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drawings/drawing3.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njali\Downloads\"/>
    </mc:Choice>
  </mc:AlternateContent>
  <xr:revisionPtr revIDLastSave="0" documentId="8_{BA0BE31B-C1BC-4136-A01A-C311A8B25DBE}" xr6:coauthVersionLast="47" xr6:coauthVersionMax="47" xr10:uidLastSave="{00000000-0000-0000-0000-000000000000}"/>
  <bookViews>
    <workbookView xWindow="-98" yWindow="-98" windowWidth="21795" windowHeight="12975" activeTab="4" xr2:uid="{00000000-000D-0000-FFFF-FFFF00000000}"/>
  </bookViews>
  <sheets>
    <sheet name="Raw_Data" sheetId="1" r:id="rId1"/>
    <sheet name="Clean_data" sheetId="2" r:id="rId2"/>
    <sheet name="Final_data" sheetId="6" r:id="rId3"/>
    <sheet name="Pivote_data" sheetId="7" r:id="rId4"/>
    <sheet name="Dashboard" sheetId="5" r:id="rId5"/>
  </sheets>
  <definedNames>
    <definedName name="_xlnm._FilterDatabase" localSheetId="1" hidden="1">Clean_data!$A$1:$AC$2001</definedName>
    <definedName name="_xlnm._FilterDatabase" localSheetId="2" hidden="1">Final_data!$A$1:$AJ$2001</definedName>
    <definedName name="Slicer_Month">#N/A</definedName>
    <definedName name="Slicer_Payment_Mode">#N/A</definedName>
    <definedName name="Slicer_Product_Category">#N/A</definedName>
    <definedName name="Slicer_St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5" i="5" l="1"/>
  <c r="N8" i="5"/>
  <c r="L6" i="5"/>
  <c r="I6" i="5"/>
  <c r="G6" i="5"/>
  <c r="AF2" i="6"/>
  <c r="AJ2" i="6" s="1"/>
  <c r="AF3" i="6"/>
  <c r="AJ3" i="6" s="1"/>
  <c r="AF4" i="6"/>
  <c r="AJ4" i="6" s="1"/>
  <c r="AF5" i="6"/>
  <c r="AJ5" i="6" s="1"/>
  <c r="AF6" i="6"/>
  <c r="AJ6" i="6" s="1"/>
  <c r="AF7" i="6"/>
  <c r="AJ7" i="6" s="1"/>
  <c r="AF8" i="6"/>
  <c r="AJ8" i="6" s="1"/>
  <c r="AF9" i="6"/>
  <c r="AJ9" i="6" s="1"/>
  <c r="AF10" i="6"/>
  <c r="AJ10" i="6" s="1"/>
  <c r="AF11" i="6"/>
  <c r="AF12" i="6"/>
  <c r="AJ12" i="6" s="1"/>
  <c r="AF13" i="6"/>
  <c r="AJ13" i="6" s="1"/>
  <c r="AF14" i="6"/>
  <c r="AJ14" i="6" s="1"/>
  <c r="AF15" i="6"/>
  <c r="AJ15" i="6" s="1"/>
  <c r="AF16" i="6"/>
  <c r="AJ16" i="6" s="1"/>
  <c r="AF17" i="6"/>
  <c r="AF18" i="6"/>
  <c r="AF19" i="6"/>
  <c r="AJ19" i="6" s="1"/>
  <c r="AF20" i="6"/>
  <c r="AJ20" i="6" s="1"/>
  <c r="AF21" i="6"/>
  <c r="AJ21" i="6" s="1"/>
  <c r="AF22" i="6"/>
  <c r="AJ22" i="6" s="1"/>
  <c r="AF23" i="6"/>
  <c r="AF24" i="6"/>
  <c r="AJ24" i="6" s="1"/>
  <c r="AF25" i="6"/>
  <c r="AJ25" i="6" s="1"/>
  <c r="AF26" i="6"/>
  <c r="AJ26" i="6" s="1"/>
  <c r="AF27" i="6"/>
  <c r="AJ27" i="6" s="1"/>
  <c r="AF28" i="6"/>
  <c r="AJ28" i="6" s="1"/>
  <c r="AF29" i="6"/>
  <c r="AJ29" i="6" s="1"/>
  <c r="AF30" i="6"/>
  <c r="AJ30" i="6" s="1"/>
  <c r="AF31" i="6"/>
  <c r="AJ31" i="6" s="1"/>
  <c r="AF32" i="6"/>
  <c r="AJ32" i="6" s="1"/>
  <c r="AF33" i="6"/>
  <c r="AJ33" i="6" s="1"/>
  <c r="AF34" i="6"/>
  <c r="AJ34" i="6" s="1"/>
  <c r="AF35" i="6"/>
  <c r="AF36" i="6"/>
  <c r="AJ36" i="6" s="1"/>
  <c r="AF37" i="6"/>
  <c r="AJ37" i="6" s="1"/>
  <c r="AF38" i="6"/>
  <c r="AJ38" i="6" s="1"/>
  <c r="AF39" i="6"/>
  <c r="AJ39" i="6" s="1"/>
  <c r="AF40" i="6"/>
  <c r="AJ40" i="6" s="1"/>
  <c r="AF41" i="6"/>
  <c r="AJ41" i="6" s="1"/>
  <c r="AF42" i="6"/>
  <c r="AJ42" i="6" s="1"/>
  <c r="AF43" i="6"/>
  <c r="AJ43" i="6" s="1"/>
  <c r="AF44" i="6"/>
  <c r="AJ44" i="6" s="1"/>
  <c r="AF45" i="6"/>
  <c r="AJ45" i="6" s="1"/>
  <c r="AF46" i="6"/>
  <c r="AJ46" i="6" s="1"/>
  <c r="AF47" i="6"/>
  <c r="AF48" i="6"/>
  <c r="AJ48" i="6" s="1"/>
  <c r="AF49" i="6"/>
  <c r="AJ49" i="6" s="1"/>
  <c r="AF50" i="6"/>
  <c r="AJ50" i="6" s="1"/>
  <c r="AF51" i="6"/>
  <c r="AJ51" i="6" s="1"/>
  <c r="AF52" i="6"/>
  <c r="AJ52" i="6" s="1"/>
  <c r="AF53" i="6"/>
  <c r="AJ53" i="6" s="1"/>
  <c r="AF54" i="6"/>
  <c r="AJ54" i="6" s="1"/>
  <c r="AF55" i="6"/>
  <c r="AJ55" i="6" s="1"/>
  <c r="AF56" i="6"/>
  <c r="AJ56" i="6" s="1"/>
  <c r="AF57" i="6"/>
  <c r="AJ57" i="6" s="1"/>
  <c r="AF58" i="6"/>
  <c r="AJ58" i="6" s="1"/>
  <c r="AF59" i="6"/>
  <c r="AF60" i="6"/>
  <c r="AJ60" i="6" s="1"/>
  <c r="AF61" i="6"/>
  <c r="AJ61" i="6" s="1"/>
  <c r="AF62" i="6"/>
  <c r="AF63" i="6"/>
  <c r="AF64" i="6"/>
  <c r="AJ64" i="6" s="1"/>
  <c r="AF65" i="6"/>
  <c r="AJ65" i="6" s="1"/>
  <c r="AF66" i="6"/>
  <c r="AJ66" i="6" s="1"/>
  <c r="AF67" i="6"/>
  <c r="AJ67" i="6" s="1"/>
  <c r="AF68" i="6"/>
  <c r="AJ68" i="6" s="1"/>
  <c r="AF69" i="6"/>
  <c r="AJ69" i="6" s="1"/>
  <c r="AF70" i="6"/>
  <c r="AJ70" i="6" s="1"/>
  <c r="AF71" i="6"/>
  <c r="AF72" i="6"/>
  <c r="AJ72" i="6" s="1"/>
  <c r="AF73" i="6"/>
  <c r="AJ73" i="6" s="1"/>
  <c r="AF74" i="6"/>
  <c r="AJ74" i="6" s="1"/>
  <c r="AF75" i="6"/>
  <c r="AJ75" i="6" s="1"/>
  <c r="AF76" i="6"/>
  <c r="AJ76" i="6" s="1"/>
  <c r="AF77" i="6"/>
  <c r="AJ77" i="6" s="1"/>
  <c r="AF78" i="6"/>
  <c r="AJ78" i="6" s="1"/>
  <c r="AF79" i="6"/>
  <c r="AJ79" i="6" s="1"/>
  <c r="AF80" i="6"/>
  <c r="AJ80" i="6" s="1"/>
  <c r="AF81" i="6"/>
  <c r="AJ81" i="6" s="1"/>
  <c r="AF82" i="6"/>
  <c r="AJ82" i="6" s="1"/>
  <c r="AF83" i="6"/>
  <c r="AF84" i="6"/>
  <c r="AJ84" i="6" s="1"/>
  <c r="AF85" i="6"/>
  <c r="AJ85" i="6" s="1"/>
  <c r="AF86" i="6"/>
  <c r="AJ86" i="6" s="1"/>
  <c r="AF87" i="6"/>
  <c r="AJ87" i="6" s="1"/>
  <c r="AF88" i="6"/>
  <c r="AJ88" i="6" s="1"/>
  <c r="AF89" i="6"/>
  <c r="AJ89" i="6" s="1"/>
  <c r="AF90" i="6"/>
  <c r="AJ90" i="6" s="1"/>
  <c r="AF91" i="6"/>
  <c r="AJ91" i="6" s="1"/>
  <c r="AF92" i="6"/>
  <c r="AJ92" i="6" s="1"/>
  <c r="AF93" i="6"/>
  <c r="AJ93" i="6" s="1"/>
  <c r="AF94" i="6"/>
  <c r="AJ94" i="6" s="1"/>
  <c r="AF95" i="6"/>
  <c r="AF96" i="6"/>
  <c r="AJ96" i="6" s="1"/>
  <c r="AF97" i="6"/>
  <c r="AJ97" i="6" s="1"/>
  <c r="AF98" i="6"/>
  <c r="AJ98" i="6" s="1"/>
  <c r="AF99" i="6"/>
  <c r="AJ99" i="6" s="1"/>
  <c r="AF100" i="6"/>
  <c r="AJ100" i="6" s="1"/>
  <c r="AF101" i="6"/>
  <c r="AJ101" i="6" s="1"/>
  <c r="AF102" i="6"/>
  <c r="AJ102" i="6" s="1"/>
  <c r="AF103" i="6"/>
  <c r="AJ103" i="6" s="1"/>
  <c r="AF104" i="6"/>
  <c r="AJ104" i="6" s="1"/>
  <c r="AF105" i="6"/>
  <c r="AJ105" i="6" s="1"/>
  <c r="AF106" i="6"/>
  <c r="AJ106" i="6" s="1"/>
  <c r="AF107" i="6"/>
  <c r="AF108" i="6"/>
  <c r="AJ108" i="6" s="1"/>
  <c r="AF109" i="6"/>
  <c r="AJ109" i="6" s="1"/>
  <c r="AF110" i="6"/>
  <c r="AJ110" i="6" s="1"/>
  <c r="AF111" i="6"/>
  <c r="AJ111" i="6" s="1"/>
  <c r="AF112" i="6"/>
  <c r="AJ112" i="6" s="1"/>
  <c r="AF113" i="6"/>
  <c r="AJ113" i="6" s="1"/>
  <c r="AF114" i="6"/>
  <c r="AJ114" i="6" s="1"/>
  <c r="AF115" i="6"/>
  <c r="AJ115" i="6" s="1"/>
  <c r="AF116" i="6"/>
  <c r="AJ116" i="6" s="1"/>
  <c r="AF117" i="6"/>
  <c r="AF118" i="6"/>
  <c r="AJ118" i="6" s="1"/>
  <c r="AF119" i="6"/>
  <c r="AF120" i="6"/>
  <c r="AJ120" i="6" s="1"/>
  <c r="AF121" i="6"/>
  <c r="AJ121" i="6" s="1"/>
  <c r="AF122" i="6"/>
  <c r="AF123" i="6"/>
  <c r="AF124" i="6"/>
  <c r="AF125" i="6"/>
  <c r="AF126" i="6"/>
  <c r="AF127" i="6"/>
  <c r="AJ127" i="6" s="1"/>
  <c r="AF128" i="6"/>
  <c r="AJ128" i="6" s="1"/>
  <c r="AF129" i="6"/>
  <c r="AJ129" i="6" s="1"/>
  <c r="AF130" i="6"/>
  <c r="AJ130" i="6" s="1"/>
  <c r="AF131" i="6"/>
  <c r="AF132" i="6"/>
  <c r="AJ132" i="6" s="1"/>
  <c r="AF133" i="6"/>
  <c r="AJ133" i="6" s="1"/>
  <c r="AF134" i="6"/>
  <c r="AJ134" i="6" s="1"/>
  <c r="AF135" i="6"/>
  <c r="AJ135" i="6" s="1"/>
  <c r="AF136" i="6"/>
  <c r="AJ136" i="6" s="1"/>
  <c r="AF137" i="6"/>
  <c r="AJ137" i="6" s="1"/>
  <c r="AF138" i="6"/>
  <c r="AJ138" i="6" s="1"/>
  <c r="AF139" i="6"/>
  <c r="AJ139" i="6" s="1"/>
  <c r="AF140" i="6"/>
  <c r="AJ140" i="6" s="1"/>
  <c r="AF141" i="6"/>
  <c r="AJ141" i="6" s="1"/>
  <c r="AF142" i="6"/>
  <c r="AJ142" i="6" s="1"/>
  <c r="AF143" i="6"/>
  <c r="AF144" i="6"/>
  <c r="AJ144" i="6" s="1"/>
  <c r="AF145" i="6"/>
  <c r="AJ145" i="6" s="1"/>
  <c r="AF146" i="6"/>
  <c r="AJ146" i="6" s="1"/>
  <c r="AF147" i="6"/>
  <c r="AJ147" i="6" s="1"/>
  <c r="AF148" i="6"/>
  <c r="AJ148" i="6" s="1"/>
  <c r="AF149" i="6"/>
  <c r="AJ149" i="6" s="1"/>
  <c r="AF150" i="6"/>
  <c r="AJ150" i="6" s="1"/>
  <c r="AF151" i="6"/>
  <c r="AJ151" i="6" s="1"/>
  <c r="AF152" i="6"/>
  <c r="AJ152" i="6" s="1"/>
  <c r="AF153" i="6"/>
  <c r="AJ153" i="6" s="1"/>
  <c r="AF154" i="6"/>
  <c r="AJ154" i="6" s="1"/>
  <c r="AF155" i="6"/>
  <c r="AF156" i="6"/>
  <c r="AJ156" i="6" s="1"/>
  <c r="AF157" i="6"/>
  <c r="AJ157" i="6" s="1"/>
  <c r="AF158" i="6"/>
  <c r="AF159" i="6"/>
  <c r="AF160" i="6"/>
  <c r="AJ160" i="6" s="1"/>
  <c r="AF161" i="6"/>
  <c r="AJ161" i="6" s="1"/>
  <c r="AF162" i="6"/>
  <c r="AJ162" i="6" s="1"/>
  <c r="AF163" i="6"/>
  <c r="AJ163" i="6" s="1"/>
  <c r="AF164" i="6"/>
  <c r="AJ164" i="6" s="1"/>
  <c r="AF165" i="6"/>
  <c r="AJ165" i="6" s="1"/>
  <c r="AF166" i="6"/>
  <c r="AJ166" i="6" s="1"/>
  <c r="AF167" i="6"/>
  <c r="AF168" i="6"/>
  <c r="AF169" i="6"/>
  <c r="AJ169" i="6" s="1"/>
  <c r="AF170" i="6"/>
  <c r="AJ170" i="6" s="1"/>
  <c r="AF171" i="6"/>
  <c r="AJ171" i="6" s="1"/>
  <c r="AF172" i="6"/>
  <c r="AJ172" i="6" s="1"/>
  <c r="AF173" i="6"/>
  <c r="AJ173" i="6" s="1"/>
  <c r="AF174" i="6"/>
  <c r="AJ174" i="6" s="1"/>
  <c r="AF175" i="6"/>
  <c r="AJ175" i="6" s="1"/>
  <c r="AF176" i="6"/>
  <c r="AJ176" i="6" s="1"/>
  <c r="AF177" i="6"/>
  <c r="AJ177" i="6" s="1"/>
  <c r="AF178" i="6"/>
  <c r="AJ178" i="6" s="1"/>
  <c r="AF179" i="6"/>
  <c r="AF180" i="6"/>
  <c r="AJ180" i="6" s="1"/>
  <c r="AF181" i="6"/>
  <c r="AJ181" i="6" s="1"/>
  <c r="AF182" i="6"/>
  <c r="AJ182" i="6" s="1"/>
  <c r="AF183" i="6"/>
  <c r="AF184" i="6"/>
  <c r="AJ184" i="6" s="1"/>
  <c r="AF185" i="6"/>
  <c r="AJ185" i="6" s="1"/>
  <c r="AF186" i="6"/>
  <c r="AJ186" i="6" s="1"/>
  <c r="AF187" i="6"/>
  <c r="AJ187" i="6" s="1"/>
  <c r="AF188" i="6"/>
  <c r="AJ188" i="6" s="1"/>
  <c r="AF189" i="6"/>
  <c r="AJ189" i="6" s="1"/>
  <c r="AF190" i="6"/>
  <c r="AJ190" i="6" s="1"/>
  <c r="AF191" i="6"/>
  <c r="AF192" i="6"/>
  <c r="AJ192" i="6" s="1"/>
  <c r="AF193" i="6"/>
  <c r="AJ193" i="6" s="1"/>
  <c r="AF194" i="6"/>
  <c r="AJ194" i="6" s="1"/>
  <c r="AF195" i="6"/>
  <c r="AJ195" i="6" s="1"/>
  <c r="AF196" i="6"/>
  <c r="AJ196" i="6" s="1"/>
  <c r="AF197" i="6"/>
  <c r="AJ197" i="6" s="1"/>
  <c r="AF198" i="6"/>
  <c r="AJ198" i="6" s="1"/>
  <c r="AF199" i="6"/>
  <c r="AJ199" i="6" s="1"/>
  <c r="AF200" i="6"/>
  <c r="AJ200" i="6" s="1"/>
  <c r="AF201" i="6"/>
  <c r="AJ201" i="6" s="1"/>
  <c r="AF202" i="6"/>
  <c r="AJ202" i="6" s="1"/>
  <c r="AF203" i="6"/>
  <c r="AF204" i="6"/>
  <c r="AJ204" i="6" s="1"/>
  <c r="AF205" i="6"/>
  <c r="AJ205" i="6" s="1"/>
  <c r="AF206" i="6"/>
  <c r="AJ206" i="6" s="1"/>
  <c r="AF207" i="6"/>
  <c r="AJ207" i="6" s="1"/>
  <c r="AF208" i="6"/>
  <c r="AJ208" i="6" s="1"/>
  <c r="AF209" i="6"/>
  <c r="AJ209" i="6" s="1"/>
  <c r="AF210" i="6"/>
  <c r="AJ210" i="6" s="1"/>
  <c r="AF211" i="6"/>
  <c r="AJ211" i="6" s="1"/>
  <c r="AF212" i="6"/>
  <c r="AJ212" i="6" s="1"/>
  <c r="AF213" i="6"/>
  <c r="AJ213" i="6" s="1"/>
  <c r="AF214" i="6"/>
  <c r="AJ214" i="6" s="1"/>
  <c r="AF215" i="6"/>
  <c r="AF216" i="6"/>
  <c r="AJ216" i="6" s="1"/>
  <c r="AF217" i="6"/>
  <c r="AJ217" i="6" s="1"/>
  <c r="AF218" i="6"/>
  <c r="AF219" i="6"/>
  <c r="AJ219" i="6" s="1"/>
  <c r="AF220" i="6"/>
  <c r="AF221" i="6"/>
  <c r="AF222" i="6"/>
  <c r="AJ222" i="6" s="1"/>
  <c r="AF223" i="6"/>
  <c r="AJ223" i="6" s="1"/>
  <c r="AF224" i="6"/>
  <c r="AJ224" i="6" s="1"/>
  <c r="AF225" i="6"/>
  <c r="AJ225" i="6" s="1"/>
  <c r="AF226" i="6"/>
  <c r="AJ226" i="6" s="1"/>
  <c r="AF227" i="6"/>
  <c r="AF228" i="6"/>
  <c r="AJ228" i="6" s="1"/>
  <c r="AF229" i="6"/>
  <c r="AJ229" i="6" s="1"/>
  <c r="AF230" i="6"/>
  <c r="AF231" i="6"/>
  <c r="AF232" i="6"/>
  <c r="AJ232" i="6" s="1"/>
  <c r="AF233" i="6"/>
  <c r="AJ233" i="6" s="1"/>
  <c r="AF234" i="6"/>
  <c r="AJ234" i="6" s="1"/>
  <c r="AF235" i="6"/>
  <c r="AJ235" i="6" s="1"/>
  <c r="AF236" i="6"/>
  <c r="AJ236" i="6" s="1"/>
  <c r="AF237" i="6"/>
  <c r="AJ237" i="6" s="1"/>
  <c r="AF238" i="6"/>
  <c r="AJ238" i="6" s="1"/>
  <c r="AF239" i="6"/>
  <c r="AF240" i="6"/>
  <c r="AJ240" i="6" s="1"/>
  <c r="AF241" i="6"/>
  <c r="AJ241" i="6" s="1"/>
  <c r="AF242" i="6"/>
  <c r="AJ242" i="6" s="1"/>
  <c r="AF243" i="6"/>
  <c r="AJ243" i="6" s="1"/>
  <c r="AF244" i="6"/>
  <c r="AF245" i="6"/>
  <c r="AJ245" i="6" s="1"/>
  <c r="AF246" i="6"/>
  <c r="AJ246" i="6" s="1"/>
  <c r="AF247" i="6"/>
  <c r="AJ247" i="6" s="1"/>
  <c r="AF248" i="6"/>
  <c r="AJ248" i="6" s="1"/>
  <c r="AF249" i="6"/>
  <c r="AJ249" i="6" s="1"/>
  <c r="AF250" i="6"/>
  <c r="AJ250" i="6" s="1"/>
  <c r="AF251" i="6"/>
  <c r="AF252" i="6"/>
  <c r="AJ252" i="6" s="1"/>
  <c r="AF253" i="6"/>
  <c r="AJ253" i="6" s="1"/>
  <c r="AF254" i="6"/>
  <c r="AJ254" i="6" s="1"/>
  <c r="AF255" i="6"/>
  <c r="AJ255" i="6" s="1"/>
  <c r="AF256" i="6"/>
  <c r="AJ256" i="6" s="1"/>
  <c r="AF257" i="6"/>
  <c r="AJ257" i="6" s="1"/>
  <c r="AF258" i="6"/>
  <c r="AJ258" i="6" s="1"/>
  <c r="AF259" i="6"/>
  <c r="AJ259" i="6" s="1"/>
  <c r="AF260" i="6"/>
  <c r="AJ260" i="6" s="1"/>
  <c r="AF261" i="6"/>
  <c r="AJ261" i="6" s="1"/>
  <c r="AF262" i="6"/>
  <c r="AJ262" i="6" s="1"/>
  <c r="AF263" i="6"/>
  <c r="AF264" i="6"/>
  <c r="AJ264" i="6" s="1"/>
  <c r="AF265" i="6"/>
  <c r="AJ265" i="6" s="1"/>
  <c r="AF266" i="6"/>
  <c r="AJ266" i="6" s="1"/>
  <c r="AF267" i="6"/>
  <c r="AJ267" i="6" s="1"/>
  <c r="AF268" i="6"/>
  <c r="AJ268" i="6" s="1"/>
  <c r="AF269" i="6"/>
  <c r="AJ269" i="6" s="1"/>
  <c r="AF270" i="6"/>
  <c r="AJ270" i="6" s="1"/>
  <c r="AF271" i="6"/>
  <c r="AJ271" i="6" s="1"/>
  <c r="AF272" i="6"/>
  <c r="AJ272" i="6" s="1"/>
  <c r="AF273" i="6"/>
  <c r="AJ273" i="6" s="1"/>
  <c r="AF274" i="6"/>
  <c r="AJ274" i="6" s="1"/>
  <c r="AF275" i="6"/>
  <c r="AF276" i="6"/>
  <c r="AJ276" i="6" s="1"/>
  <c r="AF277" i="6"/>
  <c r="AJ277" i="6" s="1"/>
  <c r="AF278" i="6"/>
  <c r="AJ278" i="6" s="1"/>
  <c r="AF279" i="6"/>
  <c r="AF280" i="6"/>
  <c r="AJ280" i="6" s="1"/>
  <c r="AF281" i="6"/>
  <c r="AJ281" i="6" s="1"/>
  <c r="AF282" i="6"/>
  <c r="AJ282" i="6" s="1"/>
  <c r="AF283" i="6"/>
  <c r="AJ283" i="6" s="1"/>
  <c r="AF284" i="6"/>
  <c r="AJ284" i="6" s="1"/>
  <c r="AF285" i="6"/>
  <c r="AJ285" i="6" s="1"/>
  <c r="AF286" i="6"/>
  <c r="AJ286" i="6" s="1"/>
  <c r="AF287" i="6"/>
  <c r="AF288" i="6"/>
  <c r="AJ288" i="6" s="1"/>
  <c r="AF289" i="6"/>
  <c r="AJ289" i="6" s="1"/>
  <c r="AF290" i="6"/>
  <c r="AF291" i="6"/>
  <c r="AF292" i="6"/>
  <c r="AJ292" i="6" s="1"/>
  <c r="AF293" i="6"/>
  <c r="AJ293" i="6" s="1"/>
  <c r="AF294" i="6"/>
  <c r="AJ294" i="6" s="1"/>
  <c r="AF295" i="6"/>
  <c r="AJ295" i="6" s="1"/>
  <c r="AF296" i="6"/>
  <c r="AJ296" i="6" s="1"/>
  <c r="AF297" i="6"/>
  <c r="AJ297" i="6" s="1"/>
  <c r="AF298" i="6"/>
  <c r="AJ298" i="6" s="1"/>
  <c r="AF299" i="6"/>
  <c r="AF300" i="6"/>
  <c r="AJ300" i="6" s="1"/>
  <c r="AF301" i="6"/>
  <c r="AJ301" i="6" s="1"/>
  <c r="AF302" i="6"/>
  <c r="AJ302" i="6" s="1"/>
  <c r="AF303" i="6"/>
  <c r="AJ303" i="6" s="1"/>
  <c r="AF304" i="6"/>
  <c r="AJ304" i="6" s="1"/>
  <c r="AF305" i="6"/>
  <c r="AJ305" i="6" s="1"/>
  <c r="AF306" i="6"/>
  <c r="AJ306" i="6" s="1"/>
  <c r="AF307" i="6"/>
  <c r="AJ307" i="6" s="1"/>
  <c r="AF308" i="6"/>
  <c r="AJ308" i="6" s="1"/>
  <c r="AF309" i="6"/>
  <c r="AJ309" i="6" s="1"/>
  <c r="AF310" i="6"/>
  <c r="AJ310" i="6" s="1"/>
  <c r="AF311" i="6"/>
  <c r="AF312" i="6"/>
  <c r="AJ312" i="6" s="1"/>
  <c r="AF313" i="6"/>
  <c r="AJ313" i="6" s="1"/>
  <c r="AF314" i="6"/>
  <c r="AJ314" i="6" s="1"/>
  <c r="AF315" i="6"/>
  <c r="AJ315" i="6" s="1"/>
  <c r="AF316" i="6"/>
  <c r="AJ316" i="6" s="1"/>
  <c r="AF317" i="6"/>
  <c r="AJ317" i="6" s="1"/>
  <c r="AF318" i="6"/>
  <c r="AJ318" i="6" s="1"/>
  <c r="AF319" i="6"/>
  <c r="AJ319" i="6" s="1"/>
  <c r="AF320" i="6"/>
  <c r="AJ320" i="6" s="1"/>
  <c r="AF321" i="6"/>
  <c r="AJ321" i="6" s="1"/>
  <c r="AF322" i="6"/>
  <c r="AJ322" i="6" s="1"/>
  <c r="AF323" i="6"/>
  <c r="AF324" i="6"/>
  <c r="AJ324" i="6" s="1"/>
  <c r="AF325" i="6"/>
  <c r="AJ325" i="6" s="1"/>
  <c r="AF326" i="6"/>
  <c r="AJ326" i="6" s="1"/>
  <c r="AF327" i="6"/>
  <c r="AJ327" i="6" s="1"/>
  <c r="AF328" i="6"/>
  <c r="AJ328" i="6" s="1"/>
  <c r="AF329" i="6"/>
  <c r="AJ329" i="6" s="1"/>
  <c r="AF330" i="6"/>
  <c r="AJ330" i="6" s="1"/>
  <c r="AF331" i="6"/>
  <c r="AJ331" i="6" s="1"/>
  <c r="AF332" i="6"/>
  <c r="AJ332" i="6" s="1"/>
  <c r="AF333" i="6"/>
  <c r="AJ333" i="6" s="1"/>
  <c r="AF334" i="6"/>
  <c r="AJ334" i="6" s="1"/>
  <c r="AF335" i="6"/>
  <c r="AF336" i="6"/>
  <c r="AJ336" i="6" s="1"/>
  <c r="AF337" i="6"/>
  <c r="AJ337" i="6" s="1"/>
  <c r="AF338" i="6"/>
  <c r="AJ338" i="6" s="1"/>
  <c r="AF339" i="6"/>
  <c r="AJ339" i="6" s="1"/>
  <c r="AF340" i="6"/>
  <c r="AJ340" i="6" s="1"/>
  <c r="AF341" i="6"/>
  <c r="AJ341" i="6" s="1"/>
  <c r="AF342" i="6"/>
  <c r="AJ342" i="6" s="1"/>
  <c r="AF343" i="6"/>
  <c r="AJ343" i="6" s="1"/>
  <c r="AF344" i="6"/>
  <c r="AJ344" i="6" s="1"/>
  <c r="AF345" i="6"/>
  <c r="AJ345" i="6" s="1"/>
  <c r="AF346" i="6"/>
  <c r="AJ346" i="6" s="1"/>
  <c r="AF347" i="6"/>
  <c r="AF348" i="6"/>
  <c r="AJ348" i="6" s="1"/>
  <c r="AF349" i="6"/>
  <c r="AJ349" i="6" s="1"/>
  <c r="AF350" i="6"/>
  <c r="AF351" i="6"/>
  <c r="AJ351" i="6" s="1"/>
  <c r="AF352" i="6"/>
  <c r="AF353" i="6"/>
  <c r="AJ353" i="6" s="1"/>
  <c r="AF354" i="6"/>
  <c r="AJ354" i="6" s="1"/>
  <c r="AF355" i="6"/>
  <c r="AJ355" i="6" s="1"/>
  <c r="AF356" i="6"/>
  <c r="AJ356" i="6" s="1"/>
  <c r="AF357" i="6"/>
  <c r="AJ357" i="6" s="1"/>
  <c r="AF358" i="6"/>
  <c r="AJ358" i="6" s="1"/>
  <c r="AF359" i="6"/>
  <c r="AF360" i="6"/>
  <c r="AJ360" i="6" s="1"/>
  <c r="AF361" i="6"/>
  <c r="AJ361" i="6" s="1"/>
  <c r="AF362" i="6"/>
  <c r="AJ362" i="6" s="1"/>
  <c r="AF363" i="6"/>
  <c r="AJ363" i="6" s="1"/>
  <c r="AF364" i="6"/>
  <c r="AJ364" i="6" s="1"/>
  <c r="AF365" i="6"/>
  <c r="AJ365" i="6" s="1"/>
  <c r="AF366" i="6"/>
  <c r="AJ366" i="6" s="1"/>
  <c r="AF367" i="6"/>
  <c r="AJ367" i="6" s="1"/>
  <c r="AF368" i="6"/>
  <c r="AJ368" i="6" s="1"/>
  <c r="AF369" i="6"/>
  <c r="AJ369" i="6" s="1"/>
  <c r="AF370" i="6"/>
  <c r="AJ370" i="6" s="1"/>
  <c r="AF371" i="6"/>
  <c r="AF372" i="6"/>
  <c r="AJ372" i="6" s="1"/>
  <c r="AF373" i="6"/>
  <c r="AJ373" i="6" s="1"/>
  <c r="AF374" i="6"/>
  <c r="AJ374" i="6" s="1"/>
  <c r="AF375" i="6"/>
  <c r="AJ375" i="6" s="1"/>
  <c r="AF376" i="6"/>
  <c r="AJ376" i="6" s="1"/>
  <c r="AF377" i="6"/>
  <c r="AJ377" i="6" s="1"/>
  <c r="AF378" i="6"/>
  <c r="AJ378" i="6" s="1"/>
  <c r="AF379" i="6"/>
  <c r="AJ379" i="6" s="1"/>
  <c r="AF380" i="6"/>
  <c r="AJ380" i="6" s="1"/>
  <c r="AF381" i="6"/>
  <c r="AJ381" i="6" s="1"/>
  <c r="AF382" i="6"/>
  <c r="AJ382" i="6" s="1"/>
  <c r="AF383" i="6"/>
  <c r="AF384" i="6"/>
  <c r="AJ384" i="6" s="1"/>
  <c r="AF385" i="6"/>
  <c r="AJ385" i="6" s="1"/>
  <c r="AF386" i="6"/>
  <c r="AF387" i="6"/>
  <c r="AF388" i="6"/>
  <c r="AJ388" i="6" s="1"/>
  <c r="AF389" i="6"/>
  <c r="AJ389" i="6" s="1"/>
  <c r="AF390" i="6"/>
  <c r="AJ390" i="6" s="1"/>
  <c r="AF391" i="6"/>
  <c r="AJ391" i="6" s="1"/>
  <c r="AF392" i="6"/>
  <c r="AJ392" i="6" s="1"/>
  <c r="AF393" i="6"/>
  <c r="AJ393" i="6" s="1"/>
  <c r="AF394" i="6"/>
  <c r="AJ394" i="6" s="1"/>
  <c r="AF395" i="6"/>
  <c r="AF396" i="6"/>
  <c r="AJ396" i="6" s="1"/>
  <c r="AF397" i="6"/>
  <c r="AJ397" i="6" s="1"/>
  <c r="AF398" i="6"/>
  <c r="AJ398" i="6" s="1"/>
  <c r="AF399" i="6"/>
  <c r="AJ399" i="6" s="1"/>
  <c r="AF400" i="6"/>
  <c r="AJ400" i="6" s="1"/>
  <c r="AF401" i="6"/>
  <c r="AJ401" i="6" s="1"/>
  <c r="AF402" i="6"/>
  <c r="AJ402" i="6" s="1"/>
  <c r="AF403" i="6"/>
  <c r="AJ403" i="6" s="1"/>
  <c r="AF404" i="6"/>
  <c r="AJ404" i="6" s="1"/>
  <c r="AF405" i="6"/>
  <c r="AJ405" i="6" s="1"/>
  <c r="AF406" i="6"/>
  <c r="AJ406" i="6" s="1"/>
  <c r="AF407" i="6"/>
  <c r="AF408" i="6"/>
  <c r="AJ408" i="6" s="1"/>
  <c r="AF409" i="6"/>
  <c r="AJ409" i="6" s="1"/>
  <c r="AF410" i="6"/>
  <c r="AF411" i="6"/>
  <c r="AJ411" i="6" s="1"/>
  <c r="AF412" i="6"/>
  <c r="AJ412" i="6" s="1"/>
  <c r="AF413" i="6"/>
  <c r="AJ413" i="6" s="1"/>
  <c r="AF414" i="6"/>
  <c r="AJ414" i="6" s="1"/>
  <c r="AF415" i="6"/>
  <c r="AJ415" i="6" s="1"/>
  <c r="AF416" i="6"/>
  <c r="AJ416" i="6" s="1"/>
  <c r="AF417" i="6"/>
  <c r="AJ417" i="6" s="1"/>
  <c r="AF418" i="6"/>
  <c r="AJ418" i="6" s="1"/>
  <c r="AF419" i="6"/>
  <c r="AF420" i="6"/>
  <c r="AF421" i="6"/>
  <c r="AJ421" i="6" s="1"/>
  <c r="AF422" i="6"/>
  <c r="AJ422" i="6" s="1"/>
  <c r="AF423" i="6"/>
  <c r="AJ423" i="6" s="1"/>
  <c r="AF424" i="6"/>
  <c r="AJ424" i="6" s="1"/>
  <c r="AF425" i="6"/>
  <c r="AJ425" i="6" s="1"/>
  <c r="AF426" i="6"/>
  <c r="AJ426" i="6" s="1"/>
  <c r="AF427" i="6"/>
  <c r="AJ427" i="6" s="1"/>
  <c r="AF428" i="6"/>
  <c r="AJ428" i="6" s="1"/>
  <c r="AF429" i="6"/>
  <c r="AJ429" i="6" s="1"/>
  <c r="AF430" i="6"/>
  <c r="AJ430" i="6" s="1"/>
  <c r="AF431" i="6"/>
  <c r="AF432" i="6"/>
  <c r="AF433" i="6"/>
  <c r="AJ433" i="6" s="1"/>
  <c r="AF434" i="6"/>
  <c r="AJ434" i="6" s="1"/>
  <c r="AF435" i="6"/>
  <c r="AJ435" i="6" s="1"/>
  <c r="AF436" i="6"/>
  <c r="AJ436" i="6" s="1"/>
  <c r="AF437" i="6"/>
  <c r="AJ437" i="6" s="1"/>
  <c r="AF438" i="6"/>
  <c r="AJ438" i="6" s="1"/>
  <c r="AF439" i="6"/>
  <c r="AJ439" i="6" s="1"/>
  <c r="AF440" i="6"/>
  <c r="AJ440" i="6" s="1"/>
  <c r="AF441" i="6"/>
  <c r="AJ441" i="6" s="1"/>
  <c r="AF442" i="6"/>
  <c r="AJ442" i="6" s="1"/>
  <c r="AF443" i="6"/>
  <c r="AF444" i="6"/>
  <c r="AJ444" i="6" s="1"/>
  <c r="AF445" i="6"/>
  <c r="AJ445" i="6" s="1"/>
  <c r="AF446" i="6"/>
  <c r="AF447" i="6"/>
  <c r="AF448" i="6"/>
  <c r="AF449" i="6"/>
  <c r="AF450" i="6"/>
  <c r="AJ450" i="6" s="1"/>
  <c r="AF451" i="6"/>
  <c r="AJ451" i="6" s="1"/>
  <c r="AF452" i="6"/>
  <c r="AJ452" i="6" s="1"/>
  <c r="AF453" i="6"/>
  <c r="AJ453" i="6" s="1"/>
  <c r="AF454" i="6"/>
  <c r="AJ454" i="6" s="1"/>
  <c r="AF455" i="6"/>
  <c r="AF456" i="6"/>
  <c r="AJ456" i="6" s="1"/>
  <c r="AF457" i="6"/>
  <c r="AJ457" i="6" s="1"/>
  <c r="AF458" i="6"/>
  <c r="AF459" i="6"/>
  <c r="AJ459" i="6" s="1"/>
  <c r="AF460" i="6"/>
  <c r="AF461" i="6"/>
  <c r="AJ461" i="6" s="1"/>
  <c r="AF462" i="6"/>
  <c r="AJ462" i="6" s="1"/>
  <c r="AF463" i="6"/>
  <c r="AJ463" i="6" s="1"/>
  <c r="AF464" i="6"/>
  <c r="AJ464" i="6" s="1"/>
  <c r="AF465" i="6"/>
  <c r="AJ465" i="6" s="1"/>
  <c r="AF466" i="6"/>
  <c r="AJ466" i="6" s="1"/>
  <c r="AF467" i="6"/>
  <c r="AF468" i="6"/>
  <c r="AJ468" i="6" s="1"/>
  <c r="AF469" i="6"/>
  <c r="AJ469" i="6" s="1"/>
  <c r="AF470" i="6"/>
  <c r="AJ470" i="6" s="1"/>
  <c r="AF471" i="6"/>
  <c r="AJ471" i="6" s="1"/>
  <c r="AF472" i="6"/>
  <c r="AJ472" i="6" s="1"/>
  <c r="AF473" i="6"/>
  <c r="AJ473" i="6" s="1"/>
  <c r="AF474" i="6"/>
  <c r="AJ474" i="6" s="1"/>
  <c r="AF475" i="6"/>
  <c r="AJ475" i="6" s="1"/>
  <c r="AF476" i="6"/>
  <c r="AJ476" i="6" s="1"/>
  <c r="AF477" i="6"/>
  <c r="AJ477" i="6" s="1"/>
  <c r="AF478" i="6"/>
  <c r="AJ478" i="6" s="1"/>
  <c r="AF479" i="6"/>
  <c r="AF480" i="6"/>
  <c r="AJ480" i="6" s="1"/>
  <c r="AF481" i="6"/>
  <c r="AJ481" i="6" s="1"/>
  <c r="AF482" i="6"/>
  <c r="AJ482" i="6" s="1"/>
  <c r="AF483" i="6"/>
  <c r="AJ483" i="6" s="1"/>
  <c r="AF484" i="6"/>
  <c r="AJ484" i="6" s="1"/>
  <c r="AF485" i="6"/>
  <c r="AJ485" i="6" s="1"/>
  <c r="AF486" i="6"/>
  <c r="AJ486" i="6" s="1"/>
  <c r="AF487" i="6"/>
  <c r="AJ487" i="6" s="1"/>
  <c r="AF488" i="6"/>
  <c r="AJ488" i="6" s="1"/>
  <c r="AF489" i="6"/>
  <c r="AJ489" i="6" s="1"/>
  <c r="AF490" i="6"/>
  <c r="AJ490" i="6" s="1"/>
  <c r="AF491" i="6"/>
  <c r="AF492" i="6"/>
  <c r="AJ492" i="6" s="1"/>
  <c r="AF493" i="6"/>
  <c r="AJ493" i="6" s="1"/>
  <c r="AF494" i="6"/>
  <c r="AF495" i="6"/>
  <c r="AJ495" i="6" s="1"/>
  <c r="AF496" i="6"/>
  <c r="AJ496" i="6" s="1"/>
  <c r="AF497" i="6"/>
  <c r="AJ497" i="6" s="1"/>
  <c r="AF498" i="6"/>
  <c r="AJ498" i="6" s="1"/>
  <c r="AF499" i="6"/>
  <c r="AJ499" i="6" s="1"/>
  <c r="AF500" i="6"/>
  <c r="AJ500" i="6" s="1"/>
  <c r="AF501" i="6"/>
  <c r="AJ501" i="6" s="1"/>
  <c r="AF502" i="6"/>
  <c r="AJ502" i="6" s="1"/>
  <c r="AF503" i="6"/>
  <c r="AF504" i="6"/>
  <c r="AJ504" i="6" s="1"/>
  <c r="AF505" i="6"/>
  <c r="AJ505" i="6" s="1"/>
  <c r="AF506" i="6"/>
  <c r="AF507" i="6"/>
  <c r="AF508" i="6"/>
  <c r="AJ508" i="6" s="1"/>
  <c r="AF509" i="6"/>
  <c r="AJ509" i="6" s="1"/>
  <c r="AF510" i="6"/>
  <c r="AJ510" i="6" s="1"/>
  <c r="AF511" i="6"/>
  <c r="AJ511" i="6" s="1"/>
  <c r="AF512" i="6"/>
  <c r="AJ512" i="6" s="1"/>
  <c r="AF513" i="6"/>
  <c r="AJ513" i="6" s="1"/>
  <c r="AF514" i="6"/>
  <c r="AJ514" i="6" s="1"/>
  <c r="AF515" i="6"/>
  <c r="AF516" i="6"/>
  <c r="AJ516" i="6" s="1"/>
  <c r="AF517" i="6"/>
  <c r="AJ517" i="6" s="1"/>
  <c r="AF518" i="6"/>
  <c r="AJ518" i="6" s="1"/>
  <c r="AF519" i="6"/>
  <c r="AJ519" i="6" s="1"/>
  <c r="AF520" i="6"/>
  <c r="AJ520" i="6" s="1"/>
  <c r="AF521" i="6"/>
  <c r="AJ521" i="6" s="1"/>
  <c r="AF522" i="6"/>
  <c r="AJ522" i="6" s="1"/>
  <c r="AF523" i="6"/>
  <c r="AJ523" i="6" s="1"/>
  <c r="AF524" i="6"/>
  <c r="AJ524" i="6" s="1"/>
  <c r="AF525" i="6"/>
  <c r="AJ525" i="6" s="1"/>
  <c r="AF526" i="6"/>
  <c r="AJ526" i="6" s="1"/>
  <c r="AF527" i="6"/>
  <c r="AF528" i="6"/>
  <c r="AJ528" i="6" s="1"/>
  <c r="AF529" i="6"/>
  <c r="AJ529" i="6" s="1"/>
  <c r="AF530" i="6"/>
  <c r="AJ530" i="6" s="1"/>
  <c r="AF531" i="6"/>
  <c r="AJ531" i="6" s="1"/>
  <c r="AF532" i="6"/>
  <c r="AJ532" i="6" s="1"/>
  <c r="AF533" i="6"/>
  <c r="AJ533" i="6" s="1"/>
  <c r="AF534" i="6"/>
  <c r="AJ534" i="6" s="1"/>
  <c r="AF535" i="6"/>
  <c r="AJ535" i="6" s="1"/>
  <c r="AF536" i="6"/>
  <c r="AJ536" i="6" s="1"/>
  <c r="AF537" i="6"/>
  <c r="AJ537" i="6" s="1"/>
  <c r="AF538" i="6"/>
  <c r="AJ538" i="6" s="1"/>
  <c r="AF539" i="6"/>
  <c r="AF540" i="6"/>
  <c r="AF541" i="6"/>
  <c r="AJ541" i="6" s="1"/>
  <c r="AF542" i="6"/>
  <c r="AF543" i="6"/>
  <c r="AF544" i="6"/>
  <c r="AJ544" i="6" s="1"/>
  <c r="AF545" i="6"/>
  <c r="AJ545" i="6" s="1"/>
  <c r="AF546" i="6"/>
  <c r="AJ546" i="6" s="1"/>
  <c r="AF547" i="6"/>
  <c r="AJ547" i="6" s="1"/>
  <c r="AF548" i="6"/>
  <c r="AJ548" i="6" s="1"/>
  <c r="AF549" i="6"/>
  <c r="AJ549" i="6" s="1"/>
  <c r="AF550" i="6"/>
  <c r="AJ550" i="6" s="1"/>
  <c r="AF551" i="6"/>
  <c r="AF552" i="6"/>
  <c r="AJ552" i="6" s="1"/>
  <c r="AF553" i="6"/>
  <c r="AJ553" i="6" s="1"/>
  <c r="AF554" i="6"/>
  <c r="AJ554" i="6" s="1"/>
  <c r="AF555" i="6"/>
  <c r="AJ555" i="6" s="1"/>
  <c r="AF556" i="6"/>
  <c r="AJ556" i="6" s="1"/>
  <c r="AF557" i="6"/>
  <c r="AJ557" i="6" s="1"/>
  <c r="AF558" i="6"/>
  <c r="AJ558" i="6" s="1"/>
  <c r="AF559" i="6"/>
  <c r="AJ559" i="6" s="1"/>
  <c r="AF560" i="6"/>
  <c r="AJ560" i="6" s="1"/>
  <c r="AF561" i="6"/>
  <c r="AJ561" i="6" s="1"/>
  <c r="AF562" i="6"/>
  <c r="AJ562" i="6" s="1"/>
  <c r="AF563" i="6"/>
  <c r="AF564" i="6"/>
  <c r="AJ564" i="6" s="1"/>
  <c r="AF565" i="6"/>
  <c r="AJ565" i="6" s="1"/>
  <c r="AF566" i="6"/>
  <c r="AF567" i="6"/>
  <c r="AJ567" i="6" s="1"/>
  <c r="AF568" i="6"/>
  <c r="AF569" i="6"/>
  <c r="AF570" i="6"/>
  <c r="AJ570" i="6" s="1"/>
  <c r="AF571" i="6"/>
  <c r="AJ571" i="6" s="1"/>
  <c r="AF572" i="6"/>
  <c r="AJ572" i="6" s="1"/>
  <c r="AF573" i="6"/>
  <c r="AJ573" i="6" s="1"/>
  <c r="AF574" i="6"/>
  <c r="AJ574" i="6" s="1"/>
  <c r="AF575" i="6"/>
  <c r="AF576" i="6"/>
  <c r="AJ576" i="6" s="1"/>
  <c r="AF577" i="6"/>
  <c r="AJ577" i="6" s="1"/>
  <c r="AF578" i="6"/>
  <c r="AJ578" i="6" s="1"/>
  <c r="AF579" i="6"/>
  <c r="AJ579" i="6" s="1"/>
  <c r="AF580" i="6"/>
  <c r="AJ580" i="6" s="1"/>
  <c r="AF581" i="6"/>
  <c r="AJ581" i="6" s="1"/>
  <c r="AF582" i="6"/>
  <c r="AJ582" i="6" s="1"/>
  <c r="AF583" i="6"/>
  <c r="AJ583" i="6" s="1"/>
  <c r="AF584" i="6"/>
  <c r="AJ584" i="6" s="1"/>
  <c r="AF585" i="6"/>
  <c r="AJ585" i="6" s="1"/>
  <c r="AF586" i="6"/>
  <c r="AJ586" i="6" s="1"/>
  <c r="AF587" i="6"/>
  <c r="AF588" i="6"/>
  <c r="AJ588" i="6" s="1"/>
  <c r="AF589" i="6"/>
  <c r="AJ589" i="6" s="1"/>
  <c r="AF590" i="6"/>
  <c r="AJ590" i="6" s="1"/>
  <c r="AF591" i="6"/>
  <c r="AJ591" i="6" s="1"/>
  <c r="AF592" i="6"/>
  <c r="AJ592" i="6" s="1"/>
  <c r="AF593" i="6"/>
  <c r="AJ593" i="6" s="1"/>
  <c r="AF594" i="6"/>
  <c r="AJ594" i="6" s="1"/>
  <c r="AF595" i="6"/>
  <c r="AJ595" i="6" s="1"/>
  <c r="AF596" i="6"/>
  <c r="AJ596" i="6" s="1"/>
  <c r="AF597" i="6"/>
  <c r="AJ597" i="6" s="1"/>
  <c r="AF598" i="6"/>
  <c r="AJ598" i="6" s="1"/>
  <c r="AF599" i="6"/>
  <c r="AF600" i="6"/>
  <c r="AJ600" i="6" s="1"/>
  <c r="AF601" i="6"/>
  <c r="AJ601" i="6" s="1"/>
  <c r="AF602" i="6"/>
  <c r="AJ602" i="6" s="1"/>
  <c r="AF603" i="6"/>
  <c r="AJ603" i="6" s="1"/>
  <c r="AF604" i="6"/>
  <c r="AJ604" i="6" s="1"/>
  <c r="AF605" i="6"/>
  <c r="AJ605" i="6" s="1"/>
  <c r="AF606" i="6"/>
  <c r="AF607" i="6"/>
  <c r="AJ607" i="6" s="1"/>
  <c r="AF608" i="6"/>
  <c r="AJ608" i="6" s="1"/>
  <c r="AF609" i="6"/>
  <c r="AJ609" i="6" s="1"/>
  <c r="AF610" i="6"/>
  <c r="AJ610" i="6" s="1"/>
  <c r="AF611" i="6"/>
  <c r="AF612" i="6"/>
  <c r="AF613" i="6"/>
  <c r="AJ613" i="6" s="1"/>
  <c r="AF614" i="6"/>
  <c r="AF615" i="6"/>
  <c r="AF616" i="6"/>
  <c r="AJ616" i="6" s="1"/>
  <c r="AF617" i="6"/>
  <c r="AJ617" i="6" s="1"/>
  <c r="AF618" i="6"/>
  <c r="AJ618" i="6" s="1"/>
  <c r="AF619" i="6"/>
  <c r="AJ619" i="6" s="1"/>
  <c r="AF620" i="6"/>
  <c r="AJ620" i="6" s="1"/>
  <c r="AF621" i="6"/>
  <c r="AJ621" i="6" s="1"/>
  <c r="AF622" i="6"/>
  <c r="AJ622" i="6" s="1"/>
  <c r="AF623" i="6"/>
  <c r="AF624" i="6"/>
  <c r="AJ624" i="6" s="1"/>
  <c r="AF625" i="6"/>
  <c r="AJ625" i="6" s="1"/>
  <c r="AF626" i="6"/>
  <c r="AJ626" i="6" s="1"/>
  <c r="AF627" i="6"/>
  <c r="AJ627" i="6" s="1"/>
  <c r="AF628" i="6"/>
  <c r="AJ628" i="6" s="1"/>
  <c r="AF629" i="6"/>
  <c r="AJ629" i="6" s="1"/>
  <c r="AF630" i="6"/>
  <c r="AJ630" i="6" s="1"/>
  <c r="AF631" i="6"/>
  <c r="AJ631" i="6" s="1"/>
  <c r="AF632" i="6"/>
  <c r="AJ632" i="6" s="1"/>
  <c r="AF633" i="6"/>
  <c r="AJ633" i="6" s="1"/>
  <c r="AF634" i="6"/>
  <c r="AJ634" i="6" s="1"/>
  <c r="AF635" i="6"/>
  <c r="AF636" i="6"/>
  <c r="AJ636" i="6" s="1"/>
  <c r="AF637" i="6"/>
  <c r="AJ637" i="6" s="1"/>
  <c r="AF638" i="6"/>
  <c r="AJ638" i="6" s="1"/>
  <c r="AF639" i="6"/>
  <c r="AJ639" i="6" s="1"/>
  <c r="AF640" i="6"/>
  <c r="AJ640" i="6" s="1"/>
  <c r="AF641" i="6"/>
  <c r="AJ641" i="6" s="1"/>
  <c r="AF642" i="6"/>
  <c r="AJ642" i="6" s="1"/>
  <c r="AF643" i="6"/>
  <c r="AJ643" i="6" s="1"/>
  <c r="AF644" i="6"/>
  <c r="AJ644" i="6" s="1"/>
  <c r="AF645" i="6"/>
  <c r="AJ645" i="6" s="1"/>
  <c r="AF646" i="6"/>
  <c r="AJ646" i="6" s="1"/>
  <c r="AF647" i="6"/>
  <c r="AF648" i="6"/>
  <c r="AJ648" i="6" s="1"/>
  <c r="AF649" i="6"/>
  <c r="AJ649" i="6" s="1"/>
  <c r="AF650" i="6"/>
  <c r="AF651" i="6"/>
  <c r="AJ651" i="6" s="1"/>
  <c r="AF652" i="6"/>
  <c r="AJ652" i="6" s="1"/>
  <c r="AF653" i="6"/>
  <c r="AJ653" i="6" s="1"/>
  <c r="AF654" i="6"/>
  <c r="AJ654" i="6" s="1"/>
  <c r="AF655" i="6"/>
  <c r="AJ655" i="6" s="1"/>
  <c r="AF656" i="6"/>
  <c r="AJ656" i="6" s="1"/>
  <c r="AF657" i="6"/>
  <c r="AJ657" i="6" s="1"/>
  <c r="AF658" i="6"/>
  <c r="AJ658" i="6" s="1"/>
  <c r="AF659" i="6"/>
  <c r="AF660" i="6"/>
  <c r="AJ660" i="6" s="1"/>
  <c r="AF661" i="6"/>
  <c r="AJ661" i="6" s="1"/>
  <c r="AF662" i="6"/>
  <c r="AF663" i="6"/>
  <c r="AF664" i="6"/>
  <c r="AF665" i="6"/>
  <c r="AF666" i="6"/>
  <c r="AJ666" i="6" s="1"/>
  <c r="AF667" i="6"/>
  <c r="AJ667" i="6" s="1"/>
  <c r="AF668" i="6"/>
  <c r="AJ668" i="6" s="1"/>
  <c r="AF669" i="6"/>
  <c r="AJ669" i="6" s="1"/>
  <c r="AF670" i="6"/>
  <c r="AJ670" i="6" s="1"/>
  <c r="AF671" i="6"/>
  <c r="AF672" i="6"/>
  <c r="AJ672" i="6" s="1"/>
  <c r="AF673" i="6"/>
  <c r="AJ673" i="6" s="1"/>
  <c r="AF674" i="6"/>
  <c r="AF675" i="6"/>
  <c r="AF676" i="6"/>
  <c r="AJ676" i="6" s="1"/>
  <c r="AF677" i="6"/>
  <c r="AJ677" i="6" s="1"/>
  <c r="AF678" i="6"/>
  <c r="AJ678" i="6" s="1"/>
  <c r="AF679" i="6"/>
  <c r="AJ679" i="6" s="1"/>
  <c r="AF680" i="6"/>
  <c r="AJ680" i="6" s="1"/>
  <c r="AF681" i="6"/>
  <c r="AJ681" i="6" s="1"/>
  <c r="AF682" i="6"/>
  <c r="AJ682" i="6" s="1"/>
  <c r="AF683" i="6"/>
  <c r="AF684" i="6"/>
  <c r="AJ684" i="6" s="1"/>
  <c r="AF685" i="6"/>
  <c r="AJ685" i="6" s="1"/>
  <c r="AF686" i="6"/>
  <c r="AJ686" i="6" s="1"/>
  <c r="AF687" i="6"/>
  <c r="AJ687" i="6" s="1"/>
  <c r="AF688" i="6"/>
  <c r="AJ688" i="6" s="1"/>
  <c r="AF689" i="6"/>
  <c r="AJ689" i="6" s="1"/>
  <c r="AF690" i="6"/>
  <c r="AJ690" i="6" s="1"/>
  <c r="AF691" i="6"/>
  <c r="AJ691" i="6" s="1"/>
  <c r="AF692" i="6"/>
  <c r="AJ692" i="6" s="1"/>
  <c r="AF693" i="6"/>
  <c r="AJ693" i="6" s="1"/>
  <c r="AF694" i="6"/>
  <c r="AJ694" i="6" s="1"/>
  <c r="AF695" i="6"/>
  <c r="AF696" i="6"/>
  <c r="AJ696" i="6" s="1"/>
  <c r="AF697" i="6"/>
  <c r="AJ697" i="6" s="1"/>
  <c r="AF698" i="6"/>
  <c r="AJ698" i="6" s="1"/>
  <c r="AF699" i="6"/>
  <c r="AJ699" i="6" s="1"/>
  <c r="AF700" i="6"/>
  <c r="AJ700" i="6" s="1"/>
  <c r="AF701" i="6"/>
  <c r="AJ701" i="6" s="1"/>
  <c r="AF702" i="6"/>
  <c r="AJ702" i="6" s="1"/>
  <c r="AF703" i="6"/>
  <c r="AJ703" i="6" s="1"/>
  <c r="AF704" i="6"/>
  <c r="AJ704" i="6" s="1"/>
  <c r="AF705" i="6"/>
  <c r="AJ705" i="6" s="1"/>
  <c r="AF706" i="6"/>
  <c r="AJ706" i="6" s="1"/>
  <c r="AF707" i="6"/>
  <c r="AF708" i="6"/>
  <c r="AJ708" i="6" s="1"/>
  <c r="AF709" i="6"/>
  <c r="AJ709" i="6" s="1"/>
  <c r="AF710" i="6"/>
  <c r="AJ710" i="6" s="1"/>
  <c r="AF711" i="6"/>
  <c r="AJ711" i="6" s="1"/>
  <c r="AF712" i="6"/>
  <c r="AJ712" i="6" s="1"/>
  <c r="AF713" i="6"/>
  <c r="AF714" i="6"/>
  <c r="AJ714" i="6" s="1"/>
  <c r="AF715" i="6"/>
  <c r="AJ715" i="6" s="1"/>
  <c r="AF716" i="6"/>
  <c r="AJ716" i="6" s="1"/>
  <c r="AF717" i="6"/>
  <c r="AJ717" i="6" s="1"/>
  <c r="AF718" i="6"/>
  <c r="AJ718" i="6" s="1"/>
  <c r="AF719" i="6"/>
  <c r="AF720" i="6"/>
  <c r="AJ720" i="6" s="1"/>
  <c r="AF721" i="6"/>
  <c r="AJ721" i="6" s="1"/>
  <c r="AF722" i="6"/>
  <c r="AJ722" i="6" s="1"/>
  <c r="AF723" i="6"/>
  <c r="AJ723" i="6" s="1"/>
  <c r="AF724" i="6"/>
  <c r="AJ724" i="6" s="1"/>
  <c r="AF725" i="6"/>
  <c r="AJ725" i="6" s="1"/>
  <c r="AF726" i="6"/>
  <c r="AJ726" i="6" s="1"/>
  <c r="AF727" i="6"/>
  <c r="AJ727" i="6" s="1"/>
  <c r="AF728" i="6"/>
  <c r="AJ728" i="6" s="1"/>
  <c r="AF729" i="6"/>
  <c r="AJ729" i="6" s="1"/>
  <c r="AF730" i="6"/>
  <c r="AJ730" i="6" s="1"/>
  <c r="AF731" i="6"/>
  <c r="AF732" i="6"/>
  <c r="AJ732" i="6" s="1"/>
  <c r="AF733" i="6"/>
  <c r="AJ733" i="6" s="1"/>
  <c r="AF734" i="6"/>
  <c r="AF735" i="6"/>
  <c r="AF736" i="6"/>
  <c r="AJ736" i="6" s="1"/>
  <c r="AF737" i="6"/>
  <c r="AJ737" i="6" s="1"/>
  <c r="AF738" i="6"/>
  <c r="AJ738" i="6" s="1"/>
  <c r="AF739" i="6"/>
  <c r="AJ739" i="6" s="1"/>
  <c r="AF740" i="6"/>
  <c r="AJ740" i="6" s="1"/>
  <c r="AF741" i="6"/>
  <c r="AJ741" i="6" s="1"/>
  <c r="AF742" i="6"/>
  <c r="AJ742" i="6" s="1"/>
  <c r="AF743" i="6"/>
  <c r="AF744" i="6"/>
  <c r="AJ744" i="6" s="1"/>
  <c r="AF745" i="6"/>
  <c r="AJ745" i="6" s="1"/>
  <c r="AF746" i="6"/>
  <c r="AJ746" i="6" s="1"/>
  <c r="AF747" i="6"/>
  <c r="AJ747" i="6" s="1"/>
  <c r="AF748" i="6"/>
  <c r="AJ748" i="6" s="1"/>
  <c r="AF749" i="6"/>
  <c r="AJ749" i="6" s="1"/>
  <c r="AF750" i="6"/>
  <c r="AJ750" i="6" s="1"/>
  <c r="AF751" i="6"/>
  <c r="AJ751" i="6" s="1"/>
  <c r="AF752" i="6"/>
  <c r="AJ752" i="6" s="1"/>
  <c r="AF753" i="6"/>
  <c r="AJ753" i="6" s="1"/>
  <c r="AF754" i="6"/>
  <c r="AJ754" i="6" s="1"/>
  <c r="AF755" i="6"/>
  <c r="AF756" i="6"/>
  <c r="AJ756" i="6" s="1"/>
  <c r="AF757" i="6"/>
  <c r="AJ757" i="6" s="1"/>
  <c r="AF758" i="6"/>
  <c r="AJ758" i="6" s="1"/>
  <c r="AF759" i="6"/>
  <c r="AJ759" i="6" s="1"/>
  <c r="AF760" i="6"/>
  <c r="AJ760" i="6" s="1"/>
  <c r="AF761" i="6"/>
  <c r="AJ761" i="6" s="1"/>
  <c r="AF762" i="6"/>
  <c r="AJ762" i="6" s="1"/>
  <c r="AF763" i="6"/>
  <c r="AJ763" i="6" s="1"/>
  <c r="AF764" i="6"/>
  <c r="AJ764" i="6" s="1"/>
  <c r="AF765" i="6"/>
  <c r="AJ765" i="6" s="1"/>
  <c r="AF766" i="6"/>
  <c r="AJ766" i="6" s="1"/>
  <c r="AF767" i="6"/>
  <c r="AF768" i="6"/>
  <c r="AJ768" i="6" s="1"/>
  <c r="AF769" i="6"/>
  <c r="AJ769" i="6" s="1"/>
  <c r="AF770" i="6"/>
  <c r="AF771" i="6"/>
  <c r="AF772" i="6"/>
  <c r="AJ772" i="6" s="1"/>
  <c r="AF773" i="6"/>
  <c r="AJ773" i="6" s="1"/>
  <c r="AF774" i="6"/>
  <c r="AJ774" i="6" s="1"/>
  <c r="AF775" i="6"/>
  <c r="AJ775" i="6" s="1"/>
  <c r="AF776" i="6"/>
  <c r="AJ776" i="6" s="1"/>
  <c r="AF777" i="6"/>
  <c r="AJ777" i="6" s="1"/>
  <c r="AF778" i="6"/>
  <c r="AJ778" i="6" s="1"/>
  <c r="AF779" i="6"/>
  <c r="AF780" i="6"/>
  <c r="AJ780" i="6" s="1"/>
  <c r="AF781" i="6"/>
  <c r="AJ781" i="6" s="1"/>
  <c r="AF782" i="6"/>
  <c r="AF783" i="6"/>
  <c r="AJ783" i="6" s="1"/>
  <c r="AF784" i="6"/>
  <c r="AJ784" i="6" s="1"/>
  <c r="AF785" i="6"/>
  <c r="AJ785" i="6" s="1"/>
  <c r="AF786" i="6"/>
  <c r="AJ786" i="6" s="1"/>
  <c r="AF787" i="6"/>
  <c r="AJ787" i="6" s="1"/>
  <c r="AF788" i="6"/>
  <c r="AJ788" i="6" s="1"/>
  <c r="AF789" i="6"/>
  <c r="AJ789" i="6" s="1"/>
  <c r="AF790" i="6"/>
  <c r="AJ790" i="6" s="1"/>
  <c r="AF791" i="6"/>
  <c r="AF792" i="6"/>
  <c r="AJ792" i="6" s="1"/>
  <c r="AF793" i="6"/>
  <c r="AJ793" i="6" s="1"/>
  <c r="AF794" i="6"/>
  <c r="AJ794" i="6" s="1"/>
  <c r="AF795" i="6"/>
  <c r="AJ795" i="6" s="1"/>
  <c r="AF796" i="6"/>
  <c r="AJ796" i="6" s="1"/>
  <c r="AF797" i="6"/>
  <c r="AJ797" i="6" s="1"/>
  <c r="AF798" i="6"/>
  <c r="AJ798" i="6" s="1"/>
  <c r="AF799" i="6"/>
  <c r="AJ799" i="6" s="1"/>
  <c r="AF800" i="6"/>
  <c r="AJ800" i="6" s="1"/>
  <c r="AF801" i="6"/>
  <c r="AJ801" i="6" s="1"/>
  <c r="AF802" i="6"/>
  <c r="AJ802" i="6" s="1"/>
  <c r="AF803" i="6"/>
  <c r="AF804" i="6"/>
  <c r="AJ804" i="6" s="1"/>
  <c r="AF805" i="6"/>
  <c r="AJ805" i="6" s="1"/>
  <c r="AF806" i="6"/>
  <c r="AF807" i="6"/>
  <c r="AF808" i="6"/>
  <c r="AJ808" i="6" s="1"/>
  <c r="AF809" i="6"/>
  <c r="AJ809" i="6" s="1"/>
  <c r="AF810" i="6"/>
  <c r="AJ810" i="6" s="1"/>
  <c r="AF811" i="6"/>
  <c r="AJ811" i="6" s="1"/>
  <c r="AF812" i="6"/>
  <c r="AJ812" i="6" s="1"/>
  <c r="AF813" i="6"/>
  <c r="AJ813" i="6" s="1"/>
  <c r="AF814" i="6"/>
  <c r="AJ814" i="6" s="1"/>
  <c r="AF815" i="6"/>
  <c r="AF816" i="6"/>
  <c r="AJ816" i="6" s="1"/>
  <c r="AF817" i="6"/>
  <c r="AJ817" i="6" s="1"/>
  <c r="AF818" i="6"/>
  <c r="AJ818" i="6" s="1"/>
  <c r="AF819" i="6"/>
  <c r="AJ819" i="6" s="1"/>
  <c r="AF820" i="6"/>
  <c r="AJ820" i="6" s="1"/>
  <c r="AF821" i="6"/>
  <c r="AJ821" i="6" s="1"/>
  <c r="AF822" i="6"/>
  <c r="AJ822" i="6" s="1"/>
  <c r="AF823" i="6"/>
  <c r="AJ823" i="6" s="1"/>
  <c r="AF824" i="6"/>
  <c r="AJ824" i="6" s="1"/>
  <c r="AF825" i="6"/>
  <c r="AJ825" i="6" s="1"/>
  <c r="AF826" i="6"/>
  <c r="AJ826" i="6" s="1"/>
  <c r="AF827" i="6"/>
  <c r="AF828" i="6"/>
  <c r="AJ828" i="6" s="1"/>
  <c r="AF829" i="6"/>
  <c r="AJ829" i="6" s="1"/>
  <c r="AF830" i="6"/>
  <c r="AF831" i="6"/>
  <c r="AF832" i="6"/>
  <c r="AJ832" i="6" s="1"/>
  <c r="AF833" i="6"/>
  <c r="AJ833" i="6" s="1"/>
  <c r="AF834" i="6"/>
  <c r="AJ834" i="6" s="1"/>
  <c r="AF835" i="6"/>
  <c r="AJ835" i="6" s="1"/>
  <c r="AF836" i="6"/>
  <c r="AJ836" i="6" s="1"/>
  <c r="AF837" i="6"/>
  <c r="AJ837" i="6" s="1"/>
  <c r="AF838" i="6"/>
  <c r="AJ838" i="6" s="1"/>
  <c r="AF839" i="6"/>
  <c r="AF840" i="6"/>
  <c r="AJ840" i="6" s="1"/>
  <c r="AF841" i="6"/>
  <c r="AJ841" i="6" s="1"/>
  <c r="AF842" i="6"/>
  <c r="AJ842" i="6" s="1"/>
  <c r="AF843" i="6"/>
  <c r="AJ843" i="6" s="1"/>
  <c r="AF844" i="6"/>
  <c r="AJ844" i="6" s="1"/>
  <c r="AF845" i="6"/>
  <c r="AJ845" i="6" s="1"/>
  <c r="AF846" i="6"/>
  <c r="AJ846" i="6" s="1"/>
  <c r="AF847" i="6"/>
  <c r="AJ847" i="6" s="1"/>
  <c r="AF848" i="6"/>
  <c r="AJ848" i="6" s="1"/>
  <c r="AF849" i="6"/>
  <c r="AJ849" i="6" s="1"/>
  <c r="AF850" i="6"/>
  <c r="AJ850" i="6" s="1"/>
  <c r="AF851" i="6"/>
  <c r="AF852" i="6"/>
  <c r="AJ852" i="6" s="1"/>
  <c r="AF853" i="6"/>
  <c r="AJ853" i="6" s="1"/>
  <c r="AF854" i="6"/>
  <c r="AJ854" i="6" s="1"/>
  <c r="AF855" i="6"/>
  <c r="AJ855" i="6" s="1"/>
  <c r="AF856" i="6"/>
  <c r="AJ856" i="6" s="1"/>
  <c r="AF857" i="6"/>
  <c r="AJ857" i="6" s="1"/>
  <c r="AF858" i="6"/>
  <c r="AJ858" i="6" s="1"/>
  <c r="AF859" i="6"/>
  <c r="AJ859" i="6" s="1"/>
  <c r="AF860" i="6"/>
  <c r="AJ860" i="6" s="1"/>
  <c r="AF861" i="6"/>
  <c r="AJ861" i="6" s="1"/>
  <c r="AF862" i="6"/>
  <c r="AJ862" i="6" s="1"/>
  <c r="AF863" i="6"/>
  <c r="AF864" i="6"/>
  <c r="AJ864" i="6" s="1"/>
  <c r="AF865" i="6"/>
  <c r="AJ865" i="6" s="1"/>
  <c r="AF866" i="6"/>
  <c r="AF867" i="6"/>
  <c r="AJ867" i="6" s="1"/>
  <c r="AF868" i="6"/>
  <c r="AF869" i="6"/>
  <c r="AF870" i="6"/>
  <c r="AJ870" i="6" s="1"/>
  <c r="AF871" i="6"/>
  <c r="AJ871" i="6" s="1"/>
  <c r="AF872" i="6"/>
  <c r="AJ872" i="6" s="1"/>
  <c r="AF873" i="6"/>
  <c r="AJ873" i="6" s="1"/>
  <c r="AF874" i="6"/>
  <c r="AJ874" i="6" s="1"/>
  <c r="AF875" i="6"/>
  <c r="AF876" i="6"/>
  <c r="AJ876" i="6" s="1"/>
  <c r="AF877" i="6"/>
  <c r="AJ877" i="6" s="1"/>
  <c r="AF878" i="6"/>
  <c r="AJ878" i="6" s="1"/>
  <c r="AF879" i="6"/>
  <c r="AJ879" i="6" s="1"/>
  <c r="AF880" i="6"/>
  <c r="AJ880" i="6" s="1"/>
  <c r="AF881" i="6"/>
  <c r="AJ881" i="6" s="1"/>
  <c r="AF882" i="6"/>
  <c r="AJ882" i="6" s="1"/>
  <c r="AF883" i="6"/>
  <c r="AJ883" i="6" s="1"/>
  <c r="AF884" i="6"/>
  <c r="AJ884" i="6" s="1"/>
  <c r="AF885" i="6"/>
  <c r="AJ885" i="6" s="1"/>
  <c r="AF886" i="6"/>
  <c r="AJ886" i="6" s="1"/>
  <c r="AF887" i="6"/>
  <c r="AF888" i="6"/>
  <c r="AJ888" i="6" s="1"/>
  <c r="AF889" i="6"/>
  <c r="AJ889" i="6" s="1"/>
  <c r="AF890" i="6"/>
  <c r="AJ890" i="6" s="1"/>
  <c r="AF891" i="6"/>
  <c r="AJ891" i="6" s="1"/>
  <c r="AF892" i="6"/>
  <c r="AJ892" i="6" s="1"/>
  <c r="AF893" i="6"/>
  <c r="AJ893" i="6" s="1"/>
  <c r="AF894" i="6"/>
  <c r="AJ894" i="6" s="1"/>
  <c r="AF895" i="6"/>
  <c r="AJ895" i="6" s="1"/>
  <c r="AF896" i="6"/>
  <c r="AJ896" i="6" s="1"/>
  <c r="AF897" i="6"/>
  <c r="AJ897" i="6" s="1"/>
  <c r="AF898" i="6"/>
  <c r="AJ898" i="6" s="1"/>
  <c r="AF899" i="6"/>
  <c r="AF900" i="6"/>
  <c r="AJ900" i="6" s="1"/>
  <c r="AF901" i="6"/>
  <c r="AJ901" i="6" s="1"/>
  <c r="AF902" i="6"/>
  <c r="AF903" i="6"/>
  <c r="AJ903" i="6" s="1"/>
  <c r="AF904" i="6"/>
  <c r="AJ904" i="6" s="1"/>
  <c r="AF905" i="6"/>
  <c r="AJ905" i="6" s="1"/>
  <c r="AF906" i="6"/>
  <c r="AJ906" i="6" s="1"/>
  <c r="AF907" i="6"/>
  <c r="AF908" i="6"/>
  <c r="AJ908" i="6" s="1"/>
  <c r="AF909" i="6"/>
  <c r="AJ909" i="6" s="1"/>
  <c r="AF910" i="6"/>
  <c r="AJ910" i="6" s="1"/>
  <c r="AF911" i="6"/>
  <c r="AF912" i="6"/>
  <c r="AJ912" i="6" s="1"/>
  <c r="AF913" i="6"/>
  <c r="AJ913" i="6" s="1"/>
  <c r="AF914" i="6"/>
  <c r="AF915" i="6"/>
  <c r="AF916" i="6"/>
  <c r="AJ916" i="6" s="1"/>
  <c r="AF917" i="6"/>
  <c r="AJ917" i="6" s="1"/>
  <c r="AF918" i="6"/>
  <c r="AJ918" i="6" s="1"/>
  <c r="AF919" i="6"/>
  <c r="AJ919" i="6" s="1"/>
  <c r="AF920" i="6"/>
  <c r="AJ920" i="6" s="1"/>
  <c r="AF921" i="6"/>
  <c r="AJ921" i="6" s="1"/>
  <c r="AF922" i="6"/>
  <c r="AJ922" i="6" s="1"/>
  <c r="AF923" i="6"/>
  <c r="AF924" i="6"/>
  <c r="AF925" i="6"/>
  <c r="AJ925" i="6" s="1"/>
  <c r="AF926" i="6"/>
  <c r="AJ926" i="6" s="1"/>
  <c r="AF927" i="6"/>
  <c r="AJ927" i="6" s="1"/>
  <c r="AF928" i="6"/>
  <c r="AJ928" i="6" s="1"/>
  <c r="AF929" i="6"/>
  <c r="AJ929" i="6" s="1"/>
  <c r="AF930" i="6"/>
  <c r="AJ930" i="6" s="1"/>
  <c r="AF931" i="6"/>
  <c r="AJ931" i="6" s="1"/>
  <c r="AF932" i="6"/>
  <c r="AJ932" i="6" s="1"/>
  <c r="AF933" i="6"/>
  <c r="AJ933" i="6" s="1"/>
  <c r="AF934" i="6"/>
  <c r="AJ934" i="6" s="1"/>
  <c r="AF935" i="6"/>
  <c r="AF936" i="6"/>
  <c r="AJ936" i="6" s="1"/>
  <c r="AF937" i="6"/>
  <c r="AJ937" i="6" s="1"/>
  <c r="AF938" i="6"/>
  <c r="AF939" i="6"/>
  <c r="AF940" i="6"/>
  <c r="AJ940" i="6" s="1"/>
  <c r="AF941" i="6"/>
  <c r="AJ941" i="6" s="1"/>
  <c r="AF942" i="6"/>
  <c r="AJ942" i="6" s="1"/>
  <c r="AF943" i="6"/>
  <c r="AJ943" i="6" s="1"/>
  <c r="AF944" i="6"/>
  <c r="AJ944" i="6" s="1"/>
  <c r="AF945" i="6"/>
  <c r="AJ945" i="6" s="1"/>
  <c r="AF946" i="6"/>
  <c r="AJ946" i="6" s="1"/>
  <c r="AF947" i="6"/>
  <c r="AF948" i="6"/>
  <c r="AJ948" i="6" s="1"/>
  <c r="AF949" i="6"/>
  <c r="AJ949" i="6" s="1"/>
  <c r="AF950" i="6"/>
  <c r="AF951" i="6"/>
  <c r="AJ951" i="6" s="1"/>
  <c r="AF952" i="6"/>
  <c r="AJ952" i="6" s="1"/>
  <c r="AF953" i="6"/>
  <c r="AJ953" i="6" s="1"/>
  <c r="AF954" i="6"/>
  <c r="AJ954" i="6" s="1"/>
  <c r="AF955" i="6"/>
  <c r="AJ955" i="6" s="1"/>
  <c r="AF956" i="6"/>
  <c r="AJ956" i="6" s="1"/>
  <c r="AF957" i="6"/>
  <c r="AJ957" i="6" s="1"/>
  <c r="AF958" i="6"/>
  <c r="AJ958" i="6" s="1"/>
  <c r="AF959" i="6"/>
  <c r="AF960" i="6"/>
  <c r="AJ960" i="6" s="1"/>
  <c r="AF961" i="6"/>
  <c r="AJ961" i="6" s="1"/>
  <c r="AF962" i="6"/>
  <c r="AJ962" i="6" s="1"/>
  <c r="AF963" i="6"/>
  <c r="AJ963" i="6" s="1"/>
  <c r="AF964" i="6"/>
  <c r="AJ964" i="6" s="1"/>
  <c r="AF965" i="6"/>
  <c r="AJ965" i="6" s="1"/>
  <c r="AF966" i="6"/>
  <c r="AJ966" i="6" s="1"/>
  <c r="AF967" i="6"/>
  <c r="AJ967" i="6" s="1"/>
  <c r="AF968" i="6"/>
  <c r="AJ968" i="6" s="1"/>
  <c r="AF969" i="6"/>
  <c r="AJ969" i="6" s="1"/>
  <c r="AF970" i="6"/>
  <c r="AJ970" i="6" s="1"/>
  <c r="AF971" i="6"/>
  <c r="AF972" i="6"/>
  <c r="AJ972" i="6" s="1"/>
  <c r="AF973" i="6"/>
  <c r="AJ973" i="6" s="1"/>
  <c r="AF974" i="6"/>
  <c r="AF975" i="6"/>
  <c r="AJ975" i="6" s="1"/>
  <c r="AF976" i="6"/>
  <c r="AJ976" i="6" s="1"/>
  <c r="AF977" i="6"/>
  <c r="AJ977" i="6" s="1"/>
  <c r="AF978" i="6"/>
  <c r="AJ978" i="6" s="1"/>
  <c r="AF979" i="6"/>
  <c r="AF980" i="6"/>
  <c r="AJ980" i="6" s="1"/>
  <c r="AF981" i="6"/>
  <c r="AJ981" i="6" s="1"/>
  <c r="AF982" i="6"/>
  <c r="AJ982" i="6" s="1"/>
  <c r="AF983" i="6"/>
  <c r="AF984" i="6"/>
  <c r="AJ984" i="6" s="1"/>
  <c r="AF985" i="6"/>
  <c r="AJ985" i="6" s="1"/>
  <c r="AF986" i="6"/>
  <c r="AF987" i="6"/>
  <c r="AF988" i="6"/>
  <c r="AJ988" i="6" s="1"/>
  <c r="AF989" i="6"/>
  <c r="AJ989" i="6" s="1"/>
  <c r="AF990" i="6"/>
  <c r="AJ990" i="6" s="1"/>
  <c r="AF991" i="6"/>
  <c r="AJ991" i="6" s="1"/>
  <c r="AF992" i="6"/>
  <c r="AJ992" i="6" s="1"/>
  <c r="AF993" i="6"/>
  <c r="AJ993" i="6" s="1"/>
  <c r="AF994" i="6"/>
  <c r="AJ994" i="6" s="1"/>
  <c r="AF995" i="6"/>
  <c r="AF996" i="6"/>
  <c r="AJ996" i="6" s="1"/>
  <c r="AF997" i="6"/>
  <c r="AJ997" i="6" s="1"/>
  <c r="AF998" i="6"/>
  <c r="AJ998" i="6" s="1"/>
  <c r="AF999" i="6"/>
  <c r="AJ999" i="6" s="1"/>
  <c r="AF1000" i="6"/>
  <c r="AJ1000" i="6" s="1"/>
  <c r="AF1001" i="6"/>
  <c r="AJ1001" i="6" s="1"/>
  <c r="AF1002" i="6"/>
  <c r="AJ1002" i="6" s="1"/>
  <c r="AF1003" i="6"/>
  <c r="AJ1003" i="6" s="1"/>
  <c r="AF1004" i="6"/>
  <c r="AJ1004" i="6" s="1"/>
  <c r="AF1005" i="6"/>
  <c r="AJ1005" i="6" s="1"/>
  <c r="AF1006" i="6"/>
  <c r="AJ1006" i="6" s="1"/>
  <c r="AF1007" i="6"/>
  <c r="AF1008" i="6"/>
  <c r="AJ1008" i="6" s="1"/>
  <c r="AF1009" i="6"/>
  <c r="AJ1009" i="6" s="1"/>
  <c r="AF1010" i="6"/>
  <c r="AF1011" i="6"/>
  <c r="AF1012" i="6"/>
  <c r="AJ1012" i="6" s="1"/>
  <c r="AF1013" i="6"/>
  <c r="AJ1013" i="6" s="1"/>
  <c r="AF1014" i="6"/>
  <c r="AJ1014" i="6" s="1"/>
  <c r="AF1015" i="6"/>
  <c r="AJ1015" i="6" s="1"/>
  <c r="AF1016" i="6"/>
  <c r="AJ1016" i="6" s="1"/>
  <c r="AF1017" i="6"/>
  <c r="AJ1017" i="6" s="1"/>
  <c r="AF1018" i="6"/>
  <c r="AJ1018" i="6" s="1"/>
  <c r="AF1019" i="6"/>
  <c r="AF1020" i="6"/>
  <c r="AJ1020" i="6" s="1"/>
  <c r="AF1021" i="6"/>
  <c r="AJ1021" i="6" s="1"/>
  <c r="AF1022" i="6"/>
  <c r="AF1023" i="6"/>
  <c r="AJ1023" i="6" s="1"/>
  <c r="AF1024" i="6"/>
  <c r="AJ1024" i="6" s="1"/>
  <c r="AF1025" i="6"/>
  <c r="AJ1025" i="6" s="1"/>
  <c r="AF1026" i="6"/>
  <c r="AJ1026" i="6" s="1"/>
  <c r="AF1027" i="6"/>
  <c r="AJ1027" i="6" s="1"/>
  <c r="AF1028" i="6"/>
  <c r="AJ1028" i="6" s="1"/>
  <c r="AF1029" i="6"/>
  <c r="AJ1029" i="6" s="1"/>
  <c r="AF1030" i="6"/>
  <c r="AJ1030" i="6" s="1"/>
  <c r="AF1031" i="6"/>
  <c r="AF1032" i="6"/>
  <c r="AJ1032" i="6" s="1"/>
  <c r="AF1033" i="6"/>
  <c r="AJ1033" i="6" s="1"/>
  <c r="AF1034" i="6"/>
  <c r="AJ1034" i="6" s="1"/>
  <c r="AF1035" i="6"/>
  <c r="AJ1035" i="6" s="1"/>
  <c r="AF1036" i="6"/>
  <c r="AJ1036" i="6" s="1"/>
  <c r="AF1037" i="6"/>
  <c r="AJ1037" i="6" s="1"/>
  <c r="AF1038" i="6"/>
  <c r="AJ1038" i="6" s="1"/>
  <c r="AF1039" i="6"/>
  <c r="AJ1039" i="6" s="1"/>
  <c r="AF1040" i="6"/>
  <c r="AJ1040" i="6" s="1"/>
  <c r="AF1041" i="6"/>
  <c r="AJ1041" i="6" s="1"/>
  <c r="AF1042" i="6"/>
  <c r="AJ1042" i="6" s="1"/>
  <c r="AF1043" i="6"/>
  <c r="AF1044" i="6"/>
  <c r="AJ1044" i="6" s="1"/>
  <c r="AF1045" i="6"/>
  <c r="AJ1045" i="6" s="1"/>
  <c r="AF1046" i="6"/>
  <c r="AJ1046" i="6" s="1"/>
  <c r="AF1047" i="6"/>
  <c r="AJ1047" i="6" s="1"/>
  <c r="AF1048" i="6"/>
  <c r="AJ1048" i="6" s="1"/>
  <c r="AF1049" i="6"/>
  <c r="AJ1049" i="6" s="1"/>
  <c r="AF1050" i="6"/>
  <c r="AJ1050" i="6" s="1"/>
  <c r="AF1051" i="6"/>
  <c r="AJ1051" i="6" s="1"/>
  <c r="AF1052" i="6"/>
  <c r="AJ1052" i="6" s="1"/>
  <c r="AF1053" i="6"/>
  <c r="AJ1053" i="6" s="1"/>
  <c r="AF1054" i="6"/>
  <c r="AJ1054" i="6" s="1"/>
  <c r="AF1055" i="6"/>
  <c r="AF1056" i="6"/>
  <c r="AJ1056" i="6" s="1"/>
  <c r="AF1057" i="6"/>
  <c r="AJ1057" i="6" s="1"/>
  <c r="AF1058" i="6"/>
  <c r="AF1059" i="6"/>
  <c r="AJ1059" i="6" s="1"/>
  <c r="AF1060" i="6"/>
  <c r="AJ1060" i="6" s="1"/>
  <c r="AF1061" i="6"/>
  <c r="AJ1061" i="6" s="1"/>
  <c r="AF1062" i="6"/>
  <c r="AJ1062" i="6" s="1"/>
  <c r="AF1063" i="6"/>
  <c r="AJ1063" i="6" s="1"/>
  <c r="AF1064" i="6"/>
  <c r="AJ1064" i="6" s="1"/>
  <c r="AF1065" i="6"/>
  <c r="AJ1065" i="6" s="1"/>
  <c r="AF1066" i="6"/>
  <c r="AJ1066" i="6" s="1"/>
  <c r="AF1067" i="6"/>
  <c r="AF1068" i="6"/>
  <c r="AJ1068" i="6" s="1"/>
  <c r="AF1069" i="6"/>
  <c r="AJ1069" i="6" s="1"/>
  <c r="AF1070" i="6"/>
  <c r="AJ1070" i="6" s="1"/>
  <c r="AF1071" i="6"/>
  <c r="AJ1071" i="6" s="1"/>
  <c r="AF1072" i="6"/>
  <c r="AJ1072" i="6" s="1"/>
  <c r="AF1073" i="6"/>
  <c r="AJ1073" i="6" s="1"/>
  <c r="AF1074" i="6"/>
  <c r="AJ1074" i="6" s="1"/>
  <c r="AF1075" i="6"/>
  <c r="AJ1075" i="6" s="1"/>
  <c r="AF1076" i="6"/>
  <c r="AJ1076" i="6" s="1"/>
  <c r="AF1077" i="6"/>
  <c r="AJ1077" i="6" s="1"/>
  <c r="AF1078" i="6"/>
  <c r="AJ1078" i="6" s="1"/>
  <c r="AF1079" i="6"/>
  <c r="AF1080" i="6"/>
  <c r="AJ1080" i="6" s="1"/>
  <c r="AF1081" i="6"/>
  <c r="AJ1081" i="6" s="1"/>
  <c r="AF1082" i="6"/>
  <c r="AJ1082" i="6" s="1"/>
  <c r="AF1083" i="6"/>
  <c r="AJ1083" i="6" s="1"/>
  <c r="AF1084" i="6"/>
  <c r="AJ1084" i="6" s="1"/>
  <c r="AF1085" i="6"/>
  <c r="AJ1085" i="6" s="1"/>
  <c r="AF1086" i="6"/>
  <c r="AJ1086" i="6" s="1"/>
  <c r="AF1087" i="6"/>
  <c r="AJ1087" i="6" s="1"/>
  <c r="AF1088" i="6"/>
  <c r="AJ1088" i="6" s="1"/>
  <c r="AF1089" i="6"/>
  <c r="AJ1089" i="6" s="1"/>
  <c r="AF1090" i="6"/>
  <c r="AJ1090" i="6" s="1"/>
  <c r="AF1091" i="6"/>
  <c r="AF1092" i="6"/>
  <c r="AJ1092" i="6" s="1"/>
  <c r="AF1093" i="6"/>
  <c r="AJ1093" i="6" s="1"/>
  <c r="AF1094" i="6"/>
  <c r="AF1095" i="6"/>
  <c r="AF1096" i="6"/>
  <c r="AJ1096" i="6" s="1"/>
  <c r="AF1097" i="6"/>
  <c r="AJ1097" i="6" s="1"/>
  <c r="AF1098" i="6"/>
  <c r="AJ1098" i="6" s="1"/>
  <c r="AF1099" i="6"/>
  <c r="AJ1099" i="6" s="1"/>
  <c r="AF1100" i="6"/>
  <c r="AJ1100" i="6" s="1"/>
  <c r="AF1101" i="6"/>
  <c r="AJ1101" i="6" s="1"/>
  <c r="AF1102" i="6"/>
  <c r="AJ1102" i="6" s="1"/>
  <c r="AF1103" i="6"/>
  <c r="AF1104" i="6"/>
  <c r="AJ1104" i="6" s="1"/>
  <c r="AF1105" i="6"/>
  <c r="AJ1105" i="6" s="1"/>
  <c r="AF1106" i="6"/>
  <c r="AF1107" i="6"/>
  <c r="AF1108" i="6"/>
  <c r="AF1109" i="6"/>
  <c r="AJ1109" i="6" s="1"/>
  <c r="AF1110" i="6"/>
  <c r="AJ1110" i="6" s="1"/>
  <c r="AF1111" i="6"/>
  <c r="AJ1111" i="6" s="1"/>
  <c r="AF1112" i="6"/>
  <c r="AJ1112" i="6" s="1"/>
  <c r="AF1113" i="6"/>
  <c r="AJ1113" i="6" s="1"/>
  <c r="AF1114" i="6"/>
  <c r="AJ1114" i="6" s="1"/>
  <c r="AF1115" i="6"/>
  <c r="AF1116" i="6"/>
  <c r="AJ1116" i="6" s="1"/>
  <c r="AF1117" i="6"/>
  <c r="AJ1117" i="6" s="1"/>
  <c r="AF1118" i="6"/>
  <c r="AJ1118" i="6" s="1"/>
  <c r="AF1119" i="6"/>
  <c r="AJ1119" i="6" s="1"/>
  <c r="AF1120" i="6"/>
  <c r="AJ1120" i="6" s="1"/>
  <c r="AF1121" i="6"/>
  <c r="AJ1121" i="6" s="1"/>
  <c r="AF1122" i="6"/>
  <c r="AJ1122" i="6" s="1"/>
  <c r="AF1123" i="6"/>
  <c r="AJ1123" i="6" s="1"/>
  <c r="AF1124" i="6"/>
  <c r="AJ1124" i="6" s="1"/>
  <c r="AF1125" i="6"/>
  <c r="AJ1125" i="6" s="1"/>
  <c r="AF1126" i="6"/>
  <c r="AJ1126" i="6" s="1"/>
  <c r="AF1127" i="6"/>
  <c r="AF1128" i="6"/>
  <c r="AJ1128" i="6" s="1"/>
  <c r="AF1129" i="6"/>
  <c r="AJ1129" i="6" s="1"/>
  <c r="AF1130" i="6"/>
  <c r="AF1131" i="6"/>
  <c r="AJ1131" i="6" s="1"/>
  <c r="AF1132" i="6"/>
  <c r="AJ1132" i="6" s="1"/>
  <c r="AF1133" i="6"/>
  <c r="AJ1133" i="6" s="1"/>
  <c r="AF1134" i="6"/>
  <c r="AJ1134" i="6" s="1"/>
  <c r="AF1135" i="6"/>
  <c r="AJ1135" i="6" s="1"/>
  <c r="AF1136" i="6"/>
  <c r="AJ1136" i="6" s="1"/>
  <c r="AF1137" i="6"/>
  <c r="AJ1137" i="6" s="1"/>
  <c r="AF1138" i="6"/>
  <c r="AJ1138" i="6" s="1"/>
  <c r="AF1139" i="6"/>
  <c r="AF1140" i="6"/>
  <c r="AJ1140" i="6" s="1"/>
  <c r="AF1141" i="6"/>
  <c r="AJ1141" i="6" s="1"/>
  <c r="AF1142" i="6"/>
  <c r="AJ1142" i="6" s="1"/>
  <c r="AF1143" i="6"/>
  <c r="AJ1143" i="6" s="1"/>
  <c r="AF1144" i="6"/>
  <c r="AJ1144" i="6" s="1"/>
  <c r="AF1145" i="6"/>
  <c r="AJ1145" i="6" s="1"/>
  <c r="AF1146" i="6"/>
  <c r="AJ1146" i="6" s="1"/>
  <c r="AF1147" i="6"/>
  <c r="AJ1147" i="6" s="1"/>
  <c r="AF1148" i="6"/>
  <c r="AJ1148" i="6" s="1"/>
  <c r="AF1149" i="6"/>
  <c r="AJ1149" i="6" s="1"/>
  <c r="AF1150" i="6"/>
  <c r="AJ1150" i="6" s="1"/>
  <c r="AF1151" i="6"/>
  <c r="AF1152" i="6"/>
  <c r="AJ1152" i="6" s="1"/>
  <c r="AF1153" i="6"/>
  <c r="AJ1153" i="6" s="1"/>
  <c r="AF1154" i="6"/>
  <c r="AF1155" i="6"/>
  <c r="AF1156" i="6"/>
  <c r="AJ1156" i="6" s="1"/>
  <c r="AF1157" i="6"/>
  <c r="AJ1157" i="6" s="1"/>
  <c r="AF1158" i="6"/>
  <c r="AJ1158" i="6" s="1"/>
  <c r="AF1159" i="6"/>
  <c r="AJ1159" i="6" s="1"/>
  <c r="AF1160" i="6"/>
  <c r="AJ1160" i="6" s="1"/>
  <c r="AF1161" i="6"/>
  <c r="AJ1161" i="6" s="1"/>
  <c r="AF1162" i="6"/>
  <c r="AJ1162" i="6" s="1"/>
  <c r="AF1163" i="6"/>
  <c r="AF1164" i="6"/>
  <c r="AJ1164" i="6" s="1"/>
  <c r="AF1165" i="6"/>
  <c r="AJ1165" i="6" s="1"/>
  <c r="AF1166" i="6"/>
  <c r="AJ1166" i="6" s="1"/>
  <c r="AF1167" i="6"/>
  <c r="AJ1167" i="6" s="1"/>
  <c r="AF1168" i="6"/>
  <c r="AJ1168" i="6" s="1"/>
  <c r="AF1169" i="6"/>
  <c r="AJ1169" i="6" s="1"/>
  <c r="AF1170" i="6"/>
  <c r="AJ1170" i="6" s="1"/>
  <c r="AF1171" i="6"/>
  <c r="AJ1171" i="6" s="1"/>
  <c r="AF1172" i="6"/>
  <c r="AJ1172" i="6" s="1"/>
  <c r="AF1173" i="6"/>
  <c r="AJ1173" i="6" s="1"/>
  <c r="AF1174" i="6"/>
  <c r="AJ1174" i="6" s="1"/>
  <c r="AF1175" i="6"/>
  <c r="AF1176" i="6"/>
  <c r="AJ1176" i="6" s="1"/>
  <c r="AF1177" i="6"/>
  <c r="AJ1177" i="6" s="1"/>
  <c r="AF1178" i="6"/>
  <c r="AF1179" i="6"/>
  <c r="AF1180" i="6"/>
  <c r="AJ1180" i="6" s="1"/>
  <c r="AF1181" i="6"/>
  <c r="AF1182" i="6"/>
  <c r="AF1183" i="6"/>
  <c r="AJ1183" i="6" s="1"/>
  <c r="AF1184" i="6"/>
  <c r="AJ1184" i="6" s="1"/>
  <c r="AF1185" i="6"/>
  <c r="AF1186" i="6"/>
  <c r="AJ1186" i="6" s="1"/>
  <c r="AF1187" i="6"/>
  <c r="AF1188" i="6"/>
  <c r="AJ1188" i="6" s="1"/>
  <c r="AF1189" i="6"/>
  <c r="AJ1189" i="6" s="1"/>
  <c r="AF1190" i="6"/>
  <c r="AF1191" i="6"/>
  <c r="AJ1191" i="6" s="1"/>
  <c r="AF1192" i="6"/>
  <c r="AJ1192" i="6" s="1"/>
  <c r="AF1193" i="6"/>
  <c r="AJ1193" i="6" s="1"/>
  <c r="AF1194" i="6"/>
  <c r="AJ1194" i="6" s="1"/>
  <c r="AF1195" i="6"/>
  <c r="AJ1195" i="6" s="1"/>
  <c r="AF1196" i="6"/>
  <c r="AJ1196" i="6" s="1"/>
  <c r="AF1197" i="6"/>
  <c r="AJ1197" i="6" s="1"/>
  <c r="AF1198" i="6"/>
  <c r="AJ1198" i="6" s="1"/>
  <c r="AF1199" i="6"/>
  <c r="AF1200" i="6"/>
  <c r="AJ1200" i="6" s="1"/>
  <c r="AF1201" i="6"/>
  <c r="AJ1201" i="6" s="1"/>
  <c r="AF1202" i="6"/>
  <c r="AJ1202" i="6" s="1"/>
  <c r="AF1203" i="6"/>
  <c r="AJ1203" i="6" s="1"/>
  <c r="AF1204" i="6"/>
  <c r="AJ1204" i="6" s="1"/>
  <c r="AF1205" i="6"/>
  <c r="AJ1205" i="6" s="1"/>
  <c r="AF1206" i="6"/>
  <c r="AJ1206" i="6" s="1"/>
  <c r="AF1207" i="6"/>
  <c r="AJ1207" i="6" s="1"/>
  <c r="AF1208" i="6"/>
  <c r="AJ1208" i="6" s="1"/>
  <c r="AF1209" i="6"/>
  <c r="AJ1209" i="6" s="1"/>
  <c r="AF1210" i="6"/>
  <c r="AJ1210" i="6" s="1"/>
  <c r="AF1211" i="6"/>
  <c r="AF1212" i="6"/>
  <c r="AJ1212" i="6" s="1"/>
  <c r="AF1213" i="6"/>
  <c r="AJ1213" i="6" s="1"/>
  <c r="AF1214" i="6"/>
  <c r="AJ1214" i="6" s="1"/>
  <c r="AF1215" i="6"/>
  <c r="AJ1215" i="6" s="1"/>
  <c r="AF1216" i="6"/>
  <c r="AJ1216" i="6" s="1"/>
  <c r="AF1217" i="6"/>
  <c r="AJ1217" i="6" s="1"/>
  <c r="AF1218" i="6"/>
  <c r="AJ1218" i="6" s="1"/>
  <c r="AF1219" i="6"/>
  <c r="AJ1219" i="6" s="1"/>
  <c r="AF1220" i="6"/>
  <c r="AJ1220" i="6" s="1"/>
  <c r="AF1221" i="6"/>
  <c r="AJ1221" i="6" s="1"/>
  <c r="AF1222" i="6"/>
  <c r="AJ1222" i="6" s="1"/>
  <c r="AF1223" i="6"/>
  <c r="AF1224" i="6"/>
  <c r="AJ1224" i="6" s="1"/>
  <c r="AF1225" i="6"/>
  <c r="AJ1225" i="6" s="1"/>
  <c r="AF1226" i="6"/>
  <c r="AF1227" i="6"/>
  <c r="AF1228" i="6"/>
  <c r="AJ1228" i="6" s="1"/>
  <c r="AF1229" i="6"/>
  <c r="AJ1229" i="6" s="1"/>
  <c r="AF1230" i="6"/>
  <c r="AJ1230" i="6" s="1"/>
  <c r="AF1231" i="6"/>
  <c r="AJ1231" i="6" s="1"/>
  <c r="AF1232" i="6"/>
  <c r="AJ1232" i="6" s="1"/>
  <c r="AF1233" i="6"/>
  <c r="AJ1233" i="6" s="1"/>
  <c r="AF1234" i="6"/>
  <c r="AJ1234" i="6" s="1"/>
  <c r="AF1235" i="6"/>
  <c r="AF1236" i="6"/>
  <c r="AJ1236" i="6" s="1"/>
  <c r="AF1237" i="6"/>
  <c r="AJ1237" i="6" s="1"/>
  <c r="AF1238" i="6"/>
  <c r="AJ1238" i="6" s="1"/>
  <c r="AF1239" i="6"/>
  <c r="AF1240" i="6"/>
  <c r="AJ1240" i="6" s="1"/>
  <c r="AF1241" i="6"/>
  <c r="AJ1241" i="6" s="1"/>
  <c r="AF1242" i="6"/>
  <c r="AJ1242" i="6" s="1"/>
  <c r="AF1243" i="6"/>
  <c r="AJ1243" i="6" s="1"/>
  <c r="AF1244" i="6"/>
  <c r="AJ1244" i="6" s="1"/>
  <c r="AF1245" i="6"/>
  <c r="AJ1245" i="6" s="1"/>
  <c r="AF1246" i="6"/>
  <c r="AJ1246" i="6" s="1"/>
  <c r="AF1247" i="6"/>
  <c r="AF1248" i="6"/>
  <c r="AJ1248" i="6" s="1"/>
  <c r="AF1249" i="6"/>
  <c r="AJ1249" i="6" s="1"/>
  <c r="AF1250" i="6"/>
  <c r="AJ1250" i="6" s="1"/>
  <c r="AF1251" i="6"/>
  <c r="AJ1251" i="6" s="1"/>
  <c r="AF1252" i="6"/>
  <c r="AJ1252" i="6" s="1"/>
  <c r="AF1253" i="6"/>
  <c r="AJ1253" i="6" s="1"/>
  <c r="AF1254" i="6"/>
  <c r="AJ1254" i="6" s="1"/>
  <c r="AF1255" i="6"/>
  <c r="AJ1255" i="6" s="1"/>
  <c r="AF1256" i="6"/>
  <c r="AJ1256" i="6" s="1"/>
  <c r="AF1257" i="6"/>
  <c r="AJ1257" i="6" s="1"/>
  <c r="AF1258" i="6"/>
  <c r="AJ1258" i="6" s="1"/>
  <c r="AF1259" i="6"/>
  <c r="AF1260" i="6"/>
  <c r="AJ1260" i="6" s="1"/>
  <c r="AF1261" i="6"/>
  <c r="AJ1261" i="6" s="1"/>
  <c r="AF1262" i="6"/>
  <c r="AJ1262" i="6" s="1"/>
  <c r="AF1263" i="6"/>
  <c r="AJ1263" i="6" s="1"/>
  <c r="AF1264" i="6"/>
  <c r="AJ1264" i="6" s="1"/>
  <c r="AF1265" i="6"/>
  <c r="AJ1265" i="6" s="1"/>
  <c r="AF1266" i="6"/>
  <c r="AJ1266" i="6" s="1"/>
  <c r="AF1267" i="6"/>
  <c r="AJ1267" i="6" s="1"/>
  <c r="AF1268" i="6"/>
  <c r="AJ1268" i="6" s="1"/>
  <c r="AF1269" i="6"/>
  <c r="AJ1269" i="6" s="1"/>
  <c r="AF1270" i="6"/>
  <c r="AJ1270" i="6" s="1"/>
  <c r="AF1271" i="6"/>
  <c r="AF1272" i="6"/>
  <c r="AJ1272" i="6" s="1"/>
  <c r="AF1273" i="6"/>
  <c r="AJ1273" i="6" s="1"/>
  <c r="AF1274" i="6"/>
  <c r="AF1275" i="6"/>
  <c r="AF1276" i="6"/>
  <c r="AF1277" i="6"/>
  <c r="AF1278" i="6"/>
  <c r="AF1279" i="6"/>
  <c r="AJ1279" i="6" s="1"/>
  <c r="AF1280" i="6"/>
  <c r="AJ1280" i="6" s="1"/>
  <c r="AF1281" i="6"/>
  <c r="AJ1281" i="6" s="1"/>
  <c r="AF1282" i="6"/>
  <c r="AJ1282" i="6" s="1"/>
  <c r="AF1283" i="6"/>
  <c r="AF1284" i="6"/>
  <c r="AJ1284" i="6" s="1"/>
  <c r="AF1285" i="6"/>
  <c r="AJ1285" i="6" s="1"/>
  <c r="AF1286" i="6"/>
  <c r="AJ1286" i="6" s="1"/>
  <c r="AF1287" i="6"/>
  <c r="AJ1287" i="6" s="1"/>
  <c r="AF1288" i="6"/>
  <c r="AJ1288" i="6" s="1"/>
  <c r="AF1289" i="6"/>
  <c r="AJ1289" i="6" s="1"/>
  <c r="AF1290" i="6"/>
  <c r="AJ1290" i="6" s="1"/>
  <c r="AF1291" i="6"/>
  <c r="AJ1291" i="6" s="1"/>
  <c r="AF1292" i="6"/>
  <c r="AJ1292" i="6" s="1"/>
  <c r="AF1293" i="6"/>
  <c r="AJ1293" i="6" s="1"/>
  <c r="AF1294" i="6"/>
  <c r="AJ1294" i="6" s="1"/>
  <c r="AF1295" i="6"/>
  <c r="AF1296" i="6"/>
  <c r="AJ1296" i="6" s="1"/>
  <c r="AF1297" i="6"/>
  <c r="AJ1297" i="6" s="1"/>
  <c r="AF1298" i="6"/>
  <c r="AJ1298" i="6" s="1"/>
  <c r="AF1299" i="6"/>
  <c r="AJ1299" i="6" s="1"/>
  <c r="AF1300" i="6"/>
  <c r="AJ1300" i="6" s="1"/>
  <c r="AF1301" i="6"/>
  <c r="AJ1301" i="6" s="1"/>
  <c r="AF1302" i="6"/>
  <c r="AJ1302" i="6" s="1"/>
  <c r="AF1303" i="6"/>
  <c r="AJ1303" i="6" s="1"/>
  <c r="AF1304" i="6"/>
  <c r="AJ1304" i="6" s="1"/>
  <c r="AF1305" i="6"/>
  <c r="AJ1305" i="6" s="1"/>
  <c r="AF1306" i="6"/>
  <c r="AJ1306" i="6" s="1"/>
  <c r="AF1307" i="6"/>
  <c r="AF1308" i="6"/>
  <c r="AJ1308" i="6" s="1"/>
  <c r="AF1309" i="6"/>
  <c r="AJ1309" i="6" s="1"/>
  <c r="AF1310" i="6"/>
  <c r="AF1311" i="6"/>
  <c r="AJ1311" i="6" s="1"/>
  <c r="AF1312" i="6"/>
  <c r="AJ1312" i="6" s="1"/>
  <c r="AF1313" i="6"/>
  <c r="AJ1313" i="6" s="1"/>
  <c r="AF1314" i="6"/>
  <c r="AJ1314" i="6" s="1"/>
  <c r="AF1315" i="6"/>
  <c r="AJ1315" i="6" s="1"/>
  <c r="AF1316" i="6"/>
  <c r="AJ1316" i="6" s="1"/>
  <c r="AF1317" i="6"/>
  <c r="AJ1317" i="6" s="1"/>
  <c r="AF1318" i="6"/>
  <c r="AJ1318" i="6" s="1"/>
  <c r="AF1319" i="6"/>
  <c r="AF1320" i="6"/>
  <c r="AJ1320" i="6" s="1"/>
  <c r="AF1321" i="6"/>
  <c r="AJ1321" i="6" s="1"/>
  <c r="AF1322" i="6"/>
  <c r="AJ1322" i="6" s="1"/>
  <c r="AF1323" i="6"/>
  <c r="AJ1323" i="6" s="1"/>
  <c r="AF1324" i="6"/>
  <c r="AJ1324" i="6" s="1"/>
  <c r="AF1325" i="6"/>
  <c r="AJ1325" i="6" s="1"/>
  <c r="AF1326" i="6"/>
  <c r="AJ1326" i="6" s="1"/>
  <c r="AF1327" i="6"/>
  <c r="AJ1327" i="6" s="1"/>
  <c r="AF1328" i="6"/>
  <c r="AJ1328" i="6" s="1"/>
  <c r="AF1329" i="6"/>
  <c r="AJ1329" i="6" s="1"/>
  <c r="AF1330" i="6"/>
  <c r="AJ1330" i="6" s="1"/>
  <c r="AF1331" i="6"/>
  <c r="AF1332" i="6"/>
  <c r="AJ1332" i="6" s="1"/>
  <c r="AF1333" i="6"/>
  <c r="AJ1333" i="6" s="1"/>
  <c r="AF1334" i="6"/>
  <c r="AJ1334" i="6" s="1"/>
  <c r="AF1335" i="6"/>
  <c r="AJ1335" i="6" s="1"/>
  <c r="AF1336" i="6"/>
  <c r="AJ1336" i="6" s="1"/>
  <c r="AF1337" i="6"/>
  <c r="AJ1337" i="6" s="1"/>
  <c r="AF1338" i="6"/>
  <c r="AJ1338" i="6" s="1"/>
  <c r="AF1339" i="6"/>
  <c r="AJ1339" i="6" s="1"/>
  <c r="AF1340" i="6"/>
  <c r="AJ1340" i="6" s="1"/>
  <c r="AF1341" i="6"/>
  <c r="AJ1341" i="6" s="1"/>
  <c r="AF1342" i="6"/>
  <c r="AJ1342" i="6" s="1"/>
  <c r="AF1343" i="6"/>
  <c r="AF1344" i="6"/>
  <c r="AJ1344" i="6" s="1"/>
  <c r="AF1345" i="6"/>
  <c r="AJ1345" i="6" s="1"/>
  <c r="AF1346" i="6"/>
  <c r="AJ1346" i="6" s="1"/>
  <c r="AF1347" i="6"/>
  <c r="AJ1347" i="6" s="1"/>
  <c r="AF1348" i="6"/>
  <c r="AJ1348" i="6" s="1"/>
  <c r="AF1349" i="6"/>
  <c r="AJ1349" i="6" s="1"/>
  <c r="AF1350" i="6"/>
  <c r="AJ1350" i="6" s="1"/>
  <c r="AF1351" i="6"/>
  <c r="AJ1351" i="6" s="1"/>
  <c r="AF1352" i="6"/>
  <c r="AJ1352" i="6" s="1"/>
  <c r="AF1353" i="6"/>
  <c r="AJ1353" i="6" s="1"/>
  <c r="AF1354" i="6"/>
  <c r="AJ1354" i="6" s="1"/>
  <c r="AF1355" i="6"/>
  <c r="AF1356" i="6"/>
  <c r="AJ1356" i="6" s="1"/>
  <c r="AF1357" i="6"/>
  <c r="AJ1357" i="6" s="1"/>
  <c r="AF1358" i="6"/>
  <c r="AF1359" i="6"/>
  <c r="AF1360" i="6"/>
  <c r="AF1361" i="6"/>
  <c r="AJ1361" i="6" s="1"/>
  <c r="AF1362" i="6"/>
  <c r="AJ1362" i="6" s="1"/>
  <c r="AF1363" i="6"/>
  <c r="AJ1363" i="6" s="1"/>
  <c r="AF1364" i="6"/>
  <c r="AJ1364" i="6" s="1"/>
  <c r="AF1365" i="6"/>
  <c r="AJ1365" i="6" s="1"/>
  <c r="AF1366" i="6"/>
  <c r="AJ1366" i="6" s="1"/>
  <c r="AF1367" i="6"/>
  <c r="AF1368" i="6"/>
  <c r="AJ1368" i="6" s="1"/>
  <c r="AF1369" i="6"/>
  <c r="AJ1369" i="6" s="1"/>
  <c r="AF1370" i="6"/>
  <c r="AJ1370" i="6" s="1"/>
  <c r="AF1371" i="6"/>
  <c r="AJ1371" i="6" s="1"/>
  <c r="AF1372" i="6"/>
  <c r="AJ1372" i="6" s="1"/>
  <c r="AF1373" i="6"/>
  <c r="AJ1373" i="6" s="1"/>
  <c r="AF1374" i="6"/>
  <c r="AJ1374" i="6" s="1"/>
  <c r="AF1375" i="6"/>
  <c r="AJ1375" i="6" s="1"/>
  <c r="AF1376" i="6"/>
  <c r="AJ1376" i="6" s="1"/>
  <c r="AF1377" i="6"/>
  <c r="AJ1377" i="6" s="1"/>
  <c r="AF1378" i="6"/>
  <c r="AJ1378" i="6" s="1"/>
  <c r="AF1379" i="6"/>
  <c r="AF1380" i="6"/>
  <c r="AJ1380" i="6" s="1"/>
  <c r="AF1381" i="6"/>
  <c r="AJ1381" i="6" s="1"/>
  <c r="AF1382" i="6"/>
  <c r="AJ1382" i="6" s="1"/>
  <c r="AF1383" i="6"/>
  <c r="AJ1383" i="6" s="1"/>
  <c r="AF1384" i="6"/>
  <c r="AJ1384" i="6" s="1"/>
  <c r="AF1385" i="6"/>
  <c r="AJ1385" i="6" s="1"/>
  <c r="AF1386" i="6"/>
  <c r="AJ1386" i="6" s="1"/>
  <c r="AF1387" i="6"/>
  <c r="AJ1387" i="6" s="1"/>
  <c r="AF1388" i="6"/>
  <c r="AJ1388" i="6" s="1"/>
  <c r="AF1389" i="6"/>
  <c r="AJ1389" i="6" s="1"/>
  <c r="AF1390" i="6"/>
  <c r="AJ1390" i="6" s="1"/>
  <c r="AF1391" i="6"/>
  <c r="AF1392" i="6"/>
  <c r="AJ1392" i="6" s="1"/>
  <c r="AF1393" i="6"/>
  <c r="AJ1393" i="6" s="1"/>
  <c r="AF1394" i="6"/>
  <c r="AF1395" i="6"/>
  <c r="AJ1395" i="6" s="1"/>
  <c r="AF1396" i="6"/>
  <c r="AF1397" i="6"/>
  <c r="AJ1397" i="6" s="1"/>
  <c r="AF1398" i="6"/>
  <c r="AJ1398" i="6" s="1"/>
  <c r="AF1399" i="6"/>
  <c r="AJ1399" i="6" s="1"/>
  <c r="AF1400" i="6"/>
  <c r="AJ1400" i="6" s="1"/>
  <c r="AF1401" i="6"/>
  <c r="AJ1401" i="6" s="1"/>
  <c r="AF1402" i="6"/>
  <c r="AJ1402" i="6" s="1"/>
  <c r="AF1403" i="6"/>
  <c r="AF1404" i="6"/>
  <c r="AJ1404" i="6" s="1"/>
  <c r="AF1405" i="6"/>
  <c r="AJ1405" i="6" s="1"/>
  <c r="AF1406" i="6"/>
  <c r="AJ1406" i="6" s="1"/>
  <c r="AF1407" i="6"/>
  <c r="AJ1407" i="6" s="1"/>
  <c r="AF1408" i="6"/>
  <c r="AJ1408" i="6" s="1"/>
  <c r="AF1409" i="6"/>
  <c r="AJ1409" i="6" s="1"/>
  <c r="AF1410" i="6"/>
  <c r="AJ1410" i="6" s="1"/>
  <c r="AF1411" i="6"/>
  <c r="AJ1411" i="6" s="1"/>
  <c r="AF1412" i="6"/>
  <c r="AJ1412" i="6" s="1"/>
  <c r="AF1413" i="6"/>
  <c r="AJ1413" i="6" s="1"/>
  <c r="AF1414" i="6"/>
  <c r="AJ1414" i="6" s="1"/>
  <c r="AF1415" i="6"/>
  <c r="AF1416" i="6"/>
  <c r="AJ1416" i="6" s="1"/>
  <c r="AF1417" i="6"/>
  <c r="AJ1417" i="6" s="1"/>
  <c r="AF1418" i="6"/>
  <c r="AJ1418" i="6" s="1"/>
  <c r="AF1419" i="6"/>
  <c r="AJ1419" i="6" s="1"/>
  <c r="AF1420" i="6"/>
  <c r="AJ1420" i="6" s="1"/>
  <c r="AF1421" i="6"/>
  <c r="AJ1421" i="6" s="1"/>
  <c r="AF1422" i="6"/>
  <c r="AJ1422" i="6" s="1"/>
  <c r="AF1423" i="6"/>
  <c r="AJ1423" i="6" s="1"/>
  <c r="AF1424" i="6"/>
  <c r="AJ1424" i="6" s="1"/>
  <c r="AF1425" i="6"/>
  <c r="AJ1425" i="6" s="1"/>
  <c r="AF1426" i="6"/>
  <c r="AJ1426" i="6" s="1"/>
  <c r="AF1427" i="6"/>
  <c r="AF1428" i="6"/>
  <c r="AJ1428" i="6" s="1"/>
  <c r="AF1429" i="6"/>
  <c r="AJ1429" i="6" s="1"/>
  <c r="AF1430" i="6"/>
  <c r="AF1431" i="6"/>
  <c r="AJ1431" i="6" s="1"/>
  <c r="AF1432" i="6"/>
  <c r="AJ1432" i="6" s="1"/>
  <c r="AF1433" i="6"/>
  <c r="AJ1433" i="6" s="1"/>
  <c r="AF1434" i="6"/>
  <c r="AJ1434" i="6" s="1"/>
  <c r="AF1435" i="6"/>
  <c r="AJ1435" i="6" s="1"/>
  <c r="AF1436" i="6"/>
  <c r="AJ1436" i="6" s="1"/>
  <c r="AF1437" i="6"/>
  <c r="AJ1437" i="6" s="1"/>
  <c r="AF1438" i="6"/>
  <c r="AJ1438" i="6" s="1"/>
  <c r="AF1439" i="6"/>
  <c r="AJ1439" i="6" s="1"/>
  <c r="AF1440" i="6"/>
  <c r="AJ1440" i="6" s="1"/>
  <c r="AF1441" i="6"/>
  <c r="AJ1441" i="6" s="1"/>
  <c r="AF1442" i="6"/>
  <c r="AJ1442" i="6" s="1"/>
  <c r="AF1443" i="6"/>
  <c r="AJ1443" i="6" s="1"/>
  <c r="AF1444" i="6"/>
  <c r="AJ1444" i="6" s="1"/>
  <c r="AF1445" i="6"/>
  <c r="AJ1445" i="6" s="1"/>
  <c r="AF1446" i="6"/>
  <c r="AJ1446" i="6" s="1"/>
  <c r="AF1447" i="6"/>
  <c r="AJ1447" i="6" s="1"/>
  <c r="AF1448" i="6"/>
  <c r="AJ1448" i="6" s="1"/>
  <c r="AF1449" i="6"/>
  <c r="AJ1449" i="6" s="1"/>
  <c r="AF1450" i="6"/>
  <c r="AJ1450" i="6" s="1"/>
  <c r="AF1451" i="6"/>
  <c r="AF1452" i="6"/>
  <c r="AJ1452" i="6" s="1"/>
  <c r="AF1453" i="6"/>
  <c r="AJ1453" i="6" s="1"/>
  <c r="AF1454" i="6"/>
  <c r="AF1455" i="6"/>
  <c r="AJ1455" i="6" s="1"/>
  <c r="AF1456" i="6"/>
  <c r="AJ1456" i="6" s="1"/>
  <c r="AF1457" i="6"/>
  <c r="AJ1457" i="6" s="1"/>
  <c r="AF1458" i="6"/>
  <c r="AJ1458" i="6" s="1"/>
  <c r="AF1459" i="6"/>
  <c r="AJ1459" i="6" s="1"/>
  <c r="AF1460" i="6"/>
  <c r="AJ1460" i="6" s="1"/>
  <c r="AF1461" i="6"/>
  <c r="AJ1461" i="6" s="1"/>
  <c r="AF1462" i="6"/>
  <c r="AJ1462" i="6" s="1"/>
  <c r="AF1463" i="6"/>
  <c r="AF1464" i="6"/>
  <c r="AJ1464" i="6" s="1"/>
  <c r="AF1465" i="6"/>
  <c r="AJ1465" i="6" s="1"/>
  <c r="AF1466" i="6"/>
  <c r="AJ1466" i="6" s="1"/>
  <c r="AF1467" i="6"/>
  <c r="AJ1467" i="6" s="1"/>
  <c r="AF1468" i="6"/>
  <c r="AJ1468" i="6" s="1"/>
  <c r="AF1469" i="6"/>
  <c r="AJ1469" i="6" s="1"/>
  <c r="AF1470" i="6"/>
  <c r="AJ1470" i="6" s="1"/>
  <c r="AF1471" i="6"/>
  <c r="AJ1471" i="6" s="1"/>
  <c r="AF1472" i="6"/>
  <c r="AJ1472" i="6" s="1"/>
  <c r="AF1473" i="6"/>
  <c r="AJ1473" i="6" s="1"/>
  <c r="AF1474" i="6"/>
  <c r="AJ1474" i="6" s="1"/>
  <c r="AF1475" i="6"/>
  <c r="AJ1475" i="6" s="1"/>
  <c r="AF1476" i="6"/>
  <c r="AJ1476" i="6" s="1"/>
  <c r="AF1477" i="6"/>
  <c r="AJ1477" i="6" s="1"/>
  <c r="AF1478" i="6"/>
  <c r="AJ1478" i="6" s="1"/>
  <c r="AF1479" i="6"/>
  <c r="AJ1479" i="6" s="1"/>
  <c r="AF1480" i="6"/>
  <c r="AJ1480" i="6" s="1"/>
  <c r="AF1481" i="6"/>
  <c r="AJ1481" i="6" s="1"/>
  <c r="AF1482" i="6"/>
  <c r="AF1483" i="6"/>
  <c r="AJ1483" i="6" s="1"/>
  <c r="AF1484" i="6"/>
  <c r="AJ1484" i="6" s="1"/>
  <c r="AF1485" i="6"/>
  <c r="AJ1485" i="6" s="1"/>
  <c r="AF1486" i="6"/>
  <c r="AJ1486" i="6" s="1"/>
  <c r="AF1487" i="6"/>
  <c r="AF1488" i="6"/>
  <c r="AJ1488" i="6" s="1"/>
  <c r="AF1489" i="6"/>
  <c r="AJ1489" i="6" s="1"/>
  <c r="AF1490" i="6"/>
  <c r="AF1491" i="6"/>
  <c r="AJ1491" i="6" s="1"/>
  <c r="AF1492" i="6"/>
  <c r="AJ1492" i="6" s="1"/>
  <c r="AF1493" i="6"/>
  <c r="AF1494" i="6"/>
  <c r="AJ1494" i="6" s="1"/>
  <c r="AF1495" i="6"/>
  <c r="AJ1495" i="6" s="1"/>
  <c r="AF1496" i="6"/>
  <c r="AJ1496" i="6" s="1"/>
  <c r="AF1497" i="6"/>
  <c r="AJ1497" i="6" s="1"/>
  <c r="AF1498" i="6"/>
  <c r="AJ1498" i="6" s="1"/>
  <c r="AF1499" i="6"/>
  <c r="AJ1499" i="6" s="1"/>
  <c r="AF1500" i="6"/>
  <c r="AJ1500" i="6" s="1"/>
  <c r="AF1501" i="6"/>
  <c r="AJ1501" i="6" s="1"/>
  <c r="AF1502" i="6"/>
  <c r="AJ1502" i="6" s="1"/>
  <c r="AF1503" i="6"/>
  <c r="AJ1503" i="6" s="1"/>
  <c r="AF1504" i="6"/>
  <c r="AJ1504" i="6" s="1"/>
  <c r="AF1505" i="6"/>
  <c r="AJ1505" i="6" s="1"/>
  <c r="AF1506" i="6"/>
  <c r="AJ1506" i="6" s="1"/>
  <c r="AF1507" i="6"/>
  <c r="AJ1507" i="6" s="1"/>
  <c r="AF1508" i="6"/>
  <c r="AJ1508" i="6" s="1"/>
  <c r="AF1509" i="6"/>
  <c r="AJ1509" i="6" s="1"/>
  <c r="AF1510" i="6"/>
  <c r="AJ1510" i="6" s="1"/>
  <c r="AF1511" i="6"/>
  <c r="AF1512" i="6"/>
  <c r="AJ1512" i="6" s="1"/>
  <c r="AF1513" i="6"/>
  <c r="AJ1513" i="6" s="1"/>
  <c r="AF1514" i="6"/>
  <c r="AJ1514" i="6" s="1"/>
  <c r="AF1515" i="6"/>
  <c r="AJ1515" i="6" s="1"/>
  <c r="AF1516" i="6"/>
  <c r="AJ1516" i="6" s="1"/>
  <c r="AF1517" i="6"/>
  <c r="AJ1517" i="6" s="1"/>
  <c r="AF1518" i="6"/>
  <c r="AJ1518" i="6" s="1"/>
  <c r="AF1519" i="6"/>
  <c r="AJ1519" i="6" s="1"/>
  <c r="AF1520" i="6"/>
  <c r="AJ1520" i="6" s="1"/>
  <c r="AF1521" i="6"/>
  <c r="AJ1521" i="6" s="1"/>
  <c r="AF1522" i="6"/>
  <c r="AJ1522" i="6" s="1"/>
  <c r="AF1523" i="6"/>
  <c r="AF1524" i="6"/>
  <c r="AJ1524" i="6" s="1"/>
  <c r="AF1525" i="6"/>
  <c r="AJ1525" i="6" s="1"/>
  <c r="AF1526" i="6"/>
  <c r="AF1527" i="6"/>
  <c r="AJ1527" i="6" s="1"/>
  <c r="AF1528" i="6"/>
  <c r="AJ1528" i="6" s="1"/>
  <c r="AF1529" i="6"/>
  <c r="AJ1529" i="6" s="1"/>
  <c r="AF1530" i="6"/>
  <c r="AJ1530" i="6" s="1"/>
  <c r="AF1531" i="6"/>
  <c r="AJ1531" i="6" s="1"/>
  <c r="AF1532" i="6"/>
  <c r="AJ1532" i="6" s="1"/>
  <c r="AF1533" i="6"/>
  <c r="AJ1533" i="6" s="1"/>
  <c r="AF1534" i="6"/>
  <c r="AJ1534" i="6" s="1"/>
  <c r="AF1535" i="6"/>
  <c r="AF1536" i="6"/>
  <c r="AJ1536" i="6" s="1"/>
  <c r="AF1537" i="6"/>
  <c r="AJ1537" i="6" s="1"/>
  <c r="AF1538" i="6"/>
  <c r="AJ1538" i="6" s="1"/>
  <c r="AF1539" i="6"/>
  <c r="AJ1539" i="6" s="1"/>
  <c r="AF1540" i="6"/>
  <c r="AJ1540" i="6" s="1"/>
  <c r="AF1541" i="6"/>
  <c r="AJ1541" i="6" s="1"/>
  <c r="AF1542" i="6"/>
  <c r="AJ1542" i="6" s="1"/>
  <c r="AF1543" i="6"/>
  <c r="AJ1543" i="6" s="1"/>
  <c r="AF1544" i="6"/>
  <c r="AJ1544" i="6" s="1"/>
  <c r="AF1545" i="6"/>
  <c r="AJ1545" i="6" s="1"/>
  <c r="AF1546" i="6"/>
  <c r="AJ1546" i="6" s="1"/>
  <c r="AF1547" i="6"/>
  <c r="AF1548" i="6"/>
  <c r="AJ1548" i="6" s="1"/>
  <c r="AF1549" i="6"/>
  <c r="AJ1549" i="6" s="1"/>
  <c r="AF1550" i="6"/>
  <c r="AF1551" i="6"/>
  <c r="AJ1551" i="6" s="1"/>
  <c r="AF1552" i="6"/>
  <c r="AF1553" i="6"/>
  <c r="AJ1553" i="6" s="1"/>
  <c r="AF1554" i="6"/>
  <c r="AJ1554" i="6" s="1"/>
  <c r="AF1555" i="6"/>
  <c r="AJ1555" i="6" s="1"/>
  <c r="AF1556" i="6"/>
  <c r="AJ1556" i="6" s="1"/>
  <c r="AF1557" i="6"/>
  <c r="AJ1557" i="6" s="1"/>
  <c r="AF1558" i="6"/>
  <c r="AJ1558" i="6" s="1"/>
  <c r="AF1559" i="6"/>
  <c r="AF1560" i="6"/>
  <c r="AJ1560" i="6" s="1"/>
  <c r="AF1561" i="6"/>
  <c r="AJ1561" i="6" s="1"/>
  <c r="AF1562" i="6"/>
  <c r="AJ1562" i="6" s="1"/>
  <c r="AF1563" i="6"/>
  <c r="AJ1563" i="6" s="1"/>
  <c r="AF1564" i="6"/>
  <c r="AJ1564" i="6" s="1"/>
  <c r="AF1565" i="6"/>
  <c r="AJ1565" i="6" s="1"/>
  <c r="AF1566" i="6"/>
  <c r="AJ1566" i="6" s="1"/>
  <c r="AF1567" i="6"/>
  <c r="AJ1567" i="6" s="1"/>
  <c r="AF1568" i="6"/>
  <c r="AJ1568" i="6" s="1"/>
  <c r="AF1569" i="6"/>
  <c r="AJ1569" i="6" s="1"/>
  <c r="AF1570" i="6"/>
  <c r="AJ1570" i="6" s="1"/>
  <c r="AF1571" i="6"/>
  <c r="AJ1571" i="6" s="1"/>
  <c r="AF1572" i="6"/>
  <c r="AJ1572" i="6" s="1"/>
  <c r="AF1573" i="6"/>
  <c r="AJ1573" i="6" s="1"/>
  <c r="AF1574" i="6"/>
  <c r="AJ1574" i="6" s="1"/>
  <c r="AF1575" i="6"/>
  <c r="AJ1575" i="6" s="1"/>
  <c r="AF1576" i="6"/>
  <c r="AJ1576" i="6" s="1"/>
  <c r="AF1577" i="6"/>
  <c r="AJ1577" i="6" s="1"/>
  <c r="AF1578" i="6"/>
  <c r="AJ1578" i="6" s="1"/>
  <c r="AF1579" i="6"/>
  <c r="AJ1579" i="6" s="1"/>
  <c r="AF1580" i="6"/>
  <c r="AJ1580" i="6" s="1"/>
  <c r="AF1581" i="6"/>
  <c r="AJ1581" i="6" s="1"/>
  <c r="AF1582" i="6"/>
  <c r="AJ1582" i="6" s="1"/>
  <c r="AF1583" i="6"/>
  <c r="AJ1583" i="6" s="1"/>
  <c r="AF1584" i="6"/>
  <c r="AJ1584" i="6" s="1"/>
  <c r="AF1585" i="6"/>
  <c r="AJ1585" i="6" s="1"/>
  <c r="AF1586" i="6"/>
  <c r="AJ1586" i="6" s="1"/>
  <c r="AF1587" i="6"/>
  <c r="AJ1587" i="6" s="1"/>
  <c r="AF1588" i="6"/>
  <c r="AJ1588" i="6" s="1"/>
  <c r="AF1589" i="6"/>
  <c r="AJ1589" i="6" s="1"/>
  <c r="AF1590" i="6"/>
  <c r="AJ1590" i="6" s="1"/>
  <c r="AF1591" i="6"/>
  <c r="AJ1591" i="6" s="1"/>
  <c r="AF1592" i="6"/>
  <c r="AJ1592" i="6" s="1"/>
  <c r="AF1593" i="6"/>
  <c r="AJ1593" i="6" s="1"/>
  <c r="AF1594" i="6"/>
  <c r="AJ1594" i="6" s="1"/>
  <c r="AF1595" i="6"/>
  <c r="AJ1595" i="6" s="1"/>
  <c r="AF1596" i="6"/>
  <c r="AJ1596" i="6" s="1"/>
  <c r="AF1597" i="6"/>
  <c r="AJ1597" i="6" s="1"/>
  <c r="AF1598" i="6"/>
  <c r="AF1599" i="6"/>
  <c r="AJ1599" i="6" s="1"/>
  <c r="AF1600" i="6"/>
  <c r="AF1601" i="6"/>
  <c r="AJ1601" i="6" s="1"/>
  <c r="AF1602" i="6"/>
  <c r="AJ1602" i="6" s="1"/>
  <c r="AF1603" i="6"/>
  <c r="AJ1603" i="6" s="1"/>
  <c r="AF1604" i="6"/>
  <c r="AJ1604" i="6" s="1"/>
  <c r="AF1605" i="6"/>
  <c r="AJ1605" i="6" s="1"/>
  <c r="AF1606" i="6"/>
  <c r="AJ1606" i="6" s="1"/>
  <c r="AF1607" i="6"/>
  <c r="AJ1607" i="6" s="1"/>
  <c r="AF1608" i="6"/>
  <c r="AJ1608" i="6" s="1"/>
  <c r="AF1609" i="6"/>
  <c r="AJ1609" i="6" s="1"/>
  <c r="AF1610" i="6"/>
  <c r="AJ1610" i="6" s="1"/>
  <c r="AF1611" i="6"/>
  <c r="AJ1611" i="6" s="1"/>
  <c r="AF1612" i="6"/>
  <c r="AJ1612" i="6" s="1"/>
  <c r="AF1613" i="6"/>
  <c r="AJ1613" i="6" s="1"/>
  <c r="AF1614" i="6"/>
  <c r="AJ1614" i="6" s="1"/>
  <c r="AF1615" i="6"/>
  <c r="AJ1615" i="6" s="1"/>
  <c r="AF1616" i="6"/>
  <c r="AJ1616" i="6" s="1"/>
  <c r="AF1617" i="6"/>
  <c r="AJ1617" i="6" s="1"/>
  <c r="AF1618" i="6"/>
  <c r="AJ1618" i="6" s="1"/>
  <c r="AF1619" i="6"/>
  <c r="AF1620" i="6"/>
  <c r="AJ1620" i="6" s="1"/>
  <c r="AF1621" i="6"/>
  <c r="AJ1621" i="6" s="1"/>
  <c r="AF1622" i="6"/>
  <c r="AJ1622" i="6" s="1"/>
  <c r="AF1623" i="6"/>
  <c r="AJ1623" i="6" s="1"/>
  <c r="AF1624" i="6"/>
  <c r="AJ1624" i="6" s="1"/>
  <c r="AF1625" i="6"/>
  <c r="AJ1625" i="6" s="1"/>
  <c r="AF1626" i="6"/>
  <c r="AJ1626" i="6" s="1"/>
  <c r="AF1627" i="6"/>
  <c r="AJ1627" i="6" s="1"/>
  <c r="AF1628" i="6"/>
  <c r="AJ1628" i="6" s="1"/>
  <c r="AF1629" i="6"/>
  <c r="AJ1629" i="6" s="1"/>
  <c r="AF1630" i="6"/>
  <c r="AJ1630" i="6" s="1"/>
  <c r="AF1631" i="6"/>
  <c r="AF1632" i="6"/>
  <c r="AJ1632" i="6" s="1"/>
  <c r="AF1633" i="6"/>
  <c r="AJ1633" i="6" s="1"/>
  <c r="AF1634" i="6"/>
  <c r="AJ1634" i="6" s="1"/>
  <c r="AF1635" i="6"/>
  <c r="AJ1635" i="6" s="1"/>
  <c r="AF1636" i="6"/>
  <c r="AJ1636" i="6" s="1"/>
  <c r="AF1637" i="6"/>
  <c r="AJ1637" i="6" s="1"/>
  <c r="AF1638" i="6"/>
  <c r="AJ1638" i="6" s="1"/>
  <c r="AF1639" i="6"/>
  <c r="AJ1639" i="6" s="1"/>
  <c r="AF1640" i="6"/>
  <c r="AJ1640" i="6" s="1"/>
  <c r="AF1641" i="6"/>
  <c r="AJ1641" i="6" s="1"/>
  <c r="AF1642" i="6"/>
  <c r="AJ1642" i="6" s="1"/>
  <c r="AF1643" i="6"/>
  <c r="AJ1643" i="6" s="1"/>
  <c r="AF1644" i="6"/>
  <c r="AJ1644" i="6" s="1"/>
  <c r="AF1645" i="6"/>
  <c r="AJ1645" i="6" s="1"/>
  <c r="AF1646" i="6"/>
  <c r="AJ1646" i="6" s="1"/>
  <c r="AF1647" i="6"/>
  <c r="AF1648" i="6"/>
  <c r="AJ1648" i="6" s="1"/>
  <c r="AF1649" i="6"/>
  <c r="AJ1649" i="6" s="1"/>
  <c r="AF1650" i="6"/>
  <c r="AJ1650" i="6" s="1"/>
  <c r="AF1651" i="6"/>
  <c r="AJ1651" i="6" s="1"/>
  <c r="AF1652" i="6"/>
  <c r="AJ1652" i="6" s="1"/>
  <c r="AF1653" i="6"/>
  <c r="AJ1653" i="6" s="1"/>
  <c r="AF1654" i="6"/>
  <c r="AJ1654" i="6" s="1"/>
  <c r="AF1655" i="6"/>
  <c r="AJ1655" i="6" s="1"/>
  <c r="AF1656" i="6"/>
  <c r="AJ1656" i="6" s="1"/>
  <c r="AF1657" i="6"/>
  <c r="AJ1657" i="6" s="1"/>
  <c r="AF1658" i="6"/>
  <c r="AF1659" i="6"/>
  <c r="AJ1659" i="6" s="1"/>
  <c r="AF1660" i="6"/>
  <c r="AJ1660" i="6" s="1"/>
  <c r="AF1661" i="6"/>
  <c r="AJ1661" i="6" s="1"/>
  <c r="AF1662" i="6"/>
  <c r="AJ1662" i="6" s="1"/>
  <c r="AF1663" i="6"/>
  <c r="AJ1663" i="6" s="1"/>
  <c r="AF1664" i="6"/>
  <c r="AJ1664" i="6" s="1"/>
  <c r="AF1665" i="6"/>
  <c r="AJ1665" i="6" s="1"/>
  <c r="AF1666" i="6"/>
  <c r="AJ1666" i="6" s="1"/>
  <c r="AF1667" i="6"/>
  <c r="AJ1667" i="6" s="1"/>
  <c r="AF1668" i="6"/>
  <c r="AJ1668" i="6" s="1"/>
  <c r="AF1669" i="6"/>
  <c r="AJ1669" i="6" s="1"/>
  <c r="AF1670" i="6"/>
  <c r="AJ1670" i="6" s="1"/>
  <c r="AF1671" i="6"/>
  <c r="AJ1671" i="6" s="1"/>
  <c r="AF1672" i="6"/>
  <c r="AJ1672" i="6" s="1"/>
  <c r="AF1673" i="6"/>
  <c r="AJ1673" i="6" s="1"/>
  <c r="AF1674" i="6"/>
  <c r="AJ1674" i="6" s="1"/>
  <c r="AF1675" i="6"/>
  <c r="AJ1675" i="6" s="1"/>
  <c r="AF1676" i="6"/>
  <c r="AJ1676" i="6" s="1"/>
  <c r="AF1677" i="6"/>
  <c r="AJ1677" i="6" s="1"/>
  <c r="AF1678" i="6"/>
  <c r="AJ1678" i="6" s="1"/>
  <c r="AF1679" i="6"/>
  <c r="AF1680" i="6"/>
  <c r="AJ1680" i="6" s="1"/>
  <c r="AF1681" i="6"/>
  <c r="AJ1681" i="6" s="1"/>
  <c r="AF1682" i="6"/>
  <c r="AF1683" i="6"/>
  <c r="AJ1683" i="6" s="1"/>
  <c r="AF1684" i="6"/>
  <c r="AF1685" i="6"/>
  <c r="AF1686" i="6"/>
  <c r="AJ1686" i="6" s="1"/>
  <c r="AF1687" i="6"/>
  <c r="AJ1687" i="6" s="1"/>
  <c r="AF1688" i="6"/>
  <c r="AJ1688" i="6" s="1"/>
  <c r="AF1689" i="6"/>
  <c r="AJ1689" i="6" s="1"/>
  <c r="AF1690" i="6"/>
  <c r="AJ1690" i="6" s="1"/>
  <c r="AF1691" i="6"/>
  <c r="AJ1691" i="6" s="1"/>
  <c r="AF1692" i="6"/>
  <c r="AJ1692" i="6" s="1"/>
  <c r="AF1693" i="6"/>
  <c r="AJ1693" i="6" s="1"/>
  <c r="AF1694" i="6"/>
  <c r="AJ1694" i="6" s="1"/>
  <c r="AF1695" i="6"/>
  <c r="AJ1695" i="6" s="1"/>
  <c r="AF1696" i="6"/>
  <c r="AJ1696" i="6" s="1"/>
  <c r="AF1697" i="6"/>
  <c r="AJ1697" i="6" s="1"/>
  <c r="AF1698" i="6"/>
  <c r="AJ1698" i="6" s="1"/>
  <c r="AF1699" i="6"/>
  <c r="AJ1699" i="6" s="1"/>
  <c r="AF1700" i="6"/>
  <c r="AJ1700" i="6" s="1"/>
  <c r="AF1701" i="6"/>
  <c r="AJ1701" i="6" s="1"/>
  <c r="AF1702" i="6"/>
  <c r="AJ1702" i="6" s="1"/>
  <c r="AF1703" i="6"/>
  <c r="AJ1703" i="6" s="1"/>
  <c r="AF1704" i="6"/>
  <c r="AJ1704" i="6" s="1"/>
  <c r="AF1705" i="6"/>
  <c r="AJ1705" i="6" s="1"/>
  <c r="AF1706" i="6"/>
  <c r="AJ1706" i="6" s="1"/>
  <c r="AF1707" i="6"/>
  <c r="AJ1707" i="6" s="1"/>
  <c r="AF1708" i="6"/>
  <c r="AJ1708" i="6" s="1"/>
  <c r="AF1709" i="6"/>
  <c r="AJ1709" i="6" s="1"/>
  <c r="AF1710" i="6"/>
  <c r="AJ1710" i="6" s="1"/>
  <c r="AF1711" i="6"/>
  <c r="AJ1711" i="6" s="1"/>
  <c r="AF1712" i="6"/>
  <c r="AJ1712" i="6" s="1"/>
  <c r="AF1713" i="6"/>
  <c r="AJ1713" i="6" s="1"/>
  <c r="AF1714" i="6"/>
  <c r="AJ1714" i="6" s="1"/>
  <c r="AF1715" i="6"/>
  <c r="AJ1715" i="6" s="1"/>
  <c r="AF1716" i="6"/>
  <c r="AJ1716" i="6" s="1"/>
  <c r="AF1717" i="6"/>
  <c r="AJ1717" i="6" s="1"/>
  <c r="AF1718" i="6"/>
  <c r="AJ1718" i="6" s="1"/>
  <c r="AF1719" i="6"/>
  <c r="AJ1719" i="6" s="1"/>
  <c r="AF1720" i="6"/>
  <c r="AJ1720" i="6" s="1"/>
  <c r="AF1721" i="6"/>
  <c r="AJ1721" i="6" s="1"/>
  <c r="AF1722" i="6"/>
  <c r="AJ1722" i="6" s="1"/>
  <c r="AF1723" i="6"/>
  <c r="AJ1723" i="6" s="1"/>
  <c r="AF1724" i="6"/>
  <c r="AJ1724" i="6" s="1"/>
  <c r="AF1725" i="6"/>
  <c r="AJ1725" i="6" s="1"/>
  <c r="AF1726" i="6"/>
  <c r="AJ1726" i="6" s="1"/>
  <c r="AF1727" i="6"/>
  <c r="AJ1727" i="6" s="1"/>
  <c r="AF1728" i="6"/>
  <c r="AJ1728" i="6" s="1"/>
  <c r="AF1729" i="6"/>
  <c r="AJ1729" i="6" s="1"/>
  <c r="AF1730" i="6"/>
  <c r="AF1731" i="6"/>
  <c r="AJ1731" i="6" s="1"/>
  <c r="AF1732" i="6"/>
  <c r="AJ1732" i="6" s="1"/>
  <c r="AF1733" i="6"/>
  <c r="AJ1733" i="6" s="1"/>
  <c r="AF1734" i="6"/>
  <c r="AJ1734" i="6" s="1"/>
  <c r="AF1735" i="6"/>
  <c r="AJ1735" i="6" s="1"/>
  <c r="AF1736" i="6"/>
  <c r="AJ1736" i="6" s="1"/>
  <c r="AF1737" i="6"/>
  <c r="AJ1737" i="6" s="1"/>
  <c r="AF1738" i="6"/>
  <c r="AJ1738" i="6" s="1"/>
  <c r="AF1739" i="6"/>
  <c r="AJ1739" i="6" s="1"/>
  <c r="AF1740" i="6"/>
  <c r="AJ1740" i="6" s="1"/>
  <c r="AF1741" i="6"/>
  <c r="AJ1741" i="6" s="1"/>
  <c r="AF1742" i="6"/>
  <c r="AJ1742" i="6" s="1"/>
  <c r="AF1743" i="6"/>
  <c r="AJ1743" i="6" s="1"/>
  <c r="AF1744" i="6"/>
  <c r="AJ1744" i="6" s="1"/>
  <c r="AF1745" i="6"/>
  <c r="AJ1745" i="6" s="1"/>
  <c r="AF1746" i="6"/>
  <c r="AJ1746" i="6" s="1"/>
  <c r="AF1747" i="6"/>
  <c r="AJ1747" i="6" s="1"/>
  <c r="AF1748" i="6"/>
  <c r="AJ1748" i="6" s="1"/>
  <c r="AF1749" i="6"/>
  <c r="AJ1749" i="6" s="1"/>
  <c r="AF1750" i="6"/>
  <c r="AJ1750" i="6" s="1"/>
  <c r="AF1751" i="6"/>
  <c r="AF1752" i="6"/>
  <c r="AJ1752" i="6" s="1"/>
  <c r="AF1753" i="6"/>
  <c r="AJ1753" i="6" s="1"/>
  <c r="AF1754" i="6"/>
  <c r="AJ1754" i="6" s="1"/>
  <c r="AF1755" i="6"/>
  <c r="AJ1755" i="6" s="1"/>
  <c r="AF1756" i="6"/>
  <c r="AJ1756" i="6" s="1"/>
  <c r="AF1757" i="6"/>
  <c r="AJ1757" i="6" s="1"/>
  <c r="AF1758" i="6"/>
  <c r="AJ1758" i="6" s="1"/>
  <c r="AF1759" i="6"/>
  <c r="AJ1759" i="6" s="1"/>
  <c r="AF1760" i="6"/>
  <c r="AJ1760" i="6" s="1"/>
  <c r="AF1761" i="6"/>
  <c r="AJ1761" i="6" s="1"/>
  <c r="AF1762" i="6"/>
  <c r="AJ1762" i="6" s="1"/>
  <c r="AF1763" i="6"/>
  <c r="AJ1763" i="6" s="1"/>
  <c r="AF1764" i="6"/>
  <c r="AJ1764" i="6" s="1"/>
  <c r="AF1765" i="6"/>
  <c r="AJ1765" i="6" s="1"/>
  <c r="AF1766" i="6"/>
  <c r="AF1767" i="6"/>
  <c r="AF1768" i="6"/>
  <c r="AJ1768" i="6" s="1"/>
  <c r="AF1769" i="6"/>
  <c r="AJ1769" i="6" s="1"/>
  <c r="AF1770" i="6"/>
  <c r="AJ1770" i="6" s="1"/>
  <c r="AF1771" i="6"/>
  <c r="AJ1771" i="6" s="1"/>
  <c r="AF1772" i="6"/>
  <c r="AJ1772" i="6" s="1"/>
  <c r="AF1773" i="6"/>
  <c r="AJ1773" i="6" s="1"/>
  <c r="AF1774" i="6"/>
  <c r="AJ1774" i="6" s="1"/>
  <c r="AF1775" i="6"/>
  <c r="AJ1775" i="6" s="1"/>
  <c r="AF1776" i="6"/>
  <c r="AJ1776" i="6" s="1"/>
  <c r="AF1777" i="6"/>
  <c r="AJ1777" i="6" s="1"/>
  <c r="AF1778" i="6"/>
  <c r="AF1779" i="6"/>
  <c r="AJ1779" i="6" s="1"/>
  <c r="AF1780" i="6"/>
  <c r="AJ1780" i="6" s="1"/>
  <c r="AF1781" i="6"/>
  <c r="AJ1781" i="6" s="1"/>
  <c r="AF1782" i="6"/>
  <c r="AJ1782" i="6" s="1"/>
  <c r="AF1783" i="6"/>
  <c r="AJ1783" i="6" s="1"/>
  <c r="AF1784" i="6"/>
  <c r="AJ1784" i="6" s="1"/>
  <c r="AF1785" i="6"/>
  <c r="AJ1785" i="6" s="1"/>
  <c r="AF1786" i="6"/>
  <c r="AJ1786" i="6" s="1"/>
  <c r="AF1787" i="6"/>
  <c r="AJ1787" i="6" s="1"/>
  <c r="AF1788" i="6"/>
  <c r="AJ1788" i="6" s="1"/>
  <c r="AF1789" i="6"/>
  <c r="AJ1789" i="6" s="1"/>
  <c r="AF1790" i="6"/>
  <c r="AJ1790" i="6" s="1"/>
  <c r="AF1791" i="6"/>
  <c r="AJ1791" i="6" s="1"/>
  <c r="AF1792" i="6"/>
  <c r="AJ1792" i="6" s="1"/>
  <c r="AF1793" i="6"/>
  <c r="AJ1793" i="6" s="1"/>
  <c r="AF1794" i="6"/>
  <c r="AJ1794" i="6" s="1"/>
  <c r="AF1795" i="6"/>
  <c r="AJ1795" i="6" s="1"/>
  <c r="AF1796" i="6"/>
  <c r="AJ1796" i="6" s="1"/>
  <c r="AF1797" i="6"/>
  <c r="AJ1797" i="6" s="1"/>
  <c r="AF1798" i="6"/>
  <c r="AJ1798" i="6" s="1"/>
  <c r="AF1799" i="6"/>
  <c r="AJ1799" i="6" s="1"/>
  <c r="AF1800" i="6"/>
  <c r="AJ1800" i="6" s="1"/>
  <c r="AF1801" i="6"/>
  <c r="AJ1801" i="6" s="1"/>
  <c r="AF1802" i="6"/>
  <c r="AJ1802" i="6" s="1"/>
  <c r="AF1803" i="6"/>
  <c r="AJ1803" i="6" s="1"/>
  <c r="AF1804" i="6"/>
  <c r="AJ1804" i="6" s="1"/>
  <c r="AF1805" i="6"/>
  <c r="AJ1805" i="6" s="1"/>
  <c r="AF1806" i="6"/>
  <c r="AJ1806" i="6" s="1"/>
  <c r="AF1807" i="6"/>
  <c r="AJ1807" i="6" s="1"/>
  <c r="AF1808" i="6"/>
  <c r="AJ1808" i="6" s="1"/>
  <c r="AF1809" i="6"/>
  <c r="AJ1809" i="6" s="1"/>
  <c r="AF1810" i="6"/>
  <c r="AJ1810" i="6" s="1"/>
  <c r="AF1811" i="6"/>
  <c r="AJ1811" i="6" s="1"/>
  <c r="AF1812" i="6"/>
  <c r="AJ1812" i="6" s="1"/>
  <c r="AF1813" i="6"/>
  <c r="AJ1813" i="6" s="1"/>
  <c r="AF1814" i="6"/>
  <c r="AF1815" i="6"/>
  <c r="AF1816" i="6"/>
  <c r="AJ1816" i="6" s="1"/>
  <c r="AF1817" i="6"/>
  <c r="AJ1817" i="6" s="1"/>
  <c r="AF1818" i="6"/>
  <c r="AJ1818" i="6" s="1"/>
  <c r="AF1819" i="6"/>
  <c r="AJ1819" i="6" s="1"/>
  <c r="AF1820" i="6"/>
  <c r="AJ1820" i="6" s="1"/>
  <c r="AF1821" i="6"/>
  <c r="AJ1821" i="6" s="1"/>
  <c r="AF1822" i="6"/>
  <c r="AJ1822" i="6" s="1"/>
  <c r="AF1823" i="6"/>
  <c r="AF1824" i="6"/>
  <c r="AJ1824" i="6" s="1"/>
  <c r="AF1825" i="6"/>
  <c r="AJ1825" i="6" s="1"/>
  <c r="AF1826" i="6"/>
  <c r="AJ1826" i="6" s="1"/>
  <c r="AF1827" i="6"/>
  <c r="AJ1827" i="6" s="1"/>
  <c r="AF1828" i="6"/>
  <c r="AJ1828" i="6" s="1"/>
  <c r="AF1829" i="6"/>
  <c r="AJ1829" i="6" s="1"/>
  <c r="AF1830" i="6"/>
  <c r="AJ1830" i="6" s="1"/>
  <c r="AF1831" i="6"/>
  <c r="AJ1831" i="6" s="1"/>
  <c r="AF1832" i="6"/>
  <c r="AJ1832" i="6" s="1"/>
  <c r="AF1833" i="6"/>
  <c r="AJ1833" i="6" s="1"/>
  <c r="AF1834" i="6"/>
  <c r="AJ1834" i="6" s="1"/>
  <c r="AF1835" i="6"/>
  <c r="AJ1835" i="6" s="1"/>
  <c r="AF1836" i="6"/>
  <c r="AJ1836" i="6" s="1"/>
  <c r="AF1837" i="6"/>
  <c r="AJ1837" i="6" s="1"/>
  <c r="AF1838" i="6"/>
  <c r="AF1839" i="6"/>
  <c r="AF1840" i="6"/>
  <c r="AF1841" i="6"/>
  <c r="AF1842" i="6"/>
  <c r="AF1843" i="6"/>
  <c r="AJ1843" i="6" s="1"/>
  <c r="AF1844" i="6"/>
  <c r="AJ1844" i="6" s="1"/>
  <c r="AF1845" i="6"/>
  <c r="AJ1845" i="6" s="1"/>
  <c r="AF1846" i="6"/>
  <c r="AJ1846" i="6" s="1"/>
  <c r="AF1847" i="6"/>
  <c r="AJ1847" i="6" s="1"/>
  <c r="AF1848" i="6"/>
  <c r="AJ1848" i="6" s="1"/>
  <c r="AF1849" i="6"/>
  <c r="AJ1849" i="6" s="1"/>
  <c r="AF1850" i="6"/>
  <c r="AJ1850" i="6" s="1"/>
  <c r="AF1851" i="6"/>
  <c r="AJ1851" i="6" s="1"/>
  <c r="AF1852" i="6"/>
  <c r="AJ1852" i="6" s="1"/>
  <c r="AF1853" i="6"/>
  <c r="AJ1853" i="6" s="1"/>
  <c r="AF1854" i="6"/>
  <c r="AF1855" i="6"/>
  <c r="AJ1855" i="6" s="1"/>
  <c r="AF1856" i="6"/>
  <c r="AJ1856" i="6" s="1"/>
  <c r="AF1857" i="6"/>
  <c r="AJ1857" i="6" s="1"/>
  <c r="AF1858" i="6"/>
  <c r="AJ1858" i="6" s="1"/>
  <c r="AF1859" i="6"/>
  <c r="AJ1859" i="6" s="1"/>
  <c r="AF1860" i="6"/>
  <c r="AJ1860" i="6" s="1"/>
  <c r="AF1861" i="6"/>
  <c r="AJ1861" i="6" s="1"/>
  <c r="AF1862" i="6"/>
  <c r="AJ1862" i="6" s="1"/>
  <c r="AF1863" i="6"/>
  <c r="AJ1863" i="6" s="1"/>
  <c r="AF1864" i="6"/>
  <c r="AJ1864" i="6" s="1"/>
  <c r="AF1865" i="6"/>
  <c r="AJ1865" i="6" s="1"/>
  <c r="AF1866" i="6"/>
  <c r="AJ1866" i="6" s="1"/>
  <c r="AF1867" i="6"/>
  <c r="AJ1867" i="6" s="1"/>
  <c r="AF1868" i="6"/>
  <c r="AJ1868" i="6" s="1"/>
  <c r="AF1869" i="6"/>
  <c r="AJ1869" i="6" s="1"/>
  <c r="AF1870" i="6"/>
  <c r="AJ1870" i="6" s="1"/>
  <c r="AF1871" i="6"/>
  <c r="AJ1871" i="6" s="1"/>
  <c r="AF1872" i="6"/>
  <c r="AJ1872" i="6" s="1"/>
  <c r="AF1873" i="6"/>
  <c r="AJ1873" i="6" s="1"/>
  <c r="AF1874" i="6"/>
  <c r="AJ1874" i="6" s="1"/>
  <c r="AF1875" i="6"/>
  <c r="AJ1875" i="6" s="1"/>
  <c r="AF1876" i="6"/>
  <c r="AJ1876" i="6" s="1"/>
  <c r="AF1877" i="6"/>
  <c r="AJ1877" i="6" s="1"/>
  <c r="AF1878" i="6"/>
  <c r="AJ1878" i="6" s="1"/>
  <c r="AF1879" i="6"/>
  <c r="AJ1879" i="6" s="1"/>
  <c r="AF1880" i="6"/>
  <c r="AJ1880" i="6" s="1"/>
  <c r="AF1881" i="6"/>
  <c r="AJ1881" i="6" s="1"/>
  <c r="AF1882" i="6"/>
  <c r="AJ1882" i="6" s="1"/>
  <c r="AF1883" i="6"/>
  <c r="AJ1883" i="6" s="1"/>
  <c r="AF1884" i="6"/>
  <c r="AJ1884" i="6" s="1"/>
  <c r="AF1885" i="6"/>
  <c r="AJ1885" i="6" s="1"/>
  <c r="AF1886" i="6"/>
  <c r="AF1887" i="6"/>
  <c r="AF1888" i="6"/>
  <c r="AJ1888" i="6" s="1"/>
  <c r="AF1889" i="6"/>
  <c r="AJ1889" i="6" s="1"/>
  <c r="AF1890" i="6"/>
  <c r="AJ1890" i="6" s="1"/>
  <c r="AF1891" i="6"/>
  <c r="AJ1891" i="6" s="1"/>
  <c r="AF1892" i="6"/>
  <c r="AJ1892" i="6" s="1"/>
  <c r="AF1893" i="6"/>
  <c r="AJ1893" i="6" s="1"/>
  <c r="AF1894" i="6"/>
  <c r="AJ1894" i="6" s="1"/>
  <c r="AF1895" i="6"/>
  <c r="AJ1895" i="6" s="1"/>
  <c r="AF1896" i="6"/>
  <c r="AJ1896" i="6" s="1"/>
  <c r="AF1897" i="6"/>
  <c r="AJ1897" i="6" s="1"/>
  <c r="AF1898" i="6"/>
  <c r="AJ1898" i="6" s="1"/>
  <c r="AF1899" i="6"/>
  <c r="AJ1899" i="6" s="1"/>
  <c r="AF1900" i="6"/>
  <c r="AJ1900" i="6" s="1"/>
  <c r="AF1901" i="6"/>
  <c r="AJ1901" i="6" s="1"/>
  <c r="AF1902" i="6"/>
  <c r="AJ1902" i="6" s="1"/>
  <c r="AF1903" i="6"/>
  <c r="AJ1903" i="6" s="1"/>
  <c r="AF1904" i="6"/>
  <c r="AJ1904" i="6" s="1"/>
  <c r="AF1905" i="6"/>
  <c r="AJ1905" i="6" s="1"/>
  <c r="AF1906" i="6"/>
  <c r="AJ1906" i="6" s="1"/>
  <c r="AF1907" i="6"/>
  <c r="AJ1907" i="6" s="1"/>
  <c r="AF1908" i="6"/>
  <c r="AJ1908" i="6" s="1"/>
  <c r="AF1909" i="6"/>
  <c r="AJ1909" i="6" s="1"/>
  <c r="AF1910" i="6"/>
  <c r="AJ1910" i="6" s="1"/>
  <c r="AF1911" i="6"/>
  <c r="AJ1911" i="6" s="1"/>
  <c r="AF1912" i="6"/>
  <c r="AJ1912" i="6" s="1"/>
  <c r="AF1913" i="6"/>
  <c r="AJ1913" i="6" s="1"/>
  <c r="AF1914" i="6"/>
  <c r="AJ1914" i="6" s="1"/>
  <c r="AF1915" i="6"/>
  <c r="AJ1915" i="6" s="1"/>
  <c r="AF1916" i="6"/>
  <c r="AJ1916" i="6" s="1"/>
  <c r="AF1917" i="6"/>
  <c r="AJ1917" i="6" s="1"/>
  <c r="AF1918" i="6"/>
  <c r="AJ1918" i="6" s="1"/>
  <c r="AF1919" i="6"/>
  <c r="AJ1919" i="6" s="1"/>
  <c r="AF1920" i="6"/>
  <c r="AJ1920" i="6" s="1"/>
  <c r="AF1921" i="6"/>
  <c r="AJ1921" i="6" s="1"/>
  <c r="AF1922" i="6"/>
  <c r="AF1923" i="6"/>
  <c r="AJ1923" i="6" s="1"/>
  <c r="AF1924" i="6"/>
  <c r="AF1925" i="6"/>
  <c r="AJ1925" i="6" s="1"/>
  <c r="AF1926" i="6"/>
  <c r="AJ1926" i="6" s="1"/>
  <c r="AF1927" i="6"/>
  <c r="AJ1927" i="6" s="1"/>
  <c r="AF1928" i="6"/>
  <c r="AJ1928" i="6" s="1"/>
  <c r="AF1929" i="6"/>
  <c r="AJ1929" i="6" s="1"/>
  <c r="AF1930" i="6"/>
  <c r="AJ1930" i="6" s="1"/>
  <c r="AF1931" i="6"/>
  <c r="AJ1931" i="6" s="1"/>
  <c r="AF1932" i="6"/>
  <c r="AJ1932" i="6" s="1"/>
  <c r="AF1933" i="6"/>
  <c r="AJ1933" i="6" s="1"/>
  <c r="AF1934" i="6"/>
  <c r="AJ1934" i="6" s="1"/>
  <c r="AF1935" i="6"/>
  <c r="AF1936" i="6"/>
  <c r="AJ1936" i="6" s="1"/>
  <c r="AF1937" i="6"/>
  <c r="AJ1937" i="6" s="1"/>
  <c r="AF1938" i="6"/>
  <c r="AJ1938" i="6" s="1"/>
  <c r="AF1939" i="6"/>
  <c r="AJ1939" i="6" s="1"/>
  <c r="AF1940" i="6"/>
  <c r="AJ1940" i="6" s="1"/>
  <c r="AF1941" i="6"/>
  <c r="AJ1941" i="6" s="1"/>
  <c r="AF1942" i="6"/>
  <c r="AJ1942" i="6" s="1"/>
  <c r="AF1943" i="6"/>
  <c r="AJ1943" i="6" s="1"/>
  <c r="AF1944" i="6"/>
  <c r="AJ1944" i="6" s="1"/>
  <c r="AF1945" i="6"/>
  <c r="AJ1945" i="6" s="1"/>
  <c r="AF1946" i="6"/>
  <c r="AJ1946" i="6" s="1"/>
  <c r="AF1947" i="6"/>
  <c r="AJ1947" i="6" s="1"/>
  <c r="AF1948" i="6"/>
  <c r="AJ1948" i="6" s="1"/>
  <c r="AF1949" i="6"/>
  <c r="AJ1949" i="6" s="1"/>
  <c r="AF1950" i="6"/>
  <c r="AJ1950" i="6" s="1"/>
  <c r="AF1951" i="6"/>
  <c r="AJ1951" i="6" s="1"/>
  <c r="AF1952" i="6"/>
  <c r="AJ1952" i="6" s="1"/>
  <c r="AF1953" i="6"/>
  <c r="AJ1953" i="6" s="1"/>
  <c r="AF1954" i="6"/>
  <c r="AJ1954" i="6" s="1"/>
  <c r="AF1955" i="6"/>
  <c r="AJ1955" i="6" s="1"/>
  <c r="AF1956" i="6"/>
  <c r="AJ1956" i="6" s="1"/>
  <c r="AF1957" i="6"/>
  <c r="AJ1957" i="6" s="1"/>
  <c r="AF1958" i="6"/>
  <c r="AJ1958" i="6" s="1"/>
  <c r="AF1959" i="6"/>
  <c r="AJ1959" i="6" s="1"/>
  <c r="AF1960" i="6"/>
  <c r="AJ1960" i="6" s="1"/>
  <c r="AF1961" i="6"/>
  <c r="AJ1961" i="6" s="1"/>
  <c r="AF1962" i="6"/>
  <c r="AJ1962" i="6" s="1"/>
  <c r="AF1963" i="6"/>
  <c r="AJ1963" i="6" s="1"/>
  <c r="AF1964" i="6"/>
  <c r="AJ1964" i="6" s="1"/>
  <c r="AF1965" i="6"/>
  <c r="AJ1965" i="6" s="1"/>
  <c r="AF1966" i="6"/>
  <c r="AJ1966" i="6" s="1"/>
  <c r="AF1967" i="6"/>
  <c r="AJ1967" i="6" s="1"/>
  <c r="AF1968" i="6"/>
  <c r="AJ1968" i="6" s="1"/>
  <c r="AF1969" i="6"/>
  <c r="AJ1969" i="6" s="1"/>
  <c r="AF1970" i="6"/>
  <c r="AF1971" i="6"/>
  <c r="AJ1971" i="6" s="1"/>
  <c r="AF1972" i="6"/>
  <c r="AJ1972" i="6" s="1"/>
  <c r="AF1973" i="6"/>
  <c r="AJ1973" i="6" s="1"/>
  <c r="AF1974" i="6"/>
  <c r="AJ1974" i="6" s="1"/>
  <c r="AF1975" i="6"/>
  <c r="AJ1975" i="6" s="1"/>
  <c r="AF1976" i="6"/>
  <c r="AJ1976" i="6" s="1"/>
  <c r="AF1977" i="6"/>
  <c r="AJ1977" i="6" s="1"/>
  <c r="AF1978" i="6"/>
  <c r="AJ1978" i="6" s="1"/>
  <c r="AF1979" i="6"/>
  <c r="AJ1979" i="6" s="1"/>
  <c r="AF1980" i="6"/>
  <c r="AJ1980" i="6" s="1"/>
  <c r="AF1981" i="6"/>
  <c r="AJ1981" i="6" s="1"/>
  <c r="AF1982" i="6"/>
  <c r="AJ1982" i="6" s="1"/>
  <c r="AF1983" i="6"/>
  <c r="AJ1983" i="6" s="1"/>
  <c r="AF1984" i="6"/>
  <c r="AJ1984" i="6" s="1"/>
  <c r="AF1985" i="6"/>
  <c r="AJ1985" i="6" s="1"/>
  <c r="AF1986" i="6"/>
  <c r="AJ1986" i="6" s="1"/>
  <c r="AF1987" i="6"/>
  <c r="AJ1987" i="6" s="1"/>
  <c r="AF1988" i="6"/>
  <c r="AJ1988" i="6" s="1"/>
  <c r="AF1989" i="6"/>
  <c r="AJ1989" i="6" s="1"/>
  <c r="AF1990" i="6"/>
  <c r="AJ1990" i="6" s="1"/>
  <c r="AF1991" i="6"/>
  <c r="AJ1991" i="6" s="1"/>
  <c r="AF1992" i="6"/>
  <c r="AJ1992" i="6" s="1"/>
  <c r="AF1993" i="6"/>
  <c r="AJ1993" i="6" s="1"/>
  <c r="AF1994" i="6"/>
  <c r="AF1995" i="6"/>
  <c r="AJ1995" i="6" s="1"/>
  <c r="AF1996" i="6"/>
  <c r="AF1997" i="6"/>
  <c r="AF1998" i="6"/>
  <c r="AF1999" i="6"/>
  <c r="AF2000" i="6"/>
  <c r="AJ2000" i="6" s="1"/>
  <c r="AF2001" i="6"/>
  <c r="AJ2001" i="6" s="1"/>
  <c r="AJ11" i="6"/>
  <c r="AJ23" i="6"/>
  <c r="AJ35" i="6"/>
  <c r="AJ47" i="6"/>
  <c r="AJ59" i="6"/>
  <c r="AJ71" i="6"/>
  <c r="AJ83" i="6"/>
  <c r="AJ95" i="6"/>
  <c r="AJ107" i="6"/>
  <c r="AJ117" i="6"/>
  <c r="AJ119" i="6"/>
  <c r="AJ131" i="6"/>
  <c r="AJ143" i="6"/>
  <c r="AJ155" i="6"/>
  <c r="AJ167" i="6"/>
  <c r="AJ168" i="6"/>
  <c r="AJ179" i="6"/>
  <c r="AJ191" i="6"/>
  <c r="AJ203" i="6"/>
  <c r="AJ215" i="6"/>
  <c r="AJ227" i="6"/>
  <c r="AJ239" i="6"/>
  <c r="AJ251" i="6"/>
  <c r="AJ263" i="6"/>
  <c r="AJ275" i="6"/>
  <c r="AJ287" i="6"/>
  <c r="AJ299" i="6"/>
  <c r="AJ311" i="6"/>
  <c r="AJ323" i="6"/>
  <c r="AJ335" i="6"/>
  <c r="AJ347" i="6"/>
  <c r="AJ359" i="6"/>
  <c r="AJ371" i="6"/>
  <c r="AJ383" i="6"/>
  <c r="AJ395" i="6"/>
  <c r="AJ407" i="6"/>
  <c r="AJ419" i="6"/>
  <c r="AJ420" i="6"/>
  <c r="AJ431" i="6"/>
  <c r="AJ432" i="6"/>
  <c r="AJ443" i="6"/>
  <c r="AJ455" i="6"/>
  <c r="AJ467" i="6"/>
  <c r="AJ479" i="6"/>
  <c r="AJ491" i="6"/>
  <c r="AJ503" i="6"/>
  <c r="AJ515" i="6"/>
  <c r="AJ527" i="6"/>
  <c r="AJ539" i="6"/>
  <c r="AJ540" i="6"/>
  <c r="AJ551" i="6"/>
  <c r="AJ563" i="6"/>
  <c r="AJ575" i="6"/>
  <c r="AJ587" i="6"/>
  <c r="AJ599" i="6"/>
  <c r="AJ611" i="6"/>
  <c r="AJ612" i="6"/>
  <c r="AJ623" i="6"/>
  <c r="AJ635" i="6"/>
  <c r="AJ647" i="6"/>
  <c r="AJ659" i="6"/>
  <c r="AJ671" i="6"/>
  <c r="AJ683" i="6"/>
  <c r="AJ695" i="6"/>
  <c r="AJ707" i="6"/>
  <c r="AJ719" i="6"/>
  <c r="AJ731" i="6"/>
  <c r="AJ743" i="6"/>
  <c r="AJ755" i="6"/>
  <c r="AJ767" i="6"/>
  <c r="AJ779" i="6"/>
  <c r="AJ791" i="6"/>
  <c r="AJ803" i="6"/>
  <c r="AJ815" i="6"/>
  <c r="AJ827" i="6"/>
  <c r="AJ839" i="6"/>
  <c r="AJ851" i="6"/>
  <c r="AJ863" i="6"/>
  <c r="AJ875" i="6"/>
  <c r="AJ887" i="6"/>
  <c r="AJ899" i="6"/>
  <c r="AJ911" i="6"/>
  <c r="AJ923" i="6"/>
  <c r="AJ924" i="6"/>
  <c r="AJ935" i="6"/>
  <c r="AJ947" i="6"/>
  <c r="AJ959" i="6"/>
  <c r="AJ971" i="6"/>
  <c r="AJ983" i="6"/>
  <c r="AJ995" i="6"/>
  <c r="AJ1007" i="6"/>
  <c r="AJ1019" i="6"/>
  <c r="AJ1031" i="6"/>
  <c r="AJ1055" i="6"/>
  <c r="AJ1067" i="6"/>
  <c r="AJ1079" i="6"/>
  <c r="AJ1091" i="6"/>
  <c r="AJ1103" i="6"/>
  <c r="AJ1127" i="6"/>
  <c r="AJ1139" i="6"/>
  <c r="AJ1151" i="6"/>
  <c r="AJ1163" i="6"/>
  <c r="AJ1185" i="6"/>
  <c r="AJ1199" i="6"/>
  <c r="AJ1211" i="6"/>
  <c r="AJ1223" i="6"/>
  <c r="AJ1235" i="6"/>
  <c r="AJ1259" i="6"/>
  <c r="AJ1271" i="6"/>
  <c r="AJ1283" i="6"/>
  <c r="AJ1295" i="6"/>
  <c r="AJ1307" i="6"/>
  <c r="AJ1319" i="6"/>
  <c r="AJ1331" i="6"/>
  <c r="AJ1343" i="6"/>
  <c r="AJ1355" i="6"/>
  <c r="AJ1379" i="6"/>
  <c r="AJ1391" i="6"/>
  <c r="AJ1403" i="6"/>
  <c r="AJ1415" i="6"/>
  <c r="AJ1427" i="6"/>
  <c r="AJ1451" i="6"/>
  <c r="AJ1463" i="6"/>
  <c r="AJ1487" i="6"/>
  <c r="AJ1511" i="6"/>
  <c r="AJ1535" i="6"/>
  <c r="AJ1547" i="6"/>
  <c r="AJ1559" i="6"/>
  <c r="AJ1631" i="6"/>
  <c r="AJ1679" i="6"/>
  <c r="AJ1751" i="6"/>
  <c r="AJ1823" i="6"/>
  <c r="AD2" i="6"/>
  <c r="AD3" i="6"/>
  <c r="AD4" i="6"/>
  <c r="AD5" i="6"/>
  <c r="AD6" i="6"/>
  <c r="AD7" i="6"/>
  <c r="AD8" i="6"/>
  <c r="AD9" i="6"/>
  <c r="AD10" i="6"/>
  <c r="AD11" i="6"/>
  <c r="AD12" i="6"/>
  <c r="AD13" i="6"/>
  <c r="AD14" i="6"/>
  <c r="AD15" i="6"/>
  <c r="AD16" i="6"/>
  <c r="AD17" i="6"/>
  <c r="AD18" i="6"/>
  <c r="AD19" i="6"/>
  <c r="AD20" i="6"/>
  <c r="AD21" i="6"/>
  <c r="AD22" i="6"/>
  <c r="AD23" i="6"/>
  <c r="AD24" i="6"/>
  <c r="AD25" i="6"/>
  <c r="AD26" i="6"/>
  <c r="AD27" i="6"/>
  <c r="AD28" i="6"/>
  <c r="AD29" i="6"/>
  <c r="AD30" i="6"/>
  <c r="AD31" i="6"/>
  <c r="AD32" i="6"/>
  <c r="AD33" i="6"/>
  <c r="AD34" i="6"/>
  <c r="AD35" i="6"/>
  <c r="AD36" i="6"/>
  <c r="AD37" i="6"/>
  <c r="AD38" i="6"/>
  <c r="AD39" i="6"/>
  <c r="AD40" i="6"/>
  <c r="AD41" i="6"/>
  <c r="AD42" i="6"/>
  <c r="AD43" i="6"/>
  <c r="AD44" i="6"/>
  <c r="AD45" i="6"/>
  <c r="AD46" i="6"/>
  <c r="AD47" i="6"/>
  <c r="AD48" i="6"/>
  <c r="AD49" i="6"/>
  <c r="AD50" i="6"/>
  <c r="AD51" i="6"/>
  <c r="AD52" i="6"/>
  <c r="AD53" i="6"/>
  <c r="AD54" i="6"/>
  <c r="AD55" i="6"/>
  <c r="AD56" i="6"/>
  <c r="AD57" i="6"/>
  <c r="AD58" i="6"/>
  <c r="AD59" i="6"/>
  <c r="AD60" i="6"/>
  <c r="AD61" i="6"/>
  <c r="AD62" i="6"/>
  <c r="AD63" i="6"/>
  <c r="AD64" i="6"/>
  <c r="AD65" i="6"/>
  <c r="AD66" i="6"/>
  <c r="AD67" i="6"/>
  <c r="AD68" i="6"/>
  <c r="AD69" i="6"/>
  <c r="AD70" i="6"/>
  <c r="AD71" i="6"/>
  <c r="AD72" i="6"/>
  <c r="AD73" i="6"/>
  <c r="AD74" i="6"/>
  <c r="AD75" i="6"/>
  <c r="AD76" i="6"/>
  <c r="AD77" i="6"/>
  <c r="AD78" i="6"/>
  <c r="AD79" i="6"/>
  <c r="AD80" i="6"/>
  <c r="AD81" i="6"/>
  <c r="AD82" i="6"/>
  <c r="AD83" i="6"/>
  <c r="AD84" i="6"/>
  <c r="AD85" i="6"/>
  <c r="AD86" i="6"/>
  <c r="AD87" i="6"/>
  <c r="AD88" i="6"/>
  <c r="AD89" i="6"/>
  <c r="AD90" i="6"/>
  <c r="AD91" i="6"/>
  <c r="AD92" i="6"/>
  <c r="AD93" i="6"/>
  <c r="AD94" i="6"/>
  <c r="AD95" i="6"/>
  <c r="AD96" i="6"/>
  <c r="AD97" i="6"/>
  <c r="AD98" i="6"/>
  <c r="AD99" i="6"/>
  <c r="AD100" i="6"/>
  <c r="AD101" i="6"/>
  <c r="AD102" i="6"/>
  <c r="AD103" i="6"/>
  <c r="AD104" i="6"/>
  <c r="AD105" i="6"/>
  <c r="AD106" i="6"/>
  <c r="AD107" i="6"/>
  <c r="AD108" i="6"/>
  <c r="AD109" i="6"/>
  <c r="AD110" i="6"/>
  <c r="AD111" i="6"/>
  <c r="AD112" i="6"/>
  <c r="AD113" i="6"/>
  <c r="AD114" i="6"/>
  <c r="AD115" i="6"/>
  <c r="AD116" i="6"/>
  <c r="AD117" i="6"/>
  <c r="AD118" i="6"/>
  <c r="AD119" i="6"/>
  <c r="AD120" i="6"/>
  <c r="AD121" i="6"/>
  <c r="AD122" i="6"/>
  <c r="AD123" i="6"/>
  <c r="AD124" i="6"/>
  <c r="AD125" i="6"/>
  <c r="AD126" i="6"/>
  <c r="AD127" i="6"/>
  <c r="AD128" i="6"/>
  <c r="AD129" i="6"/>
  <c r="AD130" i="6"/>
  <c r="AD131" i="6"/>
  <c r="AD132" i="6"/>
  <c r="AD133" i="6"/>
  <c r="AD134" i="6"/>
  <c r="AD135" i="6"/>
  <c r="AD136" i="6"/>
  <c r="AD137" i="6"/>
  <c r="AD138" i="6"/>
  <c r="AD139" i="6"/>
  <c r="AD140" i="6"/>
  <c r="AD141" i="6"/>
  <c r="AD142" i="6"/>
  <c r="AD143" i="6"/>
  <c r="AD144" i="6"/>
  <c r="AD145" i="6"/>
  <c r="AD146" i="6"/>
  <c r="AD147" i="6"/>
  <c r="AD148" i="6"/>
  <c r="AD149" i="6"/>
  <c r="AD150" i="6"/>
  <c r="AD151" i="6"/>
  <c r="AD152" i="6"/>
  <c r="AD153" i="6"/>
  <c r="AD154" i="6"/>
  <c r="AD155" i="6"/>
  <c r="AD156" i="6"/>
  <c r="AD157" i="6"/>
  <c r="AD158" i="6"/>
  <c r="AD159" i="6"/>
  <c r="AD160" i="6"/>
  <c r="AD161" i="6"/>
  <c r="AD162" i="6"/>
  <c r="AD163" i="6"/>
  <c r="AD164" i="6"/>
  <c r="AD165" i="6"/>
  <c r="AD166" i="6"/>
  <c r="AD167" i="6"/>
  <c r="AD168" i="6"/>
  <c r="AD169" i="6"/>
  <c r="AD170" i="6"/>
  <c r="AD171" i="6"/>
  <c r="AD172" i="6"/>
  <c r="AD173" i="6"/>
  <c r="AD174" i="6"/>
  <c r="AD175" i="6"/>
  <c r="AD176" i="6"/>
  <c r="AD177" i="6"/>
  <c r="AD178" i="6"/>
  <c r="AD179" i="6"/>
  <c r="AD180" i="6"/>
  <c r="AD181" i="6"/>
  <c r="AD182" i="6"/>
  <c r="AD183" i="6"/>
  <c r="AD184" i="6"/>
  <c r="AD185" i="6"/>
  <c r="AD186" i="6"/>
  <c r="AD187" i="6"/>
  <c r="AD188" i="6"/>
  <c r="AD189" i="6"/>
  <c r="AD190" i="6"/>
  <c r="AD191" i="6"/>
  <c r="AD192" i="6"/>
  <c r="AD193" i="6"/>
  <c r="AD194" i="6"/>
  <c r="AD195" i="6"/>
  <c r="AD196" i="6"/>
  <c r="AD197" i="6"/>
  <c r="AD198" i="6"/>
  <c r="AD199" i="6"/>
  <c r="AD200" i="6"/>
  <c r="AD201" i="6"/>
  <c r="AD202" i="6"/>
  <c r="AD203" i="6"/>
  <c r="AD204" i="6"/>
  <c r="AD205" i="6"/>
  <c r="AD206" i="6"/>
  <c r="AD207" i="6"/>
  <c r="AD208" i="6"/>
  <c r="AD209" i="6"/>
  <c r="AD210" i="6"/>
  <c r="AD211" i="6"/>
  <c r="AD212" i="6"/>
  <c r="AD213" i="6"/>
  <c r="AD214" i="6"/>
  <c r="AD215" i="6"/>
  <c r="AD216" i="6"/>
  <c r="AD217" i="6"/>
  <c r="AD218" i="6"/>
  <c r="AD219" i="6"/>
  <c r="AD220" i="6"/>
  <c r="AD221" i="6"/>
  <c r="AD222" i="6"/>
  <c r="AD223" i="6"/>
  <c r="AD224" i="6"/>
  <c r="AD225" i="6"/>
  <c r="AD226" i="6"/>
  <c r="AD227" i="6"/>
  <c r="AD228" i="6"/>
  <c r="AD229" i="6"/>
  <c r="AD230" i="6"/>
  <c r="AD231" i="6"/>
  <c r="AD232" i="6"/>
  <c r="AD233" i="6"/>
  <c r="AD234" i="6"/>
  <c r="AD235" i="6"/>
  <c r="AD236" i="6"/>
  <c r="AD237" i="6"/>
  <c r="AD238" i="6"/>
  <c r="AD239" i="6"/>
  <c r="AD240" i="6"/>
  <c r="AD241" i="6"/>
  <c r="AD242" i="6"/>
  <c r="AD243" i="6"/>
  <c r="AD244" i="6"/>
  <c r="AD245" i="6"/>
  <c r="AD246" i="6"/>
  <c r="AD247" i="6"/>
  <c r="AD248" i="6"/>
  <c r="AD249" i="6"/>
  <c r="AD250" i="6"/>
  <c r="AD251" i="6"/>
  <c r="AD252" i="6"/>
  <c r="AD253" i="6"/>
  <c r="AD254" i="6"/>
  <c r="AD255" i="6"/>
  <c r="AD256" i="6"/>
  <c r="AD257" i="6"/>
  <c r="AD258" i="6"/>
  <c r="AD259" i="6"/>
  <c r="AD260" i="6"/>
  <c r="AD261" i="6"/>
  <c r="AD262" i="6"/>
  <c r="AD263" i="6"/>
  <c r="AD264" i="6"/>
  <c r="AD265" i="6"/>
  <c r="AD266" i="6"/>
  <c r="AD267" i="6"/>
  <c r="AD268" i="6"/>
  <c r="AD269" i="6"/>
  <c r="AD270" i="6"/>
  <c r="AD271" i="6"/>
  <c r="AD272" i="6"/>
  <c r="AD273" i="6"/>
  <c r="AD274" i="6"/>
  <c r="AD275" i="6"/>
  <c r="AD276" i="6"/>
  <c r="AD277" i="6"/>
  <c r="AD278" i="6"/>
  <c r="AD279" i="6"/>
  <c r="AD280" i="6"/>
  <c r="AD281" i="6"/>
  <c r="AD282" i="6"/>
  <c r="AD283" i="6"/>
  <c r="AD284" i="6"/>
  <c r="AD285" i="6"/>
  <c r="AD286" i="6"/>
  <c r="AD287" i="6"/>
  <c r="AD288" i="6"/>
  <c r="AD289" i="6"/>
  <c r="AD290" i="6"/>
  <c r="AD291" i="6"/>
  <c r="AD292" i="6"/>
  <c r="AD293" i="6"/>
  <c r="AD294" i="6"/>
  <c r="AD295" i="6"/>
  <c r="AD296" i="6"/>
  <c r="AD297" i="6"/>
  <c r="AD298" i="6"/>
  <c r="AD299" i="6"/>
  <c r="AD300" i="6"/>
  <c r="AD301" i="6"/>
  <c r="AD302" i="6"/>
  <c r="AD303" i="6"/>
  <c r="AD304" i="6"/>
  <c r="AD305" i="6"/>
  <c r="AD306" i="6"/>
  <c r="AD307" i="6"/>
  <c r="AD308" i="6"/>
  <c r="AD309" i="6"/>
  <c r="AD310" i="6"/>
  <c r="AD311" i="6"/>
  <c r="AD312" i="6"/>
  <c r="AD313" i="6"/>
  <c r="AD314" i="6"/>
  <c r="AD315" i="6"/>
  <c r="AD316" i="6"/>
  <c r="AD317" i="6"/>
  <c r="AD318" i="6"/>
  <c r="AD319" i="6"/>
  <c r="AD320" i="6"/>
  <c r="AD321" i="6"/>
  <c r="AD322" i="6"/>
  <c r="AD323" i="6"/>
  <c r="AD324" i="6"/>
  <c r="AD325" i="6"/>
  <c r="AD326" i="6"/>
  <c r="AD327" i="6"/>
  <c r="AD328" i="6"/>
  <c r="AD329" i="6"/>
  <c r="AD330" i="6"/>
  <c r="AD331" i="6"/>
  <c r="AD332" i="6"/>
  <c r="AD333" i="6"/>
  <c r="AD334" i="6"/>
  <c r="AD335" i="6"/>
  <c r="AD336" i="6"/>
  <c r="AD337" i="6"/>
  <c r="AD338" i="6"/>
  <c r="AD339" i="6"/>
  <c r="AD340" i="6"/>
  <c r="AD341" i="6"/>
  <c r="AD342" i="6"/>
  <c r="AD343" i="6"/>
  <c r="AD344" i="6"/>
  <c r="AD345" i="6"/>
  <c r="AD346" i="6"/>
  <c r="AD347" i="6"/>
  <c r="AD348" i="6"/>
  <c r="AD349" i="6"/>
  <c r="AD350" i="6"/>
  <c r="AD351" i="6"/>
  <c r="AD352" i="6"/>
  <c r="AD353" i="6"/>
  <c r="AD354" i="6"/>
  <c r="AD355" i="6"/>
  <c r="AD356" i="6"/>
  <c r="AD357" i="6"/>
  <c r="AD358" i="6"/>
  <c r="AD359" i="6"/>
  <c r="AD360" i="6"/>
  <c r="AD361" i="6"/>
  <c r="AD362" i="6"/>
  <c r="AD363" i="6"/>
  <c r="AD364" i="6"/>
  <c r="AD365" i="6"/>
  <c r="AD366" i="6"/>
  <c r="AD367" i="6"/>
  <c r="AD368" i="6"/>
  <c r="AD369" i="6"/>
  <c r="AD370" i="6"/>
  <c r="AD371" i="6"/>
  <c r="AD372" i="6"/>
  <c r="AD373" i="6"/>
  <c r="AD374" i="6"/>
  <c r="AD375" i="6"/>
  <c r="AD376" i="6"/>
  <c r="AD377" i="6"/>
  <c r="AD378" i="6"/>
  <c r="AD379" i="6"/>
  <c r="AD380" i="6"/>
  <c r="AD381" i="6"/>
  <c r="AD382" i="6"/>
  <c r="AD383" i="6"/>
  <c r="AD384" i="6"/>
  <c r="AD385" i="6"/>
  <c r="AD386" i="6"/>
  <c r="AD387" i="6"/>
  <c r="AD388" i="6"/>
  <c r="AD389" i="6"/>
  <c r="AD390" i="6"/>
  <c r="AD391" i="6"/>
  <c r="AD392" i="6"/>
  <c r="AD393" i="6"/>
  <c r="AD394" i="6"/>
  <c r="AD395" i="6"/>
  <c r="AD396" i="6"/>
  <c r="AD397" i="6"/>
  <c r="AD398" i="6"/>
  <c r="AD399" i="6"/>
  <c r="AD400" i="6"/>
  <c r="AD401" i="6"/>
  <c r="AD402" i="6"/>
  <c r="AD403" i="6"/>
  <c r="AD404" i="6"/>
  <c r="AD405" i="6"/>
  <c r="AD406" i="6"/>
  <c r="AD407" i="6"/>
  <c r="AD408" i="6"/>
  <c r="AD409" i="6"/>
  <c r="AD410" i="6"/>
  <c r="AD411" i="6"/>
  <c r="AD412" i="6"/>
  <c r="AD413" i="6"/>
  <c r="AD414" i="6"/>
  <c r="AD415" i="6"/>
  <c r="AD416" i="6"/>
  <c r="AD417" i="6"/>
  <c r="AD418" i="6"/>
  <c r="AD419" i="6"/>
  <c r="AD420" i="6"/>
  <c r="AD421" i="6"/>
  <c r="AD422" i="6"/>
  <c r="AD423" i="6"/>
  <c r="AD424" i="6"/>
  <c r="AD425" i="6"/>
  <c r="AD426" i="6"/>
  <c r="AD427" i="6"/>
  <c r="AD428" i="6"/>
  <c r="AD429" i="6"/>
  <c r="AD430" i="6"/>
  <c r="AD431" i="6"/>
  <c r="AD432" i="6"/>
  <c r="AD433" i="6"/>
  <c r="AD434" i="6"/>
  <c r="AD435" i="6"/>
  <c r="AD436" i="6"/>
  <c r="AD437" i="6"/>
  <c r="AD438" i="6"/>
  <c r="AD439" i="6"/>
  <c r="AD440" i="6"/>
  <c r="AD441" i="6"/>
  <c r="AD442" i="6"/>
  <c r="AD443" i="6"/>
  <c r="AD444" i="6"/>
  <c r="AD445" i="6"/>
  <c r="AD446" i="6"/>
  <c r="AD447" i="6"/>
  <c r="AD448" i="6"/>
  <c r="AD449" i="6"/>
  <c r="AD450" i="6"/>
  <c r="AD451" i="6"/>
  <c r="AD452" i="6"/>
  <c r="AD453" i="6"/>
  <c r="AD454" i="6"/>
  <c r="AD455" i="6"/>
  <c r="AD456" i="6"/>
  <c r="AD457" i="6"/>
  <c r="AD458" i="6"/>
  <c r="AD459" i="6"/>
  <c r="AD460" i="6"/>
  <c r="AD461" i="6"/>
  <c r="AD462" i="6"/>
  <c r="AD463" i="6"/>
  <c r="AD464" i="6"/>
  <c r="AD465" i="6"/>
  <c r="AD466" i="6"/>
  <c r="AD467" i="6"/>
  <c r="AD468" i="6"/>
  <c r="AD469" i="6"/>
  <c r="AD470" i="6"/>
  <c r="AD471" i="6"/>
  <c r="AD472" i="6"/>
  <c r="AD473" i="6"/>
  <c r="AD474" i="6"/>
  <c r="AD475" i="6"/>
  <c r="AD476" i="6"/>
  <c r="AD477" i="6"/>
  <c r="AD478" i="6"/>
  <c r="AD479" i="6"/>
  <c r="AD480" i="6"/>
  <c r="AD481" i="6"/>
  <c r="AD482" i="6"/>
  <c r="AD483" i="6"/>
  <c r="AD484" i="6"/>
  <c r="AD485" i="6"/>
  <c r="AD486" i="6"/>
  <c r="AD487" i="6"/>
  <c r="AD488" i="6"/>
  <c r="AD489" i="6"/>
  <c r="AD490" i="6"/>
  <c r="AD491" i="6"/>
  <c r="AD492" i="6"/>
  <c r="AD493" i="6"/>
  <c r="AD494" i="6"/>
  <c r="AD495" i="6"/>
  <c r="AD496" i="6"/>
  <c r="AD497" i="6"/>
  <c r="AD498" i="6"/>
  <c r="AD499" i="6"/>
  <c r="AD500" i="6"/>
  <c r="AD501" i="6"/>
  <c r="AD502" i="6"/>
  <c r="AD503" i="6"/>
  <c r="AD504" i="6"/>
  <c r="AD505" i="6"/>
  <c r="AD506" i="6"/>
  <c r="AD507" i="6"/>
  <c r="AD508" i="6"/>
  <c r="AD509" i="6"/>
  <c r="AD510" i="6"/>
  <c r="AD511" i="6"/>
  <c r="AD512" i="6"/>
  <c r="AD513" i="6"/>
  <c r="AD514" i="6"/>
  <c r="AD515" i="6"/>
  <c r="AD516" i="6"/>
  <c r="AD517" i="6"/>
  <c r="AD518" i="6"/>
  <c r="AD519" i="6"/>
  <c r="AD520" i="6"/>
  <c r="AD521" i="6"/>
  <c r="AD522" i="6"/>
  <c r="AD523" i="6"/>
  <c r="AD524" i="6"/>
  <c r="AD525" i="6"/>
  <c r="AD526" i="6"/>
  <c r="AD527" i="6"/>
  <c r="AD528" i="6"/>
  <c r="AD529" i="6"/>
  <c r="AD530" i="6"/>
  <c r="AD531" i="6"/>
  <c r="AD532" i="6"/>
  <c r="AD533" i="6"/>
  <c r="AD534" i="6"/>
  <c r="AD535" i="6"/>
  <c r="AD536" i="6"/>
  <c r="AD537" i="6"/>
  <c r="AD538" i="6"/>
  <c r="AD539" i="6"/>
  <c r="AD540" i="6"/>
  <c r="AD541" i="6"/>
  <c r="AD542" i="6"/>
  <c r="AD543" i="6"/>
  <c r="AD544" i="6"/>
  <c r="AD545" i="6"/>
  <c r="AD546" i="6"/>
  <c r="AD547" i="6"/>
  <c r="AD548" i="6"/>
  <c r="AD549" i="6"/>
  <c r="AD550" i="6"/>
  <c r="AD551" i="6"/>
  <c r="AD552" i="6"/>
  <c r="AD553" i="6"/>
  <c r="AD554" i="6"/>
  <c r="AD555" i="6"/>
  <c r="AD556" i="6"/>
  <c r="AD557" i="6"/>
  <c r="AD558" i="6"/>
  <c r="AD559" i="6"/>
  <c r="AD560" i="6"/>
  <c r="AD561" i="6"/>
  <c r="AD562" i="6"/>
  <c r="AD563" i="6"/>
  <c r="AD564" i="6"/>
  <c r="AD565" i="6"/>
  <c r="AD566" i="6"/>
  <c r="AD567" i="6"/>
  <c r="AD568" i="6"/>
  <c r="AD569" i="6"/>
  <c r="AD570" i="6"/>
  <c r="AD571" i="6"/>
  <c r="AD572" i="6"/>
  <c r="AD573" i="6"/>
  <c r="AD574" i="6"/>
  <c r="AD575" i="6"/>
  <c r="AD576" i="6"/>
  <c r="AD577" i="6"/>
  <c r="AD578" i="6"/>
  <c r="AD579" i="6"/>
  <c r="AD580" i="6"/>
  <c r="AD581" i="6"/>
  <c r="AD582" i="6"/>
  <c r="AD583" i="6"/>
  <c r="AD584" i="6"/>
  <c r="AD585" i="6"/>
  <c r="AD586" i="6"/>
  <c r="AD587" i="6"/>
  <c r="AD588" i="6"/>
  <c r="AD589" i="6"/>
  <c r="AD590" i="6"/>
  <c r="AD591" i="6"/>
  <c r="AD592" i="6"/>
  <c r="AD593" i="6"/>
  <c r="AD594" i="6"/>
  <c r="AD595" i="6"/>
  <c r="AD596" i="6"/>
  <c r="AD597" i="6"/>
  <c r="AD598" i="6"/>
  <c r="AD599" i="6"/>
  <c r="AD600" i="6"/>
  <c r="AD601" i="6"/>
  <c r="AD602" i="6"/>
  <c r="AD603" i="6"/>
  <c r="AD604" i="6"/>
  <c r="AD605" i="6"/>
  <c r="AD606" i="6"/>
  <c r="AD607" i="6"/>
  <c r="AD608" i="6"/>
  <c r="AD609" i="6"/>
  <c r="AD610" i="6"/>
  <c r="AD611" i="6"/>
  <c r="AD612" i="6"/>
  <c r="AD613" i="6"/>
  <c r="AD614" i="6"/>
  <c r="AD615" i="6"/>
  <c r="AD616" i="6"/>
  <c r="AD617" i="6"/>
  <c r="AD618" i="6"/>
  <c r="AD619" i="6"/>
  <c r="AD620" i="6"/>
  <c r="AD621" i="6"/>
  <c r="AD622" i="6"/>
  <c r="AD623" i="6"/>
  <c r="AD624" i="6"/>
  <c r="AD625" i="6"/>
  <c r="AD626" i="6"/>
  <c r="AD627" i="6"/>
  <c r="AD628" i="6"/>
  <c r="AD629" i="6"/>
  <c r="AD630" i="6"/>
  <c r="AD631" i="6"/>
  <c r="AD632" i="6"/>
  <c r="AD633" i="6"/>
  <c r="AD634" i="6"/>
  <c r="AD635" i="6"/>
  <c r="AD636" i="6"/>
  <c r="AD637" i="6"/>
  <c r="AD638" i="6"/>
  <c r="AD639" i="6"/>
  <c r="AD640" i="6"/>
  <c r="AD641" i="6"/>
  <c r="AD642" i="6"/>
  <c r="AD643" i="6"/>
  <c r="AD644" i="6"/>
  <c r="AD645" i="6"/>
  <c r="AD646" i="6"/>
  <c r="AD647" i="6"/>
  <c r="AD648" i="6"/>
  <c r="AD649" i="6"/>
  <c r="AD650" i="6"/>
  <c r="AD651" i="6"/>
  <c r="AD652" i="6"/>
  <c r="AD653" i="6"/>
  <c r="AD654" i="6"/>
  <c r="AD655" i="6"/>
  <c r="AD656" i="6"/>
  <c r="AD657" i="6"/>
  <c r="AD658" i="6"/>
  <c r="AD659" i="6"/>
  <c r="AD660" i="6"/>
  <c r="AD661" i="6"/>
  <c r="AD662" i="6"/>
  <c r="AD663" i="6"/>
  <c r="AD664" i="6"/>
  <c r="AD665" i="6"/>
  <c r="AD666" i="6"/>
  <c r="AD667" i="6"/>
  <c r="AD668" i="6"/>
  <c r="AD669" i="6"/>
  <c r="AD670" i="6"/>
  <c r="AD671" i="6"/>
  <c r="AD672" i="6"/>
  <c r="AD673" i="6"/>
  <c r="AD674" i="6"/>
  <c r="AD675" i="6"/>
  <c r="AD676" i="6"/>
  <c r="AD677" i="6"/>
  <c r="AD678" i="6"/>
  <c r="AD679" i="6"/>
  <c r="AD680" i="6"/>
  <c r="AD681" i="6"/>
  <c r="AD682" i="6"/>
  <c r="AD683" i="6"/>
  <c r="AD684" i="6"/>
  <c r="AD685" i="6"/>
  <c r="AD686" i="6"/>
  <c r="AD687" i="6"/>
  <c r="AD688" i="6"/>
  <c r="AD689" i="6"/>
  <c r="AD690" i="6"/>
  <c r="AD691" i="6"/>
  <c r="AD692" i="6"/>
  <c r="AD693" i="6"/>
  <c r="AD694" i="6"/>
  <c r="AD695" i="6"/>
  <c r="AD696" i="6"/>
  <c r="AD697" i="6"/>
  <c r="AD698" i="6"/>
  <c r="AD699" i="6"/>
  <c r="AD700" i="6"/>
  <c r="AD701" i="6"/>
  <c r="AD702" i="6"/>
  <c r="AD703" i="6"/>
  <c r="AD704" i="6"/>
  <c r="AD705" i="6"/>
  <c r="AD706" i="6"/>
  <c r="AD707" i="6"/>
  <c r="AD708" i="6"/>
  <c r="AD709" i="6"/>
  <c r="AD710" i="6"/>
  <c r="AD711" i="6"/>
  <c r="AD712" i="6"/>
  <c r="AD713" i="6"/>
  <c r="AD714" i="6"/>
  <c r="AD715" i="6"/>
  <c r="AD716" i="6"/>
  <c r="AD717" i="6"/>
  <c r="AD718" i="6"/>
  <c r="AD719" i="6"/>
  <c r="AD720" i="6"/>
  <c r="AD721" i="6"/>
  <c r="AD722" i="6"/>
  <c r="AD723" i="6"/>
  <c r="AD724" i="6"/>
  <c r="AD725" i="6"/>
  <c r="AD726" i="6"/>
  <c r="AD727" i="6"/>
  <c r="AD728" i="6"/>
  <c r="AD729" i="6"/>
  <c r="AD730" i="6"/>
  <c r="AD731" i="6"/>
  <c r="AD732" i="6"/>
  <c r="AD733" i="6"/>
  <c r="AD734" i="6"/>
  <c r="AD735" i="6"/>
  <c r="AD736" i="6"/>
  <c r="AD737" i="6"/>
  <c r="AD738" i="6"/>
  <c r="AD739" i="6"/>
  <c r="AD740" i="6"/>
  <c r="AD741" i="6"/>
  <c r="AD742" i="6"/>
  <c r="AD743" i="6"/>
  <c r="AD744" i="6"/>
  <c r="AD745" i="6"/>
  <c r="AD746" i="6"/>
  <c r="AD747" i="6"/>
  <c r="AD748" i="6"/>
  <c r="AD749" i="6"/>
  <c r="AD750" i="6"/>
  <c r="AD751" i="6"/>
  <c r="AD752" i="6"/>
  <c r="AD753" i="6"/>
  <c r="AD754" i="6"/>
  <c r="AD755" i="6"/>
  <c r="AD756" i="6"/>
  <c r="AD757" i="6"/>
  <c r="AD758" i="6"/>
  <c r="AD759" i="6"/>
  <c r="AD760" i="6"/>
  <c r="AD761" i="6"/>
  <c r="AD762" i="6"/>
  <c r="AD763" i="6"/>
  <c r="AD764" i="6"/>
  <c r="AD765" i="6"/>
  <c r="AD766" i="6"/>
  <c r="AD767" i="6"/>
  <c r="AD768" i="6"/>
  <c r="AD769" i="6"/>
  <c r="AD770" i="6"/>
  <c r="AD771" i="6"/>
  <c r="AD772" i="6"/>
  <c r="AD773" i="6"/>
  <c r="AD774" i="6"/>
  <c r="AD775" i="6"/>
  <c r="AD776" i="6"/>
  <c r="AD777" i="6"/>
  <c r="AD778" i="6"/>
  <c r="AD779" i="6"/>
  <c r="AD780" i="6"/>
  <c r="AD781" i="6"/>
  <c r="AD782" i="6"/>
  <c r="AD783" i="6"/>
  <c r="AD784" i="6"/>
  <c r="AD785" i="6"/>
  <c r="AD786" i="6"/>
  <c r="AD787" i="6"/>
  <c r="AD788" i="6"/>
  <c r="AD789" i="6"/>
  <c r="AD790" i="6"/>
  <c r="AD791" i="6"/>
  <c r="AD792" i="6"/>
  <c r="AD793" i="6"/>
  <c r="AD794" i="6"/>
  <c r="AD795" i="6"/>
  <c r="AD796" i="6"/>
  <c r="AD797" i="6"/>
  <c r="AD798" i="6"/>
  <c r="AD799" i="6"/>
  <c r="AD800" i="6"/>
  <c r="AD801" i="6"/>
  <c r="AD802" i="6"/>
  <c r="AD803" i="6"/>
  <c r="AD804" i="6"/>
  <c r="AD805" i="6"/>
  <c r="AD806" i="6"/>
  <c r="AD807" i="6"/>
  <c r="AD808" i="6"/>
  <c r="AD809" i="6"/>
  <c r="AD810" i="6"/>
  <c r="AD811" i="6"/>
  <c r="AD812" i="6"/>
  <c r="AD813" i="6"/>
  <c r="AD814" i="6"/>
  <c r="AD815" i="6"/>
  <c r="AD816" i="6"/>
  <c r="AD817" i="6"/>
  <c r="AD818" i="6"/>
  <c r="AD819" i="6"/>
  <c r="AD820" i="6"/>
  <c r="AD821" i="6"/>
  <c r="AD822" i="6"/>
  <c r="AD823" i="6"/>
  <c r="AD824" i="6"/>
  <c r="AD825" i="6"/>
  <c r="AD826" i="6"/>
  <c r="AD827" i="6"/>
  <c r="AD828" i="6"/>
  <c r="AD829" i="6"/>
  <c r="AD830" i="6"/>
  <c r="AD831" i="6"/>
  <c r="AD832" i="6"/>
  <c r="AD833" i="6"/>
  <c r="AD834" i="6"/>
  <c r="AD835" i="6"/>
  <c r="AD836" i="6"/>
  <c r="AD837" i="6"/>
  <c r="AD838" i="6"/>
  <c r="AD839" i="6"/>
  <c r="AD840" i="6"/>
  <c r="AD841" i="6"/>
  <c r="AD842" i="6"/>
  <c r="AD843" i="6"/>
  <c r="AD844" i="6"/>
  <c r="AD845" i="6"/>
  <c r="AD846" i="6"/>
  <c r="AD847" i="6"/>
  <c r="AD848" i="6"/>
  <c r="AD849" i="6"/>
  <c r="AD850" i="6"/>
  <c r="AD851" i="6"/>
  <c r="AD852" i="6"/>
  <c r="AD853" i="6"/>
  <c r="AD854" i="6"/>
  <c r="AD855" i="6"/>
  <c r="AD856" i="6"/>
  <c r="AD857" i="6"/>
  <c r="AD858" i="6"/>
  <c r="AD859" i="6"/>
  <c r="AD860" i="6"/>
  <c r="AD861" i="6"/>
  <c r="AD862" i="6"/>
  <c r="AD863" i="6"/>
  <c r="AD864" i="6"/>
  <c r="AD865" i="6"/>
  <c r="AD866" i="6"/>
  <c r="AD867" i="6"/>
  <c r="AD868" i="6"/>
  <c r="AD869" i="6"/>
  <c r="AD870" i="6"/>
  <c r="AD871" i="6"/>
  <c r="AD872" i="6"/>
  <c r="AD873" i="6"/>
  <c r="AD874" i="6"/>
  <c r="AD875" i="6"/>
  <c r="AD876" i="6"/>
  <c r="AD877" i="6"/>
  <c r="AD878" i="6"/>
  <c r="AD879" i="6"/>
  <c r="AD880" i="6"/>
  <c r="AD881" i="6"/>
  <c r="AD882" i="6"/>
  <c r="AD883" i="6"/>
  <c r="AD884" i="6"/>
  <c r="AD885" i="6"/>
  <c r="AD886" i="6"/>
  <c r="AD887" i="6"/>
  <c r="AD888" i="6"/>
  <c r="AD889" i="6"/>
  <c r="AD890" i="6"/>
  <c r="AD891" i="6"/>
  <c r="AD892" i="6"/>
  <c r="AD893" i="6"/>
  <c r="AD894" i="6"/>
  <c r="AD895" i="6"/>
  <c r="AD896" i="6"/>
  <c r="AD897" i="6"/>
  <c r="AD898" i="6"/>
  <c r="AD899" i="6"/>
  <c r="AD900" i="6"/>
  <c r="AD901" i="6"/>
  <c r="AD902" i="6"/>
  <c r="AD903" i="6"/>
  <c r="AD904" i="6"/>
  <c r="AD905" i="6"/>
  <c r="AD906" i="6"/>
  <c r="AD907" i="6"/>
  <c r="AD908" i="6"/>
  <c r="AD909" i="6"/>
  <c r="AD910" i="6"/>
  <c r="AD911" i="6"/>
  <c r="AD912" i="6"/>
  <c r="AD913" i="6"/>
  <c r="AD914" i="6"/>
  <c r="AD915" i="6"/>
  <c r="AD916" i="6"/>
  <c r="AD917" i="6"/>
  <c r="AD918" i="6"/>
  <c r="AD919" i="6"/>
  <c r="AD920" i="6"/>
  <c r="AD921" i="6"/>
  <c r="AD922" i="6"/>
  <c r="AD923" i="6"/>
  <c r="AD924" i="6"/>
  <c r="AD925" i="6"/>
  <c r="AD926" i="6"/>
  <c r="AD927" i="6"/>
  <c r="AD928" i="6"/>
  <c r="AD929" i="6"/>
  <c r="AD930" i="6"/>
  <c r="AD931" i="6"/>
  <c r="AD932" i="6"/>
  <c r="AD933" i="6"/>
  <c r="AD934" i="6"/>
  <c r="AD935" i="6"/>
  <c r="AD936" i="6"/>
  <c r="AD937" i="6"/>
  <c r="AD938" i="6"/>
  <c r="AD939" i="6"/>
  <c r="AD940" i="6"/>
  <c r="AD941" i="6"/>
  <c r="AD942" i="6"/>
  <c r="AD943" i="6"/>
  <c r="AD944" i="6"/>
  <c r="AD945" i="6"/>
  <c r="AD946" i="6"/>
  <c r="AD947" i="6"/>
  <c r="AD948" i="6"/>
  <c r="AD949" i="6"/>
  <c r="AD950" i="6"/>
  <c r="AD951" i="6"/>
  <c r="AD952" i="6"/>
  <c r="AD953" i="6"/>
  <c r="AD954" i="6"/>
  <c r="AD955" i="6"/>
  <c r="AD956" i="6"/>
  <c r="AD957" i="6"/>
  <c r="AD958" i="6"/>
  <c r="AD959" i="6"/>
  <c r="AD960" i="6"/>
  <c r="AD961" i="6"/>
  <c r="AD962" i="6"/>
  <c r="AD963" i="6"/>
  <c r="AD964" i="6"/>
  <c r="AD965" i="6"/>
  <c r="AD966" i="6"/>
  <c r="AD967" i="6"/>
  <c r="AD968" i="6"/>
  <c r="AD969" i="6"/>
  <c r="AD970" i="6"/>
  <c r="AD971" i="6"/>
  <c r="AD972" i="6"/>
  <c r="AD973" i="6"/>
  <c r="AD974" i="6"/>
  <c r="AD975" i="6"/>
  <c r="AD976" i="6"/>
  <c r="AD977" i="6"/>
  <c r="AD978" i="6"/>
  <c r="AD979" i="6"/>
  <c r="AD980" i="6"/>
  <c r="AD981" i="6"/>
  <c r="AD982" i="6"/>
  <c r="AD983" i="6"/>
  <c r="AD984" i="6"/>
  <c r="AD985" i="6"/>
  <c r="AD986" i="6"/>
  <c r="AD987" i="6"/>
  <c r="AD988" i="6"/>
  <c r="AD989" i="6"/>
  <c r="AD990" i="6"/>
  <c r="AD991" i="6"/>
  <c r="AD992" i="6"/>
  <c r="AD993" i="6"/>
  <c r="AD994" i="6"/>
  <c r="AD995" i="6"/>
  <c r="AD996" i="6"/>
  <c r="AD997" i="6"/>
  <c r="AD998" i="6"/>
  <c r="AD999" i="6"/>
  <c r="AD1000" i="6"/>
  <c r="AD1001" i="6"/>
  <c r="AD1002" i="6"/>
  <c r="AD1003" i="6"/>
  <c r="AD1004" i="6"/>
  <c r="AD1005" i="6"/>
  <c r="AD1006" i="6"/>
  <c r="AD1007" i="6"/>
  <c r="AD1008" i="6"/>
  <c r="AD1009" i="6"/>
  <c r="AD1010" i="6"/>
  <c r="AD1011" i="6"/>
  <c r="AD1012" i="6"/>
  <c r="AD1013" i="6"/>
  <c r="AD1014" i="6"/>
  <c r="AD1015" i="6"/>
  <c r="AD1016" i="6"/>
  <c r="AD1017" i="6"/>
  <c r="AD1018" i="6"/>
  <c r="AD1019" i="6"/>
  <c r="AD1020" i="6"/>
  <c r="AD1021" i="6"/>
  <c r="AD1022" i="6"/>
  <c r="AD1023" i="6"/>
  <c r="AD1024" i="6"/>
  <c r="AD1025" i="6"/>
  <c r="AD1026" i="6"/>
  <c r="AD1027" i="6"/>
  <c r="AD1028" i="6"/>
  <c r="AD1029" i="6"/>
  <c r="AD1030" i="6"/>
  <c r="AD1031" i="6"/>
  <c r="AD1032" i="6"/>
  <c r="AD1033" i="6"/>
  <c r="AD1034" i="6"/>
  <c r="AD1035" i="6"/>
  <c r="AD1036" i="6"/>
  <c r="AD1037" i="6"/>
  <c r="AD1038" i="6"/>
  <c r="AD1039" i="6"/>
  <c r="AD1040" i="6"/>
  <c r="AD1041" i="6"/>
  <c r="AD1042" i="6"/>
  <c r="AD1043" i="6"/>
  <c r="AD1044" i="6"/>
  <c r="AD1045" i="6"/>
  <c r="AD1046" i="6"/>
  <c r="AD1047" i="6"/>
  <c r="AD1048" i="6"/>
  <c r="AD1049" i="6"/>
  <c r="AD1050" i="6"/>
  <c r="AD1051" i="6"/>
  <c r="AD1052" i="6"/>
  <c r="AD1053" i="6"/>
  <c r="AD1054" i="6"/>
  <c r="AD1055" i="6"/>
  <c r="AD1056" i="6"/>
  <c r="AD1057" i="6"/>
  <c r="AD1058" i="6"/>
  <c r="AD1059" i="6"/>
  <c r="AD1060" i="6"/>
  <c r="AD1061" i="6"/>
  <c r="AD1062" i="6"/>
  <c r="AD1063" i="6"/>
  <c r="AD1064" i="6"/>
  <c r="AD1065" i="6"/>
  <c r="AD1066" i="6"/>
  <c r="AD1067" i="6"/>
  <c r="AD1068" i="6"/>
  <c r="AD1069" i="6"/>
  <c r="AD1070" i="6"/>
  <c r="AD1071" i="6"/>
  <c r="AD1072" i="6"/>
  <c r="AD1073" i="6"/>
  <c r="AD1074" i="6"/>
  <c r="AD1075" i="6"/>
  <c r="AD1076" i="6"/>
  <c r="AD1077" i="6"/>
  <c r="AD1078" i="6"/>
  <c r="AD1079" i="6"/>
  <c r="AD1080" i="6"/>
  <c r="AD1081" i="6"/>
  <c r="AD1082" i="6"/>
  <c r="AD1083" i="6"/>
  <c r="AD1084" i="6"/>
  <c r="AD1085" i="6"/>
  <c r="AD1086" i="6"/>
  <c r="AD1087" i="6"/>
  <c r="AD1088" i="6"/>
  <c r="AD1089" i="6"/>
  <c r="AD1090" i="6"/>
  <c r="AD1091" i="6"/>
  <c r="AD1092" i="6"/>
  <c r="AD1093" i="6"/>
  <c r="AD1094" i="6"/>
  <c r="AD1095" i="6"/>
  <c r="AD1096" i="6"/>
  <c r="AD1097" i="6"/>
  <c r="AD1098" i="6"/>
  <c r="AD1099" i="6"/>
  <c r="AD1100" i="6"/>
  <c r="AD1101" i="6"/>
  <c r="AD1102" i="6"/>
  <c r="AD1103" i="6"/>
  <c r="AD1104" i="6"/>
  <c r="AD1105" i="6"/>
  <c r="AD1106" i="6"/>
  <c r="AD1107" i="6"/>
  <c r="AD1108" i="6"/>
  <c r="AD1109" i="6"/>
  <c r="AD1110" i="6"/>
  <c r="AD1111" i="6"/>
  <c r="AD1112" i="6"/>
  <c r="AD1113" i="6"/>
  <c r="AD1114" i="6"/>
  <c r="AD1115" i="6"/>
  <c r="AD1116" i="6"/>
  <c r="AD1117" i="6"/>
  <c r="AD1118" i="6"/>
  <c r="AD1119" i="6"/>
  <c r="AD1120" i="6"/>
  <c r="AD1121" i="6"/>
  <c r="AD1122" i="6"/>
  <c r="AD1123" i="6"/>
  <c r="AD1124" i="6"/>
  <c r="AD1125" i="6"/>
  <c r="AD1126" i="6"/>
  <c r="AD1127" i="6"/>
  <c r="AD1128" i="6"/>
  <c r="AD1129" i="6"/>
  <c r="AD1130" i="6"/>
  <c r="AD1131" i="6"/>
  <c r="AD1132" i="6"/>
  <c r="AD1133" i="6"/>
  <c r="AD1134" i="6"/>
  <c r="AD1135" i="6"/>
  <c r="AD1136" i="6"/>
  <c r="AD1137" i="6"/>
  <c r="AD1138" i="6"/>
  <c r="AD1139" i="6"/>
  <c r="AD1140" i="6"/>
  <c r="AD1141" i="6"/>
  <c r="AD1142" i="6"/>
  <c r="AD1143" i="6"/>
  <c r="AD1144" i="6"/>
  <c r="AD1145" i="6"/>
  <c r="AD1146" i="6"/>
  <c r="AD1147" i="6"/>
  <c r="AD1148" i="6"/>
  <c r="AD1149" i="6"/>
  <c r="AD1150" i="6"/>
  <c r="AD1151" i="6"/>
  <c r="AD1152" i="6"/>
  <c r="AD1153" i="6"/>
  <c r="AD1154" i="6"/>
  <c r="AD1155" i="6"/>
  <c r="AD1156" i="6"/>
  <c r="AD1157" i="6"/>
  <c r="AD1158" i="6"/>
  <c r="AD1159" i="6"/>
  <c r="AD1160" i="6"/>
  <c r="AD1161" i="6"/>
  <c r="AD1162" i="6"/>
  <c r="AD1163" i="6"/>
  <c r="AD1164" i="6"/>
  <c r="AD1165" i="6"/>
  <c r="AD1166" i="6"/>
  <c r="AD1167" i="6"/>
  <c r="AD1168" i="6"/>
  <c r="AD1169" i="6"/>
  <c r="AD1170" i="6"/>
  <c r="AD1171" i="6"/>
  <c r="AD1172" i="6"/>
  <c r="AD1173" i="6"/>
  <c r="AD1174" i="6"/>
  <c r="AD1175" i="6"/>
  <c r="AD1176" i="6"/>
  <c r="AD1177" i="6"/>
  <c r="AD1178" i="6"/>
  <c r="AD1179" i="6"/>
  <c r="AD1180" i="6"/>
  <c r="AD1181" i="6"/>
  <c r="AD1182" i="6"/>
  <c r="AD1183" i="6"/>
  <c r="AD1184" i="6"/>
  <c r="AD1185" i="6"/>
  <c r="AD1186" i="6"/>
  <c r="AD1187" i="6"/>
  <c r="AD1188" i="6"/>
  <c r="AD1189" i="6"/>
  <c r="AD1190" i="6"/>
  <c r="AD1191" i="6"/>
  <c r="AD1192" i="6"/>
  <c r="AD1193" i="6"/>
  <c r="AD1194" i="6"/>
  <c r="AD1195" i="6"/>
  <c r="AD1196" i="6"/>
  <c r="AD1197" i="6"/>
  <c r="AD1198" i="6"/>
  <c r="AD1199" i="6"/>
  <c r="AD1200" i="6"/>
  <c r="AD1201" i="6"/>
  <c r="AD1202" i="6"/>
  <c r="AD1203" i="6"/>
  <c r="AD1204" i="6"/>
  <c r="AD1205" i="6"/>
  <c r="AD1206" i="6"/>
  <c r="AD1207" i="6"/>
  <c r="AD1208" i="6"/>
  <c r="AD1209" i="6"/>
  <c r="AD1210" i="6"/>
  <c r="AD1211" i="6"/>
  <c r="AD1212" i="6"/>
  <c r="AD1213" i="6"/>
  <c r="AD1214" i="6"/>
  <c r="AD1215" i="6"/>
  <c r="AD1216" i="6"/>
  <c r="AD1217" i="6"/>
  <c r="AD1218" i="6"/>
  <c r="AD1219" i="6"/>
  <c r="AD1220" i="6"/>
  <c r="AD1221" i="6"/>
  <c r="AD1222" i="6"/>
  <c r="AD1223" i="6"/>
  <c r="AD1224" i="6"/>
  <c r="AD1225" i="6"/>
  <c r="AD1226" i="6"/>
  <c r="AD1227" i="6"/>
  <c r="AD1228" i="6"/>
  <c r="AD1229" i="6"/>
  <c r="AD1230" i="6"/>
  <c r="AD1231" i="6"/>
  <c r="AD1232" i="6"/>
  <c r="AD1233" i="6"/>
  <c r="AD1234" i="6"/>
  <c r="AD1235" i="6"/>
  <c r="AD1236" i="6"/>
  <c r="AD1237" i="6"/>
  <c r="AD1238" i="6"/>
  <c r="AD1239" i="6"/>
  <c r="AD1240" i="6"/>
  <c r="AD1241" i="6"/>
  <c r="AD1242" i="6"/>
  <c r="AD1243" i="6"/>
  <c r="AD1244" i="6"/>
  <c r="AD1245" i="6"/>
  <c r="AD1246" i="6"/>
  <c r="AD1247" i="6"/>
  <c r="AD1248" i="6"/>
  <c r="AD1249" i="6"/>
  <c r="AD1250" i="6"/>
  <c r="AD1251" i="6"/>
  <c r="AD1252" i="6"/>
  <c r="AD1253" i="6"/>
  <c r="AD1254" i="6"/>
  <c r="AD1255" i="6"/>
  <c r="AD1256" i="6"/>
  <c r="AD1257" i="6"/>
  <c r="AD1258" i="6"/>
  <c r="AD1259" i="6"/>
  <c r="AD1260" i="6"/>
  <c r="AD1261" i="6"/>
  <c r="AD1262" i="6"/>
  <c r="AD1263" i="6"/>
  <c r="AD1264" i="6"/>
  <c r="AD1265" i="6"/>
  <c r="AD1266" i="6"/>
  <c r="AD1267" i="6"/>
  <c r="AD1268" i="6"/>
  <c r="AD1269" i="6"/>
  <c r="AD1270" i="6"/>
  <c r="AD1271" i="6"/>
  <c r="AD1272" i="6"/>
  <c r="AD1273" i="6"/>
  <c r="AD1274" i="6"/>
  <c r="AD1275" i="6"/>
  <c r="AD1276" i="6"/>
  <c r="AD1277" i="6"/>
  <c r="AD1278" i="6"/>
  <c r="AD1279" i="6"/>
  <c r="AD1280" i="6"/>
  <c r="AD1281" i="6"/>
  <c r="AD1282" i="6"/>
  <c r="AD1283" i="6"/>
  <c r="AD1284" i="6"/>
  <c r="AD1285" i="6"/>
  <c r="AD1286" i="6"/>
  <c r="AD1287" i="6"/>
  <c r="AD1288" i="6"/>
  <c r="AD1289" i="6"/>
  <c r="AD1290" i="6"/>
  <c r="AD1291" i="6"/>
  <c r="AD1292" i="6"/>
  <c r="AD1293" i="6"/>
  <c r="AD1294" i="6"/>
  <c r="AD1295" i="6"/>
  <c r="AD1296" i="6"/>
  <c r="AD1297" i="6"/>
  <c r="AD1298" i="6"/>
  <c r="AD1299" i="6"/>
  <c r="AD1300" i="6"/>
  <c r="AD1301" i="6"/>
  <c r="AD1302" i="6"/>
  <c r="AD1303" i="6"/>
  <c r="AD1304" i="6"/>
  <c r="AD1305" i="6"/>
  <c r="AD1306" i="6"/>
  <c r="AD1307" i="6"/>
  <c r="AD1308" i="6"/>
  <c r="AD1309" i="6"/>
  <c r="AD1310" i="6"/>
  <c r="AD1311" i="6"/>
  <c r="AD1312" i="6"/>
  <c r="AD1313" i="6"/>
  <c r="AD1314" i="6"/>
  <c r="AD1315" i="6"/>
  <c r="AD1316" i="6"/>
  <c r="AD1317" i="6"/>
  <c r="AD1318" i="6"/>
  <c r="AD1319" i="6"/>
  <c r="AD1320" i="6"/>
  <c r="AD1321" i="6"/>
  <c r="AD1322" i="6"/>
  <c r="AD1323" i="6"/>
  <c r="AD1324" i="6"/>
  <c r="AD1325" i="6"/>
  <c r="AD1326" i="6"/>
  <c r="AD1327" i="6"/>
  <c r="AD1328" i="6"/>
  <c r="AD1329" i="6"/>
  <c r="AD1330" i="6"/>
  <c r="AD1331" i="6"/>
  <c r="AD1332" i="6"/>
  <c r="AD1333" i="6"/>
  <c r="AD1334" i="6"/>
  <c r="AD1335" i="6"/>
  <c r="AD1336" i="6"/>
  <c r="AD1337" i="6"/>
  <c r="AD1338" i="6"/>
  <c r="AD1339" i="6"/>
  <c r="AD1340" i="6"/>
  <c r="AD1341" i="6"/>
  <c r="AD1342" i="6"/>
  <c r="AD1343" i="6"/>
  <c r="AD1344" i="6"/>
  <c r="AD1345" i="6"/>
  <c r="AD1346" i="6"/>
  <c r="AD1347" i="6"/>
  <c r="AD1348" i="6"/>
  <c r="AD1349" i="6"/>
  <c r="AD1350" i="6"/>
  <c r="AD1351" i="6"/>
  <c r="AD1352" i="6"/>
  <c r="AD1353" i="6"/>
  <c r="AD1354" i="6"/>
  <c r="AD1355" i="6"/>
  <c r="AD1356" i="6"/>
  <c r="AD1357" i="6"/>
  <c r="AD1358" i="6"/>
  <c r="AD1359" i="6"/>
  <c r="AD1360" i="6"/>
  <c r="AD1361" i="6"/>
  <c r="AD1362" i="6"/>
  <c r="AD1363" i="6"/>
  <c r="AD1364" i="6"/>
  <c r="AD1365" i="6"/>
  <c r="AD1366" i="6"/>
  <c r="AD1367" i="6"/>
  <c r="AD1368" i="6"/>
  <c r="AD1369" i="6"/>
  <c r="AD1370" i="6"/>
  <c r="AD1371" i="6"/>
  <c r="AD1372" i="6"/>
  <c r="AD1373" i="6"/>
  <c r="AD1374" i="6"/>
  <c r="AD1375" i="6"/>
  <c r="AD1376" i="6"/>
  <c r="AD1377" i="6"/>
  <c r="AD1378" i="6"/>
  <c r="AD1379" i="6"/>
  <c r="AD1380" i="6"/>
  <c r="AD1381" i="6"/>
  <c r="AD1382" i="6"/>
  <c r="AD1383" i="6"/>
  <c r="AD1384" i="6"/>
  <c r="AD1385" i="6"/>
  <c r="AD1386" i="6"/>
  <c r="AD1387" i="6"/>
  <c r="AD1388" i="6"/>
  <c r="AD1389" i="6"/>
  <c r="AD1390" i="6"/>
  <c r="AD1391" i="6"/>
  <c r="AD1392" i="6"/>
  <c r="AD1393" i="6"/>
  <c r="AD1394" i="6"/>
  <c r="AD1395" i="6"/>
  <c r="AD1396" i="6"/>
  <c r="AD1397" i="6"/>
  <c r="AD1398" i="6"/>
  <c r="AD1399" i="6"/>
  <c r="AD1400" i="6"/>
  <c r="AD1401" i="6"/>
  <c r="AD1402" i="6"/>
  <c r="AD1403" i="6"/>
  <c r="AD1404" i="6"/>
  <c r="AD1405" i="6"/>
  <c r="AD1406" i="6"/>
  <c r="AD1407" i="6"/>
  <c r="AD1408" i="6"/>
  <c r="AD1409" i="6"/>
  <c r="AD1410" i="6"/>
  <c r="AD1411" i="6"/>
  <c r="AD1412" i="6"/>
  <c r="AD1413" i="6"/>
  <c r="AD1414" i="6"/>
  <c r="AD1415" i="6"/>
  <c r="AD1416" i="6"/>
  <c r="AD1417" i="6"/>
  <c r="AD1418" i="6"/>
  <c r="AD1419" i="6"/>
  <c r="AD1420" i="6"/>
  <c r="AD1421" i="6"/>
  <c r="AD1422" i="6"/>
  <c r="AD1423" i="6"/>
  <c r="AD1424" i="6"/>
  <c r="AD1425" i="6"/>
  <c r="AD1426" i="6"/>
  <c r="AD1427" i="6"/>
  <c r="AD1428" i="6"/>
  <c r="AD1429" i="6"/>
  <c r="AD1430" i="6"/>
  <c r="AD1431" i="6"/>
  <c r="AD1432" i="6"/>
  <c r="AD1433" i="6"/>
  <c r="AD1434" i="6"/>
  <c r="AD1435" i="6"/>
  <c r="AD1436" i="6"/>
  <c r="AD1437" i="6"/>
  <c r="AD1438" i="6"/>
  <c r="AD1439" i="6"/>
  <c r="AD1440" i="6"/>
  <c r="AD1441" i="6"/>
  <c r="AD1442" i="6"/>
  <c r="AD1443" i="6"/>
  <c r="AD1444" i="6"/>
  <c r="AD1445" i="6"/>
  <c r="AD1446" i="6"/>
  <c r="AD1447" i="6"/>
  <c r="AD1448" i="6"/>
  <c r="AD1449" i="6"/>
  <c r="AD1450" i="6"/>
  <c r="AD1451" i="6"/>
  <c r="AD1452" i="6"/>
  <c r="AD1453" i="6"/>
  <c r="AD1454" i="6"/>
  <c r="AD1455" i="6"/>
  <c r="AD1456" i="6"/>
  <c r="AD1457" i="6"/>
  <c r="AD1458" i="6"/>
  <c r="AD1459" i="6"/>
  <c r="AD1460" i="6"/>
  <c r="AD1461" i="6"/>
  <c r="AD1462" i="6"/>
  <c r="AD1463" i="6"/>
  <c r="AD1464" i="6"/>
  <c r="AD1465" i="6"/>
  <c r="AD1466" i="6"/>
  <c r="AD1467" i="6"/>
  <c r="AD1468" i="6"/>
  <c r="AD1469" i="6"/>
  <c r="AD1470" i="6"/>
  <c r="AD1471" i="6"/>
  <c r="AD1472" i="6"/>
  <c r="AD1473" i="6"/>
  <c r="AD1474" i="6"/>
  <c r="AD1475" i="6"/>
  <c r="AD1476" i="6"/>
  <c r="AD1477" i="6"/>
  <c r="AD1478" i="6"/>
  <c r="AD1479" i="6"/>
  <c r="AD1480" i="6"/>
  <c r="AD1481" i="6"/>
  <c r="AD1482" i="6"/>
  <c r="AD1483" i="6"/>
  <c r="AD1484" i="6"/>
  <c r="AD1485" i="6"/>
  <c r="AD1486" i="6"/>
  <c r="AD1487" i="6"/>
  <c r="AD1488" i="6"/>
  <c r="AD1489" i="6"/>
  <c r="AD1490" i="6"/>
  <c r="AD1491" i="6"/>
  <c r="AD1492" i="6"/>
  <c r="AD1493" i="6"/>
  <c r="AD1494" i="6"/>
  <c r="AD1495" i="6"/>
  <c r="AD1496" i="6"/>
  <c r="AD1497" i="6"/>
  <c r="AD1498" i="6"/>
  <c r="AD1499" i="6"/>
  <c r="AD1500" i="6"/>
  <c r="AD1501" i="6"/>
  <c r="AD1502" i="6"/>
  <c r="AD1503" i="6"/>
  <c r="AD1504" i="6"/>
  <c r="AD1505" i="6"/>
  <c r="AD1506" i="6"/>
  <c r="AD1507" i="6"/>
  <c r="AD1508" i="6"/>
  <c r="AD1509" i="6"/>
  <c r="AD1510" i="6"/>
  <c r="AD1511" i="6"/>
  <c r="AD1512" i="6"/>
  <c r="AD1513" i="6"/>
  <c r="AD1514" i="6"/>
  <c r="AD1515" i="6"/>
  <c r="AD1516" i="6"/>
  <c r="AD1517" i="6"/>
  <c r="AD1518" i="6"/>
  <c r="AD1519" i="6"/>
  <c r="AD1520" i="6"/>
  <c r="AD1521" i="6"/>
  <c r="AD1522" i="6"/>
  <c r="AD1523" i="6"/>
  <c r="AD1524" i="6"/>
  <c r="AD1525" i="6"/>
  <c r="AD1526" i="6"/>
  <c r="AD1527" i="6"/>
  <c r="AD1528" i="6"/>
  <c r="AD1529" i="6"/>
  <c r="AD1530" i="6"/>
  <c r="AD1531" i="6"/>
  <c r="AD1532" i="6"/>
  <c r="AD1533" i="6"/>
  <c r="AD1534" i="6"/>
  <c r="AD1535" i="6"/>
  <c r="AD1536" i="6"/>
  <c r="AD1537" i="6"/>
  <c r="AD1538" i="6"/>
  <c r="AD1539" i="6"/>
  <c r="AD1540" i="6"/>
  <c r="AD1541" i="6"/>
  <c r="AD1542" i="6"/>
  <c r="AD1543" i="6"/>
  <c r="AD1544" i="6"/>
  <c r="AD1545" i="6"/>
  <c r="AD1546" i="6"/>
  <c r="AD1547" i="6"/>
  <c r="AD1548" i="6"/>
  <c r="AD1549" i="6"/>
  <c r="AD1550" i="6"/>
  <c r="AD1551" i="6"/>
  <c r="AD1552" i="6"/>
  <c r="AD1553" i="6"/>
  <c r="AD1554" i="6"/>
  <c r="AD1555" i="6"/>
  <c r="AD1556" i="6"/>
  <c r="AD1557" i="6"/>
  <c r="AD1558" i="6"/>
  <c r="AD1559" i="6"/>
  <c r="AD1560" i="6"/>
  <c r="AD1561" i="6"/>
  <c r="AD1562" i="6"/>
  <c r="AD1563" i="6"/>
  <c r="AD1564" i="6"/>
  <c r="AD1565" i="6"/>
  <c r="AD1566" i="6"/>
  <c r="AD1567" i="6"/>
  <c r="AD1568" i="6"/>
  <c r="AD1569" i="6"/>
  <c r="AD1570" i="6"/>
  <c r="AD1571" i="6"/>
  <c r="AD1572" i="6"/>
  <c r="AD1573" i="6"/>
  <c r="AD1574" i="6"/>
  <c r="AD1575" i="6"/>
  <c r="AD1576" i="6"/>
  <c r="AD1577" i="6"/>
  <c r="AD1578" i="6"/>
  <c r="AD1579" i="6"/>
  <c r="AD1580" i="6"/>
  <c r="AD1581" i="6"/>
  <c r="AD1582" i="6"/>
  <c r="AD1583" i="6"/>
  <c r="AD1584" i="6"/>
  <c r="AD1585" i="6"/>
  <c r="AD1586" i="6"/>
  <c r="AD1587" i="6"/>
  <c r="AD1588" i="6"/>
  <c r="AD1589" i="6"/>
  <c r="AD1590" i="6"/>
  <c r="AD1591" i="6"/>
  <c r="AD1592" i="6"/>
  <c r="AD1593" i="6"/>
  <c r="AD1594" i="6"/>
  <c r="AD1595" i="6"/>
  <c r="AD1596" i="6"/>
  <c r="AD1597" i="6"/>
  <c r="AD1598" i="6"/>
  <c r="AD1599" i="6"/>
  <c r="AD1600" i="6"/>
  <c r="AD1601" i="6"/>
  <c r="AD1602" i="6"/>
  <c r="AD1603" i="6"/>
  <c r="AD1604" i="6"/>
  <c r="AD1605" i="6"/>
  <c r="AD1606" i="6"/>
  <c r="AD1607" i="6"/>
  <c r="AD1608" i="6"/>
  <c r="AD1609" i="6"/>
  <c r="AD1610" i="6"/>
  <c r="AD1611" i="6"/>
  <c r="AD1612" i="6"/>
  <c r="AD1613" i="6"/>
  <c r="AD1614" i="6"/>
  <c r="AD1615" i="6"/>
  <c r="AD1616" i="6"/>
  <c r="AD1617" i="6"/>
  <c r="AD1618" i="6"/>
  <c r="AD1619" i="6"/>
  <c r="AD1620" i="6"/>
  <c r="AD1621" i="6"/>
  <c r="AD1622" i="6"/>
  <c r="AD1623" i="6"/>
  <c r="AD1624" i="6"/>
  <c r="AD1625" i="6"/>
  <c r="AD1626" i="6"/>
  <c r="AD1627" i="6"/>
  <c r="AD1628" i="6"/>
  <c r="AD1629" i="6"/>
  <c r="AD1630" i="6"/>
  <c r="AD1631" i="6"/>
  <c r="AD1632" i="6"/>
  <c r="AD1633" i="6"/>
  <c r="AD1634" i="6"/>
  <c r="AD1635" i="6"/>
  <c r="AD1636" i="6"/>
  <c r="AD1637" i="6"/>
  <c r="AD1638" i="6"/>
  <c r="AD1639" i="6"/>
  <c r="AD1640" i="6"/>
  <c r="AD1641" i="6"/>
  <c r="AD1642" i="6"/>
  <c r="AD1643" i="6"/>
  <c r="AD1644" i="6"/>
  <c r="AD1645" i="6"/>
  <c r="AD1646" i="6"/>
  <c r="AD1647" i="6"/>
  <c r="AD1648" i="6"/>
  <c r="AD1649" i="6"/>
  <c r="AD1650" i="6"/>
  <c r="AD1651" i="6"/>
  <c r="AD1652" i="6"/>
  <c r="AD1653" i="6"/>
  <c r="AD1654" i="6"/>
  <c r="AD1655" i="6"/>
  <c r="AD1656" i="6"/>
  <c r="AD1657" i="6"/>
  <c r="AD1658" i="6"/>
  <c r="AD1659" i="6"/>
  <c r="AD1660" i="6"/>
  <c r="AD1661" i="6"/>
  <c r="AD1662" i="6"/>
  <c r="AD1663" i="6"/>
  <c r="AD1664" i="6"/>
  <c r="AD1665" i="6"/>
  <c r="AD1666" i="6"/>
  <c r="AD1667" i="6"/>
  <c r="AD1668" i="6"/>
  <c r="AD1669" i="6"/>
  <c r="AD1670" i="6"/>
  <c r="AD1671" i="6"/>
  <c r="AD1672" i="6"/>
  <c r="AD1673" i="6"/>
  <c r="AD1674" i="6"/>
  <c r="AD1675" i="6"/>
  <c r="AD1676" i="6"/>
  <c r="AD1677" i="6"/>
  <c r="AD1678" i="6"/>
  <c r="AD1679" i="6"/>
  <c r="AD1680" i="6"/>
  <c r="AD1681" i="6"/>
  <c r="AD1682" i="6"/>
  <c r="AD1683" i="6"/>
  <c r="AD1684" i="6"/>
  <c r="AD1685" i="6"/>
  <c r="AD1686" i="6"/>
  <c r="AD1687" i="6"/>
  <c r="AD1688" i="6"/>
  <c r="AD1689" i="6"/>
  <c r="AD1690" i="6"/>
  <c r="AD1691" i="6"/>
  <c r="AD1692" i="6"/>
  <c r="AD1693" i="6"/>
  <c r="AD1694" i="6"/>
  <c r="AD1695" i="6"/>
  <c r="AD1696" i="6"/>
  <c r="AD1697" i="6"/>
  <c r="AD1698" i="6"/>
  <c r="AD1699" i="6"/>
  <c r="AD1700" i="6"/>
  <c r="AD1701" i="6"/>
  <c r="AD1702" i="6"/>
  <c r="AD1703" i="6"/>
  <c r="AD1704" i="6"/>
  <c r="AD1705" i="6"/>
  <c r="AD1706" i="6"/>
  <c r="AD1707" i="6"/>
  <c r="AD1708" i="6"/>
  <c r="AD1709" i="6"/>
  <c r="AD1710" i="6"/>
  <c r="AD1711" i="6"/>
  <c r="AD1712" i="6"/>
  <c r="AD1713" i="6"/>
  <c r="AD1714" i="6"/>
  <c r="AD1715" i="6"/>
  <c r="AD1716" i="6"/>
  <c r="AD1717" i="6"/>
  <c r="AD1718" i="6"/>
  <c r="AD1719" i="6"/>
  <c r="AD1720" i="6"/>
  <c r="AD1721" i="6"/>
  <c r="AD1722" i="6"/>
  <c r="AD1723" i="6"/>
  <c r="AD1724" i="6"/>
  <c r="AD1725" i="6"/>
  <c r="AD1726" i="6"/>
  <c r="AD1727" i="6"/>
  <c r="AD1728" i="6"/>
  <c r="AD1729" i="6"/>
  <c r="AD1730" i="6"/>
  <c r="AD1731" i="6"/>
  <c r="AD1732" i="6"/>
  <c r="AD1733" i="6"/>
  <c r="AD1734" i="6"/>
  <c r="AD1735" i="6"/>
  <c r="AD1736" i="6"/>
  <c r="AD1737" i="6"/>
  <c r="AD1738" i="6"/>
  <c r="AD1739" i="6"/>
  <c r="AD1740" i="6"/>
  <c r="AD1741" i="6"/>
  <c r="AD1742" i="6"/>
  <c r="AD1743" i="6"/>
  <c r="AD1744" i="6"/>
  <c r="AD1745" i="6"/>
  <c r="AD1746" i="6"/>
  <c r="AD1747" i="6"/>
  <c r="AD1748" i="6"/>
  <c r="AD1749" i="6"/>
  <c r="AD1750" i="6"/>
  <c r="AD1751" i="6"/>
  <c r="AD1752" i="6"/>
  <c r="AD1753" i="6"/>
  <c r="AD1754" i="6"/>
  <c r="AD1755" i="6"/>
  <c r="AD1756" i="6"/>
  <c r="AD1757" i="6"/>
  <c r="AD1758" i="6"/>
  <c r="AD1759" i="6"/>
  <c r="AD1760" i="6"/>
  <c r="AD1761" i="6"/>
  <c r="AD1762" i="6"/>
  <c r="AD1763" i="6"/>
  <c r="AD1764" i="6"/>
  <c r="AD1765" i="6"/>
  <c r="AD1766" i="6"/>
  <c r="AD1767" i="6"/>
  <c r="AD1768" i="6"/>
  <c r="AD1769" i="6"/>
  <c r="AD1770" i="6"/>
  <c r="AD1771" i="6"/>
  <c r="AD1772" i="6"/>
  <c r="AD1773" i="6"/>
  <c r="AD1774" i="6"/>
  <c r="AD1775" i="6"/>
  <c r="AD1776" i="6"/>
  <c r="AD1777" i="6"/>
  <c r="AD1778" i="6"/>
  <c r="AD1779" i="6"/>
  <c r="AD1780" i="6"/>
  <c r="AD1781" i="6"/>
  <c r="AD1782" i="6"/>
  <c r="AD1783" i="6"/>
  <c r="AD1784" i="6"/>
  <c r="AD1785" i="6"/>
  <c r="AD1786" i="6"/>
  <c r="AD1787" i="6"/>
  <c r="AD1788" i="6"/>
  <c r="AD1789" i="6"/>
  <c r="AD1790" i="6"/>
  <c r="AD1791" i="6"/>
  <c r="AD1792" i="6"/>
  <c r="AD1793" i="6"/>
  <c r="AD1794" i="6"/>
  <c r="AD1795" i="6"/>
  <c r="AD1796" i="6"/>
  <c r="AD1797" i="6"/>
  <c r="AD1798" i="6"/>
  <c r="AD1799" i="6"/>
  <c r="AD1800" i="6"/>
  <c r="AD1801" i="6"/>
  <c r="AD1802" i="6"/>
  <c r="AD1803" i="6"/>
  <c r="AD1804" i="6"/>
  <c r="AD1805" i="6"/>
  <c r="AD1806" i="6"/>
  <c r="AD1807" i="6"/>
  <c r="AD1808" i="6"/>
  <c r="AD1809" i="6"/>
  <c r="AD1810" i="6"/>
  <c r="AD1811" i="6"/>
  <c r="AD1812" i="6"/>
  <c r="AD1813" i="6"/>
  <c r="AD1814" i="6"/>
  <c r="AD1815" i="6"/>
  <c r="AD1816" i="6"/>
  <c r="AD1817" i="6"/>
  <c r="AD1818" i="6"/>
  <c r="AD1819" i="6"/>
  <c r="AD1820" i="6"/>
  <c r="AD1821" i="6"/>
  <c r="AD1822" i="6"/>
  <c r="AD1823" i="6"/>
  <c r="AD1824" i="6"/>
  <c r="AD1825" i="6"/>
  <c r="AD1826" i="6"/>
  <c r="AD1827" i="6"/>
  <c r="AD1828" i="6"/>
  <c r="AD1829" i="6"/>
  <c r="AD1830" i="6"/>
  <c r="AD1831" i="6"/>
  <c r="AD1832" i="6"/>
  <c r="AD1833" i="6"/>
  <c r="AD1834" i="6"/>
  <c r="AD1835" i="6"/>
  <c r="AD1836" i="6"/>
  <c r="AD1837" i="6"/>
  <c r="AD1838" i="6"/>
  <c r="AD1839" i="6"/>
  <c r="AD1840" i="6"/>
  <c r="AD1841" i="6"/>
  <c r="AD1842" i="6"/>
  <c r="AD1843" i="6"/>
  <c r="AD1844" i="6"/>
  <c r="AD1845" i="6"/>
  <c r="AD1846" i="6"/>
  <c r="AD1847" i="6"/>
  <c r="AD1848" i="6"/>
  <c r="AD1849" i="6"/>
  <c r="AD1850" i="6"/>
  <c r="AD1851" i="6"/>
  <c r="AD1852" i="6"/>
  <c r="AD1853" i="6"/>
  <c r="AD1854" i="6"/>
  <c r="AD1855" i="6"/>
  <c r="AD1856" i="6"/>
  <c r="AD1857" i="6"/>
  <c r="AD1858" i="6"/>
  <c r="AD1859" i="6"/>
  <c r="AD1860" i="6"/>
  <c r="AD1861" i="6"/>
  <c r="AD1862" i="6"/>
  <c r="AD1863" i="6"/>
  <c r="AD1864" i="6"/>
  <c r="AD1865" i="6"/>
  <c r="AD1866" i="6"/>
  <c r="AD1867" i="6"/>
  <c r="AD1868" i="6"/>
  <c r="AD1869" i="6"/>
  <c r="AD1870" i="6"/>
  <c r="AD1871" i="6"/>
  <c r="AD1872" i="6"/>
  <c r="AD1873" i="6"/>
  <c r="AD1874" i="6"/>
  <c r="AD1875" i="6"/>
  <c r="AD1876" i="6"/>
  <c r="AD1877" i="6"/>
  <c r="AD1878" i="6"/>
  <c r="AD1879" i="6"/>
  <c r="AD1880" i="6"/>
  <c r="AD1881" i="6"/>
  <c r="AD1882" i="6"/>
  <c r="AD1883" i="6"/>
  <c r="AD1884" i="6"/>
  <c r="AD1885" i="6"/>
  <c r="AD1886" i="6"/>
  <c r="AD1887" i="6"/>
  <c r="AD1888" i="6"/>
  <c r="AD1889" i="6"/>
  <c r="AD1890" i="6"/>
  <c r="AD1891" i="6"/>
  <c r="AD1892" i="6"/>
  <c r="AD1893" i="6"/>
  <c r="AD1894" i="6"/>
  <c r="AD1895" i="6"/>
  <c r="AD1896" i="6"/>
  <c r="AD1897" i="6"/>
  <c r="AD1898" i="6"/>
  <c r="AD1899" i="6"/>
  <c r="AD1900" i="6"/>
  <c r="AD1901" i="6"/>
  <c r="AD1902" i="6"/>
  <c r="AD1903" i="6"/>
  <c r="AD1904" i="6"/>
  <c r="AD1905" i="6"/>
  <c r="AD1906" i="6"/>
  <c r="AD1907" i="6"/>
  <c r="AD1908" i="6"/>
  <c r="AD1909" i="6"/>
  <c r="AD1910" i="6"/>
  <c r="AD1911" i="6"/>
  <c r="AD1912" i="6"/>
  <c r="AD1913" i="6"/>
  <c r="AD1914" i="6"/>
  <c r="AD1915" i="6"/>
  <c r="AD1916" i="6"/>
  <c r="AD1917" i="6"/>
  <c r="AD1918" i="6"/>
  <c r="AD1919" i="6"/>
  <c r="AD1920" i="6"/>
  <c r="AD1921" i="6"/>
  <c r="AD1922" i="6"/>
  <c r="AD1923" i="6"/>
  <c r="AD1924" i="6"/>
  <c r="AD1925" i="6"/>
  <c r="AD1926" i="6"/>
  <c r="AD1927" i="6"/>
  <c r="AD1928" i="6"/>
  <c r="AD1929" i="6"/>
  <c r="AD1930" i="6"/>
  <c r="AD1931" i="6"/>
  <c r="AD1932" i="6"/>
  <c r="AD1933" i="6"/>
  <c r="AD1934" i="6"/>
  <c r="AD1935" i="6"/>
  <c r="AD1936" i="6"/>
  <c r="AD1937" i="6"/>
  <c r="AD1938" i="6"/>
  <c r="AD1939" i="6"/>
  <c r="AD1940" i="6"/>
  <c r="AD1941" i="6"/>
  <c r="AD1942" i="6"/>
  <c r="AD1943" i="6"/>
  <c r="AD1944" i="6"/>
  <c r="AD1945" i="6"/>
  <c r="AD1946" i="6"/>
  <c r="AD1947" i="6"/>
  <c r="AD1948" i="6"/>
  <c r="AD1949" i="6"/>
  <c r="AD1950" i="6"/>
  <c r="AD1951" i="6"/>
  <c r="AD1952" i="6"/>
  <c r="AD1953" i="6"/>
  <c r="AD1954" i="6"/>
  <c r="AD1955" i="6"/>
  <c r="AD1956" i="6"/>
  <c r="AD1957" i="6"/>
  <c r="AD1958" i="6"/>
  <c r="AD1959" i="6"/>
  <c r="AD1960" i="6"/>
  <c r="AD1961" i="6"/>
  <c r="AD1962" i="6"/>
  <c r="AD1963" i="6"/>
  <c r="AD1964" i="6"/>
  <c r="AD1965" i="6"/>
  <c r="AD1966" i="6"/>
  <c r="AD1967" i="6"/>
  <c r="AD1968" i="6"/>
  <c r="AD1969" i="6"/>
  <c r="AD1970" i="6"/>
  <c r="AD1971" i="6"/>
  <c r="AD1972" i="6"/>
  <c r="AD1973" i="6"/>
  <c r="AD1974" i="6"/>
  <c r="AD1975" i="6"/>
  <c r="AD1976" i="6"/>
  <c r="AD1977" i="6"/>
  <c r="AD1978" i="6"/>
  <c r="AD1979" i="6"/>
  <c r="AD1980" i="6"/>
  <c r="AD1981" i="6"/>
  <c r="AD1982" i="6"/>
  <c r="AD1983" i="6"/>
  <c r="AD1984" i="6"/>
  <c r="AD1985" i="6"/>
  <c r="AD1986" i="6"/>
  <c r="AD1987" i="6"/>
  <c r="AD1988" i="6"/>
  <c r="AD1989" i="6"/>
  <c r="AD1990" i="6"/>
  <c r="AD1991" i="6"/>
  <c r="AD1992" i="6"/>
  <c r="AD1993" i="6"/>
  <c r="AD1994" i="6"/>
  <c r="AD1995" i="6"/>
  <c r="AD1996" i="6"/>
  <c r="AD1997" i="6"/>
  <c r="AD1998" i="6"/>
  <c r="AD1999" i="6"/>
  <c r="AD2000" i="6"/>
  <c r="AD2001" i="6"/>
  <c r="AJ17" i="6"/>
  <c r="AJ18" i="6"/>
  <c r="AJ62" i="6"/>
  <c r="AJ63" i="6"/>
  <c r="AJ122" i="6"/>
  <c r="AJ123" i="6"/>
  <c r="AJ124" i="6"/>
  <c r="AJ125" i="6"/>
  <c r="AJ126" i="6"/>
  <c r="AJ158" i="6"/>
  <c r="AJ159" i="6"/>
  <c r="AJ183" i="6"/>
  <c r="AJ218" i="6"/>
  <c r="AJ220" i="6"/>
  <c r="AJ221" i="6"/>
  <c r="AJ230" i="6"/>
  <c r="AJ231" i="6"/>
  <c r="AJ244" i="6"/>
  <c r="AJ279" i="6"/>
  <c r="AJ290" i="6"/>
  <c r="AJ291" i="6"/>
  <c r="AJ350" i="6"/>
  <c r="AJ352" i="6"/>
  <c r="AJ386" i="6"/>
  <c r="AJ387" i="6"/>
  <c r="AJ410" i="6"/>
  <c r="AJ446" i="6"/>
  <c r="AJ447" i="6"/>
  <c r="AJ448" i="6"/>
  <c r="AJ449" i="6"/>
  <c r="AJ458" i="6"/>
  <c r="AJ460" i="6"/>
  <c r="AJ494" i="6"/>
  <c r="AJ506" i="6"/>
  <c r="AJ507" i="6"/>
  <c r="AJ542" i="6"/>
  <c r="AJ543" i="6"/>
  <c r="AJ566" i="6"/>
  <c r="AJ568" i="6"/>
  <c r="AJ569" i="6"/>
  <c r="AJ606" i="6"/>
  <c r="AJ614" i="6"/>
  <c r="AJ615" i="6"/>
  <c r="AJ650" i="6"/>
  <c r="AJ662" i="6"/>
  <c r="AJ663" i="6"/>
  <c r="AJ664" i="6"/>
  <c r="AJ665" i="6"/>
  <c r="AJ674" i="6"/>
  <c r="AJ675" i="6"/>
  <c r="AJ713" i="6"/>
  <c r="AJ734" i="6"/>
  <c r="AJ735" i="6"/>
  <c r="AJ770" i="6"/>
  <c r="AJ771" i="6"/>
  <c r="AJ782" i="6"/>
  <c r="AJ806" i="6"/>
  <c r="AJ807" i="6"/>
  <c r="AJ830" i="6"/>
  <c r="AJ831" i="6"/>
  <c r="AJ866" i="6"/>
  <c r="AJ868" i="6"/>
  <c r="AJ869" i="6"/>
  <c r="AJ902" i="6"/>
  <c r="AJ907" i="6"/>
  <c r="AJ914" i="6"/>
  <c r="AJ915" i="6"/>
  <c r="AJ938" i="6"/>
  <c r="AJ939" i="6"/>
  <c r="AJ950" i="6"/>
  <c r="AJ974" i="6"/>
  <c r="AJ979" i="6"/>
  <c r="AJ986" i="6"/>
  <c r="AJ987" i="6"/>
  <c r="AJ1010" i="6"/>
  <c r="AJ1011" i="6"/>
  <c r="AJ1022" i="6"/>
  <c r="AJ1043" i="6"/>
  <c r="AJ1058" i="6"/>
  <c r="AJ1094" i="6"/>
  <c r="AJ1095" i="6"/>
  <c r="AJ1106" i="6"/>
  <c r="AJ1107" i="6"/>
  <c r="AJ1108" i="6"/>
  <c r="AJ1115" i="6"/>
  <c r="AJ1130" i="6"/>
  <c r="AJ1154" i="6"/>
  <c r="AJ1155" i="6"/>
  <c r="AJ1175" i="6"/>
  <c r="AJ1178" i="6"/>
  <c r="AJ1179" i="6"/>
  <c r="AJ1181" i="6"/>
  <c r="AJ1182" i="6"/>
  <c r="AJ1187" i="6"/>
  <c r="AJ1190" i="6"/>
  <c r="AJ1226" i="6"/>
  <c r="AJ1227" i="6"/>
  <c r="AJ1239" i="6"/>
  <c r="AJ1247" i="6"/>
  <c r="AJ1274" i="6"/>
  <c r="AJ1275" i="6"/>
  <c r="AJ1276" i="6"/>
  <c r="AJ1277" i="6"/>
  <c r="AJ1278" i="6"/>
  <c r="AJ1310" i="6"/>
  <c r="AJ1358" i="6"/>
  <c r="AJ1359" i="6"/>
  <c r="AJ1360" i="6"/>
  <c r="AJ1367" i="6"/>
  <c r="AJ1394" i="6"/>
  <c r="AJ1396" i="6"/>
  <c r="AJ1430" i="6"/>
  <c r="AJ1454" i="6"/>
  <c r="AJ1482" i="6"/>
  <c r="AJ1490" i="6"/>
  <c r="AJ1493" i="6"/>
  <c r="AJ1523" i="6"/>
  <c r="AJ1526" i="6"/>
  <c r="AJ1550" i="6"/>
  <c r="AJ1552" i="6"/>
  <c r="AJ1598" i="6"/>
  <c r="AJ1600" i="6"/>
  <c r="AJ1619" i="6"/>
  <c r="AJ1647" i="6"/>
  <c r="AJ1658" i="6"/>
  <c r="AJ1682" i="6"/>
  <c r="AJ1684" i="6"/>
  <c r="AJ1685" i="6"/>
  <c r="AJ1730" i="6"/>
  <c r="AJ1766" i="6"/>
  <c r="AJ1767" i="6"/>
  <c r="AJ1778" i="6"/>
  <c r="AJ1814" i="6"/>
  <c r="AJ1815" i="6"/>
  <c r="AJ1838" i="6"/>
  <c r="AJ1839" i="6"/>
  <c r="AJ1840" i="6"/>
  <c r="AJ1841" i="6"/>
  <c r="AJ1842" i="6"/>
  <c r="AJ1854" i="6"/>
  <c r="AJ1886" i="6"/>
  <c r="AJ1887" i="6"/>
  <c r="AJ1922" i="6"/>
  <c r="AJ1924" i="6"/>
  <c r="AJ1935" i="6"/>
  <c r="AJ1970" i="6"/>
  <c r="AJ1994" i="6"/>
  <c r="AJ1996" i="6"/>
  <c r="AJ1997" i="6"/>
  <c r="AJ1998" i="6"/>
  <c r="AJ1999" i="6"/>
  <c r="AI3" i="6"/>
  <c r="AI4" i="6"/>
  <c r="AI5" i="6"/>
  <c r="AI6" i="6"/>
  <c r="AI7" i="6"/>
  <c r="AI8" i="6"/>
  <c r="AI9" i="6"/>
  <c r="AI10" i="6"/>
  <c r="AI11" i="6"/>
  <c r="AI12" i="6"/>
  <c r="AI13" i="6"/>
  <c r="AI14" i="6"/>
  <c r="AI15" i="6"/>
  <c r="AI16" i="6"/>
  <c r="AI17" i="6"/>
  <c r="AI18" i="6"/>
  <c r="AI19" i="6"/>
  <c r="AI20" i="6"/>
  <c r="AI21" i="6"/>
  <c r="AI22" i="6"/>
  <c r="AI23" i="6"/>
  <c r="AI24" i="6"/>
  <c r="AI25" i="6"/>
  <c r="AI26" i="6"/>
  <c r="AI27" i="6"/>
  <c r="AI28" i="6"/>
  <c r="AI29" i="6"/>
  <c r="AI30" i="6"/>
  <c r="AI31" i="6"/>
  <c r="AI32" i="6"/>
  <c r="AI33" i="6"/>
  <c r="AI34" i="6"/>
  <c r="AI35" i="6"/>
  <c r="AI36" i="6"/>
  <c r="AI37" i="6"/>
  <c r="AI38" i="6"/>
  <c r="AI39" i="6"/>
  <c r="AI40" i="6"/>
  <c r="AI41" i="6"/>
  <c r="AI42" i="6"/>
  <c r="AI43" i="6"/>
  <c r="AI44" i="6"/>
  <c r="AI45" i="6"/>
  <c r="AI46" i="6"/>
  <c r="AI47" i="6"/>
  <c r="AI48" i="6"/>
  <c r="AI49" i="6"/>
  <c r="AI50" i="6"/>
  <c r="AI51" i="6"/>
  <c r="AI52" i="6"/>
  <c r="AI53" i="6"/>
  <c r="AI54" i="6"/>
  <c r="AI55" i="6"/>
  <c r="AI56" i="6"/>
  <c r="AI57" i="6"/>
  <c r="AI58" i="6"/>
  <c r="AI59" i="6"/>
  <c r="AI60" i="6"/>
  <c r="AI61" i="6"/>
  <c r="AI62" i="6"/>
  <c r="AI63" i="6"/>
  <c r="AI64" i="6"/>
  <c r="AI65" i="6"/>
  <c r="AI66" i="6"/>
  <c r="AI67" i="6"/>
  <c r="AI68" i="6"/>
  <c r="AI69" i="6"/>
  <c r="AI70" i="6"/>
  <c r="AI71" i="6"/>
  <c r="AI72" i="6"/>
  <c r="AI73" i="6"/>
  <c r="AI74" i="6"/>
  <c r="AI75" i="6"/>
  <c r="AI76" i="6"/>
  <c r="AI77" i="6"/>
  <c r="AI78" i="6"/>
  <c r="AI79" i="6"/>
  <c r="AI80" i="6"/>
  <c r="AI81" i="6"/>
  <c r="AI82" i="6"/>
  <c r="AI83" i="6"/>
  <c r="AI84" i="6"/>
  <c r="AI85" i="6"/>
  <c r="AI86" i="6"/>
  <c r="AI87" i="6"/>
  <c r="AI88" i="6"/>
  <c r="AI89" i="6"/>
  <c r="AI90" i="6"/>
  <c r="AI91" i="6"/>
  <c r="AI92" i="6"/>
  <c r="AI93" i="6"/>
  <c r="AI94" i="6"/>
  <c r="AI95" i="6"/>
  <c r="AI96" i="6"/>
  <c r="AI97" i="6"/>
  <c r="AI98" i="6"/>
  <c r="AI99" i="6"/>
  <c r="AI100" i="6"/>
  <c r="AI101" i="6"/>
  <c r="AI102" i="6"/>
  <c r="AI103" i="6"/>
  <c r="AI104" i="6"/>
  <c r="AI105" i="6"/>
  <c r="AI106" i="6"/>
  <c r="AI107" i="6"/>
  <c r="AI108" i="6"/>
  <c r="AI109" i="6"/>
  <c r="AI110" i="6"/>
  <c r="AI111" i="6"/>
  <c r="AI112" i="6"/>
  <c r="AI113" i="6"/>
  <c r="AI114" i="6"/>
  <c r="AI115" i="6"/>
  <c r="AI116" i="6"/>
  <c r="AI117" i="6"/>
  <c r="AI118" i="6"/>
  <c r="AI119" i="6"/>
  <c r="AI120" i="6"/>
  <c r="AI121" i="6"/>
  <c r="AI122" i="6"/>
  <c r="AI123" i="6"/>
  <c r="AI124" i="6"/>
  <c r="AI125" i="6"/>
  <c r="AI126" i="6"/>
  <c r="AI127" i="6"/>
  <c r="AI128" i="6"/>
  <c r="AI129" i="6"/>
  <c r="AI130" i="6"/>
  <c r="AI131" i="6"/>
  <c r="AI132" i="6"/>
  <c r="AI133" i="6"/>
  <c r="AI134" i="6"/>
  <c r="AI135" i="6"/>
  <c r="AI136" i="6"/>
  <c r="AI137" i="6"/>
  <c r="AI138" i="6"/>
  <c r="AI139" i="6"/>
  <c r="AI140" i="6"/>
  <c r="AI141" i="6"/>
  <c r="AI142" i="6"/>
  <c r="AI143" i="6"/>
  <c r="AI144" i="6"/>
  <c r="AI145" i="6"/>
  <c r="AI146" i="6"/>
  <c r="AI147" i="6"/>
  <c r="AI148" i="6"/>
  <c r="AI149" i="6"/>
  <c r="AI150" i="6"/>
  <c r="AI151" i="6"/>
  <c r="AI152" i="6"/>
  <c r="AI153" i="6"/>
  <c r="AI154" i="6"/>
  <c r="AI155" i="6"/>
  <c r="AI156" i="6"/>
  <c r="AI157" i="6"/>
  <c r="AI158" i="6"/>
  <c r="AI159" i="6"/>
  <c r="AI160" i="6"/>
  <c r="AI161" i="6"/>
  <c r="AI162" i="6"/>
  <c r="AI163" i="6"/>
  <c r="AI164" i="6"/>
  <c r="AI165" i="6"/>
  <c r="AI166" i="6"/>
  <c r="AI167" i="6"/>
  <c r="AI168" i="6"/>
  <c r="AI169" i="6"/>
  <c r="AI170" i="6"/>
  <c r="AI171" i="6"/>
  <c r="AI172" i="6"/>
  <c r="AI173" i="6"/>
  <c r="AI174" i="6"/>
  <c r="AI175" i="6"/>
  <c r="AI176" i="6"/>
  <c r="AI177" i="6"/>
  <c r="AI178" i="6"/>
  <c r="AI179" i="6"/>
  <c r="AI180" i="6"/>
  <c r="AI181" i="6"/>
  <c r="AI182" i="6"/>
  <c r="AI183" i="6"/>
  <c r="AI184" i="6"/>
  <c r="AI185" i="6"/>
  <c r="AI186" i="6"/>
  <c r="AI187" i="6"/>
  <c r="AI188" i="6"/>
  <c r="AI189" i="6"/>
  <c r="AI190" i="6"/>
  <c r="AI191" i="6"/>
  <c r="AI192" i="6"/>
  <c r="AI193" i="6"/>
  <c r="AI194" i="6"/>
  <c r="AI195" i="6"/>
  <c r="AI196" i="6"/>
  <c r="AI197" i="6"/>
  <c r="AI198" i="6"/>
  <c r="AI199" i="6"/>
  <c r="AI200" i="6"/>
  <c r="AI201" i="6"/>
  <c r="AI202" i="6"/>
  <c r="AI203" i="6"/>
  <c r="AI204" i="6"/>
  <c r="AI205" i="6"/>
  <c r="AI206" i="6"/>
  <c r="AI207" i="6"/>
  <c r="AI208" i="6"/>
  <c r="AI209" i="6"/>
  <c r="AI210" i="6"/>
  <c r="AI211" i="6"/>
  <c r="AI212" i="6"/>
  <c r="AI213" i="6"/>
  <c r="AI214" i="6"/>
  <c r="AI215" i="6"/>
  <c r="AI216" i="6"/>
  <c r="AI217" i="6"/>
  <c r="AI218" i="6"/>
  <c r="AI219" i="6"/>
  <c r="AI220" i="6"/>
  <c r="AI221" i="6"/>
  <c r="AI222" i="6"/>
  <c r="AI223" i="6"/>
  <c r="AI224" i="6"/>
  <c r="AI225" i="6"/>
  <c r="AI226" i="6"/>
  <c r="AI227" i="6"/>
  <c r="AI228" i="6"/>
  <c r="AI229" i="6"/>
  <c r="AI230" i="6"/>
  <c r="AI231" i="6"/>
  <c r="AI232" i="6"/>
  <c r="AI233" i="6"/>
  <c r="AI234" i="6"/>
  <c r="AI235" i="6"/>
  <c r="AI236" i="6"/>
  <c r="AI237" i="6"/>
  <c r="AI238" i="6"/>
  <c r="AI239" i="6"/>
  <c r="AI240" i="6"/>
  <c r="AI241" i="6"/>
  <c r="AI242" i="6"/>
  <c r="AI243" i="6"/>
  <c r="AI244" i="6"/>
  <c r="AI245" i="6"/>
  <c r="AI246" i="6"/>
  <c r="AI247" i="6"/>
  <c r="AI248" i="6"/>
  <c r="AI249" i="6"/>
  <c r="AI250" i="6"/>
  <c r="AI251" i="6"/>
  <c r="AI252" i="6"/>
  <c r="AI253" i="6"/>
  <c r="AI254" i="6"/>
  <c r="AI255" i="6"/>
  <c r="AI256" i="6"/>
  <c r="AI257" i="6"/>
  <c r="AI258" i="6"/>
  <c r="AI259" i="6"/>
  <c r="AI260" i="6"/>
  <c r="AI261" i="6"/>
  <c r="AI262" i="6"/>
  <c r="AI263" i="6"/>
  <c r="AI264" i="6"/>
  <c r="AI265" i="6"/>
  <c r="AI266" i="6"/>
  <c r="AI267" i="6"/>
  <c r="AI268" i="6"/>
  <c r="AI269" i="6"/>
  <c r="AI270" i="6"/>
  <c r="AI271" i="6"/>
  <c r="AI272" i="6"/>
  <c r="AI273" i="6"/>
  <c r="AI274" i="6"/>
  <c r="AI275" i="6"/>
  <c r="AI276" i="6"/>
  <c r="AI277" i="6"/>
  <c r="AI278" i="6"/>
  <c r="AI279" i="6"/>
  <c r="AI280" i="6"/>
  <c r="AI281" i="6"/>
  <c r="AI282" i="6"/>
  <c r="AI283" i="6"/>
  <c r="AI284" i="6"/>
  <c r="AI285" i="6"/>
  <c r="AI286" i="6"/>
  <c r="AI287" i="6"/>
  <c r="AI288" i="6"/>
  <c r="AI289" i="6"/>
  <c r="AI290" i="6"/>
  <c r="AI291" i="6"/>
  <c r="AI292" i="6"/>
  <c r="AI293" i="6"/>
  <c r="AI294" i="6"/>
  <c r="AI295" i="6"/>
  <c r="AI296" i="6"/>
  <c r="AI297" i="6"/>
  <c r="AI298" i="6"/>
  <c r="AI299" i="6"/>
  <c r="AI300" i="6"/>
  <c r="AI301" i="6"/>
  <c r="AI302" i="6"/>
  <c r="AI303" i="6"/>
  <c r="AI304" i="6"/>
  <c r="AI305" i="6"/>
  <c r="AI306" i="6"/>
  <c r="AI307" i="6"/>
  <c r="AI308" i="6"/>
  <c r="AI309" i="6"/>
  <c r="AI310" i="6"/>
  <c r="AI311" i="6"/>
  <c r="AI312" i="6"/>
  <c r="AI313" i="6"/>
  <c r="AI314" i="6"/>
  <c r="AI315" i="6"/>
  <c r="AI316" i="6"/>
  <c r="AI317" i="6"/>
  <c r="AI318" i="6"/>
  <c r="AI319" i="6"/>
  <c r="AI320" i="6"/>
  <c r="AI321" i="6"/>
  <c r="AI322" i="6"/>
  <c r="AI323" i="6"/>
  <c r="AI324" i="6"/>
  <c r="AI325" i="6"/>
  <c r="AI326" i="6"/>
  <c r="AI327" i="6"/>
  <c r="AI328" i="6"/>
  <c r="AI329" i="6"/>
  <c r="AI330" i="6"/>
  <c r="AI331" i="6"/>
  <c r="AI332" i="6"/>
  <c r="AI333" i="6"/>
  <c r="AI334" i="6"/>
  <c r="AI335" i="6"/>
  <c r="AI336" i="6"/>
  <c r="AI337" i="6"/>
  <c r="AI338" i="6"/>
  <c r="AI339" i="6"/>
  <c r="AI340" i="6"/>
  <c r="AI341" i="6"/>
  <c r="AI342" i="6"/>
  <c r="AI343" i="6"/>
  <c r="AI344" i="6"/>
  <c r="AI345" i="6"/>
  <c r="AI346" i="6"/>
  <c r="AI347" i="6"/>
  <c r="AI348" i="6"/>
  <c r="AI349" i="6"/>
  <c r="AI350" i="6"/>
  <c r="AI351" i="6"/>
  <c r="AI352" i="6"/>
  <c r="AI353" i="6"/>
  <c r="AI354" i="6"/>
  <c r="AI355" i="6"/>
  <c r="AI356" i="6"/>
  <c r="AI357" i="6"/>
  <c r="AI358" i="6"/>
  <c r="AI359" i="6"/>
  <c r="AI360" i="6"/>
  <c r="AI361" i="6"/>
  <c r="AI362" i="6"/>
  <c r="AI363" i="6"/>
  <c r="AI364" i="6"/>
  <c r="AI365" i="6"/>
  <c r="AI366" i="6"/>
  <c r="AI367" i="6"/>
  <c r="AI368" i="6"/>
  <c r="AI369" i="6"/>
  <c r="AI370" i="6"/>
  <c r="AI371" i="6"/>
  <c r="AI372" i="6"/>
  <c r="AI373" i="6"/>
  <c r="AI374" i="6"/>
  <c r="AI375" i="6"/>
  <c r="AI376" i="6"/>
  <c r="AI377" i="6"/>
  <c r="AI378" i="6"/>
  <c r="AI379" i="6"/>
  <c r="AI380" i="6"/>
  <c r="AI381" i="6"/>
  <c r="AI382" i="6"/>
  <c r="AI383" i="6"/>
  <c r="AI384" i="6"/>
  <c r="AI385" i="6"/>
  <c r="AI386" i="6"/>
  <c r="AI387" i="6"/>
  <c r="AI388" i="6"/>
  <c r="AI389" i="6"/>
  <c r="AI390" i="6"/>
  <c r="AI391" i="6"/>
  <c r="AI392" i="6"/>
  <c r="AI393" i="6"/>
  <c r="AI394" i="6"/>
  <c r="AI395" i="6"/>
  <c r="AI396" i="6"/>
  <c r="AI397" i="6"/>
  <c r="AI398" i="6"/>
  <c r="AI399" i="6"/>
  <c r="AI400" i="6"/>
  <c r="AI401" i="6"/>
  <c r="AI402" i="6"/>
  <c r="AI403" i="6"/>
  <c r="AI404" i="6"/>
  <c r="AI405" i="6"/>
  <c r="AI406" i="6"/>
  <c r="AI407" i="6"/>
  <c r="AI408" i="6"/>
  <c r="AI409" i="6"/>
  <c r="AI410" i="6"/>
  <c r="AI411" i="6"/>
  <c r="AI412" i="6"/>
  <c r="AI413" i="6"/>
  <c r="AI414" i="6"/>
  <c r="AI415" i="6"/>
  <c r="AI416" i="6"/>
  <c r="AI417" i="6"/>
  <c r="AI418" i="6"/>
  <c r="AI419" i="6"/>
  <c r="AI420" i="6"/>
  <c r="AI421" i="6"/>
  <c r="AI422" i="6"/>
  <c r="AI423" i="6"/>
  <c r="AI424" i="6"/>
  <c r="AI425" i="6"/>
  <c r="AI426" i="6"/>
  <c r="AI427" i="6"/>
  <c r="AI428" i="6"/>
  <c r="AI429" i="6"/>
  <c r="AI430" i="6"/>
  <c r="AI431" i="6"/>
  <c r="AI432" i="6"/>
  <c r="AI433" i="6"/>
  <c r="AI434" i="6"/>
  <c r="AI435" i="6"/>
  <c r="AI436" i="6"/>
  <c r="AI437" i="6"/>
  <c r="AI438" i="6"/>
  <c r="AI439" i="6"/>
  <c r="AI440" i="6"/>
  <c r="AI441" i="6"/>
  <c r="AI442" i="6"/>
  <c r="AI443" i="6"/>
  <c r="AI444" i="6"/>
  <c r="AI445" i="6"/>
  <c r="AI446" i="6"/>
  <c r="AI447" i="6"/>
  <c r="AI448" i="6"/>
  <c r="AI449" i="6"/>
  <c r="AI450" i="6"/>
  <c r="AI451" i="6"/>
  <c r="AI452" i="6"/>
  <c r="AI453" i="6"/>
  <c r="AI454" i="6"/>
  <c r="AI455" i="6"/>
  <c r="AI456" i="6"/>
  <c r="AI457" i="6"/>
  <c r="AI458" i="6"/>
  <c r="AI459" i="6"/>
  <c r="AI460" i="6"/>
  <c r="AI461" i="6"/>
  <c r="AI462" i="6"/>
  <c r="AI463" i="6"/>
  <c r="AI464" i="6"/>
  <c r="AI465" i="6"/>
  <c r="AI466" i="6"/>
  <c r="AI467" i="6"/>
  <c r="AI468" i="6"/>
  <c r="AI469" i="6"/>
  <c r="AI470" i="6"/>
  <c r="AI471" i="6"/>
  <c r="AI472" i="6"/>
  <c r="AI473" i="6"/>
  <c r="AI474" i="6"/>
  <c r="AI475" i="6"/>
  <c r="AI476" i="6"/>
  <c r="AI477" i="6"/>
  <c r="AI478" i="6"/>
  <c r="AI479" i="6"/>
  <c r="AI480" i="6"/>
  <c r="AI481" i="6"/>
  <c r="AI482" i="6"/>
  <c r="AI483" i="6"/>
  <c r="AI484" i="6"/>
  <c r="AI485" i="6"/>
  <c r="AI486" i="6"/>
  <c r="AI487" i="6"/>
  <c r="AI488" i="6"/>
  <c r="AI489" i="6"/>
  <c r="AI490" i="6"/>
  <c r="AI491" i="6"/>
  <c r="AI492" i="6"/>
  <c r="AI493" i="6"/>
  <c r="AI494" i="6"/>
  <c r="AI495" i="6"/>
  <c r="AI496" i="6"/>
  <c r="AI497" i="6"/>
  <c r="AI498" i="6"/>
  <c r="AI499" i="6"/>
  <c r="AI500" i="6"/>
  <c r="AI501" i="6"/>
  <c r="AI502" i="6"/>
  <c r="AI503" i="6"/>
  <c r="AI504" i="6"/>
  <c r="AI505" i="6"/>
  <c r="AI506" i="6"/>
  <c r="AI507" i="6"/>
  <c r="AI508" i="6"/>
  <c r="AI509" i="6"/>
  <c r="AI510" i="6"/>
  <c r="AI511" i="6"/>
  <c r="AI512" i="6"/>
  <c r="AI513" i="6"/>
  <c r="AI514" i="6"/>
  <c r="AI515" i="6"/>
  <c r="AI516" i="6"/>
  <c r="AI517" i="6"/>
  <c r="AI518" i="6"/>
  <c r="AI519" i="6"/>
  <c r="AI520" i="6"/>
  <c r="AI521" i="6"/>
  <c r="AI522" i="6"/>
  <c r="AI523" i="6"/>
  <c r="AI524" i="6"/>
  <c r="AI525" i="6"/>
  <c r="AI526" i="6"/>
  <c r="AI527" i="6"/>
  <c r="AI528" i="6"/>
  <c r="AI529" i="6"/>
  <c r="AI530" i="6"/>
  <c r="AI531" i="6"/>
  <c r="AI532" i="6"/>
  <c r="AI533" i="6"/>
  <c r="AI534" i="6"/>
  <c r="AI535" i="6"/>
  <c r="AI536" i="6"/>
  <c r="AI537" i="6"/>
  <c r="AI538" i="6"/>
  <c r="AI539" i="6"/>
  <c r="AI540" i="6"/>
  <c r="AI541" i="6"/>
  <c r="AI542" i="6"/>
  <c r="AI543" i="6"/>
  <c r="AI544" i="6"/>
  <c r="AI545" i="6"/>
  <c r="AI546" i="6"/>
  <c r="AI547" i="6"/>
  <c r="AI548" i="6"/>
  <c r="AI549" i="6"/>
  <c r="AI550" i="6"/>
  <c r="AI551" i="6"/>
  <c r="AI552" i="6"/>
  <c r="AI553" i="6"/>
  <c r="AI554" i="6"/>
  <c r="AI555" i="6"/>
  <c r="AI556" i="6"/>
  <c r="AI557" i="6"/>
  <c r="AI558" i="6"/>
  <c r="AI559" i="6"/>
  <c r="AI560" i="6"/>
  <c r="AI561" i="6"/>
  <c r="AI562" i="6"/>
  <c r="AI563" i="6"/>
  <c r="AI564" i="6"/>
  <c r="AI565" i="6"/>
  <c r="AI566" i="6"/>
  <c r="AI567" i="6"/>
  <c r="AI568" i="6"/>
  <c r="AI569" i="6"/>
  <c r="AI570" i="6"/>
  <c r="AI571" i="6"/>
  <c r="AI572" i="6"/>
  <c r="AI573" i="6"/>
  <c r="AI574" i="6"/>
  <c r="AI575" i="6"/>
  <c r="AI576" i="6"/>
  <c r="AI577" i="6"/>
  <c r="AI578" i="6"/>
  <c r="AI579" i="6"/>
  <c r="AI580" i="6"/>
  <c r="AI581" i="6"/>
  <c r="AI582" i="6"/>
  <c r="AI583" i="6"/>
  <c r="AI584" i="6"/>
  <c r="AI585" i="6"/>
  <c r="AI586" i="6"/>
  <c r="AI587" i="6"/>
  <c r="AI588" i="6"/>
  <c r="AI589" i="6"/>
  <c r="AI590" i="6"/>
  <c r="AI591" i="6"/>
  <c r="AI592" i="6"/>
  <c r="AI593" i="6"/>
  <c r="AI594" i="6"/>
  <c r="AI595" i="6"/>
  <c r="AI596" i="6"/>
  <c r="AI597" i="6"/>
  <c r="AI598" i="6"/>
  <c r="AI599" i="6"/>
  <c r="AI600" i="6"/>
  <c r="AI601" i="6"/>
  <c r="AI602" i="6"/>
  <c r="AI603" i="6"/>
  <c r="AI604" i="6"/>
  <c r="AI605" i="6"/>
  <c r="AI606" i="6"/>
  <c r="AI607" i="6"/>
  <c r="AI608" i="6"/>
  <c r="AI609" i="6"/>
  <c r="AI610" i="6"/>
  <c r="AI611" i="6"/>
  <c r="AI612" i="6"/>
  <c r="AI613" i="6"/>
  <c r="AI614" i="6"/>
  <c r="AI615" i="6"/>
  <c r="AI616" i="6"/>
  <c r="AI617" i="6"/>
  <c r="AI618" i="6"/>
  <c r="AI619" i="6"/>
  <c r="AI620" i="6"/>
  <c r="AI621" i="6"/>
  <c r="AI622" i="6"/>
  <c r="AI623" i="6"/>
  <c r="AI624" i="6"/>
  <c r="AI625" i="6"/>
  <c r="AI626" i="6"/>
  <c r="AI627" i="6"/>
  <c r="AI628" i="6"/>
  <c r="AI629" i="6"/>
  <c r="AI630" i="6"/>
  <c r="AI631" i="6"/>
  <c r="AI632" i="6"/>
  <c r="AI633" i="6"/>
  <c r="AI634" i="6"/>
  <c r="AI635" i="6"/>
  <c r="AI636" i="6"/>
  <c r="AI637" i="6"/>
  <c r="AI638" i="6"/>
  <c r="AI639" i="6"/>
  <c r="AI640" i="6"/>
  <c r="AI641" i="6"/>
  <c r="AI642" i="6"/>
  <c r="AI643" i="6"/>
  <c r="AI644" i="6"/>
  <c r="AI645" i="6"/>
  <c r="AI646" i="6"/>
  <c r="AI647" i="6"/>
  <c r="AI648" i="6"/>
  <c r="AI649" i="6"/>
  <c r="AI650" i="6"/>
  <c r="AI651" i="6"/>
  <c r="AI652" i="6"/>
  <c r="AI653" i="6"/>
  <c r="AI654" i="6"/>
  <c r="AI655" i="6"/>
  <c r="AI656" i="6"/>
  <c r="AI657" i="6"/>
  <c r="AI658" i="6"/>
  <c r="AI659" i="6"/>
  <c r="AI660" i="6"/>
  <c r="AI661" i="6"/>
  <c r="AI662" i="6"/>
  <c r="AI663" i="6"/>
  <c r="AI664" i="6"/>
  <c r="AI665" i="6"/>
  <c r="AI666" i="6"/>
  <c r="AI667" i="6"/>
  <c r="AI668" i="6"/>
  <c r="AI669" i="6"/>
  <c r="AI670" i="6"/>
  <c r="AI671" i="6"/>
  <c r="AI672" i="6"/>
  <c r="AI673" i="6"/>
  <c r="AI674" i="6"/>
  <c r="AI675" i="6"/>
  <c r="AI676" i="6"/>
  <c r="AI677" i="6"/>
  <c r="AI678" i="6"/>
  <c r="AI679" i="6"/>
  <c r="AI680" i="6"/>
  <c r="AI681" i="6"/>
  <c r="AI682" i="6"/>
  <c r="AI683" i="6"/>
  <c r="AI684" i="6"/>
  <c r="AI685" i="6"/>
  <c r="AI686" i="6"/>
  <c r="AI687" i="6"/>
  <c r="AI688" i="6"/>
  <c r="AI689" i="6"/>
  <c r="AI690" i="6"/>
  <c r="AI691" i="6"/>
  <c r="AI692" i="6"/>
  <c r="AI693" i="6"/>
  <c r="AI694" i="6"/>
  <c r="AI695" i="6"/>
  <c r="AI696" i="6"/>
  <c r="AI697" i="6"/>
  <c r="AI698" i="6"/>
  <c r="AI699" i="6"/>
  <c r="AI700" i="6"/>
  <c r="AI701" i="6"/>
  <c r="AI702" i="6"/>
  <c r="AI703" i="6"/>
  <c r="AI704" i="6"/>
  <c r="AI705" i="6"/>
  <c r="AI706" i="6"/>
  <c r="AI707" i="6"/>
  <c r="AI708" i="6"/>
  <c r="AI709" i="6"/>
  <c r="AI710" i="6"/>
  <c r="AI711" i="6"/>
  <c r="AI712" i="6"/>
  <c r="AI713" i="6"/>
  <c r="AI714" i="6"/>
  <c r="AI715" i="6"/>
  <c r="AI716" i="6"/>
  <c r="AI717" i="6"/>
  <c r="AI718" i="6"/>
  <c r="AI719" i="6"/>
  <c r="AI720" i="6"/>
  <c r="AI721" i="6"/>
  <c r="AI722" i="6"/>
  <c r="AI723" i="6"/>
  <c r="AI724" i="6"/>
  <c r="AI725" i="6"/>
  <c r="AI726" i="6"/>
  <c r="AI727" i="6"/>
  <c r="AI728" i="6"/>
  <c r="AI729" i="6"/>
  <c r="AI730" i="6"/>
  <c r="AI731" i="6"/>
  <c r="AI732" i="6"/>
  <c r="AI733" i="6"/>
  <c r="AI734" i="6"/>
  <c r="AI735" i="6"/>
  <c r="AI736" i="6"/>
  <c r="AI737" i="6"/>
  <c r="AI738" i="6"/>
  <c r="AI739" i="6"/>
  <c r="AI740" i="6"/>
  <c r="AI741" i="6"/>
  <c r="AI742" i="6"/>
  <c r="AI743" i="6"/>
  <c r="AI744" i="6"/>
  <c r="AI745" i="6"/>
  <c r="AI746" i="6"/>
  <c r="AI747" i="6"/>
  <c r="AI748" i="6"/>
  <c r="AI749" i="6"/>
  <c r="AI750" i="6"/>
  <c r="AI751" i="6"/>
  <c r="AI752" i="6"/>
  <c r="AI753" i="6"/>
  <c r="AI754" i="6"/>
  <c r="AI755" i="6"/>
  <c r="AI756" i="6"/>
  <c r="AI757" i="6"/>
  <c r="AI758" i="6"/>
  <c r="AI759" i="6"/>
  <c r="AI760" i="6"/>
  <c r="AI761" i="6"/>
  <c r="AI762" i="6"/>
  <c r="AI763" i="6"/>
  <c r="AI764" i="6"/>
  <c r="AI765" i="6"/>
  <c r="AI766" i="6"/>
  <c r="AI767" i="6"/>
  <c r="AI768" i="6"/>
  <c r="AI769" i="6"/>
  <c r="AI770" i="6"/>
  <c r="AI771" i="6"/>
  <c r="AI772" i="6"/>
  <c r="AI773" i="6"/>
  <c r="AI774" i="6"/>
  <c r="AI775" i="6"/>
  <c r="AI776" i="6"/>
  <c r="AI777" i="6"/>
  <c r="AI778" i="6"/>
  <c r="AI779" i="6"/>
  <c r="AI780" i="6"/>
  <c r="AI781" i="6"/>
  <c r="AI782" i="6"/>
  <c r="AI783" i="6"/>
  <c r="AI784" i="6"/>
  <c r="AI785" i="6"/>
  <c r="AI786" i="6"/>
  <c r="AI787" i="6"/>
  <c r="AI788" i="6"/>
  <c r="AI789" i="6"/>
  <c r="AI790" i="6"/>
  <c r="AI791" i="6"/>
  <c r="AI792" i="6"/>
  <c r="AI793" i="6"/>
  <c r="AI794" i="6"/>
  <c r="AI795" i="6"/>
  <c r="AI796" i="6"/>
  <c r="AI797" i="6"/>
  <c r="AI798" i="6"/>
  <c r="AI799" i="6"/>
  <c r="AI800" i="6"/>
  <c r="AI801" i="6"/>
  <c r="AI802" i="6"/>
  <c r="AI803" i="6"/>
  <c r="AI804" i="6"/>
  <c r="AI805" i="6"/>
  <c r="AI806" i="6"/>
  <c r="AI807" i="6"/>
  <c r="AI808" i="6"/>
  <c r="AI809" i="6"/>
  <c r="AI810" i="6"/>
  <c r="AI811" i="6"/>
  <c r="AI812" i="6"/>
  <c r="AI813" i="6"/>
  <c r="AI814" i="6"/>
  <c r="AI815" i="6"/>
  <c r="AI816" i="6"/>
  <c r="AI817" i="6"/>
  <c r="AI818" i="6"/>
  <c r="AI819" i="6"/>
  <c r="AI820" i="6"/>
  <c r="AI821" i="6"/>
  <c r="AI822" i="6"/>
  <c r="AI823" i="6"/>
  <c r="AI824" i="6"/>
  <c r="AI825" i="6"/>
  <c r="AI826" i="6"/>
  <c r="AI827" i="6"/>
  <c r="AI828" i="6"/>
  <c r="AI829" i="6"/>
  <c r="AI830" i="6"/>
  <c r="AI831" i="6"/>
  <c r="AI832" i="6"/>
  <c r="AI833" i="6"/>
  <c r="AI834" i="6"/>
  <c r="AI835" i="6"/>
  <c r="AI836" i="6"/>
  <c r="AI837" i="6"/>
  <c r="AI838" i="6"/>
  <c r="AI839" i="6"/>
  <c r="AI840" i="6"/>
  <c r="AI841" i="6"/>
  <c r="AI842" i="6"/>
  <c r="AI843" i="6"/>
  <c r="AI844" i="6"/>
  <c r="AI845" i="6"/>
  <c r="AI846" i="6"/>
  <c r="AI847" i="6"/>
  <c r="AI848" i="6"/>
  <c r="AI849" i="6"/>
  <c r="AI850" i="6"/>
  <c r="AI851" i="6"/>
  <c r="AI852" i="6"/>
  <c r="AI853" i="6"/>
  <c r="AI854" i="6"/>
  <c r="AI855" i="6"/>
  <c r="AI856" i="6"/>
  <c r="AI857" i="6"/>
  <c r="AI858" i="6"/>
  <c r="AI859" i="6"/>
  <c r="AI860" i="6"/>
  <c r="AI861" i="6"/>
  <c r="AI862" i="6"/>
  <c r="AI863" i="6"/>
  <c r="AI864" i="6"/>
  <c r="AI865" i="6"/>
  <c r="AI866" i="6"/>
  <c r="AI867" i="6"/>
  <c r="AI868" i="6"/>
  <c r="AI869" i="6"/>
  <c r="AI870" i="6"/>
  <c r="AI871" i="6"/>
  <c r="AI872" i="6"/>
  <c r="AI873" i="6"/>
  <c r="AI874" i="6"/>
  <c r="AI875" i="6"/>
  <c r="AI876" i="6"/>
  <c r="AI877" i="6"/>
  <c r="AI878" i="6"/>
  <c r="AI879" i="6"/>
  <c r="AI880" i="6"/>
  <c r="AI881" i="6"/>
  <c r="AI882" i="6"/>
  <c r="AI883" i="6"/>
  <c r="AI884" i="6"/>
  <c r="AI885" i="6"/>
  <c r="AI886" i="6"/>
  <c r="AI887" i="6"/>
  <c r="AI888" i="6"/>
  <c r="AI889" i="6"/>
  <c r="AI890" i="6"/>
  <c r="AI891" i="6"/>
  <c r="AI892" i="6"/>
  <c r="AI893" i="6"/>
  <c r="AI894" i="6"/>
  <c r="AI895" i="6"/>
  <c r="AI896" i="6"/>
  <c r="AI897" i="6"/>
  <c r="AI898" i="6"/>
  <c r="AI899" i="6"/>
  <c r="AI900" i="6"/>
  <c r="AI901" i="6"/>
  <c r="AI902" i="6"/>
  <c r="AI903" i="6"/>
  <c r="AI904" i="6"/>
  <c r="AI905" i="6"/>
  <c r="AI906" i="6"/>
  <c r="AI907" i="6"/>
  <c r="AI908" i="6"/>
  <c r="AI909" i="6"/>
  <c r="AI910" i="6"/>
  <c r="AI911" i="6"/>
  <c r="AI912" i="6"/>
  <c r="AI913" i="6"/>
  <c r="AI914" i="6"/>
  <c r="AI915" i="6"/>
  <c r="AI916" i="6"/>
  <c r="AI917" i="6"/>
  <c r="AI918" i="6"/>
  <c r="AI919" i="6"/>
  <c r="AI920" i="6"/>
  <c r="AI921" i="6"/>
  <c r="AI922" i="6"/>
  <c r="AI923" i="6"/>
  <c r="AI924" i="6"/>
  <c r="AI925" i="6"/>
  <c r="AI926" i="6"/>
  <c r="AI927" i="6"/>
  <c r="AI928" i="6"/>
  <c r="AI929" i="6"/>
  <c r="AI930" i="6"/>
  <c r="AI931" i="6"/>
  <c r="AI932" i="6"/>
  <c r="AI933" i="6"/>
  <c r="AI934" i="6"/>
  <c r="AI935" i="6"/>
  <c r="AI936" i="6"/>
  <c r="AI937" i="6"/>
  <c r="AI938" i="6"/>
  <c r="AI939" i="6"/>
  <c r="AI940" i="6"/>
  <c r="AI941" i="6"/>
  <c r="AI942" i="6"/>
  <c r="AI943" i="6"/>
  <c r="AI944" i="6"/>
  <c r="AI945" i="6"/>
  <c r="AI946" i="6"/>
  <c r="AI947" i="6"/>
  <c r="AI948" i="6"/>
  <c r="AI949" i="6"/>
  <c r="AI950" i="6"/>
  <c r="AI951" i="6"/>
  <c r="AI952" i="6"/>
  <c r="AI953" i="6"/>
  <c r="AI954" i="6"/>
  <c r="AI955" i="6"/>
  <c r="AI956" i="6"/>
  <c r="AI957" i="6"/>
  <c r="AI958" i="6"/>
  <c r="AI959" i="6"/>
  <c r="AI960" i="6"/>
  <c r="AI961" i="6"/>
  <c r="AI962" i="6"/>
  <c r="AI963" i="6"/>
  <c r="AI964" i="6"/>
  <c r="AI965" i="6"/>
  <c r="AI966" i="6"/>
  <c r="AI967" i="6"/>
  <c r="AI968" i="6"/>
  <c r="AI969" i="6"/>
  <c r="AI970" i="6"/>
  <c r="AI971" i="6"/>
  <c r="AI972" i="6"/>
  <c r="AI973" i="6"/>
  <c r="AI974" i="6"/>
  <c r="AI975" i="6"/>
  <c r="AI976" i="6"/>
  <c r="AI977" i="6"/>
  <c r="AI978" i="6"/>
  <c r="AI979" i="6"/>
  <c r="AI980" i="6"/>
  <c r="AI981" i="6"/>
  <c r="AI982" i="6"/>
  <c r="AI983" i="6"/>
  <c r="AI984" i="6"/>
  <c r="AI985" i="6"/>
  <c r="AI986" i="6"/>
  <c r="AI987" i="6"/>
  <c r="AI988" i="6"/>
  <c r="AI989" i="6"/>
  <c r="AI990" i="6"/>
  <c r="AI991" i="6"/>
  <c r="AI992" i="6"/>
  <c r="AI993" i="6"/>
  <c r="AI994" i="6"/>
  <c r="AI995" i="6"/>
  <c r="AI996" i="6"/>
  <c r="AI997" i="6"/>
  <c r="AI998" i="6"/>
  <c r="AI999" i="6"/>
  <c r="AI1000" i="6"/>
  <c r="AI1001" i="6"/>
  <c r="AI1002" i="6"/>
  <c r="AI1003" i="6"/>
  <c r="AI1004" i="6"/>
  <c r="AI1005" i="6"/>
  <c r="AI1006" i="6"/>
  <c r="AI1007" i="6"/>
  <c r="AI1008" i="6"/>
  <c r="AI1009" i="6"/>
  <c r="AI1010" i="6"/>
  <c r="AI1011" i="6"/>
  <c r="AI1012" i="6"/>
  <c r="AI1013" i="6"/>
  <c r="AI1014" i="6"/>
  <c r="AI1015" i="6"/>
  <c r="AI1016" i="6"/>
  <c r="AI1017" i="6"/>
  <c r="AI1018" i="6"/>
  <c r="AI1019" i="6"/>
  <c r="AI1020" i="6"/>
  <c r="AI1021" i="6"/>
  <c r="AI1022" i="6"/>
  <c r="AI1023" i="6"/>
  <c r="AI1024" i="6"/>
  <c r="AI1025" i="6"/>
  <c r="AI1026" i="6"/>
  <c r="AI1027" i="6"/>
  <c r="AI1028" i="6"/>
  <c r="AI1029" i="6"/>
  <c r="AI1030" i="6"/>
  <c r="AI1031" i="6"/>
  <c r="AI1032" i="6"/>
  <c r="AI1033" i="6"/>
  <c r="AI1034" i="6"/>
  <c r="AI1035" i="6"/>
  <c r="AI1036" i="6"/>
  <c r="AI1037" i="6"/>
  <c r="AI1038" i="6"/>
  <c r="AI1039" i="6"/>
  <c r="AI1040" i="6"/>
  <c r="AI1041" i="6"/>
  <c r="AI1042" i="6"/>
  <c r="AI1043" i="6"/>
  <c r="AI1044" i="6"/>
  <c r="AI1045" i="6"/>
  <c r="AI1046" i="6"/>
  <c r="AI1047" i="6"/>
  <c r="AI1048" i="6"/>
  <c r="AI1049" i="6"/>
  <c r="AI1050" i="6"/>
  <c r="AI1051" i="6"/>
  <c r="AI1052" i="6"/>
  <c r="AI1053" i="6"/>
  <c r="AI1054" i="6"/>
  <c r="AI1055" i="6"/>
  <c r="AI1056" i="6"/>
  <c r="AI1057" i="6"/>
  <c r="AI1058" i="6"/>
  <c r="AI1059" i="6"/>
  <c r="AI1060" i="6"/>
  <c r="AI1061" i="6"/>
  <c r="AI1062" i="6"/>
  <c r="AI1063" i="6"/>
  <c r="AI1064" i="6"/>
  <c r="AI1065" i="6"/>
  <c r="AI1066" i="6"/>
  <c r="AI1067" i="6"/>
  <c r="AI1068" i="6"/>
  <c r="AI1069" i="6"/>
  <c r="AI1070" i="6"/>
  <c r="AI1071" i="6"/>
  <c r="AI1072" i="6"/>
  <c r="AI1073" i="6"/>
  <c r="AI1074" i="6"/>
  <c r="AI1075" i="6"/>
  <c r="AI1076" i="6"/>
  <c r="AI1077" i="6"/>
  <c r="AI1078" i="6"/>
  <c r="AI1079" i="6"/>
  <c r="AI1080" i="6"/>
  <c r="AI1081" i="6"/>
  <c r="AI1082" i="6"/>
  <c r="AI1083" i="6"/>
  <c r="AI1084" i="6"/>
  <c r="AI1085" i="6"/>
  <c r="AI1086" i="6"/>
  <c r="AI1087" i="6"/>
  <c r="AI1088" i="6"/>
  <c r="AI1089" i="6"/>
  <c r="AI1090" i="6"/>
  <c r="AI1091" i="6"/>
  <c r="AI1092" i="6"/>
  <c r="AI1093" i="6"/>
  <c r="AI1094" i="6"/>
  <c r="AI1095" i="6"/>
  <c r="AI1096" i="6"/>
  <c r="AI1097" i="6"/>
  <c r="AI1098" i="6"/>
  <c r="AI1099" i="6"/>
  <c r="AI1100" i="6"/>
  <c r="AI1101" i="6"/>
  <c r="AI1102" i="6"/>
  <c r="AI1103" i="6"/>
  <c r="AI1104" i="6"/>
  <c r="AI1105" i="6"/>
  <c r="AI1106" i="6"/>
  <c r="AI1107" i="6"/>
  <c r="AI1108" i="6"/>
  <c r="AI1109" i="6"/>
  <c r="AI1110" i="6"/>
  <c r="AI1111" i="6"/>
  <c r="AI1112" i="6"/>
  <c r="AI1113" i="6"/>
  <c r="AI1114" i="6"/>
  <c r="AI1115" i="6"/>
  <c r="AI1116" i="6"/>
  <c r="AI1117" i="6"/>
  <c r="AI1118" i="6"/>
  <c r="AI1119" i="6"/>
  <c r="AI1120" i="6"/>
  <c r="AI1121" i="6"/>
  <c r="AI1122" i="6"/>
  <c r="AI1123" i="6"/>
  <c r="AI1124" i="6"/>
  <c r="AI1125" i="6"/>
  <c r="AI1126" i="6"/>
  <c r="AI1127" i="6"/>
  <c r="AI1128" i="6"/>
  <c r="AI1129" i="6"/>
  <c r="AI1130" i="6"/>
  <c r="AI1131" i="6"/>
  <c r="AI1132" i="6"/>
  <c r="AI1133" i="6"/>
  <c r="AI1134" i="6"/>
  <c r="AI1135" i="6"/>
  <c r="AI1136" i="6"/>
  <c r="AI1137" i="6"/>
  <c r="AI1138" i="6"/>
  <c r="AI1139" i="6"/>
  <c r="AI1140" i="6"/>
  <c r="AI1141" i="6"/>
  <c r="AI1142" i="6"/>
  <c r="AI1143" i="6"/>
  <c r="AI1144" i="6"/>
  <c r="AI1145" i="6"/>
  <c r="AI1146" i="6"/>
  <c r="AI1147" i="6"/>
  <c r="AI1148" i="6"/>
  <c r="AI1149" i="6"/>
  <c r="AI1150" i="6"/>
  <c r="AI1151" i="6"/>
  <c r="AI1152" i="6"/>
  <c r="AI1153" i="6"/>
  <c r="AI1154" i="6"/>
  <c r="AI1155" i="6"/>
  <c r="AI1156" i="6"/>
  <c r="AI1157" i="6"/>
  <c r="AI1158" i="6"/>
  <c r="AI1159" i="6"/>
  <c r="AI1160" i="6"/>
  <c r="AI1161" i="6"/>
  <c r="AI1162" i="6"/>
  <c r="AI1163" i="6"/>
  <c r="AI1164" i="6"/>
  <c r="AI1165" i="6"/>
  <c r="AI1166" i="6"/>
  <c r="AI1167" i="6"/>
  <c r="AI1168" i="6"/>
  <c r="AI1169" i="6"/>
  <c r="AI1170" i="6"/>
  <c r="AI1171" i="6"/>
  <c r="AI1172" i="6"/>
  <c r="AI1173" i="6"/>
  <c r="AI1174" i="6"/>
  <c r="AI1175" i="6"/>
  <c r="AI1176" i="6"/>
  <c r="AI1177" i="6"/>
  <c r="AI1178" i="6"/>
  <c r="AI1179" i="6"/>
  <c r="AI1180" i="6"/>
  <c r="AI1181" i="6"/>
  <c r="AI1182" i="6"/>
  <c r="AI1183" i="6"/>
  <c r="AI1184" i="6"/>
  <c r="AI1185" i="6"/>
  <c r="AI1186" i="6"/>
  <c r="AI1187" i="6"/>
  <c r="AI1188" i="6"/>
  <c r="AI1189" i="6"/>
  <c r="AI1190" i="6"/>
  <c r="AI1191" i="6"/>
  <c r="AI1192" i="6"/>
  <c r="AI1193" i="6"/>
  <c r="AI1194" i="6"/>
  <c r="AI1195" i="6"/>
  <c r="AI1196" i="6"/>
  <c r="AI1197" i="6"/>
  <c r="AI1198" i="6"/>
  <c r="AI1199" i="6"/>
  <c r="AI1200" i="6"/>
  <c r="AI1201" i="6"/>
  <c r="AI1202" i="6"/>
  <c r="AI1203" i="6"/>
  <c r="AI1204" i="6"/>
  <c r="AI1205" i="6"/>
  <c r="AI1206" i="6"/>
  <c r="AI1207" i="6"/>
  <c r="AI1208" i="6"/>
  <c r="AI1209" i="6"/>
  <c r="AI1210" i="6"/>
  <c r="AI1211" i="6"/>
  <c r="AI1212" i="6"/>
  <c r="AI1213" i="6"/>
  <c r="AI1214" i="6"/>
  <c r="AI1215" i="6"/>
  <c r="AI1216" i="6"/>
  <c r="AI1217" i="6"/>
  <c r="AI1218" i="6"/>
  <c r="AI1219" i="6"/>
  <c r="AI1220" i="6"/>
  <c r="AI1221" i="6"/>
  <c r="AI1222" i="6"/>
  <c r="AI1223" i="6"/>
  <c r="AI1224" i="6"/>
  <c r="AI1225" i="6"/>
  <c r="AI1226" i="6"/>
  <c r="AI1227" i="6"/>
  <c r="AI1228" i="6"/>
  <c r="AI1229" i="6"/>
  <c r="AI1230" i="6"/>
  <c r="AI1231" i="6"/>
  <c r="AI1232" i="6"/>
  <c r="AI1233" i="6"/>
  <c r="AI1234" i="6"/>
  <c r="AI1235" i="6"/>
  <c r="AI1236" i="6"/>
  <c r="AI1237" i="6"/>
  <c r="AI1238" i="6"/>
  <c r="AI1239" i="6"/>
  <c r="AI1240" i="6"/>
  <c r="AI1241" i="6"/>
  <c r="AI1242" i="6"/>
  <c r="AI1243" i="6"/>
  <c r="AI1244" i="6"/>
  <c r="AI1245" i="6"/>
  <c r="AI1246" i="6"/>
  <c r="AI1247" i="6"/>
  <c r="AI1248" i="6"/>
  <c r="AI1249" i="6"/>
  <c r="AI1250" i="6"/>
  <c r="AI1251" i="6"/>
  <c r="AI1252" i="6"/>
  <c r="AI1253" i="6"/>
  <c r="AI1254" i="6"/>
  <c r="AI1255" i="6"/>
  <c r="AI1256" i="6"/>
  <c r="AI1257" i="6"/>
  <c r="AI1258" i="6"/>
  <c r="AI1259" i="6"/>
  <c r="AI1260" i="6"/>
  <c r="AI1261" i="6"/>
  <c r="AI1262" i="6"/>
  <c r="AI1263" i="6"/>
  <c r="AI1264" i="6"/>
  <c r="AI1265" i="6"/>
  <c r="AI1266" i="6"/>
  <c r="AI1267" i="6"/>
  <c r="AI1268" i="6"/>
  <c r="AI1269" i="6"/>
  <c r="AI1270" i="6"/>
  <c r="AI1271" i="6"/>
  <c r="AI1272" i="6"/>
  <c r="AI1273" i="6"/>
  <c r="AI1274" i="6"/>
  <c r="AI1275" i="6"/>
  <c r="AI1276" i="6"/>
  <c r="AI1277" i="6"/>
  <c r="AI1278" i="6"/>
  <c r="AI1279" i="6"/>
  <c r="AI1280" i="6"/>
  <c r="AI1281" i="6"/>
  <c r="AI1282" i="6"/>
  <c r="AI1283" i="6"/>
  <c r="AI1284" i="6"/>
  <c r="AI1285" i="6"/>
  <c r="AI1286" i="6"/>
  <c r="AI1287" i="6"/>
  <c r="AI1288" i="6"/>
  <c r="AI1289" i="6"/>
  <c r="AI1290" i="6"/>
  <c r="AI1291" i="6"/>
  <c r="AI1292" i="6"/>
  <c r="AI1293" i="6"/>
  <c r="AI1294" i="6"/>
  <c r="AI1295" i="6"/>
  <c r="AI1296" i="6"/>
  <c r="AI1297" i="6"/>
  <c r="AI1298" i="6"/>
  <c r="AI1299" i="6"/>
  <c r="AI1300" i="6"/>
  <c r="AI1301" i="6"/>
  <c r="AI1302" i="6"/>
  <c r="AI1303" i="6"/>
  <c r="AI1304" i="6"/>
  <c r="AI1305" i="6"/>
  <c r="AI1306" i="6"/>
  <c r="AI1307" i="6"/>
  <c r="AI1308" i="6"/>
  <c r="AI1309" i="6"/>
  <c r="AI1310" i="6"/>
  <c r="AI1311" i="6"/>
  <c r="AI1312" i="6"/>
  <c r="AI1313" i="6"/>
  <c r="AI1314" i="6"/>
  <c r="AI1315" i="6"/>
  <c r="AI1316" i="6"/>
  <c r="AI1317" i="6"/>
  <c r="AI1318" i="6"/>
  <c r="AI1319" i="6"/>
  <c r="AI1320" i="6"/>
  <c r="AI1321" i="6"/>
  <c r="AI1322" i="6"/>
  <c r="AI1323" i="6"/>
  <c r="AI1324" i="6"/>
  <c r="AI1325" i="6"/>
  <c r="AI1326" i="6"/>
  <c r="AI1327" i="6"/>
  <c r="AI1328" i="6"/>
  <c r="AI1329" i="6"/>
  <c r="AI1330" i="6"/>
  <c r="AI1331" i="6"/>
  <c r="AI1332" i="6"/>
  <c r="AI1333" i="6"/>
  <c r="AI1334" i="6"/>
  <c r="AI1335" i="6"/>
  <c r="AI1336" i="6"/>
  <c r="AI1337" i="6"/>
  <c r="AI1338" i="6"/>
  <c r="AI1339" i="6"/>
  <c r="AI1340" i="6"/>
  <c r="AI1341" i="6"/>
  <c r="AI1342" i="6"/>
  <c r="AI1343" i="6"/>
  <c r="AI1344" i="6"/>
  <c r="AI1345" i="6"/>
  <c r="AI1346" i="6"/>
  <c r="AI1347" i="6"/>
  <c r="AI1348" i="6"/>
  <c r="AI1349" i="6"/>
  <c r="AI1350" i="6"/>
  <c r="AI1351" i="6"/>
  <c r="AI1352" i="6"/>
  <c r="AI1353" i="6"/>
  <c r="AI1354" i="6"/>
  <c r="AI1355" i="6"/>
  <c r="AI1356" i="6"/>
  <c r="AI1357" i="6"/>
  <c r="AI1358" i="6"/>
  <c r="AI1359" i="6"/>
  <c r="AI1360" i="6"/>
  <c r="AI1361" i="6"/>
  <c r="AI1362" i="6"/>
  <c r="AI1363" i="6"/>
  <c r="AI1364" i="6"/>
  <c r="AI1365" i="6"/>
  <c r="AI1366" i="6"/>
  <c r="AI1367" i="6"/>
  <c r="AI1368" i="6"/>
  <c r="AI1369" i="6"/>
  <c r="AI1370" i="6"/>
  <c r="AI1371" i="6"/>
  <c r="AI1372" i="6"/>
  <c r="AI1373" i="6"/>
  <c r="AI1374" i="6"/>
  <c r="AI1375" i="6"/>
  <c r="AI1376" i="6"/>
  <c r="AI1377" i="6"/>
  <c r="AI1378" i="6"/>
  <c r="AI1379" i="6"/>
  <c r="AI1380" i="6"/>
  <c r="AI1381" i="6"/>
  <c r="AI1382" i="6"/>
  <c r="AI1383" i="6"/>
  <c r="AI1384" i="6"/>
  <c r="AI1385" i="6"/>
  <c r="AI1386" i="6"/>
  <c r="AI1387" i="6"/>
  <c r="AI1388" i="6"/>
  <c r="AI1389" i="6"/>
  <c r="AI1390" i="6"/>
  <c r="AI1391" i="6"/>
  <c r="AI1392" i="6"/>
  <c r="AI1393" i="6"/>
  <c r="AI1394" i="6"/>
  <c r="AI1395" i="6"/>
  <c r="AI1396" i="6"/>
  <c r="AI1397" i="6"/>
  <c r="AI1398" i="6"/>
  <c r="AI1399" i="6"/>
  <c r="AI1400" i="6"/>
  <c r="AI1401" i="6"/>
  <c r="AI1402" i="6"/>
  <c r="AI1403" i="6"/>
  <c r="AI1404" i="6"/>
  <c r="AI1405" i="6"/>
  <c r="AI1406" i="6"/>
  <c r="AI1407" i="6"/>
  <c r="AI1408" i="6"/>
  <c r="AI1409" i="6"/>
  <c r="AI1410" i="6"/>
  <c r="AI1411" i="6"/>
  <c r="AI1412" i="6"/>
  <c r="AI1413" i="6"/>
  <c r="AI1414" i="6"/>
  <c r="AI1415" i="6"/>
  <c r="AI1416" i="6"/>
  <c r="AI1417" i="6"/>
  <c r="AI1418" i="6"/>
  <c r="AI1419" i="6"/>
  <c r="AI1420" i="6"/>
  <c r="AI1421" i="6"/>
  <c r="AI1422" i="6"/>
  <c r="AI1423" i="6"/>
  <c r="AI1424" i="6"/>
  <c r="AI1425" i="6"/>
  <c r="AI1426" i="6"/>
  <c r="AI1427" i="6"/>
  <c r="AI1428" i="6"/>
  <c r="AI1429" i="6"/>
  <c r="AI1430" i="6"/>
  <c r="AI1431" i="6"/>
  <c r="AI1432" i="6"/>
  <c r="AI1433" i="6"/>
  <c r="AI1434" i="6"/>
  <c r="AI1435" i="6"/>
  <c r="AI1436" i="6"/>
  <c r="AI1437" i="6"/>
  <c r="AI1438" i="6"/>
  <c r="AI1439" i="6"/>
  <c r="AI1440" i="6"/>
  <c r="AI1441" i="6"/>
  <c r="AI1442" i="6"/>
  <c r="AI1443" i="6"/>
  <c r="AI1444" i="6"/>
  <c r="AI1445" i="6"/>
  <c r="AI1446" i="6"/>
  <c r="AI1447" i="6"/>
  <c r="AI1448" i="6"/>
  <c r="AI1449" i="6"/>
  <c r="AI1450" i="6"/>
  <c r="AI1451" i="6"/>
  <c r="AI1452" i="6"/>
  <c r="AI1453" i="6"/>
  <c r="AI1454" i="6"/>
  <c r="AI1455" i="6"/>
  <c r="AI1456" i="6"/>
  <c r="AI1457" i="6"/>
  <c r="AI1458" i="6"/>
  <c r="AI1459" i="6"/>
  <c r="AI1460" i="6"/>
  <c r="AI1461" i="6"/>
  <c r="AI1462" i="6"/>
  <c r="AI1463" i="6"/>
  <c r="AI1464" i="6"/>
  <c r="AI1465" i="6"/>
  <c r="AI1466" i="6"/>
  <c r="AI1467" i="6"/>
  <c r="AI1468" i="6"/>
  <c r="AI1469" i="6"/>
  <c r="AI1470" i="6"/>
  <c r="AI1471" i="6"/>
  <c r="AI1472" i="6"/>
  <c r="AI1473" i="6"/>
  <c r="AI1474" i="6"/>
  <c r="AI1475" i="6"/>
  <c r="AI1476" i="6"/>
  <c r="AI1477" i="6"/>
  <c r="AI1478" i="6"/>
  <c r="AI1479" i="6"/>
  <c r="AI1480" i="6"/>
  <c r="AI1481" i="6"/>
  <c r="AI1482" i="6"/>
  <c r="AI1483" i="6"/>
  <c r="AI1484" i="6"/>
  <c r="AI1485" i="6"/>
  <c r="AI1486" i="6"/>
  <c r="AI1487" i="6"/>
  <c r="AI1488" i="6"/>
  <c r="AI1489" i="6"/>
  <c r="AI1490" i="6"/>
  <c r="AI1491" i="6"/>
  <c r="AI1492" i="6"/>
  <c r="AI1493" i="6"/>
  <c r="AI1494" i="6"/>
  <c r="AI1495" i="6"/>
  <c r="AI1496" i="6"/>
  <c r="AI1497" i="6"/>
  <c r="AI1498" i="6"/>
  <c r="AI1499" i="6"/>
  <c r="AI1500" i="6"/>
  <c r="AI1501" i="6"/>
  <c r="AI1502" i="6"/>
  <c r="AI1503" i="6"/>
  <c r="AI1504" i="6"/>
  <c r="AI1505" i="6"/>
  <c r="AI1506" i="6"/>
  <c r="AI1507" i="6"/>
  <c r="AI1508" i="6"/>
  <c r="AI1509" i="6"/>
  <c r="AI1510" i="6"/>
  <c r="AI1511" i="6"/>
  <c r="AI1512" i="6"/>
  <c r="AI1513" i="6"/>
  <c r="AI1514" i="6"/>
  <c r="AI1515" i="6"/>
  <c r="AI1516" i="6"/>
  <c r="AI1517" i="6"/>
  <c r="AI1518" i="6"/>
  <c r="AI1519" i="6"/>
  <c r="AI1520" i="6"/>
  <c r="AI1521" i="6"/>
  <c r="AI1522" i="6"/>
  <c r="AI1523" i="6"/>
  <c r="AI1524" i="6"/>
  <c r="AI1525" i="6"/>
  <c r="AI1526" i="6"/>
  <c r="AI1527" i="6"/>
  <c r="AI1528" i="6"/>
  <c r="AI1529" i="6"/>
  <c r="AI1530" i="6"/>
  <c r="AI1531" i="6"/>
  <c r="AI1532" i="6"/>
  <c r="AI1533" i="6"/>
  <c r="AI1534" i="6"/>
  <c r="AI1535" i="6"/>
  <c r="AI1536" i="6"/>
  <c r="AI1537" i="6"/>
  <c r="AI1538" i="6"/>
  <c r="AI1539" i="6"/>
  <c r="AI1540" i="6"/>
  <c r="AI1541" i="6"/>
  <c r="AI1542" i="6"/>
  <c r="AI1543" i="6"/>
  <c r="AI1544" i="6"/>
  <c r="AI1545" i="6"/>
  <c r="AI1546" i="6"/>
  <c r="AI1547" i="6"/>
  <c r="AI1548" i="6"/>
  <c r="AI1549" i="6"/>
  <c r="AI1550" i="6"/>
  <c r="AI1551" i="6"/>
  <c r="AI1552" i="6"/>
  <c r="AI1553" i="6"/>
  <c r="AI1554" i="6"/>
  <c r="AI1555" i="6"/>
  <c r="AI1556" i="6"/>
  <c r="AI1557" i="6"/>
  <c r="AI1558" i="6"/>
  <c r="AI1559" i="6"/>
  <c r="AI1560" i="6"/>
  <c r="AI1561" i="6"/>
  <c r="AI1562" i="6"/>
  <c r="AI1563" i="6"/>
  <c r="AI1564" i="6"/>
  <c r="AI1565" i="6"/>
  <c r="AI1566" i="6"/>
  <c r="AI1567" i="6"/>
  <c r="AI1568" i="6"/>
  <c r="AI1569" i="6"/>
  <c r="AI1570" i="6"/>
  <c r="AI1571" i="6"/>
  <c r="AI1572" i="6"/>
  <c r="AI1573" i="6"/>
  <c r="AI1574" i="6"/>
  <c r="AI1575" i="6"/>
  <c r="AI1576" i="6"/>
  <c r="AI1577" i="6"/>
  <c r="AI1578" i="6"/>
  <c r="AI1579" i="6"/>
  <c r="AI1580" i="6"/>
  <c r="AI1581" i="6"/>
  <c r="AI1582" i="6"/>
  <c r="AI1583" i="6"/>
  <c r="AI1584" i="6"/>
  <c r="AI1585" i="6"/>
  <c r="AI1586" i="6"/>
  <c r="AI1587" i="6"/>
  <c r="AI1588" i="6"/>
  <c r="AI1589" i="6"/>
  <c r="AI1590" i="6"/>
  <c r="AI1591" i="6"/>
  <c r="AI1592" i="6"/>
  <c r="AI1593" i="6"/>
  <c r="AI1594" i="6"/>
  <c r="AI1595" i="6"/>
  <c r="AI1596" i="6"/>
  <c r="AI1597" i="6"/>
  <c r="AI1598" i="6"/>
  <c r="AI1599" i="6"/>
  <c r="AI1600" i="6"/>
  <c r="AI1601" i="6"/>
  <c r="AI1602" i="6"/>
  <c r="AI1603" i="6"/>
  <c r="AI1604" i="6"/>
  <c r="AI1605" i="6"/>
  <c r="AI1606" i="6"/>
  <c r="AI1607" i="6"/>
  <c r="AI1608" i="6"/>
  <c r="AI1609" i="6"/>
  <c r="AI1610" i="6"/>
  <c r="AI1611" i="6"/>
  <c r="AI1612" i="6"/>
  <c r="AI1613" i="6"/>
  <c r="AI1614" i="6"/>
  <c r="AI1615" i="6"/>
  <c r="AI1616" i="6"/>
  <c r="AI1617" i="6"/>
  <c r="AI1618" i="6"/>
  <c r="AI1619" i="6"/>
  <c r="AI1620" i="6"/>
  <c r="AI1621" i="6"/>
  <c r="AI1622" i="6"/>
  <c r="AI1623" i="6"/>
  <c r="AI1624" i="6"/>
  <c r="AI1625" i="6"/>
  <c r="AI1626" i="6"/>
  <c r="AI1627" i="6"/>
  <c r="AI1628" i="6"/>
  <c r="AI1629" i="6"/>
  <c r="AI1630" i="6"/>
  <c r="AI1631" i="6"/>
  <c r="AI1632" i="6"/>
  <c r="AI1633" i="6"/>
  <c r="AI1634" i="6"/>
  <c r="AI1635" i="6"/>
  <c r="AI1636" i="6"/>
  <c r="AI1637" i="6"/>
  <c r="AI1638" i="6"/>
  <c r="AI1639" i="6"/>
  <c r="AI1640" i="6"/>
  <c r="AI1641" i="6"/>
  <c r="AI1642" i="6"/>
  <c r="AI1643" i="6"/>
  <c r="AI1644" i="6"/>
  <c r="AI1645" i="6"/>
  <c r="AI1646" i="6"/>
  <c r="AI1647" i="6"/>
  <c r="AI1648" i="6"/>
  <c r="AI1649" i="6"/>
  <c r="AI1650" i="6"/>
  <c r="AI1651" i="6"/>
  <c r="AI1652" i="6"/>
  <c r="AI1653" i="6"/>
  <c r="AI1654" i="6"/>
  <c r="AI1655" i="6"/>
  <c r="AI1656" i="6"/>
  <c r="AI1657" i="6"/>
  <c r="AI1658" i="6"/>
  <c r="AI1659" i="6"/>
  <c r="AI1660" i="6"/>
  <c r="AI1661" i="6"/>
  <c r="AI1662" i="6"/>
  <c r="AI1663" i="6"/>
  <c r="AI1664" i="6"/>
  <c r="AI1665" i="6"/>
  <c r="AI1666" i="6"/>
  <c r="AI1667" i="6"/>
  <c r="AI1668" i="6"/>
  <c r="AI1669" i="6"/>
  <c r="AI1670" i="6"/>
  <c r="AI1671" i="6"/>
  <c r="AI1672" i="6"/>
  <c r="AI1673" i="6"/>
  <c r="AI1674" i="6"/>
  <c r="AI1675" i="6"/>
  <c r="AI1676" i="6"/>
  <c r="AI1677" i="6"/>
  <c r="AI1678" i="6"/>
  <c r="AI1679" i="6"/>
  <c r="AI1680" i="6"/>
  <c r="AI1681" i="6"/>
  <c r="AI1682" i="6"/>
  <c r="AI1683" i="6"/>
  <c r="AI1684" i="6"/>
  <c r="AI1685" i="6"/>
  <c r="AI1686" i="6"/>
  <c r="AI1687" i="6"/>
  <c r="AI1688" i="6"/>
  <c r="AI1689" i="6"/>
  <c r="AI1690" i="6"/>
  <c r="AI1691" i="6"/>
  <c r="AI1692" i="6"/>
  <c r="AI1693" i="6"/>
  <c r="AI1694" i="6"/>
  <c r="AI1695" i="6"/>
  <c r="AI1696" i="6"/>
  <c r="AI1697" i="6"/>
  <c r="AI1698" i="6"/>
  <c r="AI1699" i="6"/>
  <c r="AI1700" i="6"/>
  <c r="AI1701" i="6"/>
  <c r="AI1702" i="6"/>
  <c r="AI1703" i="6"/>
  <c r="AI1704" i="6"/>
  <c r="AI1705" i="6"/>
  <c r="AI1706" i="6"/>
  <c r="AI1707" i="6"/>
  <c r="AI1708" i="6"/>
  <c r="AI1709" i="6"/>
  <c r="AI1710" i="6"/>
  <c r="AI1711" i="6"/>
  <c r="AI1712" i="6"/>
  <c r="AI1713" i="6"/>
  <c r="AI1714" i="6"/>
  <c r="AI1715" i="6"/>
  <c r="AI1716" i="6"/>
  <c r="AI1717" i="6"/>
  <c r="AI1718" i="6"/>
  <c r="AI1719" i="6"/>
  <c r="AI1720" i="6"/>
  <c r="AI1721" i="6"/>
  <c r="AI1722" i="6"/>
  <c r="AI1723" i="6"/>
  <c r="AI1724" i="6"/>
  <c r="AI1725" i="6"/>
  <c r="AI1726" i="6"/>
  <c r="AI1727" i="6"/>
  <c r="AI1728" i="6"/>
  <c r="AI1729" i="6"/>
  <c r="AI1730" i="6"/>
  <c r="AI1731" i="6"/>
  <c r="AI1732" i="6"/>
  <c r="AI1733" i="6"/>
  <c r="AI1734" i="6"/>
  <c r="AI1735" i="6"/>
  <c r="AI1736" i="6"/>
  <c r="AI1737" i="6"/>
  <c r="AI1738" i="6"/>
  <c r="AI1739" i="6"/>
  <c r="AI1740" i="6"/>
  <c r="AI1741" i="6"/>
  <c r="AI1742" i="6"/>
  <c r="AI1743" i="6"/>
  <c r="AI1744" i="6"/>
  <c r="AI1745" i="6"/>
  <c r="AI1746" i="6"/>
  <c r="AI1747" i="6"/>
  <c r="AI1748" i="6"/>
  <c r="AI1749" i="6"/>
  <c r="AI1750" i="6"/>
  <c r="AI1751" i="6"/>
  <c r="AI1752" i="6"/>
  <c r="AI1753" i="6"/>
  <c r="AI1754" i="6"/>
  <c r="AI1755" i="6"/>
  <c r="AI1756" i="6"/>
  <c r="AI1757" i="6"/>
  <c r="AI1758" i="6"/>
  <c r="AI1759" i="6"/>
  <c r="AI1760" i="6"/>
  <c r="AI1761" i="6"/>
  <c r="AI1762" i="6"/>
  <c r="AI1763" i="6"/>
  <c r="AI1764" i="6"/>
  <c r="AI1765" i="6"/>
  <c r="AI1766" i="6"/>
  <c r="AI1767" i="6"/>
  <c r="AI1768" i="6"/>
  <c r="AI1769" i="6"/>
  <c r="AI1770" i="6"/>
  <c r="AI1771" i="6"/>
  <c r="AI1772" i="6"/>
  <c r="AI1773" i="6"/>
  <c r="AI1774" i="6"/>
  <c r="AI1775" i="6"/>
  <c r="AI1776" i="6"/>
  <c r="AI1777" i="6"/>
  <c r="AI1778" i="6"/>
  <c r="AI1779" i="6"/>
  <c r="AI1780" i="6"/>
  <c r="AI1781" i="6"/>
  <c r="AI1782" i="6"/>
  <c r="AI1783" i="6"/>
  <c r="AI1784" i="6"/>
  <c r="AI1785" i="6"/>
  <c r="AI1786" i="6"/>
  <c r="AI1787" i="6"/>
  <c r="AI1788" i="6"/>
  <c r="AI1789" i="6"/>
  <c r="AI1790" i="6"/>
  <c r="AI1791" i="6"/>
  <c r="AI1792" i="6"/>
  <c r="AI1793" i="6"/>
  <c r="AI1794" i="6"/>
  <c r="AI1795" i="6"/>
  <c r="AI1796" i="6"/>
  <c r="AI1797" i="6"/>
  <c r="AI1798" i="6"/>
  <c r="AI1799" i="6"/>
  <c r="AI1800" i="6"/>
  <c r="AI1801" i="6"/>
  <c r="AI1802" i="6"/>
  <c r="AI1803" i="6"/>
  <c r="AI1804" i="6"/>
  <c r="AI1805" i="6"/>
  <c r="AI1806" i="6"/>
  <c r="AI1807" i="6"/>
  <c r="AI1808" i="6"/>
  <c r="AI1809" i="6"/>
  <c r="AI1810" i="6"/>
  <c r="AI1811" i="6"/>
  <c r="AI1812" i="6"/>
  <c r="AI1813" i="6"/>
  <c r="AI1814" i="6"/>
  <c r="AI1815" i="6"/>
  <c r="AI1816" i="6"/>
  <c r="AI1817" i="6"/>
  <c r="AI1818" i="6"/>
  <c r="AI1819" i="6"/>
  <c r="AI1820" i="6"/>
  <c r="AI1821" i="6"/>
  <c r="AI1822" i="6"/>
  <c r="AI1823" i="6"/>
  <c r="AI1824" i="6"/>
  <c r="AI1825" i="6"/>
  <c r="AI1826" i="6"/>
  <c r="AI1827" i="6"/>
  <c r="AI1828" i="6"/>
  <c r="AI1829" i="6"/>
  <c r="AI1830" i="6"/>
  <c r="AI1831" i="6"/>
  <c r="AI1832" i="6"/>
  <c r="AI1833" i="6"/>
  <c r="AI1834" i="6"/>
  <c r="AI1835" i="6"/>
  <c r="AI1836" i="6"/>
  <c r="AI1837" i="6"/>
  <c r="AI1838" i="6"/>
  <c r="AI1839" i="6"/>
  <c r="AI1840" i="6"/>
  <c r="AI1841" i="6"/>
  <c r="AI1842" i="6"/>
  <c r="AI1843" i="6"/>
  <c r="AI1844" i="6"/>
  <c r="AI1845" i="6"/>
  <c r="AI1846" i="6"/>
  <c r="AI1847" i="6"/>
  <c r="AI1848" i="6"/>
  <c r="AI1849" i="6"/>
  <c r="AI1850" i="6"/>
  <c r="AI1851" i="6"/>
  <c r="AI1852" i="6"/>
  <c r="AI1853" i="6"/>
  <c r="AI1854" i="6"/>
  <c r="AI1855" i="6"/>
  <c r="AI1856" i="6"/>
  <c r="AI1857" i="6"/>
  <c r="AI1858" i="6"/>
  <c r="AI1859" i="6"/>
  <c r="AI1860" i="6"/>
  <c r="AI1861" i="6"/>
  <c r="AI1862" i="6"/>
  <c r="AI1863" i="6"/>
  <c r="AI1864" i="6"/>
  <c r="AI1865" i="6"/>
  <c r="AI1866" i="6"/>
  <c r="AI1867" i="6"/>
  <c r="AI1868" i="6"/>
  <c r="AI1869" i="6"/>
  <c r="AI1870" i="6"/>
  <c r="AI1871" i="6"/>
  <c r="AI1872" i="6"/>
  <c r="AI1873" i="6"/>
  <c r="AI1874" i="6"/>
  <c r="AI1875" i="6"/>
  <c r="AI1876" i="6"/>
  <c r="AI1877" i="6"/>
  <c r="AI1878" i="6"/>
  <c r="AI1879" i="6"/>
  <c r="AI1880" i="6"/>
  <c r="AI1881" i="6"/>
  <c r="AI1882" i="6"/>
  <c r="AI1883" i="6"/>
  <c r="AI1884" i="6"/>
  <c r="AI1885" i="6"/>
  <c r="AI1886" i="6"/>
  <c r="AI1887" i="6"/>
  <c r="AI1888" i="6"/>
  <c r="AI1889" i="6"/>
  <c r="AI1890" i="6"/>
  <c r="AI1891" i="6"/>
  <c r="AI1892" i="6"/>
  <c r="AI1893" i="6"/>
  <c r="AI1894" i="6"/>
  <c r="AI1895" i="6"/>
  <c r="AI1896" i="6"/>
  <c r="AI1897" i="6"/>
  <c r="AI1898" i="6"/>
  <c r="AI1899" i="6"/>
  <c r="AI1900" i="6"/>
  <c r="AI1901" i="6"/>
  <c r="AI1902" i="6"/>
  <c r="AI1903" i="6"/>
  <c r="AI1904" i="6"/>
  <c r="AI1905" i="6"/>
  <c r="AI1906" i="6"/>
  <c r="AI1907" i="6"/>
  <c r="AI1908" i="6"/>
  <c r="AI1909" i="6"/>
  <c r="AI1910" i="6"/>
  <c r="AI1911" i="6"/>
  <c r="AI1912" i="6"/>
  <c r="AI1913" i="6"/>
  <c r="AI1914" i="6"/>
  <c r="AI1915" i="6"/>
  <c r="AI1916" i="6"/>
  <c r="AI1917" i="6"/>
  <c r="AI1918" i="6"/>
  <c r="AI1919" i="6"/>
  <c r="AI1920" i="6"/>
  <c r="AI1921" i="6"/>
  <c r="AI1922" i="6"/>
  <c r="AI1923" i="6"/>
  <c r="AI1924" i="6"/>
  <c r="AI1925" i="6"/>
  <c r="AI1926" i="6"/>
  <c r="AI1927" i="6"/>
  <c r="AI1928" i="6"/>
  <c r="AI1929" i="6"/>
  <c r="AI1930" i="6"/>
  <c r="AI1931" i="6"/>
  <c r="AI1932" i="6"/>
  <c r="AI1933" i="6"/>
  <c r="AI1934" i="6"/>
  <c r="AI1935" i="6"/>
  <c r="AI1936" i="6"/>
  <c r="AI1937" i="6"/>
  <c r="AI1938" i="6"/>
  <c r="AI1939" i="6"/>
  <c r="AI1940" i="6"/>
  <c r="AI1941" i="6"/>
  <c r="AI1942" i="6"/>
  <c r="AI1943" i="6"/>
  <c r="AI1944" i="6"/>
  <c r="AI1945" i="6"/>
  <c r="AI1946" i="6"/>
  <c r="AI1947" i="6"/>
  <c r="AI1948" i="6"/>
  <c r="AI1949" i="6"/>
  <c r="AI1950" i="6"/>
  <c r="AI1951" i="6"/>
  <c r="AI1952" i="6"/>
  <c r="AI1953" i="6"/>
  <c r="AI1954" i="6"/>
  <c r="AI1955" i="6"/>
  <c r="AI1956" i="6"/>
  <c r="AI1957" i="6"/>
  <c r="AI1958" i="6"/>
  <c r="AI1959" i="6"/>
  <c r="AI1960" i="6"/>
  <c r="AI1961" i="6"/>
  <c r="AI1962" i="6"/>
  <c r="AI1963" i="6"/>
  <c r="AI1964" i="6"/>
  <c r="AI1965" i="6"/>
  <c r="AI1966" i="6"/>
  <c r="AI1967" i="6"/>
  <c r="AI1968" i="6"/>
  <c r="AI1969" i="6"/>
  <c r="AI1970" i="6"/>
  <c r="AI1971" i="6"/>
  <c r="AI1972" i="6"/>
  <c r="AI1973" i="6"/>
  <c r="AI1974" i="6"/>
  <c r="AI1975" i="6"/>
  <c r="AI1976" i="6"/>
  <c r="AI1977" i="6"/>
  <c r="AI1978" i="6"/>
  <c r="AI1979" i="6"/>
  <c r="AI1980" i="6"/>
  <c r="AI1981" i="6"/>
  <c r="AI1982" i="6"/>
  <c r="AI1983" i="6"/>
  <c r="AI1984" i="6"/>
  <c r="AI1985" i="6"/>
  <c r="AI1986" i="6"/>
  <c r="AI1987" i="6"/>
  <c r="AI1988" i="6"/>
  <c r="AI1989" i="6"/>
  <c r="AI1990" i="6"/>
  <c r="AI1991" i="6"/>
  <c r="AI1992" i="6"/>
  <c r="AI1993" i="6"/>
  <c r="AI1994" i="6"/>
  <c r="AI1995" i="6"/>
  <c r="AI1996" i="6"/>
  <c r="AI1997" i="6"/>
  <c r="AI1998" i="6"/>
  <c r="AI1999" i="6"/>
  <c r="AI2000" i="6"/>
  <c r="AI2001" i="6"/>
  <c r="AI2" i="6"/>
  <c r="AH90" i="6"/>
  <c r="AH91" i="6"/>
  <c r="AH92" i="6"/>
  <c r="AH93" i="6"/>
  <c r="AH94" i="6"/>
  <c r="AH95" i="6"/>
  <c r="AH96" i="6"/>
  <c r="AH97" i="6"/>
  <c r="AH98" i="6"/>
  <c r="AH99" i="6"/>
  <c r="AH100" i="6"/>
  <c r="AH101" i="6"/>
  <c r="AH102" i="6"/>
  <c r="AH103" i="6"/>
  <c r="AH104" i="6"/>
  <c r="AH105" i="6"/>
  <c r="AH106" i="6"/>
  <c r="AH107" i="6"/>
  <c r="AH108" i="6"/>
  <c r="AH109" i="6"/>
  <c r="AH110" i="6"/>
  <c r="AH111" i="6"/>
  <c r="AH112" i="6"/>
  <c r="AH113" i="6"/>
  <c r="AH114" i="6"/>
  <c r="AH115" i="6"/>
  <c r="AH116" i="6"/>
  <c r="AH117" i="6"/>
  <c r="AH118" i="6"/>
  <c r="AH119" i="6"/>
  <c r="AH120" i="6"/>
  <c r="AH121" i="6"/>
  <c r="AH122" i="6"/>
  <c r="AH123" i="6"/>
  <c r="AH124" i="6"/>
  <c r="AH125" i="6"/>
  <c r="AH126" i="6"/>
  <c r="AH127" i="6"/>
  <c r="AH128" i="6"/>
  <c r="AH129" i="6"/>
  <c r="AH130" i="6"/>
  <c r="AH131" i="6"/>
  <c r="AH132" i="6"/>
  <c r="AH133" i="6"/>
  <c r="AH134" i="6"/>
  <c r="AH135" i="6"/>
  <c r="AH136" i="6"/>
  <c r="AH137" i="6"/>
  <c r="AH138" i="6"/>
  <c r="AH139" i="6"/>
  <c r="AH140" i="6"/>
  <c r="AH141" i="6"/>
  <c r="AH142" i="6"/>
  <c r="AH143" i="6"/>
  <c r="AH144" i="6"/>
  <c r="AH145" i="6"/>
  <c r="AH146" i="6"/>
  <c r="AH147" i="6"/>
  <c r="AH148" i="6"/>
  <c r="AH149" i="6"/>
  <c r="AH150" i="6"/>
  <c r="AH151" i="6"/>
  <c r="AH152" i="6"/>
  <c r="AH153" i="6"/>
  <c r="AH154" i="6"/>
  <c r="AH155" i="6"/>
  <c r="AH156" i="6"/>
  <c r="AH157" i="6"/>
  <c r="AH158" i="6"/>
  <c r="AH159" i="6"/>
  <c r="AH160" i="6"/>
  <c r="AH161" i="6"/>
  <c r="AH162" i="6"/>
  <c r="AH163" i="6"/>
  <c r="AH164" i="6"/>
  <c r="AH165" i="6"/>
  <c r="AH166" i="6"/>
  <c r="AH167" i="6"/>
  <c r="AH168" i="6"/>
  <c r="AH169" i="6"/>
  <c r="AH170" i="6"/>
  <c r="AH171" i="6"/>
  <c r="AH172" i="6"/>
  <c r="AH173" i="6"/>
  <c r="AH174" i="6"/>
  <c r="AH175" i="6"/>
  <c r="AH176" i="6"/>
  <c r="AH177" i="6"/>
  <c r="AH178" i="6"/>
  <c r="AH179" i="6"/>
  <c r="AH180" i="6"/>
  <c r="AH181" i="6"/>
  <c r="AH182" i="6"/>
  <c r="AH183" i="6"/>
  <c r="AH184" i="6"/>
  <c r="AH185" i="6"/>
  <c r="AH186" i="6"/>
  <c r="AH187" i="6"/>
  <c r="AH188" i="6"/>
  <c r="AH189" i="6"/>
  <c r="AH190" i="6"/>
  <c r="AH191" i="6"/>
  <c r="AH192" i="6"/>
  <c r="AH193" i="6"/>
  <c r="AH194" i="6"/>
  <c r="AH195" i="6"/>
  <c r="AH196" i="6"/>
  <c r="AH197" i="6"/>
  <c r="AH198" i="6"/>
  <c r="AH199" i="6"/>
  <c r="AH200" i="6"/>
  <c r="AH201" i="6"/>
  <c r="AH202" i="6"/>
  <c r="AH203" i="6"/>
  <c r="AH204" i="6"/>
  <c r="AH205" i="6"/>
  <c r="AH206" i="6"/>
  <c r="AH207" i="6"/>
  <c r="AH208" i="6"/>
  <c r="AH209" i="6"/>
  <c r="AH210" i="6"/>
  <c r="AH211" i="6"/>
  <c r="AH212" i="6"/>
  <c r="AH213" i="6"/>
  <c r="AH214" i="6"/>
  <c r="AH215" i="6"/>
  <c r="AH216" i="6"/>
  <c r="AH217" i="6"/>
  <c r="AH218" i="6"/>
  <c r="AH219" i="6"/>
  <c r="AH220" i="6"/>
  <c r="AH221" i="6"/>
  <c r="AH222" i="6"/>
  <c r="AH223" i="6"/>
  <c r="AH224" i="6"/>
  <c r="AH225" i="6"/>
  <c r="AH226" i="6"/>
  <c r="AH227" i="6"/>
  <c r="AH228" i="6"/>
  <c r="AH229" i="6"/>
  <c r="AH230" i="6"/>
  <c r="AH231" i="6"/>
  <c r="AH232" i="6"/>
  <c r="AH233" i="6"/>
  <c r="AH234" i="6"/>
  <c r="AH235" i="6"/>
  <c r="AH236" i="6"/>
  <c r="AH237" i="6"/>
  <c r="AH238" i="6"/>
  <c r="AH239" i="6"/>
  <c r="AH240" i="6"/>
  <c r="AH241" i="6"/>
  <c r="AH242" i="6"/>
  <c r="AH243" i="6"/>
  <c r="AH244" i="6"/>
  <c r="AH245" i="6"/>
  <c r="AH246" i="6"/>
  <c r="AH247" i="6"/>
  <c r="AH248" i="6"/>
  <c r="AH249" i="6"/>
  <c r="AH250" i="6"/>
  <c r="AH251" i="6"/>
  <c r="AH252" i="6"/>
  <c r="AH253" i="6"/>
  <c r="AH254" i="6"/>
  <c r="AH255" i="6"/>
  <c r="AH256" i="6"/>
  <c r="AH257" i="6"/>
  <c r="AH258" i="6"/>
  <c r="AH259" i="6"/>
  <c r="AH260" i="6"/>
  <c r="AH261" i="6"/>
  <c r="AH262" i="6"/>
  <c r="AH263" i="6"/>
  <c r="AH264" i="6"/>
  <c r="AH265" i="6"/>
  <c r="AH266" i="6"/>
  <c r="AH267" i="6"/>
  <c r="AH268" i="6"/>
  <c r="AH269" i="6"/>
  <c r="AH270" i="6"/>
  <c r="AH271" i="6"/>
  <c r="AH272" i="6"/>
  <c r="AH273" i="6"/>
  <c r="AH274" i="6"/>
  <c r="AH275" i="6"/>
  <c r="AH276" i="6"/>
  <c r="AH277" i="6"/>
  <c r="AH278" i="6"/>
  <c r="AH279" i="6"/>
  <c r="AH280" i="6"/>
  <c r="AH281" i="6"/>
  <c r="AH282" i="6"/>
  <c r="AH283" i="6"/>
  <c r="AH284" i="6"/>
  <c r="AH285" i="6"/>
  <c r="AH286" i="6"/>
  <c r="AH287" i="6"/>
  <c r="AH288" i="6"/>
  <c r="AH289" i="6"/>
  <c r="AH290" i="6"/>
  <c r="AH291" i="6"/>
  <c r="AH292" i="6"/>
  <c r="AH293" i="6"/>
  <c r="AH294" i="6"/>
  <c r="AH295" i="6"/>
  <c r="AH296" i="6"/>
  <c r="AH297" i="6"/>
  <c r="AH298" i="6"/>
  <c r="AH299" i="6"/>
  <c r="AH300" i="6"/>
  <c r="AH301" i="6"/>
  <c r="AH302" i="6"/>
  <c r="AH303" i="6"/>
  <c r="AH304" i="6"/>
  <c r="AH305" i="6"/>
  <c r="AH306" i="6"/>
  <c r="AH307" i="6"/>
  <c r="AH308" i="6"/>
  <c r="AH309" i="6"/>
  <c r="AH310" i="6"/>
  <c r="AH311" i="6"/>
  <c r="AH312" i="6"/>
  <c r="AH313" i="6"/>
  <c r="AH314" i="6"/>
  <c r="AH315" i="6"/>
  <c r="AH316" i="6"/>
  <c r="AH317" i="6"/>
  <c r="AH318" i="6"/>
  <c r="AH319" i="6"/>
  <c r="AH320" i="6"/>
  <c r="AH321" i="6"/>
  <c r="AH322" i="6"/>
  <c r="AH323" i="6"/>
  <c r="AH324" i="6"/>
  <c r="AH325" i="6"/>
  <c r="AH326" i="6"/>
  <c r="AH327" i="6"/>
  <c r="AH328" i="6"/>
  <c r="AH329" i="6"/>
  <c r="AH330" i="6"/>
  <c r="AH331" i="6"/>
  <c r="AH332" i="6"/>
  <c r="AH333" i="6"/>
  <c r="AH334" i="6"/>
  <c r="AH335" i="6"/>
  <c r="AH336" i="6"/>
  <c r="AH337" i="6"/>
  <c r="AH338" i="6"/>
  <c r="AH339" i="6"/>
  <c r="AH340" i="6"/>
  <c r="AH341" i="6"/>
  <c r="AH342" i="6"/>
  <c r="AH343" i="6"/>
  <c r="AH344" i="6"/>
  <c r="AH345" i="6"/>
  <c r="AH346" i="6"/>
  <c r="AH347" i="6"/>
  <c r="AH348" i="6"/>
  <c r="AH349" i="6"/>
  <c r="AH350" i="6"/>
  <c r="AH351" i="6"/>
  <c r="AH352" i="6"/>
  <c r="AH353" i="6"/>
  <c r="AH354" i="6"/>
  <c r="AH355" i="6"/>
  <c r="AH356" i="6"/>
  <c r="AH357" i="6"/>
  <c r="AH358" i="6"/>
  <c r="AH359" i="6"/>
  <c r="AH360" i="6"/>
  <c r="AH361" i="6"/>
  <c r="AH362" i="6"/>
  <c r="AH363" i="6"/>
  <c r="AH364" i="6"/>
  <c r="AH365" i="6"/>
  <c r="AH366" i="6"/>
  <c r="AH367" i="6"/>
  <c r="AH368" i="6"/>
  <c r="AH369" i="6"/>
  <c r="AH370" i="6"/>
  <c r="AH371" i="6"/>
  <c r="AH372" i="6"/>
  <c r="AH373" i="6"/>
  <c r="AH374" i="6"/>
  <c r="AH375" i="6"/>
  <c r="AH376" i="6"/>
  <c r="AH377" i="6"/>
  <c r="AH378" i="6"/>
  <c r="AH379" i="6"/>
  <c r="AH380" i="6"/>
  <c r="AH381" i="6"/>
  <c r="AH382" i="6"/>
  <c r="AH383" i="6"/>
  <c r="AH384" i="6"/>
  <c r="AH385" i="6"/>
  <c r="AH386" i="6"/>
  <c r="AH387" i="6"/>
  <c r="AH388" i="6"/>
  <c r="AH389" i="6"/>
  <c r="AH390" i="6"/>
  <c r="AH391" i="6"/>
  <c r="AH392" i="6"/>
  <c r="AH393" i="6"/>
  <c r="AH394" i="6"/>
  <c r="AH395" i="6"/>
  <c r="AH396" i="6"/>
  <c r="AH397" i="6"/>
  <c r="AH398" i="6"/>
  <c r="AH399" i="6"/>
  <c r="AH400" i="6"/>
  <c r="AH401" i="6"/>
  <c r="AH402" i="6"/>
  <c r="AH403" i="6"/>
  <c r="AH404" i="6"/>
  <c r="AH405" i="6"/>
  <c r="AH406" i="6"/>
  <c r="AH407" i="6"/>
  <c r="AH408" i="6"/>
  <c r="AH409" i="6"/>
  <c r="AH410" i="6"/>
  <c r="AH411" i="6"/>
  <c r="AH412" i="6"/>
  <c r="AH413" i="6"/>
  <c r="AH414" i="6"/>
  <c r="AH415" i="6"/>
  <c r="AH416" i="6"/>
  <c r="AH417" i="6"/>
  <c r="AH418" i="6"/>
  <c r="AH419" i="6"/>
  <c r="AH420" i="6"/>
  <c r="AH421" i="6"/>
  <c r="AH422" i="6"/>
  <c r="AH423" i="6"/>
  <c r="AH424" i="6"/>
  <c r="AH425" i="6"/>
  <c r="AH426" i="6"/>
  <c r="AH427" i="6"/>
  <c r="AH428" i="6"/>
  <c r="AH429" i="6"/>
  <c r="AH430" i="6"/>
  <c r="AH431" i="6"/>
  <c r="AH432" i="6"/>
  <c r="AH433" i="6"/>
  <c r="AH434" i="6"/>
  <c r="AH435" i="6"/>
  <c r="AH436" i="6"/>
  <c r="AH437" i="6"/>
  <c r="AH438" i="6"/>
  <c r="AH439" i="6"/>
  <c r="AH440" i="6"/>
  <c r="AH441" i="6"/>
  <c r="AH442" i="6"/>
  <c r="AH443" i="6"/>
  <c r="AH444" i="6"/>
  <c r="AH445" i="6"/>
  <c r="AH446" i="6"/>
  <c r="AH447" i="6"/>
  <c r="AH448" i="6"/>
  <c r="AH449" i="6"/>
  <c r="AH450" i="6"/>
  <c r="AH451" i="6"/>
  <c r="AH452" i="6"/>
  <c r="AH453" i="6"/>
  <c r="AH454" i="6"/>
  <c r="AH455" i="6"/>
  <c r="AH456" i="6"/>
  <c r="AH457" i="6"/>
  <c r="AH458" i="6"/>
  <c r="AH459" i="6"/>
  <c r="AH460" i="6"/>
  <c r="AH461" i="6"/>
  <c r="AH462" i="6"/>
  <c r="AH463" i="6"/>
  <c r="AH464" i="6"/>
  <c r="AH465" i="6"/>
  <c r="AH466" i="6"/>
  <c r="AH467" i="6"/>
  <c r="AH468" i="6"/>
  <c r="AH469" i="6"/>
  <c r="AH470" i="6"/>
  <c r="AH471" i="6"/>
  <c r="AH472" i="6"/>
  <c r="AH473" i="6"/>
  <c r="AH474" i="6"/>
  <c r="AH475" i="6"/>
  <c r="AH476" i="6"/>
  <c r="AH477" i="6"/>
  <c r="AH478" i="6"/>
  <c r="AH479" i="6"/>
  <c r="AH480" i="6"/>
  <c r="AH481" i="6"/>
  <c r="AH482" i="6"/>
  <c r="AH483" i="6"/>
  <c r="AH484" i="6"/>
  <c r="AH485" i="6"/>
  <c r="AH486" i="6"/>
  <c r="AH487" i="6"/>
  <c r="AH488" i="6"/>
  <c r="AH489" i="6"/>
  <c r="AH490" i="6"/>
  <c r="AH491" i="6"/>
  <c r="AH492" i="6"/>
  <c r="AH493" i="6"/>
  <c r="AH494" i="6"/>
  <c r="AH495" i="6"/>
  <c r="AH496" i="6"/>
  <c r="AH497" i="6"/>
  <c r="AH498" i="6"/>
  <c r="AH499" i="6"/>
  <c r="AH500" i="6"/>
  <c r="AH501" i="6"/>
  <c r="AH502" i="6"/>
  <c r="AH503" i="6"/>
  <c r="AH504" i="6"/>
  <c r="AH505" i="6"/>
  <c r="AH506" i="6"/>
  <c r="AH507" i="6"/>
  <c r="AH508" i="6"/>
  <c r="AH509" i="6"/>
  <c r="AH510" i="6"/>
  <c r="AH511" i="6"/>
  <c r="AH512" i="6"/>
  <c r="AH513" i="6"/>
  <c r="AH514" i="6"/>
  <c r="AH515" i="6"/>
  <c r="AH516" i="6"/>
  <c r="AH517" i="6"/>
  <c r="AH518" i="6"/>
  <c r="AH519" i="6"/>
  <c r="AH520" i="6"/>
  <c r="AH521" i="6"/>
  <c r="AH522" i="6"/>
  <c r="AH523" i="6"/>
  <c r="AH524" i="6"/>
  <c r="AH525" i="6"/>
  <c r="AH526" i="6"/>
  <c r="AH527" i="6"/>
  <c r="AH528" i="6"/>
  <c r="AH529" i="6"/>
  <c r="AH530" i="6"/>
  <c r="AH531" i="6"/>
  <c r="AH532" i="6"/>
  <c r="AH533" i="6"/>
  <c r="AH534" i="6"/>
  <c r="AH535" i="6"/>
  <c r="AH536" i="6"/>
  <c r="AH537" i="6"/>
  <c r="AH538" i="6"/>
  <c r="AH539" i="6"/>
  <c r="AH540" i="6"/>
  <c r="AH541" i="6"/>
  <c r="AH542" i="6"/>
  <c r="AH543" i="6"/>
  <c r="AH544" i="6"/>
  <c r="AH545" i="6"/>
  <c r="AH546" i="6"/>
  <c r="AH547" i="6"/>
  <c r="AH548" i="6"/>
  <c r="AH549" i="6"/>
  <c r="AH550" i="6"/>
  <c r="AH551" i="6"/>
  <c r="AH552" i="6"/>
  <c r="AH553" i="6"/>
  <c r="AH554" i="6"/>
  <c r="AH555" i="6"/>
  <c r="AH556" i="6"/>
  <c r="AH557" i="6"/>
  <c r="AH558" i="6"/>
  <c r="AH559" i="6"/>
  <c r="AH560" i="6"/>
  <c r="AH561" i="6"/>
  <c r="AH562" i="6"/>
  <c r="AH563" i="6"/>
  <c r="AH564" i="6"/>
  <c r="AH565" i="6"/>
  <c r="AH566" i="6"/>
  <c r="AH567" i="6"/>
  <c r="AH568" i="6"/>
  <c r="AH569" i="6"/>
  <c r="AH570" i="6"/>
  <c r="AH571" i="6"/>
  <c r="AH572" i="6"/>
  <c r="AH573" i="6"/>
  <c r="AH574" i="6"/>
  <c r="AH575" i="6"/>
  <c r="AH576" i="6"/>
  <c r="AH577" i="6"/>
  <c r="AH578" i="6"/>
  <c r="AH579" i="6"/>
  <c r="AH580" i="6"/>
  <c r="AH581" i="6"/>
  <c r="AH582" i="6"/>
  <c r="AH583" i="6"/>
  <c r="AH584" i="6"/>
  <c r="AH585" i="6"/>
  <c r="AH586" i="6"/>
  <c r="AH587" i="6"/>
  <c r="AH588" i="6"/>
  <c r="AH589" i="6"/>
  <c r="AH590" i="6"/>
  <c r="AH591" i="6"/>
  <c r="AH592" i="6"/>
  <c r="AH593" i="6"/>
  <c r="AH594" i="6"/>
  <c r="AH595" i="6"/>
  <c r="AH596" i="6"/>
  <c r="AH597" i="6"/>
  <c r="AH598" i="6"/>
  <c r="AH599" i="6"/>
  <c r="AH600" i="6"/>
  <c r="AH601" i="6"/>
  <c r="AH602" i="6"/>
  <c r="AH603" i="6"/>
  <c r="AH604" i="6"/>
  <c r="AH605" i="6"/>
  <c r="AH606" i="6"/>
  <c r="AH607" i="6"/>
  <c r="AH608" i="6"/>
  <c r="AH609" i="6"/>
  <c r="AH610" i="6"/>
  <c r="AH611" i="6"/>
  <c r="AH612" i="6"/>
  <c r="AH613" i="6"/>
  <c r="AH614" i="6"/>
  <c r="AH615" i="6"/>
  <c r="AH616" i="6"/>
  <c r="AH617" i="6"/>
  <c r="AH618" i="6"/>
  <c r="AH619" i="6"/>
  <c r="AH620" i="6"/>
  <c r="AH621" i="6"/>
  <c r="AH622" i="6"/>
  <c r="AH623" i="6"/>
  <c r="AH624" i="6"/>
  <c r="AH625" i="6"/>
  <c r="AH626" i="6"/>
  <c r="AH627" i="6"/>
  <c r="AH628" i="6"/>
  <c r="AH629" i="6"/>
  <c r="AH630" i="6"/>
  <c r="AH631" i="6"/>
  <c r="AH632" i="6"/>
  <c r="AH633" i="6"/>
  <c r="AH634" i="6"/>
  <c r="AH635" i="6"/>
  <c r="AH636" i="6"/>
  <c r="AH637" i="6"/>
  <c r="AH638" i="6"/>
  <c r="AH639" i="6"/>
  <c r="AH640" i="6"/>
  <c r="AH641" i="6"/>
  <c r="AH642" i="6"/>
  <c r="AH643" i="6"/>
  <c r="AH644" i="6"/>
  <c r="AH645" i="6"/>
  <c r="AH646" i="6"/>
  <c r="AH647" i="6"/>
  <c r="AH648" i="6"/>
  <c r="AH649" i="6"/>
  <c r="AH650" i="6"/>
  <c r="AH651" i="6"/>
  <c r="AH652" i="6"/>
  <c r="AH653" i="6"/>
  <c r="AH654" i="6"/>
  <c r="AH655" i="6"/>
  <c r="AH656" i="6"/>
  <c r="AH657" i="6"/>
  <c r="AH658" i="6"/>
  <c r="AH659" i="6"/>
  <c r="AH660" i="6"/>
  <c r="AH661" i="6"/>
  <c r="AH662" i="6"/>
  <c r="AH663" i="6"/>
  <c r="AH664" i="6"/>
  <c r="AH665" i="6"/>
  <c r="AH666" i="6"/>
  <c r="AH667" i="6"/>
  <c r="AH668" i="6"/>
  <c r="AH669" i="6"/>
  <c r="AH670" i="6"/>
  <c r="AH671" i="6"/>
  <c r="AH672" i="6"/>
  <c r="AH673" i="6"/>
  <c r="AH674" i="6"/>
  <c r="AH675" i="6"/>
  <c r="AH676" i="6"/>
  <c r="AH677" i="6"/>
  <c r="AH678" i="6"/>
  <c r="AH679" i="6"/>
  <c r="AH680" i="6"/>
  <c r="AH681" i="6"/>
  <c r="AH682" i="6"/>
  <c r="AH683" i="6"/>
  <c r="AH684" i="6"/>
  <c r="AH685" i="6"/>
  <c r="AH686" i="6"/>
  <c r="AH687" i="6"/>
  <c r="AH688" i="6"/>
  <c r="AH689" i="6"/>
  <c r="AH690" i="6"/>
  <c r="AH691" i="6"/>
  <c r="AH692" i="6"/>
  <c r="AH693" i="6"/>
  <c r="AH694" i="6"/>
  <c r="AH695" i="6"/>
  <c r="AH696" i="6"/>
  <c r="AH697" i="6"/>
  <c r="AH698" i="6"/>
  <c r="AH699" i="6"/>
  <c r="AH700" i="6"/>
  <c r="AH701" i="6"/>
  <c r="AH702" i="6"/>
  <c r="AH703" i="6"/>
  <c r="AH704" i="6"/>
  <c r="AH705" i="6"/>
  <c r="AH706" i="6"/>
  <c r="AH707" i="6"/>
  <c r="AH708" i="6"/>
  <c r="AH709" i="6"/>
  <c r="AH710" i="6"/>
  <c r="AH711" i="6"/>
  <c r="AH712" i="6"/>
  <c r="AH713" i="6"/>
  <c r="AH714" i="6"/>
  <c r="AH715" i="6"/>
  <c r="AH716" i="6"/>
  <c r="AH717" i="6"/>
  <c r="AH718" i="6"/>
  <c r="AH719" i="6"/>
  <c r="AH720" i="6"/>
  <c r="AH721" i="6"/>
  <c r="AH722" i="6"/>
  <c r="AH723" i="6"/>
  <c r="AH724" i="6"/>
  <c r="AH725" i="6"/>
  <c r="AH726" i="6"/>
  <c r="AH727" i="6"/>
  <c r="AH728" i="6"/>
  <c r="AH729" i="6"/>
  <c r="AH730" i="6"/>
  <c r="AH731" i="6"/>
  <c r="AH732" i="6"/>
  <c r="AH733" i="6"/>
  <c r="AH734" i="6"/>
  <c r="AH735" i="6"/>
  <c r="AH736" i="6"/>
  <c r="AH737" i="6"/>
  <c r="AH738" i="6"/>
  <c r="AH739" i="6"/>
  <c r="AH740" i="6"/>
  <c r="AH741" i="6"/>
  <c r="AH742" i="6"/>
  <c r="AH743" i="6"/>
  <c r="AH744" i="6"/>
  <c r="AH745" i="6"/>
  <c r="AH746" i="6"/>
  <c r="AH747" i="6"/>
  <c r="AH748" i="6"/>
  <c r="AH749" i="6"/>
  <c r="AH750" i="6"/>
  <c r="AH751" i="6"/>
  <c r="AH752" i="6"/>
  <c r="AH753" i="6"/>
  <c r="AH754" i="6"/>
  <c r="AH755" i="6"/>
  <c r="AH756" i="6"/>
  <c r="AH757" i="6"/>
  <c r="AH758" i="6"/>
  <c r="AH759" i="6"/>
  <c r="AH760" i="6"/>
  <c r="AH761" i="6"/>
  <c r="AH762" i="6"/>
  <c r="AH763" i="6"/>
  <c r="AH764" i="6"/>
  <c r="AH765" i="6"/>
  <c r="AH766" i="6"/>
  <c r="AH767" i="6"/>
  <c r="AH768" i="6"/>
  <c r="AH769" i="6"/>
  <c r="AH770" i="6"/>
  <c r="AH771" i="6"/>
  <c r="AH772" i="6"/>
  <c r="AH773" i="6"/>
  <c r="AH774" i="6"/>
  <c r="AH775" i="6"/>
  <c r="AH776" i="6"/>
  <c r="AH777" i="6"/>
  <c r="AH778" i="6"/>
  <c r="AH779" i="6"/>
  <c r="AH780" i="6"/>
  <c r="AH781" i="6"/>
  <c r="AH782" i="6"/>
  <c r="AH783" i="6"/>
  <c r="AH784" i="6"/>
  <c r="AH785" i="6"/>
  <c r="AH786" i="6"/>
  <c r="AH787" i="6"/>
  <c r="AH788" i="6"/>
  <c r="AH789" i="6"/>
  <c r="AH790" i="6"/>
  <c r="AH791" i="6"/>
  <c r="AH792" i="6"/>
  <c r="AH793" i="6"/>
  <c r="AH794" i="6"/>
  <c r="AH795" i="6"/>
  <c r="AH796" i="6"/>
  <c r="AH797" i="6"/>
  <c r="AH798" i="6"/>
  <c r="AH799" i="6"/>
  <c r="AH800" i="6"/>
  <c r="AH801" i="6"/>
  <c r="AH802" i="6"/>
  <c r="AH803" i="6"/>
  <c r="AH804" i="6"/>
  <c r="AH805" i="6"/>
  <c r="AH806" i="6"/>
  <c r="AH807" i="6"/>
  <c r="AH808" i="6"/>
  <c r="AH809" i="6"/>
  <c r="AH810" i="6"/>
  <c r="AH811" i="6"/>
  <c r="AH812" i="6"/>
  <c r="AH813" i="6"/>
  <c r="AH814" i="6"/>
  <c r="AH815" i="6"/>
  <c r="AH816" i="6"/>
  <c r="AH817" i="6"/>
  <c r="AH818" i="6"/>
  <c r="AH819" i="6"/>
  <c r="AH820" i="6"/>
  <c r="AH821" i="6"/>
  <c r="AH822" i="6"/>
  <c r="AH823" i="6"/>
  <c r="AH824" i="6"/>
  <c r="AH825" i="6"/>
  <c r="AH826" i="6"/>
  <c r="AH827" i="6"/>
  <c r="AH828" i="6"/>
  <c r="AH829" i="6"/>
  <c r="AH830" i="6"/>
  <c r="AH831" i="6"/>
  <c r="AH832" i="6"/>
  <c r="AH833" i="6"/>
  <c r="AH834" i="6"/>
  <c r="AH835" i="6"/>
  <c r="AH836" i="6"/>
  <c r="AH837" i="6"/>
  <c r="AH838" i="6"/>
  <c r="AH839" i="6"/>
  <c r="AH840" i="6"/>
  <c r="AH841" i="6"/>
  <c r="AH842" i="6"/>
  <c r="AH843" i="6"/>
  <c r="AH844" i="6"/>
  <c r="AH845" i="6"/>
  <c r="AH846" i="6"/>
  <c r="AH847" i="6"/>
  <c r="AH848" i="6"/>
  <c r="AH849" i="6"/>
  <c r="AH850" i="6"/>
  <c r="AH851" i="6"/>
  <c r="AH852" i="6"/>
  <c r="AH853" i="6"/>
  <c r="AH854" i="6"/>
  <c r="AH855" i="6"/>
  <c r="AH856" i="6"/>
  <c r="AH857" i="6"/>
  <c r="AH858" i="6"/>
  <c r="AH859" i="6"/>
  <c r="AH860" i="6"/>
  <c r="AH861" i="6"/>
  <c r="AH862" i="6"/>
  <c r="AH863" i="6"/>
  <c r="AH864" i="6"/>
  <c r="AH865" i="6"/>
  <c r="AH866" i="6"/>
  <c r="AH867" i="6"/>
  <c r="AH868" i="6"/>
  <c r="AH869" i="6"/>
  <c r="AH870" i="6"/>
  <c r="AH871" i="6"/>
  <c r="AH872" i="6"/>
  <c r="AH873" i="6"/>
  <c r="AH874" i="6"/>
  <c r="AH875" i="6"/>
  <c r="AH876" i="6"/>
  <c r="AH877" i="6"/>
  <c r="AH878" i="6"/>
  <c r="AH879" i="6"/>
  <c r="AH880" i="6"/>
  <c r="AH881" i="6"/>
  <c r="AH882" i="6"/>
  <c r="AH883" i="6"/>
  <c r="AH884" i="6"/>
  <c r="AH885" i="6"/>
  <c r="AH886" i="6"/>
  <c r="AH887" i="6"/>
  <c r="AH888" i="6"/>
  <c r="AH889" i="6"/>
  <c r="AH890" i="6"/>
  <c r="AH891" i="6"/>
  <c r="AH892" i="6"/>
  <c r="AH893" i="6"/>
  <c r="AH894" i="6"/>
  <c r="AH895" i="6"/>
  <c r="AH896" i="6"/>
  <c r="AH897" i="6"/>
  <c r="AH898" i="6"/>
  <c r="AH899" i="6"/>
  <c r="AH900" i="6"/>
  <c r="AH901" i="6"/>
  <c r="AH902" i="6"/>
  <c r="AH903" i="6"/>
  <c r="AH904" i="6"/>
  <c r="AH905" i="6"/>
  <c r="AH906" i="6"/>
  <c r="AH907" i="6"/>
  <c r="AH908" i="6"/>
  <c r="AH909" i="6"/>
  <c r="AH910" i="6"/>
  <c r="AH911" i="6"/>
  <c r="AH912" i="6"/>
  <c r="AH913" i="6"/>
  <c r="AH914" i="6"/>
  <c r="AH915" i="6"/>
  <c r="AH916" i="6"/>
  <c r="AH917" i="6"/>
  <c r="AH918" i="6"/>
  <c r="AH919" i="6"/>
  <c r="AH920" i="6"/>
  <c r="AH921" i="6"/>
  <c r="AH922" i="6"/>
  <c r="AH923" i="6"/>
  <c r="AH924" i="6"/>
  <c r="AH925" i="6"/>
  <c r="AH926" i="6"/>
  <c r="AH927" i="6"/>
  <c r="AH928" i="6"/>
  <c r="AH929" i="6"/>
  <c r="AH930" i="6"/>
  <c r="AH931" i="6"/>
  <c r="AH932" i="6"/>
  <c r="AH933" i="6"/>
  <c r="AH934" i="6"/>
  <c r="AH935" i="6"/>
  <c r="AH936" i="6"/>
  <c r="AH937" i="6"/>
  <c r="AH938" i="6"/>
  <c r="AH939" i="6"/>
  <c r="AH940" i="6"/>
  <c r="AH941" i="6"/>
  <c r="AH942" i="6"/>
  <c r="AH943" i="6"/>
  <c r="AH944" i="6"/>
  <c r="AH945" i="6"/>
  <c r="AH946" i="6"/>
  <c r="AH947" i="6"/>
  <c r="AH948" i="6"/>
  <c r="AH949" i="6"/>
  <c r="AH950" i="6"/>
  <c r="AH951" i="6"/>
  <c r="AH952" i="6"/>
  <c r="AH953" i="6"/>
  <c r="AH954" i="6"/>
  <c r="AH955" i="6"/>
  <c r="AH956" i="6"/>
  <c r="AH957" i="6"/>
  <c r="AH958" i="6"/>
  <c r="AH959" i="6"/>
  <c r="AH960" i="6"/>
  <c r="AH961" i="6"/>
  <c r="AH962" i="6"/>
  <c r="AH963" i="6"/>
  <c r="AH964" i="6"/>
  <c r="AH965" i="6"/>
  <c r="AH966" i="6"/>
  <c r="AH967" i="6"/>
  <c r="AH968" i="6"/>
  <c r="AH969" i="6"/>
  <c r="AH970" i="6"/>
  <c r="AH971" i="6"/>
  <c r="AH972" i="6"/>
  <c r="AH973" i="6"/>
  <c r="AH974" i="6"/>
  <c r="AH975" i="6"/>
  <c r="AH976" i="6"/>
  <c r="AH977" i="6"/>
  <c r="AH978" i="6"/>
  <c r="AH979" i="6"/>
  <c r="AH980" i="6"/>
  <c r="AH981" i="6"/>
  <c r="AH982" i="6"/>
  <c r="AH983" i="6"/>
  <c r="AH984" i="6"/>
  <c r="AH985" i="6"/>
  <c r="AH986" i="6"/>
  <c r="AH987" i="6"/>
  <c r="AH988" i="6"/>
  <c r="AH989" i="6"/>
  <c r="AH990" i="6"/>
  <c r="AH991" i="6"/>
  <c r="AH992" i="6"/>
  <c r="AH993" i="6"/>
  <c r="AH994" i="6"/>
  <c r="AH995" i="6"/>
  <c r="AH996" i="6"/>
  <c r="AH997" i="6"/>
  <c r="AH998" i="6"/>
  <c r="AH999" i="6"/>
  <c r="AH1000" i="6"/>
  <c r="AH1001" i="6"/>
  <c r="AH1002" i="6"/>
  <c r="AH1003" i="6"/>
  <c r="AH1004" i="6"/>
  <c r="AH1005" i="6"/>
  <c r="AH1006" i="6"/>
  <c r="AH1007" i="6"/>
  <c r="AH1008" i="6"/>
  <c r="AH1009" i="6"/>
  <c r="AH1010" i="6"/>
  <c r="AH1011" i="6"/>
  <c r="AH1012" i="6"/>
  <c r="AH1013" i="6"/>
  <c r="AH1014" i="6"/>
  <c r="AH1015" i="6"/>
  <c r="AH1016" i="6"/>
  <c r="AH1017" i="6"/>
  <c r="AH1018" i="6"/>
  <c r="AH1019" i="6"/>
  <c r="AH1020" i="6"/>
  <c r="AH1021" i="6"/>
  <c r="AH1022" i="6"/>
  <c r="AH1023" i="6"/>
  <c r="AH1024" i="6"/>
  <c r="AH1025" i="6"/>
  <c r="AH1026" i="6"/>
  <c r="AH1027" i="6"/>
  <c r="AH1028" i="6"/>
  <c r="AH1029" i="6"/>
  <c r="AH1030" i="6"/>
  <c r="AH1031" i="6"/>
  <c r="AH1032" i="6"/>
  <c r="AH1033" i="6"/>
  <c r="AH1034" i="6"/>
  <c r="AH1035" i="6"/>
  <c r="AH1036" i="6"/>
  <c r="AH1037" i="6"/>
  <c r="AH1038" i="6"/>
  <c r="AH1039" i="6"/>
  <c r="AH1040" i="6"/>
  <c r="AH1041" i="6"/>
  <c r="AH1042" i="6"/>
  <c r="AH1043" i="6"/>
  <c r="AH1044" i="6"/>
  <c r="AH1045" i="6"/>
  <c r="AH1046" i="6"/>
  <c r="AH1047" i="6"/>
  <c r="AH1048" i="6"/>
  <c r="AH1049" i="6"/>
  <c r="AH1050" i="6"/>
  <c r="AH1051" i="6"/>
  <c r="AH1052" i="6"/>
  <c r="AH1053" i="6"/>
  <c r="AH1054" i="6"/>
  <c r="AH1055" i="6"/>
  <c r="AH1056" i="6"/>
  <c r="AH1057" i="6"/>
  <c r="AH1058" i="6"/>
  <c r="AH1059" i="6"/>
  <c r="AH1060" i="6"/>
  <c r="AH1061" i="6"/>
  <c r="AH1062" i="6"/>
  <c r="AH1063" i="6"/>
  <c r="AH1064" i="6"/>
  <c r="AH1065" i="6"/>
  <c r="AH1066" i="6"/>
  <c r="AH1067" i="6"/>
  <c r="AH1068" i="6"/>
  <c r="AH1069" i="6"/>
  <c r="AH1070" i="6"/>
  <c r="AH1071" i="6"/>
  <c r="AH1072" i="6"/>
  <c r="AH1073" i="6"/>
  <c r="AH1074" i="6"/>
  <c r="AH1075" i="6"/>
  <c r="AH1076" i="6"/>
  <c r="AH1077" i="6"/>
  <c r="AH1078" i="6"/>
  <c r="AH1079" i="6"/>
  <c r="AH1080" i="6"/>
  <c r="AH1081" i="6"/>
  <c r="AH1082" i="6"/>
  <c r="AH1083" i="6"/>
  <c r="AH1084" i="6"/>
  <c r="AH1085" i="6"/>
  <c r="AH1086" i="6"/>
  <c r="AH1087" i="6"/>
  <c r="AH1088" i="6"/>
  <c r="AH1089" i="6"/>
  <c r="AH1090" i="6"/>
  <c r="AH1091" i="6"/>
  <c r="AH1092" i="6"/>
  <c r="AH1093" i="6"/>
  <c r="AH1094" i="6"/>
  <c r="AH1095" i="6"/>
  <c r="AH1096" i="6"/>
  <c r="AH1097" i="6"/>
  <c r="AH1098" i="6"/>
  <c r="AH1099" i="6"/>
  <c r="AH1100" i="6"/>
  <c r="AH1101" i="6"/>
  <c r="AH1102" i="6"/>
  <c r="AH1103" i="6"/>
  <c r="AH1104" i="6"/>
  <c r="AH1105" i="6"/>
  <c r="AH1106" i="6"/>
  <c r="AH1107" i="6"/>
  <c r="AH1108" i="6"/>
  <c r="AH1109" i="6"/>
  <c r="AH1110" i="6"/>
  <c r="AH1111" i="6"/>
  <c r="AH1112" i="6"/>
  <c r="AH1113" i="6"/>
  <c r="AH1114" i="6"/>
  <c r="AH1115" i="6"/>
  <c r="AH1116" i="6"/>
  <c r="AH1117" i="6"/>
  <c r="AH1118" i="6"/>
  <c r="AH1119" i="6"/>
  <c r="AH1120" i="6"/>
  <c r="AH1121" i="6"/>
  <c r="AH1122" i="6"/>
  <c r="AH1123" i="6"/>
  <c r="AH1124" i="6"/>
  <c r="AH1125" i="6"/>
  <c r="AH1126" i="6"/>
  <c r="AH1127" i="6"/>
  <c r="AH1128" i="6"/>
  <c r="AH1129" i="6"/>
  <c r="AH1130" i="6"/>
  <c r="AH1131" i="6"/>
  <c r="AH1132" i="6"/>
  <c r="AH1133" i="6"/>
  <c r="AH1134" i="6"/>
  <c r="AH1135" i="6"/>
  <c r="AH1136" i="6"/>
  <c r="AH1137" i="6"/>
  <c r="AH1138" i="6"/>
  <c r="AH1139" i="6"/>
  <c r="AH1140" i="6"/>
  <c r="AH1141" i="6"/>
  <c r="AH1142" i="6"/>
  <c r="AH1143" i="6"/>
  <c r="AH1144" i="6"/>
  <c r="AH1145" i="6"/>
  <c r="AH1146" i="6"/>
  <c r="AH1147" i="6"/>
  <c r="AH1148" i="6"/>
  <c r="AH1149" i="6"/>
  <c r="AH1150" i="6"/>
  <c r="AH1151" i="6"/>
  <c r="AH1152" i="6"/>
  <c r="AH1153" i="6"/>
  <c r="AH1154" i="6"/>
  <c r="AH1155" i="6"/>
  <c r="AH1156" i="6"/>
  <c r="AH1157" i="6"/>
  <c r="AH1158" i="6"/>
  <c r="AH1159" i="6"/>
  <c r="AH1160" i="6"/>
  <c r="AH1161" i="6"/>
  <c r="AH1162" i="6"/>
  <c r="AH1163" i="6"/>
  <c r="AH1164" i="6"/>
  <c r="AH1165" i="6"/>
  <c r="AH1166" i="6"/>
  <c r="AH1167" i="6"/>
  <c r="AH1168" i="6"/>
  <c r="AH1169" i="6"/>
  <c r="AH1170" i="6"/>
  <c r="AH1171" i="6"/>
  <c r="AH1172" i="6"/>
  <c r="AH1173" i="6"/>
  <c r="AH1174" i="6"/>
  <c r="AH1175" i="6"/>
  <c r="AH1176" i="6"/>
  <c r="AH1177" i="6"/>
  <c r="AH1178" i="6"/>
  <c r="AH1179" i="6"/>
  <c r="AH1180" i="6"/>
  <c r="AH1181" i="6"/>
  <c r="AH1182" i="6"/>
  <c r="AH1183" i="6"/>
  <c r="AH1184" i="6"/>
  <c r="AH1185" i="6"/>
  <c r="AH1186" i="6"/>
  <c r="AH1187" i="6"/>
  <c r="AH1188" i="6"/>
  <c r="AH1189" i="6"/>
  <c r="AH1190" i="6"/>
  <c r="AH1191" i="6"/>
  <c r="AH1192" i="6"/>
  <c r="AH1193" i="6"/>
  <c r="AH1194" i="6"/>
  <c r="AH1195" i="6"/>
  <c r="AH1196" i="6"/>
  <c r="AH1197" i="6"/>
  <c r="AH1198" i="6"/>
  <c r="AH1199" i="6"/>
  <c r="AH1200" i="6"/>
  <c r="AH1201" i="6"/>
  <c r="AH1202" i="6"/>
  <c r="AH1203" i="6"/>
  <c r="AH1204" i="6"/>
  <c r="AH1205" i="6"/>
  <c r="AH1206" i="6"/>
  <c r="AH1207" i="6"/>
  <c r="AH1208" i="6"/>
  <c r="AH1209" i="6"/>
  <c r="AH1210" i="6"/>
  <c r="AH1211" i="6"/>
  <c r="AH1212" i="6"/>
  <c r="AH1213" i="6"/>
  <c r="AH1214" i="6"/>
  <c r="AH1215" i="6"/>
  <c r="AH1216" i="6"/>
  <c r="AH1217" i="6"/>
  <c r="AH1218" i="6"/>
  <c r="AH1219" i="6"/>
  <c r="AH1220" i="6"/>
  <c r="AH1221" i="6"/>
  <c r="AH1222" i="6"/>
  <c r="AH1223" i="6"/>
  <c r="AH1224" i="6"/>
  <c r="AH1225" i="6"/>
  <c r="AH1226" i="6"/>
  <c r="AH1227" i="6"/>
  <c r="AH1228" i="6"/>
  <c r="AH1229" i="6"/>
  <c r="AH1230" i="6"/>
  <c r="AH1231" i="6"/>
  <c r="AH1232" i="6"/>
  <c r="AH1233" i="6"/>
  <c r="AH1234" i="6"/>
  <c r="AH1235" i="6"/>
  <c r="AH1236" i="6"/>
  <c r="AH1237" i="6"/>
  <c r="AH1238" i="6"/>
  <c r="AH1239" i="6"/>
  <c r="AH1240" i="6"/>
  <c r="AH1241" i="6"/>
  <c r="AH1242" i="6"/>
  <c r="AH1243" i="6"/>
  <c r="AH1244" i="6"/>
  <c r="AH1245" i="6"/>
  <c r="AH1246" i="6"/>
  <c r="AH1247" i="6"/>
  <c r="AH1248" i="6"/>
  <c r="AH1249" i="6"/>
  <c r="AH1250" i="6"/>
  <c r="AH1251" i="6"/>
  <c r="AH1252" i="6"/>
  <c r="AH1253" i="6"/>
  <c r="AH1254" i="6"/>
  <c r="AH1255" i="6"/>
  <c r="AH1256" i="6"/>
  <c r="AH1257" i="6"/>
  <c r="AH1258" i="6"/>
  <c r="AH1259" i="6"/>
  <c r="AH1260" i="6"/>
  <c r="AH1261" i="6"/>
  <c r="AH1262" i="6"/>
  <c r="AH1263" i="6"/>
  <c r="AH1264" i="6"/>
  <c r="AH1265" i="6"/>
  <c r="AH1266" i="6"/>
  <c r="AH1267" i="6"/>
  <c r="AH1268" i="6"/>
  <c r="AH1269" i="6"/>
  <c r="AH1270" i="6"/>
  <c r="AH1271" i="6"/>
  <c r="AH1272" i="6"/>
  <c r="AH1273" i="6"/>
  <c r="AH1274" i="6"/>
  <c r="AH1275" i="6"/>
  <c r="AH1276" i="6"/>
  <c r="AH1277" i="6"/>
  <c r="AH1278" i="6"/>
  <c r="AH1279" i="6"/>
  <c r="AH1280" i="6"/>
  <c r="AH1281" i="6"/>
  <c r="AH1282" i="6"/>
  <c r="AH1283" i="6"/>
  <c r="AH1284" i="6"/>
  <c r="AH1285" i="6"/>
  <c r="AH1286" i="6"/>
  <c r="AH1287" i="6"/>
  <c r="AH1288" i="6"/>
  <c r="AH1289" i="6"/>
  <c r="AH1290" i="6"/>
  <c r="AH1291" i="6"/>
  <c r="AH1292" i="6"/>
  <c r="AH1293" i="6"/>
  <c r="AH1294" i="6"/>
  <c r="AH1295" i="6"/>
  <c r="AH1296" i="6"/>
  <c r="AH1297" i="6"/>
  <c r="AH1298" i="6"/>
  <c r="AH1299" i="6"/>
  <c r="AH1300" i="6"/>
  <c r="AH1301" i="6"/>
  <c r="AH1302" i="6"/>
  <c r="AH1303" i="6"/>
  <c r="AH1304" i="6"/>
  <c r="AH1305" i="6"/>
  <c r="AH1306" i="6"/>
  <c r="AH1307" i="6"/>
  <c r="AH1308" i="6"/>
  <c r="AH1309" i="6"/>
  <c r="AH1310" i="6"/>
  <c r="AH1311" i="6"/>
  <c r="AH1312" i="6"/>
  <c r="AH1313" i="6"/>
  <c r="AH1314" i="6"/>
  <c r="AH1315" i="6"/>
  <c r="AH1316" i="6"/>
  <c r="AH1317" i="6"/>
  <c r="AH1318" i="6"/>
  <c r="AH1319" i="6"/>
  <c r="AH1320" i="6"/>
  <c r="AH1321" i="6"/>
  <c r="AH1322" i="6"/>
  <c r="AH1323" i="6"/>
  <c r="AH1324" i="6"/>
  <c r="AH1325" i="6"/>
  <c r="AH1326" i="6"/>
  <c r="AH1327" i="6"/>
  <c r="AH1328" i="6"/>
  <c r="AH1329" i="6"/>
  <c r="AH1330" i="6"/>
  <c r="AH1331" i="6"/>
  <c r="AH1332" i="6"/>
  <c r="AH1333" i="6"/>
  <c r="AH1334" i="6"/>
  <c r="AH1335" i="6"/>
  <c r="AH1336" i="6"/>
  <c r="AH1337" i="6"/>
  <c r="AH1338" i="6"/>
  <c r="AH1339" i="6"/>
  <c r="AH1340" i="6"/>
  <c r="AH1341" i="6"/>
  <c r="AH1342" i="6"/>
  <c r="AH1343" i="6"/>
  <c r="AH1344" i="6"/>
  <c r="AH1345" i="6"/>
  <c r="AH1346" i="6"/>
  <c r="AH1347" i="6"/>
  <c r="AH1348" i="6"/>
  <c r="AH1349" i="6"/>
  <c r="AH1350" i="6"/>
  <c r="AH1351" i="6"/>
  <c r="AH1352" i="6"/>
  <c r="AH1353" i="6"/>
  <c r="AH1354" i="6"/>
  <c r="AH1355" i="6"/>
  <c r="AH1356" i="6"/>
  <c r="AH1357" i="6"/>
  <c r="AH1358" i="6"/>
  <c r="AH1359" i="6"/>
  <c r="AH1360" i="6"/>
  <c r="AH1361" i="6"/>
  <c r="AH1362" i="6"/>
  <c r="AH1363" i="6"/>
  <c r="AH1364" i="6"/>
  <c r="AH1365" i="6"/>
  <c r="AH1366" i="6"/>
  <c r="AH1367" i="6"/>
  <c r="AH1368" i="6"/>
  <c r="AH1369" i="6"/>
  <c r="AH1370" i="6"/>
  <c r="AH1371" i="6"/>
  <c r="AH1372" i="6"/>
  <c r="AH1373" i="6"/>
  <c r="AH1374" i="6"/>
  <c r="AH1375" i="6"/>
  <c r="AH1376" i="6"/>
  <c r="AH1377" i="6"/>
  <c r="AH1378" i="6"/>
  <c r="AH1379" i="6"/>
  <c r="AH1380" i="6"/>
  <c r="AH1381" i="6"/>
  <c r="AH1382" i="6"/>
  <c r="AH1383" i="6"/>
  <c r="AH1384" i="6"/>
  <c r="AH1385" i="6"/>
  <c r="AH1386" i="6"/>
  <c r="AH1387" i="6"/>
  <c r="AH1388" i="6"/>
  <c r="AH1389" i="6"/>
  <c r="AH1390" i="6"/>
  <c r="AH1391" i="6"/>
  <c r="AH1392" i="6"/>
  <c r="AH1393" i="6"/>
  <c r="AH1394" i="6"/>
  <c r="AH1395" i="6"/>
  <c r="AH1396" i="6"/>
  <c r="AH1397" i="6"/>
  <c r="AH1398" i="6"/>
  <c r="AH1399" i="6"/>
  <c r="AH1400" i="6"/>
  <c r="AH1401" i="6"/>
  <c r="AH1402" i="6"/>
  <c r="AH1403" i="6"/>
  <c r="AH1404" i="6"/>
  <c r="AH1405" i="6"/>
  <c r="AH1406" i="6"/>
  <c r="AH1407" i="6"/>
  <c r="AH1408" i="6"/>
  <c r="AH1409" i="6"/>
  <c r="AH1410" i="6"/>
  <c r="AH1411" i="6"/>
  <c r="AH1412" i="6"/>
  <c r="AH1413" i="6"/>
  <c r="AH1414" i="6"/>
  <c r="AH1415" i="6"/>
  <c r="AH1416" i="6"/>
  <c r="AH1417" i="6"/>
  <c r="AH1418" i="6"/>
  <c r="AH1419" i="6"/>
  <c r="AH1420" i="6"/>
  <c r="AH1421" i="6"/>
  <c r="AH1422" i="6"/>
  <c r="AH1423" i="6"/>
  <c r="AH1424" i="6"/>
  <c r="AH1425" i="6"/>
  <c r="AH1426" i="6"/>
  <c r="AH1427" i="6"/>
  <c r="AH1428" i="6"/>
  <c r="AH1429" i="6"/>
  <c r="AH1430" i="6"/>
  <c r="AH1431" i="6"/>
  <c r="AH1432" i="6"/>
  <c r="AH1433" i="6"/>
  <c r="AH1434" i="6"/>
  <c r="AH1435" i="6"/>
  <c r="AH1436" i="6"/>
  <c r="AH1437" i="6"/>
  <c r="AH1438" i="6"/>
  <c r="AH1439" i="6"/>
  <c r="AH1440" i="6"/>
  <c r="AH1441" i="6"/>
  <c r="AH1442" i="6"/>
  <c r="AH1443" i="6"/>
  <c r="AH1444" i="6"/>
  <c r="AH1445" i="6"/>
  <c r="AH1446" i="6"/>
  <c r="AH1447" i="6"/>
  <c r="AH1448" i="6"/>
  <c r="AH1449" i="6"/>
  <c r="AH1450" i="6"/>
  <c r="AH1451" i="6"/>
  <c r="AH1452" i="6"/>
  <c r="AH1453" i="6"/>
  <c r="AH1454" i="6"/>
  <c r="AH1455" i="6"/>
  <c r="AH1456" i="6"/>
  <c r="AH1457" i="6"/>
  <c r="AH1458" i="6"/>
  <c r="AH1459" i="6"/>
  <c r="AH1460" i="6"/>
  <c r="AH1461" i="6"/>
  <c r="AH1462" i="6"/>
  <c r="AH1463" i="6"/>
  <c r="AH1464" i="6"/>
  <c r="AH1465" i="6"/>
  <c r="AH1466" i="6"/>
  <c r="AH1467" i="6"/>
  <c r="AH1468" i="6"/>
  <c r="AH1469" i="6"/>
  <c r="AH1470" i="6"/>
  <c r="AH1471" i="6"/>
  <c r="AH1472" i="6"/>
  <c r="AH1473" i="6"/>
  <c r="AH1474" i="6"/>
  <c r="AH1475" i="6"/>
  <c r="AH1476" i="6"/>
  <c r="AH1477" i="6"/>
  <c r="AH1478" i="6"/>
  <c r="AH1479" i="6"/>
  <c r="AH1480" i="6"/>
  <c r="AH1481" i="6"/>
  <c r="AH1482" i="6"/>
  <c r="AH1483" i="6"/>
  <c r="AH1484" i="6"/>
  <c r="AH1485" i="6"/>
  <c r="AH1486" i="6"/>
  <c r="AH1487" i="6"/>
  <c r="AH1488" i="6"/>
  <c r="AH1489" i="6"/>
  <c r="AH1490" i="6"/>
  <c r="AH1491" i="6"/>
  <c r="AH1492" i="6"/>
  <c r="AH1493" i="6"/>
  <c r="AH1494" i="6"/>
  <c r="AH1495" i="6"/>
  <c r="AH1496" i="6"/>
  <c r="AH1497" i="6"/>
  <c r="AH1498" i="6"/>
  <c r="AH1499" i="6"/>
  <c r="AH1500" i="6"/>
  <c r="AH1501" i="6"/>
  <c r="AH1502" i="6"/>
  <c r="AH1503" i="6"/>
  <c r="AH1504" i="6"/>
  <c r="AH1505" i="6"/>
  <c r="AH1506" i="6"/>
  <c r="AH1507" i="6"/>
  <c r="AH1508" i="6"/>
  <c r="AH1509" i="6"/>
  <c r="AH1510" i="6"/>
  <c r="AH1511" i="6"/>
  <c r="AH1512" i="6"/>
  <c r="AH1513" i="6"/>
  <c r="AH1514" i="6"/>
  <c r="AH1515" i="6"/>
  <c r="AH1516" i="6"/>
  <c r="AH1517" i="6"/>
  <c r="AH1518" i="6"/>
  <c r="AH1519" i="6"/>
  <c r="AH1520" i="6"/>
  <c r="AH1521" i="6"/>
  <c r="AH1522" i="6"/>
  <c r="AH1523" i="6"/>
  <c r="AH1524" i="6"/>
  <c r="AH1525" i="6"/>
  <c r="AH1526" i="6"/>
  <c r="AH1527" i="6"/>
  <c r="AH1528" i="6"/>
  <c r="AH1529" i="6"/>
  <c r="AH1530" i="6"/>
  <c r="AH1531" i="6"/>
  <c r="AH1532" i="6"/>
  <c r="AH1533" i="6"/>
  <c r="AH1534" i="6"/>
  <c r="AH1535" i="6"/>
  <c r="AH1536" i="6"/>
  <c r="AH1537" i="6"/>
  <c r="AH1538" i="6"/>
  <c r="AH1539" i="6"/>
  <c r="AH1540" i="6"/>
  <c r="AH1541" i="6"/>
  <c r="AH1542" i="6"/>
  <c r="AH1543" i="6"/>
  <c r="AH1544" i="6"/>
  <c r="AH1545" i="6"/>
  <c r="AH1546" i="6"/>
  <c r="AH1547" i="6"/>
  <c r="AH1548" i="6"/>
  <c r="AH1549" i="6"/>
  <c r="AH1550" i="6"/>
  <c r="AH1551" i="6"/>
  <c r="AH1552" i="6"/>
  <c r="AH1553" i="6"/>
  <c r="AH1554" i="6"/>
  <c r="AH1555" i="6"/>
  <c r="AH1556" i="6"/>
  <c r="AH1557" i="6"/>
  <c r="AH1558" i="6"/>
  <c r="AH1559" i="6"/>
  <c r="AH1560" i="6"/>
  <c r="AH1561" i="6"/>
  <c r="AH1562" i="6"/>
  <c r="AH1563" i="6"/>
  <c r="AH1564" i="6"/>
  <c r="AH1565" i="6"/>
  <c r="AH1566" i="6"/>
  <c r="AH1567" i="6"/>
  <c r="AH1568" i="6"/>
  <c r="AH1569" i="6"/>
  <c r="AH1570" i="6"/>
  <c r="AH1571" i="6"/>
  <c r="AH1572" i="6"/>
  <c r="AH1573" i="6"/>
  <c r="AH1574" i="6"/>
  <c r="AH1575" i="6"/>
  <c r="AH1576" i="6"/>
  <c r="AH1577" i="6"/>
  <c r="AH1578" i="6"/>
  <c r="AH1579" i="6"/>
  <c r="AH1580" i="6"/>
  <c r="AH1581" i="6"/>
  <c r="AH1582" i="6"/>
  <c r="AH1583" i="6"/>
  <c r="AH1584" i="6"/>
  <c r="AH1585" i="6"/>
  <c r="AH1586" i="6"/>
  <c r="AH1587" i="6"/>
  <c r="AH1588" i="6"/>
  <c r="AH1589" i="6"/>
  <c r="AH1590" i="6"/>
  <c r="AH1591" i="6"/>
  <c r="AH1592" i="6"/>
  <c r="AH1593" i="6"/>
  <c r="AH1594" i="6"/>
  <c r="AH1595" i="6"/>
  <c r="AH1596" i="6"/>
  <c r="AH1597" i="6"/>
  <c r="AH1598" i="6"/>
  <c r="AH1599" i="6"/>
  <c r="AH1600" i="6"/>
  <c r="AH1601" i="6"/>
  <c r="AH1602" i="6"/>
  <c r="AH1603" i="6"/>
  <c r="AH1604" i="6"/>
  <c r="AH1605" i="6"/>
  <c r="AH1606" i="6"/>
  <c r="AH1607" i="6"/>
  <c r="AH1608" i="6"/>
  <c r="AH1609" i="6"/>
  <c r="AH1610" i="6"/>
  <c r="AH1611" i="6"/>
  <c r="AH1612" i="6"/>
  <c r="AH1613" i="6"/>
  <c r="AH1614" i="6"/>
  <c r="AH1615" i="6"/>
  <c r="AH1616" i="6"/>
  <c r="AH1617" i="6"/>
  <c r="AH1618" i="6"/>
  <c r="AH1619" i="6"/>
  <c r="AH1620" i="6"/>
  <c r="AH1621" i="6"/>
  <c r="AH1622" i="6"/>
  <c r="AH1623" i="6"/>
  <c r="AH1624" i="6"/>
  <c r="AH1625" i="6"/>
  <c r="AH1626" i="6"/>
  <c r="AH1627" i="6"/>
  <c r="AH1628" i="6"/>
  <c r="AH1629" i="6"/>
  <c r="AH1630" i="6"/>
  <c r="AH1631" i="6"/>
  <c r="AH1632" i="6"/>
  <c r="AH1633" i="6"/>
  <c r="AH1634" i="6"/>
  <c r="AH1635" i="6"/>
  <c r="AH1636" i="6"/>
  <c r="AH1637" i="6"/>
  <c r="AH1638" i="6"/>
  <c r="AH1639" i="6"/>
  <c r="AH1640" i="6"/>
  <c r="AH1641" i="6"/>
  <c r="AH1642" i="6"/>
  <c r="AH1643" i="6"/>
  <c r="AH1644" i="6"/>
  <c r="AH1645" i="6"/>
  <c r="AH1646" i="6"/>
  <c r="AH1647" i="6"/>
  <c r="AH1648" i="6"/>
  <c r="AH1649" i="6"/>
  <c r="AH1650" i="6"/>
  <c r="AH1651" i="6"/>
  <c r="AH1652" i="6"/>
  <c r="AH1653" i="6"/>
  <c r="AH1654" i="6"/>
  <c r="AH1655" i="6"/>
  <c r="AH1656" i="6"/>
  <c r="AH1657" i="6"/>
  <c r="AH1658" i="6"/>
  <c r="AH1659" i="6"/>
  <c r="AH1660" i="6"/>
  <c r="AH1661" i="6"/>
  <c r="AH1662" i="6"/>
  <c r="AH1663" i="6"/>
  <c r="AH1664" i="6"/>
  <c r="AH1665" i="6"/>
  <c r="AH1666" i="6"/>
  <c r="AH1667" i="6"/>
  <c r="AH1668" i="6"/>
  <c r="AH1669" i="6"/>
  <c r="AH1670" i="6"/>
  <c r="AH1671" i="6"/>
  <c r="AH1672" i="6"/>
  <c r="AH1673" i="6"/>
  <c r="AH1674" i="6"/>
  <c r="AH1675" i="6"/>
  <c r="AH1676" i="6"/>
  <c r="AH1677" i="6"/>
  <c r="AH1678" i="6"/>
  <c r="AH1679" i="6"/>
  <c r="AH1680" i="6"/>
  <c r="AH1681" i="6"/>
  <c r="AH1682" i="6"/>
  <c r="AH1683" i="6"/>
  <c r="AH1684" i="6"/>
  <c r="AH1685" i="6"/>
  <c r="AH1686" i="6"/>
  <c r="AH1687" i="6"/>
  <c r="AH1688" i="6"/>
  <c r="AH1689" i="6"/>
  <c r="AH1690" i="6"/>
  <c r="AH1691" i="6"/>
  <c r="AH1692" i="6"/>
  <c r="AH1693" i="6"/>
  <c r="AH1694" i="6"/>
  <c r="AH1695" i="6"/>
  <c r="AH1696" i="6"/>
  <c r="AH1697" i="6"/>
  <c r="AH1698" i="6"/>
  <c r="AH1699" i="6"/>
  <c r="AH1700" i="6"/>
  <c r="AH1701" i="6"/>
  <c r="AH1702" i="6"/>
  <c r="AH1703" i="6"/>
  <c r="AH1704" i="6"/>
  <c r="AH1705" i="6"/>
  <c r="AH1706" i="6"/>
  <c r="AH1707" i="6"/>
  <c r="AH1708" i="6"/>
  <c r="AH1709" i="6"/>
  <c r="AH1710" i="6"/>
  <c r="AH1711" i="6"/>
  <c r="AH1712" i="6"/>
  <c r="AH1713" i="6"/>
  <c r="AH1714" i="6"/>
  <c r="AH1715" i="6"/>
  <c r="AH1716" i="6"/>
  <c r="AH1717" i="6"/>
  <c r="AH1718" i="6"/>
  <c r="AH1719" i="6"/>
  <c r="AH1720" i="6"/>
  <c r="AH1721" i="6"/>
  <c r="AH1722" i="6"/>
  <c r="AH1723" i="6"/>
  <c r="AH1724" i="6"/>
  <c r="AH1725" i="6"/>
  <c r="AH1726" i="6"/>
  <c r="AH1727" i="6"/>
  <c r="AH1728" i="6"/>
  <c r="AH1729" i="6"/>
  <c r="AH1730" i="6"/>
  <c r="AH1731" i="6"/>
  <c r="AH1732" i="6"/>
  <c r="AH1733" i="6"/>
  <c r="AH1734" i="6"/>
  <c r="AH1735" i="6"/>
  <c r="AH1736" i="6"/>
  <c r="AH1737" i="6"/>
  <c r="AH1738" i="6"/>
  <c r="AH1739" i="6"/>
  <c r="AH1740" i="6"/>
  <c r="AH1741" i="6"/>
  <c r="AH1742" i="6"/>
  <c r="AH1743" i="6"/>
  <c r="AH1744" i="6"/>
  <c r="AH1745" i="6"/>
  <c r="AH1746" i="6"/>
  <c r="AH1747" i="6"/>
  <c r="AH1748" i="6"/>
  <c r="AH1749" i="6"/>
  <c r="AH1750" i="6"/>
  <c r="AH1751" i="6"/>
  <c r="AH1752" i="6"/>
  <c r="AH1753" i="6"/>
  <c r="AH1754" i="6"/>
  <c r="AH1755" i="6"/>
  <c r="AH1756" i="6"/>
  <c r="AH1757" i="6"/>
  <c r="AH1758" i="6"/>
  <c r="AH1759" i="6"/>
  <c r="AH1760" i="6"/>
  <c r="AH1761" i="6"/>
  <c r="AH1762" i="6"/>
  <c r="AH1763" i="6"/>
  <c r="AH1764" i="6"/>
  <c r="AH1765" i="6"/>
  <c r="AH1766" i="6"/>
  <c r="AH1767" i="6"/>
  <c r="AH1768" i="6"/>
  <c r="AH1769" i="6"/>
  <c r="AH1770" i="6"/>
  <c r="AH1771" i="6"/>
  <c r="AH1772" i="6"/>
  <c r="AH1773" i="6"/>
  <c r="AH1774" i="6"/>
  <c r="AH1775" i="6"/>
  <c r="AH1776" i="6"/>
  <c r="AH1777" i="6"/>
  <c r="AH1778" i="6"/>
  <c r="AH1779" i="6"/>
  <c r="AH1780" i="6"/>
  <c r="AH1781" i="6"/>
  <c r="AH1782" i="6"/>
  <c r="AH1783" i="6"/>
  <c r="AH1784" i="6"/>
  <c r="AH1785" i="6"/>
  <c r="AH1786" i="6"/>
  <c r="AH1787" i="6"/>
  <c r="AH1788" i="6"/>
  <c r="AH1789" i="6"/>
  <c r="AH1790" i="6"/>
  <c r="AH1791" i="6"/>
  <c r="AH1792" i="6"/>
  <c r="AH1793" i="6"/>
  <c r="AH1794" i="6"/>
  <c r="AH1795" i="6"/>
  <c r="AH1796" i="6"/>
  <c r="AH1797" i="6"/>
  <c r="AH1798" i="6"/>
  <c r="AH1799" i="6"/>
  <c r="AH1800" i="6"/>
  <c r="AH1801" i="6"/>
  <c r="AH1802" i="6"/>
  <c r="AH1803" i="6"/>
  <c r="AH1804" i="6"/>
  <c r="AH1805" i="6"/>
  <c r="AH1806" i="6"/>
  <c r="AH1807" i="6"/>
  <c r="AH1808" i="6"/>
  <c r="AH1809" i="6"/>
  <c r="AH1810" i="6"/>
  <c r="AH1811" i="6"/>
  <c r="AH1812" i="6"/>
  <c r="AH1813" i="6"/>
  <c r="AH1814" i="6"/>
  <c r="AH1815" i="6"/>
  <c r="AH1816" i="6"/>
  <c r="AH1817" i="6"/>
  <c r="AH1818" i="6"/>
  <c r="AH1819" i="6"/>
  <c r="AH1820" i="6"/>
  <c r="AH1821" i="6"/>
  <c r="AH1822" i="6"/>
  <c r="AH1823" i="6"/>
  <c r="AH1824" i="6"/>
  <c r="AH1825" i="6"/>
  <c r="AH1826" i="6"/>
  <c r="AH1827" i="6"/>
  <c r="AH1828" i="6"/>
  <c r="AH1829" i="6"/>
  <c r="AH1830" i="6"/>
  <c r="AH1831" i="6"/>
  <c r="AH1832" i="6"/>
  <c r="AH1833" i="6"/>
  <c r="AH1834" i="6"/>
  <c r="AH1835" i="6"/>
  <c r="AH1836" i="6"/>
  <c r="AH1837" i="6"/>
  <c r="AH1838" i="6"/>
  <c r="AH1839" i="6"/>
  <c r="AH1840" i="6"/>
  <c r="AH1841" i="6"/>
  <c r="AH1842" i="6"/>
  <c r="AH1843" i="6"/>
  <c r="AH1844" i="6"/>
  <c r="AH1845" i="6"/>
  <c r="AH1846" i="6"/>
  <c r="AH1847" i="6"/>
  <c r="AH1848" i="6"/>
  <c r="AH1849" i="6"/>
  <c r="AH1850" i="6"/>
  <c r="AH1851" i="6"/>
  <c r="AH1852" i="6"/>
  <c r="AH1853" i="6"/>
  <c r="AH1854" i="6"/>
  <c r="AH1855" i="6"/>
  <c r="AH1856" i="6"/>
  <c r="AH1857" i="6"/>
  <c r="AH1858" i="6"/>
  <c r="AH1859" i="6"/>
  <c r="AH1860" i="6"/>
  <c r="AH1861" i="6"/>
  <c r="AH1862" i="6"/>
  <c r="AH1863" i="6"/>
  <c r="AH1864" i="6"/>
  <c r="AH1865" i="6"/>
  <c r="AH1866" i="6"/>
  <c r="AH1867" i="6"/>
  <c r="AH1868" i="6"/>
  <c r="AH1869" i="6"/>
  <c r="AH1870" i="6"/>
  <c r="AH1871" i="6"/>
  <c r="AH1872" i="6"/>
  <c r="AH1873" i="6"/>
  <c r="AH1874" i="6"/>
  <c r="AH1875" i="6"/>
  <c r="AH1876" i="6"/>
  <c r="AH1877" i="6"/>
  <c r="AH1878" i="6"/>
  <c r="AH1879" i="6"/>
  <c r="AH1880" i="6"/>
  <c r="AH1881" i="6"/>
  <c r="AH1882" i="6"/>
  <c r="AH1883" i="6"/>
  <c r="AH1884" i="6"/>
  <c r="AH1885" i="6"/>
  <c r="AH1886" i="6"/>
  <c r="AH1887" i="6"/>
  <c r="AH1888" i="6"/>
  <c r="AH1889" i="6"/>
  <c r="AH1890" i="6"/>
  <c r="AH1891" i="6"/>
  <c r="AH1892" i="6"/>
  <c r="AH1893" i="6"/>
  <c r="AH1894" i="6"/>
  <c r="AH1895" i="6"/>
  <c r="AH1896" i="6"/>
  <c r="AH1897" i="6"/>
  <c r="AH1898" i="6"/>
  <c r="AH1899" i="6"/>
  <c r="AH1900" i="6"/>
  <c r="AH1901" i="6"/>
  <c r="AH1902" i="6"/>
  <c r="AH1903" i="6"/>
  <c r="AH1904" i="6"/>
  <c r="AH1905" i="6"/>
  <c r="AH1906" i="6"/>
  <c r="AH1907" i="6"/>
  <c r="AH1908" i="6"/>
  <c r="AH1909" i="6"/>
  <c r="AH1910" i="6"/>
  <c r="AH1911" i="6"/>
  <c r="AH1912" i="6"/>
  <c r="AH1913" i="6"/>
  <c r="AH1914" i="6"/>
  <c r="AH1915" i="6"/>
  <c r="AH1916" i="6"/>
  <c r="AH1917" i="6"/>
  <c r="AH1918" i="6"/>
  <c r="AH1919" i="6"/>
  <c r="AH1920" i="6"/>
  <c r="AH1921" i="6"/>
  <c r="AH1922" i="6"/>
  <c r="AH1923" i="6"/>
  <c r="AH1924" i="6"/>
  <c r="AH1925" i="6"/>
  <c r="AH1926" i="6"/>
  <c r="AH1927" i="6"/>
  <c r="AH1928" i="6"/>
  <c r="AH1929" i="6"/>
  <c r="AH1930" i="6"/>
  <c r="AH1931" i="6"/>
  <c r="AH1932" i="6"/>
  <c r="AH1933" i="6"/>
  <c r="AH1934" i="6"/>
  <c r="AH1935" i="6"/>
  <c r="AH1936" i="6"/>
  <c r="AH1937" i="6"/>
  <c r="AH1938" i="6"/>
  <c r="AH1939" i="6"/>
  <c r="AH1940" i="6"/>
  <c r="AH1941" i="6"/>
  <c r="AH1942" i="6"/>
  <c r="AH1943" i="6"/>
  <c r="AH1944" i="6"/>
  <c r="AH1945" i="6"/>
  <c r="AH1946" i="6"/>
  <c r="AH1947" i="6"/>
  <c r="AH1948" i="6"/>
  <c r="AH1949" i="6"/>
  <c r="AH1950" i="6"/>
  <c r="AH1951" i="6"/>
  <c r="AH1952" i="6"/>
  <c r="AH1953" i="6"/>
  <c r="AH1954" i="6"/>
  <c r="AH1955" i="6"/>
  <c r="AH1956" i="6"/>
  <c r="AH1957" i="6"/>
  <c r="AH1958" i="6"/>
  <c r="AH1959" i="6"/>
  <c r="AH1960" i="6"/>
  <c r="AH1961" i="6"/>
  <c r="AH1962" i="6"/>
  <c r="AH1963" i="6"/>
  <c r="AH1964" i="6"/>
  <c r="AH1965" i="6"/>
  <c r="AH1966" i="6"/>
  <c r="AH1967" i="6"/>
  <c r="AH1968" i="6"/>
  <c r="AH1969" i="6"/>
  <c r="AH1970" i="6"/>
  <c r="AH1971" i="6"/>
  <c r="AH1972" i="6"/>
  <c r="AH1973" i="6"/>
  <c r="AH1974" i="6"/>
  <c r="AH1975" i="6"/>
  <c r="AH1976" i="6"/>
  <c r="AH1977" i="6"/>
  <c r="AH1978" i="6"/>
  <c r="AH1979" i="6"/>
  <c r="AH1980" i="6"/>
  <c r="AH1981" i="6"/>
  <c r="AH1982" i="6"/>
  <c r="AH1983" i="6"/>
  <c r="AH1984" i="6"/>
  <c r="AH1985" i="6"/>
  <c r="AH1986" i="6"/>
  <c r="AH1987" i="6"/>
  <c r="AH1988" i="6"/>
  <c r="AH1989" i="6"/>
  <c r="AH1990" i="6"/>
  <c r="AH1991" i="6"/>
  <c r="AH1992" i="6"/>
  <c r="AH1993" i="6"/>
  <c r="AH1994" i="6"/>
  <c r="AH1995" i="6"/>
  <c r="AH1996" i="6"/>
  <c r="AH1997" i="6"/>
  <c r="AH1998" i="6"/>
  <c r="AH1999" i="6"/>
  <c r="AH2000" i="6"/>
  <c r="AH2001" i="6"/>
  <c r="AH89" i="6"/>
  <c r="AH13" i="6"/>
  <c r="AH14" i="6"/>
  <c r="AH15" i="6"/>
  <c r="AH16" i="6"/>
  <c r="AH17" i="6"/>
  <c r="AH18" i="6"/>
  <c r="AH19" i="6"/>
  <c r="AH20" i="6"/>
  <c r="AH21" i="6"/>
  <c r="AH22" i="6"/>
  <c r="AH23" i="6"/>
  <c r="AH24" i="6"/>
  <c r="AH25" i="6"/>
  <c r="AH26" i="6"/>
  <c r="AH27" i="6"/>
  <c r="AH28" i="6"/>
  <c r="AH29" i="6"/>
  <c r="AH30" i="6"/>
  <c r="AH31" i="6"/>
  <c r="AH32" i="6"/>
  <c r="AH33" i="6"/>
  <c r="AH34" i="6"/>
  <c r="AH35" i="6"/>
  <c r="AH36" i="6"/>
  <c r="AH37" i="6"/>
  <c r="AH38" i="6"/>
  <c r="AH39" i="6"/>
  <c r="AH40" i="6"/>
  <c r="AH41" i="6"/>
  <c r="AH42" i="6"/>
  <c r="AH43" i="6"/>
  <c r="AH44" i="6"/>
  <c r="AH45" i="6"/>
  <c r="AH46" i="6"/>
  <c r="AH47" i="6"/>
  <c r="AH48" i="6"/>
  <c r="AH49" i="6"/>
  <c r="AH50" i="6"/>
  <c r="AH51" i="6"/>
  <c r="AH52" i="6"/>
  <c r="AH53" i="6"/>
  <c r="AH54" i="6"/>
  <c r="AH55" i="6"/>
  <c r="AH56" i="6"/>
  <c r="AH57" i="6"/>
  <c r="AH58" i="6"/>
  <c r="AH59" i="6"/>
  <c r="AH60" i="6"/>
  <c r="AH61" i="6"/>
  <c r="AH62" i="6"/>
  <c r="AH63" i="6"/>
  <c r="AH64" i="6"/>
  <c r="AH65" i="6"/>
  <c r="AH66" i="6"/>
  <c r="AH67" i="6"/>
  <c r="AH68" i="6"/>
  <c r="AH69" i="6"/>
  <c r="AH70" i="6"/>
  <c r="AH71" i="6"/>
  <c r="AH72" i="6"/>
  <c r="AH73" i="6"/>
  <c r="AH74" i="6"/>
  <c r="AH75" i="6"/>
  <c r="AH76" i="6"/>
  <c r="AH77" i="6"/>
  <c r="AH78" i="6"/>
  <c r="AH79" i="6"/>
  <c r="AH80" i="6"/>
  <c r="AH81" i="6"/>
  <c r="AH82" i="6"/>
  <c r="AH83" i="6"/>
  <c r="AH84" i="6"/>
  <c r="AH85" i="6"/>
  <c r="AH86" i="6"/>
  <c r="AH87" i="6"/>
  <c r="AH88" i="6"/>
  <c r="AH3" i="6"/>
  <c r="AH4" i="6"/>
  <c r="AH5" i="6"/>
  <c r="AH6" i="6"/>
  <c r="AH7" i="6"/>
  <c r="AH8" i="6"/>
  <c r="AH9" i="6"/>
  <c r="AH10" i="6"/>
  <c r="AH11" i="6"/>
  <c r="AH12" i="6"/>
  <c r="AH2" i="6"/>
  <c r="AG3" i="6"/>
  <c r="AG4" i="6"/>
  <c r="AG5" i="6"/>
  <c r="AG6" i="6"/>
  <c r="AG7" i="6"/>
  <c r="AG8" i="6"/>
  <c r="AG9" i="6"/>
  <c r="AG10" i="6"/>
  <c r="AG11" i="6"/>
  <c r="AG12" i="6"/>
  <c r="AG13" i="6"/>
  <c r="AG14" i="6"/>
  <c r="AG15" i="6"/>
  <c r="AG16" i="6"/>
  <c r="AG17" i="6"/>
  <c r="AG18" i="6"/>
  <c r="AG19" i="6"/>
  <c r="AG20" i="6"/>
  <c r="AG21" i="6"/>
  <c r="AG22" i="6"/>
  <c r="AG23" i="6"/>
  <c r="AG24" i="6"/>
  <c r="AG25" i="6"/>
  <c r="AG26" i="6"/>
  <c r="AG27" i="6"/>
  <c r="AG28" i="6"/>
  <c r="AG29" i="6"/>
  <c r="AG30" i="6"/>
  <c r="AG31" i="6"/>
  <c r="AG32" i="6"/>
  <c r="AG33" i="6"/>
  <c r="AG34" i="6"/>
  <c r="AG35" i="6"/>
  <c r="AG36" i="6"/>
  <c r="AG37" i="6"/>
  <c r="AG38" i="6"/>
  <c r="AG39" i="6"/>
  <c r="AG40" i="6"/>
  <c r="AG41" i="6"/>
  <c r="AG42" i="6"/>
  <c r="AG43" i="6"/>
  <c r="AG44" i="6"/>
  <c r="AG45" i="6"/>
  <c r="AG46" i="6"/>
  <c r="AG47" i="6"/>
  <c r="AG48" i="6"/>
  <c r="AG49" i="6"/>
  <c r="AG50" i="6"/>
  <c r="AG51" i="6"/>
  <c r="AG52" i="6"/>
  <c r="AG53" i="6"/>
  <c r="AG54" i="6"/>
  <c r="AG55" i="6"/>
  <c r="AG56" i="6"/>
  <c r="AG57" i="6"/>
  <c r="AG58" i="6"/>
  <c r="AG59" i="6"/>
  <c r="AG60" i="6"/>
  <c r="AG61" i="6"/>
  <c r="AG62" i="6"/>
  <c r="AG63" i="6"/>
  <c r="AG64" i="6"/>
  <c r="AG65" i="6"/>
  <c r="AG66" i="6"/>
  <c r="AG67" i="6"/>
  <c r="AG68" i="6"/>
  <c r="AG69" i="6"/>
  <c r="AG70" i="6"/>
  <c r="AG71" i="6"/>
  <c r="AG72" i="6"/>
  <c r="AG73" i="6"/>
  <c r="AG74" i="6"/>
  <c r="AG75" i="6"/>
  <c r="AG76" i="6"/>
  <c r="AG77" i="6"/>
  <c r="AG78" i="6"/>
  <c r="AG79" i="6"/>
  <c r="AG80" i="6"/>
  <c r="AG81" i="6"/>
  <c r="AG82" i="6"/>
  <c r="AG83" i="6"/>
  <c r="AG84" i="6"/>
  <c r="AG85" i="6"/>
  <c r="AG86" i="6"/>
  <c r="AG87" i="6"/>
  <c r="AG88" i="6"/>
  <c r="AG89" i="6"/>
  <c r="AG90" i="6"/>
  <c r="AG91" i="6"/>
  <c r="AG92" i="6"/>
  <c r="AG93" i="6"/>
  <c r="AG94" i="6"/>
  <c r="AG95" i="6"/>
  <c r="AG96" i="6"/>
  <c r="AG97" i="6"/>
  <c r="AG98" i="6"/>
  <c r="AG99" i="6"/>
  <c r="AG100" i="6"/>
  <c r="AG101" i="6"/>
  <c r="AG102" i="6"/>
  <c r="AG103" i="6"/>
  <c r="AG104" i="6"/>
  <c r="AG105" i="6"/>
  <c r="AG106" i="6"/>
  <c r="AG107" i="6"/>
  <c r="AG108" i="6"/>
  <c r="AG109" i="6"/>
  <c r="AG110" i="6"/>
  <c r="AG111" i="6"/>
  <c r="AG112" i="6"/>
  <c r="AG113" i="6"/>
  <c r="AG114" i="6"/>
  <c r="AG115" i="6"/>
  <c r="AG116" i="6"/>
  <c r="AG117" i="6"/>
  <c r="AG118" i="6"/>
  <c r="AG119" i="6"/>
  <c r="AG120" i="6"/>
  <c r="AG121" i="6"/>
  <c r="AG122" i="6"/>
  <c r="AG123" i="6"/>
  <c r="AG124" i="6"/>
  <c r="AG125" i="6"/>
  <c r="AG126" i="6"/>
  <c r="AG127" i="6"/>
  <c r="AG128" i="6"/>
  <c r="AG129" i="6"/>
  <c r="AG130" i="6"/>
  <c r="AG131" i="6"/>
  <c r="AG132" i="6"/>
  <c r="AG133" i="6"/>
  <c r="AG134" i="6"/>
  <c r="AG135" i="6"/>
  <c r="AG136" i="6"/>
  <c r="AG137" i="6"/>
  <c r="AG138" i="6"/>
  <c r="AG139" i="6"/>
  <c r="AG140" i="6"/>
  <c r="AG141" i="6"/>
  <c r="AG142" i="6"/>
  <c r="AG143" i="6"/>
  <c r="AG144" i="6"/>
  <c r="AG145" i="6"/>
  <c r="AG146" i="6"/>
  <c r="AG147" i="6"/>
  <c r="AG148" i="6"/>
  <c r="AG149" i="6"/>
  <c r="AG150" i="6"/>
  <c r="AG151" i="6"/>
  <c r="AG152" i="6"/>
  <c r="AG153" i="6"/>
  <c r="AG154" i="6"/>
  <c r="AG155" i="6"/>
  <c r="AG156" i="6"/>
  <c r="AG157" i="6"/>
  <c r="AG158" i="6"/>
  <c r="AG159" i="6"/>
  <c r="AG160" i="6"/>
  <c r="AG161" i="6"/>
  <c r="AG162" i="6"/>
  <c r="AG163" i="6"/>
  <c r="AG164" i="6"/>
  <c r="AG165" i="6"/>
  <c r="AG166" i="6"/>
  <c r="AG167" i="6"/>
  <c r="AG168" i="6"/>
  <c r="AG169" i="6"/>
  <c r="AG170" i="6"/>
  <c r="AG171" i="6"/>
  <c r="AG172" i="6"/>
  <c r="AG173" i="6"/>
  <c r="AG174" i="6"/>
  <c r="AG175" i="6"/>
  <c r="AG176" i="6"/>
  <c r="AG177" i="6"/>
  <c r="AG178" i="6"/>
  <c r="AG179" i="6"/>
  <c r="AG180" i="6"/>
  <c r="AG181" i="6"/>
  <c r="AG182" i="6"/>
  <c r="AG183" i="6"/>
  <c r="AG184" i="6"/>
  <c r="AG185" i="6"/>
  <c r="AG186" i="6"/>
  <c r="AG187" i="6"/>
  <c r="AG188" i="6"/>
  <c r="AG189" i="6"/>
  <c r="AG190" i="6"/>
  <c r="AG191" i="6"/>
  <c r="AG192" i="6"/>
  <c r="AG193" i="6"/>
  <c r="AG194" i="6"/>
  <c r="AG195" i="6"/>
  <c r="AG196" i="6"/>
  <c r="AG197" i="6"/>
  <c r="AG198" i="6"/>
  <c r="AG199" i="6"/>
  <c r="AG200" i="6"/>
  <c r="AG201" i="6"/>
  <c r="AG202" i="6"/>
  <c r="AG203" i="6"/>
  <c r="AG204" i="6"/>
  <c r="AG205" i="6"/>
  <c r="AG206" i="6"/>
  <c r="AG207" i="6"/>
  <c r="AG208" i="6"/>
  <c r="AG209" i="6"/>
  <c r="AG210" i="6"/>
  <c r="AG211" i="6"/>
  <c r="AG212" i="6"/>
  <c r="AG213" i="6"/>
  <c r="AG214" i="6"/>
  <c r="AG215" i="6"/>
  <c r="AG216" i="6"/>
  <c r="AG217" i="6"/>
  <c r="AG218" i="6"/>
  <c r="AG219" i="6"/>
  <c r="AG220" i="6"/>
  <c r="AG221" i="6"/>
  <c r="AG222" i="6"/>
  <c r="AG223" i="6"/>
  <c r="AG224" i="6"/>
  <c r="AG225" i="6"/>
  <c r="AG226" i="6"/>
  <c r="AG227" i="6"/>
  <c r="AG228" i="6"/>
  <c r="AG229" i="6"/>
  <c r="AG230" i="6"/>
  <c r="AG231" i="6"/>
  <c r="AG232" i="6"/>
  <c r="AG233" i="6"/>
  <c r="AG234" i="6"/>
  <c r="AG235" i="6"/>
  <c r="AG236" i="6"/>
  <c r="AG237" i="6"/>
  <c r="AG238" i="6"/>
  <c r="AG239" i="6"/>
  <c r="AG240" i="6"/>
  <c r="AG241" i="6"/>
  <c r="AG242" i="6"/>
  <c r="AG243" i="6"/>
  <c r="AG244" i="6"/>
  <c r="AG245" i="6"/>
  <c r="AG246" i="6"/>
  <c r="AG247" i="6"/>
  <c r="AG248" i="6"/>
  <c r="AG249" i="6"/>
  <c r="AG250" i="6"/>
  <c r="AG251" i="6"/>
  <c r="AG252" i="6"/>
  <c r="AG253" i="6"/>
  <c r="AG254" i="6"/>
  <c r="AG255" i="6"/>
  <c r="AG256" i="6"/>
  <c r="AG257" i="6"/>
  <c r="AG258" i="6"/>
  <c r="AG259" i="6"/>
  <c r="AG260" i="6"/>
  <c r="AG261" i="6"/>
  <c r="AG262" i="6"/>
  <c r="AG263" i="6"/>
  <c r="AG264" i="6"/>
  <c r="AG265" i="6"/>
  <c r="AG266" i="6"/>
  <c r="AG267" i="6"/>
  <c r="AG268" i="6"/>
  <c r="AG269" i="6"/>
  <c r="AG270" i="6"/>
  <c r="AG271" i="6"/>
  <c r="AG272" i="6"/>
  <c r="AG273" i="6"/>
  <c r="AG274" i="6"/>
  <c r="AG275" i="6"/>
  <c r="AG276" i="6"/>
  <c r="AG277" i="6"/>
  <c r="AG278" i="6"/>
  <c r="AG279" i="6"/>
  <c r="AG280" i="6"/>
  <c r="AG281" i="6"/>
  <c r="AG282" i="6"/>
  <c r="AG283" i="6"/>
  <c r="AG284" i="6"/>
  <c r="AG285" i="6"/>
  <c r="AG286" i="6"/>
  <c r="AG287" i="6"/>
  <c r="AG288" i="6"/>
  <c r="AG289" i="6"/>
  <c r="AG290" i="6"/>
  <c r="AG291" i="6"/>
  <c r="AG292" i="6"/>
  <c r="AG293" i="6"/>
  <c r="AG294" i="6"/>
  <c r="AG295" i="6"/>
  <c r="AG296" i="6"/>
  <c r="AG297" i="6"/>
  <c r="AG298" i="6"/>
  <c r="AG299" i="6"/>
  <c r="AG300" i="6"/>
  <c r="AG301" i="6"/>
  <c r="AG302" i="6"/>
  <c r="AG303" i="6"/>
  <c r="AG304" i="6"/>
  <c r="AG305" i="6"/>
  <c r="AG306" i="6"/>
  <c r="AG307" i="6"/>
  <c r="AG308" i="6"/>
  <c r="AG309" i="6"/>
  <c r="AG310" i="6"/>
  <c r="AG311" i="6"/>
  <c r="AG312" i="6"/>
  <c r="AG313" i="6"/>
  <c r="AG314" i="6"/>
  <c r="AG315" i="6"/>
  <c r="AG316" i="6"/>
  <c r="AG317" i="6"/>
  <c r="AG318" i="6"/>
  <c r="AG319" i="6"/>
  <c r="AG320" i="6"/>
  <c r="AG321" i="6"/>
  <c r="AG322" i="6"/>
  <c r="AG323" i="6"/>
  <c r="AG324" i="6"/>
  <c r="AG325" i="6"/>
  <c r="AG326" i="6"/>
  <c r="AG327" i="6"/>
  <c r="AG328" i="6"/>
  <c r="AG329" i="6"/>
  <c r="AG330" i="6"/>
  <c r="AG331" i="6"/>
  <c r="AG332" i="6"/>
  <c r="AG333" i="6"/>
  <c r="AG334" i="6"/>
  <c r="AG335" i="6"/>
  <c r="AG336" i="6"/>
  <c r="AG337" i="6"/>
  <c r="AG338" i="6"/>
  <c r="AG339" i="6"/>
  <c r="AG340" i="6"/>
  <c r="AG341" i="6"/>
  <c r="AG342" i="6"/>
  <c r="AG343" i="6"/>
  <c r="AG344" i="6"/>
  <c r="AG345" i="6"/>
  <c r="AG346" i="6"/>
  <c r="AG347" i="6"/>
  <c r="AG348" i="6"/>
  <c r="AG349" i="6"/>
  <c r="AG350" i="6"/>
  <c r="AG351" i="6"/>
  <c r="AG352" i="6"/>
  <c r="AG353" i="6"/>
  <c r="AG354" i="6"/>
  <c r="AG355" i="6"/>
  <c r="AG356" i="6"/>
  <c r="AG357" i="6"/>
  <c r="AG358" i="6"/>
  <c r="AG359" i="6"/>
  <c r="AG360" i="6"/>
  <c r="AG361" i="6"/>
  <c r="AG362" i="6"/>
  <c r="AG363" i="6"/>
  <c r="AG364" i="6"/>
  <c r="AG365" i="6"/>
  <c r="AG366" i="6"/>
  <c r="AG367" i="6"/>
  <c r="AG368" i="6"/>
  <c r="AG369" i="6"/>
  <c r="AG370" i="6"/>
  <c r="AG371" i="6"/>
  <c r="AG372" i="6"/>
  <c r="AG373" i="6"/>
  <c r="AG374" i="6"/>
  <c r="AG375" i="6"/>
  <c r="AG376" i="6"/>
  <c r="AG377" i="6"/>
  <c r="AG378" i="6"/>
  <c r="AG379" i="6"/>
  <c r="AG380" i="6"/>
  <c r="AG381" i="6"/>
  <c r="AG382" i="6"/>
  <c r="AG383" i="6"/>
  <c r="AG384" i="6"/>
  <c r="AG385" i="6"/>
  <c r="AG386" i="6"/>
  <c r="AG387" i="6"/>
  <c r="AG388" i="6"/>
  <c r="AG389" i="6"/>
  <c r="AG390" i="6"/>
  <c r="AG391" i="6"/>
  <c r="AG392" i="6"/>
  <c r="AG393" i="6"/>
  <c r="AG394" i="6"/>
  <c r="AG395" i="6"/>
  <c r="AG396" i="6"/>
  <c r="AG397" i="6"/>
  <c r="AG398" i="6"/>
  <c r="AG399" i="6"/>
  <c r="AG400" i="6"/>
  <c r="AG401" i="6"/>
  <c r="AG402" i="6"/>
  <c r="AG403" i="6"/>
  <c r="AG404" i="6"/>
  <c r="AG405" i="6"/>
  <c r="AG406" i="6"/>
  <c r="AG407" i="6"/>
  <c r="AG408" i="6"/>
  <c r="AG409" i="6"/>
  <c r="AG410" i="6"/>
  <c r="AG411" i="6"/>
  <c r="AG412" i="6"/>
  <c r="AG413" i="6"/>
  <c r="AG414" i="6"/>
  <c r="AG415" i="6"/>
  <c r="AG416" i="6"/>
  <c r="AG417" i="6"/>
  <c r="AG418" i="6"/>
  <c r="AG419" i="6"/>
  <c r="AG420" i="6"/>
  <c r="AG421" i="6"/>
  <c r="AG422" i="6"/>
  <c r="AG423" i="6"/>
  <c r="AG424" i="6"/>
  <c r="AG425" i="6"/>
  <c r="AG426" i="6"/>
  <c r="AG427" i="6"/>
  <c r="AG428" i="6"/>
  <c r="AG429" i="6"/>
  <c r="AG430" i="6"/>
  <c r="AG431" i="6"/>
  <c r="AG432" i="6"/>
  <c r="AG433" i="6"/>
  <c r="AG434" i="6"/>
  <c r="AG435" i="6"/>
  <c r="AG436" i="6"/>
  <c r="AG437" i="6"/>
  <c r="AG438" i="6"/>
  <c r="AG439" i="6"/>
  <c r="AG440" i="6"/>
  <c r="AG441" i="6"/>
  <c r="AG442" i="6"/>
  <c r="AG443" i="6"/>
  <c r="AG444" i="6"/>
  <c r="AG445" i="6"/>
  <c r="AG446" i="6"/>
  <c r="AG447" i="6"/>
  <c r="AG448" i="6"/>
  <c r="AG449" i="6"/>
  <c r="AG450" i="6"/>
  <c r="AG451" i="6"/>
  <c r="AG452" i="6"/>
  <c r="AG453" i="6"/>
  <c r="AG454" i="6"/>
  <c r="AG455" i="6"/>
  <c r="AG456" i="6"/>
  <c r="AG457" i="6"/>
  <c r="AG458" i="6"/>
  <c r="AG459" i="6"/>
  <c r="AG460" i="6"/>
  <c r="AG461" i="6"/>
  <c r="AG462" i="6"/>
  <c r="AG463" i="6"/>
  <c r="AG464" i="6"/>
  <c r="AG465" i="6"/>
  <c r="AG466" i="6"/>
  <c r="AG467" i="6"/>
  <c r="AG468" i="6"/>
  <c r="AG469" i="6"/>
  <c r="AG470" i="6"/>
  <c r="AG471" i="6"/>
  <c r="AG472" i="6"/>
  <c r="AG473" i="6"/>
  <c r="AG474" i="6"/>
  <c r="AG475" i="6"/>
  <c r="AG476" i="6"/>
  <c r="AG477" i="6"/>
  <c r="AG478" i="6"/>
  <c r="AG479" i="6"/>
  <c r="AG480" i="6"/>
  <c r="AG481" i="6"/>
  <c r="AG482" i="6"/>
  <c r="AG483" i="6"/>
  <c r="AG484" i="6"/>
  <c r="AG485" i="6"/>
  <c r="AG486" i="6"/>
  <c r="AG487" i="6"/>
  <c r="AG488" i="6"/>
  <c r="AG489" i="6"/>
  <c r="AG490" i="6"/>
  <c r="AG491" i="6"/>
  <c r="AG492" i="6"/>
  <c r="AG493" i="6"/>
  <c r="AG494" i="6"/>
  <c r="AG495" i="6"/>
  <c r="AG496" i="6"/>
  <c r="AG497" i="6"/>
  <c r="AG498" i="6"/>
  <c r="AG499" i="6"/>
  <c r="AG500" i="6"/>
  <c r="AG501" i="6"/>
  <c r="AG502" i="6"/>
  <c r="AG503" i="6"/>
  <c r="AG504" i="6"/>
  <c r="AG505" i="6"/>
  <c r="AG506" i="6"/>
  <c r="AG507" i="6"/>
  <c r="AG508" i="6"/>
  <c r="AG509" i="6"/>
  <c r="AG510" i="6"/>
  <c r="AG511" i="6"/>
  <c r="AG512" i="6"/>
  <c r="AG513" i="6"/>
  <c r="AG514" i="6"/>
  <c r="AG515" i="6"/>
  <c r="AG516" i="6"/>
  <c r="AG517" i="6"/>
  <c r="AG518" i="6"/>
  <c r="AG519" i="6"/>
  <c r="AG520" i="6"/>
  <c r="AG521" i="6"/>
  <c r="AG522" i="6"/>
  <c r="AG523" i="6"/>
  <c r="AG524" i="6"/>
  <c r="AG525" i="6"/>
  <c r="AG526" i="6"/>
  <c r="AG527" i="6"/>
  <c r="AG528" i="6"/>
  <c r="AG529" i="6"/>
  <c r="AG530" i="6"/>
  <c r="AG531" i="6"/>
  <c r="AG532" i="6"/>
  <c r="AG533" i="6"/>
  <c r="AG534" i="6"/>
  <c r="AG535" i="6"/>
  <c r="AG536" i="6"/>
  <c r="AG537" i="6"/>
  <c r="AG538" i="6"/>
  <c r="AG539" i="6"/>
  <c r="AG540" i="6"/>
  <c r="AG541" i="6"/>
  <c r="AG542" i="6"/>
  <c r="AG543" i="6"/>
  <c r="AG544" i="6"/>
  <c r="AG545" i="6"/>
  <c r="AG546" i="6"/>
  <c r="AG547" i="6"/>
  <c r="AG548" i="6"/>
  <c r="AG549" i="6"/>
  <c r="AG550" i="6"/>
  <c r="AG551" i="6"/>
  <c r="AG552" i="6"/>
  <c r="AG553" i="6"/>
  <c r="AG554" i="6"/>
  <c r="AG555" i="6"/>
  <c r="AG556" i="6"/>
  <c r="AG557" i="6"/>
  <c r="AG558" i="6"/>
  <c r="AG559" i="6"/>
  <c r="AG560" i="6"/>
  <c r="AG561" i="6"/>
  <c r="AG562" i="6"/>
  <c r="AG563" i="6"/>
  <c r="AG564" i="6"/>
  <c r="AG565" i="6"/>
  <c r="AG566" i="6"/>
  <c r="AG567" i="6"/>
  <c r="AG568" i="6"/>
  <c r="AG569" i="6"/>
  <c r="AG570" i="6"/>
  <c r="AG571" i="6"/>
  <c r="AG572" i="6"/>
  <c r="AG573" i="6"/>
  <c r="AG574" i="6"/>
  <c r="AG575" i="6"/>
  <c r="AG576" i="6"/>
  <c r="AG577" i="6"/>
  <c r="AG578" i="6"/>
  <c r="AG579" i="6"/>
  <c r="AG580" i="6"/>
  <c r="AG581" i="6"/>
  <c r="AG582" i="6"/>
  <c r="AG583" i="6"/>
  <c r="AG584" i="6"/>
  <c r="AG585" i="6"/>
  <c r="AG586" i="6"/>
  <c r="AG587" i="6"/>
  <c r="AG588" i="6"/>
  <c r="AG589" i="6"/>
  <c r="AG590" i="6"/>
  <c r="AG591" i="6"/>
  <c r="AG592" i="6"/>
  <c r="AG593" i="6"/>
  <c r="AG594" i="6"/>
  <c r="AG595" i="6"/>
  <c r="AG596" i="6"/>
  <c r="AG597" i="6"/>
  <c r="AG598" i="6"/>
  <c r="AG599" i="6"/>
  <c r="AG600" i="6"/>
  <c r="AG601" i="6"/>
  <c r="AG602" i="6"/>
  <c r="AG603" i="6"/>
  <c r="AG604" i="6"/>
  <c r="AG605" i="6"/>
  <c r="AG606" i="6"/>
  <c r="AG607" i="6"/>
  <c r="AG608" i="6"/>
  <c r="AG609" i="6"/>
  <c r="AG610" i="6"/>
  <c r="AG611" i="6"/>
  <c r="AG612" i="6"/>
  <c r="AG613" i="6"/>
  <c r="AG614" i="6"/>
  <c r="AG615" i="6"/>
  <c r="AG616" i="6"/>
  <c r="AG617" i="6"/>
  <c r="AG618" i="6"/>
  <c r="AG619" i="6"/>
  <c r="AG620" i="6"/>
  <c r="AG621" i="6"/>
  <c r="AG622" i="6"/>
  <c r="AG623" i="6"/>
  <c r="AG624" i="6"/>
  <c r="AG625" i="6"/>
  <c r="AG626" i="6"/>
  <c r="AG627" i="6"/>
  <c r="AG628" i="6"/>
  <c r="AG629" i="6"/>
  <c r="AG630" i="6"/>
  <c r="AG631" i="6"/>
  <c r="AG632" i="6"/>
  <c r="AG633" i="6"/>
  <c r="AG634" i="6"/>
  <c r="AG635" i="6"/>
  <c r="AG636" i="6"/>
  <c r="AG637" i="6"/>
  <c r="AG638" i="6"/>
  <c r="AG639" i="6"/>
  <c r="AG640" i="6"/>
  <c r="AG641" i="6"/>
  <c r="AG642" i="6"/>
  <c r="AG643" i="6"/>
  <c r="AG644" i="6"/>
  <c r="AG645" i="6"/>
  <c r="AG646" i="6"/>
  <c r="AG647" i="6"/>
  <c r="AG648" i="6"/>
  <c r="AG649" i="6"/>
  <c r="AG650" i="6"/>
  <c r="AG651" i="6"/>
  <c r="AG652" i="6"/>
  <c r="AG653" i="6"/>
  <c r="AG654" i="6"/>
  <c r="AG655" i="6"/>
  <c r="AG656" i="6"/>
  <c r="AG657" i="6"/>
  <c r="AG658" i="6"/>
  <c r="AG659" i="6"/>
  <c r="AG660" i="6"/>
  <c r="AG661" i="6"/>
  <c r="AG662" i="6"/>
  <c r="AG663" i="6"/>
  <c r="AG664" i="6"/>
  <c r="AG665" i="6"/>
  <c r="AG666" i="6"/>
  <c r="AG667" i="6"/>
  <c r="AG668" i="6"/>
  <c r="AG669" i="6"/>
  <c r="AG670" i="6"/>
  <c r="AG671" i="6"/>
  <c r="AG672" i="6"/>
  <c r="AG673" i="6"/>
  <c r="AG674" i="6"/>
  <c r="AG675" i="6"/>
  <c r="AG676" i="6"/>
  <c r="AG677" i="6"/>
  <c r="AG678" i="6"/>
  <c r="AG679" i="6"/>
  <c r="AG680" i="6"/>
  <c r="AG681" i="6"/>
  <c r="AG682" i="6"/>
  <c r="AG683" i="6"/>
  <c r="AG684" i="6"/>
  <c r="AG685" i="6"/>
  <c r="AG686" i="6"/>
  <c r="AG687" i="6"/>
  <c r="AG688" i="6"/>
  <c r="AG689" i="6"/>
  <c r="AG690" i="6"/>
  <c r="AG691" i="6"/>
  <c r="AG692" i="6"/>
  <c r="AG693" i="6"/>
  <c r="AG694" i="6"/>
  <c r="AG695" i="6"/>
  <c r="AG696" i="6"/>
  <c r="AG697" i="6"/>
  <c r="AG698" i="6"/>
  <c r="AG699" i="6"/>
  <c r="AG700" i="6"/>
  <c r="AG701" i="6"/>
  <c r="AG702" i="6"/>
  <c r="AG703" i="6"/>
  <c r="AG704" i="6"/>
  <c r="AG705" i="6"/>
  <c r="AG706" i="6"/>
  <c r="AG707" i="6"/>
  <c r="AG708" i="6"/>
  <c r="AG709" i="6"/>
  <c r="AG710" i="6"/>
  <c r="AG711" i="6"/>
  <c r="AG712" i="6"/>
  <c r="AG713" i="6"/>
  <c r="AG714" i="6"/>
  <c r="AG715" i="6"/>
  <c r="AG716" i="6"/>
  <c r="AG717" i="6"/>
  <c r="AG718" i="6"/>
  <c r="AG719" i="6"/>
  <c r="AG720" i="6"/>
  <c r="AG721" i="6"/>
  <c r="AG722" i="6"/>
  <c r="AG723" i="6"/>
  <c r="AG724" i="6"/>
  <c r="AG725" i="6"/>
  <c r="AG726" i="6"/>
  <c r="AG727" i="6"/>
  <c r="AG728" i="6"/>
  <c r="AG729" i="6"/>
  <c r="AG730" i="6"/>
  <c r="AG731" i="6"/>
  <c r="AG732" i="6"/>
  <c r="AG733" i="6"/>
  <c r="AG734" i="6"/>
  <c r="AG735" i="6"/>
  <c r="AG736" i="6"/>
  <c r="AG737" i="6"/>
  <c r="AG738" i="6"/>
  <c r="AG739" i="6"/>
  <c r="AG740" i="6"/>
  <c r="AG741" i="6"/>
  <c r="AG742" i="6"/>
  <c r="AG743" i="6"/>
  <c r="AG744" i="6"/>
  <c r="AG745" i="6"/>
  <c r="AG746" i="6"/>
  <c r="AG747" i="6"/>
  <c r="AG748" i="6"/>
  <c r="AG749" i="6"/>
  <c r="AG750" i="6"/>
  <c r="AG751" i="6"/>
  <c r="AG752" i="6"/>
  <c r="AG753" i="6"/>
  <c r="AG754" i="6"/>
  <c r="AG755" i="6"/>
  <c r="AG756" i="6"/>
  <c r="AG757" i="6"/>
  <c r="AG758" i="6"/>
  <c r="AG759" i="6"/>
  <c r="AG760" i="6"/>
  <c r="AG761" i="6"/>
  <c r="AG762" i="6"/>
  <c r="AG763" i="6"/>
  <c r="AG764" i="6"/>
  <c r="AG765" i="6"/>
  <c r="AG766" i="6"/>
  <c r="AG767" i="6"/>
  <c r="AG768" i="6"/>
  <c r="AG769" i="6"/>
  <c r="AG770" i="6"/>
  <c r="AG771" i="6"/>
  <c r="AG772" i="6"/>
  <c r="AG773" i="6"/>
  <c r="AG774" i="6"/>
  <c r="AG775" i="6"/>
  <c r="AG776" i="6"/>
  <c r="AG777" i="6"/>
  <c r="AG778" i="6"/>
  <c r="AG779" i="6"/>
  <c r="AG780" i="6"/>
  <c r="AG781" i="6"/>
  <c r="AG782" i="6"/>
  <c r="AG783" i="6"/>
  <c r="AG784" i="6"/>
  <c r="AG785" i="6"/>
  <c r="AG786" i="6"/>
  <c r="AG787" i="6"/>
  <c r="AG788" i="6"/>
  <c r="AG789" i="6"/>
  <c r="AG790" i="6"/>
  <c r="AG791" i="6"/>
  <c r="AG792" i="6"/>
  <c r="AG793" i="6"/>
  <c r="AG794" i="6"/>
  <c r="AG795" i="6"/>
  <c r="AG796" i="6"/>
  <c r="AG797" i="6"/>
  <c r="AG798" i="6"/>
  <c r="AG799" i="6"/>
  <c r="AG800" i="6"/>
  <c r="AG801" i="6"/>
  <c r="AG802" i="6"/>
  <c r="AG803" i="6"/>
  <c r="AG804" i="6"/>
  <c r="AG805" i="6"/>
  <c r="AG806" i="6"/>
  <c r="AG807" i="6"/>
  <c r="AG808" i="6"/>
  <c r="AG809" i="6"/>
  <c r="AG810" i="6"/>
  <c r="AG811" i="6"/>
  <c r="AG812" i="6"/>
  <c r="AG813" i="6"/>
  <c r="AG814" i="6"/>
  <c r="AG815" i="6"/>
  <c r="AG816" i="6"/>
  <c r="AG817" i="6"/>
  <c r="AG818" i="6"/>
  <c r="AG819" i="6"/>
  <c r="AG820" i="6"/>
  <c r="AG821" i="6"/>
  <c r="AG822" i="6"/>
  <c r="AG823" i="6"/>
  <c r="AG824" i="6"/>
  <c r="AG825" i="6"/>
  <c r="AG826" i="6"/>
  <c r="AG827" i="6"/>
  <c r="AG828" i="6"/>
  <c r="AG829" i="6"/>
  <c r="AG830" i="6"/>
  <c r="AG831" i="6"/>
  <c r="AG832" i="6"/>
  <c r="AG833" i="6"/>
  <c r="AG834" i="6"/>
  <c r="AG835" i="6"/>
  <c r="AG836" i="6"/>
  <c r="AG837" i="6"/>
  <c r="AG838" i="6"/>
  <c r="AG839" i="6"/>
  <c r="AG840" i="6"/>
  <c r="AG841" i="6"/>
  <c r="AG842" i="6"/>
  <c r="AG843" i="6"/>
  <c r="AG844" i="6"/>
  <c r="AG845" i="6"/>
  <c r="AG846" i="6"/>
  <c r="AG847" i="6"/>
  <c r="AG848" i="6"/>
  <c r="AG849" i="6"/>
  <c r="AG850" i="6"/>
  <c r="AG851" i="6"/>
  <c r="AG852" i="6"/>
  <c r="AG853" i="6"/>
  <c r="AG854" i="6"/>
  <c r="AG855" i="6"/>
  <c r="AG856" i="6"/>
  <c r="AG857" i="6"/>
  <c r="AG858" i="6"/>
  <c r="AG859" i="6"/>
  <c r="AG860" i="6"/>
  <c r="AG861" i="6"/>
  <c r="AG862" i="6"/>
  <c r="AG863" i="6"/>
  <c r="AG864" i="6"/>
  <c r="AG865" i="6"/>
  <c r="AG866" i="6"/>
  <c r="AG867" i="6"/>
  <c r="AG868" i="6"/>
  <c r="AG869" i="6"/>
  <c r="AG870" i="6"/>
  <c r="AG871" i="6"/>
  <c r="AG872" i="6"/>
  <c r="AG873" i="6"/>
  <c r="AG874" i="6"/>
  <c r="AG875" i="6"/>
  <c r="AG876" i="6"/>
  <c r="AG877" i="6"/>
  <c r="AG878" i="6"/>
  <c r="AG879" i="6"/>
  <c r="AG880" i="6"/>
  <c r="AG881" i="6"/>
  <c r="AG882" i="6"/>
  <c r="AG883" i="6"/>
  <c r="AG884" i="6"/>
  <c r="AG885" i="6"/>
  <c r="AG886" i="6"/>
  <c r="AG887" i="6"/>
  <c r="AG888" i="6"/>
  <c r="AG889" i="6"/>
  <c r="AG890" i="6"/>
  <c r="AG891" i="6"/>
  <c r="AG892" i="6"/>
  <c r="AG893" i="6"/>
  <c r="AG894" i="6"/>
  <c r="AG895" i="6"/>
  <c r="AG896" i="6"/>
  <c r="AG897" i="6"/>
  <c r="AG898" i="6"/>
  <c r="AG899" i="6"/>
  <c r="AG900" i="6"/>
  <c r="AG901" i="6"/>
  <c r="AG902" i="6"/>
  <c r="AG903" i="6"/>
  <c r="AG904" i="6"/>
  <c r="AG905" i="6"/>
  <c r="AG906" i="6"/>
  <c r="AG907" i="6"/>
  <c r="AG908" i="6"/>
  <c r="AG909" i="6"/>
  <c r="AG910" i="6"/>
  <c r="AG911" i="6"/>
  <c r="AG912" i="6"/>
  <c r="AG913" i="6"/>
  <c r="AG914" i="6"/>
  <c r="AG915" i="6"/>
  <c r="AG916" i="6"/>
  <c r="AG917" i="6"/>
  <c r="AG918" i="6"/>
  <c r="AG919" i="6"/>
  <c r="AG920" i="6"/>
  <c r="AG921" i="6"/>
  <c r="AG922" i="6"/>
  <c r="AG923" i="6"/>
  <c r="AG924" i="6"/>
  <c r="AG925" i="6"/>
  <c r="AG926" i="6"/>
  <c r="AG927" i="6"/>
  <c r="AG928" i="6"/>
  <c r="AG929" i="6"/>
  <c r="AG930" i="6"/>
  <c r="AG931" i="6"/>
  <c r="AG932" i="6"/>
  <c r="AG933" i="6"/>
  <c r="AG934" i="6"/>
  <c r="AG935" i="6"/>
  <c r="AG936" i="6"/>
  <c r="AG937" i="6"/>
  <c r="AG938" i="6"/>
  <c r="AG939" i="6"/>
  <c r="AG940" i="6"/>
  <c r="AG941" i="6"/>
  <c r="AG942" i="6"/>
  <c r="AG943" i="6"/>
  <c r="AG944" i="6"/>
  <c r="AG945" i="6"/>
  <c r="AG946" i="6"/>
  <c r="AG947" i="6"/>
  <c r="AG948" i="6"/>
  <c r="AG949" i="6"/>
  <c r="AG950" i="6"/>
  <c r="AG951" i="6"/>
  <c r="AG952" i="6"/>
  <c r="AG953" i="6"/>
  <c r="AG954" i="6"/>
  <c r="AG955" i="6"/>
  <c r="AG956" i="6"/>
  <c r="AG957" i="6"/>
  <c r="AG958" i="6"/>
  <c r="AG959" i="6"/>
  <c r="AG960" i="6"/>
  <c r="AG961" i="6"/>
  <c r="AG962" i="6"/>
  <c r="AG963" i="6"/>
  <c r="AG964" i="6"/>
  <c r="AG965" i="6"/>
  <c r="AG966" i="6"/>
  <c r="AG967" i="6"/>
  <c r="AG968" i="6"/>
  <c r="AG969" i="6"/>
  <c r="AG970" i="6"/>
  <c r="AG971" i="6"/>
  <c r="AG972" i="6"/>
  <c r="AG973" i="6"/>
  <c r="AG974" i="6"/>
  <c r="AG975" i="6"/>
  <c r="AG976" i="6"/>
  <c r="AG977" i="6"/>
  <c r="AG978" i="6"/>
  <c r="AG979" i="6"/>
  <c r="AG980" i="6"/>
  <c r="AG981" i="6"/>
  <c r="AG982" i="6"/>
  <c r="AG983" i="6"/>
  <c r="AG984" i="6"/>
  <c r="AG985" i="6"/>
  <c r="AG986" i="6"/>
  <c r="AG987" i="6"/>
  <c r="AG988" i="6"/>
  <c r="AG989" i="6"/>
  <c r="AG990" i="6"/>
  <c r="AG991" i="6"/>
  <c r="AG992" i="6"/>
  <c r="AG993" i="6"/>
  <c r="AG994" i="6"/>
  <c r="AG995" i="6"/>
  <c r="AG996" i="6"/>
  <c r="AG997" i="6"/>
  <c r="AG998" i="6"/>
  <c r="AG999" i="6"/>
  <c r="AG1000" i="6"/>
  <c r="AG1001" i="6"/>
  <c r="AG1002" i="6"/>
  <c r="AG1003" i="6"/>
  <c r="AG1004" i="6"/>
  <c r="AG1005" i="6"/>
  <c r="AG1006" i="6"/>
  <c r="AG1007" i="6"/>
  <c r="AG1008" i="6"/>
  <c r="AG1009" i="6"/>
  <c r="AG1010" i="6"/>
  <c r="AG1011" i="6"/>
  <c r="AG1012" i="6"/>
  <c r="AG1013" i="6"/>
  <c r="AG1014" i="6"/>
  <c r="AG1015" i="6"/>
  <c r="AG1016" i="6"/>
  <c r="AG1017" i="6"/>
  <c r="AG1018" i="6"/>
  <c r="AG1019" i="6"/>
  <c r="AG1020" i="6"/>
  <c r="AG1021" i="6"/>
  <c r="AG1022" i="6"/>
  <c r="AG1023" i="6"/>
  <c r="AG1024" i="6"/>
  <c r="AG1025" i="6"/>
  <c r="AG1026" i="6"/>
  <c r="AG1027" i="6"/>
  <c r="AG1028" i="6"/>
  <c r="AG1029" i="6"/>
  <c r="AG1030" i="6"/>
  <c r="AG1031" i="6"/>
  <c r="AG1032" i="6"/>
  <c r="AG1033" i="6"/>
  <c r="AG1034" i="6"/>
  <c r="AG1035" i="6"/>
  <c r="AG1036" i="6"/>
  <c r="AG1037" i="6"/>
  <c r="AG1038" i="6"/>
  <c r="AG1039" i="6"/>
  <c r="AG1040" i="6"/>
  <c r="AG1041" i="6"/>
  <c r="AG1042" i="6"/>
  <c r="AG1043" i="6"/>
  <c r="AG1044" i="6"/>
  <c r="AG1045" i="6"/>
  <c r="AG1046" i="6"/>
  <c r="AG1047" i="6"/>
  <c r="AG1048" i="6"/>
  <c r="AG1049" i="6"/>
  <c r="AG1050" i="6"/>
  <c r="AG1051" i="6"/>
  <c r="AG1052" i="6"/>
  <c r="AG1053" i="6"/>
  <c r="AG1054" i="6"/>
  <c r="AG1055" i="6"/>
  <c r="AG1056" i="6"/>
  <c r="AG1057" i="6"/>
  <c r="AG1058" i="6"/>
  <c r="AG1059" i="6"/>
  <c r="AG1060" i="6"/>
  <c r="AG1061" i="6"/>
  <c r="AG1062" i="6"/>
  <c r="AG1063" i="6"/>
  <c r="AG1064" i="6"/>
  <c r="AG1065" i="6"/>
  <c r="AG1066" i="6"/>
  <c r="AG1067" i="6"/>
  <c r="AG1068" i="6"/>
  <c r="AG1069" i="6"/>
  <c r="AG1070" i="6"/>
  <c r="AG1071" i="6"/>
  <c r="AG1072" i="6"/>
  <c r="AG1073" i="6"/>
  <c r="AG1074" i="6"/>
  <c r="AG1075" i="6"/>
  <c r="AG1076" i="6"/>
  <c r="AG1077" i="6"/>
  <c r="AG1078" i="6"/>
  <c r="AG1079" i="6"/>
  <c r="AG1080" i="6"/>
  <c r="AG1081" i="6"/>
  <c r="AG1082" i="6"/>
  <c r="AG1083" i="6"/>
  <c r="AG1084" i="6"/>
  <c r="AG1085" i="6"/>
  <c r="AG1086" i="6"/>
  <c r="AG1087" i="6"/>
  <c r="AG1088" i="6"/>
  <c r="AG1089" i="6"/>
  <c r="AG1090" i="6"/>
  <c r="AG1091" i="6"/>
  <c r="AG1092" i="6"/>
  <c r="AG1093" i="6"/>
  <c r="AG1094" i="6"/>
  <c r="AG1095" i="6"/>
  <c r="AG1096" i="6"/>
  <c r="AG1097" i="6"/>
  <c r="AG1098" i="6"/>
  <c r="AG1099" i="6"/>
  <c r="AG1100" i="6"/>
  <c r="AG1101" i="6"/>
  <c r="AG1102" i="6"/>
  <c r="AG1103" i="6"/>
  <c r="AG1104" i="6"/>
  <c r="AG1105" i="6"/>
  <c r="AG1106" i="6"/>
  <c r="AG1107" i="6"/>
  <c r="AG1108" i="6"/>
  <c r="AG1109" i="6"/>
  <c r="AG1110" i="6"/>
  <c r="AG1111" i="6"/>
  <c r="AG1112" i="6"/>
  <c r="AG1113" i="6"/>
  <c r="AG1114" i="6"/>
  <c r="AG1115" i="6"/>
  <c r="AG1116" i="6"/>
  <c r="AG1117" i="6"/>
  <c r="AG1118" i="6"/>
  <c r="AG1119" i="6"/>
  <c r="AG1120" i="6"/>
  <c r="AG1121" i="6"/>
  <c r="AG1122" i="6"/>
  <c r="AG1123" i="6"/>
  <c r="AG1124" i="6"/>
  <c r="AG1125" i="6"/>
  <c r="AG1126" i="6"/>
  <c r="AG1127" i="6"/>
  <c r="AG1128" i="6"/>
  <c r="AG1129" i="6"/>
  <c r="AG1130" i="6"/>
  <c r="AG1131" i="6"/>
  <c r="AG1132" i="6"/>
  <c r="AG1133" i="6"/>
  <c r="AG1134" i="6"/>
  <c r="AG1135" i="6"/>
  <c r="AG1136" i="6"/>
  <c r="AG1137" i="6"/>
  <c r="AG1138" i="6"/>
  <c r="AG1139" i="6"/>
  <c r="AG1140" i="6"/>
  <c r="AG1141" i="6"/>
  <c r="AG1142" i="6"/>
  <c r="AG1143" i="6"/>
  <c r="AG1144" i="6"/>
  <c r="AG1145" i="6"/>
  <c r="AG1146" i="6"/>
  <c r="AG1147" i="6"/>
  <c r="AG1148" i="6"/>
  <c r="AG1149" i="6"/>
  <c r="AG1150" i="6"/>
  <c r="AG1151" i="6"/>
  <c r="AG1152" i="6"/>
  <c r="AG1153" i="6"/>
  <c r="AG1154" i="6"/>
  <c r="AG1155" i="6"/>
  <c r="AG1156" i="6"/>
  <c r="AG1157" i="6"/>
  <c r="AG1158" i="6"/>
  <c r="AG1159" i="6"/>
  <c r="AG1160" i="6"/>
  <c r="AG1161" i="6"/>
  <c r="AG1162" i="6"/>
  <c r="AG1163" i="6"/>
  <c r="AG1164" i="6"/>
  <c r="AG1165" i="6"/>
  <c r="AG1166" i="6"/>
  <c r="AG1167" i="6"/>
  <c r="AG1168" i="6"/>
  <c r="AG1169" i="6"/>
  <c r="AG1170" i="6"/>
  <c r="AG1171" i="6"/>
  <c r="AG1172" i="6"/>
  <c r="AG1173" i="6"/>
  <c r="AG1174" i="6"/>
  <c r="AG1175" i="6"/>
  <c r="AG1176" i="6"/>
  <c r="AG1177" i="6"/>
  <c r="AG1178" i="6"/>
  <c r="AG1179" i="6"/>
  <c r="AG1180" i="6"/>
  <c r="AG1181" i="6"/>
  <c r="AG1182" i="6"/>
  <c r="AG1183" i="6"/>
  <c r="AG1184" i="6"/>
  <c r="AG1185" i="6"/>
  <c r="AG1186" i="6"/>
  <c r="AG1187" i="6"/>
  <c r="AG1188" i="6"/>
  <c r="AG1189" i="6"/>
  <c r="AG1190" i="6"/>
  <c r="AG1191" i="6"/>
  <c r="AG1192" i="6"/>
  <c r="AG1193" i="6"/>
  <c r="AG1194" i="6"/>
  <c r="AG1195" i="6"/>
  <c r="AG1196" i="6"/>
  <c r="AG1197" i="6"/>
  <c r="AG1198" i="6"/>
  <c r="AG1199" i="6"/>
  <c r="AG1200" i="6"/>
  <c r="AG1201" i="6"/>
  <c r="AG1202" i="6"/>
  <c r="AG1203" i="6"/>
  <c r="AG1204" i="6"/>
  <c r="AG1205" i="6"/>
  <c r="AG1206" i="6"/>
  <c r="AG1207" i="6"/>
  <c r="AG1208" i="6"/>
  <c r="AG1209" i="6"/>
  <c r="AG1210" i="6"/>
  <c r="AG1211" i="6"/>
  <c r="AG1212" i="6"/>
  <c r="AG1213" i="6"/>
  <c r="AG1214" i="6"/>
  <c r="AG1215" i="6"/>
  <c r="AG1216" i="6"/>
  <c r="AG1217" i="6"/>
  <c r="AG1218" i="6"/>
  <c r="AG1219" i="6"/>
  <c r="AG1220" i="6"/>
  <c r="AG1221" i="6"/>
  <c r="AG1222" i="6"/>
  <c r="AG1223" i="6"/>
  <c r="AG1224" i="6"/>
  <c r="AG1225" i="6"/>
  <c r="AG1226" i="6"/>
  <c r="AG1227" i="6"/>
  <c r="AG1228" i="6"/>
  <c r="AG1229" i="6"/>
  <c r="AG1230" i="6"/>
  <c r="AG1231" i="6"/>
  <c r="AG1232" i="6"/>
  <c r="AG1233" i="6"/>
  <c r="AG1234" i="6"/>
  <c r="AG1235" i="6"/>
  <c r="AG1236" i="6"/>
  <c r="AG1237" i="6"/>
  <c r="AG1238" i="6"/>
  <c r="AG1239" i="6"/>
  <c r="AG1240" i="6"/>
  <c r="AG1241" i="6"/>
  <c r="AG1242" i="6"/>
  <c r="AG1243" i="6"/>
  <c r="AG1244" i="6"/>
  <c r="AG1245" i="6"/>
  <c r="AG1246" i="6"/>
  <c r="AG1247" i="6"/>
  <c r="AG1248" i="6"/>
  <c r="AG1249" i="6"/>
  <c r="AG1250" i="6"/>
  <c r="AG1251" i="6"/>
  <c r="AG1252" i="6"/>
  <c r="AG1253" i="6"/>
  <c r="AG1254" i="6"/>
  <c r="AG1255" i="6"/>
  <c r="AG1256" i="6"/>
  <c r="AG1257" i="6"/>
  <c r="AG1258" i="6"/>
  <c r="AG1259" i="6"/>
  <c r="AG1260" i="6"/>
  <c r="AG1261" i="6"/>
  <c r="AG1262" i="6"/>
  <c r="AG1263" i="6"/>
  <c r="AG1264" i="6"/>
  <c r="AG1265" i="6"/>
  <c r="AG1266" i="6"/>
  <c r="AG1267" i="6"/>
  <c r="AG1268" i="6"/>
  <c r="AG1269" i="6"/>
  <c r="AG1270" i="6"/>
  <c r="AG1271" i="6"/>
  <c r="AG1272" i="6"/>
  <c r="AG1273" i="6"/>
  <c r="AG1274" i="6"/>
  <c r="AG1275" i="6"/>
  <c r="AG1276" i="6"/>
  <c r="AG1277" i="6"/>
  <c r="AG1278" i="6"/>
  <c r="AG1279" i="6"/>
  <c r="AG1280" i="6"/>
  <c r="AG1281" i="6"/>
  <c r="AG1282" i="6"/>
  <c r="AG1283" i="6"/>
  <c r="AG1284" i="6"/>
  <c r="AG1285" i="6"/>
  <c r="AG1286" i="6"/>
  <c r="AG1287" i="6"/>
  <c r="AG1288" i="6"/>
  <c r="AG1289" i="6"/>
  <c r="AG1290" i="6"/>
  <c r="AG1291" i="6"/>
  <c r="AG1292" i="6"/>
  <c r="AG1293" i="6"/>
  <c r="AG1294" i="6"/>
  <c r="AG1295" i="6"/>
  <c r="AG1296" i="6"/>
  <c r="AG1297" i="6"/>
  <c r="AG1298" i="6"/>
  <c r="AG1299" i="6"/>
  <c r="AG1300" i="6"/>
  <c r="AG1301" i="6"/>
  <c r="AG1302" i="6"/>
  <c r="AG1303" i="6"/>
  <c r="AG1304" i="6"/>
  <c r="AG1305" i="6"/>
  <c r="AG1306" i="6"/>
  <c r="AG1307" i="6"/>
  <c r="AG1308" i="6"/>
  <c r="AG1309" i="6"/>
  <c r="AG1310" i="6"/>
  <c r="AG1311" i="6"/>
  <c r="AG1312" i="6"/>
  <c r="AG1313" i="6"/>
  <c r="AG1314" i="6"/>
  <c r="AG1315" i="6"/>
  <c r="AG1316" i="6"/>
  <c r="AG1317" i="6"/>
  <c r="AG1318" i="6"/>
  <c r="AG1319" i="6"/>
  <c r="AG1320" i="6"/>
  <c r="AG1321" i="6"/>
  <c r="AG1322" i="6"/>
  <c r="AG1323" i="6"/>
  <c r="AG1324" i="6"/>
  <c r="AG1325" i="6"/>
  <c r="AG1326" i="6"/>
  <c r="AG1327" i="6"/>
  <c r="AG1328" i="6"/>
  <c r="AG1329" i="6"/>
  <c r="AG1330" i="6"/>
  <c r="AG1331" i="6"/>
  <c r="AG1332" i="6"/>
  <c r="AG1333" i="6"/>
  <c r="AG1334" i="6"/>
  <c r="AG1335" i="6"/>
  <c r="AG1336" i="6"/>
  <c r="AG1337" i="6"/>
  <c r="AG1338" i="6"/>
  <c r="AG1339" i="6"/>
  <c r="AG1340" i="6"/>
  <c r="AG1341" i="6"/>
  <c r="AG1342" i="6"/>
  <c r="AG1343" i="6"/>
  <c r="AG1344" i="6"/>
  <c r="AG1345" i="6"/>
  <c r="AG1346" i="6"/>
  <c r="AG1347" i="6"/>
  <c r="AG1348" i="6"/>
  <c r="AG1349" i="6"/>
  <c r="AG1350" i="6"/>
  <c r="AG1351" i="6"/>
  <c r="AG1352" i="6"/>
  <c r="AG1353" i="6"/>
  <c r="AG1354" i="6"/>
  <c r="AG1355" i="6"/>
  <c r="AG1356" i="6"/>
  <c r="AG1357" i="6"/>
  <c r="AG1358" i="6"/>
  <c r="AG1359" i="6"/>
  <c r="AG1360" i="6"/>
  <c r="AG1361" i="6"/>
  <c r="AG1362" i="6"/>
  <c r="AG1363" i="6"/>
  <c r="AG1364" i="6"/>
  <c r="AG1365" i="6"/>
  <c r="AG1366" i="6"/>
  <c r="AG1367" i="6"/>
  <c r="AG1368" i="6"/>
  <c r="AG1369" i="6"/>
  <c r="AG1370" i="6"/>
  <c r="AG1371" i="6"/>
  <c r="AG1372" i="6"/>
  <c r="AG1373" i="6"/>
  <c r="AG1374" i="6"/>
  <c r="AG1375" i="6"/>
  <c r="AG1376" i="6"/>
  <c r="AG1377" i="6"/>
  <c r="AG1378" i="6"/>
  <c r="AG1379" i="6"/>
  <c r="AG1380" i="6"/>
  <c r="AG1381" i="6"/>
  <c r="AG1382" i="6"/>
  <c r="AG1383" i="6"/>
  <c r="AG1384" i="6"/>
  <c r="AG1385" i="6"/>
  <c r="AG1386" i="6"/>
  <c r="AG1387" i="6"/>
  <c r="AG1388" i="6"/>
  <c r="AG1389" i="6"/>
  <c r="AG1390" i="6"/>
  <c r="AG1391" i="6"/>
  <c r="AG1392" i="6"/>
  <c r="AG1393" i="6"/>
  <c r="AG1394" i="6"/>
  <c r="AG1395" i="6"/>
  <c r="AG1396" i="6"/>
  <c r="AG1397" i="6"/>
  <c r="AG1398" i="6"/>
  <c r="AG1399" i="6"/>
  <c r="AG1400" i="6"/>
  <c r="AG1401" i="6"/>
  <c r="AG1402" i="6"/>
  <c r="AG1403" i="6"/>
  <c r="AG1404" i="6"/>
  <c r="AG1405" i="6"/>
  <c r="AG1406" i="6"/>
  <c r="AG1407" i="6"/>
  <c r="AG1408" i="6"/>
  <c r="AG1409" i="6"/>
  <c r="AG1410" i="6"/>
  <c r="AG1411" i="6"/>
  <c r="AG1412" i="6"/>
  <c r="AG1413" i="6"/>
  <c r="AG1414" i="6"/>
  <c r="AG1415" i="6"/>
  <c r="AG1416" i="6"/>
  <c r="AG1417" i="6"/>
  <c r="AG1418" i="6"/>
  <c r="AG1419" i="6"/>
  <c r="AG1420" i="6"/>
  <c r="AG1421" i="6"/>
  <c r="AG1422" i="6"/>
  <c r="AG1423" i="6"/>
  <c r="AG1424" i="6"/>
  <c r="AG1425" i="6"/>
  <c r="AG1426" i="6"/>
  <c r="AG1427" i="6"/>
  <c r="AG1428" i="6"/>
  <c r="AG1429" i="6"/>
  <c r="AG1430" i="6"/>
  <c r="AG1431" i="6"/>
  <c r="AG1432" i="6"/>
  <c r="AG1433" i="6"/>
  <c r="AG1434" i="6"/>
  <c r="AG1435" i="6"/>
  <c r="AG1436" i="6"/>
  <c r="AG1437" i="6"/>
  <c r="AG1438" i="6"/>
  <c r="AG1439" i="6"/>
  <c r="AG1440" i="6"/>
  <c r="AG1441" i="6"/>
  <c r="AG1442" i="6"/>
  <c r="AG1443" i="6"/>
  <c r="AG1444" i="6"/>
  <c r="AG1445" i="6"/>
  <c r="AG1446" i="6"/>
  <c r="AG1447" i="6"/>
  <c r="AG1448" i="6"/>
  <c r="AG1449" i="6"/>
  <c r="AG1450" i="6"/>
  <c r="AG1451" i="6"/>
  <c r="AG1452" i="6"/>
  <c r="AG1453" i="6"/>
  <c r="AG1454" i="6"/>
  <c r="AG1455" i="6"/>
  <c r="AG1456" i="6"/>
  <c r="AG1457" i="6"/>
  <c r="AG1458" i="6"/>
  <c r="AG1459" i="6"/>
  <c r="AG1460" i="6"/>
  <c r="AG1461" i="6"/>
  <c r="AG1462" i="6"/>
  <c r="AG1463" i="6"/>
  <c r="AG1464" i="6"/>
  <c r="AG1465" i="6"/>
  <c r="AG1466" i="6"/>
  <c r="AG1467" i="6"/>
  <c r="AG1468" i="6"/>
  <c r="AG1469" i="6"/>
  <c r="AG1470" i="6"/>
  <c r="AG1471" i="6"/>
  <c r="AG1472" i="6"/>
  <c r="AG1473" i="6"/>
  <c r="AG1474" i="6"/>
  <c r="AG1475" i="6"/>
  <c r="AG1476" i="6"/>
  <c r="AG1477" i="6"/>
  <c r="AG1478" i="6"/>
  <c r="AG1479" i="6"/>
  <c r="AG1480" i="6"/>
  <c r="AG1481" i="6"/>
  <c r="AG1482" i="6"/>
  <c r="AG1483" i="6"/>
  <c r="AG1484" i="6"/>
  <c r="AG1485" i="6"/>
  <c r="AG1486" i="6"/>
  <c r="AG1487" i="6"/>
  <c r="AG1488" i="6"/>
  <c r="AG1489" i="6"/>
  <c r="AG1490" i="6"/>
  <c r="AG1491" i="6"/>
  <c r="AG1492" i="6"/>
  <c r="AG1493" i="6"/>
  <c r="AG1494" i="6"/>
  <c r="AG1495" i="6"/>
  <c r="AG1496" i="6"/>
  <c r="AG1497" i="6"/>
  <c r="AG1498" i="6"/>
  <c r="AG1499" i="6"/>
  <c r="AG1500" i="6"/>
  <c r="AG1501" i="6"/>
  <c r="AG1502" i="6"/>
  <c r="AG1503" i="6"/>
  <c r="AG1504" i="6"/>
  <c r="AG1505" i="6"/>
  <c r="AG1506" i="6"/>
  <c r="AG1507" i="6"/>
  <c r="AG1508" i="6"/>
  <c r="AG1509" i="6"/>
  <c r="AG1510" i="6"/>
  <c r="AG1511" i="6"/>
  <c r="AG1512" i="6"/>
  <c r="AG1513" i="6"/>
  <c r="AG1514" i="6"/>
  <c r="AG1515" i="6"/>
  <c r="AG1516" i="6"/>
  <c r="AG1517" i="6"/>
  <c r="AG1518" i="6"/>
  <c r="AG1519" i="6"/>
  <c r="AG1520" i="6"/>
  <c r="AG1521" i="6"/>
  <c r="AG1522" i="6"/>
  <c r="AG1523" i="6"/>
  <c r="AG1524" i="6"/>
  <c r="AG1525" i="6"/>
  <c r="AG1526" i="6"/>
  <c r="AG1527" i="6"/>
  <c r="AG1528" i="6"/>
  <c r="AG1529" i="6"/>
  <c r="AG1530" i="6"/>
  <c r="AG1531" i="6"/>
  <c r="AG1532" i="6"/>
  <c r="AG1533" i="6"/>
  <c r="AG1534" i="6"/>
  <c r="AG1535" i="6"/>
  <c r="AG1536" i="6"/>
  <c r="AG1537" i="6"/>
  <c r="AG1538" i="6"/>
  <c r="AG1539" i="6"/>
  <c r="AG1540" i="6"/>
  <c r="AG1541" i="6"/>
  <c r="AG1542" i="6"/>
  <c r="AG1543" i="6"/>
  <c r="AG1544" i="6"/>
  <c r="AG1545" i="6"/>
  <c r="AG1546" i="6"/>
  <c r="AG1547" i="6"/>
  <c r="AG1548" i="6"/>
  <c r="AG1549" i="6"/>
  <c r="AG1550" i="6"/>
  <c r="AG1551" i="6"/>
  <c r="AG1552" i="6"/>
  <c r="AG1553" i="6"/>
  <c r="AG1554" i="6"/>
  <c r="AG1555" i="6"/>
  <c r="AG1556" i="6"/>
  <c r="AG1557" i="6"/>
  <c r="AG1558" i="6"/>
  <c r="AG1559" i="6"/>
  <c r="AG1560" i="6"/>
  <c r="AG1561" i="6"/>
  <c r="AG1562" i="6"/>
  <c r="AG1563" i="6"/>
  <c r="AG1564" i="6"/>
  <c r="AG1565" i="6"/>
  <c r="AG1566" i="6"/>
  <c r="AG1567" i="6"/>
  <c r="AG1568" i="6"/>
  <c r="AG1569" i="6"/>
  <c r="AG1570" i="6"/>
  <c r="AG1571" i="6"/>
  <c r="AG1572" i="6"/>
  <c r="AG1573" i="6"/>
  <c r="AG1574" i="6"/>
  <c r="AG1575" i="6"/>
  <c r="AG1576" i="6"/>
  <c r="AG1577" i="6"/>
  <c r="AG1578" i="6"/>
  <c r="AG1579" i="6"/>
  <c r="AG1580" i="6"/>
  <c r="AG1581" i="6"/>
  <c r="AG1582" i="6"/>
  <c r="AG1583" i="6"/>
  <c r="AG1584" i="6"/>
  <c r="AG1585" i="6"/>
  <c r="AG1586" i="6"/>
  <c r="AG1587" i="6"/>
  <c r="AG1588" i="6"/>
  <c r="AG1589" i="6"/>
  <c r="AG1590" i="6"/>
  <c r="AG1591" i="6"/>
  <c r="AG1592" i="6"/>
  <c r="AG1593" i="6"/>
  <c r="AG1594" i="6"/>
  <c r="AG1595" i="6"/>
  <c r="AG1596" i="6"/>
  <c r="AG1597" i="6"/>
  <c r="AG1598" i="6"/>
  <c r="AG1599" i="6"/>
  <c r="AG1600" i="6"/>
  <c r="AG1601" i="6"/>
  <c r="AG1602" i="6"/>
  <c r="AG1603" i="6"/>
  <c r="AG1604" i="6"/>
  <c r="AG1605" i="6"/>
  <c r="AG1606" i="6"/>
  <c r="AG1607" i="6"/>
  <c r="AG1608" i="6"/>
  <c r="AG1609" i="6"/>
  <c r="AG1610" i="6"/>
  <c r="AG1611" i="6"/>
  <c r="AG1612" i="6"/>
  <c r="AG1613" i="6"/>
  <c r="AG1614" i="6"/>
  <c r="AG1615" i="6"/>
  <c r="AG1616" i="6"/>
  <c r="AG1617" i="6"/>
  <c r="AG1618" i="6"/>
  <c r="AG1619" i="6"/>
  <c r="AG1620" i="6"/>
  <c r="AG1621" i="6"/>
  <c r="AG1622" i="6"/>
  <c r="AG1623" i="6"/>
  <c r="AG1624" i="6"/>
  <c r="AG1625" i="6"/>
  <c r="AG1626" i="6"/>
  <c r="AG1627" i="6"/>
  <c r="AG1628" i="6"/>
  <c r="AG1629" i="6"/>
  <c r="AG1630" i="6"/>
  <c r="AG1631" i="6"/>
  <c r="AG1632" i="6"/>
  <c r="AG1633" i="6"/>
  <c r="AG1634" i="6"/>
  <c r="AG1635" i="6"/>
  <c r="AG1636" i="6"/>
  <c r="AG1637" i="6"/>
  <c r="AG1638" i="6"/>
  <c r="AG1639" i="6"/>
  <c r="AG1640" i="6"/>
  <c r="AG1641" i="6"/>
  <c r="AG1642" i="6"/>
  <c r="AG1643" i="6"/>
  <c r="AG1644" i="6"/>
  <c r="AG1645" i="6"/>
  <c r="AG1646" i="6"/>
  <c r="AG1647" i="6"/>
  <c r="AG1648" i="6"/>
  <c r="AG1649" i="6"/>
  <c r="AG1650" i="6"/>
  <c r="AG1651" i="6"/>
  <c r="AG1652" i="6"/>
  <c r="AG1653" i="6"/>
  <c r="AG1654" i="6"/>
  <c r="AG1655" i="6"/>
  <c r="AG1656" i="6"/>
  <c r="AG1657" i="6"/>
  <c r="AG1658" i="6"/>
  <c r="AG1659" i="6"/>
  <c r="AG1660" i="6"/>
  <c r="AG1661" i="6"/>
  <c r="AG1662" i="6"/>
  <c r="AG1663" i="6"/>
  <c r="AG1664" i="6"/>
  <c r="AG1665" i="6"/>
  <c r="AG1666" i="6"/>
  <c r="AG1667" i="6"/>
  <c r="AG1668" i="6"/>
  <c r="AG1669" i="6"/>
  <c r="AG1670" i="6"/>
  <c r="AG1671" i="6"/>
  <c r="AG1672" i="6"/>
  <c r="AG1673" i="6"/>
  <c r="AG1674" i="6"/>
  <c r="AG1675" i="6"/>
  <c r="AG1676" i="6"/>
  <c r="AG1677" i="6"/>
  <c r="AG1678" i="6"/>
  <c r="AG1679" i="6"/>
  <c r="AG1680" i="6"/>
  <c r="AG1681" i="6"/>
  <c r="AG1682" i="6"/>
  <c r="AG1683" i="6"/>
  <c r="AG1684" i="6"/>
  <c r="AG1685" i="6"/>
  <c r="AG1686" i="6"/>
  <c r="AG1687" i="6"/>
  <c r="AG1688" i="6"/>
  <c r="AG1689" i="6"/>
  <c r="AG1690" i="6"/>
  <c r="AG1691" i="6"/>
  <c r="AG1692" i="6"/>
  <c r="AG1693" i="6"/>
  <c r="AG1694" i="6"/>
  <c r="AG1695" i="6"/>
  <c r="AG1696" i="6"/>
  <c r="AG1697" i="6"/>
  <c r="AG1698" i="6"/>
  <c r="AG1699" i="6"/>
  <c r="AG1700" i="6"/>
  <c r="AG1701" i="6"/>
  <c r="AG1702" i="6"/>
  <c r="AG1703" i="6"/>
  <c r="AG1704" i="6"/>
  <c r="AG1705" i="6"/>
  <c r="AG1706" i="6"/>
  <c r="AG1707" i="6"/>
  <c r="AG1708" i="6"/>
  <c r="AG1709" i="6"/>
  <c r="AG1710" i="6"/>
  <c r="AG1711" i="6"/>
  <c r="AG1712" i="6"/>
  <c r="AG1713" i="6"/>
  <c r="AG1714" i="6"/>
  <c r="AG1715" i="6"/>
  <c r="AG1716" i="6"/>
  <c r="AG1717" i="6"/>
  <c r="AG1718" i="6"/>
  <c r="AG1719" i="6"/>
  <c r="AG1720" i="6"/>
  <c r="AG1721" i="6"/>
  <c r="AG1722" i="6"/>
  <c r="AG1723" i="6"/>
  <c r="AG1724" i="6"/>
  <c r="AG1725" i="6"/>
  <c r="AG1726" i="6"/>
  <c r="AG1727" i="6"/>
  <c r="AG1728" i="6"/>
  <c r="AG1729" i="6"/>
  <c r="AG1730" i="6"/>
  <c r="AG1731" i="6"/>
  <c r="AG1732" i="6"/>
  <c r="AG1733" i="6"/>
  <c r="AG1734" i="6"/>
  <c r="AG1735" i="6"/>
  <c r="AG1736" i="6"/>
  <c r="AG1737" i="6"/>
  <c r="AG1738" i="6"/>
  <c r="AG1739" i="6"/>
  <c r="AG1740" i="6"/>
  <c r="AG1741" i="6"/>
  <c r="AG1742" i="6"/>
  <c r="AG1743" i="6"/>
  <c r="AG1744" i="6"/>
  <c r="AG1745" i="6"/>
  <c r="AG1746" i="6"/>
  <c r="AG1747" i="6"/>
  <c r="AG1748" i="6"/>
  <c r="AG1749" i="6"/>
  <c r="AG1750" i="6"/>
  <c r="AG1751" i="6"/>
  <c r="AG1752" i="6"/>
  <c r="AG1753" i="6"/>
  <c r="AG1754" i="6"/>
  <c r="AG1755" i="6"/>
  <c r="AG1756" i="6"/>
  <c r="AG1757" i="6"/>
  <c r="AG1758" i="6"/>
  <c r="AG1759" i="6"/>
  <c r="AG1760" i="6"/>
  <c r="AG1761" i="6"/>
  <c r="AG1762" i="6"/>
  <c r="AG1763" i="6"/>
  <c r="AG1764" i="6"/>
  <c r="AG1765" i="6"/>
  <c r="AG1766" i="6"/>
  <c r="AG1767" i="6"/>
  <c r="AG1768" i="6"/>
  <c r="AG1769" i="6"/>
  <c r="AG1770" i="6"/>
  <c r="AG1771" i="6"/>
  <c r="AG1772" i="6"/>
  <c r="AG1773" i="6"/>
  <c r="AG1774" i="6"/>
  <c r="AG1775" i="6"/>
  <c r="AG1776" i="6"/>
  <c r="AG1777" i="6"/>
  <c r="AG1778" i="6"/>
  <c r="AG1779" i="6"/>
  <c r="AG1780" i="6"/>
  <c r="AG1781" i="6"/>
  <c r="AG1782" i="6"/>
  <c r="AG1783" i="6"/>
  <c r="AG1784" i="6"/>
  <c r="AG1785" i="6"/>
  <c r="AG1786" i="6"/>
  <c r="AG1787" i="6"/>
  <c r="AG1788" i="6"/>
  <c r="AG1789" i="6"/>
  <c r="AG1790" i="6"/>
  <c r="AG1791" i="6"/>
  <c r="AG1792" i="6"/>
  <c r="AG1793" i="6"/>
  <c r="AG1794" i="6"/>
  <c r="AG1795" i="6"/>
  <c r="AG1796" i="6"/>
  <c r="AG1797" i="6"/>
  <c r="AG1798" i="6"/>
  <c r="AG1799" i="6"/>
  <c r="AG1800" i="6"/>
  <c r="AG1801" i="6"/>
  <c r="AG1802" i="6"/>
  <c r="AG1803" i="6"/>
  <c r="AG1804" i="6"/>
  <c r="AG1805" i="6"/>
  <c r="AG1806" i="6"/>
  <c r="AG1807" i="6"/>
  <c r="AG1808" i="6"/>
  <c r="AG1809" i="6"/>
  <c r="AG1810" i="6"/>
  <c r="AG1811" i="6"/>
  <c r="AG1812" i="6"/>
  <c r="AG1813" i="6"/>
  <c r="AG1814" i="6"/>
  <c r="AG1815" i="6"/>
  <c r="AG1816" i="6"/>
  <c r="AG1817" i="6"/>
  <c r="AG1818" i="6"/>
  <c r="AG1819" i="6"/>
  <c r="AG1820" i="6"/>
  <c r="AG1821" i="6"/>
  <c r="AG1822" i="6"/>
  <c r="AG1823" i="6"/>
  <c r="AG1824" i="6"/>
  <c r="AG1825" i="6"/>
  <c r="AG1826" i="6"/>
  <c r="AG1827" i="6"/>
  <c r="AG1828" i="6"/>
  <c r="AG1829" i="6"/>
  <c r="AG1830" i="6"/>
  <c r="AG1831" i="6"/>
  <c r="AG1832" i="6"/>
  <c r="AG1833" i="6"/>
  <c r="AG1834" i="6"/>
  <c r="AG1835" i="6"/>
  <c r="AG1836" i="6"/>
  <c r="AG1837" i="6"/>
  <c r="AG1838" i="6"/>
  <c r="AG1839" i="6"/>
  <c r="AG1840" i="6"/>
  <c r="AG1841" i="6"/>
  <c r="AG1842" i="6"/>
  <c r="AG1843" i="6"/>
  <c r="AG1844" i="6"/>
  <c r="AG1845" i="6"/>
  <c r="AG1846" i="6"/>
  <c r="AG1847" i="6"/>
  <c r="AG1848" i="6"/>
  <c r="AG1849" i="6"/>
  <c r="AG1850" i="6"/>
  <c r="AG1851" i="6"/>
  <c r="AG1852" i="6"/>
  <c r="AG1853" i="6"/>
  <c r="AG1854" i="6"/>
  <c r="AG1855" i="6"/>
  <c r="AG1856" i="6"/>
  <c r="AG1857" i="6"/>
  <c r="AG1858" i="6"/>
  <c r="AG1859" i="6"/>
  <c r="AG1860" i="6"/>
  <c r="AG1861" i="6"/>
  <c r="AG1862" i="6"/>
  <c r="AG1863" i="6"/>
  <c r="AG1864" i="6"/>
  <c r="AG1865" i="6"/>
  <c r="AG1866" i="6"/>
  <c r="AG1867" i="6"/>
  <c r="AG1868" i="6"/>
  <c r="AG1869" i="6"/>
  <c r="AG1870" i="6"/>
  <c r="AG1871" i="6"/>
  <c r="AG1872" i="6"/>
  <c r="AG1873" i="6"/>
  <c r="AG1874" i="6"/>
  <c r="AG1875" i="6"/>
  <c r="AG1876" i="6"/>
  <c r="AG1877" i="6"/>
  <c r="AG1878" i="6"/>
  <c r="AG1879" i="6"/>
  <c r="AG1880" i="6"/>
  <c r="AG1881" i="6"/>
  <c r="AG1882" i="6"/>
  <c r="AG1883" i="6"/>
  <c r="AG1884" i="6"/>
  <c r="AG1885" i="6"/>
  <c r="AG1886" i="6"/>
  <c r="AG1887" i="6"/>
  <c r="AG1888" i="6"/>
  <c r="AG1889" i="6"/>
  <c r="AG1890" i="6"/>
  <c r="AG1891" i="6"/>
  <c r="AG1892" i="6"/>
  <c r="AG1893" i="6"/>
  <c r="AG1894" i="6"/>
  <c r="AG1895" i="6"/>
  <c r="AG1896" i="6"/>
  <c r="AG1897" i="6"/>
  <c r="AG1898" i="6"/>
  <c r="AG1899" i="6"/>
  <c r="AG1900" i="6"/>
  <c r="AG1901" i="6"/>
  <c r="AG1902" i="6"/>
  <c r="AG1903" i="6"/>
  <c r="AG1904" i="6"/>
  <c r="AG1905" i="6"/>
  <c r="AG1906" i="6"/>
  <c r="AG1907" i="6"/>
  <c r="AG1908" i="6"/>
  <c r="AG1909" i="6"/>
  <c r="AG1910" i="6"/>
  <c r="AG1911" i="6"/>
  <c r="AG1912" i="6"/>
  <c r="AG1913" i="6"/>
  <c r="AG1914" i="6"/>
  <c r="AG1915" i="6"/>
  <c r="AG1916" i="6"/>
  <c r="AG1917" i="6"/>
  <c r="AG1918" i="6"/>
  <c r="AG1919" i="6"/>
  <c r="AG1920" i="6"/>
  <c r="AG1921" i="6"/>
  <c r="AG1922" i="6"/>
  <c r="AG1923" i="6"/>
  <c r="AG1924" i="6"/>
  <c r="AG1925" i="6"/>
  <c r="AG1926" i="6"/>
  <c r="AG1927" i="6"/>
  <c r="AG1928" i="6"/>
  <c r="AG1929" i="6"/>
  <c r="AG1930" i="6"/>
  <c r="AG1931" i="6"/>
  <c r="AG1932" i="6"/>
  <c r="AG1933" i="6"/>
  <c r="AG1934" i="6"/>
  <c r="AG1935" i="6"/>
  <c r="AG1936" i="6"/>
  <c r="AG1937" i="6"/>
  <c r="AG1938" i="6"/>
  <c r="AG1939" i="6"/>
  <c r="AG1940" i="6"/>
  <c r="AG1941" i="6"/>
  <c r="AG1942" i="6"/>
  <c r="AG1943" i="6"/>
  <c r="AG1944" i="6"/>
  <c r="AG1945" i="6"/>
  <c r="AG1946" i="6"/>
  <c r="AG1947" i="6"/>
  <c r="AG1948" i="6"/>
  <c r="AG1949" i="6"/>
  <c r="AG1950" i="6"/>
  <c r="AG1951" i="6"/>
  <c r="AG1952" i="6"/>
  <c r="AG1953" i="6"/>
  <c r="AG1954" i="6"/>
  <c r="AG1955" i="6"/>
  <c r="AG1956" i="6"/>
  <c r="AG1957" i="6"/>
  <c r="AG1958" i="6"/>
  <c r="AG1959" i="6"/>
  <c r="AG1960" i="6"/>
  <c r="AG1961" i="6"/>
  <c r="AG1962" i="6"/>
  <c r="AG1963" i="6"/>
  <c r="AG1964" i="6"/>
  <c r="AG1965" i="6"/>
  <c r="AG1966" i="6"/>
  <c r="AG1967" i="6"/>
  <c r="AG1968" i="6"/>
  <c r="AG1969" i="6"/>
  <c r="AG1970" i="6"/>
  <c r="AG1971" i="6"/>
  <c r="AG1972" i="6"/>
  <c r="AG1973" i="6"/>
  <c r="AG1974" i="6"/>
  <c r="AG1975" i="6"/>
  <c r="AG1976" i="6"/>
  <c r="AG1977" i="6"/>
  <c r="AG1978" i="6"/>
  <c r="AG1979" i="6"/>
  <c r="AG1980" i="6"/>
  <c r="AG1981" i="6"/>
  <c r="AG1982" i="6"/>
  <c r="AG1983" i="6"/>
  <c r="AG1984" i="6"/>
  <c r="AG1985" i="6"/>
  <c r="AG1986" i="6"/>
  <c r="AG1987" i="6"/>
  <c r="AG1988" i="6"/>
  <c r="AG1989" i="6"/>
  <c r="AG1990" i="6"/>
  <c r="AG1991" i="6"/>
  <c r="AG1992" i="6"/>
  <c r="AG1993" i="6"/>
  <c r="AG1994" i="6"/>
  <c r="AG1995" i="6"/>
  <c r="AG1996" i="6"/>
  <c r="AG1997" i="6"/>
  <c r="AG1998" i="6"/>
  <c r="AG1999" i="6"/>
  <c r="AG2000" i="6"/>
  <c r="AG2001" i="6"/>
  <c r="AG2" i="6"/>
  <c r="AE3" i="6"/>
  <c r="AE4" i="6"/>
  <c r="AE5" i="6"/>
  <c r="AE6" i="6"/>
  <c r="AE7" i="6"/>
  <c r="AE8" i="6"/>
  <c r="AE9" i="6"/>
  <c r="AE10" i="6"/>
  <c r="AE11" i="6"/>
  <c r="AE12" i="6"/>
  <c r="AE13" i="6"/>
  <c r="AE14" i="6"/>
  <c r="AE15" i="6"/>
  <c r="AE16" i="6"/>
  <c r="AE17" i="6"/>
  <c r="AE18" i="6"/>
  <c r="AE19" i="6"/>
  <c r="AE20" i="6"/>
  <c r="AE21" i="6"/>
  <c r="AE22" i="6"/>
  <c r="AE23" i="6"/>
  <c r="AE24" i="6"/>
  <c r="AE25" i="6"/>
  <c r="AE26" i="6"/>
  <c r="AE27" i="6"/>
  <c r="AE28" i="6"/>
  <c r="AE29" i="6"/>
  <c r="AE30" i="6"/>
  <c r="AE31" i="6"/>
  <c r="AE32" i="6"/>
  <c r="AE33" i="6"/>
  <c r="AE34" i="6"/>
  <c r="AE35" i="6"/>
  <c r="AE36" i="6"/>
  <c r="AE37" i="6"/>
  <c r="AE38" i="6"/>
  <c r="AE39" i="6"/>
  <c r="AE40" i="6"/>
  <c r="AE41" i="6"/>
  <c r="AE42" i="6"/>
  <c r="AE43" i="6"/>
  <c r="AE44" i="6"/>
  <c r="AE45" i="6"/>
  <c r="AE46" i="6"/>
  <c r="AE47" i="6"/>
  <c r="AE48" i="6"/>
  <c r="AE49" i="6"/>
  <c r="AE50" i="6"/>
  <c r="AE51" i="6"/>
  <c r="AE52" i="6"/>
  <c r="AE53" i="6"/>
  <c r="AE54" i="6"/>
  <c r="AE55" i="6"/>
  <c r="AE56" i="6"/>
  <c r="AE57" i="6"/>
  <c r="AE58" i="6"/>
  <c r="AE59" i="6"/>
  <c r="AE60" i="6"/>
  <c r="AE61" i="6"/>
  <c r="AE62" i="6"/>
  <c r="AE63" i="6"/>
  <c r="AE64" i="6"/>
  <c r="AE65" i="6"/>
  <c r="AE66" i="6"/>
  <c r="AE67" i="6"/>
  <c r="AE68" i="6"/>
  <c r="AE69" i="6"/>
  <c r="AE70" i="6"/>
  <c r="AE71" i="6"/>
  <c r="AE72" i="6"/>
  <c r="AE73" i="6"/>
  <c r="AE74" i="6"/>
  <c r="AE75" i="6"/>
  <c r="AE76" i="6"/>
  <c r="AE77" i="6"/>
  <c r="AE78" i="6"/>
  <c r="AE79" i="6"/>
  <c r="AE80" i="6"/>
  <c r="AE81" i="6"/>
  <c r="AE82" i="6"/>
  <c r="AE83" i="6"/>
  <c r="AE84" i="6"/>
  <c r="AE85" i="6"/>
  <c r="AE86" i="6"/>
  <c r="AE87" i="6"/>
  <c r="AE88" i="6"/>
  <c r="AE89" i="6"/>
  <c r="AE90" i="6"/>
  <c r="AE91" i="6"/>
  <c r="AE92" i="6"/>
  <c r="AE93" i="6"/>
  <c r="AE94" i="6"/>
  <c r="AE95" i="6"/>
  <c r="AE96" i="6"/>
  <c r="AE97" i="6"/>
  <c r="AE98" i="6"/>
  <c r="AE99" i="6"/>
  <c r="AE100" i="6"/>
  <c r="AE101" i="6"/>
  <c r="AE102" i="6"/>
  <c r="AE103" i="6"/>
  <c r="AE104" i="6"/>
  <c r="AE105" i="6"/>
  <c r="AE106" i="6"/>
  <c r="AE107" i="6"/>
  <c r="AE108" i="6"/>
  <c r="AE109" i="6"/>
  <c r="AE110" i="6"/>
  <c r="AE111" i="6"/>
  <c r="AE112" i="6"/>
  <c r="AE113" i="6"/>
  <c r="AE114" i="6"/>
  <c r="AE115" i="6"/>
  <c r="AE116" i="6"/>
  <c r="AE117" i="6"/>
  <c r="AE118" i="6"/>
  <c r="AE119" i="6"/>
  <c r="AE120" i="6"/>
  <c r="AE121" i="6"/>
  <c r="AE122" i="6"/>
  <c r="AE123" i="6"/>
  <c r="AE124" i="6"/>
  <c r="AE125" i="6"/>
  <c r="AE126" i="6"/>
  <c r="AE127" i="6"/>
  <c r="AE128" i="6"/>
  <c r="AE129" i="6"/>
  <c r="AE130" i="6"/>
  <c r="AE131" i="6"/>
  <c r="AE132" i="6"/>
  <c r="AE133" i="6"/>
  <c r="AE134" i="6"/>
  <c r="AE135" i="6"/>
  <c r="AE136" i="6"/>
  <c r="AE137" i="6"/>
  <c r="AE138" i="6"/>
  <c r="AE139" i="6"/>
  <c r="AE140" i="6"/>
  <c r="AE141" i="6"/>
  <c r="AE142" i="6"/>
  <c r="AE143" i="6"/>
  <c r="AE144" i="6"/>
  <c r="AE145" i="6"/>
  <c r="AE146" i="6"/>
  <c r="AE147" i="6"/>
  <c r="AE148" i="6"/>
  <c r="AE149" i="6"/>
  <c r="AE150" i="6"/>
  <c r="AE151" i="6"/>
  <c r="AE152" i="6"/>
  <c r="AE153" i="6"/>
  <c r="AE154" i="6"/>
  <c r="AE155" i="6"/>
  <c r="AE156" i="6"/>
  <c r="AE157" i="6"/>
  <c r="AE158" i="6"/>
  <c r="AE159" i="6"/>
  <c r="AE160" i="6"/>
  <c r="AE161" i="6"/>
  <c r="AE162" i="6"/>
  <c r="AE163" i="6"/>
  <c r="AE164" i="6"/>
  <c r="AE165" i="6"/>
  <c r="AE166" i="6"/>
  <c r="AE167" i="6"/>
  <c r="AE168" i="6"/>
  <c r="AE169" i="6"/>
  <c r="AE170" i="6"/>
  <c r="AE171" i="6"/>
  <c r="AE172" i="6"/>
  <c r="AE173" i="6"/>
  <c r="AE174" i="6"/>
  <c r="AE175" i="6"/>
  <c r="AE176" i="6"/>
  <c r="AE177" i="6"/>
  <c r="AE178" i="6"/>
  <c r="AE179" i="6"/>
  <c r="AE180" i="6"/>
  <c r="AE181" i="6"/>
  <c r="AE182" i="6"/>
  <c r="AE183" i="6"/>
  <c r="AE184" i="6"/>
  <c r="AE185" i="6"/>
  <c r="AE186" i="6"/>
  <c r="AE187" i="6"/>
  <c r="AE188" i="6"/>
  <c r="AE189" i="6"/>
  <c r="AE190" i="6"/>
  <c r="AE191" i="6"/>
  <c r="AE192" i="6"/>
  <c r="AE193" i="6"/>
  <c r="AE194" i="6"/>
  <c r="AE195" i="6"/>
  <c r="AE196" i="6"/>
  <c r="AE197" i="6"/>
  <c r="AE198" i="6"/>
  <c r="AE199" i="6"/>
  <c r="AE200" i="6"/>
  <c r="AE201" i="6"/>
  <c r="AE202" i="6"/>
  <c r="AE203" i="6"/>
  <c r="AE204" i="6"/>
  <c r="AE205" i="6"/>
  <c r="AE206" i="6"/>
  <c r="AE207" i="6"/>
  <c r="AE208" i="6"/>
  <c r="AE209" i="6"/>
  <c r="AE210" i="6"/>
  <c r="AE211" i="6"/>
  <c r="AE212" i="6"/>
  <c r="AE213" i="6"/>
  <c r="AE214" i="6"/>
  <c r="AE215" i="6"/>
  <c r="AE216" i="6"/>
  <c r="AE217" i="6"/>
  <c r="AE218" i="6"/>
  <c r="AE219" i="6"/>
  <c r="AE220" i="6"/>
  <c r="AE221" i="6"/>
  <c r="AE222" i="6"/>
  <c r="AE223" i="6"/>
  <c r="AE224" i="6"/>
  <c r="AE225" i="6"/>
  <c r="AE226" i="6"/>
  <c r="AE227" i="6"/>
  <c r="AE228" i="6"/>
  <c r="AE229" i="6"/>
  <c r="AE230" i="6"/>
  <c r="AE231" i="6"/>
  <c r="AE232" i="6"/>
  <c r="AE233" i="6"/>
  <c r="AE234" i="6"/>
  <c r="AE235" i="6"/>
  <c r="AE236" i="6"/>
  <c r="AE237" i="6"/>
  <c r="AE238" i="6"/>
  <c r="AE239" i="6"/>
  <c r="AE240" i="6"/>
  <c r="AE241" i="6"/>
  <c r="AE242" i="6"/>
  <c r="AE243" i="6"/>
  <c r="AE244" i="6"/>
  <c r="AE245" i="6"/>
  <c r="AE246" i="6"/>
  <c r="AE247" i="6"/>
  <c r="AE248" i="6"/>
  <c r="AE249" i="6"/>
  <c r="AE250" i="6"/>
  <c r="AE251" i="6"/>
  <c r="AE252" i="6"/>
  <c r="AE253" i="6"/>
  <c r="AE254" i="6"/>
  <c r="AE255" i="6"/>
  <c r="AE256" i="6"/>
  <c r="AE257" i="6"/>
  <c r="AE258" i="6"/>
  <c r="AE259" i="6"/>
  <c r="AE260" i="6"/>
  <c r="AE261" i="6"/>
  <c r="AE262" i="6"/>
  <c r="AE263" i="6"/>
  <c r="AE264" i="6"/>
  <c r="AE265" i="6"/>
  <c r="AE266" i="6"/>
  <c r="AE267" i="6"/>
  <c r="AE268" i="6"/>
  <c r="AE269" i="6"/>
  <c r="AE270" i="6"/>
  <c r="AE271" i="6"/>
  <c r="AE272" i="6"/>
  <c r="AE273" i="6"/>
  <c r="AE274" i="6"/>
  <c r="AE275" i="6"/>
  <c r="AE276" i="6"/>
  <c r="AE277" i="6"/>
  <c r="AE278" i="6"/>
  <c r="AE279" i="6"/>
  <c r="AE280" i="6"/>
  <c r="AE281" i="6"/>
  <c r="AE282" i="6"/>
  <c r="AE283" i="6"/>
  <c r="AE284" i="6"/>
  <c r="AE285" i="6"/>
  <c r="AE286" i="6"/>
  <c r="AE287" i="6"/>
  <c r="AE288" i="6"/>
  <c r="AE289" i="6"/>
  <c r="AE290" i="6"/>
  <c r="AE291" i="6"/>
  <c r="AE292" i="6"/>
  <c r="AE293" i="6"/>
  <c r="AE294" i="6"/>
  <c r="AE295" i="6"/>
  <c r="AE296" i="6"/>
  <c r="AE297" i="6"/>
  <c r="AE298" i="6"/>
  <c r="AE299" i="6"/>
  <c r="AE300" i="6"/>
  <c r="AE301" i="6"/>
  <c r="AE302" i="6"/>
  <c r="AE303" i="6"/>
  <c r="AE304" i="6"/>
  <c r="AE305" i="6"/>
  <c r="AE306" i="6"/>
  <c r="AE307" i="6"/>
  <c r="AE308" i="6"/>
  <c r="AE309" i="6"/>
  <c r="AE310" i="6"/>
  <c r="AE311" i="6"/>
  <c r="AE312" i="6"/>
  <c r="AE313" i="6"/>
  <c r="AE314" i="6"/>
  <c r="AE315" i="6"/>
  <c r="AE316" i="6"/>
  <c r="AE317" i="6"/>
  <c r="AE318" i="6"/>
  <c r="AE319" i="6"/>
  <c r="AE320" i="6"/>
  <c r="AE321" i="6"/>
  <c r="AE322" i="6"/>
  <c r="AE323" i="6"/>
  <c r="AE324" i="6"/>
  <c r="AE325" i="6"/>
  <c r="AE326" i="6"/>
  <c r="AE327" i="6"/>
  <c r="AE328" i="6"/>
  <c r="AE329" i="6"/>
  <c r="AE330" i="6"/>
  <c r="AE331" i="6"/>
  <c r="AE332" i="6"/>
  <c r="AE333" i="6"/>
  <c r="AE334" i="6"/>
  <c r="AE335" i="6"/>
  <c r="AE336" i="6"/>
  <c r="AE337" i="6"/>
  <c r="AE338" i="6"/>
  <c r="AE339" i="6"/>
  <c r="AE340" i="6"/>
  <c r="AE341" i="6"/>
  <c r="AE342" i="6"/>
  <c r="AE343" i="6"/>
  <c r="AE344" i="6"/>
  <c r="AE345" i="6"/>
  <c r="AE346" i="6"/>
  <c r="AE347" i="6"/>
  <c r="AE348" i="6"/>
  <c r="AE349" i="6"/>
  <c r="AE350" i="6"/>
  <c r="AE351" i="6"/>
  <c r="AE352" i="6"/>
  <c r="AE353" i="6"/>
  <c r="AE354" i="6"/>
  <c r="AE355" i="6"/>
  <c r="AE356" i="6"/>
  <c r="AE357" i="6"/>
  <c r="AE358" i="6"/>
  <c r="AE359" i="6"/>
  <c r="AE360" i="6"/>
  <c r="AE361" i="6"/>
  <c r="AE362" i="6"/>
  <c r="AE363" i="6"/>
  <c r="AE364" i="6"/>
  <c r="AE365" i="6"/>
  <c r="AE366" i="6"/>
  <c r="AE367" i="6"/>
  <c r="AE368" i="6"/>
  <c r="AE369" i="6"/>
  <c r="AE370" i="6"/>
  <c r="AE371" i="6"/>
  <c r="AE372" i="6"/>
  <c r="AE373" i="6"/>
  <c r="AE374" i="6"/>
  <c r="AE375" i="6"/>
  <c r="AE376" i="6"/>
  <c r="AE377" i="6"/>
  <c r="AE378" i="6"/>
  <c r="AE379" i="6"/>
  <c r="AE380" i="6"/>
  <c r="AE381" i="6"/>
  <c r="AE382" i="6"/>
  <c r="AE383" i="6"/>
  <c r="AE384" i="6"/>
  <c r="AE385" i="6"/>
  <c r="AE386" i="6"/>
  <c r="AE387" i="6"/>
  <c r="AE388" i="6"/>
  <c r="AE389" i="6"/>
  <c r="AE390" i="6"/>
  <c r="AE391" i="6"/>
  <c r="AE392" i="6"/>
  <c r="AE393" i="6"/>
  <c r="AE394" i="6"/>
  <c r="AE395" i="6"/>
  <c r="AE396" i="6"/>
  <c r="AE397" i="6"/>
  <c r="AE398" i="6"/>
  <c r="AE399" i="6"/>
  <c r="AE400" i="6"/>
  <c r="AE401" i="6"/>
  <c r="AE402" i="6"/>
  <c r="AE403" i="6"/>
  <c r="AE404" i="6"/>
  <c r="AE405" i="6"/>
  <c r="AE406" i="6"/>
  <c r="AE407" i="6"/>
  <c r="AE408" i="6"/>
  <c r="AE409" i="6"/>
  <c r="AE410" i="6"/>
  <c r="AE411" i="6"/>
  <c r="AE412" i="6"/>
  <c r="AE413" i="6"/>
  <c r="AE414" i="6"/>
  <c r="AE415" i="6"/>
  <c r="AE416" i="6"/>
  <c r="AE417" i="6"/>
  <c r="AE418" i="6"/>
  <c r="AE419" i="6"/>
  <c r="AE420" i="6"/>
  <c r="AE421" i="6"/>
  <c r="AE422" i="6"/>
  <c r="AE423" i="6"/>
  <c r="AE424" i="6"/>
  <c r="AE425" i="6"/>
  <c r="AE426" i="6"/>
  <c r="AE427" i="6"/>
  <c r="AE428" i="6"/>
  <c r="AE429" i="6"/>
  <c r="AE430" i="6"/>
  <c r="AE431" i="6"/>
  <c r="AE432" i="6"/>
  <c r="AE433" i="6"/>
  <c r="AE434" i="6"/>
  <c r="AE435" i="6"/>
  <c r="AE436" i="6"/>
  <c r="AE437" i="6"/>
  <c r="AE438" i="6"/>
  <c r="AE439" i="6"/>
  <c r="AE440" i="6"/>
  <c r="AE441" i="6"/>
  <c r="AE442" i="6"/>
  <c r="AE443" i="6"/>
  <c r="AE444" i="6"/>
  <c r="AE445" i="6"/>
  <c r="AE446" i="6"/>
  <c r="AE447" i="6"/>
  <c r="AE448" i="6"/>
  <c r="AE449" i="6"/>
  <c r="AE450" i="6"/>
  <c r="AE451" i="6"/>
  <c r="AE452" i="6"/>
  <c r="AE453" i="6"/>
  <c r="AE454" i="6"/>
  <c r="AE455" i="6"/>
  <c r="AE456" i="6"/>
  <c r="AE457" i="6"/>
  <c r="AE458" i="6"/>
  <c r="AE459" i="6"/>
  <c r="AE460" i="6"/>
  <c r="AE461" i="6"/>
  <c r="AE462" i="6"/>
  <c r="AE463" i="6"/>
  <c r="AE464" i="6"/>
  <c r="AE465" i="6"/>
  <c r="AE466" i="6"/>
  <c r="AE467" i="6"/>
  <c r="AE468" i="6"/>
  <c r="AE469" i="6"/>
  <c r="AE470" i="6"/>
  <c r="AE471" i="6"/>
  <c r="AE472" i="6"/>
  <c r="AE473" i="6"/>
  <c r="AE474" i="6"/>
  <c r="AE475" i="6"/>
  <c r="AE476" i="6"/>
  <c r="AE477" i="6"/>
  <c r="AE478" i="6"/>
  <c r="AE479" i="6"/>
  <c r="AE480" i="6"/>
  <c r="AE481" i="6"/>
  <c r="AE482" i="6"/>
  <c r="AE483" i="6"/>
  <c r="AE484" i="6"/>
  <c r="AE485" i="6"/>
  <c r="AE486" i="6"/>
  <c r="AE487" i="6"/>
  <c r="AE488" i="6"/>
  <c r="AE489" i="6"/>
  <c r="AE490" i="6"/>
  <c r="AE491" i="6"/>
  <c r="AE492" i="6"/>
  <c r="AE493" i="6"/>
  <c r="AE494" i="6"/>
  <c r="AE495" i="6"/>
  <c r="AE496" i="6"/>
  <c r="AE497" i="6"/>
  <c r="AE498" i="6"/>
  <c r="AE499" i="6"/>
  <c r="AE500" i="6"/>
  <c r="AE501" i="6"/>
  <c r="AE502" i="6"/>
  <c r="AE503" i="6"/>
  <c r="AE504" i="6"/>
  <c r="AE505" i="6"/>
  <c r="AE506" i="6"/>
  <c r="AE507" i="6"/>
  <c r="AE508" i="6"/>
  <c r="AE509" i="6"/>
  <c r="AE510" i="6"/>
  <c r="AE511" i="6"/>
  <c r="AE512" i="6"/>
  <c r="AE513" i="6"/>
  <c r="AE514" i="6"/>
  <c r="AE515" i="6"/>
  <c r="AE516" i="6"/>
  <c r="AE517" i="6"/>
  <c r="AE518" i="6"/>
  <c r="AE519" i="6"/>
  <c r="AE520" i="6"/>
  <c r="AE521" i="6"/>
  <c r="AE522" i="6"/>
  <c r="AE523" i="6"/>
  <c r="AE524" i="6"/>
  <c r="AE525" i="6"/>
  <c r="AE526" i="6"/>
  <c r="AE527" i="6"/>
  <c r="AE528" i="6"/>
  <c r="AE529" i="6"/>
  <c r="AE530" i="6"/>
  <c r="AE531" i="6"/>
  <c r="AE532" i="6"/>
  <c r="AE533" i="6"/>
  <c r="AE534" i="6"/>
  <c r="AE535" i="6"/>
  <c r="AE536" i="6"/>
  <c r="AE537" i="6"/>
  <c r="AE538" i="6"/>
  <c r="AE539" i="6"/>
  <c r="AE540" i="6"/>
  <c r="AE541" i="6"/>
  <c r="AE542" i="6"/>
  <c r="AE543" i="6"/>
  <c r="AE544" i="6"/>
  <c r="AE545" i="6"/>
  <c r="AE546" i="6"/>
  <c r="AE547" i="6"/>
  <c r="AE548" i="6"/>
  <c r="AE549" i="6"/>
  <c r="AE550" i="6"/>
  <c r="AE551" i="6"/>
  <c r="AE552" i="6"/>
  <c r="AE553" i="6"/>
  <c r="AE554" i="6"/>
  <c r="AE555" i="6"/>
  <c r="AE556" i="6"/>
  <c r="AE557" i="6"/>
  <c r="AE558" i="6"/>
  <c r="AE559" i="6"/>
  <c r="AE560" i="6"/>
  <c r="AE561" i="6"/>
  <c r="AE562" i="6"/>
  <c r="AE563" i="6"/>
  <c r="AE564" i="6"/>
  <c r="AE565" i="6"/>
  <c r="AE566" i="6"/>
  <c r="AE567" i="6"/>
  <c r="AE568" i="6"/>
  <c r="AE569" i="6"/>
  <c r="AE570" i="6"/>
  <c r="AE571" i="6"/>
  <c r="AE572" i="6"/>
  <c r="AE573" i="6"/>
  <c r="AE574" i="6"/>
  <c r="AE575" i="6"/>
  <c r="AE576" i="6"/>
  <c r="AE577" i="6"/>
  <c r="AE578" i="6"/>
  <c r="AE579" i="6"/>
  <c r="AE580" i="6"/>
  <c r="AE581" i="6"/>
  <c r="AE582" i="6"/>
  <c r="AE583" i="6"/>
  <c r="AE584" i="6"/>
  <c r="AE585" i="6"/>
  <c r="AE586" i="6"/>
  <c r="AE587" i="6"/>
  <c r="AE588" i="6"/>
  <c r="AE589" i="6"/>
  <c r="AE590" i="6"/>
  <c r="AE591" i="6"/>
  <c r="AE592" i="6"/>
  <c r="AE593" i="6"/>
  <c r="AE594" i="6"/>
  <c r="AE595" i="6"/>
  <c r="AE596" i="6"/>
  <c r="AE597" i="6"/>
  <c r="AE598" i="6"/>
  <c r="AE599" i="6"/>
  <c r="AE600" i="6"/>
  <c r="AE601" i="6"/>
  <c r="AE602" i="6"/>
  <c r="AE603" i="6"/>
  <c r="AE604" i="6"/>
  <c r="AE605" i="6"/>
  <c r="AE606" i="6"/>
  <c r="AE607" i="6"/>
  <c r="AE608" i="6"/>
  <c r="AE609" i="6"/>
  <c r="AE610" i="6"/>
  <c r="AE611" i="6"/>
  <c r="AE612" i="6"/>
  <c r="AE613" i="6"/>
  <c r="AE614" i="6"/>
  <c r="AE615" i="6"/>
  <c r="AE616" i="6"/>
  <c r="AE617" i="6"/>
  <c r="AE618" i="6"/>
  <c r="AE619" i="6"/>
  <c r="AE620" i="6"/>
  <c r="AE621" i="6"/>
  <c r="AE622" i="6"/>
  <c r="AE623" i="6"/>
  <c r="AE624" i="6"/>
  <c r="AE625" i="6"/>
  <c r="AE626" i="6"/>
  <c r="AE627" i="6"/>
  <c r="AE628" i="6"/>
  <c r="AE629" i="6"/>
  <c r="AE630" i="6"/>
  <c r="AE631" i="6"/>
  <c r="AE632" i="6"/>
  <c r="AE633" i="6"/>
  <c r="AE634" i="6"/>
  <c r="AE635" i="6"/>
  <c r="AE636" i="6"/>
  <c r="AE637" i="6"/>
  <c r="AE638" i="6"/>
  <c r="AE639" i="6"/>
  <c r="AE640" i="6"/>
  <c r="AE641" i="6"/>
  <c r="AE642" i="6"/>
  <c r="AE643" i="6"/>
  <c r="AE644" i="6"/>
  <c r="AE645" i="6"/>
  <c r="AE646" i="6"/>
  <c r="AE647" i="6"/>
  <c r="AE648" i="6"/>
  <c r="AE649" i="6"/>
  <c r="AE650" i="6"/>
  <c r="AE651" i="6"/>
  <c r="AE652" i="6"/>
  <c r="AE653" i="6"/>
  <c r="AE654" i="6"/>
  <c r="AE655" i="6"/>
  <c r="AE656" i="6"/>
  <c r="AE657" i="6"/>
  <c r="AE658" i="6"/>
  <c r="AE659" i="6"/>
  <c r="AE660" i="6"/>
  <c r="AE661" i="6"/>
  <c r="AE662" i="6"/>
  <c r="AE663" i="6"/>
  <c r="AE664" i="6"/>
  <c r="AE665" i="6"/>
  <c r="AE666" i="6"/>
  <c r="AE667" i="6"/>
  <c r="AE668" i="6"/>
  <c r="AE669" i="6"/>
  <c r="AE670" i="6"/>
  <c r="AE671" i="6"/>
  <c r="AE672" i="6"/>
  <c r="AE673" i="6"/>
  <c r="AE674" i="6"/>
  <c r="AE675" i="6"/>
  <c r="AE676" i="6"/>
  <c r="AE677" i="6"/>
  <c r="AE678" i="6"/>
  <c r="AE679" i="6"/>
  <c r="AE680" i="6"/>
  <c r="AE681" i="6"/>
  <c r="AE682" i="6"/>
  <c r="AE683" i="6"/>
  <c r="AE684" i="6"/>
  <c r="AE685" i="6"/>
  <c r="AE686" i="6"/>
  <c r="AE687" i="6"/>
  <c r="AE688" i="6"/>
  <c r="AE689" i="6"/>
  <c r="AE690" i="6"/>
  <c r="AE691" i="6"/>
  <c r="AE692" i="6"/>
  <c r="AE693" i="6"/>
  <c r="AE694" i="6"/>
  <c r="AE695" i="6"/>
  <c r="AE696" i="6"/>
  <c r="AE697" i="6"/>
  <c r="AE698" i="6"/>
  <c r="AE699" i="6"/>
  <c r="AE700" i="6"/>
  <c r="AE701" i="6"/>
  <c r="AE702" i="6"/>
  <c r="AE703" i="6"/>
  <c r="AE704" i="6"/>
  <c r="AE705" i="6"/>
  <c r="AE706" i="6"/>
  <c r="AE707" i="6"/>
  <c r="AE708" i="6"/>
  <c r="AE709" i="6"/>
  <c r="AE710" i="6"/>
  <c r="AE711" i="6"/>
  <c r="AE712" i="6"/>
  <c r="AE713" i="6"/>
  <c r="AE714" i="6"/>
  <c r="AE715" i="6"/>
  <c r="AE716" i="6"/>
  <c r="AE717" i="6"/>
  <c r="AE718" i="6"/>
  <c r="AE719" i="6"/>
  <c r="AE720" i="6"/>
  <c r="AE721" i="6"/>
  <c r="AE722" i="6"/>
  <c r="AE723" i="6"/>
  <c r="AE724" i="6"/>
  <c r="AE725" i="6"/>
  <c r="AE726" i="6"/>
  <c r="AE727" i="6"/>
  <c r="AE728" i="6"/>
  <c r="AE729" i="6"/>
  <c r="AE730" i="6"/>
  <c r="AE731" i="6"/>
  <c r="AE732" i="6"/>
  <c r="AE733" i="6"/>
  <c r="AE734" i="6"/>
  <c r="AE735" i="6"/>
  <c r="AE736" i="6"/>
  <c r="AE737" i="6"/>
  <c r="AE738" i="6"/>
  <c r="AE739" i="6"/>
  <c r="AE740" i="6"/>
  <c r="AE741" i="6"/>
  <c r="AE742" i="6"/>
  <c r="AE743" i="6"/>
  <c r="AE744" i="6"/>
  <c r="AE745" i="6"/>
  <c r="AE746" i="6"/>
  <c r="AE747" i="6"/>
  <c r="AE748" i="6"/>
  <c r="AE749" i="6"/>
  <c r="AE750" i="6"/>
  <c r="AE751" i="6"/>
  <c r="AE752" i="6"/>
  <c r="AE753" i="6"/>
  <c r="AE754" i="6"/>
  <c r="AE755" i="6"/>
  <c r="AE756" i="6"/>
  <c r="AE757" i="6"/>
  <c r="AE758" i="6"/>
  <c r="AE759" i="6"/>
  <c r="AE760" i="6"/>
  <c r="AE761" i="6"/>
  <c r="AE762" i="6"/>
  <c r="AE763" i="6"/>
  <c r="AE764" i="6"/>
  <c r="AE765" i="6"/>
  <c r="AE766" i="6"/>
  <c r="AE767" i="6"/>
  <c r="AE768" i="6"/>
  <c r="AE769" i="6"/>
  <c r="AE770" i="6"/>
  <c r="AE771" i="6"/>
  <c r="AE772" i="6"/>
  <c r="AE773" i="6"/>
  <c r="AE774" i="6"/>
  <c r="AE775" i="6"/>
  <c r="AE776" i="6"/>
  <c r="AE777" i="6"/>
  <c r="AE778" i="6"/>
  <c r="AE779" i="6"/>
  <c r="AE780" i="6"/>
  <c r="AE781" i="6"/>
  <c r="AE782" i="6"/>
  <c r="AE783" i="6"/>
  <c r="AE784" i="6"/>
  <c r="AE785" i="6"/>
  <c r="AE786" i="6"/>
  <c r="AE787" i="6"/>
  <c r="AE788" i="6"/>
  <c r="AE789" i="6"/>
  <c r="AE790" i="6"/>
  <c r="AE791" i="6"/>
  <c r="AE792" i="6"/>
  <c r="AE793" i="6"/>
  <c r="AE794" i="6"/>
  <c r="AE795" i="6"/>
  <c r="AE796" i="6"/>
  <c r="AE797" i="6"/>
  <c r="AE798" i="6"/>
  <c r="AE799" i="6"/>
  <c r="AE800" i="6"/>
  <c r="AE801" i="6"/>
  <c r="AE802" i="6"/>
  <c r="AE803" i="6"/>
  <c r="AE804" i="6"/>
  <c r="AE805" i="6"/>
  <c r="AE806" i="6"/>
  <c r="AE807" i="6"/>
  <c r="AE808" i="6"/>
  <c r="AE809" i="6"/>
  <c r="AE810" i="6"/>
  <c r="AE811" i="6"/>
  <c r="AE812" i="6"/>
  <c r="AE813" i="6"/>
  <c r="AE814" i="6"/>
  <c r="AE815" i="6"/>
  <c r="AE816" i="6"/>
  <c r="AE817" i="6"/>
  <c r="AE818" i="6"/>
  <c r="AE819" i="6"/>
  <c r="AE820" i="6"/>
  <c r="AE821" i="6"/>
  <c r="AE822" i="6"/>
  <c r="AE823" i="6"/>
  <c r="AE824" i="6"/>
  <c r="AE825" i="6"/>
  <c r="AE826" i="6"/>
  <c r="AE827" i="6"/>
  <c r="AE828" i="6"/>
  <c r="AE829" i="6"/>
  <c r="AE830" i="6"/>
  <c r="AE831" i="6"/>
  <c r="AE832" i="6"/>
  <c r="AE833" i="6"/>
  <c r="AE834" i="6"/>
  <c r="AE835" i="6"/>
  <c r="AE836" i="6"/>
  <c r="AE837" i="6"/>
  <c r="AE838" i="6"/>
  <c r="AE839" i="6"/>
  <c r="AE840" i="6"/>
  <c r="AE841" i="6"/>
  <c r="AE842" i="6"/>
  <c r="AE843" i="6"/>
  <c r="AE844" i="6"/>
  <c r="AE845" i="6"/>
  <c r="AE846" i="6"/>
  <c r="AE847" i="6"/>
  <c r="AE848" i="6"/>
  <c r="AE849" i="6"/>
  <c r="AE850" i="6"/>
  <c r="AE851" i="6"/>
  <c r="AE852" i="6"/>
  <c r="AE853" i="6"/>
  <c r="AE854" i="6"/>
  <c r="AE855" i="6"/>
  <c r="AE856" i="6"/>
  <c r="AE857" i="6"/>
  <c r="AE858" i="6"/>
  <c r="AE859" i="6"/>
  <c r="AE860" i="6"/>
  <c r="AE861" i="6"/>
  <c r="AE862" i="6"/>
  <c r="AE863" i="6"/>
  <c r="AE864" i="6"/>
  <c r="AE865" i="6"/>
  <c r="AE866" i="6"/>
  <c r="AE867" i="6"/>
  <c r="AE868" i="6"/>
  <c r="AE869" i="6"/>
  <c r="AE870" i="6"/>
  <c r="AE871" i="6"/>
  <c r="AE872" i="6"/>
  <c r="AE873" i="6"/>
  <c r="AE874" i="6"/>
  <c r="AE875" i="6"/>
  <c r="AE876" i="6"/>
  <c r="AE877" i="6"/>
  <c r="AE878" i="6"/>
  <c r="AE879" i="6"/>
  <c r="AE880" i="6"/>
  <c r="AE881" i="6"/>
  <c r="AE882" i="6"/>
  <c r="AE883" i="6"/>
  <c r="AE884" i="6"/>
  <c r="AE885" i="6"/>
  <c r="AE886" i="6"/>
  <c r="AE887" i="6"/>
  <c r="AE888" i="6"/>
  <c r="AE889" i="6"/>
  <c r="AE890" i="6"/>
  <c r="AE891" i="6"/>
  <c r="AE892" i="6"/>
  <c r="AE893" i="6"/>
  <c r="AE894" i="6"/>
  <c r="AE895" i="6"/>
  <c r="AE896" i="6"/>
  <c r="AE897" i="6"/>
  <c r="AE898" i="6"/>
  <c r="AE899" i="6"/>
  <c r="AE900" i="6"/>
  <c r="AE901" i="6"/>
  <c r="AE902" i="6"/>
  <c r="AE903" i="6"/>
  <c r="AE904" i="6"/>
  <c r="AE905" i="6"/>
  <c r="AE906" i="6"/>
  <c r="AE907" i="6"/>
  <c r="AE908" i="6"/>
  <c r="AE909" i="6"/>
  <c r="AE910" i="6"/>
  <c r="AE911" i="6"/>
  <c r="AE912" i="6"/>
  <c r="AE913" i="6"/>
  <c r="AE914" i="6"/>
  <c r="AE915" i="6"/>
  <c r="AE916" i="6"/>
  <c r="AE917" i="6"/>
  <c r="AE918" i="6"/>
  <c r="AE919" i="6"/>
  <c r="AE920" i="6"/>
  <c r="AE921" i="6"/>
  <c r="AE922" i="6"/>
  <c r="AE923" i="6"/>
  <c r="AE924" i="6"/>
  <c r="AE925" i="6"/>
  <c r="AE926" i="6"/>
  <c r="AE927" i="6"/>
  <c r="AE928" i="6"/>
  <c r="AE929" i="6"/>
  <c r="AE930" i="6"/>
  <c r="AE931" i="6"/>
  <c r="AE932" i="6"/>
  <c r="AE933" i="6"/>
  <c r="AE934" i="6"/>
  <c r="AE935" i="6"/>
  <c r="AE936" i="6"/>
  <c r="AE937" i="6"/>
  <c r="AE938" i="6"/>
  <c r="AE939" i="6"/>
  <c r="AE940" i="6"/>
  <c r="AE941" i="6"/>
  <c r="AE942" i="6"/>
  <c r="AE943" i="6"/>
  <c r="AE944" i="6"/>
  <c r="AE945" i="6"/>
  <c r="AE946" i="6"/>
  <c r="AE947" i="6"/>
  <c r="AE948" i="6"/>
  <c r="AE949" i="6"/>
  <c r="AE950" i="6"/>
  <c r="AE951" i="6"/>
  <c r="AE952" i="6"/>
  <c r="AE953" i="6"/>
  <c r="AE954" i="6"/>
  <c r="AE955" i="6"/>
  <c r="AE956" i="6"/>
  <c r="AE957" i="6"/>
  <c r="AE958" i="6"/>
  <c r="AE959" i="6"/>
  <c r="AE960" i="6"/>
  <c r="AE961" i="6"/>
  <c r="AE962" i="6"/>
  <c r="AE963" i="6"/>
  <c r="AE964" i="6"/>
  <c r="AE965" i="6"/>
  <c r="AE966" i="6"/>
  <c r="AE967" i="6"/>
  <c r="AE968" i="6"/>
  <c r="AE969" i="6"/>
  <c r="AE970" i="6"/>
  <c r="AE971" i="6"/>
  <c r="AE972" i="6"/>
  <c r="AE973" i="6"/>
  <c r="AE974" i="6"/>
  <c r="AE975" i="6"/>
  <c r="AE976" i="6"/>
  <c r="AE977" i="6"/>
  <c r="AE978" i="6"/>
  <c r="AE979" i="6"/>
  <c r="AE980" i="6"/>
  <c r="AE981" i="6"/>
  <c r="AE982" i="6"/>
  <c r="AE983" i="6"/>
  <c r="AE984" i="6"/>
  <c r="AE985" i="6"/>
  <c r="AE986" i="6"/>
  <c r="AE987" i="6"/>
  <c r="AE988" i="6"/>
  <c r="AE989" i="6"/>
  <c r="AE990" i="6"/>
  <c r="AE991" i="6"/>
  <c r="AE992" i="6"/>
  <c r="AE993" i="6"/>
  <c r="AE994" i="6"/>
  <c r="AE995" i="6"/>
  <c r="AE996" i="6"/>
  <c r="AE997" i="6"/>
  <c r="AE998" i="6"/>
  <c r="AE999" i="6"/>
  <c r="AE1000" i="6"/>
  <c r="AE1001" i="6"/>
  <c r="AE1002" i="6"/>
  <c r="AE1003" i="6"/>
  <c r="AE1004" i="6"/>
  <c r="AE1005" i="6"/>
  <c r="AE1006" i="6"/>
  <c r="AE1007" i="6"/>
  <c r="AE1008" i="6"/>
  <c r="AE1009" i="6"/>
  <c r="AE1010" i="6"/>
  <c r="AE1011" i="6"/>
  <c r="AE1012" i="6"/>
  <c r="AE1013" i="6"/>
  <c r="AE1014" i="6"/>
  <c r="AE1015" i="6"/>
  <c r="AE1016" i="6"/>
  <c r="AE1017" i="6"/>
  <c r="AE1018" i="6"/>
  <c r="AE1019" i="6"/>
  <c r="AE1020" i="6"/>
  <c r="AE1021" i="6"/>
  <c r="AE1022" i="6"/>
  <c r="AE1023" i="6"/>
  <c r="AE1024" i="6"/>
  <c r="AE1025" i="6"/>
  <c r="AE1026" i="6"/>
  <c r="AE1027" i="6"/>
  <c r="AE1028" i="6"/>
  <c r="AE1029" i="6"/>
  <c r="AE1030" i="6"/>
  <c r="AE1031" i="6"/>
  <c r="AE1032" i="6"/>
  <c r="AE1033" i="6"/>
  <c r="AE1034" i="6"/>
  <c r="AE1035" i="6"/>
  <c r="AE1036" i="6"/>
  <c r="AE1037" i="6"/>
  <c r="AE1038" i="6"/>
  <c r="AE1039" i="6"/>
  <c r="AE1040" i="6"/>
  <c r="AE1041" i="6"/>
  <c r="AE1042" i="6"/>
  <c r="AE1043" i="6"/>
  <c r="AE1044" i="6"/>
  <c r="AE1045" i="6"/>
  <c r="AE1046" i="6"/>
  <c r="AE1047" i="6"/>
  <c r="AE1048" i="6"/>
  <c r="AE1049" i="6"/>
  <c r="AE1050" i="6"/>
  <c r="AE1051" i="6"/>
  <c r="AE1052" i="6"/>
  <c r="AE1053" i="6"/>
  <c r="AE1054" i="6"/>
  <c r="AE1055" i="6"/>
  <c r="AE1056" i="6"/>
  <c r="AE1057" i="6"/>
  <c r="AE1058" i="6"/>
  <c r="AE1059" i="6"/>
  <c r="AE1060" i="6"/>
  <c r="AE1061" i="6"/>
  <c r="AE1062" i="6"/>
  <c r="AE1063" i="6"/>
  <c r="AE1064" i="6"/>
  <c r="AE1065" i="6"/>
  <c r="AE1066" i="6"/>
  <c r="AE1067" i="6"/>
  <c r="AE1068" i="6"/>
  <c r="AE1069" i="6"/>
  <c r="AE1070" i="6"/>
  <c r="AE1071" i="6"/>
  <c r="AE1072" i="6"/>
  <c r="AE1073" i="6"/>
  <c r="AE1074" i="6"/>
  <c r="AE1075" i="6"/>
  <c r="AE1076" i="6"/>
  <c r="AE1077" i="6"/>
  <c r="AE1078" i="6"/>
  <c r="AE1079" i="6"/>
  <c r="AE1080" i="6"/>
  <c r="AE1081" i="6"/>
  <c r="AE1082" i="6"/>
  <c r="AE1083" i="6"/>
  <c r="AE1084" i="6"/>
  <c r="AE1085" i="6"/>
  <c r="AE1086" i="6"/>
  <c r="AE1087" i="6"/>
  <c r="AE1088" i="6"/>
  <c r="AE1089" i="6"/>
  <c r="AE1090" i="6"/>
  <c r="AE1091" i="6"/>
  <c r="AE1092" i="6"/>
  <c r="AE1093" i="6"/>
  <c r="AE1094" i="6"/>
  <c r="AE1095" i="6"/>
  <c r="AE1096" i="6"/>
  <c r="AE1097" i="6"/>
  <c r="AE1098" i="6"/>
  <c r="AE1099" i="6"/>
  <c r="AE1100" i="6"/>
  <c r="AE1101" i="6"/>
  <c r="AE1102" i="6"/>
  <c r="AE1103" i="6"/>
  <c r="AE1104" i="6"/>
  <c r="AE1105" i="6"/>
  <c r="AE1106" i="6"/>
  <c r="AE1107" i="6"/>
  <c r="AE1108" i="6"/>
  <c r="AE1109" i="6"/>
  <c r="AE1110" i="6"/>
  <c r="AE1111" i="6"/>
  <c r="AE1112" i="6"/>
  <c r="AE1113" i="6"/>
  <c r="AE1114" i="6"/>
  <c r="AE1115" i="6"/>
  <c r="AE1116" i="6"/>
  <c r="AE1117" i="6"/>
  <c r="AE1118" i="6"/>
  <c r="AE1119" i="6"/>
  <c r="AE1120" i="6"/>
  <c r="AE1121" i="6"/>
  <c r="AE1122" i="6"/>
  <c r="AE1123" i="6"/>
  <c r="AE1124" i="6"/>
  <c r="AE1125" i="6"/>
  <c r="AE1126" i="6"/>
  <c r="AE1127" i="6"/>
  <c r="AE1128" i="6"/>
  <c r="AE1129" i="6"/>
  <c r="AE1130" i="6"/>
  <c r="AE1131" i="6"/>
  <c r="AE1132" i="6"/>
  <c r="AE1133" i="6"/>
  <c r="AE1134" i="6"/>
  <c r="AE1135" i="6"/>
  <c r="AE1136" i="6"/>
  <c r="AE1137" i="6"/>
  <c r="AE1138" i="6"/>
  <c r="AE1139" i="6"/>
  <c r="AE1140" i="6"/>
  <c r="AE1141" i="6"/>
  <c r="AE1142" i="6"/>
  <c r="AE1143" i="6"/>
  <c r="AE1144" i="6"/>
  <c r="AE1145" i="6"/>
  <c r="AE1146" i="6"/>
  <c r="AE1147" i="6"/>
  <c r="AE1148" i="6"/>
  <c r="AE1149" i="6"/>
  <c r="AE1150" i="6"/>
  <c r="AE1151" i="6"/>
  <c r="AE1152" i="6"/>
  <c r="AE1153" i="6"/>
  <c r="AE1154" i="6"/>
  <c r="AE1155" i="6"/>
  <c r="AE1156" i="6"/>
  <c r="AE1157" i="6"/>
  <c r="AE1158" i="6"/>
  <c r="AE1159" i="6"/>
  <c r="AE1160" i="6"/>
  <c r="AE1161" i="6"/>
  <c r="AE1162" i="6"/>
  <c r="AE1163" i="6"/>
  <c r="AE1164" i="6"/>
  <c r="AE1165" i="6"/>
  <c r="AE1166" i="6"/>
  <c r="AE1167" i="6"/>
  <c r="AE1168" i="6"/>
  <c r="AE1169" i="6"/>
  <c r="AE1170" i="6"/>
  <c r="AE1171" i="6"/>
  <c r="AE1172" i="6"/>
  <c r="AE1173" i="6"/>
  <c r="AE1174" i="6"/>
  <c r="AE1175" i="6"/>
  <c r="AE1176" i="6"/>
  <c r="AE1177" i="6"/>
  <c r="AE1178" i="6"/>
  <c r="AE1179" i="6"/>
  <c r="AE1180" i="6"/>
  <c r="AE1181" i="6"/>
  <c r="AE1182" i="6"/>
  <c r="AE1183" i="6"/>
  <c r="AE1184" i="6"/>
  <c r="AE1185" i="6"/>
  <c r="AE1186" i="6"/>
  <c r="AE1187" i="6"/>
  <c r="AE1188" i="6"/>
  <c r="AE1189" i="6"/>
  <c r="AE1190" i="6"/>
  <c r="AE1191" i="6"/>
  <c r="AE1192" i="6"/>
  <c r="AE1193" i="6"/>
  <c r="AE1194" i="6"/>
  <c r="AE1195" i="6"/>
  <c r="AE1196" i="6"/>
  <c r="AE1197" i="6"/>
  <c r="AE1198" i="6"/>
  <c r="AE1199" i="6"/>
  <c r="AE1200" i="6"/>
  <c r="AE1201" i="6"/>
  <c r="AE1202" i="6"/>
  <c r="AE1203" i="6"/>
  <c r="AE1204" i="6"/>
  <c r="AE1205" i="6"/>
  <c r="AE1206" i="6"/>
  <c r="AE1207" i="6"/>
  <c r="AE1208" i="6"/>
  <c r="AE1209" i="6"/>
  <c r="AE1210" i="6"/>
  <c r="AE1211" i="6"/>
  <c r="AE1212" i="6"/>
  <c r="AE1213" i="6"/>
  <c r="AE1214" i="6"/>
  <c r="AE1215" i="6"/>
  <c r="AE1216" i="6"/>
  <c r="AE1217" i="6"/>
  <c r="AE1218" i="6"/>
  <c r="AE1219" i="6"/>
  <c r="AE1220" i="6"/>
  <c r="AE1221" i="6"/>
  <c r="AE1222" i="6"/>
  <c r="AE1223" i="6"/>
  <c r="AE1224" i="6"/>
  <c r="AE1225" i="6"/>
  <c r="AE1226" i="6"/>
  <c r="AE1227" i="6"/>
  <c r="AE1228" i="6"/>
  <c r="AE1229" i="6"/>
  <c r="AE1230" i="6"/>
  <c r="AE1231" i="6"/>
  <c r="AE1232" i="6"/>
  <c r="AE1233" i="6"/>
  <c r="AE1234" i="6"/>
  <c r="AE1235" i="6"/>
  <c r="AE1236" i="6"/>
  <c r="AE1237" i="6"/>
  <c r="AE1238" i="6"/>
  <c r="AE1239" i="6"/>
  <c r="AE1240" i="6"/>
  <c r="AE1241" i="6"/>
  <c r="AE1242" i="6"/>
  <c r="AE1243" i="6"/>
  <c r="AE1244" i="6"/>
  <c r="AE1245" i="6"/>
  <c r="AE1246" i="6"/>
  <c r="AE1247" i="6"/>
  <c r="AE1248" i="6"/>
  <c r="AE1249" i="6"/>
  <c r="AE1250" i="6"/>
  <c r="AE1251" i="6"/>
  <c r="AE1252" i="6"/>
  <c r="AE1253" i="6"/>
  <c r="AE1254" i="6"/>
  <c r="AE1255" i="6"/>
  <c r="AE1256" i="6"/>
  <c r="AE1257" i="6"/>
  <c r="AE1258" i="6"/>
  <c r="AE1259" i="6"/>
  <c r="AE1260" i="6"/>
  <c r="AE1261" i="6"/>
  <c r="AE1262" i="6"/>
  <c r="AE1263" i="6"/>
  <c r="AE1264" i="6"/>
  <c r="AE1265" i="6"/>
  <c r="AE1266" i="6"/>
  <c r="AE1267" i="6"/>
  <c r="AE1268" i="6"/>
  <c r="AE1269" i="6"/>
  <c r="AE1270" i="6"/>
  <c r="AE1271" i="6"/>
  <c r="AE1272" i="6"/>
  <c r="AE1273" i="6"/>
  <c r="AE1274" i="6"/>
  <c r="AE1275" i="6"/>
  <c r="AE1276" i="6"/>
  <c r="AE1277" i="6"/>
  <c r="AE1278" i="6"/>
  <c r="AE1279" i="6"/>
  <c r="AE1280" i="6"/>
  <c r="AE1281" i="6"/>
  <c r="AE1282" i="6"/>
  <c r="AE1283" i="6"/>
  <c r="AE1284" i="6"/>
  <c r="AE1285" i="6"/>
  <c r="AE1286" i="6"/>
  <c r="AE1287" i="6"/>
  <c r="AE1288" i="6"/>
  <c r="AE1289" i="6"/>
  <c r="AE1290" i="6"/>
  <c r="AE1291" i="6"/>
  <c r="AE1292" i="6"/>
  <c r="AE1293" i="6"/>
  <c r="AE1294" i="6"/>
  <c r="AE1295" i="6"/>
  <c r="AE1296" i="6"/>
  <c r="AE1297" i="6"/>
  <c r="AE1298" i="6"/>
  <c r="AE1299" i="6"/>
  <c r="AE1300" i="6"/>
  <c r="AE1301" i="6"/>
  <c r="AE1302" i="6"/>
  <c r="AE1303" i="6"/>
  <c r="AE1304" i="6"/>
  <c r="AE1305" i="6"/>
  <c r="AE1306" i="6"/>
  <c r="AE1307" i="6"/>
  <c r="AE1308" i="6"/>
  <c r="AE1309" i="6"/>
  <c r="AE1310" i="6"/>
  <c r="AE1311" i="6"/>
  <c r="AE1312" i="6"/>
  <c r="AE1313" i="6"/>
  <c r="AE1314" i="6"/>
  <c r="AE1315" i="6"/>
  <c r="AE1316" i="6"/>
  <c r="AE1317" i="6"/>
  <c r="AE1318" i="6"/>
  <c r="AE1319" i="6"/>
  <c r="AE1320" i="6"/>
  <c r="AE1321" i="6"/>
  <c r="AE1322" i="6"/>
  <c r="AE1323" i="6"/>
  <c r="AE1324" i="6"/>
  <c r="AE1325" i="6"/>
  <c r="AE1326" i="6"/>
  <c r="AE1327" i="6"/>
  <c r="AE1328" i="6"/>
  <c r="AE1329" i="6"/>
  <c r="AE1330" i="6"/>
  <c r="AE1331" i="6"/>
  <c r="AE1332" i="6"/>
  <c r="AE1333" i="6"/>
  <c r="AE1334" i="6"/>
  <c r="AE1335" i="6"/>
  <c r="AE1336" i="6"/>
  <c r="AE1337" i="6"/>
  <c r="AE1338" i="6"/>
  <c r="AE1339" i="6"/>
  <c r="AE1340" i="6"/>
  <c r="AE1341" i="6"/>
  <c r="AE1342" i="6"/>
  <c r="AE1343" i="6"/>
  <c r="AE1344" i="6"/>
  <c r="AE1345" i="6"/>
  <c r="AE1346" i="6"/>
  <c r="AE1347" i="6"/>
  <c r="AE1348" i="6"/>
  <c r="AE1349" i="6"/>
  <c r="AE1350" i="6"/>
  <c r="AE1351" i="6"/>
  <c r="AE1352" i="6"/>
  <c r="AE1353" i="6"/>
  <c r="AE1354" i="6"/>
  <c r="AE1355" i="6"/>
  <c r="AE1356" i="6"/>
  <c r="AE1357" i="6"/>
  <c r="AE1358" i="6"/>
  <c r="AE1359" i="6"/>
  <c r="AE1360" i="6"/>
  <c r="AE1361" i="6"/>
  <c r="AE1362" i="6"/>
  <c r="AE1363" i="6"/>
  <c r="AE1364" i="6"/>
  <c r="AE1365" i="6"/>
  <c r="AE1366" i="6"/>
  <c r="AE1367" i="6"/>
  <c r="AE1368" i="6"/>
  <c r="AE1369" i="6"/>
  <c r="AE1370" i="6"/>
  <c r="AE1371" i="6"/>
  <c r="AE1372" i="6"/>
  <c r="AE1373" i="6"/>
  <c r="AE1374" i="6"/>
  <c r="AE1375" i="6"/>
  <c r="AE1376" i="6"/>
  <c r="AE1377" i="6"/>
  <c r="AE1378" i="6"/>
  <c r="AE1379" i="6"/>
  <c r="AE1380" i="6"/>
  <c r="AE1381" i="6"/>
  <c r="AE1382" i="6"/>
  <c r="AE1383" i="6"/>
  <c r="AE1384" i="6"/>
  <c r="AE1385" i="6"/>
  <c r="AE1386" i="6"/>
  <c r="AE1387" i="6"/>
  <c r="AE1388" i="6"/>
  <c r="AE1389" i="6"/>
  <c r="AE1390" i="6"/>
  <c r="AE1391" i="6"/>
  <c r="AE1392" i="6"/>
  <c r="AE1393" i="6"/>
  <c r="AE1394" i="6"/>
  <c r="AE1395" i="6"/>
  <c r="AE1396" i="6"/>
  <c r="AE1397" i="6"/>
  <c r="AE1398" i="6"/>
  <c r="AE1399" i="6"/>
  <c r="AE1400" i="6"/>
  <c r="AE1401" i="6"/>
  <c r="AE1402" i="6"/>
  <c r="AE1403" i="6"/>
  <c r="AE1404" i="6"/>
  <c r="AE1405" i="6"/>
  <c r="AE1406" i="6"/>
  <c r="AE1407" i="6"/>
  <c r="AE1408" i="6"/>
  <c r="AE1409" i="6"/>
  <c r="AE1410" i="6"/>
  <c r="AE1411" i="6"/>
  <c r="AE1412" i="6"/>
  <c r="AE1413" i="6"/>
  <c r="AE1414" i="6"/>
  <c r="AE1415" i="6"/>
  <c r="AE1416" i="6"/>
  <c r="AE1417" i="6"/>
  <c r="AE1418" i="6"/>
  <c r="AE1419" i="6"/>
  <c r="AE1420" i="6"/>
  <c r="AE1421" i="6"/>
  <c r="AE1422" i="6"/>
  <c r="AE1423" i="6"/>
  <c r="AE1424" i="6"/>
  <c r="AE1425" i="6"/>
  <c r="AE1426" i="6"/>
  <c r="AE1427" i="6"/>
  <c r="AE1428" i="6"/>
  <c r="AE1429" i="6"/>
  <c r="AE1430" i="6"/>
  <c r="AE1431" i="6"/>
  <c r="AE1432" i="6"/>
  <c r="AE1433" i="6"/>
  <c r="AE1434" i="6"/>
  <c r="AE1435" i="6"/>
  <c r="AE1436" i="6"/>
  <c r="AE1437" i="6"/>
  <c r="AE1438" i="6"/>
  <c r="AE1439" i="6"/>
  <c r="AE1440" i="6"/>
  <c r="AE1441" i="6"/>
  <c r="AE1442" i="6"/>
  <c r="AE1443" i="6"/>
  <c r="AE1444" i="6"/>
  <c r="AE1445" i="6"/>
  <c r="AE1446" i="6"/>
  <c r="AE1447" i="6"/>
  <c r="AE1448" i="6"/>
  <c r="AE1449" i="6"/>
  <c r="AE1450" i="6"/>
  <c r="AE1451" i="6"/>
  <c r="AE1452" i="6"/>
  <c r="AE1453" i="6"/>
  <c r="AE1454" i="6"/>
  <c r="AE1455" i="6"/>
  <c r="AE1456" i="6"/>
  <c r="AE1457" i="6"/>
  <c r="AE1458" i="6"/>
  <c r="AE1459" i="6"/>
  <c r="AE1460" i="6"/>
  <c r="AE1461" i="6"/>
  <c r="AE1462" i="6"/>
  <c r="AE1463" i="6"/>
  <c r="AE1464" i="6"/>
  <c r="AE1465" i="6"/>
  <c r="AE1466" i="6"/>
  <c r="AE1467" i="6"/>
  <c r="AE1468" i="6"/>
  <c r="AE1469" i="6"/>
  <c r="AE1470" i="6"/>
  <c r="AE1471" i="6"/>
  <c r="AE1472" i="6"/>
  <c r="AE1473" i="6"/>
  <c r="AE1474" i="6"/>
  <c r="AE1475" i="6"/>
  <c r="AE1476" i="6"/>
  <c r="AE1477" i="6"/>
  <c r="AE1478" i="6"/>
  <c r="AE1479" i="6"/>
  <c r="AE1480" i="6"/>
  <c r="AE1481" i="6"/>
  <c r="AE1482" i="6"/>
  <c r="AE1483" i="6"/>
  <c r="AE1484" i="6"/>
  <c r="AE1485" i="6"/>
  <c r="AE1486" i="6"/>
  <c r="AE1487" i="6"/>
  <c r="AE1488" i="6"/>
  <c r="AE1489" i="6"/>
  <c r="AE1490" i="6"/>
  <c r="AE1491" i="6"/>
  <c r="AE1492" i="6"/>
  <c r="AE1493" i="6"/>
  <c r="AE1494" i="6"/>
  <c r="AE1495" i="6"/>
  <c r="AE1496" i="6"/>
  <c r="AE1497" i="6"/>
  <c r="AE1498" i="6"/>
  <c r="AE1499" i="6"/>
  <c r="AE1500" i="6"/>
  <c r="AE1501" i="6"/>
  <c r="AE1502" i="6"/>
  <c r="AE1503" i="6"/>
  <c r="AE1504" i="6"/>
  <c r="AE1505" i="6"/>
  <c r="AE1506" i="6"/>
  <c r="AE1507" i="6"/>
  <c r="AE1508" i="6"/>
  <c r="AE1509" i="6"/>
  <c r="AE1510" i="6"/>
  <c r="AE1511" i="6"/>
  <c r="AE1512" i="6"/>
  <c r="AE1513" i="6"/>
  <c r="AE1514" i="6"/>
  <c r="AE1515" i="6"/>
  <c r="AE1516" i="6"/>
  <c r="AE1517" i="6"/>
  <c r="AE1518" i="6"/>
  <c r="AE1519" i="6"/>
  <c r="AE1520" i="6"/>
  <c r="AE1521" i="6"/>
  <c r="AE1522" i="6"/>
  <c r="AE1523" i="6"/>
  <c r="AE1524" i="6"/>
  <c r="AE1525" i="6"/>
  <c r="AE1526" i="6"/>
  <c r="AE1527" i="6"/>
  <c r="AE1528" i="6"/>
  <c r="AE1529" i="6"/>
  <c r="AE1530" i="6"/>
  <c r="AE1531" i="6"/>
  <c r="AE1532" i="6"/>
  <c r="AE1533" i="6"/>
  <c r="AE1534" i="6"/>
  <c r="AE1535" i="6"/>
  <c r="AE1536" i="6"/>
  <c r="AE1537" i="6"/>
  <c r="AE1538" i="6"/>
  <c r="AE1539" i="6"/>
  <c r="AE1540" i="6"/>
  <c r="AE1541" i="6"/>
  <c r="AE1542" i="6"/>
  <c r="AE1543" i="6"/>
  <c r="AE1544" i="6"/>
  <c r="AE1545" i="6"/>
  <c r="AE1546" i="6"/>
  <c r="AE1547" i="6"/>
  <c r="AE1548" i="6"/>
  <c r="AE1549" i="6"/>
  <c r="AE1550" i="6"/>
  <c r="AE1551" i="6"/>
  <c r="AE1552" i="6"/>
  <c r="AE1553" i="6"/>
  <c r="AE1554" i="6"/>
  <c r="AE1555" i="6"/>
  <c r="AE1556" i="6"/>
  <c r="AE1557" i="6"/>
  <c r="AE1558" i="6"/>
  <c r="AE1559" i="6"/>
  <c r="AE1560" i="6"/>
  <c r="AE1561" i="6"/>
  <c r="AE1562" i="6"/>
  <c r="AE1563" i="6"/>
  <c r="AE1564" i="6"/>
  <c r="AE1565" i="6"/>
  <c r="AE1566" i="6"/>
  <c r="AE1567" i="6"/>
  <c r="AE1568" i="6"/>
  <c r="AE1569" i="6"/>
  <c r="AE1570" i="6"/>
  <c r="AE1571" i="6"/>
  <c r="AE1572" i="6"/>
  <c r="AE1573" i="6"/>
  <c r="AE1574" i="6"/>
  <c r="AE1575" i="6"/>
  <c r="AE1576" i="6"/>
  <c r="AE1577" i="6"/>
  <c r="AE1578" i="6"/>
  <c r="AE1579" i="6"/>
  <c r="AE1580" i="6"/>
  <c r="AE1581" i="6"/>
  <c r="AE1582" i="6"/>
  <c r="AE1583" i="6"/>
  <c r="AE1584" i="6"/>
  <c r="AE1585" i="6"/>
  <c r="AE1586" i="6"/>
  <c r="AE1587" i="6"/>
  <c r="AE1588" i="6"/>
  <c r="AE1589" i="6"/>
  <c r="AE1590" i="6"/>
  <c r="AE1591" i="6"/>
  <c r="AE1592" i="6"/>
  <c r="AE1593" i="6"/>
  <c r="AE1594" i="6"/>
  <c r="AE1595" i="6"/>
  <c r="AE1596" i="6"/>
  <c r="AE1597" i="6"/>
  <c r="AE1598" i="6"/>
  <c r="AE1599" i="6"/>
  <c r="AE1600" i="6"/>
  <c r="AE1601" i="6"/>
  <c r="AE1602" i="6"/>
  <c r="AE1603" i="6"/>
  <c r="AE1604" i="6"/>
  <c r="AE1605" i="6"/>
  <c r="AE1606" i="6"/>
  <c r="AE1607" i="6"/>
  <c r="AE1608" i="6"/>
  <c r="AE1609" i="6"/>
  <c r="AE1610" i="6"/>
  <c r="AE1611" i="6"/>
  <c r="AE1612" i="6"/>
  <c r="AE1613" i="6"/>
  <c r="AE1614" i="6"/>
  <c r="AE1615" i="6"/>
  <c r="AE1616" i="6"/>
  <c r="AE1617" i="6"/>
  <c r="AE1618" i="6"/>
  <c r="AE1619" i="6"/>
  <c r="AE1620" i="6"/>
  <c r="AE1621" i="6"/>
  <c r="AE1622" i="6"/>
  <c r="AE1623" i="6"/>
  <c r="AE1624" i="6"/>
  <c r="AE1625" i="6"/>
  <c r="AE1626" i="6"/>
  <c r="AE1627" i="6"/>
  <c r="AE1628" i="6"/>
  <c r="AE1629" i="6"/>
  <c r="AE1630" i="6"/>
  <c r="AE1631" i="6"/>
  <c r="AE1632" i="6"/>
  <c r="AE1633" i="6"/>
  <c r="AE1634" i="6"/>
  <c r="AE1635" i="6"/>
  <c r="AE1636" i="6"/>
  <c r="AE1637" i="6"/>
  <c r="AE1638" i="6"/>
  <c r="AE1639" i="6"/>
  <c r="AE1640" i="6"/>
  <c r="AE1641" i="6"/>
  <c r="AE1642" i="6"/>
  <c r="AE1643" i="6"/>
  <c r="AE1644" i="6"/>
  <c r="AE1645" i="6"/>
  <c r="AE1646" i="6"/>
  <c r="AE1647" i="6"/>
  <c r="AE1648" i="6"/>
  <c r="AE1649" i="6"/>
  <c r="AE1650" i="6"/>
  <c r="AE1651" i="6"/>
  <c r="AE1652" i="6"/>
  <c r="AE1653" i="6"/>
  <c r="AE1654" i="6"/>
  <c r="AE1655" i="6"/>
  <c r="AE1656" i="6"/>
  <c r="AE1657" i="6"/>
  <c r="AE1658" i="6"/>
  <c r="AE1659" i="6"/>
  <c r="AE1660" i="6"/>
  <c r="AE1661" i="6"/>
  <c r="AE1662" i="6"/>
  <c r="AE1663" i="6"/>
  <c r="AE1664" i="6"/>
  <c r="AE1665" i="6"/>
  <c r="AE1666" i="6"/>
  <c r="AE1667" i="6"/>
  <c r="AE1668" i="6"/>
  <c r="AE1669" i="6"/>
  <c r="AE1670" i="6"/>
  <c r="AE1671" i="6"/>
  <c r="AE1672" i="6"/>
  <c r="AE1673" i="6"/>
  <c r="AE1674" i="6"/>
  <c r="AE1675" i="6"/>
  <c r="AE1676" i="6"/>
  <c r="AE1677" i="6"/>
  <c r="AE1678" i="6"/>
  <c r="AE1679" i="6"/>
  <c r="AE1680" i="6"/>
  <c r="AE1681" i="6"/>
  <c r="AE1682" i="6"/>
  <c r="AE1683" i="6"/>
  <c r="AE1684" i="6"/>
  <c r="AE1685" i="6"/>
  <c r="AE1686" i="6"/>
  <c r="AE1687" i="6"/>
  <c r="AE1688" i="6"/>
  <c r="AE1689" i="6"/>
  <c r="AE1690" i="6"/>
  <c r="AE1691" i="6"/>
  <c r="AE1692" i="6"/>
  <c r="AE1693" i="6"/>
  <c r="AE1694" i="6"/>
  <c r="AE1695" i="6"/>
  <c r="AE1696" i="6"/>
  <c r="AE1697" i="6"/>
  <c r="AE1698" i="6"/>
  <c r="AE1699" i="6"/>
  <c r="AE1700" i="6"/>
  <c r="AE1701" i="6"/>
  <c r="AE1702" i="6"/>
  <c r="AE1703" i="6"/>
  <c r="AE1704" i="6"/>
  <c r="AE1705" i="6"/>
  <c r="AE1706" i="6"/>
  <c r="AE1707" i="6"/>
  <c r="AE1708" i="6"/>
  <c r="AE1709" i="6"/>
  <c r="AE1710" i="6"/>
  <c r="AE1711" i="6"/>
  <c r="AE1712" i="6"/>
  <c r="AE1713" i="6"/>
  <c r="AE1714" i="6"/>
  <c r="AE1715" i="6"/>
  <c r="AE1716" i="6"/>
  <c r="AE1717" i="6"/>
  <c r="AE1718" i="6"/>
  <c r="AE1719" i="6"/>
  <c r="AE1720" i="6"/>
  <c r="AE1721" i="6"/>
  <c r="AE1722" i="6"/>
  <c r="AE1723" i="6"/>
  <c r="AE1724" i="6"/>
  <c r="AE1725" i="6"/>
  <c r="AE1726" i="6"/>
  <c r="AE1727" i="6"/>
  <c r="AE1728" i="6"/>
  <c r="AE1729" i="6"/>
  <c r="AE1730" i="6"/>
  <c r="AE1731" i="6"/>
  <c r="AE1732" i="6"/>
  <c r="AE1733" i="6"/>
  <c r="AE1734" i="6"/>
  <c r="AE1735" i="6"/>
  <c r="AE1736" i="6"/>
  <c r="AE1737" i="6"/>
  <c r="AE1738" i="6"/>
  <c r="AE1739" i="6"/>
  <c r="AE1740" i="6"/>
  <c r="AE1741" i="6"/>
  <c r="AE1742" i="6"/>
  <c r="AE1743" i="6"/>
  <c r="AE1744" i="6"/>
  <c r="AE1745" i="6"/>
  <c r="AE1746" i="6"/>
  <c r="AE1747" i="6"/>
  <c r="AE1748" i="6"/>
  <c r="AE1749" i="6"/>
  <c r="AE1750" i="6"/>
  <c r="AE1751" i="6"/>
  <c r="AE1752" i="6"/>
  <c r="AE1753" i="6"/>
  <c r="AE1754" i="6"/>
  <c r="AE1755" i="6"/>
  <c r="AE1756" i="6"/>
  <c r="AE1757" i="6"/>
  <c r="AE1758" i="6"/>
  <c r="AE1759" i="6"/>
  <c r="AE1760" i="6"/>
  <c r="AE1761" i="6"/>
  <c r="AE1762" i="6"/>
  <c r="AE1763" i="6"/>
  <c r="AE1764" i="6"/>
  <c r="AE1765" i="6"/>
  <c r="AE1766" i="6"/>
  <c r="AE1767" i="6"/>
  <c r="AE1768" i="6"/>
  <c r="AE1769" i="6"/>
  <c r="AE1770" i="6"/>
  <c r="AE1771" i="6"/>
  <c r="AE1772" i="6"/>
  <c r="AE1773" i="6"/>
  <c r="AE1774" i="6"/>
  <c r="AE1775" i="6"/>
  <c r="AE1776" i="6"/>
  <c r="AE1777" i="6"/>
  <c r="AE1778" i="6"/>
  <c r="AE1779" i="6"/>
  <c r="AE1780" i="6"/>
  <c r="AE1781" i="6"/>
  <c r="AE1782" i="6"/>
  <c r="AE1783" i="6"/>
  <c r="AE1784" i="6"/>
  <c r="AE1785" i="6"/>
  <c r="AE1786" i="6"/>
  <c r="AE1787" i="6"/>
  <c r="AE1788" i="6"/>
  <c r="AE1789" i="6"/>
  <c r="AE1790" i="6"/>
  <c r="AE1791" i="6"/>
  <c r="AE1792" i="6"/>
  <c r="AE1793" i="6"/>
  <c r="AE1794" i="6"/>
  <c r="AE1795" i="6"/>
  <c r="AE1796" i="6"/>
  <c r="AE1797" i="6"/>
  <c r="AE1798" i="6"/>
  <c r="AE1799" i="6"/>
  <c r="AE1800" i="6"/>
  <c r="AE1801" i="6"/>
  <c r="AE1802" i="6"/>
  <c r="AE1803" i="6"/>
  <c r="AE1804" i="6"/>
  <c r="AE1805" i="6"/>
  <c r="AE1806" i="6"/>
  <c r="AE1807" i="6"/>
  <c r="AE1808" i="6"/>
  <c r="AE1809" i="6"/>
  <c r="AE1810" i="6"/>
  <c r="AE1811" i="6"/>
  <c r="AE1812" i="6"/>
  <c r="AE1813" i="6"/>
  <c r="AE1814" i="6"/>
  <c r="AE1815" i="6"/>
  <c r="AE1816" i="6"/>
  <c r="AE1817" i="6"/>
  <c r="AE1818" i="6"/>
  <c r="AE1819" i="6"/>
  <c r="AE1820" i="6"/>
  <c r="AE1821" i="6"/>
  <c r="AE1822" i="6"/>
  <c r="AE1823" i="6"/>
  <c r="AE1824" i="6"/>
  <c r="AE1825" i="6"/>
  <c r="AE1826" i="6"/>
  <c r="AE1827" i="6"/>
  <c r="AE1828" i="6"/>
  <c r="AE1829" i="6"/>
  <c r="AE1830" i="6"/>
  <c r="AE1831" i="6"/>
  <c r="AE1832" i="6"/>
  <c r="AE1833" i="6"/>
  <c r="AE1834" i="6"/>
  <c r="AE1835" i="6"/>
  <c r="AE1836" i="6"/>
  <c r="AE1837" i="6"/>
  <c r="AE1838" i="6"/>
  <c r="AE1839" i="6"/>
  <c r="AE1840" i="6"/>
  <c r="AE1841" i="6"/>
  <c r="AE1842" i="6"/>
  <c r="AE1843" i="6"/>
  <c r="AE1844" i="6"/>
  <c r="AE1845" i="6"/>
  <c r="AE1846" i="6"/>
  <c r="AE1847" i="6"/>
  <c r="AE1848" i="6"/>
  <c r="AE1849" i="6"/>
  <c r="AE1850" i="6"/>
  <c r="AE1851" i="6"/>
  <c r="AE1852" i="6"/>
  <c r="AE1853" i="6"/>
  <c r="AE1854" i="6"/>
  <c r="AE1855" i="6"/>
  <c r="AE1856" i="6"/>
  <c r="AE1857" i="6"/>
  <c r="AE1858" i="6"/>
  <c r="AE1859" i="6"/>
  <c r="AE1860" i="6"/>
  <c r="AE1861" i="6"/>
  <c r="AE1862" i="6"/>
  <c r="AE1863" i="6"/>
  <c r="AE1864" i="6"/>
  <c r="AE1865" i="6"/>
  <c r="AE1866" i="6"/>
  <c r="AE1867" i="6"/>
  <c r="AE1868" i="6"/>
  <c r="AE1869" i="6"/>
  <c r="AE1870" i="6"/>
  <c r="AE1871" i="6"/>
  <c r="AE1872" i="6"/>
  <c r="AE1873" i="6"/>
  <c r="AE1874" i="6"/>
  <c r="AE1875" i="6"/>
  <c r="AE1876" i="6"/>
  <c r="AE1877" i="6"/>
  <c r="AE1878" i="6"/>
  <c r="AE1879" i="6"/>
  <c r="AE1880" i="6"/>
  <c r="AE1881" i="6"/>
  <c r="AE1882" i="6"/>
  <c r="AE1883" i="6"/>
  <c r="AE1884" i="6"/>
  <c r="AE1885" i="6"/>
  <c r="AE1886" i="6"/>
  <c r="AE1887" i="6"/>
  <c r="AE1888" i="6"/>
  <c r="AE1889" i="6"/>
  <c r="AE1890" i="6"/>
  <c r="AE1891" i="6"/>
  <c r="AE1892" i="6"/>
  <c r="AE1893" i="6"/>
  <c r="AE1894" i="6"/>
  <c r="AE1895" i="6"/>
  <c r="AE1896" i="6"/>
  <c r="AE1897" i="6"/>
  <c r="AE1898" i="6"/>
  <c r="AE1899" i="6"/>
  <c r="AE1900" i="6"/>
  <c r="AE1901" i="6"/>
  <c r="AE1902" i="6"/>
  <c r="AE1903" i="6"/>
  <c r="AE1904" i="6"/>
  <c r="AE1905" i="6"/>
  <c r="AE1906" i="6"/>
  <c r="AE1907" i="6"/>
  <c r="AE1908" i="6"/>
  <c r="AE1909" i="6"/>
  <c r="AE1910" i="6"/>
  <c r="AE1911" i="6"/>
  <c r="AE1912" i="6"/>
  <c r="AE1913" i="6"/>
  <c r="AE1914" i="6"/>
  <c r="AE1915" i="6"/>
  <c r="AE1916" i="6"/>
  <c r="AE1917" i="6"/>
  <c r="AE1918" i="6"/>
  <c r="AE1919" i="6"/>
  <c r="AE1920" i="6"/>
  <c r="AE1921" i="6"/>
  <c r="AE1922" i="6"/>
  <c r="AE1923" i="6"/>
  <c r="AE1924" i="6"/>
  <c r="AE1925" i="6"/>
  <c r="AE1926" i="6"/>
  <c r="AE1927" i="6"/>
  <c r="AE1928" i="6"/>
  <c r="AE1929" i="6"/>
  <c r="AE1930" i="6"/>
  <c r="AE1931" i="6"/>
  <c r="AE1932" i="6"/>
  <c r="AE1933" i="6"/>
  <c r="AE1934" i="6"/>
  <c r="AE1935" i="6"/>
  <c r="AE1936" i="6"/>
  <c r="AE1937" i="6"/>
  <c r="AE1938" i="6"/>
  <c r="AE1939" i="6"/>
  <c r="AE1940" i="6"/>
  <c r="AE1941" i="6"/>
  <c r="AE1942" i="6"/>
  <c r="AE1943" i="6"/>
  <c r="AE1944" i="6"/>
  <c r="AE1945" i="6"/>
  <c r="AE1946" i="6"/>
  <c r="AE1947" i="6"/>
  <c r="AE1948" i="6"/>
  <c r="AE1949" i="6"/>
  <c r="AE1950" i="6"/>
  <c r="AE1951" i="6"/>
  <c r="AE1952" i="6"/>
  <c r="AE1953" i="6"/>
  <c r="AE1954" i="6"/>
  <c r="AE1955" i="6"/>
  <c r="AE1956" i="6"/>
  <c r="AE1957" i="6"/>
  <c r="AE1958" i="6"/>
  <c r="AE1959" i="6"/>
  <c r="AE1960" i="6"/>
  <c r="AE1961" i="6"/>
  <c r="AE1962" i="6"/>
  <c r="AE1963" i="6"/>
  <c r="AE1964" i="6"/>
  <c r="AE1965" i="6"/>
  <c r="AE1966" i="6"/>
  <c r="AE1967" i="6"/>
  <c r="AE1968" i="6"/>
  <c r="AE1969" i="6"/>
  <c r="AE1970" i="6"/>
  <c r="AE1971" i="6"/>
  <c r="AE1972" i="6"/>
  <c r="AE1973" i="6"/>
  <c r="AE1974" i="6"/>
  <c r="AE1975" i="6"/>
  <c r="AE1976" i="6"/>
  <c r="AE1977" i="6"/>
  <c r="AE1978" i="6"/>
  <c r="AE1979" i="6"/>
  <c r="AE1980" i="6"/>
  <c r="AE1981" i="6"/>
  <c r="AE1982" i="6"/>
  <c r="AE1983" i="6"/>
  <c r="AE1984" i="6"/>
  <c r="AE1985" i="6"/>
  <c r="AE1986" i="6"/>
  <c r="AE1987" i="6"/>
  <c r="AE1988" i="6"/>
  <c r="AE1989" i="6"/>
  <c r="AE1990" i="6"/>
  <c r="AE1991" i="6"/>
  <c r="AE1992" i="6"/>
  <c r="AE1993" i="6"/>
  <c r="AE1994" i="6"/>
  <c r="AE1995" i="6"/>
  <c r="AE1996" i="6"/>
  <c r="AE1997" i="6"/>
  <c r="AE1998" i="6"/>
  <c r="AE1999" i="6"/>
  <c r="AE2000" i="6"/>
  <c r="AE2001" i="6"/>
  <c r="AE2" i="6"/>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36" i="2"/>
  <c r="AC1037" i="2"/>
  <c r="AC1038" i="2"/>
  <c r="AC1039" i="2"/>
  <c r="AC1040" i="2"/>
  <c r="AC1041" i="2"/>
  <c r="AC1042" i="2"/>
  <c r="AC1043" i="2"/>
  <c r="AC1044" i="2"/>
  <c r="AC1045" i="2"/>
  <c r="AC1046" i="2"/>
  <c r="AC1047" i="2"/>
  <c r="AC1048" i="2"/>
  <c r="AC1049"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C1124" i="2"/>
  <c r="AC1125" i="2"/>
  <c r="AC1126" i="2"/>
  <c r="AC1127" i="2"/>
  <c r="AC1128" i="2"/>
  <c r="AC1129" i="2"/>
  <c r="AC1130" i="2"/>
  <c r="AC1131" i="2"/>
  <c r="AC1132" i="2"/>
  <c r="AC1133" i="2"/>
  <c r="AC1134" i="2"/>
  <c r="AC1135" i="2"/>
  <c r="AC1136" i="2"/>
  <c r="AC1137" i="2"/>
  <c r="AC1138" i="2"/>
  <c r="AC1139" i="2"/>
  <c r="AC1140" i="2"/>
  <c r="AC1141" i="2"/>
  <c r="AC1142" i="2"/>
  <c r="AC1143" i="2"/>
  <c r="AC1144" i="2"/>
  <c r="AC1145" i="2"/>
  <c r="AC1146" i="2"/>
  <c r="AC1147" i="2"/>
  <c r="AC1148"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1202" i="2"/>
  <c r="AC1203" i="2"/>
  <c r="AC1204" i="2"/>
  <c r="AC1205" i="2"/>
  <c r="AC1206" i="2"/>
  <c r="AC1207" i="2"/>
  <c r="AC1208" i="2"/>
  <c r="AC1209" i="2"/>
  <c r="AC1210" i="2"/>
  <c r="AC1211" i="2"/>
  <c r="AC1212" i="2"/>
  <c r="AC1213" i="2"/>
  <c r="AC1214" i="2"/>
  <c r="AC1215" i="2"/>
  <c r="AC1216" i="2"/>
  <c r="AC1217" i="2"/>
  <c r="AC1218" i="2"/>
  <c r="AC1219" i="2"/>
  <c r="AC1220" i="2"/>
  <c r="AC1221" i="2"/>
  <c r="AC1222" i="2"/>
  <c r="AC1223" i="2"/>
  <c r="AC1224" i="2"/>
  <c r="AC1225" i="2"/>
  <c r="AC1226" i="2"/>
  <c r="AC1227" i="2"/>
  <c r="AC1228" i="2"/>
  <c r="AC1229" i="2"/>
  <c r="AC1230" i="2"/>
  <c r="AC1231" i="2"/>
  <c r="AC1232" i="2"/>
  <c r="AC1233" i="2"/>
  <c r="AC1234" i="2"/>
  <c r="AC1235" i="2"/>
  <c r="AC1236" i="2"/>
  <c r="AC1237" i="2"/>
  <c r="AC1238" i="2"/>
  <c r="AC1239" i="2"/>
  <c r="AC1240" i="2"/>
  <c r="AC1241" i="2"/>
  <c r="AC1242" i="2"/>
  <c r="AC1243" i="2"/>
  <c r="AC1244" i="2"/>
  <c r="AC1245" i="2"/>
  <c r="AC1246" i="2"/>
  <c r="AC1247" i="2"/>
  <c r="AC1248" i="2"/>
  <c r="AC1249" i="2"/>
  <c r="AC1250" i="2"/>
  <c r="AC1251" i="2"/>
  <c r="AC1252" i="2"/>
  <c r="AC1253" i="2"/>
  <c r="AC1254" i="2"/>
  <c r="AC1255" i="2"/>
  <c r="AC1256" i="2"/>
  <c r="AC1257" i="2"/>
  <c r="AC1258" i="2"/>
  <c r="AC1259" i="2"/>
  <c r="AC1260" i="2"/>
  <c r="AC1261" i="2"/>
  <c r="AC1262" i="2"/>
  <c r="AC1263" i="2"/>
  <c r="AC1264" i="2"/>
  <c r="AC1265" i="2"/>
  <c r="AC1266" i="2"/>
  <c r="AC1267" i="2"/>
  <c r="AC1268" i="2"/>
  <c r="AC1269" i="2"/>
  <c r="AC1270" i="2"/>
  <c r="AC1271" i="2"/>
  <c r="AC1272" i="2"/>
  <c r="AC1273" i="2"/>
  <c r="AC1274" i="2"/>
  <c r="AC1275" i="2"/>
  <c r="AC1276" i="2"/>
  <c r="AC1277" i="2"/>
  <c r="AC1278" i="2"/>
  <c r="AC1279" i="2"/>
  <c r="AC1280" i="2"/>
  <c r="AC1281" i="2"/>
  <c r="AC1282" i="2"/>
  <c r="AC1283" i="2"/>
  <c r="AC1284" i="2"/>
  <c r="AC1285" i="2"/>
  <c r="AC1286" i="2"/>
  <c r="AC1287" i="2"/>
  <c r="AC1288" i="2"/>
  <c r="AC1289" i="2"/>
  <c r="AC1290" i="2"/>
  <c r="AC1291" i="2"/>
  <c r="AC1292" i="2"/>
  <c r="AC1293" i="2"/>
  <c r="AC1294" i="2"/>
  <c r="AC1295" i="2"/>
  <c r="AC1296" i="2"/>
  <c r="AC1297" i="2"/>
  <c r="AC1298" i="2"/>
  <c r="AC1299" i="2"/>
  <c r="AC1300" i="2"/>
  <c r="AC1301" i="2"/>
  <c r="AC1302" i="2"/>
  <c r="AC1303" i="2"/>
  <c r="AC1304" i="2"/>
  <c r="AC1305" i="2"/>
  <c r="AC1306" i="2"/>
  <c r="AC1307" i="2"/>
  <c r="AC1308" i="2"/>
  <c r="AC1309" i="2"/>
  <c r="AC1310" i="2"/>
  <c r="AC1311" i="2"/>
  <c r="AC1312" i="2"/>
  <c r="AC1313" i="2"/>
  <c r="AC1314" i="2"/>
  <c r="AC1315" i="2"/>
  <c r="AC1316" i="2"/>
  <c r="AC1317" i="2"/>
  <c r="AC1318" i="2"/>
  <c r="AC1319" i="2"/>
  <c r="AC1320" i="2"/>
  <c r="AC1321" i="2"/>
  <c r="AC1322" i="2"/>
  <c r="AC1323" i="2"/>
  <c r="AC1324" i="2"/>
  <c r="AC1325" i="2"/>
  <c r="AC1326" i="2"/>
  <c r="AC1327" i="2"/>
  <c r="AC1328" i="2"/>
  <c r="AC1329" i="2"/>
  <c r="AC1330" i="2"/>
  <c r="AC1331" i="2"/>
  <c r="AC1332" i="2"/>
  <c r="AC1333" i="2"/>
  <c r="AC1334" i="2"/>
  <c r="AC1335" i="2"/>
  <c r="AC1336" i="2"/>
  <c r="AC1337" i="2"/>
  <c r="AC1338" i="2"/>
  <c r="AC1339" i="2"/>
  <c r="AC1340" i="2"/>
  <c r="AC1341" i="2"/>
  <c r="AC1342" i="2"/>
  <c r="AC1343" i="2"/>
  <c r="AC1344" i="2"/>
  <c r="AC1345" i="2"/>
  <c r="AC1346" i="2"/>
  <c r="AC1347" i="2"/>
  <c r="AC1348" i="2"/>
  <c r="AC1349" i="2"/>
  <c r="AC1350" i="2"/>
  <c r="AC1351" i="2"/>
  <c r="AC1352" i="2"/>
  <c r="AC1353" i="2"/>
  <c r="AC1354" i="2"/>
  <c r="AC1355" i="2"/>
  <c r="AC1356" i="2"/>
  <c r="AC1357" i="2"/>
  <c r="AC1358" i="2"/>
  <c r="AC1359" i="2"/>
  <c r="AC1360" i="2"/>
  <c r="AC1361" i="2"/>
  <c r="AC1362" i="2"/>
  <c r="AC1363" i="2"/>
  <c r="AC1364" i="2"/>
  <c r="AC1365" i="2"/>
  <c r="AC1366" i="2"/>
  <c r="AC1367" i="2"/>
  <c r="AC1368" i="2"/>
  <c r="AC1369" i="2"/>
  <c r="AC1370" i="2"/>
  <c r="AC1371" i="2"/>
  <c r="AC1372" i="2"/>
  <c r="AC1373" i="2"/>
  <c r="AC1374" i="2"/>
  <c r="AC1375" i="2"/>
  <c r="AC1376" i="2"/>
  <c r="AC1377" i="2"/>
  <c r="AC1378" i="2"/>
  <c r="AC1379" i="2"/>
  <c r="AC1380" i="2"/>
  <c r="AC1381" i="2"/>
  <c r="AC1382" i="2"/>
  <c r="AC1383" i="2"/>
  <c r="AC1384" i="2"/>
  <c r="AC1385" i="2"/>
  <c r="AC1386" i="2"/>
  <c r="AC1387" i="2"/>
  <c r="AC1388" i="2"/>
  <c r="AC1389" i="2"/>
  <c r="AC1390" i="2"/>
  <c r="AC1391" i="2"/>
  <c r="AC1392" i="2"/>
  <c r="AC1393" i="2"/>
  <c r="AC1394" i="2"/>
  <c r="AC1395" i="2"/>
  <c r="AC1396" i="2"/>
  <c r="AC1397" i="2"/>
  <c r="AC1398" i="2"/>
  <c r="AC1399" i="2"/>
  <c r="AC1400" i="2"/>
  <c r="AC1401" i="2"/>
  <c r="AC1402" i="2"/>
  <c r="AC1403" i="2"/>
  <c r="AC1404" i="2"/>
  <c r="AC1405" i="2"/>
  <c r="AC1406" i="2"/>
  <c r="AC1407" i="2"/>
  <c r="AC1408" i="2"/>
  <c r="AC1409" i="2"/>
  <c r="AC1410" i="2"/>
  <c r="AC1411" i="2"/>
  <c r="AC1412" i="2"/>
  <c r="AC1413" i="2"/>
  <c r="AC1414" i="2"/>
  <c r="AC1415" i="2"/>
  <c r="AC1416" i="2"/>
  <c r="AC1417" i="2"/>
  <c r="AC1418" i="2"/>
  <c r="AC1419" i="2"/>
  <c r="AC1420" i="2"/>
  <c r="AC1421" i="2"/>
  <c r="AC1422" i="2"/>
  <c r="AC1423" i="2"/>
  <c r="AC1424" i="2"/>
  <c r="AC1425" i="2"/>
  <c r="AC1426" i="2"/>
  <c r="AC1427" i="2"/>
  <c r="AC1428" i="2"/>
  <c r="AC1429" i="2"/>
  <c r="AC1430" i="2"/>
  <c r="AC1431" i="2"/>
  <c r="AC1432" i="2"/>
  <c r="AC1433" i="2"/>
  <c r="AC1434" i="2"/>
  <c r="AC1435" i="2"/>
  <c r="AC1436" i="2"/>
  <c r="AC1437" i="2"/>
  <c r="AC1438" i="2"/>
  <c r="AC1439" i="2"/>
  <c r="AC1440" i="2"/>
  <c r="AC1441" i="2"/>
  <c r="AC1442" i="2"/>
  <c r="AC1443" i="2"/>
  <c r="AC1444" i="2"/>
  <c r="AC1445" i="2"/>
  <c r="AC1446" i="2"/>
  <c r="AC1447" i="2"/>
  <c r="AC1448" i="2"/>
  <c r="AC1449" i="2"/>
  <c r="AC1450" i="2"/>
  <c r="AC1451" i="2"/>
  <c r="AC1452" i="2"/>
  <c r="AC1453" i="2"/>
  <c r="AC1454" i="2"/>
  <c r="AC1455" i="2"/>
  <c r="AC1456" i="2"/>
  <c r="AC1457" i="2"/>
  <c r="AC1458" i="2"/>
  <c r="AC1459" i="2"/>
  <c r="AC1460" i="2"/>
  <c r="AC1461" i="2"/>
  <c r="AC1462" i="2"/>
  <c r="AC1463" i="2"/>
  <c r="AC1464" i="2"/>
  <c r="AC1465" i="2"/>
  <c r="AC1466" i="2"/>
  <c r="AC1467" i="2"/>
  <c r="AC1468" i="2"/>
  <c r="AC1469" i="2"/>
  <c r="AC1470" i="2"/>
  <c r="AC1471" i="2"/>
  <c r="AC1472" i="2"/>
  <c r="AC1473" i="2"/>
  <c r="AC1474" i="2"/>
  <c r="AC1475" i="2"/>
  <c r="AC1476" i="2"/>
  <c r="AC1477" i="2"/>
  <c r="AC1478" i="2"/>
  <c r="AC1479" i="2"/>
  <c r="AC1480" i="2"/>
  <c r="AC1481" i="2"/>
  <c r="AC1482" i="2"/>
  <c r="AC1483" i="2"/>
  <c r="AC1484" i="2"/>
  <c r="AC1485" i="2"/>
  <c r="AC1486" i="2"/>
  <c r="AC1487" i="2"/>
  <c r="AC1488" i="2"/>
  <c r="AC1489" i="2"/>
  <c r="AC1490" i="2"/>
  <c r="AC1491" i="2"/>
  <c r="AC1492" i="2"/>
  <c r="AC1493" i="2"/>
  <c r="AC1494" i="2"/>
  <c r="AC1495" i="2"/>
  <c r="AC1496" i="2"/>
  <c r="AC1497" i="2"/>
  <c r="AC1498" i="2"/>
  <c r="AC1499" i="2"/>
  <c r="AC1500" i="2"/>
  <c r="AC1501" i="2"/>
  <c r="AC1502" i="2"/>
  <c r="AC1503" i="2"/>
  <c r="AC1504" i="2"/>
  <c r="AC1505" i="2"/>
  <c r="AC1506" i="2"/>
  <c r="AC1507" i="2"/>
  <c r="AC1508" i="2"/>
  <c r="AC1509" i="2"/>
  <c r="AC1510" i="2"/>
  <c r="AC1511" i="2"/>
  <c r="AC1512" i="2"/>
  <c r="AC1513" i="2"/>
  <c r="AC1514" i="2"/>
  <c r="AC1515" i="2"/>
  <c r="AC1516" i="2"/>
  <c r="AC1517" i="2"/>
  <c r="AC1518" i="2"/>
  <c r="AC1519" i="2"/>
  <c r="AC1520" i="2"/>
  <c r="AC1521" i="2"/>
  <c r="AC1522" i="2"/>
  <c r="AC1523" i="2"/>
  <c r="AC1524" i="2"/>
  <c r="AC1525" i="2"/>
  <c r="AC1526" i="2"/>
  <c r="AC1527" i="2"/>
  <c r="AC1528" i="2"/>
  <c r="AC1529" i="2"/>
  <c r="AC1530" i="2"/>
  <c r="AC1531" i="2"/>
  <c r="AC1532" i="2"/>
  <c r="AC1533" i="2"/>
  <c r="AC1534" i="2"/>
  <c r="AC1535" i="2"/>
  <c r="AC1536" i="2"/>
  <c r="AC1537" i="2"/>
  <c r="AC1538" i="2"/>
  <c r="AC1539" i="2"/>
  <c r="AC1540" i="2"/>
  <c r="AC1541" i="2"/>
  <c r="AC1542" i="2"/>
  <c r="AC1543" i="2"/>
  <c r="AC1544" i="2"/>
  <c r="AC1545" i="2"/>
  <c r="AC1546" i="2"/>
  <c r="AC1547" i="2"/>
  <c r="AC1548" i="2"/>
  <c r="AC1549" i="2"/>
  <c r="AC1550" i="2"/>
  <c r="AC1551" i="2"/>
  <c r="AC1552" i="2"/>
  <c r="AC1553" i="2"/>
  <c r="AC1554" i="2"/>
  <c r="AC1555" i="2"/>
  <c r="AC1556" i="2"/>
  <c r="AC1557" i="2"/>
  <c r="AC1558" i="2"/>
  <c r="AC1559" i="2"/>
  <c r="AC1560" i="2"/>
  <c r="AC1561" i="2"/>
  <c r="AC1562" i="2"/>
  <c r="AC1563" i="2"/>
  <c r="AC1564" i="2"/>
  <c r="AC1565" i="2"/>
  <c r="AC1566" i="2"/>
  <c r="AC1567" i="2"/>
  <c r="AC1568" i="2"/>
  <c r="AC1569" i="2"/>
  <c r="AC1570" i="2"/>
  <c r="AC1571" i="2"/>
  <c r="AC1572" i="2"/>
  <c r="AC1573" i="2"/>
  <c r="AC1574" i="2"/>
  <c r="AC1575" i="2"/>
  <c r="AC1576" i="2"/>
  <c r="AC1577" i="2"/>
  <c r="AC1578" i="2"/>
  <c r="AC1579" i="2"/>
  <c r="AC1580" i="2"/>
  <c r="AC1581" i="2"/>
  <c r="AC1582" i="2"/>
  <c r="AC1583" i="2"/>
  <c r="AC1584" i="2"/>
  <c r="AC1585" i="2"/>
  <c r="AC1586" i="2"/>
  <c r="AC1587" i="2"/>
  <c r="AC1588" i="2"/>
  <c r="AC1589" i="2"/>
  <c r="AC1590" i="2"/>
  <c r="AC1591" i="2"/>
  <c r="AC1592" i="2"/>
  <c r="AC1593" i="2"/>
  <c r="AC1594" i="2"/>
  <c r="AC1595" i="2"/>
  <c r="AC1596" i="2"/>
  <c r="AC1597" i="2"/>
  <c r="AC1598" i="2"/>
  <c r="AC1599" i="2"/>
  <c r="AC1600" i="2"/>
  <c r="AC1601" i="2"/>
  <c r="AC1602" i="2"/>
  <c r="AC1603" i="2"/>
  <c r="AC1604" i="2"/>
  <c r="AC1605" i="2"/>
  <c r="AC1606" i="2"/>
  <c r="AC1607" i="2"/>
  <c r="AC1608" i="2"/>
  <c r="AC1609" i="2"/>
  <c r="AC1610" i="2"/>
  <c r="AC1611" i="2"/>
  <c r="AC1612" i="2"/>
  <c r="AC1613" i="2"/>
  <c r="AC1614" i="2"/>
  <c r="AC1615" i="2"/>
  <c r="AC1616" i="2"/>
  <c r="AC1617" i="2"/>
  <c r="AC1618" i="2"/>
  <c r="AC1619" i="2"/>
  <c r="AC1620" i="2"/>
  <c r="AC1621" i="2"/>
  <c r="AC1622" i="2"/>
  <c r="AC1623" i="2"/>
  <c r="AC1624" i="2"/>
  <c r="AC1625" i="2"/>
  <c r="AC1626" i="2"/>
  <c r="AC1627" i="2"/>
  <c r="AC1628" i="2"/>
  <c r="AC1629" i="2"/>
  <c r="AC1630" i="2"/>
  <c r="AC1631" i="2"/>
  <c r="AC1632" i="2"/>
  <c r="AC1633" i="2"/>
  <c r="AC1634" i="2"/>
  <c r="AC1635" i="2"/>
  <c r="AC1636" i="2"/>
  <c r="AC1637" i="2"/>
  <c r="AC1638" i="2"/>
  <c r="AC1639" i="2"/>
  <c r="AC1640" i="2"/>
  <c r="AC1641" i="2"/>
  <c r="AC1642" i="2"/>
  <c r="AC1643" i="2"/>
  <c r="AC1644" i="2"/>
  <c r="AC1645" i="2"/>
  <c r="AC1646" i="2"/>
  <c r="AC1647" i="2"/>
  <c r="AC1648" i="2"/>
  <c r="AC1649" i="2"/>
  <c r="AC1650" i="2"/>
  <c r="AC1651" i="2"/>
  <c r="AC1652" i="2"/>
  <c r="AC1653" i="2"/>
  <c r="AC1654" i="2"/>
  <c r="AC1655" i="2"/>
  <c r="AC1656" i="2"/>
  <c r="AC1657" i="2"/>
  <c r="AC1658" i="2"/>
  <c r="AC1659" i="2"/>
  <c r="AC1660" i="2"/>
  <c r="AC1661" i="2"/>
  <c r="AC1662" i="2"/>
  <c r="AC1663" i="2"/>
  <c r="AC1664" i="2"/>
  <c r="AC1665" i="2"/>
  <c r="AC1666" i="2"/>
  <c r="AC1667" i="2"/>
  <c r="AC1668" i="2"/>
  <c r="AC1669" i="2"/>
  <c r="AC1670" i="2"/>
  <c r="AC1671" i="2"/>
  <c r="AC1672" i="2"/>
  <c r="AC1673" i="2"/>
  <c r="AC1674" i="2"/>
  <c r="AC1675" i="2"/>
  <c r="AC1676" i="2"/>
  <c r="AC1677" i="2"/>
  <c r="AC1678" i="2"/>
  <c r="AC1679" i="2"/>
  <c r="AC1680" i="2"/>
  <c r="AC1681" i="2"/>
  <c r="AC1682" i="2"/>
  <c r="AC1683" i="2"/>
  <c r="AC1684" i="2"/>
  <c r="AC1685" i="2"/>
  <c r="AC1686" i="2"/>
  <c r="AC1687" i="2"/>
  <c r="AC1688" i="2"/>
  <c r="AC1689" i="2"/>
  <c r="AC1690" i="2"/>
  <c r="AC1691" i="2"/>
  <c r="AC1692" i="2"/>
  <c r="AC1693" i="2"/>
  <c r="AC1694" i="2"/>
  <c r="AC1695" i="2"/>
  <c r="AC1696" i="2"/>
  <c r="AC1697" i="2"/>
  <c r="AC1698" i="2"/>
  <c r="AC1699" i="2"/>
  <c r="AC1700" i="2"/>
  <c r="AC1701" i="2"/>
  <c r="AC1702" i="2"/>
  <c r="AC1703" i="2"/>
  <c r="AC1704" i="2"/>
  <c r="AC1705" i="2"/>
  <c r="AC1706" i="2"/>
  <c r="AC1707" i="2"/>
  <c r="AC1708" i="2"/>
  <c r="AC1709" i="2"/>
  <c r="AC1710" i="2"/>
  <c r="AC1711" i="2"/>
  <c r="AC1712" i="2"/>
  <c r="AC1713" i="2"/>
  <c r="AC1714" i="2"/>
  <c r="AC1715" i="2"/>
  <c r="AC1716" i="2"/>
  <c r="AC1717" i="2"/>
  <c r="AC1718" i="2"/>
  <c r="AC1719" i="2"/>
  <c r="AC1720" i="2"/>
  <c r="AC1721" i="2"/>
  <c r="AC1722" i="2"/>
  <c r="AC1723" i="2"/>
  <c r="AC1724" i="2"/>
  <c r="AC1725" i="2"/>
  <c r="AC1726" i="2"/>
  <c r="AC1727" i="2"/>
  <c r="AC1728" i="2"/>
  <c r="AC1729" i="2"/>
  <c r="AC1730" i="2"/>
  <c r="AC1731" i="2"/>
  <c r="AC1732" i="2"/>
  <c r="AC1733" i="2"/>
  <c r="AC1734" i="2"/>
  <c r="AC1735" i="2"/>
  <c r="AC1736" i="2"/>
  <c r="AC1737" i="2"/>
  <c r="AC1738" i="2"/>
  <c r="AC1739" i="2"/>
  <c r="AC1740" i="2"/>
  <c r="AC1741" i="2"/>
  <c r="AC1742" i="2"/>
  <c r="AC1743" i="2"/>
  <c r="AC1744" i="2"/>
  <c r="AC1745" i="2"/>
  <c r="AC1746" i="2"/>
  <c r="AC1747" i="2"/>
  <c r="AC1748" i="2"/>
  <c r="AC1749" i="2"/>
  <c r="AC1750" i="2"/>
  <c r="AC1751" i="2"/>
  <c r="AC1752" i="2"/>
  <c r="AC1753" i="2"/>
  <c r="AC1754" i="2"/>
  <c r="AC1755" i="2"/>
  <c r="AC1756" i="2"/>
  <c r="AC1757" i="2"/>
  <c r="AC1758" i="2"/>
  <c r="AC1759" i="2"/>
  <c r="AC1760" i="2"/>
  <c r="AC1761" i="2"/>
  <c r="AC1762" i="2"/>
  <c r="AC1763" i="2"/>
  <c r="AC1764" i="2"/>
  <c r="AC1765" i="2"/>
  <c r="AC1766" i="2"/>
  <c r="AC1767" i="2"/>
  <c r="AC1768" i="2"/>
  <c r="AC1769" i="2"/>
  <c r="AC1770" i="2"/>
  <c r="AC1771" i="2"/>
  <c r="AC1772" i="2"/>
  <c r="AC1773" i="2"/>
  <c r="AC1774" i="2"/>
  <c r="AC1775" i="2"/>
  <c r="AC1776" i="2"/>
  <c r="AC1777" i="2"/>
  <c r="AC1778" i="2"/>
  <c r="AC1779" i="2"/>
  <c r="AC1780" i="2"/>
  <c r="AC1781" i="2"/>
  <c r="AC1782" i="2"/>
  <c r="AC1783" i="2"/>
  <c r="AC1784" i="2"/>
  <c r="AC1785" i="2"/>
  <c r="AC1786" i="2"/>
  <c r="AC1787" i="2"/>
  <c r="AC1788" i="2"/>
  <c r="AC1789" i="2"/>
  <c r="AC1790" i="2"/>
  <c r="AC1791" i="2"/>
  <c r="AC1792" i="2"/>
  <c r="AC1793" i="2"/>
  <c r="AC1794" i="2"/>
  <c r="AC1795" i="2"/>
  <c r="AC1796" i="2"/>
  <c r="AC1797" i="2"/>
  <c r="AC1798" i="2"/>
  <c r="AC1799" i="2"/>
  <c r="AC1800" i="2"/>
  <c r="AC1801" i="2"/>
  <c r="AC1802" i="2"/>
  <c r="AC1803" i="2"/>
  <c r="AC1804" i="2"/>
  <c r="AC1805" i="2"/>
  <c r="AC1806" i="2"/>
  <c r="AC1807" i="2"/>
  <c r="AC1808" i="2"/>
  <c r="AC1809" i="2"/>
  <c r="AC1810" i="2"/>
  <c r="AC1811" i="2"/>
  <c r="AC1812" i="2"/>
  <c r="AC1813" i="2"/>
  <c r="AC1814" i="2"/>
  <c r="AC1815" i="2"/>
  <c r="AC1816" i="2"/>
  <c r="AC1817" i="2"/>
  <c r="AC1818" i="2"/>
  <c r="AC1819" i="2"/>
  <c r="AC1820" i="2"/>
  <c r="AC1821" i="2"/>
  <c r="AC1822" i="2"/>
  <c r="AC1823" i="2"/>
  <c r="AC1824" i="2"/>
  <c r="AC1825" i="2"/>
  <c r="AC1826" i="2"/>
  <c r="AC1827" i="2"/>
  <c r="AC1828" i="2"/>
  <c r="AC1829" i="2"/>
  <c r="AC1830" i="2"/>
  <c r="AC1831" i="2"/>
  <c r="AC1832" i="2"/>
  <c r="AC1833" i="2"/>
  <c r="AC1834" i="2"/>
  <c r="AC1835" i="2"/>
  <c r="AC1836" i="2"/>
  <c r="AC1837" i="2"/>
  <c r="AC1838" i="2"/>
  <c r="AC1839" i="2"/>
  <c r="AC1840" i="2"/>
  <c r="AC1841" i="2"/>
  <c r="AC1842" i="2"/>
  <c r="AC1843" i="2"/>
  <c r="AC1844" i="2"/>
  <c r="AC1845" i="2"/>
  <c r="AC1846" i="2"/>
  <c r="AC1847" i="2"/>
  <c r="AC1848" i="2"/>
  <c r="AC1849" i="2"/>
  <c r="AC1850" i="2"/>
  <c r="AC1851" i="2"/>
  <c r="AC1852" i="2"/>
  <c r="AC1853" i="2"/>
  <c r="AC1854" i="2"/>
  <c r="AC1855" i="2"/>
  <c r="AC1856" i="2"/>
  <c r="AC1857" i="2"/>
  <c r="AC1858" i="2"/>
  <c r="AC1859" i="2"/>
  <c r="AC1860" i="2"/>
  <c r="AC1861" i="2"/>
  <c r="AC1862" i="2"/>
  <c r="AC1863" i="2"/>
  <c r="AC1864" i="2"/>
  <c r="AC1865" i="2"/>
  <c r="AC1866" i="2"/>
  <c r="AC1867" i="2"/>
  <c r="AC1868" i="2"/>
  <c r="AC1869" i="2"/>
  <c r="AC1870" i="2"/>
  <c r="AC1871" i="2"/>
  <c r="AC1872" i="2"/>
  <c r="AC1873" i="2"/>
  <c r="AC1874" i="2"/>
  <c r="AC1875" i="2"/>
  <c r="AC1876" i="2"/>
  <c r="AC1877" i="2"/>
  <c r="AC1878" i="2"/>
  <c r="AC1879" i="2"/>
  <c r="AC1880" i="2"/>
  <c r="AC1881" i="2"/>
  <c r="AC1882" i="2"/>
  <c r="AC1883" i="2"/>
  <c r="AC1884" i="2"/>
  <c r="AC1885" i="2"/>
  <c r="AC1886" i="2"/>
  <c r="AC1887" i="2"/>
  <c r="AC1888" i="2"/>
  <c r="AC1889" i="2"/>
  <c r="AC1890" i="2"/>
  <c r="AC1891" i="2"/>
  <c r="AC1892" i="2"/>
  <c r="AC1893" i="2"/>
  <c r="AC1894" i="2"/>
  <c r="AC1895" i="2"/>
  <c r="AC1896" i="2"/>
  <c r="AC1897" i="2"/>
  <c r="AC1898" i="2"/>
  <c r="AC1899" i="2"/>
  <c r="AC1900" i="2"/>
  <c r="AC1901" i="2"/>
  <c r="AC1902" i="2"/>
  <c r="AC1903" i="2"/>
  <c r="AC1904" i="2"/>
  <c r="AC1905" i="2"/>
  <c r="AC1906" i="2"/>
  <c r="AC1907" i="2"/>
  <c r="AC1908" i="2"/>
  <c r="AC1909" i="2"/>
  <c r="AC1910" i="2"/>
  <c r="AC1911" i="2"/>
  <c r="AC1912" i="2"/>
  <c r="AC1913" i="2"/>
  <c r="AC1914" i="2"/>
  <c r="AC1915" i="2"/>
  <c r="AC1916" i="2"/>
  <c r="AC1917" i="2"/>
  <c r="AC1918" i="2"/>
  <c r="AC1919" i="2"/>
  <c r="AC1920" i="2"/>
  <c r="AC1921" i="2"/>
  <c r="AC1922" i="2"/>
  <c r="AC1923" i="2"/>
  <c r="AC1924" i="2"/>
  <c r="AC1925" i="2"/>
  <c r="AC1926" i="2"/>
  <c r="AC1927" i="2"/>
  <c r="AC1928" i="2"/>
  <c r="AC1929" i="2"/>
  <c r="AC1930" i="2"/>
  <c r="AC1931" i="2"/>
  <c r="AC1932" i="2"/>
  <c r="AC1933" i="2"/>
  <c r="AC1934" i="2"/>
  <c r="AC1935" i="2"/>
  <c r="AC1936" i="2"/>
  <c r="AC1937" i="2"/>
  <c r="AC1938" i="2"/>
  <c r="AC1939" i="2"/>
  <c r="AC1940" i="2"/>
  <c r="AC1941" i="2"/>
  <c r="AC1942" i="2"/>
  <c r="AC1943" i="2"/>
  <c r="AC1944" i="2"/>
  <c r="AC1945" i="2"/>
  <c r="AC1946" i="2"/>
  <c r="AC1947" i="2"/>
  <c r="AC1948" i="2"/>
  <c r="AC1949" i="2"/>
  <c r="AC1950" i="2"/>
  <c r="AC1951" i="2"/>
  <c r="AC1952" i="2"/>
  <c r="AC1953" i="2"/>
  <c r="AC1954" i="2"/>
  <c r="AC1955" i="2"/>
  <c r="AC1956" i="2"/>
  <c r="AC1957" i="2"/>
  <c r="AC1958" i="2"/>
  <c r="AC1959" i="2"/>
  <c r="AC1960" i="2"/>
  <c r="AC1961" i="2"/>
  <c r="AC1962" i="2"/>
  <c r="AC1963" i="2"/>
  <c r="AC1964" i="2"/>
  <c r="AC1965" i="2"/>
  <c r="AC1966" i="2"/>
  <c r="AC1967" i="2"/>
  <c r="AC1968" i="2"/>
  <c r="AC1969" i="2"/>
  <c r="AC1970" i="2"/>
  <c r="AC1971" i="2"/>
  <c r="AC1972" i="2"/>
  <c r="AC1973" i="2"/>
  <c r="AC1974" i="2"/>
  <c r="AC1975" i="2"/>
  <c r="AC1976" i="2"/>
  <c r="AC1977" i="2"/>
  <c r="AC1978" i="2"/>
  <c r="AC1979" i="2"/>
  <c r="AC1980" i="2"/>
  <c r="AC1981" i="2"/>
  <c r="AC1982" i="2"/>
  <c r="AC1983" i="2"/>
  <c r="AC1984" i="2"/>
  <c r="AC1985" i="2"/>
  <c r="AC1986" i="2"/>
  <c r="AC1987" i="2"/>
  <c r="AC1988" i="2"/>
  <c r="AC1989" i="2"/>
  <c r="AC1990" i="2"/>
  <c r="AC1991" i="2"/>
  <c r="AC1992" i="2"/>
  <c r="AC1993" i="2"/>
  <c r="AC1994" i="2"/>
  <c r="AC1995" i="2"/>
  <c r="AC1996" i="2"/>
  <c r="AC1997" i="2"/>
  <c r="AC1998" i="2"/>
  <c r="AC1999" i="2"/>
  <c r="AC2000" i="2"/>
  <c r="AC2001" i="2"/>
  <c r="AC2"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B1330" i="2"/>
  <c r="AB1331" i="2"/>
  <c r="AB1332" i="2"/>
  <c r="AB1333" i="2"/>
  <c r="AB1334" i="2"/>
  <c r="AB1335" i="2"/>
  <c r="AB1336" i="2"/>
  <c r="AB1337" i="2"/>
  <c r="AB1338" i="2"/>
  <c r="AB1339" i="2"/>
  <c r="AB1340" i="2"/>
  <c r="AB1341" i="2"/>
  <c r="AB1342" i="2"/>
  <c r="AB1343" i="2"/>
  <c r="AB1344" i="2"/>
  <c r="AB1345" i="2"/>
  <c r="AB1346" i="2"/>
  <c r="AB1347" i="2"/>
  <c r="AB1348" i="2"/>
  <c r="AB1349" i="2"/>
  <c r="AB1350" i="2"/>
  <c r="AB1351" i="2"/>
  <c r="AB1352" i="2"/>
  <c r="AB1353" i="2"/>
  <c r="AB1354" i="2"/>
  <c r="AB1355" i="2"/>
  <c r="AB1356" i="2"/>
  <c r="AB1357" i="2"/>
  <c r="AB1358" i="2"/>
  <c r="AB1359" i="2"/>
  <c r="AB1360" i="2"/>
  <c r="AB1361" i="2"/>
  <c r="AB1362" i="2"/>
  <c r="AB1363" i="2"/>
  <c r="AB1364" i="2"/>
  <c r="AB1365" i="2"/>
  <c r="AB1366" i="2"/>
  <c r="AB1367" i="2"/>
  <c r="AB1368" i="2"/>
  <c r="AB1369" i="2"/>
  <c r="AB1370" i="2"/>
  <c r="AB1371" i="2"/>
  <c r="AB1372" i="2"/>
  <c r="AB1373" i="2"/>
  <c r="AB1374" i="2"/>
  <c r="AB1375" i="2"/>
  <c r="AB1376" i="2"/>
  <c r="AB1377" i="2"/>
  <c r="AB1378" i="2"/>
  <c r="AB1379" i="2"/>
  <c r="AB1380" i="2"/>
  <c r="AB1381" i="2"/>
  <c r="AB1382" i="2"/>
  <c r="AB1383" i="2"/>
  <c r="AB1384" i="2"/>
  <c r="AB1385" i="2"/>
  <c r="AB1386" i="2"/>
  <c r="AB1387" i="2"/>
  <c r="AB1388" i="2"/>
  <c r="AB1389" i="2"/>
  <c r="AB1390" i="2"/>
  <c r="AB1391" i="2"/>
  <c r="AB1392" i="2"/>
  <c r="AB1393" i="2"/>
  <c r="AB1394" i="2"/>
  <c r="AB1395" i="2"/>
  <c r="AB1396" i="2"/>
  <c r="AB1397" i="2"/>
  <c r="AB1398" i="2"/>
  <c r="AB1399" i="2"/>
  <c r="AB1400" i="2"/>
  <c r="AB1401" i="2"/>
  <c r="AB1402" i="2"/>
  <c r="AB1403" i="2"/>
  <c r="AB1404" i="2"/>
  <c r="AB1405" i="2"/>
  <c r="AB1406" i="2"/>
  <c r="AB1407" i="2"/>
  <c r="AB1408" i="2"/>
  <c r="AB1409" i="2"/>
  <c r="AB1410" i="2"/>
  <c r="AB1411" i="2"/>
  <c r="AB1412" i="2"/>
  <c r="AB1413" i="2"/>
  <c r="AB1414" i="2"/>
  <c r="AB1415" i="2"/>
  <c r="AB1416" i="2"/>
  <c r="AB1417" i="2"/>
  <c r="AB1418" i="2"/>
  <c r="AB1419" i="2"/>
  <c r="AB1420" i="2"/>
  <c r="AB1421" i="2"/>
  <c r="AB1422" i="2"/>
  <c r="AB1423" i="2"/>
  <c r="AB1424" i="2"/>
  <c r="AB1425" i="2"/>
  <c r="AB1426" i="2"/>
  <c r="AB1427" i="2"/>
  <c r="AB1428" i="2"/>
  <c r="AB1429" i="2"/>
  <c r="AB1430" i="2"/>
  <c r="AB1431" i="2"/>
  <c r="AB1432" i="2"/>
  <c r="AB1433" i="2"/>
  <c r="AB1434" i="2"/>
  <c r="AB1435" i="2"/>
  <c r="AB1436" i="2"/>
  <c r="AB1437" i="2"/>
  <c r="AB1438" i="2"/>
  <c r="AB1439" i="2"/>
  <c r="AB1440" i="2"/>
  <c r="AB1441" i="2"/>
  <c r="AB1442" i="2"/>
  <c r="AB1443" i="2"/>
  <c r="AB1444" i="2"/>
  <c r="AB1445" i="2"/>
  <c r="AB1446" i="2"/>
  <c r="AB1447" i="2"/>
  <c r="AB1448" i="2"/>
  <c r="AB1449" i="2"/>
  <c r="AB1450" i="2"/>
  <c r="AB1451" i="2"/>
  <c r="AB1452" i="2"/>
  <c r="AB1453" i="2"/>
  <c r="AB1454" i="2"/>
  <c r="AB1455" i="2"/>
  <c r="AB1456" i="2"/>
  <c r="AB1457" i="2"/>
  <c r="AB1458" i="2"/>
  <c r="AB1459" i="2"/>
  <c r="AB1460" i="2"/>
  <c r="AB1461" i="2"/>
  <c r="AB1462" i="2"/>
  <c r="AB1463" i="2"/>
  <c r="AB1464" i="2"/>
  <c r="AB1465" i="2"/>
  <c r="AB1466" i="2"/>
  <c r="AB1467" i="2"/>
  <c r="AB1468" i="2"/>
  <c r="AB1469" i="2"/>
  <c r="AB1470" i="2"/>
  <c r="AB1471" i="2"/>
  <c r="AB1472" i="2"/>
  <c r="AB1473" i="2"/>
  <c r="AB1474" i="2"/>
  <c r="AB1475" i="2"/>
  <c r="AB1476" i="2"/>
  <c r="AB1477" i="2"/>
  <c r="AB1478" i="2"/>
  <c r="AB1479" i="2"/>
  <c r="AB1480" i="2"/>
  <c r="AB1481" i="2"/>
  <c r="AB1482" i="2"/>
  <c r="AB1483" i="2"/>
  <c r="AB1484" i="2"/>
  <c r="AB1485" i="2"/>
  <c r="AB1486" i="2"/>
  <c r="AB1487" i="2"/>
  <c r="AB1488" i="2"/>
  <c r="AB1489" i="2"/>
  <c r="AB1490" i="2"/>
  <c r="AB1491" i="2"/>
  <c r="AB1492" i="2"/>
  <c r="AB1493" i="2"/>
  <c r="AB1494" i="2"/>
  <c r="AB1495" i="2"/>
  <c r="AB1496" i="2"/>
  <c r="AB1497" i="2"/>
  <c r="AB1498" i="2"/>
  <c r="AB1499" i="2"/>
  <c r="AB1500" i="2"/>
  <c r="AB1501" i="2"/>
  <c r="AB1502" i="2"/>
  <c r="AB1503" i="2"/>
  <c r="AB1504" i="2"/>
  <c r="AB1505" i="2"/>
  <c r="AB1506" i="2"/>
  <c r="AB1507" i="2"/>
  <c r="AB1508" i="2"/>
  <c r="AB1509" i="2"/>
  <c r="AB1510" i="2"/>
  <c r="AB1511" i="2"/>
  <c r="AB1512" i="2"/>
  <c r="AB1513" i="2"/>
  <c r="AB1514" i="2"/>
  <c r="AB1515" i="2"/>
  <c r="AB1516" i="2"/>
  <c r="AB1517" i="2"/>
  <c r="AB1518" i="2"/>
  <c r="AB1519" i="2"/>
  <c r="AB1520" i="2"/>
  <c r="AB1521" i="2"/>
  <c r="AB1522" i="2"/>
  <c r="AB1523" i="2"/>
  <c r="AB1524" i="2"/>
  <c r="AB1525" i="2"/>
  <c r="AB1526" i="2"/>
  <c r="AB1527" i="2"/>
  <c r="AB1528" i="2"/>
  <c r="AB1529" i="2"/>
  <c r="AB1530" i="2"/>
  <c r="AB1531" i="2"/>
  <c r="AB1532" i="2"/>
  <c r="AB1533" i="2"/>
  <c r="AB1534" i="2"/>
  <c r="AB1535" i="2"/>
  <c r="AB1536" i="2"/>
  <c r="AB1537" i="2"/>
  <c r="AB1538" i="2"/>
  <c r="AB1539" i="2"/>
  <c r="AB1540" i="2"/>
  <c r="AB1541" i="2"/>
  <c r="AB1542" i="2"/>
  <c r="AB1543" i="2"/>
  <c r="AB1544" i="2"/>
  <c r="AB1545" i="2"/>
  <c r="AB1546" i="2"/>
  <c r="AB1547" i="2"/>
  <c r="AB1548" i="2"/>
  <c r="AB1549" i="2"/>
  <c r="AB1550" i="2"/>
  <c r="AB1551" i="2"/>
  <c r="AB1552" i="2"/>
  <c r="AB1553" i="2"/>
  <c r="AB1554" i="2"/>
  <c r="AB1555" i="2"/>
  <c r="AB1556" i="2"/>
  <c r="AB1557" i="2"/>
  <c r="AB1558" i="2"/>
  <c r="AB1559" i="2"/>
  <c r="AB1560" i="2"/>
  <c r="AB1561" i="2"/>
  <c r="AB1562" i="2"/>
  <c r="AB1563" i="2"/>
  <c r="AB1564" i="2"/>
  <c r="AB1565" i="2"/>
  <c r="AB1566" i="2"/>
  <c r="AB1567" i="2"/>
  <c r="AB1568" i="2"/>
  <c r="AB1569" i="2"/>
  <c r="AB1570" i="2"/>
  <c r="AB1571" i="2"/>
  <c r="AB1572" i="2"/>
  <c r="AB1573" i="2"/>
  <c r="AB1574" i="2"/>
  <c r="AB1575" i="2"/>
  <c r="AB1576" i="2"/>
  <c r="AB1577" i="2"/>
  <c r="AB1578" i="2"/>
  <c r="AB1579" i="2"/>
  <c r="AB1580" i="2"/>
  <c r="AB1581" i="2"/>
  <c r="AB1582" i="2"/>
  <c r="AB1583" i="2"/>
  <c r="AB1584" i="2"/>
  <c r="AB1585" i="2"/>
  <c r="AB1586" i="2"/>
  <c r="AB1587" i="2"/>
  <c r="AB1588" i="2"/>
  <c r="AB1589" i="2"/>
  <c r="AB1590" i="2"/>
  <c r="AB1591" i="2"/>
  <c r="AB1592" i="2"/>
  <c r="AB1593" i="2"/>
  <c r="AB1594" i="2"/>
  <c r="AB1595" i="2"/>
  <c r="AB1596" i="2"/>
  <c r="AB1597" i="2"/>
  <c r="AB1598" i="2"/>
  <c r="AB1599" i="2"/>
  <c r="AB1600" i="2"/>
  <c r="AB1601" i="2"/>
  <c r="AB1602" i="2"/>
  <c r="AB1603" i="2"/>
  <c r="AB1604" i="2"/>
  <c r="AB1605" i="2"/>
  <c r="AB1606" i="2"/>
  <c r="AB1607" i="2"/>
  <c r="AB1608" i="2"/>
  <c r="AB1609" i="2"/>
  <c r="AB1610" i="2"/>
  <c r="AB1611" i="2"/>
  <c r="AB1612" i="2"/>
  <c r="AB1613" i="2"/>
  <c r="AB1614" i="2"/>
  <c r="AB1615" i="2"/>
  <c r="AB1616" i="2"/>
  <c r="AB1617" i="2"/>
  <c r="AB1618" i="2"/>
  <c r="AB1619" i="2"/>
  <c r="AB1620" i="2"/>
  <c r="AB1621" i="2"/>
  <c r="AB1622" i="2"/>
  <c r="AB1623" i="2"/>
  <c r="AB1624" i="2"/>
  <c r="AB1625" i="2"/>
  <c r="AB1626" i="2"/>
  <c r="AB1627" i="2"/>
  <c r="AB1628" i="2"/>
  <c r="AB1629" i="2"/>
  <c r="AB1630" i="2"/>
  <c r="AB1631" i="2"/>
  <c r="AB1632" i="2"/>
  <c r="AB1633" i="2"/>
  <c r="AB1634" i="2"/>
  <c r="AB1635" i="2"/>
  <c r="AB1636" i="2"/>
  <c r="AB1637" i="2"/>
  <c r="AB1638" i="2"/>
  <c r="AB1639" i="2"/>
  <c r="AB1640" i="2"/>
  <c r="AB1641" i="2"/>
  <c r="AB1642" i="2"/>
  <c r="AB1643" i="2"/>
  <c r="AB1644" i="2"/>
  <c r="AB1645" i="2"/>
  <c r="AB1646" i="2"/>
  <c r="AB1647" i="2"/>
  <c r="AB1648" i="2"/>
  <c r="AB1649" i="2"/>
  <c r="AB1650" i="2"/>
  <c r="AB1651" i="2"/>
  <c r="AB1652" i="2"/>
  <c r="AB1653" i="2"/>
  <c r="AB1654" i="2"/>
  <c r="AB1655" i="2"/>
  <c r="AB1656" i="2"/>
  <c r="AB1657" i="2"/>
  <c r="AB1658" i="2"/>
  <c r="AB1659" i="2"/>
  <c r="AB1660" i="2"/>
  <c r="AB1661" i="2"/>
  <c r="AB1662" i="2"/>
  <c r="AB1663" i="2"/>
  <c r="AB1664" i="2"/>
  <c r="AB1665" i="2"/>
  <c r="AB1666" i="2"/>
  <c r="AB1667" i="2"/>
  <c r="AB1668" i="2"/>
  <c r="AB1669" i="2"/>
  <c r="AB1670" i="2"/>
  <c r="AB1671" i="2"/>
  <c r="AB1672" i="2"/>
  <c r="AB1673" i="2"/>
  <c r="AB1674" i="2"/>
  <c r="AB1675" i="2"/>
  <c r="AB1676" i="2"/>
  <c r="AB1677" i="2"/>
  <c r="AB1678" i="2"/>
  <c r="AB1679" i="2"/>
  <c r="AB1680" i="2"/>
  <c r="AB1681" i="2"/>
  <c r="AB1682" i="2"/>
  <c r="AB1683" i="2"/>
  <c r="AB1684" i="2"/>
  <c r="AB1685" i="2"/>
  <c r="AB1686" i="2"/>
  <c r="AB1687" i="2"/>
  <c r="AB1688" i="2"/>
  <c r="AB1689" i="2"/>
  <c r="AB1690" i="2"/>
  <c r="AB1691" i="2"/>
  <c r="AB1692" i="2"/>
  <c r="AB1693" i="2"/>
  <c r="AB1694" i="2"/>
  <c r="AB1695" i="2"/>
  <c r="AB1696" i="2"/>
  <c r="AB1697" i="2"/>
  <c r="AB1698" i="2"/>
  <c r="AB1699" i="2"/>
  <c r="AB1700" i="2"/>
  <c r="AB1701" i="2"/>
  <c r="AB1702" i="2"/>
  <c r="AB1703" i="2"/>
  <c r="AB1704" i="2"/>
  <c r="AB1705" i="2"/>
  <c r="AB1706" i="2"/>
  <c r="AB1707" i="2"/>
  <c r="AB1708" i="2"/>
  <c r="AB1709" i="2"/>
  <c r="AB1710" i="2"/>
  <c r="AB1711" i="2"/>
  <c r="AB1712" i="2"/>
  <c r="AB1713" i="2"/>
  <c r="AB1714" i="2"/>
  <c r="AB1715" i="2"/>
  <c r="AB1716" i="2"/>
  <c r="AB1717" i="2"/>
  <c r="AB1718" i="2"/>
  <c r="AB1719" i="2"/>
  <c r="AB1720" i="2"/>
  <c r="AB1721" i="2"/>
  <c r="AB1722" i="2"/>
  <c r="AB1723" i="2"/>
  <c r="AB1724" i="2"/>
  <c r="AB1725" i="2"/>
  <c r="AB1726" i="2"/>
  <c r="AB1727" i="2"/>
  <c r="AB1728" i="2"/>
  <c r="AB1729" i="2"/>
  <c r="AB1730" i="2"/>
  <c r="AB1731" i="2"/>
  <c r="AB1732" i="2"/>
  <c r="AB1733" i="2"/>
  <c r="AB1734" i="2"/>
  <c r="AB1735" i="2"/>
  <c r="AB1736" i="2"/>
  <c r="AB1737" i="2"/>
  <c r="AB1738" i="2"/>
  <c r="AB1739" i="2"/>
  <c r="AB1740" i="2"/>
  <c r="AB1741" i="2"/>
  <c r="AB1742" i="2"/>
  <c r="AB1743" i="2"/>
  <c r="AB1744" i="2"/>
  <c r="AB1745" i="2"/>
  <c r="AB1746" i="2"/>
  <c r="AB1747" i="2"/>
  <c r="AB1748" i="2"/>
  <c r="AB1749" i="2"/>
  <c r="AB1750" i="2"/>
  <c r="AB1751" i="2"/>
  <c r="AB1752" i="2"/>
  <c r="AB1753" i="2"/>
  <c r="AB1754" i="2"/>
  <c r="AB1755" i="2"/>
  <c r="AB1756" i="2"/>
  <c r="AB1757" i="2"/>
  <c r="AB1758" i="2"/>
  <c r="AB1759" i="2"/>
  <c r="AB1760" i="2"/>
  <c r="AB1761" i="2"/>
  <c r="AB1762" i="2"/>
  <c r="AB1763" i="2"/>
  <c r="AB1764" i="2"/>
  <c r="AB1765" i="2"/>
  <c r="AB1766" i="2"/>
  <c r="AB1767" i="2"/>
  <c r="AB1768" i="2"/>
  <c r="AB1769" i="2"/>
  <c r="AB1770" i="2"/>
  <c r="AB1771" i="2"/>
  <c r="AB1772" i="2"/>
  <c r="AB1773" i="2"/>
  <c r="AB1774" i="2"/>
  <c r="AB1775" i="2"/>
  <c r="AB1776" i="2"/>
  <c r="AB1777" i="2"/>
  <c r="AB1778" i="2"/>
  <c r="AB1779" i="2"/>
  <c r="AB1780" i="2"/>
  <c r="AB1781" i="2"/>
  <c r="AB1782" i="2"/>
  <c r="AB1783" i="2"/>
  <c r="AB1784" i="2"/>
  <c r="AB1785" i="2"/>
  <c r="AB1786" i="2"/>
  <c r="AB1787" i="2"/>
  <c r="AB1788" i="2"/>
  <c r="AB1789" i="2"/>
  <c r="AB1790" i="2"/>
  <c r="AB1791" i="2"/>
  <c r="AB1792" i="2"/>
  <c r="AB1793" i="2"/>
  <c r="AB1794" i="2"/>
  <c r="AB1795" i="2"/>
  <c r="AB1796" i="2"/>
  <c r="AB1797" i="2"/>
  <c r="AB1798" i="2"/>
  <c r="AB1799" i="2"/>
  <c r="AB1800" i="2"/>
  <c r="AB1801" i="2"/>
  <c r="AB1802" i="2"/>
  <c r="AB1803" i="2"/>
  <c r="AB1804" i="2"/>
  <c r="AB1805" i="2"/>
  <c r="AB1806" i="2"/>
  <c r="AB1807" i="2"/>
  <c r="AB1808" i="2"/>
  <c r="AB1809" i="2"/>
  <c r="AB1810" i="2"/>
  <c r="AB1811" i="2"/>
  <c r="AB1812" i="2"/>
  <c r="AB1813" i="2"/>
  <c r="AB1814" i="2"/>
  <c r="AB1815" i="2"/>
  <c r="AB1816" i="2"/>
  <c r="AB1817" i="2"/>
  <c r="AB1818" i="2"/>
  <c r="AB1819" i="2"/>
  <c r="AB1820" i="2"/>
  <c r="AB1821" i="2"/>
  <c r="AB1822" i="2"/>
  <c r="AB1823" i="2"/>
  <c r="AB1824" i="2"/>
  <c r="AB1825" i="2"/>
  <c r="AB1826" i="2"/>
  <c r="AB1827" i="2"/>
  <c r="AB1828" i="2"/>
  <c r="AB1829" i="2"/>
  <c r="AB1830" i="2"/>
  <c r="AB1831" i="2"/>
  <c r="AB1832" i="2"/>
  <c r="AB1833" i="2"/>
  <c r="AB1834" i="2"/>
  <c r="AB1835" i="2"/>
  <c r="AB1836" i="2"/>
  <c r="AB1837" i="2"/>
  <c r="AB1838" i="2"/>
  <c r="AB1839" i="2"/>
  <c r="AB1840" i="2"/>
  <c r="AB1841" i="2"/>
  <c r="AB1842" i="2"/>
  <c r="AB1843" i="2"/>
  <c r="AB1844" i="2"/>
  <c r="AB1845" i="2"/>
  <c r="AB1846" i="2"/>
  <c r="AB1847" i="2"/>
  <c r="AB1848" i="2"/>
  <c r="AB1849" i="2"/>
  <c r="AB1850" i="2"/>
  <c r="AB1851" i="2"/>
  <c r="AB1852" i="2"/>
  <c r="AB1853" i="2"/>
  <c r="AB1854" i="2"/>
  <c r="AB1855" i="2"/>
  <c r="AB1856" i="2"/>
  <c r="AB1857" i="2"/>
  <c r="AB1858" i="2"/>
  <c r="AB1859" i="2"/>
  <c r="AB1860" i="2"/>
  <c r="AB1861" i="2"/>
  <c r="AB1862" i="2"/>
  <c r="AB1863" i="2"/>
  <c r="AB1864" i="2"/>
  <c r="AB1865" i="2"/>
  <c r="AB1866" i="2"/>
  <c r="AB1867" i="2"/>
  <c r="AB1868" i="2"/>
  <c r="AB1869" i="2"/>
  <c r="AB1870" i="2"/>
  <c r="AB1871" i="2"/>
  <c r="AB1872" i="2"/>
  <c r="AB1873" i="2"/>
  <c r="AB1874" i="2"/>
  <c r="AB1875" i="2"/>
  <c r="AB1876" i="2"/>
  <c r="AB1877" i="2"/>
  <c r="AB1878" i="2"/>
  <c r="AB1879" i="2"/>
  <c r="AB1880" i="2"/>
  <c r="AB1881" i="2"/>
  <c r="AB1882" i="2"/>
  <c r="AB1883" i="2"/>
  <c r="AB1884" i="2"/>
  <c r="AB1885" i="2"/>
  <c r="AB1886" i="2"/>
  <c r="AB1887" i="2"/>
  <c r="AB1888" i="2"/>
  <c r="AB1889" i="2"/>
  <c r="AB1890" i="2"/>
  <c r="AB1891" i="2"/>
  <c r="AB1892" i="2"/>
  <c r="AB1893" i="2"/>
  <c r="AB1894" i="2"/>
  <c r="AB1895" i="2"/>
  <c r="AB1896" i="2"/>
  <c r="AB1897" i="2"/>
  <c r="AB1898" i="2"/>
  <c r="AB1899" i="2"/>
  <c r="AB1900" i="2"/>
  <c r="AB1901" i="2"/>
  <c r="AB1902" i="2"/>
  <c r="AB1903" i="2"/>
  <c r="AB1904" i="2"/>
  <c r="AB1905" i="2"/>
  <c r="AB1906" i="2"/>
  <c r="AB1907" i="2"/>
  <c r="AB1908" i="2"/>
  <c r="AB1909" i="2"/>
  <c r="AB1910" i="2"/>
  <c r="AB1911" i="2"/>
  <c r="AB1912" i="2"/>
  <c r="AB1913" i="2"/>
  <c r="AB1914" i="2"/>
  <c r="AB1915" i="2"/>
  <c r="AB1916" i="2"/>
  <c r="AB1917" i="2"/>
  <c r="AB1918" i="2"/>
  <c r="AB1919" i="2"/>
  <c r="AB1920" i="2"/>
  <c r="AB1921" i="2"/>
  <c r="AB1922" i="2"/>
  <c r="AB1923" i="2"/>
  <c r="AB1924" i="2"/>
  <c r="AB1925" i="2"/>
  <c r="AB1926" i="2"/>
  <c r="AB1927" i="2"/>
  <c r="AB1928" i="2"/>
  <c r="AB1929" i="2"/>
  <c r="AB1930" i="2"/>
  <c r="AB1931" i="2"/>
  <c r="AB1932" i="2"/>
  <c r="AB1933" i="2"/>
  <c r="AB1934" i="2"/>
  <c r="AB1935" i="2"/>
  <c r="AB1936" i="2"/>
  <c r="AB1937" i="2"/>
  <c r="AB1938" i="2"/>
  <c r="AB1939" i="2"/>
  <c r="AB1940" i="2"/>
  <c r="AB1941" i="2"/>
  <c r="AB1942" i="2"/>
  <c r="AB1943" i="2"/>
  <c r="AB1944" i="2"/>
  <c r="AB1945" i="2"/>
  <c r="AB1946" i="2"/>
  <c r="AB1947" i="2"/>
  <c r="AB1948" i="2"/>
  <c r="AB1949" i="2"/>
  <c r="AB1950" i="2"/>
  <c r="AB1951" i="2"/>
  <c r="AB1952" i="2"/>
  <c r="AB1953" i="2"/>
  <c r="AB1954" i="2"/>
  <c r="AB1955" i="2"/>
  <c r="AB1956" i="2"/>
  <c r="AB1957" i="2"/>
  <c r="AB1958" i="2"/>
  <c r="AB1959" i="2"/>
  <c r="AB1960" i="2"/>
  <c r="AB1961" i="2"/>
  <c r="AB1962" i="2"/>
  <c r="AB1963" i="2"/>
  <c r="AB1964" i="2"/>
  <c r="AB1965" i="2"/>
  <c r="AB1966" i="2"/>
  <c r="AB1967" i="2"/>
  <c r="AB1968" i="2"/>
  <c r="AB1969" i="2"/>
  <c r="AB1970" i="2"/>
  <c r="AB1971" i="2"/>
  <c r="AB1972" i="2"/>
  <c r="AB1973" i="2"/>
  <c r="AB1974" i="2"/>
  <c r="AB1975" i="2"/>
  <c r="AB1976" i="2"/>
  <c r="AB1977" i="2"/>
  <c r="AB1978" i="2"/>
  <c r="AB1979" i="2"/>
  <c r="AB1980" i="2"/>
  <c r="AB1981" i="2"/>
  <c r="AB1982" i="2"/>
  <c r="AB1983" i="2"/>
  <c r="AB1984" i="2"/>
  <c r="AB1985" i="2"/>
  <c r="AB1986" i="2"/>
  <c r="AB1987" i="2"/>
  <c r="AB1988" i="2"/>
  <c r="AB1989" i="2"/>
  <c r="AB1990" i="2"/>
  <c r="AB1991" i="2"/>
  <c r="AB1992" i="2"/>
  <c r="AB1993" i="2"/>
  <c r="AB1994" i="2"/>
  <c r="AB1995" i="2"/>
  <c r="AB1996" i="2"/>
  <c r="AB1997" i="2"/>
  <c r="AB1998" i="2"/>
  <c r="AB1999" i="2"/>
  <c r="AB2000" i="2"/>
  <c r="AB2001" i="2"/>
  <c r="AB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 i="2"/>
  <c r="L3" i="2"/>
  <c r="Z3" i="2" s="1"/>
  <c r="L4" i="2"/>
  <c r="Z4" i="2" s="1"/>
  <c r="L5" i="2"/>
  <c r="Z5" i="2" s="1"/>
  <c r="L6" i="2"/>
  <c r="Z6" i="2" s="1"/>
  <c r="L7" i="2"/>
  <c r="Z7" i="2" s="1"/>
  <c r="L8" i="2"/>
  <c r="Z8" i="2" s="1"/>
  <c r="L9" i="2"/>
  <c r="Z9" i="2" s="1"/>
  <c r="L10" i="2"/>
  <c r="Z10" i="2" s="1"/>
  <c r="L11" i="2"/>
  <c r="Z11" i="2" s="1"/>
  <c r="L12" i="2"/>
  <c r="Z12" i="2" s="1"/>
  <c r="L13" i="2"/>
  <c r="Z13" i="2" s="1"/>
  <c r="L14" i="2"/>
  <c r="Z14" i="2" s="1"/>
  <c r="L15" i="2"/>
  <c r="Z15" i="2" s="1"/>
  <c r="L16" i="2"/>
  <c r="Z16" i="2" s="1"/>
  <c r="L17" i="2"/>
  <c r="Z17" i="2" s="1"/>
  <c r="L18" i="2"/>
  <c r="Z18" i="2" s="1"/>
  <c r="L19" i="2"/>
  <c r="Z19" i="2" s="1"/>
  <c r="L20" i="2"/>
  <c r="Z20" i="2" s="1"/>
  <c r="L21" i="2"/>
  <c r="Z21" i="2" s="1"/>
  <c r="L22" i="2"/>
  <c r="Z22" i="2" s="1"/>
  <c r="L23" i="2"/>
  <c r="Z23" i="2" s="1"/>
  <c r="L24" i="2"/>
  <c r="Z24" i="2" s="1"/>
  <c r="L25" i="2"/>
  <c r="Z25" i="2" s="1"/>
  <c r="L26" i="2"/>
  <c r="Z26" i="2" s="1"/>
  <c r="L27" i="2"/>
  <c r="Z27" i="2" s="1"/>
  <c r="L28" i="2"/>
  <c r="Z28" i="2" s="1"/>
  <c r="L29" i="2"/>
  <c r="Z29" i="2" s="1"/>
  <c r="L30" i="2"/>
  <c r="Z30" i="2" s="1"/>
  <c r="L31" i="2"/>
  <c r="Z31" i="2" s="1"/>
  <c r="L32" i="2"/>
  <c r="Z32" i="2" s="1"/>
  <c r="L33" i="2"/>
  <c r="Z33" i="2" s="1"/>
  <c r="L34" i="2"/>
  <c r="Z34" i="2" s="1"/>
  <c r="L35" i="2"/>
  <c r="Z35" i="2" s="1"/>
  <c r="L36" i="2"/>
  <c r="Z36" i="2" s="1"/>
  <c r="L37" i="2"/>
  <c r="Z37" i="2" s="1"/>
  <c r="L38" i="2"/>
  <c r="Z38" i="2" s="1"/>
  <c r="L39" i="2"/>
  <c r="Z39" i="2" s="1"/>
  <c r="L40" i="2"/>
  <c r="Z40" i="2" s="1"/>
  <c r="L41" i="2"/>
  <c r="Z41" i="2" s="1"/>
  <c r="L42" i="2"/>
  <c r="Z42" i="2" s="1"/>
  <c r="L43" i="2"/>
  <c r="Z43" i="2" s="1"/>
  <c r="L44" i="2"/>
  <c r="Z44" i="2" s="1"/>
  <c r="L45" i="2"/>
  <c r="Z45" i="2" s="1"/>
  <c r="L46" i="2"/>
  <c r="Z46" i="2" s="1"/>
  <c r="L47" i="2"/>
  <c r="Z47" i="2" s="1"/>
  <c r="L48" i="2"/>
  <c r="Z48" i="2" s="1"/>
  <c r="L49" i="2"/>
  <c r="Z49" i="2" s="1"/>
  <c r="L50" i="2"/>
  <c r="Z50" i="2" s="1"/>
  <c r="L51" i="2"/>
  <c r="Z51" i="2" s="1"/>
  <c r="L52" i="2"/>
  <c r="Z52" i="2" s="1"/>
  <c r="L53" i="2"/>
  <c r="Z53" i="2" s="1"/>
  <c r="L54" i="2"/>
  <c r="Z54" i="2" s="1"/>
  <c r="L55" i="2"/>
  <c r="Z55" i="2" s="1"/>
  <c r="L56" i="2"/>
  <c r="Z56" i="2" s="1"/>
  <c r="L57" i="2"/>
  <c r="Z57" i="2" s="1"/>
  <c r="L58" i="2"/>
  <c r="Z58" i="2" s="1"/>
  <c r="L59" i="2"/>
  <c r="Z59" i="2" s="1"/>
  <c r="L60" i="2"/>
  <c r="Z60" i="2" s="1"/>
  <c r="L61" i="2"/>
  <c r="Z61" i="2" s="1"/>
  <c r="L62" i="2"/>
  <c r="Z62" i="2" s="1"/>
  <c r="L63" i="2"/>
  <c r="Z63" i="2" s="1"/>
  <c r="L64" i="2"/>
  <c r="Z64" i="2" s="1"/>
  <c r="L65" i="2"/>
  <c r="Z65" i="2" s="1"/>
  <c r="L66" i="2"/>
  <c r="Z66" i="2" s="1"/>
  <c r="L67" i="2"/>
  <c r="Z67" i="2" s="1"/>
  <c r="L68" i="2"/>
  <c r="Z68" i="2" s="1"/>
  <c r="L69" i="2"/>
  <c r="Z69" i="2" s="1"/>
  <c r="L70" i="2"/>
  <c r="Z70" i="2" s="1"/>
  <c r="L71" i="2"/>
  <c r="Z71" i="2" s="1"/>
  <c r="L72" i="2"/>
  <c r="Z72" i="2" s="1"/>
  <c r="L73" i="2"/>
  <c r="Z73" i="2" s="1"/>
  <c r="L74" i="2"/>
  <c r="Z74" i="2" s="1"/>
  <c r="L75" i="2"/>
  <c r="Z75" i="2" s="1"/>
  <c r="L76" i="2"/>
  <c r="Z76" i="2" s="1"/>
  <c r="L77" i="2"/>
  <c r="Z77" i="2" s="1"/>
  <c r="L78" i="2"/>
  <c r="Z78" i="2" s="1"/>
  <c r="L79" i="2"/>
  <c r="Z79" i="2" s="1"/>
  <c r="L80" i="2"/>
  <c r="Z80" i="2" s="1"/>
  <c r="L81" i="2"/>
  <c r="Z81" i="2" s="1"/>
  <c r="L82" i="2"/>
  <c r="Z82" i="2" s="1"/>
  <c r="L83" i="2"/>
  <c r="Z83" i="2" s="1"/>
  <c r="L84" i="2"/>
  <c r="Z84" i="2" s="1"/>
  <c r="L85" i="2"/>
  <c r="Z85" i="2" s="1"/>
  <c r="L86" i="2"/>
  <c r="Z86" i="2" s="1"/>
  <c r="L87" i="2"/>
  <c r="Z87" i="2" s="1"/>
  <c r="L88" i="2"/>
  <c r="Z88" i="2" s="1"/>
  <c r="L89" i="2"/>
  <c r="Z89" i="2" s="1"/>
  <c r="L90" i="2"/>
  <c r="Z90" i="2" s="1"/>
  <c r="L91" i="2"/>
  <c r="Z91" i="2" s="1"/>
  <c r="L92" i="2"/>
  <c r="Z92" i="2" s="1"/>
  <c r="L93" i="2"/>
  <c r="Z93" i="2" s="1"/>
  <c r="L94" i="2"/>
  <c r="Z94" i="2" s="1"/>
  <c r="L95" i="2"/>
  <c r="Z95" i="2" s="1"/>
  <c r="L96" i="2"/>
  <c r="Z96" i="2" s="1"/>
  <c r="L97" i="2"/>
  <c r="Z97" i="2" s="1"/>
  <c r="L98" i="2"/>
  <c r="Z98" i="2" s="1"/>
  <c r="L99" i="2"/>
  <c r="Z99" i="2" s="1"/>
  <c r="L100" i="2"/>
  <c r="Z100" i="2" s="1"/>
  <c r="L101" i="2"/>
  <c r="Z101" i="2" s="1"/>
  <c r="L102" i="2"/>
  <c r="Z102" i="2" s="1"/>
  <c r="L103" i="2"/>
  <c r="Z103" i="2" s="1"/>
  <c r="L104" i="2"/>
  <c r="Z104" i="2" s="1"/>
  <c r="L105" i="2"/>
  <c r="Z105" i="2" s="1"/>
  <c r="L106" i="2"/>
  <c r="Z106" i="2" s="1"/>
  <c r="L107" i="2"/>
  <c r="Z107" i="2" s="1"/>
  <c r="L108" i="2"/>
  <c r="Z108" i="2" s="1"/>
  <c r="L109" i="2"/>
  <c r="Z109" i="2" s="1"/>
  <c r="L110" i="2"/>
  <c r="Z110" i="2" s="1"/>
  <c r="L111" i="2"/>
  <c r="Z111" i="2" s="1"/>
  <c r="L112" i="2"/>
  <c r="Z112" i="2" s="1"/>
  <c r="L113" i="2"/>
  <c r="Z113" i="2" s="1"/>
  <c r="L114" i="2"/>
  <c r="Z114" i="2" s="1"/>
  <c r="L115" i="2"/>
  <c r="Z115" i="2" s="1"/>
  <c r="L116" i="2"/>
  <c r="Z116" i="2" s="1"/>
  <c r="L117" i="2"/>
  <c r="Z117" i="2" s="1"/>
  <c r="L118" i="2"/>
  <c r="Z118" i="2" s="1"/>
  <c r="L119" i="2"/>
  <c r="Z119" i="2" s="1"/>
  <c r="L120" i="2"/>
  <c r="Z120" i="2" s="1"/>
  <c r="L121" i="2"/>
  <c r="Z121" i="2" s="1"/>
  <c r="L122" i="2"/>
  <c r="Z122" i="2" s="1"/>
  <c r="L123" i="2"/>
  <c r="Z123" i="2" s="1"/>
  <c r="L124" i="2"/>
  <c r="Z124" i="2" s="1"/>
  <c r="L125" i="2"/>
  <c r="Z125" i="2" s="1"/>
  <c r="L126" i="2"/>
  <c r="Z126" i="2" s="1"/>
  <c r="L127" i="2"/>
  <c r="Z127" i="2" s="1"/>
  <c r="L128" i="2"/>
  <c r="Z128" i="2" s="1"/>
  <c r="L129" i="2"/>
  <c r="Z129" i="2" s="1"/>
  <c r="L130" i="2"/>
  <c r="Z130" i="2" s="1"/>
  <c r="L131" i="2"/>
  <c r="Z131" i="2" s="1"/>
  <c r="L132" i="2"/>
  <c r="Z132" i="2" s="1"/>
  <c r="L133" i="2"/>
  <c r="Z133" i="2" s="1"/>
  <c r="L134" i="2"/>
  <c r="Z134" i="2" s="1"/>
  <c r="L135" i="2"/>
  <c r="Z135" i="2" s="1"/>
  <c r="L136" i="2"/>
  <c r="Z136" i="2" s="1"/>
  <c r="L137" i="2"/>
  <c r="Z137" i="2" s="1"/>
  <c r="L138" i="2"/>
  <c r="Z138" i="2" s="1"/>
  <c r="L139" i="2"/>
  <c r="Z139" i="2" s="1"/>
  <c r="L140" i="2"/>
  <c r="Z140" i="2" s="1"/>
  <c r="L141" i="2"/>
  <c r="Z141" i="2" s="1"/>
  <c r="L142" i="2"/>
  <c r="Z142" i="2" s="1"/>
  <c r="L143" i="2"/>
  <c r="Z143" i="2" s="1"/>
  <c r="L144" i="2"/>
  <c r="Z144" i="2" s="1"/>
  <c r="L145" i="2"/>
  <c r="Z145" i="2" s="1"/>
  <c r="L146" i="2"/>
  <c r="Z146" i="2" s="1"/>
  <c r="L147" i="2"/>
  <c r="Z147" i="2" s="1"/>
  <c r="L148" i="2"/>
  <c r="Z148" i="2" s="1"/>
  <c r="L149" i="2"/>
  <c r="Z149" i="2" s="1"/>
  <c r="L150" i="2"/>
  <c r="Z150" i="2" s="1"/>
  <c r="L151" i="2"/>
  <c r="Z151" i="2" s="1"/>
  <c r="L152" i="2"/>
  <c r="Z152" i="2" s="1"/>
  <c r="L153" i="2"/>
  <c r="Z153" i="2" s="1"/>
  <c r="L154" i="2"/>
  <c r="Z154" i="2" s="1"/>
  <c r="L155" i="2"/>
  <c r="Z155" i="2" s="1"/>
  <c r="L156" i="2"/>
  <c r="Z156" i="2" s="1"/>
  <c r="L157" i="2"/>
  <c r="Z157" i="2" s="1"/>
  <c r="L158" i="2"/>
  <c r="Z158" i="2" s="1"/>
  <c r="L159" i="2"/>
  <c r="Z159" i="2" s="1"/>
  <c r="L160" i="2"/>
  <c r="Z160" i="2" s="1"/>
  <c r="L161" i="2"/>
  <c r="Z161" i="2" s="1"/>
  <c r="L162" i="2"/>
  <c r="Z162" i="2" s="1"/>
  <c r="L163" i="2"/>
  <c r="Z163" i="2" s="1"/>
  <c r="L164" i="2"/>
  <c r="Z164" i="2" s="1"/>
  <c r="L165" i="2"/>
  <c r="Z165" i="2" s="1"/>
  <c r="L166" i="2"/>
  <c r="Z166" i="2" s="1"/>
  <c r="L167" i="2"/>
  <c r="Z167" i="2" s="1"/>
  <c r="L168" i="2"/>
  <c r="Z168" i="2" s="1"/>
  <c r="L169" i="2"/>
  <c r="Z169" i="2" s="1"/>
  <c r="L170" i="2"/>
  <c r="Z170" i="2" s="1"/>
  <c r="L171" i="2"/>
  <c r="Z171" i="2" s="1"/>
  <c r="L172" i="2"/>
  <c r="Z172" i="2" s="1"/>
  <c r="L173" i="2"/>
  <c r="Z173" i="2" s="1"/>
  <c r="L174" i="2"/>
  <c r="Z174" i="2" s="1"/>
  <c r="L175" i="2"/>
  <c r="Z175" i="2" s="1"/>
  <c r="L176" i="2"/>
  <c r="Z176" i="2" s="1"/>
  <c r="L177" i="2"/>
  <c r="Z177" i="2" s="1"/>
  <c r="L178" i="2"/>
  <c r="Z178" i="2" s="1"/>
  <c r="L179" i="2"/>
  <c r="Z179" i="2" s="1"/>
  <c r="L180" i="2"/>
  <c r="Z180" i="2" s="1"/>
  <c r="L181" i="2"/>
  <c r="Z181" i="2" s="1"/>
  <c r="L182" i="2"/>
  <c r="Z182" i="2" s="1"/>
  <c r="L183" i="2"/>
  <c r="Z183" i="2" s="1"/>
  <c r="L184" i="2"/>
  <c r="Z184" i="2" s="1"/>
  <c r="L185" i="2"/>
  <c r="Z185" i="2" s="1"/>
  <c r="L186" i="2"/>
  <c r="Z186" i="2" s="1"/>
  <c r="L187" i="2"/>
  <c r="Z187" i="2" s="1"/>
  <c r="L188" i="2"/>
  <c r="Z188" i="2" s="1"/>
  <c r="L189" i="2"/>
  <c r="Z189" i="2" s="1"/>
  <c r="L190" i="2"/>
  <c r="Z190" i="2" s="1"/>
  <c r="L191" i="2"/>
  <c r="Z191" i="2" s="1"/>
  <c r="L192" i="2"/>
  <c r="Z192" i="2" s="1"/>
  <c r="L193" i="2"/>
  <c r="Z193" i="2" s="1"/>
  <c r="L194" i="2"/>
  <c r="Z194" i="2" s="1"/>
  <c r="L195" i="2"/>
  <c r="Z195" i="2" s="1"/>
  <c r="L196" i="2"/>
  <c r="Z196" i="2" s="1"/>
  <c r="L197" i="2"/>
  <c r="Z197" i="2" s="1"/>
  <c r="L198" i="2"/>
  <c r="Z198" i="2" s="1"/>
  <c r="L199" i="2"/>
  <c r="Z199" i="2" s="1"/>
  <c r="L200" i="2"/>
  <c r="Z200" i="2" s="1"/>
  <c r="L201" i="2"/>
  <c r="Z201" i="2" s="1"/>
  <c r="L202" i="2"/>
  <c r="Z202" i="2" s="1"/>
  <c r="L203" i="2"/>
  <c r="Z203" i="2" s="1"/>
  <c r="L204" i="2"/>
  <c r="Z204" i="2" s="1"/>
  <c r="L205" i="2"/>
  <c r="Z205" i="2" s="1"/>
  <c r="L206" i="2"/>
  <c r="Z206" i="2" s="1"/>
  <c r="L207" i="2"/>
  <c r="Z207" i="2" s="1"/>
  <c r="L208" i="2"/>
  <c r="Z208" i="2" s="1"/>
  <c r="L209" i="2"/>
  <c r="Z209" i="2" s="1"/>
  <c r="L210" i="2"/>
  <c r="Z210" i="2" s="1"/>
  <c r="L211" i="2"/>
  <c r="Z211" i="2" s="1"/>
  <c r="L212" i="2"/>
  <c r="Z212" i="2" s="1"/>
  <c r="L213" i="2"/>
  <c r="Z213" i="2" s="1"/>
  <c r="L214" i="2"/>
  <c r="Z214" i="2" s="1"/>
  <c r="L215" i="2"/>
  <c r="Z215" i="2" s="1"/>
  <c r="L216" i="2"/>
  <c r="Z216" i="2" s="1"/>
  <c r="L217" i="2"/>
  <c r="Z217" i="2" s="1"/>
  <c r="L218" i="2"/>
  <c r="Z218" i="2" s="1"/>
  <c r="L219" i="2"/>
  <c r="Z219" i="2" s="1"/>
  <c r="L220" i="2"/>
  <c r="Z220" i="2" s="1"/>
  <c r="L221" i="2"/>
  <c r="Z221" i="2" s="1"/>
  <c r="L222" i="2"/>
  <c r="Z222" i="2" s="1"/>
  <c r="L223" i="2"/>
  <c r="Z223" i="2" s="1"/>
  <c r="L224" i="2"/>
  <c r="Z224" i="2" s="1"/>
  <c r="L225" i="2"/>
  <c r="Z225" i="2" s="1"/>
  <c r="L226" i="2"/>
  <c r="Z226" i="2" s="1"/>
  <c r="L227" i="2"/>
  <c r="Z227" i="2" s="1"/>
  <c r="L228" i="2"/>
  <c r="Z228" i="2" s="1"/>
  <c r="L229" i="2"/>
  <c r="Z229" i="2" s="1"/>
  <c r="L230" i="2"/>
  <c r="Z230" i="2" s="1"/>
  <c r="L231" i="2"/>
  <c r="Z231" i="2" s="1"/>
  <c r="L232" i="2"/>
  <c r="Z232" i="2" s="1"/>
  <c r="L233" i="2"/>
  <c r="Z233" i="2" s="1"/>
  <c r="L234" i="2"/>
  <c r="Z234" i="2" s="1"/>
  <c r="L235" i="2"/>
  <c r="Z235" i="2" s="1"/>
  <c r="L236" i="2"/>
  <c r="Z236" i="2" s="1"/>
  <c r="L237" i="2"/>
  <c r="Z237" i="2" s="1"/>
  <c r="L238" i="2"/>
  <c r="Z238" i="2" s="1"/>
  <c r="L239" i="2"/>
  <c r="Z239" i="2" s="1"/>
  <c r="L240" i="2"/>
  <c r="Z240" i="2" s="1"/>
  <c r="L241" i="2"/>
  <c r="Z241" i="2" s="1"/>
  <c r="L242" i="2"/>
  <c r="Z242" i="2" s="1"/>
  <c r="L243" i="2"/>
  <c r="Z243" i="2" s="1"/>
  <c r="L244" i="2"/>
  <c r="Z244" i="2" s="1"/>
  <c r="L245" i="2"/>
  <c r="Z245" i="2" s="1"/>
  <c r="L246" i="2"/>
  <c r="Z246" i="2" s="1"/>
  <c r="L247" i="2"/>
  <c r="Z247" i="2" s="1"/>
  <c r="L248" i="2"/>
  <c r="Z248" i="2" s="1"/>
  <c r="L249" i="2"/>
  <c r="Z249" i="2" s="1"/>
  <c r="L250" i="2"/>
  <c r="Z250" i="2" s="1"/>
  <c r="L251" i="2"/>
  <c r="Z251" i="2" s="1"/>
  <c r="L252" i="2"/>
  <c r="Z252" i="2" s="1"/>
  <c r="L253" i="2"/>
  <c r="Z253" i="2" s="1"/>
  <c r="L254" i="2"/>
  <c r="Z254" i="2" s="1"/>
  <c r="L255" i="2"/>
  <c r="Z255" i="2" s="1"/>
  <c r="L256" i="2"/>
  <c r="Z256" i="2" s="1"/>
  <c r="L257" i="2"/>
  <c r="Z257" i="2" s="1"/>
  <c r="L258" i="2"/>
  <c r="Z258" i="2" s="1"/>
  <c r="L259" i="2"/>
  <c r="Z259" i="2" s="1"/>
  <c r="L260" i="2"/>
  <c r="Z260" i="2" s="1"/>
  <c r="L261" i="2"/>
  <c r="Z261" i="2" s="1"/>
  <c r="L262" i="2"/>
  <c r="Z262" i="2" s="1"/>
  <c r="L263" i="2"/>
  <c r="Z263" i="2" s="1"/>
  <c r="L264" i="2"/>
  <c r="Z264" i="2" s="1"/>
  <c r="L265" i="2"/>
  <c r="Z265" i="2" s="1"/>
  <c r="L266" i="2"/>
  <c r="Z266" i="2" s="1"/>
  <c r="L267" i="2"/>
  <c r="Z267" i="2" s="1"/>
  <c r="L268" i="2"/>
  <c r="Z268" i="2" s="1"/>
  <c r="L269" i="2"/>
  <c r="Z269" i="2" s="1"/>
  <c r="L270" i="2"/>
  <c r="Z270" i="2" s="1"/>
  <c r="L271" i="2"/>
  <c r="Z271" i="2" s="1"/>
  <c r="L272" i="2"/>
  <c r="Z272" i="2" s="1"/>
  <c r="L273" i="2"/>
  <c r="Z273" i="2" s="1"/>
  <c r="L274" i="2"/>
  <c r="Z274" i="2" s="1"/>
  <c r="L275" i="2"/>
  <c r="Z275" i="2" s="1"/>
  <c r="L276" i="2"/>
  <c r="Z276" i="2" s="1"/>
  <c r="L277" i="2"/>
  <c r="Z277" i="2" s="1"/>
  <c r="L278" i="2"/>
  <c r="Z278" i="2" s="1"/>
  <c r="L279" i="2"/>
  <c r="Z279" i="2" s="1"/>
  <c r="L280" i="2"/>
  <c r="Z280" i="2" s="1"/>
  <c r="L281" i="2"/>
  <c r="Z281" i="2" s="1"/>
  <c r="L282" i="2"/>
  <c r="Z282" i="2" s="1"/>
  <c r="L283" i="2"/>
  <c r="Z283" i="2" s="1"/>
  <c r="L284" i="2"/>
  <c r="Z284" i="2" s="1"/>
  <c r="L285" i="2"/>
  <c r="Z285" i="2" s="1"/>
  <c r="L286" i="2"/>
  <c r="Z286" i="2" s="1"/>
  <c r="L287" i="2"/>
  <c r="Z287" i="2" s="1"/>
  <c r="L288" i="2"/>
  <c r="Z288" i="2" s="1"/>
  <c r="L289" i="2"/>
  <c r="Z289" i="2" s="1"/>
  <c r="L290" i="2"/>
  <c r="Z290" i="2" s="1"/>
  <c r="L291" i="2"/>
  <c r="Z291" i="2" s="1"/>
  <c r="L292" i="2"/>
  <c r="Z292" i="2" s="1"/>
  <c r="L293" i="2"/>
  <c r="Z293" i="2" s="1"/>
  <c r="L294" i="2"/>
  <c r="Z294" i="2" s="1"/>
  <c r="L295" i="2"/>
  <c r="Z295" i="2" s="1"/>
  <c r="L296" i="2"/>
  <c r="Z296" i="2" s="1"/>
  <c r="L297" i="2"/>
  <c r="Z297" i="2" s="1"/>
  <c r="L298" i="2"/>
  <c r="Z298" i="2" s="1"/>
  <c r="L299" i="2"/>
  <c r="Z299" i="2" s="1"/>
  <c r="L300" i="2"/>
  <c r="Z300" i="2" s="1"/>
  <c r="L301" i="2"/>
  <c r="Z301" i="2" s="1"/>
  <c r="L302" i="2"/>
  <c r="Z302" i="2" s="1"/>
  <c r="L303" i="2"/>
  <c r="Z303" i="2" s="1"/>
  <c r="L304" i="2"/>
  <c r="Z304" i="2" s="1"/>
  <c r="L305" i="2"/>
  <c r="Z305" i="2" s="1"/>
  <c r="L306" i="2"/>
  <c r="Z306" i="2" s="1"/>
  <c r="L307" i="2"/>
  <c r="Z307" i="2" s="1"/>
  <c r="L308" i="2"/>
  <c r="Z308" i="2" s="1"/>
  <c r="L309" i="2"/>
  <c r="Z309" i="2" s="1"/>
  <c r="L310" i="2"/>
  <c r="Z310" i="2" s="1"/>
  <c r="L311" i="2"/>
  <c r="Z311" i="2" s="1"/>
  <c r="L312" i="2"/>
  <c r="Z312" i="2" s="1"/>
  <c r="L313" i="2"/>
  <c r="Z313" i="2" s="1"/>
  <c r="L314" i="2"/>
  <c r="Z314" i="2" s="1"/>
  <c r="L315" i="2"/>
  <c r="Z315" i="2" s="1"/>
  <c r="L316" i="2"/>
  <c r="Z316" i="2" s="1"/>
  <c r="L317" i="2"/>
  <c r="Z317" i="2" s="1"/>
  <c r="L318" i="2"/>
  <c r="Z318" i="2" s="1"/>
  <c r="L319" i="2"/>
  <c r="Z319" i="2" s="1"/>
  <c r="L320" i="2"/>
  <c r="Z320" i="2" s="1"/>
  <c r="L321" i="2"/>
  <c r="Z321" i="2" s="1"/>
  <c r="L322" i="2"/>
  <c r="Z322" i="2" s="1"/>
  <c r="L323" i="2"/>
  <c r="Z323" i="2" s="1"/>
  <c r="L324" i="2"/>
  <c r="Z324" i="2" s="1"/>
  <c r="L325" i="2"/>
  <c r="Z325" i="2" s="1"/>
  <c r="L326" i="2"/>
  <c r="Z326" i="2" s="1"/>
  <c r="L327" i="2"/>
  <c r="Z327" i="2" s="1"/>
  <c r="L328" i="2"/>
  <c r="Z328" i="2" s="1"/>
  <c r="L329" i="2"/>
  <c r="Z329" i="2" s="1"/>
  <c r="L330" i="2"/>
  <c r="Z330" i="2" s="1"/>
  <c r="L331" i="2"/>
  <c r="Z331" i="2" s="1"/>
  <c r="L332" i="2"/>
  <c r="Z332" i="2" s="1"/>
  <c r="L333" i="2"/>
  <c r="Z333" i="2" s="1"/>
  <c r="L334" i="2"/>
  <c r="Z334" i="2" s="1"/>
  <c r="L335" i="2"/>
  <c r="Z335" i="2" s="1"/>
  <c r="L336" i="2"/>
  <c r="Z336" i="2" s="1"/>
  <c r="L337" i="2"/>
  <c r="Z337" i="2" s="1"/>
  <c r="L338" i="2"/>
  <c r="Z338" i="2" s="1"/>
  <c r="L339" i="2"/>
  <c r="Z339" i="2" s="1"/>
  <c r="L340" i="2"/>
  <c r="Z340" i="2" s="1"/>
  <c r="L341" i="2"/>
  <c r="Z341" i="2" s="1"/>
  <c r="L342" i="2"/>
  <c r="Z342" i="2" s="1"/>
  <c r="L343" i="2"/>
  <c r="Z343" i="2" s="1"/>
  <c r="L344" i="2"/>
  <c r="Z344" i="2" s="1"/>
  <c r="L345" i="2"/>
  <c r="Z345" i="2" s="1"/>
  <c r="L346" i="2"/>
  <c r="Z346" i="2" s="1"/>
  <c r="L347" i="2"/>
  <c r="Z347" i="2" s="1"/>
  <c r="L348" i="2"/>
  <c r="Z348" i="2" s="1"/>
  <c r="L349" i="2"/>
  <c r="Z349" i="2" s="1"/>
  <c r="L350" i="2"/>
  <c r="Z350" i="2" s="1"/>
  <c r="L351" i="2"/>
  <c r="Z351" i="2" s="1"/>
  <c r="L352" i="2"/>
  <c r="Z352" i="2" s="1"/>
  <c r="L353" i="2"/>
  <c r="Z353" i="2" s="1"/>
  <c r="L354" i="2"/>
  <c r="Z354" i="2" s="1"/>
  <c r="L355" i="2"/>
  <c r="Z355" i="2" s="1"/>
  <c r="L356" i="2"/>
  <c r="Z356" i="2" s="1"/>
  <c r="L357" i="2"/>
  <c r="Z357" i="2" s="1"/>
  <c r="L358" i="2"/>
  <c r="Z358" i="2" s="1"/>
  <c r="L359" i="2"/>
  <c r="Z359" i="2" s="1"/>
  <c r="L360" i="2"/>
  <c r="Z360" i="2" s="1"/>
  <c r="L361" i="2"/>
  <c r="Z361" i="2" s="1"/>
  <c r="L362" i="2"/>
  <c r="Z362" i="2" s="1"/>
  <c r="L363" i="2"/>
  <c r="Z363" i="2" s="1"/>
  <c r="L364" i="2"/>
  <c r="Z364" i="2" s="1"/>
  <c r="L365" i="2"/>
  <c r="Z365" i="2" s="1"/>
  <c r="L366" i="2"/>
  <c r="Z366" i="2" s="1"/>
  <c r="L367" i="2"/>
  <c r="Z367" i="2" s="1"/>
  <c r="L368" i="2"/>
  <c r="Z368" i="2" s="1"/>
  <c r="L369" i="2"/>
  <c r="Z369" i="2" s="1"/>
  <c r="L370" i="2"/>
  <c r="Z370" i="2" s="1"/>
  <c r="L371" i="2"/>
  <c r="Z371" i="2" s="1"/>
  <c r="L372" i="2"/>
  <c r="Z372" i="2" s="1"/>
  <c r="L373" i="2"/>
  <c r="Z373" i="2" s="1"/>
  <c r="L374" i="2"/>
  <c r="Z374" i="2" s="1"/>
  <c r="L375" i="2"/>
  <c r="Z375" i="2" s="1"/>
  <c r="L376" i="2"/>
  <c r="Z376" i="2" s="1"/>
  <c r="L377" i="2"/>
  <c r="Z377" i="2" s="1"/>
  <c r="L378" i="2"/>
  <c r="Z378" i="2" s="1"/>
  <c r="L379" i="2"/>
  <c r="Z379" i="2" s="1"/>
  <c r="L380" i="2"/>
  <c r="Z380" i="2" s="1"/>
  <c r="L381" i="2"/>
  <c r="Z381" i="2" s="1"/>
  <c r="L382" i="2"/>
  <c r="Z382" i="2" s="1"/>
  <c r="L383" i="2"/>
  <c r="Z383" i="2" s="1"/>
  <c r="L384" i="2"/>
  <c r="Z384" i="2" s="1"/>
  <c r="L385" i="2"/>
  <c r="Z385" i="2" s="1"/>
  <c r="L386" i="2"/>
  <c r="Z386" i="2" s="1"/>
  <c r="L387" i="2"/>
  <c r="Z387" i="2" s="1"/>
  <c r="L388" i="2"/>
  <c r="Z388" i="2" s="1"/>
  <c r="L389" i="2"/>
  <c r="Z389" i="2" s="1"/>
  <c r="L390" i="2"/>
  <c r="Z390" i="2" s="1"/>
  <c r="L391" i="2"/>
  <c r="Z391" i="2" s="1"/>
  <c r="L392" i="2"/>
  <c r="Z392" i="2" s="1"/>
  <c r="L393" i="2"/>
  <c r="Z393" i="2" s="1"/>
  <c r="L394" i="2"/>
  <c r="Z394" i="2" s="1"/>
  <c r="L395" i="2"/>
  <c r="Z395" i="2" s="1"/>
  <c r="L396" i="2"/>
  <c r="Z396" i="2" s="1"/>
  <c r="L397" i="2"/>
  <c r="Z397" i="2" s="1"/>
  <c r="L398" i="2"/>
  <c r="Z398" i="2" s="1"/>
  <c r="L399" i="2"/>
  <c r="Z399" i="2" s="1"/>
  <c r="L400" i="2"/>
  <c r="Z400" i="2" s="1"/>
  <c r="L401" i="2"/>
  <c r="Z401" i="2" s="1"/>
  <c r="L402" i="2"/>
  <c r="Z402" i="2" s="1"/>
  <c r="L403" i="2"/>
  <c r="Z403" i="2" s="1"/>
  <c r="L404" i="2"/>
  <c r="Z404" i="2" s="1"/>
  <c r="L405" i="2"/>
  <c r="Z405" i="2" s="1"/>
  <c r="L406" i="2"/>
  <c r="Z406" i="2" s="1"/>
  <c r="L407" i="2"/>
  <c r="Z407" i="2" s="1"/>
  <c r="L408" i="2"/>
  <c r="Z408" i="2" s="1"/>
  <c r="L409" i="2"/>
  <c r="Z409" i="2" s="1"/>
  <c r="L410" i="2"/>
  <c r="Z410" i="2" s="1"/>
  <c r="L411" i="2"/>
  <c r="Z411" i="2" s="1"/>
  <c r="L412" i="2"/>
  <c r="Z412" i="2" s="1"/>
  <c r="L413" i="2"/>
  <c r="Z413" i="2" s="1"/>
  <c r="L414" i="2"/>
  <c r="Z414" i="2" s="1"/>
  <c r="L415" i="2"/>
  <c r="Z415" i="2" s="1"/>
  <c r="L416" i="2"/>
  <c r="Z416" i="2" s="1"/>
  <c r="L417" i="2"/>
  <c r="Z417" i="2" s="1"/>
  <c r="L418" i="2"/>
  <c r="Z418" i="2" s="1"/>
  <c r="L419" i="2"/>
  <c r="Z419" i="2" s="1"/>
  <c r="L420" i="2"/>
  <c r="Z420" i="2" s="1"/>
  <c r="L421" i="2"/>
  <c r="Z421" i="2" s="1"/>
  <c r="L422" i="2"/>
  <c r="Z422" i="2" s="1"/>
  <c r="L423" i="2"/>
  <c r="Z423" i="2" s="1"/>
  <c r="L424" i="2"/>
  <c r="Z424" i="2" s="1"/>
  <c r="L425" i="2"/>
  <c r="Z425" i="2" s="1"/>
  <c r="L426" i="2"/>
  <c r="Z426" i="2" s="1"/>
  <c r="L427" i="2"/>
  <c r="Z427" i="2" s="1"/>
  <c r="L428" i="2"/>
  <c r="Z428" i="2" s="1"/>
  <c r="L429" i="2"/>
  <c r="Z429" i="2" s="1"/>
  <c r="L430" i="2"/>
  <c r="Z430" i="2" s="1"/>
  <c r="L431" i="2"/>
  <c r="Z431" i="2" s="1"/>
  <c r="L432" i="2"/>
  <c r="Z432" i="2" s="1"/>
  <c r="L433" i="2"/>
  <c r="Z433" i="2" s="1"/>
  <c r="L434" i="2"/>
  <c r="Z434" i="2" s="1"/>
  <c r="L435" i="2"/>
  <c r="Z435" i="2" s="1"/>
  <c r="L436" i="2"/>
  <c r="Z436" i="2" s="1"/>
  <c r="L437" i="2"/>
  <c r="Z437" i="2" s="1"/>
  <c r="L438" i="2"/>
  <c r="Z438" i="2" s="1"/>
  <c r="L439" i="2"/>
  <c r="Z439" i="2" s="1"/>
  <c r="L440" i="2"/>
  <c r="Z440" i="2" s="1"/>
  <c r="L441" i="2"/>
  <c r="Z441" i="2" s="1"/>
  <c r="L442" i="2"/>
  <c r="Z442" i="2" s="1"/>
  <c r="L443" i="2"/>
  <c r="Z443" i="2" s="1"/>
  <c r="L444" i="2"/>
  <c r="Z444" i="2" s="1"/>
  <c r="L445" i="2"/>
  <c r="Z445" i="2" s="1"/>
  <c r="L446" i="2"/>
  <c r="Z446" i="2" s="1"/>
  <c r="L447" i="2"/>
  <c r="Z447" i="2" s="1"/>
  <c r="L448" i="2"/>
  <c r="Z448" i="2" s="1"/>
  <c r="L449" i="2"/>
  <c r="Z449" i="2" s="1"/>
  <c r="L450" i="2"/>
  <c r="Z450" i="2" s="1"/>
  <c r="L451" i="2"/>
  <c r="Z451" i="2" s="1"/>
  <c r="L452" i="2"/>
  <c r="Z452" i="2" s="1"/>
  <c r="L453" i="2"/>
  <c r="Z453" i="2" s="1"/>
  <c r="L454" i="2"/>
  <c r="Z454" i="2" s="1"/>
  <c r="L455" i="2"/>
  <c r="Z455" i="2" s="1"/>
  <c r="L456" i="2"/>
  <c r="Z456" i="2" s="1"/>
  <c r="L457" i="2"/>
  <c r="Z457" i="2" s="1"/>
  <c r="L458" i="2"/>
  <c r="Z458" i="2" s="1"/>
  <c r="L459" i="2"/>
  <c r="Z459" i="2" s="1"/>
  <c r="L460" i="2"/>
  <c r="Z460" i="2" s="1"/>
  <c r="L461" i="2"/>
  <c r="Z461" i="2" s="1"/>
  <c r="L462" i="2"/>
  <c r="Z462" i="2" s="1"/>
  <c r="L463" i="2"/>
  <c r="Z463" i="2" s="1"/>
  <c r="L464" i="2"/>
  <c r="Z464" i="2" s="1"/>
  <c r="L465" i="2"/>
  <c r="Z465" i="2" s="1"/>
  <c r="L466" i="2"/>
  <c r="Z466" i="2" s="1"/>
  <c r="L467" i="2"/>
  <c r="Z467" i="2" s="1"/>
  <c r="L468" i="2"/>
  <c r="Z468" i="2" s="1"/>
  <c r="L469" i="2"/>
  <c r="Z469" i="2" s="1"/>
  <c r="L470" i="2"/>
  <c r="Z470" i="2" s="1"/>
  <c r="L471" i="2"/>
  <c r="Z471" i="2" s="1"/>
  <c r="L472" i="2"/>
  <c r="Z472" i="2" s="1"/>
  <c r="L473" i="2"/>
  <c r="Z473" i="2" s="1"/>
  <c r="L474" i="2"/>
  <c r="Z474" i="2" s="1"/>
  <c r="L475" i="2"/>
  <c r="Z475" i="2" s="1"/>
  <c r="L476" i="2"/>
  <c r="Z476" i="2" s="1"/>
  <c r="L477" i="2"/>
  <c r="Z477" i="2" s="1"/>
  <c r="L478" i="2"/>
  <c r="Z478" i="2" s="1"/>
  <c r="L479" i="2"/>
  <c r="Z479" i="2" s="1"/>
  <c r="L480" i="2"/>
  <c r="Z480" i="2" s="1"/>
  <c r="L481" i="2"/>
  <c r="Z481" i="2" s="1"/>
  <c r="L482" i="2"/>
  <c r="Z482" i="2" s="1"/>
  <c r="L483" i="2"/>
  <c r="Z483" i="2" s="1"/>
  <c r="L484" i="2"/>
  <c r="Z484" i="2" s="1"/>
  <c r="L485" i="2"/>
  <c r="Z485" i="2" s="1"/>
  <c r="L486" i="2"/>
  <c r="Z486" i="2" s="1"/>
  <c r="L487" i="2"/>
  <c r="Z487" i="2" s="1"/>
  <c r="L488" i="2"/>
  <c r="Z488" i="2" s="1"/>
  <c r="L489" i="2"/>
  <c r="Z489" i="2" s="1"/>
  <c r="L490" i="2"/>
  <c r="Z490" i="2" s="1"/>
  <c r="L491" i="2"/>
  <c r="Z491" i="2" s="1"/>
  <c r="L492" i="2"/>
  <c r="Z492" i="2" s="1"/>
  <c r="L493" i="2"/>
  <c r="Z493" i="2" s="1"/>
  <c r="L494" i="2"/>
  <c r="Z494" i="2" s="1"/>
  <c r="L495" i="2"/>
  <c r="Z495" i="2" s="1"/>
  <c r="L496" i="2"/>
  <c r="Z496" i="2" s="1"/>
  <c r="L497" i="2"/>
  <c r="Z497" i="2" s="1"/>
  <c r="L498" i="2"/>
  <c r="Z498" i="2" s="1"/>
  <c r="L499" i="2"/>
  <c r="Z499" i="2" s="1"/>
  <c r="L500" i="2"/>
  <c r="Z500" i="2" s="1"/>
  <c r="L501" i="2"/>
  <c r="Z501" i="2" s="1"/>
  <c r="L502" i="2"/>
  <c r="Z502" i="2" s="1"/>
  <c r="L503" i="2"/>
  <c r="Z503" i="2" s="1"/>
  <c r="L504" i="2"/>
  <c r="Z504" i="2" s="1"/>
  <c r="L505" i="2"/>
  <c r="Z505" i="2" s="1"/>
  <c r="L506" i="2"/>
  <c r="Z506" i="2" s="1"/>
  <c r="L507" i="2"/>
  <c r="Z507" i="2" s="1"/>
  <c r="L508" i="2"/>
  <c r="Z508" i="2" s="1"/>
  <c r="L509" i="2"/>
  <c r="Z509" i="2" s="1"/>
  <c r="L510" i="2"/>
  <c r="Z510" i="2" s="1"/>
  <c r="L511" i="2"/>
  <c r="Z511" i="2" s="1"/>
  <c r="L512" i="2"/>
  <c r="Z512" i="2" s="1"/>
  <c r="L513" i="2"/>
  <c r="Z513" i="2" s="1"/>
  <c r="L514" i="2"/>
  <c r="Z514" i="2" s="1"/>
  <c r="L515" i="2"/>
  <c r="Z515" i="2" s="1"/>
  <c r="L516" i="2"/>
  <c r="Z516" i="2" s="1"/>
  <c r="L517" i="2"/>
  <c r="Z517" i="2" s="1"/>
  <c r="L518" i="2"/>
  <c r="Z518" i="2" s="1"/>
  <c r="L519" i="2"/>
  <c r="Z519" i="2" s="1"/>
  <c r="L520" i="2"/>
  <c r="Z520" i="2" s="1"/>
  <c r="L521" i="2"/>
  <c r="Z521" i="2" s="1"/>
  <c r="L522" i="2"/>
  <c r="Z522" i="2" s="1"/>
  <c r="L523" i="2"/>
  <c r="Z523" i="2" s="1"/>
  <c r="L524" i="2"/>
  <c r="Z524" i="2" s="1"/>
  <c r="L525" i="2"/>
  <c r="Z525" i="2" s="1"/>
  <c r="L526" i="2"/>
  <c r="Z526" i="2" s="1"/>
  <c r="L527" i="2"/>
  <c r="Z527" i="2" s="1"/>
  <c r="L528" i="2"/>
  <c r="Z528" i="2" s="1"/>
  <c r="L529" i="2"/>
  <c r="Z529" i="2" s="1"/>
  <c r="L530" i="2"/>
  <c r="Z530" i="2" s="1"/>
  <c r="L531" i="2"/>
  <c r="Z531" i="2" s="1"/>
  <c r="L532" i="2"/>
  <c r="Z532" i="2" s="1"/>
  <c r="L533" i="2"/>
  <c r="Z533" i="2" s="1"/>
  <c r="L534" i="2"/>
  <c r="Z534" i="2" s="1"/>
  <c r="L535" i="2"/>
  <c r="Z535" i="2" s="1"/>
  <c r="L536" i="2"/>
  <c r="Z536" i="2" s="1"/>
  <c r="L537" i="2"/>
  <c r="Z537" i="2" s="1"/>
  <c r="L538" i="2"/>
  <c r="Z538" i="2" s="1"/>
  <c r="L539" i="2"/>
  <c r="Z539" i="2" s="1"/>
  <c r="L540" i="2"/>
  <c r="Z540" i="2" s="1"/>
  <c r="L541" i="2"/>
  <c r="Z541" i="2" s="1"/>
  <c r="L542" i="2"/>
  <c r="Z542" i="2" s="1"/>
  <c r="L543" i="2"/>
  <c r="Z543" i="2" s="1"/>
  <c r="L544" i="2"/>
  <c r="Z544" i="2" s="1"/>
  <c r="L545" i="2"/>
  <c r="Z545" i="2" s="1"/>
  <c r="L546" i="2"/>
  <c r="Z546" i="2" s="1"/>
  <c r="L547" i="2"/>
  <c r="Z547" i="2" s="1"/>
  <c r="L548" i="2"/>
  <c r="Z548" i="2" s="1"/>
  <c r="L549" i="2"/>
  <c r="Z549" i="2" s="1"/>
  <c r="L550" i="2"/>
  <c r="Z550" i="2" s="1"/>
  <c r="L551" i="2"/>
  <c r="Z551" i="2" s="1"/>
  <c r="L552" i="2"/>
  <c r="Z552" i="2" s="1"/>
  <c r="L553" i="2"/>
  <c r="Z553" i="2" s="1"/>
  <c r="L554" i="2"/>
  <c r="Z554" i="2" s="1"/>
  <c r="L555" i="2"/>
  <c r="Z555" i="2" s="1"/>
  <c r="L556" i="2"/>
  <c r="Z556" i="2" s="1"/>
  <c r="L557" i="2"/>
  <c r="Z557" i="2" s="1"/>
  <c r="L558" i="2"/>
  <c r="Z558" i="2" s="1"/>
  <c r="L559" i="2"/>
  <c r="Z559" i="2" s="1"/>
  <c r="L560" i="2"/>
  <c r="Z560" i="2" s="1"/>
  <c r="L561" i="2"/>
  <c r="Z561" i="2" s="1"/>
  <c r="L562" i="2"/>
  <c r="Z562" i="2" s="1"/>
  <c r="L563" i="2"/>
  <c r="Z563" i="2" s="1"/>
  <c r="L564" i="2"/>
  <c r="Z564" i="2" s="1"/>
  <c r="L565" i="2"/>
  <c r="Z565" i="2" s="1"/>
  <c r="L566" i="2"/>
  <c r="Z566" i="2" s="1"/>
  <c r="L567" i="2"/>
  <c r="Z567" i="2" s="1"/>
  <c r="L568" i="2"/>
  <c r="Z568" i="2" s="1"/>
  <c r="L569" i="2"/>
  <c r="Z569" i="2" s="1"/>
  <c r="L570" i="2"/>
  <c r="Z570" i="2" s="1"/>
  <c r="L571" i="2"/>
  <c r="Z571" i="2" s="1"/>
  <c r="L572" i="2"/>
  <c r="Z572" i="2" s="1"/>
  <c r="L573" i="2"/>
  <c r="Z573" i="2" s="1"/>
  <c r="L574" i="2"/>
  <c r="Z574" i="2" s="1"/>
  <c r="L575" i="2"/>
  <c r="Z575" i="2" s="1"/>
  <c r="L576" i="2"/>
  <c r="Z576" i="2" s="1"/>
  <c r="L577" i="2"/>
  <c r="Z577" i="2" s="1"/>
  <c r="L578" i="2"/>
  <c r="Z578" i="2" s="1"/>
  <c r="L579" i="2"/>
  <c r="Z579" i="2" s="1"/>
  <c r="L580" i="2"/>
  <c r="Z580" i="2" s="1"/>
  <c r="L581" i="2"/>
  <c r="Z581" i="2" s="1"/>
  <c r="L582" i="2"/>
  <c r="Z582" i="2" s="1"/>
  <c r="L583" i="2"/>
  <c r="Z583" i="2" s="1"/>
  <c r="L584" i="2"/>
  <c r="Z584" i="2" s="1"/>
  <c r="L585" i="2"/>
  <c r="Z585" i="2" s="1"/>
  <c r="L586" i="2"/>
  <c r="Z586" i="2" s="1"/>
  <c r="L587" i="2"/>
  <c r="Z587" i="2" s="1"/>
  <c r="L588" i="2"/>
  <c r="Z588" i="2" s="1"/>
  <c r="L589" i="2"/>
  <c r="Z589" i="2" s="1"/>
  <c r="L590" i="2"/>
  <c r="Z590" i="2" s="1"/>
  <c r="L591" i="2"/>
  <c r="Z591" i="2" s="1"/>
  <c r="L592" i="2"/>
  <c r="Z592" i="2" s="1"/>
  <c r="L593" i="2"/>
  <c r="Z593" i="2" s="1"/>
  <c r="L594" i="2"/>
  <c r="Z594" i="2" s="1"/>
  <c r="L595" i="2"/>
  <c r="Z595" i="2" s="1"/>
  <c r="L596" i="2"/>
  <c r="Z596" i="2" s="1"/>
  <c r="L597" i="2"/>
  <c r="Z597" i="2" s="1"/>
  <c r="L598" i="2"/>
  <c r="Z598" i="2" s="1"/>
  <c r="L599" i="2"/>
  <c r="Z599" i="2" s="1"/>
  <c r="L600" i="2"/>
  <c r="Z600" i="2" s="1"/>
  <c r="L601" i="2"/>
  <c r="Z601" i="2" s="1"/>
  <c r="L602" i="2"/>
  <c r="Z602" i="2" s="1"/>
  <c r="L603" i="2"/>
  <c r="Z603" i="2" s="1"/>
  <c r="L604" i="2"/>
  <c r="Z604" i="2" s="1"/>
  <c r="L605" i="2"/>
  <c r="Z605" i="2" s="1"/>
  <c r="L606" i="2"/>
  <c r="Z606" i="2" s="1"/>
  <c r="L607" i="2"/>
  <c r="Z607" i="2" s="1"/>
  <c r="L608" i="2"/>
  <c r="Z608" i="2" s="1"/>
  <c r="L609" i="2"/>
  <c r="Z609" i="2" s="1"/>
  <c r="L610" i="2"/>
  <c r="Z610" i="2" s="1"/>
  <c r="L611" i="2"/>
  <c r="Z611" i="2" s="1"/>
  <c r="L612" i="2"/>
  <c r="Z612" i="2" s="1"/>
  <c r="L613" i="2"/>
  <c r="Z613" i="2" s="1"/>
  <c r="L614" i="2"/>
  <c r="Z614" i="2" s="1"/>
  <c r="L615" i="2"/>
  <c r="Z615" i="2" s="1"/>
  <c r="L616" i="2"/>
  <c r="Z616" i="2" s="1"/>
  <c r="L617" i="2"/>
  <c r="Z617" i="2" s="1"/>
  <c r="L618" i="2"/>
  <c r="Z618" i="2" s="1"/>
  <c r="L619" i="2"/>
  <c r="Z619" i="2" s="1"/>
  <c r="L620" i="2"/>
  <c r="Z620" i="2" s="1"/>
  <c r="L621" i="2"/>
  <c r="Z621" i="2" s="1"/>
  <c r="L622" i="2"/>
  <c r="Z622" i="2" s="1"/>
  <c r="L623" i="2"/>
  <c r="Z623" i="2" s="1"/>
  <c r="L624" i="2"/>
  <c r="Z624" i="2" s="1"/>
  <c r="L625" i="2"/>
  <c r="Z625" i="2" s="1"/>
  <c r="L626" i="2"/>
  <c r="Z626" i="2" s="1"/>
  <c r="L627" i="2"/>
  <c r="Z627" i="2" s="1"/>
  <c r="L628" i="2"/>
  <c r="Z628" i="2" s="1"/>
  <c r="L629" i="2"/>
  <c r="Z629" i="2" s="1"/>
  <c r="L630" i="2"/>
  <c r="Z630" i="2" s="1"/>
  <c r="L631" i="2"/>
  <c r="Z631" i="2" s="1"/>
  <c r="L632" i="2"/>
  <c r="Z632" i="2" s="1"/>
  <c r="L633" i="2"/>
  <c r="Z633" i="2" s="1"/>
  <c r="L634" i="2"/>
  <c r="Z634" i="2" s="1"/>
  <c r="L635" i="2"/>
  <c r="Z635" i="2" s="1"/>
  <c r="L636" i="2"/>
  <c r="Z636" i="2" s="1"/>
  <c r="L637" i="2"/>
  <c r="Z637" i="2" s="1"/>
  <c r="L638" i="2"/>
  <c r="Z638" i="2" s="1"/>
  <c r="L639" i="2"/>
  <c r="Z639" i="2" s="1"/>
  <c r="L640" i="2"/>
  <c r="Z640" i="2" s="1"/>
  <c r="L641" i="2"/>
  <c r="Z641" i="2" s="1"/>
  <c r="L642" i="2"/>
  <c r="Z642" i="2" s="1"/>
  <c r="L643" i="2"/>
  <c r="Z643" i="2" s="1"/>
  <c r="L644" i="2"/>
  <c r="Z644" i="2" s="1"/>
  <c r="L645" i="2"/>
  <c r="Z645" i="2" s="1"/>
  <c r="L646" i="2"/>
  <c r="Z646" i="2" s="1"/>
  <c r="L647" i="2"/>
  <c r="Z647" i="2" s="1"/>
  <c r="L648" i="2"/>
  <c r="Z648" i="2" s="1"/>
  <c r="L649" i="2"/>
  <c r="Z649" i="2" s="1"/>
  <c r="L650" i="2"/>
  <c r="Z650" i="2" s="1"/>
  <c r="L651" i="2"/>
  <c r="Z651" i="2" s="1"/>
  <c r="L652" i="2"/>
  <c r="Z652" i="2" s="1"/>
  <c r="L653" i="2"/>
  <c r="Z653" i="2" s="1"/>
  <c r="L654" i="2"/>
  <c r="Z654" i="2" s="1"/>
  <c r="L655" i="2"/>
  <c r="Z655" i="2" s="1"/>
  <c r="L656" i="2"/>
  <c r="Z656" i="2" s="1"/>
  <c r="L657" i="2"/>
  <c r="Z657" i="2" s="1"/>
  <c r="L658" i="2"/>
  <c r="Z658" i="2" s="1"/>
  <c r="L659" i="2"/>
  <c r="Z659" i="2" s="1"/>
  <c r="L660" i="2"/>
  <c r="Z660" i="2" s="1"/>
  <c r="L661" i="2"/>
  <c r="Z661" i="2" s="1"/>
  <c r="L662" i="2"/>
  <c r="Z662" i="2" s="1"/>
  <c r="L663" i="2"/>
  <c r="Z663" i="2" s="1"/>
  <c r="L664" i="2"/>
  <c r="Z664" i="2" s="1"/>
  <c r="L665" i="2"/>
  <c r="Z665" i="2" s="1"/>
  <c r="L666" i="2"/>
  <c r="Z666" i="2" s="1"/>
  <c r="L667" i="2"/>
  <c r="Z667" i="2" s="1"/>
  <c r="L668" i="2"/>
  <c r="Z668" i="2" s="1"/>
  <c r="L669" i="2"/>
  <c r="Z669" i="2" s="1"/>
  <c r="L670" i="2"/>
  <c r="Z670" i="2" s="1"/>
  <c r="L671" i="2"/>
  <c r="Z671" i="2" s="1"/>
  <c r="L672" i="2"/>
  <c r="Z672" i="2" s="1"/>
  <c r="L673" i="2"/>
  <c r="Z673" i="2" s="1"/>
  <c r="L674" i="2"/>
  <c r="Z674" i="2" s="1"/>
  <c r="L675" i="2"/>
  <c r="Z675" i="2" s="1"/>
  <c r="L676" i="2"/>
  <c r="Z676" i="2" s="1"/>
  <c r="L677" i="2"/>
  <c r="Z677" i="2" s="1"/>
  <c r="L678" i="2"/>
  <c r="Z678" i="2" s="1"/>
  <c r="L679" i="2"/>
  <c r="Z679" i="2" s="1"/>
  <c r="L680" i="2"/>
  <c r="Z680" i="2" s="1"/>
  <c r="L681" i="2"/>
  <c r="Z681" i="2" s="1"/>
  <c r="L682" i="2"/>
  <c r="Z682" i="2" s="1"/>
  <c r="L683" i="2"/>
  <c r="Z683" i="2" s="1"/>
  <c r="L684" i="2"/>
  <c r="Z684" i="2" s="1"/>
  <c r="L685" i="2"/>
  <c r="Z685" i="2" s="1"/>
  <c r="L686" i="2"/>
  <c r="Z686" i="2" s="1"/>
  <c r="L687" i="2"/>
  <c r="Z687" i="2" s="1"/>
  <c r="L688" i="2"/>
  <c r="Z688" i="2" s="1"/>
  <c r="L689" i="2"/>
  <c r="Z689" i="2" s="1"/>
  <c r="L690" i="2"/>
  <c r="Z690" i="2" s="1"/>
  <c r="L691" i="2"/>
  <c r="Z691" i="2" s="1"/>
  <c r="L692" i="2"/>
  <c r="Z692" i="2" s="1"/>
  <c r="L693" i="2"/>
  <c r="Z693" i="2" s="1"/>
  <c r="L694" i="2"/>
  <c r="Z694" i="2" s="1"/>
  <c r="L695" i="2"/>
  <c r="Z695" i="2" s="1"/>
  <c r="L696" i="2"/>
  <c r="Z696" i="2" s="1"/>
  <c r="L697" i="2"/>
  <c r="Z697" i="2" s="1"/>
  <c r="L698" i="2"/>
  <c r="Z698" i="2" s="1"/>
  <c r="L699" i="2"/>
  <c r="Z699" i="2" s="1"/>
  <c r="L700" i="2"/>
  <c r="Z700" i="2" s="1"/>
  <c r="L701" i="2"/>
  <c r="Z701" i="2" s="1"/>
  <c r="L702" i="2"/>
  <c r="Z702" i="2" s="1"/>
  <c r="L703" i="2"/>
  <c r="Z703" i="2" s="1"/>
  <c r="L704" i="2"/>
  <c r="Z704" i="2" s="1"/>
  <c r="L705" i="2"/>
  <c r="Z705" i="2" s="1"/>
  <c r="L706" i="2"/>
  <c r="Z706" i="2" s="1"/>
  <c r="L707" i="2"/>
  <c r="Z707" i="2" s="1"/>
  <c r="L708" i="2"/>
  <c r="Z708" i="2" s="1"/>
  <c r="L709" i="2"/>
  <c r="Z709" i="2" s="1"/>
  <c r="L710" i="2"/>
  <c r="Z710" i="2" s="1"/>
  <c r="L711" i="2"/>
  <c r="Z711" i="2" s="1"/>
  <c r="L712" i="2"/>
  <c r="Z712" i="2" s="1"/>
  <c r="L713" i="2"/>
  <c r="Z713" i="2" s="1"/>
  <c r="L714" i="2"/>
  <c r="Z714" i="2" s="1"/>
  <c r="L715" i="2"/>
  <c r="Z715" i="2" s="1"/>
  <c r="L716" i="2"/>
  <c r="Z716" i="2" s="1"/>
  <c r="L717" i="2"/>
  <c r="Z717" i="2" s="1"/>
  <c r="L718" i="2"/>
  <c r="Z718" i="2" s="1"/>
  <c r="L719" i="2"/>
  <c r="Z719" i="2" s="1"/>
  <c r="L720" i="2"/>
  <c r="Z720" i="2" s="1"/>
  <c r="L721" i="2"/>
  <c r="Z721" i="2" s="1"/>
  <c r="L722" i="2"/>
  <c r="Z722" i="2" s="1"/>
  <c r="L723" i="2"/>
  <c r="Z723" i="2" s="1"/>
  <c r="L724" i="2"/>
  <c r="Z724" i="2" s="1"/>
  <c r="L725" i="2"/>
  <c r="Z725" i="2" s="1"/>
  <c r="L726" i="2"/>
  <c r="Z726" i="2" s="1"/>
  <c r="L727" i="2"/>
  <c r="Z727" i="2" s="1"/>
  <c r="L728" i="2"/>
  <c r="Z728" i="2" s="1"/>
  <c r="L729" i="2"/>
  <c r="Z729" i="2" s="1"/>
  <c r="L730" i="2"/>
  <c r="Z730" i="2" s="1"/>
  <c r="L731" i="2"/>
  <c r="Z731" i="2" s="1"/>
  <c r="L732" i="2"/>
  <c r="Z732" i="2" s="1"/>
  <c r="L733" i="2"/>
  <c r="Z733" i="2" s="1"/>
  <c r="L734" i="2"/>
  <c r="Z734" i="2" s="1"/>
  <c r="L735" i="2"/>
  <c r="Z735" i="2" s="1"/>
  <c r="L736" i="2"/>
  <c r="Z736" i="2" s="1"/>
  <c r="L737" i="2"/>
  <c r="Z737" i="2" s="1"/>
  <c r="L738" i="2"/>
  <c r="Z738" i="2" s="1"/>
  <c r="L739" i="2"/>
  <c r="Z739" i="2" s="1"/>
  <c r="L740" i="2"/>
  <c r="Z740" i="2" s="1"/>
  <c r="L741" i="2"/>
  <c r="Z741" i="2" s="1"/>
  <c r="L742" i="2"/>
  <c r="Z742" i="2" s="1"/>
  <c r="L743" i="2"/>
  <c r="Z743" i="2" s="1"/>
  <c r="L744" i="2"/>
  <c r="Z744" i="2" s="1"/>
  <c r="L745" i="2"/>
  <c r="Z745" i="2" s="1"/>
  <c r="L746" i="2"/>
  <c r="Z746" i="2" s="1"/>
  <c r="L747" i="2"/>
  <c r="Z747" i="2" s="1"/>
  <c r="L748" i="2"/>
  <c r="Z748" i="2" s="1"/>
  <c r="L749" i="2"/>
  <c r="Z749" i="2" s="1"/>
  <c r="L750" i="2"/>
  <c r="Z750" i="2" s="1"/>
  <c r="L751" i="2"/>
  <c r="Z751" i="2" s="1"/>
  <c r="L752" i="2"/>
  <c r="Z752" i="2" s="1"/>
  <c r="L753" i="2"/>
  <c r="Z753" i="2" s="1"/>
  <c r="L754" i="2"/>
  <c r="Z754" i="2" s="1"/>
  <c r="L755" i="2"/>
  <c r="Z755" i="2" s="1"/>
  <c r="L756" i="2"/>
  <c r="Z756" i="2" s="1"/>
  <c r="L757" i="2"/>
  <c r="Z757" i="2" s="1"/>
  <c r="L758" i="2"/>
  <c r="Z758" i="2" s="1"/>
  <c r="L759" i="2"/>
  <c r="Z759" i="2" s="1"/>
  <c r="L760" i="2"/>
  <c r="Z760" i="2" s="1"/>
  <c r="L761" i="2"/>
  <c r="Z761" i="2" s="1"/>
  <c r="L762" i="2"/>
  <c r="Z762" i="2" s="1"/>
  <c r="L763" i="2"/>
  <c r="Z763" i="2" s="1"/>
  <c r="L764" i="2"/>
  <c r="Z764" i="2" s="1"/>
  <c r="L765" i="2"/>
  <c r="Z765" i="2" s="1"/>
  <c r="L766" i="2"/>
  <c r="Z766" i="2" s="1"/>
  <c r="L767" i="2"/>
  <c r="Z767" i="2" s="1"/>
  <c r="L768" i="2"/>
  <c r="Z768" i="2" s="1"/>
  <c r="L769" i="2"/>
  <c r="Z769" i="2" s="1"/>
  <c r="L770" i="2"/>
  <c r="Z770" i="2" s="1"/>
  <c r="L771" i="2"/>
  <c r="Z771" i="2" s="1"/>
  <c r="L772" i="2"/>
  <c r="Z772" i="2" s="1"/>
  <c r="L773" i="2"/>
  <c r="Z773" i="2" s="1"/>
  <c r="L774" i="2"/>
  <c r="Z774" i="2" s="1"/>
  <c r="L775" i="2"/>
  <c r="Z775" i="2" s="1"/>
  <c r="L776" i="2"/>
  <c r="Z776" i="2" s="1"/>
  <c r="L777" i="2"/>
  <c r="Z777" i="2" s="1"/>
  <c r="L778" i="2"/>
  <c r="Z778" i="2" s="1"/>
  <c r="L779" i="2"/>
  <c r="Z779" i="2" s="1"/>
  <c r="L780" i="2"/>
  <c r="Z780" i="2" s="1"/>
  <c r="L781" i="2"/>
  <c r="Z781" i="2" s="1"/>
  <c r="L782" i="2"/>
  <c r="Z782" i="2" s="1"/>
  <c r="L783" i="2"/>
  <c r="Z783" i="2" s="1"/>
  <c r="L784" i="2"/>
  <c r="Z784" i="2" s="1"/>
  <c r="L785" i="2"/>
  <c r="Z785" i="2" s="1"/>
  <c r="L786" i="2"/>
  <c r="Z786" i="2" s="1"/>
  <c r="L787" i="2"/>
  <c r="Z787" i="2" s="1"/>
  <c r="L788" i="2"/>
  <c r="Z788" i="2" s="1"/>
  <c r="L789" i="2"/>
  <c r="Z789" i="2" s="1"/>
  <c r="L790" i="2"/>
  <c r="Z790" i="2" s="1"/>
  <c r="L791" i="2"/>
  <c r="Z791" i="2" s="1"/>
  <c r="L792" i="2"/>
  <c r="Z792" i="2" s="1"/>
  <c r="L793" i="2"/>
  <c r="Z793" i="2" s="1"/>
  <c r="L794" i="2"/>
  <c r="Z794" i="2" s="1"/>
  <c r="L795" i="2"/>
  <c r="Z795" i="2" s="1"/>
  <c r="L796" i="2"/>
  <c r="Z796" i="2" s="1"/>
  <c r="L797" i="2"/>
  <c r="Z797" i="2" s="1"/>
  <c r="L798" i="2"/>
  <c r="Z798" i="2" s="1"/>
  <c r="L799" i="2"/>
  <c r="Z799" i="2" s="1"/>
  <c r="L800" i="2"/>
  <c r="Z800" i="2" s="1"/>
  <c r="L801" i="2"/>
  <c r="Z801" i="2" s="1"/>
  <c r="L802" i="2"/>
  <c r="Z802" i="2" s="1"/>
  <c r="L803" i="2"/>
  <c r="Z803" i="2" s="1"/>
  <c r="L804" i="2"/>
  <c r="Z804" i="2" s="1"/>
  <c r="L805" i="2"/>
  <c r="Z805" i="2" s="1"/>
  <c r="L806" i="2"/>
  <c r="Z806" i="2" s="1"/>
  <c r="L807" i="2"/>
  <c r="Z807" i="2" s="1"/>
  <c r="L808" i="2"/>
  <c r="Z808" i="2" s="1"/>
  <c r="L809" i="2"/>
  <c r="Z809" i="2" s="1"/>
  <c r="L810" i="2"/>
  <c r="Z810" i="2" s="1"/>
  <c r="L811" i="2"/>
  <c r="Z811" i="2" s="1"/>
  <c r="L812" i="2"/>
  <c r="Z812" i="2" s="1"/>
  <c r="L813" i="2"/>
  <c r="Z813" i="2" s="1"/>
  <c r="L814" i="2"/>
  <c r="Z814" i="2" s="1"/>
  <c r="L815" i="2"/>
  <c r="Z815" i="2" s="1"/>
  <c r="L816" i="2"/>
  <c r="Z816" i="2" s="1"/>
  <c r="L817" i="2"/>
  <c r="Z817" i="2" s="1"/>
  <c r="L818" i="2"/>
  <c r="Z818" i="2" s="1"/>
  <c r="L819" i="2"/>
  <c r="Z819" i="2" s="1"/>
  <c r="L820" i="2"/>
  <c r="Z820" i="2" s="1"/>
  <c r="L821" i="2"/>
  <c r="Z821" i="2" s="1"/>
  <c r="L822" i="2"/>
  <c r="Z822" i="2" s="1"/>
  <c r="L823" i="2"/>
  <c r="Z823" i="2" s="1"/>
  <c r="L824" i="2"/>
  <c r="Z824" i="2" s="1"/>
  <c r="L825" i="2"/>
  <c r="Z825" i="2" s="1"/>
  <c r="L826" i="2"/>
  <c r="Z826" i="2" s="1"/>
  <c r="L827" i="2"/>
  <c r="Z827" i="2" s="1"/>
  <c r="L828" i="2"/>
  <c r="Z828" i="2" s="1"/>
  <c r="L829" i="2"/>
  <c r="Z829" i="2" s="1"/>
  <c r="L830" i="2"/>
  <c r="Z830" i="2" s="1"/>
  <c r="L831" i="2"/>
  <c r="Z831" i="2" s="1"/>
  <c r="L832" i="2"/>
  <c r="Z832" i="2" s="1"/>
  <c r="L833" i="2"/>
  <c r="Z833" i="2" s="1"/>
  <c r="L834" i="2"/>
  <c r="Z834" i="2" s="1"/>
  <c r="L835" i="2"/>
  <c r="Z835" i="2" s="1"/>
  <c r="L836" i="2"/>
  <c r="Z836" i="2" s="1"/>
  <c r="L837" i="2"/>
  <c r="Z837" i="2" s="1"/>
  <c r="L838" i="2"/>
  <c r="Z838" i="2" s="1"/>
  <c r="L839" i="2"/>
  <c r="Z839" i="2" s="1"/>
  <c r="L840" i="2"/>
  <c r="Z840" i="2" s="1"/>
  <c r="L841" i="2"/>
  <c r="Z841" i="2" s="1"/>
  <c r="L842" i="2"/>
  <c r="Z842" i="2" s="1"/>
  <c r="L843" i="2"/>
  <c r="Z843" i="2" s="1"/>
  <c r="L844" i="2"/>
  <c r="Z844" i="2" s="1"/>
  <c r="L845" i="2"/>
  <c r="Z845" i="2" s="1"/>
  <c r="L846" i="2"/>
  <c r="Z846" i="2" s="1"/>
  <c r="L847" i="2"/>
  <c r="Z847" i="2" s="1"/>
  <c r="L848" i="2"/>
  <c r="Z848" i="2" s="1"/>
  <c r="L849" i="2"/>
  <c r="Z849" i="2" s="1"/>
  <c r="L850" i="2"/>
  <c r="Z850" i="2" s="1"/>
  <c r="L851" i="2"/>
  <c r="Z851" i="2" s="1"/>
  <c r="L852" i="2"/>
  <c r="Z852" i="2" s="1"/>
  <c r="L853" i="2"/>
  <c r="Z853" i="2" s="1"/>
  <c r="L854" i="2"/>
  <c r="Z854" i="2" s="1"/>
  <c r="L855" i="2"/>
  <c r="Z855" i="2" s="1"/>
  <c r="L856" i="2"/>
  <c r="Z856" i="2" s="1"/>
  <c r="L857" i="2"/>
  <c r="Z857" i="2" s="1"/>
  <c r="L858" i="2"/>
  <c r="Z858" i="2" s="1"/>
  <c r="L859" i="2"/>
  <c r="Z859" i="2" s="1"/>
  <c r="L860" i="2"/>
  <c r="Z860" i="2" s="1"/>
  <c r="L861" i="2"/>
  <c r="Z861" i="2" s="1"/>
  <c r="L862" i="2"/>
  <c r="Z862" i="2" s="1"/>
  <c r="L863" i="2"/>
  <c r="Z863" i="2" s="1"/>
  <c r="L864" i="2"/>
  <c r="Z864" i="2" s="1"/>
  <c r="L865" i="2"/>
  <c r="Z865" i="2" s="1"/>
  <c r="L866" i="2"/>
  <c r="Z866" i="2" s="1"/>
  <c r="L867" i="2"/>
  <c r="Z867" i="2" s="1"/>
  <c r="L868" i="2"/>
  <c r="Z868" i="2" s="1"/>
  <c r="L869" i="2"/>
  <c r="Z869" i="2" s="1"/>
  <c r="L870" i="2"/>
  <c r="Z870" i="2" s="1"/>
  <c r="L871" i="2"/>
  <c r="Z871" i="2" s="1"/>
  <c r="L872" i="2"/>
  <c r="Z872" i="2" s="1"/>
  <c r="L873" i="2"/>
  <c r="Z873" i="2" s="1"/>
  <c r="L874" i="2"/>
  <c r="Z874" i="2" s="1"/>
  <c r="L875" i="2"/>
  <c r="Z875" i="2" s="1"/>
  <c r="L876" i="2"/>
  <c r="Z876" i="2" s="1"/>
  <c r="L877" i="2"/>
  <c r="Z877" i="2" s="1"/>
  <c r="L878" i="2"/>
  <c r="Z878" i="2" s="1"/>
  <c r="L879" i="2"/>
  <c r="Z879" i="2" s="1"/>
  <c r="L880" i="2"/>
  <c r="Z880" i="2" s="1"/>
  <c r="L881" i="2"/>
  <c r="Z881" i="2" s="1"/>
  <c r="L882" i="2"/>
  <c r="Z882" i="2" s="1"/>
  <c r="L883" i="2"/>
  <c r="Z883" i="2" s="1"/>
  <c r="L884" i="2"/>
  <c r="Z884" i="2" s="1"/>
  <c r="L885" i="2"/>
  <c r="Z885" i="2" s="1"/>
  <c r="L886" i="2"/>
  <c r="Z886" i="2" s="1"/>
  <c r="L887" i="2"/>
  <c r="Z887" i="2" s="1"/>
  <c r="L888" i="2"/>
  <c r="Z888" i="2" s="1"/>
  <c r="L889" i="2"/>
  <c r="Z889" i="2" s="1"/>
  <c r="L890" i="2"/>
  <c r="Z890" i="2" s="1"/>
  <c r="L891" i="2"/>
  <c r="Z891" i="2" s="1"/>
  <c r="L892" i="2"/>
  <c r="Z892" i="2" s="1"/>
  <c r="L893" i="2"/>
  <c r="Z893" i="2" s="1"/>
  <c r="L894" i="2"/>
  <c r="Z894" i="2" s="1"/>
  <c r="L895" i="2"/>
  <c r="Z895" i="2" s="1"/>
  <c r="L896" i="2"/>
  <c r="Z896" i="2" s="1"/>
  <c r="L897" i="2"/>
  <c r="Z897" i="2" s="1"/>
  <c r="L898" i="2"/>
  <c r="Z898" i="2" s="1"/>
  <c r="L899" i="2"/>
  <c r="Z899" i="2" s="1"/>
  <c r="L900" i="2"/>
  <c r="Z900" i="2" s="1"/>
  <c r="L901" i="2"/>
  <c r="Z901" i="2" s="1"/>
  <c r="L902" i="2"/>
  <c r="Z902" i="2" s="1"/>
  <c r="L903" i="2"/>
  <c r="Z903" i="2" s="1"/>
  <c r="L904" i="2"/>
  <c r="Z904" i="2" s="1"/>
  <c r="L905" i="2"/>
  <c r="Z905" i="2" s="1"/>
  <c r="L906" i="2"/>
  <c r="Z906" i="2" s="1"/>
  <c r="L907" i="2"/>
  <c r="Z907" i="2" s="1"/>
  <c r="L908" i="2"/>
  <c r="Z908" i="2" s="1"/>
  <c r="L909" i="2"/>
  <c r="Z909" i="2" s="1"/>
  <c r="L910" i="2"/>
  <c r="Z910" i="2" s="1"/>
  <c r="L911" i="2"/>
  <c r="Z911" i="2" s="1"/>
  <c r="L912" i="2"/>
  <c r="Z912" i="2" s="1"/>
  <c r="L913" i="2"/>
  <c r="Z913" i="2" s="1"/>
  <c r="L914" i="2"/>
  <c r="Z914" i="2" s="1"/>
  <c r="L915" i="2"/>
  <c r="Z915" i="2" s="1"/>
  <c r="L916" i="2"/>
  <c r="Z916" i="2" s="1"/>
  <c r="L917" i="2"/>
  <c r="Z917" i="2" s="1"/>
  <c r="L918" i="2"/>
  <c r="Z918" i="2" s="1"/>
  <c r="L919" i="2"/>
  <c r="Z919" i="2" s="1"/>
  <c r="L920" i="2"/>
  <c r="Z920" i="2" s="1"/>
  <c r="L921" i="2"/>
  <c r="Z921" i="2" s="1"/>
  <c r="L922" i="2"/>
  <c r="Z922" i="2" s="1"/>
  <c r="L923" i="2"/>
  <c r="Z923" i="2" s="1"/>
  <c r="L924" i="2"/>
  <c r="Z924" i="2" s="1"/>
  <c r="L925" i="2"/>
  <c r="Z925" i="2" s="1"/>
  <c r="L926" i="2"/>
  <c r="Z926" i="2" s="1"/>
  <c r="L927" i="2"/>
  <c r="Z927" i="2" s="1"/>
  <c r="L928" i="2"/>
  <c r="Z928" i="2" s="1"/>
  <c r="L929" i="2"/>
  <c r="Z929" i="2" s="1"/>
  <c r="L930" i="2"/>
  <c r="Z930" i="2" s="1"/>
  <c r="L931" i="2"/>
  <c r="Z931" i="2" s="1"/>
  <c r="L932" i="2"/>
  <c r="Z932" i="2" s="1"/>
  <c r="L933" i="2"/>
  <c r="Z933" i="2" s="1"/>
  <c r="L934" i="2"/>
  <c r="Z934" i="2" s="1"/>
  <c r="L935" i="2"/>
  <c r="Z935" i="2" s="1"/>
  <c r="L936" i="2"/>
  <c r="Z936" i="2" s="1"/>
  <c r="L937" i="2"/>
  <c r="Z937" i="2" s="1"/>
  <c r="L938" i="2"/>
  <c r="Z938" i="2" s="1"/>
  <c r="L939" i="2"/>
  <c r="Z939" i="2" s="1"/>
  <c r="L940" i="2"/>
  <c r="Z940" i="2" s="1"/>
  <c r="L941" i="2"/>
  <c r="Z941" i="2" s="1"/>
  <c r="L942" i="2"/>
  <c r="Z942" i="2" s="1"/>
  <c r="L943" i="2"/>
  <c r="Z943" i="2" s="1"/>
  <c r="L944" i="2"/>
  <c r="Z944" i="2" s="1"/>
  <c r="L945" i="2"/>
  <c r="Z945" i="2" s="1"/>
  <c r="L946" i="2"/>
  <c r="Z946" i="2" s="1"/>
  <c r="L947" i="2"/>
  <c r="Z947" i="2" s="1"/>
  <c r="L948" i="2"/>
  <c r="Z948" i="2" s="1"/>
  <c r="L949" i="2"/>
  <c r="Z949" i="2" s="1"/>
  <c r="L950" i="2"/>
  <c r="Z950" i="2" s="1"/>
  <c r="L951" i="2"/>
  <c r="Z951" i="2" s="1"/>
  <c r="L952" i="2"/>
  <c r="Z952" i="2" s="1"/>
  <c r="L953" i="2"/>
  <c r="Z953" i="2" s="1"/>
  <c r="L954" i="2"/>
  <c r="Z954" i="2" s="1"/>
  <c r="L955" i="2"/>
  <c r="Z955" i="2" s="1"/>
  <c r="L956" i="2"/>
  <c r="Z956" i="2" s="1"/>
  <c r="L957" i="2"/>
  <c r="Z957" i="2" s="1"/>
  <c r="L958" i="2"/>
  <c r="Z958" i="2" s="1"/>
  <c r="L959" i="2"/>
  <c r="Z959" i="2" s="1"/>
  <c r="L960" i="2"/>
  <c r="Z960" i="2" s="1"/>
  <c r="L961" i="2"/>
  <c r="Z961" i="2" s="1"/>
  <c r="L962" i="2"/>
  <c r="Z962" i="2" s="1"/>
  <c r="L963" i="2"/>
  <c r="Z963" i="2" s="1"/>
  <c r="L964" i="2"/>
  <c r="Z964" i="2" s="1"/>
  <c r="L965" i="2"/>
  <c r="Z965" i="2" s="1"/>
  <c r="L966" i="2"/>
  <c r="Z966" i="2" s="1"/>
  <c r="L967" i="2"/>
  <c r="Z967" i="2" s="1"/>
  <c r="L968" i="2"/>
  <c r="Z968" i="2" s="1"/>
  <c r="L969" i="2"/>
  <c r="Z969" i="2" s="1"/>
  <c r="L970" i="2"/>
  <c r="Z970" i="2" s="1"/>
  <c r="L971" i="2"/>
  <c r="Z971" i="2" s="1"/>
  <c r="L972" i="2"/>
  <c r="Z972" i="2" s="1"/>
  <c r="L973" i="2"/>
  <c r="Z973" i="2" s="1"/>
  <c r="L974" i="2"/>
  <c r="Z974" i="2" s="1"/>
  <c r="L975" i="2"/>
  <c r="Z975" i="2" s="1"/>
  <c r="L976" i="2"/>
  <c r="Z976" i="2" s="1"/>
  <c r="L977" i="2"/>
  <c r="Z977" i="2" s="1"/>
  <c r="L978" i="2"/>
  <c r="Z978" i="2" s="1"/>
  <c r="L979" i="2"/>
  <c r="Z979" i="2" s="1"/>
  <c r="L980" i="2"/>
  <c r="Z980" i="2" s="1"/>
  <c r="L981" i="2"/>
  <c r="Z981" i="2" s="1"/>
  <c r="L982" i="2"/>
  <c r="Z982" i="2" s="1"/>
  <c r="L983" i="2"/>
  <c r="Z983" i="2" s="1"/>
  <c r="L984" i="2"/>
  <c r="Z984" i="2" s="1"/>
  <c r="L985" i="2"/>
  <c r="Z985" i="2" s="1"/>
  <c r="L986" i="2"/>
  <c r="Z986" i="2" s="1"/>
  <c r="L987" i="2"/>
  <c r="Z987" i="2" s="1"/>
  <c r="L988" i="2"/>
  <c r="Z988" i="2" s="1"/>
  <c r="L989" i="2"/>
  <c r="Z989" i="2" s="1"/>
  <c r="L990" i="2"/>
  <c r="Z990" i="2" s="1"/>
  <c r="L991" i="2"/>
  <c r="Z991" i="2" s="1"/>
  <c r="L992" i="2"/>
  <c r="Z992" i="2" s="1"/>
  <c r="L993" i="2"/>
  <c r="Z993" i="2" s="1"/>
  <c r="L994" i="2"/>
  <c r="Z994" i="2" s="1"/>
  <c r="L995" i="2"/>
  <c r="Z995" i="2" s="1"/>
  <c r="L996" i="2"/>
  <c r="Z996" i="2" s="1"/>
  <c r="L997" i="2"/>
  <c r="Z997" i="2" s="1"/>
  <c r="L998" i="2"/>
  <c r="Z998" i="2" s="1"/>
  <c r="L999" i="2"/>
  <c r="Z999" i="2" s="1"/>
  <c r="L1000" i="2"/>
  <c r="Z1000" i="2" s="1"/>
  <c r="L1001" i="2"/>
  <c r="Z1001" i="2" s="1"/>
  <c r="L1002" i="2"/>
  <c r="Z1002" i="2" s="1"/>
  <c r="L1003" i="2"/>
  <c r="Z1003" i="2" s="1"/>
  <c r="L1004" i="2"/>
  <c r="Z1004" i="2" s="1"/>
  <c r="L1005" i="2"/>
  <c r="Z1005" i="2" s="1"/>
  <c r="L1006" i="2"/>
  <c r="Z1006" i="2" s="1"/>
  <c r="L1007" i="2"/>
  <c r="Z1007" i="2" s="1"/>
  <c r="L1008" i="2"/>
  <c r="Z1008" i="2" s="1"/>
  <c r="L1009" i="2"/>
  <c r="Z1009" i="2" s="1"/>
  <c r="L1010" i="2"/>
  <c r="Z1010" i="2" s="1"/>
  <c r="L1011" i="2"/>
  <c r="Z1011" i="2" s="1"/>
  <c r="L1012" i="2"/>
  <c r="Z1012" i="2" s="1"/>
  <c r="L1013" i="2"/>
  <c r="Z1013" i="2" s="1"/>
  <c r="L1014" i="2"/>
  <c r="Z1014" i="2" s="1"/>
  <c r="L1015" i="2"/>
  <c r="Z1015" i="2" s="1"/>
  <c r="L1016" i="2"/>
  <c r="Z1016" i="2" s="1"/>
  <c r="L1017" i="2"/>
  <c r="Z1017" i="2" s="1"/>
  <c r="L1018" i="2"/>
  <c r="Z1018" i="2" s="1"/>
  <c r="L1019" i="2"/>
  <c r="Z1019" i="2" s="1"/>
  <c r="L1020" i="2"/>
  <c r="Z1020" i="2" s="1"/>
  <c r="L1021" i="2"/>
  <c r="Z1021" i="2" s="1"/>
  <c r="L1022" i="2"/>
  <c r="Z1022" i="2" s="1"/>
  <c r="L1023" i="2"/>
  <c r="Z1023" i="2" s="1"/>
  <c r="L1024" i="2"/>
  <c r="Z1024" i="2" s="1"/>
  <c r="L1025" i="2"/>
  <c r="Z1025" i="2" s="1"/>
  <c r="L1026" i="2"/>
  <c r="Z1026" i="2" s="1"/>
  <c r="L1027" i="2"/>
  <c r="Z1027" i="2" s="1"/>
  <c r="L1028" i="2"/>
  <c r="Z1028" i="2" s="1"/>
  <c r="L1029" i="2"/>
  <c r="Z1029" i="2" s="1"/>
  <c r="L1030" i="2"/>
  <c r="Z1030" i="2" s="1"/>
  <c r="L1031" i="2"/>
  <c r="Z1031" i="2" s="1"/>
  <c r="L1032" i="2"/>
  <c r="Z1032" i="2" s="1"/>
  <c r="L1033" i="2"/>
  <c r="Z1033" i="2" s="1"/>
  <c r="L1034" i="2"/>
  <c r="Z1034" i="2" s="1"/>
  <c r="L1035" i="2"/>
  <c r="Z1035" i="2" s="1"/>
  <c r="L1036" i="2"/>
  <c r="Z1036" i="2" s="1"/>
  <c r="L1037" i="2"/>
  <c r="Z1037" i="2" s="1"/>
  <c r="L1038" i="2"/>
  <c r="Z1038" i="2" s="1"/>
  <c r="L1039" i="2"/>
  <c r="Z1039" i="2" s="1"/>
  <c r="L1040" i="2"/>
  <c r="Z1040" i="2" s="1"/>
  <c r="L1041" i="2"/>
  <c r="Z1041" i="2" s="1"/>
  <c r="L1042" i="2"/>
  <c r="Z1042" i="2" s="1"/>
  <c r="L1043" i="2"/>
  <c r="Z1043" i="2" s="1"/>
  <c r="L1044" i="2"/>
  <c r="Z1044" i="2" s="1"/>
  <c r="L1045" i="2"/>
  <c r="Z1045" i="2" s="1"/>
  <c r="L1046" i="2"/>
  <c r="Z1046" i="2" s="1"/>
  <c r="L1047" i="2"/>
  <c r="Z1047" i="2" s="1"/>
  <c r="L1048" i="2"/>
  <c r="Z1048" i="2" s="1"/>
  <c r="L1049" i="2"/>
  <c r="Z1049" i="2" s="1"/>
  <c r="L1050" i="2"/>
  <c r="Z1050" i="2" s="1"/>
  <c r="L1051" i="2"/>
  <c r="Z1051" i="2" s="1"/>
  <c r="L1052" i="2"/>
  <c r="Z1052" i="2" s="1"/>
  <c r="L1053" i="2"/>
  <c r="Z1053" i="2" s="1"/>
  <c r="L1054" i="2"/>
  <c r="Z1054" i="2" s="1"/>
  <c r="L1055" i="2"/>
  <c r="Z1055" i="2" s="1"/>
  <c r="L1056" i="2"/>
  <c r="Z1056" i="2" s="1"/>
  <c r="L1057" i="2"/>
  <c r="Z1057" i="2" s="1"/>
  <c r="L1058" i="2"/>
  <c r="Z1058" i="2" s="1"/>
  <c r="L1059" i="2"/>
  <c r="Z1059" i="2" s="1"/>
  <c r="L1060" i="2"/>
  <c r="Z1060" i="2" s="1"/>
  <c r="L1061" i="2"/>
  <c r="Z1061" i="2" s="1"/>
  <c r="L1062" i="2"/>
  <c r="Z1062" i="2" s="1"/>
  <c r="L1063" i="2"/>
  <c r="Z1063" i="2" s="1"/>
  <c r="L1064" i="2"/>
  <c r="Z1064" i="2" s="1"/>
  <c r="L1065" i="2"/>
  <c r="Z1065" i="2" s="1"/>
  <c r="L1066" i="2"/>
  <c r="Z1066" i="2" s="1"/>
  <c r="L1067" i="2"/>
  <c r="Z1067" i="2" s="1"/>
  <c r="L1068" i="2"/>
  <c r="Z1068" i="2" s="1"/>
  <c r="L1069" i="2"/>
  <c r="Z1069" i="2" s="1"/>
  <c r="L1070" i="2"/>
  <c r="Z1070" i="2" s="1"/>
  <c r="L1071" i="2"/>
  <c r="Z1071" i="2" s="1"/>
  <c r="L1072" i="2"/>
  <c r="Z1072" i="2" s="1"/>
  <c r="L1073" i="2"/>
  <c r="Z1073" i="2" s="1"/>
  <c r="L1074" i="2"/>
  <c r="Z1074" i="2" s="1"/>
  <c r="L1075" i="2"/>
  <c r="Z1075" i="2" s="1"/>
  <c r="L1076" i="2"/>
  <c r="Z1076" i="2" s="1"/>
  <c r="L1077" i="2"/>
  <c r="Z1077" i="2" s="1"/>
  <c r="L1078" i="2"/>
  <c r="Z1078" i="2" s="1"/>
  <c r="L1079" i="2"/>
  <c r="Z1079" i="2" s="1"/>
  <c r="L1080" i="2"/>
  <c r="Z1080" i="2" s="1"/>
  <c r="L1081" i="2"/>
  <c r="Z1081" i="2" s="1"/>
  <c r="L1082" i="2"/>
  <c r="Z1082" i="2" s="1"/>
  <c r="L1083" i="2"/>
  <c r="Z1083" i="2" s="1"/>
  <c r="L1084" i="2"/>
  <c r="Z1084" i="2" s="1"/>
  <c r="L1085" i="2"/>
  <c r="Z1085" i="2" s="1"/>
  <c r="L1086" i="2"/>
  <c r="Z1086" i="2" s="1"/>
  <c r="L1087" i="2"/>
  <c r="Z1087" i="2" s="1"/>
  <c r="L1088" i="2"/>
  <c r="Z1088" i="2" s="1"/>
  <c r="L1089" i="2"/>
  <c r="Z1089" i="2" s="1"/>
  <c r="L1090" i="2"/>
  <c r="Z1090" i="2" s="1"/>
  <c r="L1091" i="2"/>
  <c r="Z1091" i="2" s="1"/>
  <c r="L1092" i="2"/>
  <c r="Z1092" i="2" s="1"/>
  <c r="L1093" i="2"/>
  <c r="Z1093" i="2" s="1"/>
  <c r="L1094" i="2"/>
  <c r="Z1094" i="2" s="1"/>
  <c r="L1095" i="2"/>
  <c r="Z1095" i="2" s="1"/>
  <c r="L1096" i="2"/>
  <c r="Z1096" i="2" s="1"/>
  <c r="L1097" i="2"/>
  <c r="Z1097" i="2" s="1"/>
  <c r="L1098" i="2"/>
  <c r="Z1098" i="2" s="1"/>
  <c r="L1099" i="2"/>
  <c r="Z1099" i="2" s="1"/>
  <c r="L1100" i="2"/>
  <c r="Z1100" i="2" s="1"/>
  <c r="L1101" i="2"/>
  <c r="Z1101" i="2" s="1"/>
  <c r="L1102" i="2"/>
  <c r="Z1102" i="2" s="1"/>
  <c r="L1103" i="2"/>
  <c r="Z1103" i="2" s="1"/>
  <c r="L1104" i="2"/>
  <c r="Z1104" i="2" s="1"/>
  <c r="L1105" i="2"/>
  <c r="Z1105" i="2" s="1"/>
  <c r="L1106" i="2"/>
  <c r="Z1106" i="2" s="1"/>
  <c r="L1107" i="2"/>
  <c r="Z1107" i="2" s="1"/>
  <c r="L1108" i="2"/>
  <c r="Z1108" i="2" s="1"/>
  <c r="L1109" i="2"/>
  <c r="Z1109" i="2" s="1"/>
  <c r="L1110" i="2"/>
  <c r="Z1110" i="2" s="1"/>
  <c r="L1111" i="2"/>
  <c r="Z1111" i="2" s="1"/>
  <c r="L1112" i="2"/>
  <c r="Z1112" i="2" s="1"/>
  <c r="L1113" i="2"/>
  <c r="Z1113" i="2" s="1"/>
  <c r="L1114" i="2"/>
  <c r="Z1114" i="2" s="1"/>
  <c r="L1115" i="2"/>
  <c r="Z1115" i="2" s="1"/>
  <c r="L1116" i="2"/>
  <c r="Z1116" i="2" s="1"/>
  <c r="L1117" i="2"/>
  <c r="Z1117" i="2" s="1"/>
  <c r="L1118" i="2"/>
  <c r="Z1118" i="2" s="1"/>
  <c r="L1119" i="2"/>
  <c r="Z1119" i="2" s="1"/>
  <c r="L1120" i="2"/>
  <c r="Z1120" i="2" s="1"/>
  <c r="L1121" i="2"/>
  <c r="Z1121" i="2" s="1"/>
  <c r="L1122" i="2"/>
  <c r="Z1122" i="2" s="1"/>
  <c r="L1123" i="2"/>
  <c r="Z1123" i="2" s="1"/>
  <c r="L1124" i="2"/>
  <c r="Z1124" i="2" s="1"/>
  <c r="L1125" i="2"/>
  <c r="Z1125" i="2" s="1"/>
  <c r="L1126" i="2"/>
  <c r="Z1126" i="2" s="1"/>
  <c r="L1127" i="2"/>
  <c r="Z1127" i="2" s="1"/>
  <c r="L1128" i="2"/>
  <c r="Z1128" i="2" s="1"/>
  <c r="L1129" i="2"/>
  <c r="Z1129" i="2" s="1"/>
  <c r="L1130" i="2"/>
  <c r="Z1130" i="2" s="1"/>
  <c r="L1131" i="2"/>
  <c r="Z1131" i="2" s="1"/>
  <c r="L1132" i="2"/>
  <c r="Z1132" i="2" s="1"/>
  <c r="L1133" i="2"/>
  <c r="Z1133" i="2" s="1"/>
  <c r="L1134" i="2"/>
  <c r="Z1134" i="2" s="1"/>
  <c r="L1135" i="2"/>
  <c r="Z1135" i="2" s="1"/>
  <c r="L1136" i="2"/>
  <c r="Z1136" i="2" s="1"/>
  <c r="L1137" i="2"/>
  <c r="Z1137" i="2" s="1"/>
  <c r="L1138" i="2"/>
  <c r="Z1138" i="2" s="1"/>
  <c r="L1139" i="2"/>
  <c r="Z1139" i="2" s="1"/>
  <c r="L1140" i="2"/>
  <c r="Z1140" i="2" s="1"/>
  <c r="L1141" i="2"/>
  <c r="Z1141" i="2" s="1"/>
  <c r="L1142" i="2"/>
  <c r="Z1142" i="2" s="1"/>
  <c r="L1143" i="2"/>
  <c r="Z1143" i="2" s="1"/>
  <c r="L1144" i="2"/>
  <c r="Z1144" i="2" s="1"/>
  <c r="L1145" i="2"/>
  <c r="Z1145" i="2" s="1"/>
  <c r="L1146" i="2"/>
  <c r="Z1146" i="2" s="1"/>
  <c r="L1147" i="2"/>
  <c r="Z1147" i="2" s="1"/>
  <c r="L1148" i="2"/>
  <c r="Z1148" i="2" s="1"/>
  <c r="L1149" i="2"/>
  <c r="Z1149" i="2" s="1"/>
  <c r="L1150" i="2"/>
  <c r="Z1150" i="2" s="1"/>
  <c r="L1151" i="2"/>
  <c r="Z1151" i="2" s="1"/>
  <c r="L1152" i="2"/>
  <c r="Z1152" i="2" s="1"/>
  <c r="L1153" i="2"/>
  <c r="Z1153" i="2" s="1"/>
  <c r="L1154" i="2"/>
  <c r="Z1154" i="2" s="1"/>
  <c r="L1155" i="2"/>
  <c r="Z1155" i="2" s="1"/>
  <c r="L1156" i="2"/>
  <c r="Z1156" i="2" s="1"/>
  <c r="L1157" i="2"/>
  <c r="Z1157" i="2" s="1"/>
  <c r="L1158" i="2"/>
  <c r="Z1158" i="2" s="1"/>
  <c r="L1159" i="2"/>
  <c r="Z1159" i="2" s="1"/>
  <c r="L1160" i="2"/>
  <c r="Z1160" i="2" s="1"/>
  <c r="L1161" i="2"/>
  <c r="Z1161" i="2" s="1"/>
  <c r="L1162" i="2"/>
  <c r="Z1162" i="2" s="1"/>
  <c r="L1163" i="2"/>
  <c r="Z1163" i="2" s="1"/>
  <c r="L1164" i="2"/>
  <c r="Z1164" i="2" s="1"/>
  <c r="L1165" i="2"/>
  <c r="Z1165" i="2" s="1"/>
  <c r="L1166" i="2"/>
  <c r="Z1166" i="2" s="1"/>
  <c r="L1167" i="2"/>
  <c r="Z1167" i="2" s="1"/>
  <c r="L1168" i="2"/>
  <c r="Z1168" i="2" s="1"/>
  <c r="L1169" i="2"/>
  <c r="Z1169" i="2" s="1"/>
  <c r="L1170" i="2"/>
  <c r="Z1170" i="2" s="1"/>
  <c r="L1171" i="2"/>
  <c r="Z1171" i="2" s="1"/>
  <c r="L1172" i="2"/>
  <c r="Z1172" i="2" s="1"/>
  <c r="L1173" i="2"/>
  <c r="Z1173" i="2" s="1"/>
  <c r="L1174" i="2"/>
  <c r="Z1174" i="2" s="1"/>
  <c r="L1175" i="2"/>
  <c r="Z1175" i="2" s="1"/>
  <c r="L1176" i="2"/>
  <c r="Z1176" i="2" s="1"/>
  <c r="L1177" i="2"/>
  <c r="Z1177" i="2" s="1"/>
  <c r="L1178" i="2"/>
  <c r="Z1178" i="2" s="1"/>
  <c r="L1179" i="2"/>
  <c r="Z1179" i="2" s="1"/>
  <c r="L1180" i="2"/>
  <c r="Z1180" i="2" s="1"/>
  <c r="L1181" i="2"/>
  <c r="Z1181" i="2" s="1"/>
  <c r="L1182" i="2"/>
  <c r="Z1182" i="2" s="1"/>
  <c r="L1183" i="2"/>
  <c r="Z1183" i="2" s="1"/>
  <c r="L1184" i="2"/>
  <c r="Z1184" i="2" s="1"/>
  <c r="L1185" i="2"/>
  <c r="Z1185" i="2" s="1"/>
  <c r="L1186" i="2"/>
  <c r="Z1186" i="2" s="1"/>
  <c r="L1187" i="2"/>
  <c r="Z1187" i="2" s="1"/>
  <c r="L1188" i="2"/>
  <c r="Z1188" i="2" s="1"/>
  <c r="L1189" i="2"/>
  <c r="Z1189" i="2" s="1"/>
  <c r="L1190" i="2"/>
  <c r="Z1190" i="2" s="1"/>
  <c r="L1191" i="2"/>
  <c r="Z1191" i="2" s="1"/>
  <c r="L1192" i="2"/>
  <c r="Z1192" i="2" s="1"/>
  <c r="L1193" i="2"/>
  <c r="Z1193" i="2" s="1"/>
  <c r="L1194" i="2"/>
  <c r="Z1194" i="2" s="1"/>
  <c r="L1195" i="2"/>
  <c r="Z1195" i="2" s="1"/>
  <c r="L1196" i="2"/>
  <c r="Z1196" i="2" s="1"/>
  <c r="L1197" i="2"/>
  <c r="Z1197" i="2" s="1"/>
  <c r="L1198" i="2"/>
  <c r="Z1198" i="2" s="1"/>
  <c r="L1199" i="2"/>
  <c r="Z1199" i="2" s="1"/>
  <c r="L1200" i="2"/>
  <c r="Z1200" i="2" s="1"/>
  <c r="L1201" i="2"/>
  <c r="Z1201" i="2" s="1"/>
  <c r="L1202" i="2"/>
  <c r="Z1202" i="2" s="1"/>
  <c r="L1203" i="2"/>
  <c r="Z1203" i="2" s="1"/>
  <c r="L1204" i="2"/>
  <c r="Z1204" i="2" s="1"/>
  <c r="L1205" i="2"/>
  <c r="Z1205" i="2" s="1"/>
  <c r="L1206" i="2"/>
  <c r="Z1206" i="2" s="1"/>
  <c r="L1207" i="2"/>
  <c r="Z1207" i="2" s="1"/>
  <c r="L1208" i="2"/>
  <c r="Z1208" i="2" s="1"/>
  <c r="L1209" i="2"/>
  <c r="Z1209" i="2" s="1"/>
  <c r="L1210" i="2"/>
  <c r="Z1210" i="2" s="1"/>
  <c r="L1211" i="2"/>
  <c r="Z1211" i="2" s="1"/>
  <c r="L1212" i="2"/>
  <c r="Z1212" i="2" s="1"/>
  <c r="L1213" i="2"/>
  <c r="Z1213" i="2" s="1"/>
  <c r="L1214" i="2"/>
  <c r="Z1214" i="2" s="1"/>
  <c r="L1215" i="2"/>
  <c r="Z1215" i="2" s="1"/>
  <c r="L1216" i="2"/>
  <c r="Z1216" i="2" s="1"/>
  <c r="L1217" i="2"/>
  <c r="Z1217" i="2" s="1"/>
  <c r="L1218" i="2"/>
  <c r="Z1218" i="2" s="1"/>
  <c r="L1219" i="2"/>
  <c r="Z1219" i="2" s="1"/>
  <c r="L1220" i="2"/>
  <c r="Z1220" i="2" s="1"/>
  <c r="L1221" i="2"/>
  <c r="Z1221" i="2" s="1"/>
  <c r="L1222" i="2"/>
  <c r="Z1222" i="2" s="1"/>
  <c r="L1223" i="2"/>
  <c r="Z1223" i="2" s="1"/>
  <c r="L1224" i="2"/>
  <c r="Z1224" i="2" s="1"/>
  <c r="L1225" i="2"/>
  <c r="Z1225" i="2" s="1"/>
  <c r="L1226" i="2"/>
  <c r="Z1226" i="2" s="1"/>
  <c r="L1227" i="2"/>
  <c r="Z1227" i="2" s="1"/>
  <c r="L1228" i="2"/>
  <c r="Z1228" i="2" s="1"/>
  <c r="L1229" i="2"/>
  <c r="Z1229" i="2" s="1"/>
  <c r="L1230" i="2"/>
  <c r="Z1230" i="2" s="1"/>
  <c r="L1231" i="2"/>
  <c r="Z1231" i="2" s="1"/>
  <c r="L1232" i="2"/>
  <c r="Z1232" i="2" s="1"/>
  <c r="L1233" i="2"/>
  <c r="Z1233" i="2" s="1"/>
  <c r="L1234" i="2"/>
  <c r="Z1234" i="2" s="1"/>
  <c r="L1235" i="2"/>
  <c r="Z1235" i="2" s="1"/>
  <c r="L1236" i="2"/>
  <c r="Z1236" i="2" s="1"/>
  <c r="L1237" i="2"/>
  <c r="Z1237" i="2" s="1"/>
  <c r="L1238" i="2"/>
  <c r="Z1238" i="2" s="1"/>
  <c r="L1239" i="2"/>
  <c r="Z1239" i="2" s="1"/>
  <c r="L1240" i="2"/>
  <c r="Z1240" i="2" s="1"/>
  <c r="L1241" i="2"/>
  <c r="Z1241" i="2" s="1"/>
  <c r="L1242" i="2"/>
  <c r="Z1242" i="2" s="1"/>
  <c r="L1243" i="2"/>
  <c r="Z1243" i="2" s="1"/>
  <c r="L1244" i="2"/>
  <c r="Z1244" i="2" s="1"/>
  <c r="L1245" i="2"/>
  <c r="Z1245" i="2" s="1"/>
  <c r="L1246" i="2"/>
  <c r="Z1246" i="2" s="1"/>
  <c r="L1247" i="2"/>
  <c r="Z1247" i="2" s="1"/>
  <c r="L1248" i="2"/>
  <c r="Z1248" i="2" s="1"/>
  <c r="L1249" i="2"/>
  <c r="Z1249" i="2" s="1"/>
  <c r="L1250" i="2"/>
  <c r="Z1250" i="2" s="1"/>
  <c r="L1251" i="2"/>
  <c r="Z1251" i="2" s="1"/>
  <c r="L1252" i="2"/>
  <c r="Z1252" i="2" s="1"/>
  <c r="L1253" i="2"/>
  <c r="Z1253" i="2" s="1"/>
  <c r="L1254" i="2"/>
  <c r="Z1254" i="2" s="1"/>
  <c r="L1255" i="2"/>
  <c r="Z1255" i="2" s="1"/>
  <c r="L1256" i="2"/>
  <c r="Z1256" i="2" s="1"/>
  <c r="L1257" i="2"/>
  <c r="Z1257" i="2" s="1"/>
  <c r="L1258" i="2"/>
  <c r="Z1258" i="2" s="1"/>
  <c r="L1259" i="2"/>
  <c r="Z1259" i="2" s="1"/>
  <c r="L1260" i="2"/>
  <c r="Z1260" i="2" s="1"/>
  <c r="L1261" i="2"/>
  <c r="Z1261" i="2" s="1"/>
  <c r="L1262" i="2"/>
  <c r="Z1262" i="2" s="1"/>
  <c r="L1263" i="2"/>
  <c r="Z1263" i="2" s="1"/>
  <c r="L1264" i="2"/>
  <c r="Z1264" i="2" s="1"/>
  <c r="L1265" i="2"/>
  <c r="Z1265" i="2" s="1"/>
  <c r="L1266" i="2"/>
  <c r="Z1266" i="2" s="1"/>
  <c r="L1267" i="2"/>
  <c r="Z1267" i="2" s="1"/>
  <c r="L1268" i="2"/>
  <c r="Z1268" i="2" s="1"/>
  <c r="L1269" i="2"/>
  <c r="Z1269" i="2" s="1"/>
  <c r="L1270" i="2"/>
  <c r="Z1270" i="2" s="1"/>
  <c r="L1271" i="2"/>
  <c r="Z1271" i="2" s="1"/>
  <c r="L1272" i="2"/>
  <c r="Z1272" i="2" s="1"/>
  <c r="L1273" i="2"/>
  <c r="Z1273" i="2" s="1"/>
  <c r="L1274" i="2"/>
  <c r="Z1274" i="2" s="1"/>
  <c r="L1275" i="2"/>
  <c r="Z1275" i="2" s="1"/>
  <c r="L1276" i="2"/>
  <c r="Z1276" i="2" s="1"/>
  <c r="L1277" i="2"/>
  <c r="Z1277" i="2" s="1"/>
  <c r="L1278" i="2"/>
  <c r="Z1278" i="2" s="1"/>
  <c r="L1279" i="2"/>
  <c r="Z1279" i="2" s="1"/>
  <c r="L1280" i="2"/>
  <c r="Z1280" i="2" s="1"/>
  <c r="L1281" i="2"/>
  <c r="Z1281" i="2" s="1"/>
  <c r="L1282" i="2"/>
  <c r="Z1282" i="2" s="1"/>
  <c r="L1283" i="2"/>
  <c r="Z1283" i="2" s="1"/>
  <c r="L1284" i="2"/>
  <c r="Z1284" i="2" s="1"/>
  <c r="L1285" i="2"/>
  <c r="Z1285" i="2" s="1"/>
  <c r="L1286" i="2"/>
  <c r="Z1286" i="2" s="1"/>
  <c r="L1287" i="2"/>
  <c r="Z1287" i="2" s="1"/>
  <c r="L1288" i="2"/>
  <c r="Z1288" i="2" s="1"/>
  <c r="L1289" i="2"/>
  <c r="Z1289" i="2" s="1"/>
  <c r="L1290" i="2"/>
  <c r="Z1290" i="2" s="1"/>
  <c r="L1291" i="2"/>
  <c r="Z1291" i="2" s="1"/>
  <c r="L1292" i="2"/>
  <c r="Z1292" i="2" s="1"/>
  <c r="L1293" i="2"/>
  <c r="Z1293" i="2" s="1"/>
  <c r="L1294" i="2"/>
  <c r="Z1294" i="2" s="1"/>
  <c r="L1295" i="2"/>
  <c r="Z1295" i="2" s="1"/>
  <c r="L1296" i="2"/>
  <c r="Z1296" i="2" s="1"/>
  <c r="L1297" i="2"/>
  <c r="Z1297" i="2" s="1"/>
  <c r="L1298" i="2"/>
  <c r="Z1298" i="2" s="1"/>
  <c r="L1299" i="2"/>
  <c r="Z1299" i="2" s="1"/>
  <c r="L1300" i="2"/>
  <c r="Z1300" i="2" s="1"/>
  <c r="L1301" i="2"/>
  <c r="Z1301" i="2" s="1"/>
  <c r="L1302" i="2"/>
  <c r="Z1302" i="2" s="1"/>
  <c r="L1303" i="2"/>
  <c r="Z1303" i="2" s="1"/>
  <c r="L1304" i="2"/>
  <c r="Z1304" i="2" s="1"/>
  <c r="L1305" i="2"/>
  <c r="Z1305" i="2" s="1"/>
  <c r="L1306" i="2"/>
  <c r="Z1306" i="2" s="1"/>
  <c r="L1307" i="2"/>
  <c r="Z1307" i="2" s="1"/>
  <c r="L1308" i="2"/>
  <c r="Z1308" i="2" s="1"/>
  <c r="L1309" i="2"/>
  <c r="Z1309" i="2" s="1"/>
  <c r="L1310" i="2"/>
  <c r="Z1310" i="2" s="1"/>
  <c r="L1311" i="2"/>
  <c r="Z1311" i="2" s="1"/>
  <c r="L1312" i="2"/>
  <c r="Z1312" i="2" s="1"/>
  <c r="L1313" i="2"/>
  <c r="Z1313" i="2" s="1"/>
  <c r="L1314" i="2"/>
  <c r="Z1314" i="2" s="1"/>
  <c r="L1315" i="2"/>
  <c r="Z1315" i="2" s="1"/>
  <c r="L1316" i="2"/>
  <c r="Z1316" i="2" s="1"/>
  <c r="L1317" i="2"/>
  <c r="Z1317" i="2" s="1"/>
  <c r="L1318" i="2"/>
  <c r="Z1318" i="2" s="1"/>
  <c r="L1319" i="2"/>
  <c r="Z1319" i="2" s="1"/>
  <c r="L1320" i="2"/>
  <c r="Z1320" i="2" s="1"/>
  <c r="L1321" i="2"/>
  <c r="Z1321" i="2" s="1"/>
  <c r="L1322" i="2"/>
  <c r="Z1322" i="2" s="1"/>
  <c r="L1323" i="2"/>
  <c r="Z1323" i="2" s="1"/>
  <c r="L1324" i="2"/>
  <c r="Z1324" i="2" s="1"/>
  <c r="L1325" i="2"/>
  <c r="Z1325" i="2" s="1"/>
  <c r="L1326" i="2"/>
  <c r="Z1326" i="2" s="1"/>
  <c r="L1327" i="2"/>
  <c r="Z1327" i="2" s="1"/>
  <c r="L1328" i="2"/>
  <c r="Z1328" i="2" s="1"/>
  <c r="L1329" i="2"/>
  <c r="Z1329" i="2" s="1"/>
  <c r="L1330" i="2"/>
  <c r="Z1330" i="2" s="1"/>
  <c r="L1331" i="2"/>
  <c r="Z1331" i="2" s="1"/>
  <c r="L1332" i="2"/>
  <c r="Z1332" i="2" s="1"/>
  <c r="L1333" i="2"/>
  <c r="Z1333" i="2" s="1"/>
  <c r="L1334" i="2"/>
  <c r="Z1334" i="2" s="1"/>
  <c r="L1335" i="2"/>
  <c r="Z1335" i="2" s="1"/>
  <c r="L1336" i="2"/>
  <c r="Z1336" i="2" s="1"/>
  <c r="L1337" i="2"/>
  <c r="Z1337" i="2" s="1"/>
  <c r="L1338" i="2"/>
  <c r="Z1338" i="2" s="1"/>
  <c r="L1339" i="2"/>
  <c r="Z1339" i="2" s="1"/>
  <c r="L1340" i="2"/>
  <c r="Z1340" i="2" s="1"/>
  <c r="L1341" i="2"/>
  <c r="Z1341" i="2" s="1"/>
  <c r="L1342" i="2"/>
  <c r="Z1342" i="2" s="1"/>
  <c r="L1343" i="2"/>
  <c r="Z1343" i="2" s="1"/>
  <c r="L1344" i="2"/>
  <c r="Z1344" i="2" s="1"/>
  <c r="L1345" i="2"/>
  <c r="Z1345" i="2" s="1"/>
  <c r="L1346" i="2"/>
  <c r="Z1346" i="2" s="1"/>
  <c r="L1347" i="2"/>
  <c r="Z1347" i="2" s="1"/>
  <c r="L1348" i="2"/>
  <c r="Z1348" i="2" s="1"/>
  <c r="L1349" i="2"/>
  <c r="Z1349" i="2" s="1"/>
  <c r="L1350" i="2"/>
  <c r="Z1350" i="2" s="1"/>
  <c r="L1351" i="2"/>
  <c r="Z1351" i="2" s="1"/>
  <c r="L1352" i="2"/>
  <c r="Z1352" i="2" s="1"/>
  <c r="L1353" i="2"/>
  <c r="Z1353" i="2" s="1"/>
  <c r="L1354" i="2"/>
  <c r="Z1354" i="2" s="1"/>
  <c r="L1355" i="2"/>
  <c r="Z1355" i="2" s="1"/>
  <c r="L1356" i="2"/>
  <c r="Z1356" i="2" s="1"/>
  <c r="L1357" i="2"/>
  <c r="Z1357" i="2" s="1"/>
  <c r="L1358" i="2"/>
  <c r="Z1358" i="2" s="1"/>
  <c r="L1359" i="2"/>
  <c r="Z1359" i="2" s="1"/>
  <c r="L1360" i="2"/>
  <c r="Z1360" i="2" s="1"/>
  <c r="L1361" i="2"/>
  <c r="Z1361" i="2" s="1"/>
  <c r="L1362" i="2"/>
  <c r="Z1362" i="2" s="1"/>
  <c r="L1363" i="2"/>
  <c r="Z1363" i="2" s="1"/>
  <c r="L1364" i="2"/>
  <c r="Z1364" i="2" s="1"/>
  <c r="L1365" i="2"/>
  <c r="Z1365" i="2" s="1"/>
  <c r="L1366" i="2"/>
  <c r="Z1366" i="2" s="1"/>
  <c r="L1367" i="2"/>
  <c r="Z1367" i="2" s="1"/>
  <c r="L1368" i="2"/>
  <c r="Z1368" i="2" s="1"/>
  <c r="L1369" i="2"/>
  <c r="Z1369" i="2" s="1"/>
  <c r="L1370" i="2"/>
  <c r="Z1370" i="2" s="1"/>
  <c r="L1371" i="2"/>
  <c r="Z1371" i="2" s="1"/>
  <c r="L1372" i="2"/>
  <c r="Z1372" i="2" s="1"/>
  <c r="L1373" i="2"/>
  <c r="Z1373" i="2" s="1"/>
  <c r="L1374" i="2"/>
  <c r="Z1374" i="2" s="1"/>
  <c r="L1375" i="2"/>
  <c r="Z1375" i="2" s="1"/>
  <c r="L1376" i="2"/>
  <c r="Z1376" i="2" s="1"/>
  <c r="L1377" i="2"/>
  <c r="Z1377" i="2" s="1"/>
  <c r="L1378" i="2"/>
  <c r="Z1378" i="2" s="1"/>
  <c r="L1379" i="2"/>
  <c r="Z1379" i="2" s="1"/>
  <c r="L1380" i="2"/>
  <c r="Z1380" i="2" s="1"/>
  <c r="L1381" i="2"/>
  <c r="Z1381" i="2" s="1"/>
  <c r="L1382" i="2"/>
  <c r="Z1382" i="2" s="1"/>
  <c r="L1383" i="2"/>
  <c r="Z1383" i="2" s="1"/>
  <c r="L1384" i="2"/>
  <c r="Z1384" i="2" s="1"/>
  <c r="L1385" i="2"/>
  <c r="Z1385" i="2" s="1"/>
  <c r="L1386" i="2"/>
  <c r="Z1386" i="2" s="1"/>
  <c r="L1387" i="2"/>
  <c r="Z1387" i="2" s="1"/>
  <c r="L1388" i="2"/>
  <c r="Z1388" i="2" s="1"/>
  <c r="L1389" i="2"/>
  <c r="Z1389" i="2" s="1"/>
  <c r="L1390" i="2"/>
  <c r="Z1390" i="2" s="1"/>
  <c r="L1391" i="2"/>
  <c r="Z1391" i="2" s="1"/>
  <c r="L1392" i="2"/>
  <c r="Z1392" i="2" s="1"/>
  <c r="L1393" i="2"/>
  <c r="Z1393" i="2" s="1"/>
  <c r="L1394" i="2"/>
  <c r="Z1394" i="2" s="1"/>
  <c r="L1395" i="2"/>
  <c r="Z1395" i="2" s="1"/>
  <c r="L1396" i="2"/>
  <c r="Z1396" i="2" s="1"/>
  <c r="L1397" i="2"/>
  <c r="Z1397" i="2" s="1"/>
  <c r="L1398" i="2"/>
  <c r="Z1398" i="2" s="1"/>
  <c r="L1399" i="2"/>
  <c r="Z1399" i="2" s="1"/>
  <c r="L1400" i="2"/>
  <c r="Z1400" i="2" s="1"/>
  <c r="L1401" i="2"/>
  <c r="Z1401" i="2" s="1"/>
  <c r="L1402" i="2"/>
  <c r="Z1402" i="2" s="1"/>
  <c r="L1403" i="2"/>
  <c r="Z1403" i="2" s="1"/>
  <c r="L1404" i="2"/>
  <c r="Z1404" i="2" s="1"/>
  <c r="L1405" i="2"/>
  <c r="Z1405" i="2" s="1"/>
  <c r="L1406" i="2"/>
  <c r="Z1406" i="2" s="1"/>
  <c r="L1407" i="2"/>
  <c r="Z1407" i="2" s="1"/>
  <c r="L1408" i="2"/>
  <c r="Z1408" i="2" s="1"/>
  <c r="L1409" i="2"/>
  <c r="Z1409" i="2" s="1"/>
  <c r="L1410" i="2"/>
  <c r="Z1410" i="2" s="1"/>
  <c r="L1411" i="2"/>
  <c r="Z1411" i="2" s="1"/>
  <c r="L1412" i="2"/>
  <c r="Z1412" i="2" s="1"/>
  <c r="L1413" i="2"/>
  <c r="Z1413" i="2" s="1"/>
  <c r="L1414" i="2"/>
  <c r="Z1414" i="2" s="1"/>
  <c r="L1415" i="2"/>
  <c r="Z1415" i="2" s="1"/>
  <c r="L1416" i="2"/>
  <c r="Z1416" i="2" s="1"/>
  <c r="L1417" i="2"/>
  <c r="Z1417" i="2" s="1"/>
  <c r="L1418" i="2"/>
  <c r="Z1418" i="2" s="1"/>
  <c r="L1419" i="2"/>
  <c r="Z1419" i="2" s="1"/>
  <c r="L1420" i="2"/>
  <c r="Z1420" i="2" s="1"/>
  <c r="L1421" i="2"/>
  <c r="Z1421" i="2" s="1"/>
  <c r="L1422" i="2"/>
  <c r="Z1422" i="2" s="1"/>
  <c r="L1423" i="2"/>
  <c r="Z1423" i="2" s="1"/>
  <c r="L1424" i="2"/>
  <c r="Z1424" i="2" s="1"/>
  <c r="L1425" i="2"/>
  <c r="Z1425" i="2" s="1"/>
  <c r="L1426" i="2"/>
  <c r="Z1426" i="2" s="1"/>
  <c r="L1427" i="2"/>
  <c r="Z1427" i="2" s="1"/>
  <c r="L1428" i="2"/>
  <c r="Z1428" i="2" s="1"/>
  <c r="L1429" i="2"/>
  <c r="Z1429" i="2" s="1"/>
  <c r="L1430" i="2"/>
  <c r="Z1430" i="2" s="1"/>
  <c r="L1431" i="2"/>
  <c r="Z1431" i="2" s="1"/>
  <c r="L1432" i="2"/>
  <c r="Z1432" i="2" s="1"/>
  <c r="L1433" i="2"/>
  <c r="Z1433" i="2" s="1"/>
  <c r="L1434" i="2"/>
  <c r="Z1434" i="2" s="1"/>
  <c r="L1435" i="2"/>
  <c r="Z1435" i="2" s="1"/>
  <c r="L1436" i="2"/>
  <c r="Z1436" i="2" s="1"/>
  <c r="L1437" i="2"/>
  <c r="Z1437" i="2" s="1"/>
  <c r="L1438" i="2"/>
  <c r="Z1438" i="2" s="1"/>
  <c r="L1439" i="2"/>
  <c r="Z1439" i="2" s="1"/>
  <c r="L1440" i="2"/>
  <c r="Z1440" i="2" s="1"/>
  <c r="L1441" i="2"/>
  <c r="Z1441" i="2" s="1"/>
  <c r="L1442" i="2"/>
  <c r="Z1442" i="2" s="1"/>
  <c r="L1443" i="2"/>
  <c r="Z1443" i="2" s="1"/>
  <c r="L1444" i="2"/>
  <c r="Z1444" i="2" s="1"/>
  <c r="L1445" i="2"/>
  <c r="Z1445" i="2" s="1"/>
  <c r="L1446" i="2"/>
  <c r="Z1446" i="2" s="1"/>
  <c r="L1447" i="2"/>
  <c r="Z1447" i="2" s="1"/>
  <c r="L1448" i="2"/>
  <c r="Z1448" i="2" s="1"/>
  <c r="L1449" i="2"/>
  <c r="Z1449" i="2" s="1"/>
  <c r="L1450" i="2"/>
  <c r="Z1450" i="2" s="1"/>
  <c r="L1451" i="2"/>
  <c r="Z1451" i="2" s="1"/>
  <c r="L1452" i="2"/>
  <c r="Z1452" i="2" s="1"/>
  <c r="L1453" i="2"/>
  <c r="Z1453" i="2" s="1"/>
  <c r="L1454" i="2"/>
  <c r="Z1454" i="2" s="1"/>
  <c r="L1455" i="2"/>
  <c r="Z1455" i="2" s="1"/>
  <c r="L1456" i="2"/>
  <c r="Z1456" i="2" s="1"/>
  <c r="L1457" i="2"/>
  <c r="Z1457" i="2" s="1"/>
  <c r="L1458" i="2"/>
  <c r="Z1458" i="2" s="1"/>
  <c r="L1459" i="2"/>
  <c r="Z1459" i="2" s="1"/>
  <c r="L1460" i="2"/>
  <c r="Z1460" i="2" s="1"/>
  <c r="L1461" i="2"/>
  <c r="Z1461" i="2" s="1"/>
  <c r="L1462" i="2"/>
  <c r="Z1462" i="2" s="1"/>
  <c r="L1463" i="2"/>
  <c r="Z1463" i="2" s="1"/>
  <c r="L1464" i="2"/>
  <c r="Z1464" i="2" s="1"/>
  <c r="L1465" i="2"/>
  <c r="Z1465" i="2" s="1"/>
  <c r="L1466" i="2"/>
  <c r="Z1466" i="2" s="1"/>
  <c r="L1467" i="2"/>
  <c r="Z1467" i="2" s="1"/>
  <c r="L1468" i="2"/>
  <c r="Z1468" i="2" s="1"/>
  <c r="L1469" i="2"/>
  <c r="Z1469" i="2" s="1"/>
  <c r="L1470" i="2"/>
  <c r="Z1470" i="2" s="1"/>
  <c r="L1471" i="2"/>
  <c r="Z1471" i="2" s="1"/>
  <c r="L1472" i="2"/>
  <c r="Z1472" i="2" s="1"/>
  <c r="L1473" i="2"/>
  <c r="Z1473" i="2" s="1"/>
  <c r="L1474" i="2"/>
  <c r="Z1474" i="2" s="1"/>
  <c r="L1475" i="2"/>
  <c r="Z1475" i="2" s="1"/>
  <c r="L1476" i="2"/>
  <c r="Z1476" i="2" s="1"/>
  <c r="L1477" i="2"/>
  <c r="Z1477" i="2" s="1"/>
  <c r="L1478" i="2"/>
  <c r="Z1478" i="2" s="1"/>
  <c r="L1479" i="2"/>
  <c r="Z1479" i="2" s="1"/>
  <c r="L1480" i="2"/>
  <c r="Z1480" i="2" s="1"/>
  <c r="L1481" i="2"/>
  <c r="Z1481" i="2" s="1"/>
  <c r="L1482" i="2"/>
  <c r="Z1482" i="2" s="1"/>
  <c r="L1483" i="2"/>
  <c r="Z1483" i="2" s="1"/>
  <c r="L1484" i="2"/>
  <c r="Z1484" i="2" s="1"/>
  <c r="L1485" i="2"/>
  <c r="Z1485" i="2" s="1"/>
  <c r="L1486" i="2"/>
  <c r="Z1486" i="2" s="1"/>
  <c r="L1487" i="2"/>
  <c r="Z1487" i="2" s="1"/>
  <c r="L1488" i="2"/>
  <c r="Z1488" i="2" s="1"/>
  <c r="L1489" i="2"/>
  <c r="Z1489" i="2" s="1"/>
  <c r="L1490" i="2"/>
  <c r="Z1490" i="2" s="1"/>
  <c r="L1491" i="2"/>
  <c r="Z1491" i="2" s="1"/>
  <c r="L1492" i="2"/>
  <c r="Z1492" i="2" s="1"/>
  <c r="L1493" i="2"/>
  <c r="Z1493" i="2" s="1"/>
  <c r="L1494" i="2"/>
  <c r="Z1494" i="2" s="1"/>
  <c r="L1495" i="2"/>
  <c r="Z1495" i="2" s="1"/>
  <c r="L1496" i="2"/>
  <c r="Z1496" i="2" s="1"/>
  <c r="L1497" i="2"/>
  <c r="Z1497" i="2" s="1"/>
  <c r="L1498" i="2"/>
  <c r="Z1498" i="2" s="1"/>
  <c r="L1499" i="2"/>
  <c r="Z1499" i="2" s="1"/>
  <c r="L1500" i="2"/>
  <c r="Z1500" i="2" s="1"/>
  <c r="L1501" i="2"/>
  <c r="Z1501" i="2" s="1"/>
  <c r="L1502" i="2"/>
  <c r="Z1502" i="2" s="1"/>
  <c r="L1503" i="2"/>
  <c r="Z1503" i="2" s="1"/>
  <c r="L1504" i="2"/>
  <c r="Z1504" i="2" s="1"/>
  <c r="L1505" i="2"/>
  <c r="Z1505" i="2" s="1"/>
  <c r="L1506" i="2"/>
  <c r="Z1506" i="2" s="1"/>
  <c r="L1507" i="2"/>
  <c r="Z1507" i="2" s="1"/>
  <c r="L1508" i="2"/>
  <c r="Z1508" i="2" s="1"/>
  <c r="L1509" i="2"/>
  <c r="Z1509" i="2" s="1"/>
  <c r="L1510" i="2"/>
  <c r="Z1510" i="2" s="1"/>
  <c r="L1511" i="2"/>
  <c r="Z1511" i="2" s="1"/>
  <c r="L1512" i="2"/>
  <c r="Z1512" i="2" s="1"/>
  <c r="L1513" i="2"/>
  <c r="Z1513" i="2" s="1"/>
  <c r="L1514" i="2"/>
  <c r="Z1514" i="2" s="1"/>
  <c r="L1515" i="2"/>
  <c r="Z1515" i="2" s="1"/>
  <c r="L1516" i="2"/>
  <c r="Z1516" i="2" s="1"/>
  <c r="L1517" i="2"/>
  <c r="Z1517" i="2" s="1"/>
  <c r="L1518" i="2"/>
  <c r="Z1518" i="2" s="1"/>
  <c r="L1519" i="2"/>
  <c r="Z1519" i="2" s="1"/>
  <c r="L1520" i="2"/>
  <c r="Z1520" i="2" s="1"/>
  <c r="L1521" i="2"/>
  <c r="Z1521" i="2" s="1"/>
  <c r="L1522" i="2"/>
  <c r="Z1522" i="2" s="1"/>
  <c r="L1523" i="2"/>
  <c r="Z1523" i="2" s="1"/>
  <c r="L1524" i="2"/>
  <c r="Z1524" i="2" s="1"/>
  <c r="L1525" i="2"/>
  <c r="Z1525" i="2" s="1"/>
  <c r="L1526" i="2"/>
  <c r="Z1526" i="2" s="1"/>
  <c r="L1527" i="2"/>
  <c r="Z1527" i="2" s="1"/>
  <c r="L1528" i="2"/>
  <c r="Z1528" i="2" s="1"/>
  <c r="L1529" i="2"/>
  <c r="Z1529" i="2" s="1"/>
  <c r="L1530" i="2"/>
  <c r="Z1530" i="2" s="1"/>
  <c r="L1531" i="2"/>
  <c r="Z1531" i="2" s="1"/>
  <c r="L1532" i="2"/>
  <c r="Z1532" i="2" s="1"/>
  <c r="L1533" i="2"/>
  <c r="Z1533" i="2" s="1"/>
  <c r="L1534" i="2"/>
  <c r="Z1534" i="2" s="1"/>
  <c r="L1535" i="2"/>
  <c r="Z1535" i="2" s="1"/>
  <c r="L1536" i="2"/>
  <c r="Z1536" i="2" s="1"/>
  <c r="L1537" i="2"/>
  <c r="Z1537" i="2" s="1"/>
  <c r="L1538" i="2"/>
  <c r="Z1538" i="2" s="1"/>
  <c r="L1539" i="2"/>
  <c r="Z1539" i="2" s="1"/>
  <c r="L1540" i="2"/>
  <c r="Z1540" i="2" s="1"/>
  <c r="L1541" i="2"/>
  <c r="Z1541" i="2" s="1"/>
  <c r="L1542" i="2"/>
  <c r="Z1542" i="2" s="1"/>
  <c r="L1543" i="2"/>
  <c r="Z1543" i="2" s="1"/>
  <c r="L1544" i="2"/>
  <c r="Z1544" i="2" s="1"/>
  <c r="L1545" i="2"/>
  <c r="Z1545" i="2" s="1"/>
  <c r="L1546" i="2"/>
  <c r="Z1546" i="2" s="1"/>
  <c r="L1547" i="2"/>
  <c r="Z1547" i="2" s="1"/>
  <c r="L1548" i="2"/>
  <c r="Z1548" i="2" s="1"/>
  <c r="L1549" i="2"/>
  <c r="Z1549" i="2" s="1"/>
  <c r="L1550" i="2"/>
  <c r="Z1550" i="2" s="1"/>
  <c r="L1551" i="2"/>
  <c r="Z1551" i="2" s="1"/>
  <c r="L1552" i="2"/>
  <c r="Z1552" i="2" s="1"/>
  <c r="L1553" i="2"/>
  <c r="Z1553" i="2" s="1"/>
  <c r="L1554" i="2"/>
  <c r="Z1554" i="2" s="1"/>
  <c r="L1555" i="2"/>
  <c r="Z1555" i="2" s="1"/>
  <c r="L1556" i="2"/>
  <c r="Z1556" i="2" s="1"/>
  <c r="L1557" i="2"/>
  <c r="Z1557" i="2" s="1"/>
  <c r="L1558" i="2"/>
  <c r="Z1558" i="2" s="1"/>
  <c r="L1559" i="2"/>
  <c r="Z1559" i="2" s="1"/>
  <c r="L1560" i="2"/>
  <c r="Z1560" i="2" s="1"/>
  <c r="L1561" i="2"/>
  <c r="Z1561" i="2" s="1"/>
  <c r="L1562" i="2"/>
  <c r="Z1562" i="2" s="1"/>
  <c r="L1563" i="2"/>
  <c r="Z1563" i="2" s="1"/>
  <c r="L1564" i="2"/>
  <c r="Z1564" i="2" s="1"/>
  <c r="L1565" i="2"/>
  <c r="Z1565" i="2" s="1"/>
  <c r="L1566" i="2"/>
  <c r="Z1566" i="2" s="1"/>
  <c r="L1567" i="2"/>
  <c r="Z1567" i="2" s="1"/>
  <c r="L1568" i="2"/>
  <c r="Z1568" i="2" s="1"/>
  <c r="L1569" i="2"/>
  <c r="Z1569" i="2" s="1"/>
  <c r="L1570" i="2"/>
  <c r="Z1570" i="2" s="1"/>
  <c r="L1571" i="2"/>
  <c r="Z1571" i="2" s="1"/>
  <c r="L1572" i="2"/>
  <c r="Z1572" i="2" s="1"/>
  <c r="L1573" i="2"/>
  <c r="Z1573" i="2" s="1"/>
  <c r="L1574" i="2"/>
  <c r="Z1574" i="2" s="1"/>
  <c r="L1575" i="2"/>
  <c r="Z1575" i="2" s="1"/>
  <c r="L1576" i="2"/>
  <c r="Z1576" i="2" s="1"/>
  <c r="L1577" i="2"/>
  <c r="Z1577" i="2" s="1"/>
  <c r="L1578" i="2"/>
  <c r="Z1578" i="2" s="1"/>
  <c r="L1579" i="2"/>
  <c r="Z1579" i="2" s="1"/>
  <c r="L1580" i="2"/>
  <c r="Z1580" i="2" s="1"/>
  <c r="L1581" i="2"/>
  <c r="Z1581" i="2" s="1"/>
  <c r="L1582" i="2"/>
  <c r="Z1582" i="2" s="1"/>
  <c r="L1583" i="2"/>
  <c r="Z1583" i="2" s="1"/>
  <c r="L1584" i="2"/>
  <c r="Z1584" i="2" s="1"/>
  <c r="L1585" i="2"/>
  <c r="Z1585" i="2" s="1"/>
  <c r="L1586" i="2"/>
  <c r="Z1586" i="2" s="1"/>
  <c r="L1587" i="2"/>
  <c r="Z1587" i="2" s="1"/>
  <c r="L1588" i="2"/>
  <c r="Z1588" i="2" s="1"/>
  <c r="L1589" i="2"/>
  <c r="Z1589" i="2" s="1"/>
  <c r="L1590" i="2"/>
  <c r="Z1590" i="2" s="1"/>
  <c r="L1591" i="2"/>
  <c r="Z1591" i="2" s="1"/>
  <c r="L1592" i="2"/>
  <c r="Z1592" i="2" s="1"/>
  <c r="L1593" i="2"/>
  <c r="Z1593" i="2" s="1"/>
  <c r="L1594" i="2"/>
  <c r="Z1594" i="2" s="1"/>
  <c r="L1595" i="2"/>
  <c r="Z1595" i="2" s="1"/>
  <c r="L1596" i="2"/>
  <c r="Z1596" i="2" s="1"/>
  <c r="L1597" i="2"/>
  <c r="Z1597" i="2" s="1"/>
  <c r="L1598" i="2"/>
  <c r="Z1598" i="2" s="1"/>
  <c r="L1599" i="2"/>
  <c r="Z1599" i="2" s="1"/>
  <c r="L1600" i="2"/>
  <c r="Z1600" i="2" s="1"/>
  <c r="L1601" i="2"/>
  <c r="Z1601" i="2" s="1"/>
  <c r="L1602" i="2"/>
  <c r="Z1602" i="2" s="1"/>
  <c r="L1603" i="2"/>
  <c r="Z1603" i="2" s="1"/>
  <c r="L1604" i="2"/>
  <c r="Z1604" i="2" s="1"/>
  <c r="L1605" i="2"/>
  <c r="Z1605" i="2" s="1"/>
  <c r="L1606" i="2"/>
  <c r="Z1606" i="2" s="1"/>
  <c r="L1607" i="2"/>
  <c r="Z1607" i="2" s="1"/>
  <c r="L1608" i="2"/>
  <c r="Z1608" i="2" s="1"/>
  <c r="L1609" i="2"/>
  <c r="Z1609" i="2" s="1"/>
  <c r="L1610" i="2"/>
  <c r="Z1610" i="2" s="1"/>
  <c r="L1611" i="2"/>
  <c r="Z1611" i="2" s="1"/>
  <c r="L1612" i="2"/>
  <c r="Z1612" i="2" s="1"/>
  <c r="L1613" i="2"/>
  <c r="Z1613" i="2" s="1"/>
  <c r="L1614" i="2"/>
  <c r="Z1614" i="2" s="1"/>
  <c r="L1615" i="2"/>
  <c r="Z1615" i="2" s="1"/>
  <c r="L1616" i="2"/>
  <c r="Z1616" i="2" s="1"/>
  <c r="L1617" i="2"/>
  <c r="Z1617" i="2" s="1"/>
  <c r="L1618" i="2"/>
  <c r="Z1618" i="2" s="1"/>
  <c r="L1619" i="2"/>
  <c r="Z1619" i="2" s="1"/>
  <c r="L1620" i="2"/>
  <c r="Z1620" i="2" s="1"/>
  <c r="L1621" i="2"/>
  <c r="Z1621" i="2" s="1"/>
  <c r="L1622" i="2"/>
  <c r="Z1622" i="2" s="1"/>
  <c r="L1623" i="2"/>
  <c r="Z1623" i="2" s="1"/>
  <c r="L1624" i="2"/>
  <c r="Z1624" i="2" s="1"/>
  <c r="L1625" i="2"/>
  <c r="Z1625" i="2" s="1"/>
  <c r="L1626" i="2"/>
  <c r="Z1626" i="2" s="1"/>
  <c r="L1627" i="2"/>
  <c r="Z1627" i="2" s="1"/>
  <c r="L1628" i="2"/>
  <c r="Z1628" i="2" s="1"/>
  <c r="L1629" i="2"/>
  <c r="Z1629" i="2" s="1"/>
  <c r="L1630" i="2"/>
  <c r="Z1630" i="2" s="1"/>
  <c r="L1631" i="2"/>
  <c r="Z1631" i="2" s="1"/>
  <c r="L1632" i="2"/>
  <c r="Z1632" i="2" s="1"/>
  <c r="L1633" i="2"/>
  <c r="Z1633" i="2" s="1"/>
  <c r="L1634" i="2"/>
  <c r="Z1634" i="2" s="1"/>
  <c r="L1635" i="2"/>
  <c r="Z1635" i="2" s="1"/>
  <c r="L1636" i="2"/>
  <c r="Z1636" i="2" s="1"/>
  <c r="L1637" i="2"/>
  <c r="Z1637" i="2" s="1"/>
  <c r="L1638" i="2"/>
  <c r="Z1638" i="2" s="1"/>
  <c r="L1639" i="2"/>
  <c r="Z1639" i="2" s="1"/>
  <c r="L1640" i="2"/>
  <c r="Z1640" i="2" s="1"/>
  <c r="L1641" i="2"/>
  <c r="Z1641" i="2" s="1"/>
  <c r="L1642" i="2"/>
  <c r="Z1642" i="2" s="1"/>
  <c r="L1643" i="2"/>
  <c r="Z1643" i="2" s="1"/>
  <c r="L1644" i="2"/>
  <c r="Z1644" i="2" s="1"/>
  <c r="L1645" i="2"/>
  <c r="Z1645" i="2" s="1"/>
  <c r="L1646" i="2"/>
  <c r="Z1646" i="2" s="1"/>
  <c r="L1647" i="2"/>
  <c r="Z1647" i="2" s="1"/>
  <c r="L1648" i="2"/>
  <c r="Z1648" i="2" s="1"/>
  <c r="L1649" i="2"/>
  <c r="Z1649" i="2" s="1"/>
  <c r="L1650" i="2"/>
  <c r="Z1650" i="2" s="1"/>
  <c r="L1651" i="2"/>
  <c r="Z1651" i="2" s="1"/>
  <c r="L1652" i="2"/>
  <c r="Z1652" i="2" s="1"/>
  <c r="L1653" i="2"/>
  <c r="Z1653" i="2" s="1"/>
  <c r="L1654" i="2"/>
  <c r="Z1654" i="2" s="1"/>
  <c r="L1655" i="2"/>
  <c r="Z1655" i="2" s="1"/>
  <c r="L1656" i="2"/>
  <c r="Z1656" i="2" s="1"/>
  <c r="L1657" i="2"/>
  <c r="Z1657" i="2" s="1"/>
  <c r="L1658" i="2"/>
  <c r="Z1658" i="2" s="1"/>
  <c r="L1659" i="2"/>
  <c r="Z1659" i="2" s="1"/>
  <c r="L1660" i="2"/>
  <c r="Z1660" i="2" s="1"/>
  <c r="L1661" i="2"/>
  <c r="Z1661" i="2" s="1"/>
  <c r="L1662" i="2"/>
  <c r="Z1662" i="2" s="1"/>
  <c r="L1663" i="2"/>
  <c r="Z1663" i="2" s="1"/>
  <c r="L1664" i="2"/>
  <c r="Z1664" i="2" s="1"/>
  <c r="L1665" i="2"/>
  <c r="Z1665" i="2" s="1"/>
  <c r="L1666" i="2"/>
  <c r="Z1666" i="2" s="1"/>
  <c r="L1667" i="2"/>
  <c r="Z1667" i="2" s="1"/>
  <c r="L1668" i="2"/>
  <c r="Z1668" i="2" s="1"/>
  <c r="L1669" i="2"/>
  <c r="Z1669" i="2" s="1"/>
  <c r="L1670" i="2"/>
  <c r="Z1670" i="2" s="1"/>
  <c r="L1671" i="2"/>
  <c r="Z1671" i="2" s="1"/>
  <c r="L1672" i="2"/>
  <c r="Z1672" i="2" s="1"/>
  <c r="L1673" i="2"/>
  <c r="Z1673" i="2" s="1"/>
  <c r="L1674" i="2"/>
  <c r="Z1674" i="2" s="1"/>
  <c r="L1675" i="2"/>
  <c r="Z1675" i="2" s="1"/>
  <c r="L1676" i="2"/>
  <c r="Z1676" i="2" s="1"/>
  <c r="L1677" i="2"/>
  <c r="Z1677" i="2" s="1"/>
  <c r="L1678" i="2"/>
  <c r="Z1678" i="2" s="1"/>
  <c r="L1679" i="2"/>
  <c r="Z1679" i="2" s="1"/>
  <c r="L1680" i="2"/>
  <c r="Z1680" i="2" s="1"/>
  <c r="L1681" i="2"/>
  <c r="Z1681" i="2" s="1"/>
  <c r="L1682" i="2"/>
  <c r="Z1682" i="2" s="1"/>
  <c r="L1683" i="2"/>
  <c r="Z1683" i="2" s="1"/>
  <c r="L1684" i="2"/>
  <c r="Z1684" i="2" s="1"/>
  <c r="L1685" i="2"/>
  <c r="Z1685" i="2" s="1"/>
  <c r="L1686" i="2"/>
  <c r="Z1686" i="2" s="1"/>
  <c r="L1687" i="2"/>
  <c r="Z1687" i="2" s="1"/>
  <c r="L1688" i="2"/>
  <c r="Z1688" i="2" s="1"/>
  <c r="L1689" i="2"/>
  <c r="Z1689" i="2" s="1"/>
  <c r="L1690" i="2"/>
  <c r="Z1690" i="2" s="1"/>
  <c r="L1691" i="2"/>
  <c r="Z1691" i="2" s="1"/>
  <c r="L1692" i="2"/>
  <c r="Z1692" i="2" s="1"/>
  <c r="L1693" i="2"/>
  <c r="Z1693" i="2" s="1"/>
  <c r="L1694" i="2"/>
  <c r="Z1694" i="2" s="1"/>
  <c r="L1695" i="2"/>
  <c r="Z1695" i="2" s="1"/>
  <c r="L1696" i="2"/>
  <c r="Z1696" i="2" s="1"/>
  <c r="L1697" i="2"/>
  <c r="Z1697" i="2" s="1"/>
  <c r="L1698" i="2"/>
  <c r="Z1698" i="2" s="1"/>
  <c r="L1699" i="2"/>
  <c r="Z1699" i="2" s="1"/>
  <c r="L1700" i="2"/>
  <c r="Z1700" i="2" s="1"/>
  <c r="L1701" i="2"/>
  <c r="Z1701" i="2" s="1"/>
  <c r="L1702" i="2"/>
  <c r="Z1702" i="2" s="1"/>
  <c r="L1703" i="2"/>
  <c r="Z1703" i="2" s="1"/>
  <c r="L1704" i="2"/>
  <c r="Z1704" i="2" s="1"/>
  <c r="L1705" i="2"/>
  <c r="Z1705" i="2" s="1"/>
  <c r="L1706" i="2"/>
  <c r="Z1706" i="2" s="1"/>
  <c r="L1707" i="2"/>
  <c r="Z1707" i="2" s="1"/>
  <c r="L1708" i="2"/>
  <c r="Z1708" i="2" s="1"/>
  <c r="L1709" i="2"/>
  <c r="Z1709" i="2" s="1"/>
  <c r="L1710" i="2"/>
  <c r="Z1710" i="2" s="1"/>
  <c r="L1711" i="2"/>
  <c r="Z1711" i="2" s="1"/>
  <c r="L1712" i="2"/>
  <c r="Z1712" i="2" s="1"/>
  <c r="L1713" i="2"/>
  <c r="Z1713" i="2" s="1"/>
  <c r="L1714" i="2"/>
  <c r="Z1714" i="2" s="1"/>
  <c r="L1715" i="2"/>
  <c r="Z1715" i="2" s="1"/>
  <c r="L1716" i="2"/>
  <c r="Z1716" i="2" s="1"/>
  <c r="L1717" i="2"/>
  <c r="Z1717" i="2" s="1"/>
  <c r="L1718" i="2"/>
  <c r="Z1718" i="2" s="1"/>
  <c r="L1719" i="2"/>
  <c r="Z1719" i="2" s="1"/>
  <c r="L1720" i="2"/>
  <c r="Z1720" i="2" s="1"/>
  <c r="L1721" i="2"/>
  <c r="Z1721" i="2" s="1"/>
  <c r="L1722" i="2"/>
  <c r="Z1722" i="2" s="1"/>
  <c r="L1723" i="2"/>
  <c r="Z1723" i="2" s="1"/>
  <c r="L1724" i="2"/>
  <c r="Z1724" i="2" s="1"/>
  <c r="L1725" i="2"/>
  <c r="Z1725" i="2" s="1"/>
  <c r="L1726" i="2"/>
  <c r="Z1726" i="2" s="1"/>
  <c r="L1727" i="2"/>
  <c r="Z1727" i="2" s="1"/>
  <c r="L1728" i="2"/>
  <c r="Z1728" i="2" s="1"/>
  <c r="L1729" i="2"/>
  <c r="Z1729" i="2" s="1"/>
  <c r="L1730" i="2"/>
  <c r="Z1730" i="2" s="1"/>
  <c r="L1731" i="2"/>
  <c r="Z1731" i="2" s="1"/>
  <c r="L1732" i="2"/>
  <c r="Z1732" i="2" s="1"/>
  <c r="L1733" i="2"/>
  <c r="Z1733" i="2" s="1"/>
  <c r="L1734" i="2"/>
  <c r="Z1734" i="2" s="1"/>
  <c r="L1735" i="2"/>
  <c r="Z1735" i="2" s="1"/>
  <c r="L1736" i="2"/>
  <c r="Z1736" i="2" s="1"/>
  <c r="L1737" i="2"/>
  <c r="Z1737" i="2" s="1"/>
  <c r="L1738" i="2"/>
  <c r="Z1738" i="2" s="1"/>
  <c r="L1739" i="2"/>
  <c r="Z1739" i="2" s="1"/>
  <c r="L1740" i="2"/>
  <c r="Z1740" i="2" s="1"/>
  <c r="L1741" i="2"/>
  <c r="Z1741" i="2" s="1"/>
  <c r="L1742" i="2"/>
  <c r="Z1742" i="2" s="1"/>
  <c r="L1743" i="2"/>
  <c r="Z1743" i="2" s="1"/>
  <c r="L1744" i="2"/>
  <c r="Z1744" i="2" s="1"/>
  <c r="L1745" i="2"/>
  <c r="Z1745" i="2" s="1"/>
  <c r="L1746" i="2"/>
  <c r="Z1746" i="2" s="1"/>
  <c r="L1747" i="2"/>
  <c r="Z1747" i="2" s="1"/>
  <c r="L1748" i="2"/>
  <c r="Z1748" i="2" s="1"/>
  <c r="L1749" i="2"/>
  <c r="Z1749" i="2" s="1"/>
  <c r="L1750" i="2"/>
  <c r="Z1750" i="2" s="1"/>
  <c r="L1751" i="2"/>
  <c r="Z1751" i="2" s="1"/>
  <c r="L1752" i="2"/>
  <c r="Z1752" i="2" s="1"/>
  <c r="L1753" i="2"/>
  <c r="Z1753" i="2" s="1"/>
  <c r="L1754" i="2"/>
  <c r="Z1754" i="2" s="1"/>
  <c r="L1755" i="2"/>
  <c r="Z1755" i="2" s="1"/>
  <c r="L1756" i="2"/>
  <c r="Z1756" i="2" s="1"/>
  <c r="L1757" i="2"/>
  <c r="Z1757" i="2" s="1"/>
  <c r="L1758" i="2"/>
  <c r="Z1758" i="2" s="1"/>
  <c r="L1759" i="2"/>
  <c r="Z1759" i="2" s="1"/>
  <c r="L1760" i="2"/>
  <c r="Z1760" i="2" s="1"/>
  <c r="L1761" i="2"/>
  <c r="Z1761" i="2" s="1"/>
  <c r="L1762" i="2"/>
  <c r="Z1762" i="2" s="1"/>
  <c r="L1763" i="2"/>
  <c r="Z1763" i="2" s="1"/>
  <c r="L1764" i="2"/>
  <c r="Z1764" i="2" s="1"/>
  <c r="L1765" i="2"/>
  <c r="Z1765" i="2" s="1"/>
  <c r="L1766" i="2"/>
  <c r="Z1766" i="2" s="1"/>
  <c r="L1767" i="2"/>
  <c r="Z1767" i="2" s="1"/>
  <c r="L1768" i="2"/>
  <c r="Z1768" i="2" s="1"/>
  <c r="L1769" i="2"/>
  <c r="Z1769" i="2" s="1"/>
  <c r="L1770" i="2"/>
  <c r="Z1770" i="2" s="1"/>
  <c r="L1771" i="2"/>
  <c r="Z1771" i="2" s="1"/>
  <c r="L1772" i="2"/>
  <c r="Z1772" i="2" s="1"/>
  <c r="L1773" i="2"/>
  <c r="Z1773" i="2" s="1"/>
  <c r="L1774" i="2"/>
  <c r="Z1774" i="2" s="1"/>
  <c r="L1775" i="2"/>
  <c r="Z1775" i="2" s="1"/>
  <c r="L1776" i="2"/>
  <c r="Z1776" i="2" s="1"/>
  <c r="L1777" i="2"/>
  <c r="Z1777" i="2" s="1"/>
  <c r="L1778" i="2"/>
  <c r="Z1778" i="2" s="1"/>
  <c r="L1779" i="2"/>
  <c r="Z1779" i="2" s="1"/>
  <c r="L1780" i="2"/>
  <c r="Z1780" i="2" s="1"/>
  <c r="L1781" i="2"/>
  <c r="Z1781" i="2" s="1"/>
  <c r="L1782" i="2"/>
  <c r="Z1782" i="2" s="1"/>
  <c r="L1783" i="2"/>
  <c r="Z1783" i="2" s="1"/>
  <c r="L1784" i="2"/>
  <c r="Z1784" i="2" s="1"/>
  <c r="L1785" i="2"/>
  <c r="Z1785" i="2" s="1"/>
  <c r="L1786" i="2"/>
  <c r="Z1786" i="2" s="1"/>
  <c r="L1787" i="2"/>
  <c r="Z1787" i="2" s="1"/>
  <c r="L1788" i="2"/>
  <c r="Z1788" i="2" s="1"/>
  <c r="L1789" i="2"/>
  <c r="Z1789" i="2" s="1"/>
  <c r="L1790" i="2"/>
  <c r="Z1790" i="2" s="1"/>
  <c r="L1791" i="2"/>
  <c r="Z1791" i="2" s="1"/>
  <c r="L1792" i="2"/>
  <c r="Z1792" i="2" s="1"/>
  <c r="L1793" i="2"/>
  <c r="Z1793" i="2" s="1"/>
  <c r="L1794" i="2"/>
  <c r="Z1794" i="2" s="1"/>
  <c r="L1795" i="2"/>
  <c r="Z1795" i="2" s="1"/>
  <c r="L1796" i="2"/>
  <c r="Z1796" i="2" s="1"/>
  <c r="L1797" i="2"/>
  <c r="Z1797" i="2" s="1"/>
  <c r="L1798" i="2"/>
  <c r="Z1798" i="2" s="1"/>
  <c r="L1799" i="2"/>
  <c r="Z1799" i="2" s="1"/>
  <c r="L1800" i="2"/>
  <c r="Z1800" i="2" s="1"/>
  <c r="L1801" i="2"/>
  <c r="Z1801" i="2" s="1"/>
  <c r="L1802" i="2"/>
  <c r="Z1802" i="2" s="1"/>
  <c r="L1803" i="2"/>
  <c r="Z1803" i="2" s="1"/>
  <c r="L1804" i="2"/>
  <c r="Z1804" i="2" s="1"/>
  <c r="L1805" i="2"/>
  <c r="Z1805" i="2" s="1"/>
  <c r="L1806" i="2"/>
  <c r="Z1806" i="2" s="1"/>
  <c r="L1807" i="2"/>
  <c r="Z1807" i="2" s="1"/>
  <c r="L1808" i="2"/>
  <c r="Z1808" i="2" s="1"/>
  <c r="L1809" i="2"/>
  <c r="Z1809" i="2" s="1"/>
  <c r="L1810" i="2"/>
  <c r="Z1810" i="2" s="1"/>
  <c r="L1811" i="2"/>
  <c r="Z1811" i="2" s="1"/>
  <c r="L1812" i="2"/>
  <c r="Z1812" i="2" s="1"/>
  <c r="L1813" i="2"/>
  <c r="Z1813" i="2" s="1"/>
  <c r="L1814" i="2"/>
  <c r="Z1814" i="2" s="1"/>
  <c r="L1815" i="2"/>
  <c r="Z1815" i="2" s="1"/>
  <c r="L1816" i="2"/>
  <c r="Z1816" i="2" s="1"/>
  <c r="L1817" i="2"/>
  <c r="Z1817" i="2" s="1"/>
  <c r="L1818" i="2"/>
  <c r="Z1818" i="2" s="1"/>
  <c r="L1819" i="2"/>
  <c r="Z1819" i="2" s="1"/>
  <c r="L1820" i="2"/>
  <c r="Z1820" i="2" s="1"/>
  <c r="L1821" i="2"/>
  <c r="Z1821" i="2" s="1"/>
  <c r="L1822" i="2"/>
  <c r="Z1822" i="2" s="1"/>
  <c r="L1823" i="2"/>
  <c r="Z1823" i="2" s="1"/>
  <c r="L1824" i="2"/>
  <c r="Z1824" i="2" s="1"/>
  <c r="L1825" i="2"/>
  <c r="Z1825" i="2" s="1"/>
  <c r="L1826" i="2"/>
  <c r="Z1826" i="2" s="1"/>
  <c r="L1827" i="2"/>
  <c r="Z1827" i="2" s="1"/>
  <c r="L1828" i="2"/>
  <c r="Z1828" i="2" s="1"/>
  <c r="L1829" i="2"/>
  <c r="Z1829" i="2" s="1"/>
  <c r="L1830" i="2"/>
  <c r="Z1830" i="2" s="1"/>
  <c r="L1831" i="2"/>
  <c r="Z1831" i="2" s="1"/>
  <c r="L1832" i="2"/>
  <c r="Z1832" i="2" s="1"/>
  <c r="L1833" i="2"/>
  <c r="Z1833" i="2" s="1"/>
  <c r="L1834" i="2"/>
  <c r="Z1834" i="2" s="1"/>
  <c r="L1835" i="2"/>
  <c r="Z1835" i="2" s="1"/>
  <c r="L1836" i="2"/>
  <c r="Z1836" i="2" s="1"/>
  <c r="L1837" i="2"/>
  <c r="Z1837" i="2" s="1"/>
  <c r="L1838" i="2"/>
  <c r="Z1838" i="2" s="1"/>
  <c r="L1839" i="2"/>
  <c r="Z1839" i="2" s="1"/>
  <c r="L1840" i="2"/>
  <c r="Z1840" i="2" s="1"/>
  <c r="L1841" i="2"/>
  <c r="Z1841" i="2" s="1"/>
  <c r="L1842" i="2"/>
  <c r="Z1842" i="2" s="1"/>
  <c r="L1843" i="2"/>
  <c r="Z1843" i="2" s="1"/>
  <c r="L1844" i="2"/>
  <c r="Z1844" i="2" s="1"/>
  <c r="L1845" i="2"/>
  <c r="Z1845" i="2" s="1"/>
  <c r="L1846" i="2"/>
  <c r="Z1846" i="2" s="1"/>
  <c r="L1847" i="2"/>
  <c r="Z1847" i="2" s="1"/>
  <c r="L1848" i="2"/>
  <c r="Z1848" i="2" s="1"/>
  <c r="L1849" i="2"/>
  <c r="Z1849" i="2" s="1"/>
  <c r="L1850" i="2"/>
  <c r="Z1850" i="2" s="1"/>
  <c r="L1851" i="2"/>
  <c r="Z1851" i="2" s="1"/>
  <c r="L1852" i="2"/>
  <c r="Z1852" i="2" s="1"/>
  <c r="L1853" i="2"/>
  <c r="Z1853" i="2" s="1"/>
  <c r="L1854" i="2"/>
  <c r="Z1854" i="2" s="1"/>
  <c r="L1855" i="2"/>
  <c r="Z1855" i="2" s="1"/>
  <c r="L1856" i="2"/>
  <c r="Z1856" i="2" s="1"/>
  <c r="L1857" i="2"/>
  <c r="Z1857" i="2" s="1"/>
  <c r="L1858" i="2"/>
  <c r="Z1858" i="2" s="1"/>
  <c r="L1859" i="2"/>
  <c r="Z1859" i="2" s="1"/>
  <c r="L1860" i="2"/>
  <c r="Z1860" i="2" s="1"/>
  <c r="L1861" i="2"/>
  <c r="Z1861" i="2" s="1"/>
  <c r="L1862" i="2"/>
  <c r="Z1862" i="2" s="1"/>
  <c r="L1863" i="2"/>
  <c r="Z1863" i="2" s="1"/>
  <c r="L1864" i="2"/>
  <c r="Z1864" i="2" s="1"/>
  <c r="L1865" i="2"/>
  <c r="Z1865" i="2" s="1"/>
  <c r="L1866" i="2"/>
  <c r="Z1866" i="2" s="1"/>
  <c r="L1867" i="2"/>
  <c r="Z1867" i="2" s="1"/>
  <c r="L1868" i="2"/>
  <c r="Z1868" i="2" s="1"/>
  <c r="L1869" i="2"/>
  <c r="Z1869" i="2" s="1"/>
  <c r="L1870" i="2"/>
  <c r="Z1870" i="2" s="1"/>
  <c r="L1871" i="2"/>
  <c r="Z1871" i="2" s="1"/>
  <c r="L1872" i="2"/>
  <c r="Z1872" i="2" s="1"/>
  <c r="L1873" i="2"/>
  <c r="Z1873" i="2" s="1"/>
  <c r="L1874" i="2"/>
  <c r="Z1874" i="2" s="1"/>
  <c r="L1875" i="2"/>
  <c r="Z1875" i="2" s="1"/>
  <c r="L1876" i="2"/>
  <c r="Z1876" i="2" s="1"/>
  <c r="L1877" i="2"/>
  <c r="Z1877" i="2" s="1"/>
  <c r="L1878" i="2"/>
  <c r="Z1878" i="2" s="1"/>
  <c r="L1879" i="2"/>
  <c r="Z1879" i="2" s="1"/>
  <c r="L1880" i="2"/>
  <c r="Z1880" i="2" s="1"/>
  <c r="L1881" i="2"/>
  <c r="Z1881" i="2" s="1"/>
  <c r="L1882" i="2"/>
  <c r="Z1882" i="2" s="1"/>
  <c r="L1883" i="2"/>
  <c r="Z1883" i="2" s="1"/>
  <c r="L1884" i="2"/>
  <c r="Z1884" i="2" s="1"/>
  <c r="L1885" i="2"/>
  <c r="Z1885" i="2" s="1"/>
  <c r="L1886" i="2"/>
  <c r="Z1886" i="2" s="1"/>
  <c r="L1887" i="2"/>
  <c r="Z1887" i="2" s="1"/>
  <c r="L1888" i="2"/>
  <c r="Z1888" i="2" s="1"/>
  <c r="L1889" i="2"/>
  <c r="Z1889" i="2" s="1"/>
  <c r="L1890" i="2"/>
  <c r="Z1890" i="2" s="1"/>
  <c r="L1891" i="2"/>
  <c r="Z1891" i="2" s="1"/>
  <c r="L1892" i="2"/>
  <c r="Z1892" i="2" s="1"/>
  <c r="L1893" i="2"/>
  <c r="Z1893" i="2" s="1"/>
  <c r="L1894" i="2"/>
  <c r="Z1894" i="2" s="1"/>
  <c r="L1895" i="2"/>
  <c r="Z1895" i="2" s="1"/>
  <c r="L1896" i="2"/>
  <c r="Z1896" i="2" s="1"/>
  <c r="L1897" i="2"/>
  <c r="Z1897" i="2" s="1"/>
  <c r="L1898" i="2"/>
  <c r="Z1898" i="2" s="1"/>
  <c r="L1899" i="2"/>
  <c r="Z1899" i="2" s="1"/>
  <c r="L1900" i="2"/>
  <c r="Z1900" i="2" s="1"/>
  <c r="L1901" i="2"/>
  <c r="Z1901" i="2" s="1"/>
  <c r="L1902" i="2"/>
  <c r="Z1902" i="2" s="1"/>
  <c r="L1903" i="2"/>
  <c r="Z1903" i="2" s="1"/>
  <c r="L1904" i="2"/>
  <c r="Z1904" i="2" s="1"/>
  <c r="L1905" i="2"/>
  <c r="Z1905" i="2" s="1"/>
  <c r="L1906" i="2"/>
  <c r="Z1906" i="2" s="1"/>
  <c r="L1907" i="2"/>
  <c r="Z1907" i="2" s="1"/>
  <c r="L1908" i="2"/>
  <c r="Z1908" i="2" s="1"/>
  <c r="L1909" i="2"/>
  <c r="Z1909" i="2" s="1"/>
  <c r="L1910" i="2"/>
  <c r="Z1910" i="2" s="1"/>
  <c r="L1911" i="2"/>
  <c r="Z1911" i="2" s="1"/>
  <c r="L1912" i="2"/>
  <c r="Z1912" i="2" s="1"/>
  <c r="L1913" i="2"/>
  <c r="Z1913" i="2" s="1"/>
  <c r="L1914" i="2"/>
  <c r="Z1914" i="2" s="1"/>
  <c r="L1915" i="2"/>
  <c r="Z1915" i="2" s="1"/>
  <c r="L1916" i="2"/>
  <c r="Z1916" i="2" s="1"/>
  <c r="L1917" i="2"/>
  <c r="Z1917" i="2" s="1"/>
  <c r="L1918" i="2"/>
  <c r="Z1918" i="2" s="1"/>
  <c r="L1919" i="2"/>
  <c r="Z1919" i="2" s="1"/>
  <c r="L1920" i="2"/>
  <c r="Z1920" i="2" s="1"/>
  <c r="L1921" i="2"/>
  <c r="Z1921" i="2" s="1"/>
  <c r="L1922" i="2"/>
  <c r="Z1922" i="2" s="1"/>
  <c r="L1923" i="2"/>
  <c r="Z1923" i="2" s="1"/>
  <c r="L1924" i="2"/>
  <c r="Z1924" i="2" s="1"/>
  <c r="L1925" i="2"/>
  <c r="Z1925" i="2" s="1"/>
  <c r="L1926" i="2"/>
  <c r="Z1926" i="2" s="1"/>
  <c r="L1927" i="2"/>
  <c r="Z1927" i="2" s="1"/>
  <c r="L1928" i="2"/>
  <c r="Z1928" i="2" s="1"/>
  <c r="L1929" i="2"/>
  <c r="Z1929" i="2" s="1"/>
  <c r="L1930" i="2"/>
  <c r="Z1930" i="2" s="1"/>
  <c r="L1931" i="2"/>
  <c r="Z1931" i="2" s="1"/>
  <c r="L1932" i="2"/>
  <c r="Z1932" i="2" s="1"/>
  <c r="L1933" i="2"/>
  <c r="Z1933" i="2" s="1"/>
  <c r="L1934" i="2"/>
  <c r="Z1934" i="2" s="1"/>
  <c r="L1935" i="2"/>
  <c r="Z1935" i="2" s="1"/>
  <c r="L1936" i="2"/>
  <c r="Z1936" i="2" s="1"/>
  <c r="L1937" i="2"/>
  <c r="Z1937" i="2" s="1"/>
  <c r="L1938" i="2"/>
  <c r="Z1938" i="2" s="1"/>
  <c r="L1939" i="2"/>
  <c r="Z1939" i="2" s="1"/>
  <c r="L1940" i="2"/>
  <c r="Z1940" i="2" s="1"/>
  <c r="L1941" i="2"/>
  <c r="Z1941" i="2" s="1"/>
  <c r="L1942" i="2"/>
  <c r="Z1942" i="2" s="1"/>
  <c r="L1943" i="2"/>
  <c r="Z1943" i="2" s="1"/>
  <c r="L1944" i="2"/>
  <c r="Z1944" i="2" s="1"/>
  <c r="L1945" i="2"/>
  <c r="Z1945" i="2" s="1"/>
  <c r="L1946" i="2"/>
  <c r="Z1946" i="2" s="1"/>
  <c r="L1947" i="2"/>
  <c r="Z1947" i="2" s="1"/>
  <c r="L1948" i="2"/>
  <c r="Z1948" i="2" s="1"/>
  <c r="L1949" i="2"/>
  <c r="Z1949" i="2" s="1"/>
  <c r="L1950" i="2"/>
  <c r="Z1950" i="2" s="1"/>
  <c r="L1951" i="2"/>
  <c r="Z1951" i="2" s="1"/>
  <c r="L1952" i="2"/>
  <c r="Z1952" i="2" s="1"/>
  <c r="L1953" i="2"/>
  <c r="Z1953" i="2" s="1"/>
  <c r="L1954" i="2"/>
  <c r="Z1954" i="2" s="1"/>
  <c r="L1955" i="2"/>
  <c r="Z1955" i="2" s="1"/>
  <c r="L1956" i="2"/>
  <c r="Z1956" i="2" s="1"/>
  <c r="L1957" i="2"/>
  <c r="Z1957" i="2" s="1"/>
  <c r="L1958" i="2"/>
  <c r="Z1958" i="2" s="1"/>
  <c r="L1959" i="2"/>
  <c r="Z1959" i="2" s="1"/>
  <c r="L1960" i="2"/>
  <c r="Z1960" i="2" s="1"/>
  <c r="L1961" i="2"/>
  <c r="Z1961" i="2" s="1"/>
  <c r="L1962" i="2"/>
  <c r="Z1962" i="2" s="1"/>
  <c r="L1963" i="2"/>
  <c r="Z1963" i="2" s="1"/>
  <c r="L1964" i="2"/>
  <c r="Z1964" i="2" s="1"/>
  <c r="L1965" i="2"/>
  <c r="Z1965" i="2" s="1"/>
  <c r="L1966" i="2"/>
  <c r="Z1966" i="2" s="1"/>
  <c r="L1967" i="2"/>
  <c r="Z1967" i="2" s="1"/>
  <c r="L1968" i="2"/>
  <c r="Z1968" i="2" s="1"/>
  <c r="L1969" i="2"/>
  <c r="Z1969" i="2" s="1"/>
  <c r="L1970" i="2"/>
  <c r="Z1970" i="2" s="1"/>
  <c r="L1971" i="2"/>
  <c r="Z1971" i="2" s="1"/>
  <c r="L1972" i="2"/>
  <c r="Z1972" i="2" s="1"/>
  <c r="L1973" i="2"/>
  <c r="Z1973" i="2" s="1"/>
  <c r="L1974" i="2"/>
  <c r="Z1974" i="2" s="1"/>
  <c r="L1975" i="2"/>
  <c r="Z1975" i="2" s="1"/>
  <c r="L1976" i="2"/>
  <c r="Z1976" i="2" s="1"/>
  <c r="L1977" i="2"/>
  <c r="Z1977" i="2" s="1"/>
  <c r="L1978" i="2"/>
  <c r="Z1978" i="2" s="1"/>
  <c r="L1979" i="2"/>
  <c r="Z1979" i="2" s="1"/>
  <c r="L1980" i="2"/>
  <c r="Z1980" i="2" s="1"/>
  <c r="L1981" i="2"/>
  <c r="Z1981" i="2" s="1"/>
  <c r="L1982" i="2"/>
  <c r="Z1982" i="2" s="1"/>
  <c r="L1983" i="2"/>
  <c r="Z1983" i="2" s="1"/>
  <c r="L1984" i="2"/>
  <c r="Z1984" i="2" s="1"/>
  <c r="L1985" i="2"/>
  <c r="Z1985" i="2" s="1"/>
  <c r="L1986" i="2"/>
  <c r="Z1986" i="2" s="1"/>
  <c r="L1987" i="2"/>
  <c r="Z1987" i="2" s="1"/>
  <c r="L1988" i="2"/>
  <c r="Z1988" i="2" s="1"/>
  <c r="L1989" i="2"/>
  <c r="Z1989" i="2" s="1"/>
  <c r="L1990" i="2"/>
  <c r="Z1990" i="2" s="1"/>
  <c r="L1991" i="2"/>
  <c r="Z1991" i="2" s="1"/>
  <c r="L1992" i="2"/>
  <c r="Z1992" i="2" s="1"/>
  <c r="L1993" i="2"/>
  <c r="Z1993" i="2" s="1"/>
  <c r="L1994" i="2"/>
  <c r="Z1994" i="2" s="1"/>
  <c r="L1995" i="2"/>
  <c r="Z1995" i="2" s="1"/>
  <c r="L1996" i="2"/>
  <c r="Z1996" i="2" s="1"/>
  <c r="L1997" i="2"/>
  <c r="Z1997" i="2" s="1"/>
  <c r="L1998" i="2"/>
  <c r="Z1998" i="2" s="1"/>
  <c r="L1999" i="2"/>
  <c r="Z1999" i="2" s="1"/>
  <c r="L2000" i="2"/>
  <c r="Z2000" i="2" s="1"/>
  <c r="L2001" i="2"/>
  <c r="Z2001" i="2" s="1"/>
  <c r="L2" i="2"/>
  <c r="Z2" i="2" s="1"/>
  <c r="B3" i="2" a="1"/>
  <c r="B3" i="2" s="1"/>
  <c r="B4" i="2" a="1"/>
  <c r="B4" i="2" s="1"/>
  <c r="B5" i="2" a="1"/>
  <c r="B5" i="2" s="1"/>
  <c r="B6" i="2" a="1"/>
  <c r="B6" i="2" s="1"/>
  <c r="B7" i="2" a="1"/>
  <c r="B7" i="2" s="1"/>
  <c r="B8" i="2" a="1"/>
  <c r="B8" i="2" s="1"/>
  <c r="B9" i="2" a="1"/>
  <c r="B9" i="2" s="1"/>
  <c r="B10" i="2" a="1"/>
  <c r="B10" i="2" s="1"/>
  <c r="B11" i="2" a="1"/>
  <c r="B11" i="2" s="1"/>
  <c r="B12" i="2" a="1"/>
  <c r="B12" i="2" s="1"/>
  <c r="B13" i="2" a="1"/>
  <c r="B13" i="2" s="1"/>
  <c r="B14" i="2" a="1"/>
  <c r="B14" i="2" s="1"/>
  <c r="B15" i="2" a="1"/>
  <c r="B15" i="2" s="1"/>
  <c r="B16" i="2" a="1"/>
  <c r="B17" i="2" a="1"/>
  <c r="B17" i="2" s="1"/>
  <c r="B18" i="2" a="1"/>
  <c r="B18" i="2" s="1"/>
  <c r="B19" i="2" a="1"/>
  <c r="B19" i="2" s="1"/>
  <c r="B20" i="2" a="1"/>
  <c r="B20" i="2" s="1"/>
  <c r="B21" i="2" a="1"/>
  <c r="B21" i="2" s="1"/>
  <c r="B22" i="2" a="1"/>
  <c r="B22" i="2" s="1"/>
  <c r="B23" i="2" a="1"/>
  <c r="B23" i="2" s="1"/>
  <c r="B24" i="2" a="1"/>
  <c r="B24" i="2" s="1"/>
  <c r="B25" i="2" a="1"/>
  <c r="B25" i="2" s="1"/>
  <c r="B26" i="2" a="1"/>
  <c r="B26" i="2" s="1"/>
  <c r="B27" i="2" a="1"/>
  <c r="B27" i="2" s="1"/>
  <c r="B28" i="2" a="1"/>
  <c r="B28" i="2" s="1"/>
  <c r="B29" i="2" a="1"/>
  <c r="B29" i="2" s="1"/>
  <c r="B30" i="2" a="1"/>
  <c r="B30" i="2" s="1"/>
  <c r="B31" i="2" a="1"/>
  <c r="B31" i="2" s="1"/>
  <c r="B32" i="2" a="1"/>
  <c r="B32" i="2" s="1"/>
  <c r="B33" i="2" a="1"/>
  <c r="B33" i="2" s="1"/>
  <c r="B34" i="2" a="1"/>
  <c r="B34" i="2" s="1"/>
  <c r="B35" i="2" a="1"/>
  <c r="B35" i="2" s="1"/>
  <c r="B36" i="2" a="1"/>
  <c r="B36" i="2" s="1"/>
  <c r="B37" i="2" a="1"/>
  <c r="B37" i="2" s="1"/>
  <c r="B38" i="2" a="1"/>
  <c r="B38" i="2" s="1"/>
  <c r="B39" i="2" a="1"/>
  <c r="B39" i="2" s="1"/>
  <c r="B40" i="2" a="1"/>
  <c r="B40" i="2" s="1"/>
  <c r="B41" i="2" a="1"/>
  <c r="B41" i="2" s="1"/>
  <c r="B42" i="2" a="1"/>
  <c r="B42" i="2" s="1"/>
  <c r="B43" i="2" a="1"/>
  <c r="B43" i="2" s="1"/>
  <c r="B44" i="2" a="1"/>
  <c r="B44" i="2" s="1"/>
  <c r="B45" i="2" a="1"/>
  <c r="B46" i="2" a="1"/>
  <c r="B46" i="2" s="1"/>
  <c r="B47" i="2" a="1"/>
  <c r="B47" i="2" s="1"/>
  <c r="B48" i="2" a="1"/>
  <c r="B48" i="2" s="1"/>
  <c r="B49" i="2" a="1"/>
  <c r="B49" i="2" s="1"/>
  <c r="B50" i="2" a="1"/>
  <c r="B50" i="2" s="1"/>
  <c r="B51" i="2" a="1"/>
  <c r="B51" i="2" s="1"/>
  <c r="B52" i="2" a="1"/>
  <c r="B52" i="2" s="1"/>
  <c r="B53" i="2" a="1"/>
  <c r="B54" i="2" a="1"/>
  <c r="B54" i="2" s="1"/>
  <c r="B55" i="2" a="1"/>
  <c r="B55" i="2" s="1"/>
  <c r="B56" i="2" a="1"/>
  <c r="B56" i="2" s="1"/>
  <c r="B57" i="2" a="1"/>
  <c r="B57" i="2" s="1"/>
  <c r="B58" i="2" a="1"/>
  <c r="B58" i="2" s="1"/>
  <c r="B59" i="2" a="1"/>
  <c r="B59" i="2" s="1"/>
  <c r="B60" i="2" a="1"/>
  <c r="B60" i="2" s="1"/>
  <c r="B61" i="2" a="1"/>
  <c r="B61" i="2" s="1"/>
  <c r="B62" i="2" a="1"/>
  <c r="B62" i="2" s="1"/>
  <c r="B63" i="2" a="1"/>
  <c r="B63" i="2" s="1"/>
  <c r="B64" i="2" a="1"/>
  <c r="B64" i="2" s="1"/>
  <c r="B65" i="2" a="1"/>
  <c r="B66" i="2" a="1"/>
  <c r="B66" i="2" s="1"/>
  <c r="B67" i="2" a="1"/>
  <c r="B67" i="2" s="1"/>
  <c r="B68" i="2" a="1"/>
  <c r="B68" i="2" s="1"/>
  <c r="B69" i="2" a="1"/>
  <c r="B69" i="2" s="1"/>
  <c r="B70" i="2" a="1"/>
  <c r="B70" i="2" s="1"/>
  <c r="B71" i="2" a="1"/>
  <c r="B71" i="2" s="1"/>
  <c r="B72" i="2" a="1"/>
  <c r="B72" i="2" s="1"/>
  <c r="B73" i="2" a="1"/>
  <c r="B73" i="2" s="1"/>
  <c r="B74" i="2" a="1"/>
  <c r="B74" i="2" s="1"/>
  <c r="B75" i="2" a="1"/>
  <c r="B75" i="2" s="1"/>
  <c r="B76" i="2" a="1"/>
  <c r="B77" i="2" a="1"/>
  <c r="B78" i="2" a="1"/>
  <c r="B78" i="2" s="1"/>
  <c r="B79" i="2" a="1"/>
  <c r="B79" i="2" s="1"/>
  <c r="B80" i="2" a="1"/>
  <c r="B80" i="2" s="1"/>
  <c r="B81" i="2" a="1"/>
  <c r="B81" i="2" s="1"/>
  <c r="B82" i="2" a="1"/>
  <c r="B82" i="2" s="1"/>
  <c r="B83" i="2" a="1"/>
  <c r="B83" i="2" s="1"/>
  <c r="B84" i="2" a="1"/>
  <c r="B84" i="2" s="1"/>
  <c r="B85" i="2" a="1"/>
  <c r="B85" i="2" s="1"/>
  <c r="B86" i="2" a="1"/>
  <c r="B86" i="2" s="1"/>
  <c r="B87" i="2" a="1"/>
  <c r="B87" i="2" s="1"/>
  <c r="B88" i="2" a="1"/>
  <c r="B88" i="2" s="1"/>
  <c r="B89" i="2" a="1"/>
  <c r="B90" i="2" a="1"/>
  <c r="B90" i="2" s="1"/>
  <c r="B91" i="2" a="1"/>
  <c r="B91" i="2" s="1"/>
  <c r="B92" i="2" a="1"/>
  <c r="B92" i="2" s="1"/>
  <c r="B93" i="2" a="1"/>
  <c r="B93" i="2" s="1"/>
  <c r="B94" i="2" a="1"/>
  <c r="B94" i="2" s="1"/>
  <c r="B95" i="2" a="1"/>
  <c r="B95" i="2" s="1"/>
  <c r="B96" i="2" a="1"/>
  <c r="B96" i="2" s="1"/>
  <c r="B97" i="2" a="1"/>
  <c r="B97" i="2" s="1"/>
  <c r="B98" i="2" a="1"/>
  <c r="B98" i="2" s="1"/>
  <c r="B99" i="2" a="1"/>
  <c r="B99" i="2" s="1"/>
  <c r="B100" i="2" a="1"/>
  <c r="B100" i="2" s="1"/>
  <c r="B101" i="2" a="1"/>
  <c r="B102" i="2" a="1"/>
  <c r="B102" i="2" s="1"/>
  <c r="B103" i="2" a="1"/>
  <c r="B103" i="2" s="1"/>
  <c r="B104" i="2" a="1"/>
  <c r="B104" i="2" s="1"/>
  <c r="B105" i="2" a="1"/>
  <c r="B105" i="2" s="1"/>
  <c r="B106" i="2" a="1"/>
  <c r="B106" i="2" s="1"/>
  <c r="B107" i="2" a="1"/>
  <c r="B107" i="2" s="1"/>
  <c r="B108" i="2" a="1"/>
  <c r="B108" i="2" s="1"/>
  <c r="B109" i="2" a="1"/>
  <c r="B109" i="2" s="1"/>
  <c r="B110" i="2" a="1"/>
  <c r="B110" i="2" s="1"/>
  <c r="B111" i="2" a="1"/>
  <c r="B111" i="2" s="1"/>
  <c r="B112" i="2" a="1"/>
  <c r="B113" i="2" a="1"/>
  <c r="B114" i="2" a="1"/>
  <c r="B114" i="2" s="1"/>
  <c r="B115" i="2" a="1"/>
  <c r="B115" i="2" s="1"/>
  <c r="B116" i="2" a="1"/>
  <c r="B116" i="2" s="1"/>
  <c r="B117" i="2" a="1"/>
  <c r="B117" i="2" s="1"/>
  <c r="B118" i="2" a="1"/>
  <c r="B118" i="2" s="1"/>
  <c r="B119" i="2" a="1"/>
  <c r="B119" i="2" s="1"/>
  <c r="B120" i="2" a="1"/>
  <c r="B120" i="2" s="1"/>
  <c r="B121" i="2" a="1"/>
  <c r="B121" i="2" s="1"/>
  <c r="B122" i="2" a="1"/>
  <c r="B122" i="2" s="1"/>
  <c r="B123" i="2" a="1"/>
  <c r="B123" i="2" s="1"/>
  <c r="B124" i="2" a="1"/>
  <c r="B124" i="2" s="1"/>
  <c r="B125" i="2" a="1"/>
  <c r="B126" i="2" a="1"/>
  <c r="B126" i="2" s="1"/>
  <c r="B127" i="2" a="1"/>
  <c r="B127" i="2" s="1"/>
  <c r="B128" i="2" a="1"/>
  <c r="B129" i="2" a="1"/>
  <c r="B130" i="2" a="1"/>
  <c r="B130" i="2" s="1"/>
  <c r="B131" i="2" a="1"/>
  <c r="B131" i="2" s="1"/>
  <c r="B132" i="2" a="1"/>
  <c r="B132" i="2" s="1"/>
  <c r="B133" i="2" a="1"/>
  <c r="B133" i="2" s="1"/>
  <c r="B134" i="2" a="1"/>
  <c r="B134" i="2" s="1"/>
  <c r="B135" i="2" a="1"/>
  <c r="B135" i="2" s="1"/>
  <c r="B136" i="2" a="1"/>
  <c r="B136" i="2" s="1"/>
  <c r="B137" i="2" a="1"/>
  <c r="B138" i="2" a="1"/>
  <c r="B138" i="2" s="1"/>
  <c r="B139" i="2" a="1"/>
  <c r="B139" i="2" s="1"/>
  <c r="B140" i="2" a="1"/>
  <c r="B140" i="2" s="1"/>
  <c r="B141" i="2" a="1"/>
  <c r="B141" i="2" s="1"/>
  <c r="B142" i="2" a="1"/>
  <c r="B142" i="2" s="1"/>
  <c r="B143" i="2" a="1"/>
  <c r="B143" i="2" s="1"/>
  <c r="B144" i="2" a="1"/>
  <c r="B144" i="2" s="1"/>
  <c r="B145" i="2" a="1"/>
  <c r="B145" i="2" s="1"/>
  <c r="B146" i="2" a="1"/>
  <c r="B146" i="2" s="1"/>
  <c r="B147" i="2" a="1"/>
  <c r="B147" i="2" s="1"/>
  <c r="B148" i="2" a="1"/>
  <c r="B148" i="2" s="1"/>
  <c r="B149" i="2" a="1"/>
  <c r="B150" i="2" a="1"/>
  <c r="B150" i="2" s="1"/>
  <c r="B151" i="2" a="1"/>
  <c r="B151" i="2" s="1"/>
  <c r="B152" i="2" a="1"/>
  <c r="B152" i="2" s="1"/>
  <c r="B153" i="2" a="1"/>
  <c r="B153" i="2" s="1"/>
  <c r="B154" i="2" a="1"/>
  <c r="B154" i="2" s="1"/>
  <c r="B155" i="2" a="1"/>
  <c r="B155" i="2" s="1"/>
  <c r="B156" i="2" a="1"/>
  <c r="B156" i="2" s="1"/>
  <c r="B157" i="2" a="1"/>
  <c r="B157" i="2" s="1"/>
  <c r="B158" i="2" a="1"/>
  <c r="B158" i="2" s="1"/>
  <c r="B159" i="2" a="1"/>
  <c r="B159" i="2" s="1"/>
  <c r="B160" i="2" a="1"/>
  <c r="B160" i="2" s="1"/>
  <c r="B161" i="2" a="1"/>
  <c r="B162" i="2" a="1"/>
  <c r="B162" i="2" s="1"/>
  <c r="B163" i="2" a="1"/>
  <c r="B163" i="2" s="1"/>
  <c r="B164" i="2" a="1"/>
  <c r="B164" i="2" s="1"/>
  <c r="B165" i="2" a="1"/>
  <c r="B165" i="2" s="1"/>
  <c r="B166" i="2" a="1"/>
  <c r="B166" i="2" s="1"/>
  <c r="B167" i="2" a="1"/>
  <c r="B167" i="2" s="1"/>
  <c r="B168" i="2" a="1"/>
  <c r="B168" i="2" s="1"/>
  <c r="B169" i="2" a="1"/>
  <c r="B169" i="2" s="1"/>
  <c r="B170" i="2" a="1"/>
  <c r="B170" i="2" s="1"/>
  <c r="B171" i="2" a="1"/>
  <c r="B171" i="2" s="1"/>
  <c r="B172" i="2" a="1"/>
  <c r="B172" i="2" s="1"/>
  <c r="B173" i="2" a="1"/>
  <c r="B174" i="2" a="1"/>
  <c r="B174" i="2" s="1"/>
  <c r="B175" i="2" a="1"/>
  <c r="B175" i="2" s="1"/>
  <c r="B176" i="2" a="1"/>
  <c r="B176" i="2" s="1"/>
  <c r="B177" i="2" a="1"/>
  <c r="B177" i="2" s="1"/>
  <c r="B178" i="2" a="1"/>
  <c r="B178" i="2" s="1"/>
  <c r="B179" i="2" a="1"/>
  <c r="B179" i="2" s="1"/>
  <c r="B180" i="2" a="1"/>
  <c r="B180" i="2" s="1"/>
  <c r="B181" i="2" a="1"/>
  <c r="B181" i="2" s="1"/>
  <c r="B182" i="2" a="1"/>
  <c r="B182" i="2" s="1"/>
  <c r="B183" i="2" a="1"/>
  <c r="B183" i="2" s="1"/>
  <c r="B184" i="2" a="1"/>
  <c r="B185" i="2" a="1"/>
  <c r="B186" i="2" a="1"/>
  <c r="B186" i="2" s="1"/>
  <c r="B187" i="2" a="1"/>
  <c r="B187" i="2" s="1"/>
  <c r="B188" i="2" a="1"/>
  <c r="B188" i="2" s="1"/>
  <c r="B189" i="2" a="1"/>
  <c r="B189" i="2" s="1"/>
  <c r="B190" i="2" a="1"/>
  <c r="B190" i="2" s="1"/>
  <c r="B191" i="2" a="1"/>
  <c r="B191" i="2" s="1"/>
  <c r="B192" i="2" a="1"/>
  <c r="B192" i="2" s="1"/>
  <c r="B193" i="2" a="1"/>
  <c r="B193" i="2" s="1"/>
  <c r="B194" i="2" a="1"/>
  <c r="B194" i="2" s="1"/>
  <c r="X194" i="2" s="1"/>
  <c r="B195" i="2" a="1"/>
  <c r="B195" i="2" s="1"/>
  <c r="B196" i="2" a="1"/>
  <c r="B197" i="2" a="1"/>
  <c r="B197" i="2" s="1"/>
  <c r="B198" i="2" a="1"/>
  <c r="B198" i="2" s="1"/>
  <c r="B199" i="2" a="1"/>
  <c r="B199" i="2" s="1"/>
  <c r="B200" i="2" a="1"/>
  <c r="B200" i="2" s="1"/>
  <c r="B201" i="2" a="1"/>
  <c r="B201" i="2" s="1"/>
  <c r="B202" i="2" a="1"/>
  <c r="B202" i="2" s="1"/>
  <c r="B203" i="2" a="1"/>
  <c r="B203" i="2" s="1"/>
  <c r="B204" i="2" a="1"/>
  <c r="B204" i="2" s="1"/>
  <c r="B205" i="2" a="1"/>
  <c r="B205" i="2" s="1"/>
  <c r="B206" i="2" a="1"/>
  <c r="B206" i="2" s="1"/>
  <c r="B207" i="2" a="1"/>
  <c r="B207" i="2" s="1"/>
  <c r="B208" i="2" a="1"/>
  <c r="B208" i="2" s="1"/>
  <c r="B209" i="2" a="1"/>
  <c r="B209" i="2" s="1"/>
  <c r="B210" i="2" a="1"/>
  <c r="B210" i="2" s="1"/>
  <c r="B211" i="2" a="1"/>
  <c r="B211" i="2" s="1"/>
  <c r="B212" i="2" a="1"/>
  <c r="B212" i="2" s="1"/>
  <c r="B213" i="2" a="1"/>
  <c r="B213" i="2" s="1"/>
  <c r="B214" i="2" a="1"/>
  <c r="B214" i="2" s="1"/>
  <c r="B215" i="2" a="1"/>
  <c r="B215" i="2" s="1"/>
  <c r="B216" i="2" a="1"/>
  <c r="B216" i="2" s="1"/>
  <c r="B217" i="2" a="1"/>
  <c r="B217" i="2" s="1"/>
  <c r="B218" i="2" a="1"/>
  <c r="B218" i="2" s="1"/>
  <c r="B219" i="2" a="1"/>
  <c r="B219" i="2" s="1"/>
  <c r="B220" i="2" a="1"/>
  <c r="B221" i="2" a="1"/>
  <c r="B221" i="2" s="1"/>
  <c r="B222" i="2" a="1"/>
  <c r="B222" i="2" s="1"/>
  <c r="B223" i="2" a="1"/>
  <c r="B223" i="2" s="1"/>
  <c r="B224" i="2" a="1"/>
  <c r="B224" i="2" s="1"/>
  <c r="B225" i="2" a="1"/>
  <c r="B225" i="2" s="1"/>
  <c r="B226" i="2" a="1"/>
  <c r="B226" i="2" s="1"/>
  <c r="B227" i="2" a="1"/>
  <c r="B227" i="2" s="1"/>
  <c r="B228" i="2" a="1"/>
  <c r="B228" i="2" s="1"/>
  <c r="B229" i="2" a="1"/>
  <c r="B229" i="2" s="1"/>
  <c r="B230" i="2" a="1"/>
  <c r="B230" i="2" s="1"/>
  <c r="B231" i="2" a="1"/>
  <c r="B231" i="2" s="1"/>
  <c r="B232" i="2" a="1"/>
  <c r="B232" i="2" s="1"/>
  <c r="B233" i="2" a="1"/>
  <c r="B233" i="2" s="1"/>
  <c r="B234" i="2" a="1"/>
  <c r="B234" i="2" s="1"/>
  <c r="B235" i="2" a="1"/>
  <c r="B235" i="2" s="1"/>
  <c r="B236" i="2" a="1"/>
  <c r="B236" i="2" s="1"/>
  <c r="B237" i="2" a="1"/>
  <c r="B237" i="2" s="1"/>
  <c r="B238" i="2" a="1"/>
  <c r="B238" i="2" s="1"/>
  <c r="B239" i="2" a="1"/>
  <c r="B239" i="2" s="1"/>
  <c r="B240" i="2" a="1"/>
  <c r="B240" i="2" s="1"/>
  <c r="B241" i="2" a="1"/>
  <c r="B241" i="2" s="1"/>
  <c r="B242" i="2" a="1"/>
  <c r="B242" i="2" s="1"/>
  <c r="B243" i="2" a="1"/>
  <c r="B243" i="2" s="1"/>
  <c r="B244" i="2" a="1"/>
  <c r="B245" i="2" a="1"/>
  <c r="B245" i="2" s="1"/>
  <c r="B246" i="2" a="1"/>
  <c r="B246" i="2" s="1"/>
  <c r="B247" i="2" a="1"/>
  <c r="B247" i="2" s="1"/>
  <c r="B248" i="2" a="1"/>
  <c r="B248" i="2" s="1"/>
  <c r="B249" i="2" a="1"/>
  <c r="B249" i="2" s="1"/>
  <c r="B250" i="2" a="1"/>
  <c r="B250" i="2" s="1"/>
  <c r="B251" i="2" a="1"/>
  <c r="B251" i="2" s="1"/>
  <c r="B252" i="2" a="1"/>
  <c r="B252" i="2" s="1"/>
  <c r="B253" i="2" a="1"/>
  <c r="B253" i="2" s="1"/>
  <c r="B254" i="2" a="1"/>
  <c r="B254" i="2" s="1"/>
  <c r="B255" i="2" a="1"/>
  <c r="B255" i="2" s="1"/>
  <c r="B256" i="2" a="1"/>
  <c r="B256" i="2" s="1"/>
  <c r="B257" i="2" a="1"/>
  <c r="B257" i="2" s="1"/>
  <c r="B258" i="2" a="1"/>
  <c r="B258" i="2" s="1"/>
  <c r="B259" i="2" a="1"/>
  <c r="B259" i="2" s="1"/>
  <c r="B260" i="2" a="1"/>
  <c r="B260" i="2" s="1"/>
  <c r="B261" i="2" a="1"/>
  <c r="B261" i="2" s="1"/>
  <c r="B262" i="2" a="1"/>
  <c r="B262" i="2" s="1"/>
  <c r="B263" i="2" a="1"/>
  <c r="B263" i="2" s="1"/>
  <c r="B264" i="2" a="1"/>
  <c r="B264" i="2" s="1"/>
  <c r="B265" i="2" a="1"/>
  <c r="B265" i="2" s="1"/>
  <c r="B266" i="2" a="1"/>
  <c r="B266" i="2" s="1"/>
  <c r="B267" i="2" a="1"/>
  <c r="B267" i="2" s="1"/>
  <c r="B268" i="2" a="1"/>
  <c r="B269" i="2" a="1"/>
  <c r="B269" i="2" s="1"/>
  <c r="B270" i="2" a="1"/>
  <c r="B270" i="2" s="1"/>
  <c r="B271" i="2" a="1"/>
  <c r="B271" i="2" s="1"/>
  <c r="B272" i="2" a="1"/>
  <c r="B272" i="2" s="1"/>
  <c r="B273" i="2" a="1"/>
  <c r="B273" i="2" s="1"/>
  <c r="B274" i="2" a="1"/>
  <c r="B274" i="2" s="1"/>
  <c r="B275" i="2" a="1"/>
  <c r="B275" i="2" s="1"/>
  <c r="B276" i="2" a="1"/>
  <c r="B276" i="2" s="1"/>
  <c r="B277" i="2" a="1"/>
  <c r="B277" i="2" s="1"/>
  <c r="B278" i="2" a="1"/>
  <c r="B278" i="2" s="1"/>
  <c r="B279" i="2" a="1"/>
  <c r="B279" i="2" s="1"/>
  <c r="B280" i="2" a="1"/>
  <c r="B281" i="2" a="1"/>
  <c r="B281" i="2" s="1"/>
  <c r="B282" i="2" a="1"/>
  <c r="B283" i="2" a="1"/>
  <c r="B283" i="2" s="1"/>
  <c r="B284" i="2" a="1"/>
  <c r="B284" i="2" s="1"/>
  <c r="B285" i="2" a="1"/>
  <c r="B285" i="2" s="1"/>
  <c r="B286" i="2" a="1"/>
  <c r="B286" i="2" s="1"/>
  <c r="B287" i="2" a="1"/>
  <c r="B287" i="2" s="1"/>
  <c r="B288" i="2" a="1"/>
  <c r="B288" i="2" s="1"/>
  <c r="B289" i="2" a="1"/>
  <c r="B289" i="2" s="1"/>
  <c r="B290" i="2" a="1"/>
  <c r="B290" i="2" s="1"/>
  <c r="B291" i="2" a="1"/>
  <c r="B291" i="2" s="1"/>
  <c r="B292" i="2" a="1"/>
  <c r="B293" i="2" a="1"/>
  <c r="B293" i="2" s="1"/>
  <c r="B294" i="2" a="1"/>
  <c r="B294" i="2" s="1"/>
  <c r="B295" i="2" a="1"/>
  <c r="B295" i="2" s="1"/>
  <c r="B296" i="2" a="1"/>
  <c r="B296" i="2" s="1"/>
  <c r="B297" i="2" a="1"/>
  <c r="B297" i="2" s="1"/>
  <c r="B298" i="2" a="1"/>
  <c r="B298" i="2" s="1"/>
  <c r="B299" i="2" a="1"/>
  <c r="B299" i="2" s="1"/>
  <c r="B300" i="2" a="1"/>
  <c r="B300" i="2" s="1"/>
  <c r="B301" i="2" a="1"/>
  <c r="B301" i="2" s="1"/>
  <c r="B302" i="2" a="1"/>
  <c r="B302" i="2" s="1"/>
  <c r="B303" i="2" a="1"/>
  <c r="B303" i="2" s="1"/>
  <c r="B304" i="2" a="1"/>
  <c r="B305" i="2" a="1"/>
  <c r="B305" i="2" s="1"/>
  <c r="B306" i="2" a="1"/>
  <c r="B306" i="2" s="1"/>
  <c r="B307" i="2" a="1"/>
  <c r="B307" i="2" s="1"/>
  <c r="B308" i="2" a="1"/>
  <c r="B308" i="2" s="1"/>
  <c r="B309" i="2" a="1"/>
  <c r="B309" i="2" s="1"/>
  <c r="B310" i="2" a="1"/>
  <c r="B310" i="2" s="1"/>
  <c r="B311" i="2" a="1"/>
  <c r="B311" i="2" s="1"/>
  <c r="B312" i="2" a="1"/>
  <c r="B312" i="2" s="1"/>
  <c r="B313" i="2" a="1"/>
  <c r="B313" i="2" s="1"/>
  <c r="B314" i="2" a="1"/>
  <c r="B314" i="2" s="1"/>
  <c r="B315" i="2" a="1"/>
  <c r="B315" i="2" s="1"/>
  <c r="B316" i="2" a="1"/>
  <c r="B317" i="2" a="1"/>
  <c r="B317" i="2" s="1"/>
  <c r="B318" i="2" a="1"/>
  <c r="B318" i="2" s="1"/>
  <c r="B319" i="2" a="1"/>
  <c r="B319" i="2" s="1"/>
  <c r="B320" i="2" a="1"/>
  <c r="B320" i="2" s="1"/>
  <c r="B321" i="2" a="1"/>
  <c r="B321" i="2" s="1"/>
  <c r="B322" i="2" a="1"/>
  <c r="B322" i="2" s="1"/>
  <c r="B323" i="2" a="1"/>
  <c r="B323" i="2" s="1"/>
  <c r="B324" i="2" a="1"/>
  <c r="B324" i="2" s="1"/>
  <c r="B325" i="2" a="1"/>
  <c r="B325" i="2" s="1"/>
  <c r="B326" i="2" a="1"/>
  <c r="B326" i="2" s="1"/>
  <c r="B327" i="2" a="1"/>
  <c r="B327" i="2" s="1"/>
  <c r="B328" i="2" a="1"/>
  <c r="B329" i="2" a="1"/>
  <c r="B329" i="2" s="1"/>
  <c r="B330" i="2" a="1"/>
  <c r="B331" i="2" a="1"/>
  <c r="B331" i="2" s="1"/>
  <c r="B332" i="2" a="1"/>
  <c r="B332" i="2" s="1"/>
  <c r="B333" i="2" a="1"/>
  <c r="B333" i="2" s="1"/>
  <c r="B334" i="2" a="1"/>
  <c r="B334" i="2" s="1"/>
  <c r="B335" i="2" a="1"/>
  <c r="B335" i="2" s="1"/>
  <c r="B336" i="2" a="1"/>
  <c r="B336" i="2" s="1"/>
  <c r="B337" i="2" a="1"/>
  <c r="B337" i="2" s="1"/>
  <c r="B338" i="2" a="1"/>
  <c r="B338" i="2" s="1"/>
  <c r="X338" i="2" s="1"/>
  <c r="B339" i="2" a="1"/>
  <c r="B339" i="2" s="1"/>
  <c r="B340" i="2" a="1"/>
  <c r="B341" i="2" a="1"/>
  <c r="B341" i="2" s="1"/>
  <c r="B342" i="2" a="1"/>
  <c r="B342" i="2" s="1"/>
  <c r="B343" i="2" a="1"/>
  <c r="B344" i="2" a="1"/>
  <c r="B344" i="2" s="1"/>
  <c r="B345" i="2" a="1"/>
  <c r="B345" i="2" s="1"/>
  <c r="B346" i="2" a="1"/>
  <c r="B346" i="2" s="1"/>
  <c r="B347" i="2" a="1"/>
  <c r="B347" i="2" s="1"/>
  <c r="B348" i="2" a="1"/>
  <c r="B348" i="2" s="1"/>
  <c r="B349" i="2" a="1"/>
  <c r="B349" i="2" s="1"/>
  <c r="B350" i="2" a="1"/>
  <c r="B350" i="2" s="1"/>
  <c r="B351" i="2" a="1"/>
  <c r="B351" i="2" s="1"/>
  <c r="B352" i="2" a="1"/>
  <c r="B353" i="2" a="1"/>
  <c r="B353" i="2" s="1"/>
  <c r="B354" i="2" a="1"/>
  <c r="B354" i="2" s="1"/>
  <c r="B355" i="2" a="1"/>
  <c r="B356" i="2" a="1"/>
  <c r="B356" i="2" s="1"/>
  <c r="B357" i="2" a="1"/>
  <c r="B357" i="2" s="1"/>
  <c r="B358" i="2" a="1"/>
  <c r="B358" i="2" s="1"/>
  <c r="B359" i="2" a="1"/>
  <c r="B359" i="2" s="1"/>
  <c r="B360" i="2" a="1"/>
  <c r="B360" i="2" s="1"/>
  <c r="B361" i="2" a="1"/>
  <c r="B361" i="2" s="1"/>
  <c r="B362" i="2" a="1"/>
  <c r="B362" i="2" s="1"/>
  <c r="B363" i="2" a="1"/>
  <c r="B363" i="2" s="1"/>
  <c r="B364" i="2" a="1"/>
  <c r="B365" i="2" a="1"/>
  <c r="B365" i="2" s="1"/>
  <c r="B366" i="2" a="1"/>
  <c r="B366" i="2" s="1"/>
  <c r="B367" i="2" a="1"/>
  <c r="B368" i="2" a="1"/>
  <c r="B368" i="2" s="1"/>
  <c r="B369" i="2" a="1"/>
  <c r="B369" i="2" s="1"/>
  <c r="B370" i="2" a="1"/>
  <c r="B370" i="2" s="1"/>
  <c r="B371" i="2" a="1"/>
  <c r="B371" i="2" s="1"/>
  <c r="B372" i="2" a="1"/>
  <c r="B372" i="2" s="1"/>
  <c r="B373" i="2" a="1"/>
  <c r="B373" i="2" s="1"/>
  <c r="B374" i="2" a="1"/>
  <c r="B374" i="2" s="1"/>
  <c r="B375" i="2" a="1"/>
  <c r="B375" i="2" s="1"/>
  <c r="B376" i="2" a="1"/>
  <c r="B377" i="2" a="1"/>
  <c r="B377" i="2" s="1"/>
  <c r="B378" i="2" a="1"/>
  <c r="B378" i="2" s="1"/>
  <c r="B379" i="2" a="1"/>
  <c r="B379" i="2" s="1"/>
  <c r="B380" i="2" a="1"/>
  <c r="B380" i="2" s="1"/>
  <c r="B381" i="2" a="1"/>
  <c r="B381" i="2" s="1"/>
  <c r="B382" i="2" a="1"/>
  <c r="B382" i="2" s="1"/>
  <c r="B383" i="2" a="1"/>
  <c r="B383" i="2" s="1"/>
  <c r="B384" i="2" a="1"/>
  <c r="B384" i="2" s="1"/>
  <c r="B385" i="2" a="1"/>
  <c r="B385" i="2" s="1"/>
  <c r="B386" i="2" a="1"/>
  <c r="B386" i="2" s="1"/>
  <c r="B387" i="2" a="1"/>
  <c r="B387" i="2" s="1"/>
  <c r="B388" i="2" a="1"/>
  <c r="B389" i="2" a="1"/>
  <c r="B389" i="2" s="1"/>
  <c r="B390" i="2" a="1"/>
  <c r="B390" i="2" s="1"/>
  <c r="B391" i="2" a="1"/>
  <c r="B391" i="2" s="1"/>
  <c r="B392" i="2" a="1"/>
  <c r="B392" i="2" s="1"/>
  <c r="B393" i="2" a="1"/>
  <c r="B393" i="2" s="1"/>
  <c r="B394" i="2" a="1"/>
  <c r="B394" i="2" s="1"/>
  <c r="B395" i="2" a="1"/>
  <c r="B395" i="2" s="1"/>
  <c r="B396" i="2" a="1"/>
  <c r="B396" i="2" s="1"/>
  <c r="B397" i="2" a="1"/>
  <c r="B397" i="2" s="1"/>
  <c r="B398" i="2" a="1"/>
  <c r="B398" i="2" s="1"/>
  <c r="B399" i="2" a="1"/>
  <c r="B399" i="2" s="1"/>
  <c r="B400" i="2" a="1"/>
  <c r="B401" i="2" a="1"/>
  <c r="B401" i="2" s="1"/>
  <c r="B402" i="2" a="1"/>
  <c r="B403" i="2" a="1"/>
  <c r="B403" i="2" s="1"/>
  <c r="B404" i="2" a="1"/>
  <c r="B404" i="2" s="1"/>
  <c r="B405" i="2" a="1"/>
  <c r="B405" i="2" s="1"/>
  <c r="B406" i="2" a="1"/>
  <c r="B406" i="2" s="1"/>
  <c r="B407" i="2" a="1"/>
  <c r="B407" i="2" s="1"/>
  <c r="B408" i="2" a="1"/>
  <c r="B408" i="2" s="1"/>
  <c r="B409" i="2" a="1"/>
  <c r="B409" i="2" s="1"/>
  <c r="B410" i="2" a="1"/>
  <c r="B410" i="2" s="1"/>
  <c r="X410" i="2" s="1"/>
  <c r="B411" i="2" a="1"/>
  <c r="B411" i="2" s="1"/>
  <c r="B412" i="2" a="1"/>
  <c r="B412" i="2" s="1"/>
  <c r="B413" i="2" a="1"/>
  <c r="B413" i="2" s="1"/>
  <c r="B414" i="2" a="1"/>
  <c r="B414" i="2" s="1"/>
  <c r="B415" i="2" a="1"/>
  <c r="B415" i="2" s="1"/>
  <c r="B416" i="2" a="1"/>
  <c r="B417" i="2" a="1"/>
  <c r="B417" i="2" s="1"/>
  <c r="B418" i="2" a="1"/>
  <c r="B418" i="2" s="1"/>
  <c r="B419" i="2" a="1"/>
  <c r="B419" i="2" s="1"/>
  <c r="B420" i="2" a="1"/>
  <c r="B420" i="2" s="1"/>
  <c r="B421" i="2" a="1"/>
  <c r="B421" i="2" s="1"/>
  <c r="B422" i="2" a="1"/>
  <c r="B422" i="2" s="1"/>
  <c r="B423" i="2" a="1"/>
  <c r="B423" i="2" s="1"/>
  <c r="B424" i="2" a="1"/>
  <c r="B425" i="2" a="1"/>
  <c r="B425" i="2" s="1"/>
  <c r="B426" i="2" a="1"/>
  <c r="B426" i="2" s="1"/>
  <c r="B427" i="2" a="1"/>
  <c r="B427" i="2" s="1"/>
  <c r="B428" i="2" a="1"/>
  <c r="B428" i="2" s="1"/>
  <c r="B429" i="2" a="1"/>
  <c r="B429" i="2" s="1"/>
  <c r="B430" i="2" a="1"/>
  <c r="B430" i="2" s="1"/>
  <c r="B431" i="2" a="1"/>
  <c r="B431" i="2" s="1"/>
  <c r="B432" i="2" a="1"/>
  <c r="B432" i="2" s="1"/>
  <c r="B433" i="2" a="1"/>
  <c r="B433" i="2" s="1"/>
  <c r="B434" i="2" a="1"/>
  <c r="B434" i="2" s="1"/>
  <c r="B435" i="2" a="1"/>
  <c r="B435" i="2" s="1"/>
  <c r="B436" i="2" a="1"/>
  <c r="B436" i="2" s="1"/>
  <c r="B437" i="2" a="1"/>
  <c r="B437" i="2" s="1"/>
  <c r="B438" i="2" a="1"/>
  <c r="B438" i="2" s="1"/>
  <c r="B439" i="2" a="1"/>
  <c r="B439" i="2" s="1"/>
  <c r="B440" i="2" a="1"/>
  <c r="B441" i="2" a="1"/>
  <c r="B441" i="2" s="1"/>
  <c r="B442" i="2" a="1"/>
  <c r="B442" i="2" s="1"/>
  <c r="B443" i="2" a="1"/>
  <c r="B443" i="2" s="1"/>
  <c r="B444" i="2" a="1"/>
  <c r="B444" i="2" s="1"/>
  <c r="B445" i="2" a="1"/>
  <c r="B445" i="2" s="1"/>
  <c r="B446" i="2" a="1"/>
  <c r="B446" i="2" s="1"/>
  <c r="B447" i="2" a="1"/>
  <c r="B447" i="2" s="1"/>
  <c r="B448" i="2" a="1"/>
  <c r="B448" i="2" s="1"/>
  <c r="B449" i="2" a="1"/>
  <c r="B449" i="2" s="1"/>
  <c r="B450" i="2" a="1"/>
  <c r="B450" i="2" s="1"/>
  <c r="B451" i="2" a="1"/>
  <c r="B451" i="2" s="1"/>
  <c r="B452" i="2" a="1"/>
  <c r="B452" i="2" s="1"/>
  <c r="B453" i="2" a="1"/>
  <c r="B453" i="2" s="1"/>
  <c r="B454" i="2" a="1"/>
  <c r="B454" i="2" s="1"/>
  <c r="B455" i="2" a="1"/>
  <c r="B455" i="2" s="1"/>
  <c r="B456" i="2" a="1"/>
  <c r="B456" i="2" s="1"/>
  <c r="B457" i="2" a="1"/>
  <c r="B457" i="2" s="1"/>
  <c r="B458" i="2" a="1"/>
  <c r="B458" i="2" s="1"/>
  <c r="X458" i="2" s="1"/>
  <c r="B459" i="2" a="1"/>
  <c r="B459" i="2" s="1"/>
  <c r="B460" i="2" a="1"/>
  <c r="B460" i="2" s="1"/>
  <c r="B461" i="2" a="1"/>
  <c r="B461" i="2" s="1"/>
  <c r="B462" i="2" a="1"/>
  <c r="B462" i="2" s="1"/>
  <c r="B463" i="2" a="1"/>
  <c r="B464" i="2" a="1"/>
  <c r="B464" i="2" s="1"/>
  <c r="B465" i="2" a="1"/>
  <c r="B465" i="2" s="1"/>
  <c r="B466" i="2" a="1"/>
  <c r="B466" i="2" s="1"/>
  <c r="B467" i="2" a="1"/>
  <c r="B467" i="2" s="1"/>
  <c r="B468" i="2" a="1"/>
  <c r="B468" i="2" s="1"/>
  <c r="B469" i="2" a="1"/>
  <c r="B469" i="2" s="1"/>
  <c r="B470" i="2" a="1"/>
  <c r="B470" i="2" s="1"/>
  <c r="X470" i="2" s="1"/>
  <c r="B471" i="2" a="1"/>
  <c r="B471" i="2" s="1"/>
  <c r="B472" i="2" a="1"/>
  <c r="B472" i="2" s="1"/>
  <c r="B473" i="2" a="1"/>
  <c r="B473" i="2" s="1"/>
  <c r="B474" i="2" a="1"/>
  <c r="B474" i="2" s="1"/>
  <c r="B475" i="2" a="1"/>
  <c r="B476" i="2" a="1"/>
  <c r="B476" i="2" s="1"/>
  <c r="B477" i="2" a="1"/>
  <c r="B477" i="2" s="1"/>
  <c r="B478" i="2" a="1"/>
  <c r="B478" i="2" s="1"/>
  <c r="B479" i="2" a="1"/>
  <c r="B479" i="2" s="1"/>
  <c r="B480" i="2" a="1"/>
  <c r="B480" i="2" s="1"/>
  <c r="B481" i="2" a="1"/>
  <c r="B481" i="2" s="1"/>
  <c r="B482" i="2" a="1"/>
  <c r="B482" i="2" s="1"/>
  <c r="X482" i="2" s="1"/>
  <c r="B483" i="2" a="1"/>
  <c r="B483" i="2" s="1"/>
  <c r="B484" i="2" a="1"/>
  <c r="B484" i="2" s="1"/>
  <c r="B485" i="2" a="1"/>
  <c r="B485" i="2" s="1"/>
  <c r="B486" i="2" a="1"/>
  <c r="B486" i="2" s="1"/>
  <c r="B487" i="2" a="1"/>
  <c r="B487" i="2" s="1"/>
  <c r="B488" i="2" a="1"/>
  <c r="B488" i="2" s="1"/>
  <c r="X488" i="2" s="1"/>
  <c r="B489" i="2" a="1"/>
  <c r="B489" i="2" s="1"/>
  <c r="B490" i="2" a="1"/>
  <c r="B490" i="2" s="1"/>
  <c r="B491" i="2" a="1"/>
  <c r="B491" i="2" s="1"/>
  <c r="B492" i="2" a="1"/>
  <c r="B492" i="2" s="1"/>
  <c r="B493" i="2" a="1"/>
  <c r="B493" i="2" s="1"/>
  <c r="B494" i="2" a="1"/>
  <c r="B494" i="2" s="1"/>
  <c r="B495" i="2" a="1"/>
  <c r="B495" i="2" s="1"/>
  <c r="B496" i="2" a="1"/>
  <c r="B496" i="2" s="1"/>
  <c r="B497" i="2" a="1"/>
  <c r="B497" i="2" s="1"/>
  <c r="B498" i="2" a="1"/>
  <c r="B498" i="2" s="1"/>
  <c r="B499" i="2" a="1"/>
  <c r="B499" i="2" s="1"/>
  <c r="B500" i="2" a="1"/>
  <c r="B501" i="2" a="1"/>
  <c r="B502" i="2" a="1"/>
  <c r="B502" i="2" s="1"/>
  <c r="B503" i="2" a="1"/>
  <c r="B503" i="2" s="1"/>
  <c r="B504" i="2" a="1"/>
  <c r="B504" i="2" s="1"/>
  <c r="B505" i="2" a="1"/>
  <c r="B505" i="2" s="1"/>
  <c r="B506" i="2" a="1"/>
  <c r="B506" i="2" s="1"/>
  <c r="B507" i="2" a="1"/>
  <c r="B507" i="2" s="1"/>
  <c r="B508" i="2" a="1"/>
  <c r="B508" i="2" s="1"/>
  <c r="B509" i="2" a="1"/>
  <c r="B509" i="2" s="1"/>
  <c r="B510" i="2" a="1"/>
  <c r="B510" i="2" s="1"/>
  <c r="B511" i="2" a="1"/>
  <c r="B511" i="2" s="1"/>
  <c r="B512" i="2" a="1"/>
  <c r="B513" i="2" a="1"/>
  <c r="B513" i="2" s="1"/>
  <c r="B514" i="2" a="1"/>
  <c r="B514" i="2" s="1"/>
  <c r="X514" i="2" s="1"/>
  <c r="B515" i="2" a="1"/>
  <c r="B515" i="2" s="1"/>
  <c r="B516" i="2" a="1"/>
  <c r="B516" i="2" s="1"/>
  <c r="X516" i="2" s="1"/>
  <c r="B517" i="2" a="1"/>
  <c r="B517" i="2" s="1"/>
  <c r="B518" i="2" a="1"/>
  <c r="B518" i="2" s="1"/>
  <c r="B519" i="2" a="1"/>
  <c r="B519" i="2" s="1"/>
  <c r="B520" i="2" a="1"/>
  <c r="B520" i="2" s="1"/>
  <c r="B521" i="2" a="1"/>
  <c r="B521" i="2" s="1"/>
  <c r="B522" i="2" a="1"/>
  <c r="B522" i="2" s="1"/>
  <c r="X522" i="2" s="1"/>
  <c r="B523" i="2" a="1"/>
  <c r="B523" i="2" s="1"/>
  <c r="B524" i="2" a="1"/>
  <c r="B525" i="2" a="1"/>
  <c r="B525" i="2" s="1"/>
  <c r="B526" i="2" a="1"/>
  <c r="B526" i="2" s="1"/>
  <c r="B527" i="2" a="1"/>
  <c r="B527" i="2" s="1"/>
  <c r="B528" i="2" a="1"/>
  <c r="B528" i="2" s="1"/>
  <c r="X528" i="2" s="1"/>
  <c r="B529" i="2" a="1"/>
  <c r="B529" i="2" s="1"/>
  <c r="B530" i="2" a="1"/>
  <c r="B530" i="2" s="1"/>
  <c r="B531" i="2" a="1"/>
  <c r="B531" i="2" s="1"/>
  <c r="B532" i="2" a="1"/>
  <c r="B532" i="2" s="1"/>
  <c r="B533" i="2" a="1"/>
  <c r="B533" i="2" s="1"/>
  <c r="B534" i="2" a="1"/>
  <c r="B534" i="2" s="1"/>
  <c r="B535" i="2" a="1"/>
  <c r="B535" i="2" s="1"/>
  <c r="B536" i="2" a="1"/>
  <c r="B536" i="2" s="1"/>
  <c r="B537" i="2" a="1"/>
  <c r="B537" i="2" s="1"/>
  <c r="B538" i="2" a="1"/>
  <c r="B538" i="2" s="1"/>
  <c r="B539" i="2" a="1"/>
  <c r="B540" i="2" a="1"/>
  <c r="B540" i="2" s="1"/>
  <c r="B541" i="2" a="1"/>
  <c r="B541" i="2" s="1"/>
  <c r="B542" i="2" a="1"/>
  <c r="B542" i="2" s="1"/>
  <c r="B543" i="2" a="1"/>
  <c r="B543" i="2" s="1"/>
  <c r="B544" i="2" a="1"/>
  <c r="B544" i="2" s="1"/>
  <c r="B545" i="2" a="1"/>
  <c r="B545" i="2" s="1"/>
  <c r="B546" i="2" a="1"/>
  <c r="B546" i="2" s="1"/>
  <c r="B547" i="2" a="1"/>
  <c r="B547" i="2" s="1"/>
  <c r="B548" i="2" a="1"/>
  <c r="B548" i="2" s="1"/>
  <c r="B549" i="2" a="1"/>
  <c r="B549" i="2" s="1"/>
  <c r="B550" i="2" a="1"/>
  <c r="B550" i="2" s="1"/>
  <c r="B551" i="2" a="1"/>
  <c r="B552" i="2" a="1"/>
  <c r="B552" i="2" s="1"/>
  <c r="B553" i="2" a="1"/>
  <c r="B553" i="2" s="1"/>
  <c r="B554" i="2" a="1"/>
  <c r="B554" i="2" s="1"/>
  <c r="B555" i="2" a="1"/>
  <c r="B555" i="2" s="1"/>
  <c r="B556" i="2" a="1"/>
  <c r="B556" i="2" s="1"/>
  <c r="B557" i="2" a="1"/>
  <c r="B557" i="2" s="1"/>
  <c r="B558" i="2" a="1"/>
  <c r="B558" i="2" s="1"/>
  <c r="B559" i="2" a="1"/>
  <c r="B559" i="2" s="1"/>
  <c r="B560" i="2" a="1"/>
  <c r="B560" i="2" s="1"/>
  <c r="B561" i="2" a="1"/>
  <c r="B562" i="2" a="1"/>
  <c r="B562" i="2" s="1"/>
  <c r="B563" i="2" a="1"/>
  <c r="B564" i="2" a="1"/>
  <c r="B564" i="2" s="1"/>
  <c r="B565" i="2" a="1"/>
  <c r="B565" i="2" s="1"/>
  <c r="B566" i="2" a="1"/>
  <c r="B566" i="2" s="1"/>
  <c r="B567" i="2" a="1"/>
  <c r="B567" i="2" s="1"/>
  <c r="B568" i="2" a="1"/>
  <c r="B568" i="2" s="1"/>
  <c r="B569" i="2" a="1"/>
  <c r="B569" i="2" s="1"/>
  <c r="B570" i="2" a="1"/>
  <c r="B570" i="2" s="1"/>
  <c r="B571" i="2" a="1"/>
  <c r="B571" i="2" s="1"/>
  <c r="B572" i="2" a="1"/>
  <c r="B572" i="2" s="1"/>
  <c r="B573" i="2" a="1"/>
  <c r="B573" i="2" s="1"/>
  <c r="B574" i="2" a="1"/>
  <c r="B574" i="2" s="1"/>
  <c r="B575" i="2" a="1"/>
  <c r="B576" i="2" a="1"/>
  <c r="B576" i="2" s="1"/>
  <c r="B577" i="2" a="1"/>
  <c r="B577" i="2" s="1"/>
  <c r="B578" i="2" a="1"/>
  <c r="B578" i="2" s="1"/>
  <c r="B579" i="2" a="1"/>
  <c r="B579" i="2" s="1"/>
  <c r="B580" i="2" a="1"/>
  <c r="B580" i="2" s="1"/>
  <c r="B581" i="2" a="1"/>
  <c r="B581" i="2" s="1"/>
  <c r="B582" i="2" a="1"/>
  <c r="B582" i="2" s="1"/>
  <c r="B583" i="2" a="1"/>
  <c r="B583" i="2" s="1"/>
  <c r="B584" i="2" a="1"/>
  <c r="B584" i="2" s="1"/>
  <c r="B585" i="2" a="1"/>
  <c r="B586" i="2" a="1"/>
  <c r="B586" i="2" s="1"/>
  <c r="B587" i="2" a="1"/>
  <c r="B588" i="2" a="1"/>
  <c r="B588" i="2" s="1"/>
  <c r="B589" i="2" a="1"/>
  <c r="B589" i="2" s="1"/>
  <c r="B590" i="2" a="1"/>
  <c r="B590" i="2" s="1"/>
  <c r="B591" i="2" a="1"/>
  <c r="B591" i="2" s="1"/>
  <c r="B592" i="2" a="1"/>
  <c r="B592" i="2" s="1"/>
  <c r="B593" i="2" a="1"/>
  <c r="B593" i="2" s="1"/>
  <c r="B594" i="2" a="1"/>
  <c r="B594" i="2" s="1"/>
  <c r="B595" i="2" a="1"/>
  <c r="B595" i="2" s="1"/>
  <c r="B596" i="2" a="1"/>
  <c r="B596" i="2" s="1"/>
  <c r="B597" i="2" a="1"/>
  <c r="B597" i="2" s="1"/>
  <c r="B598" i="2" a="1"/>
  <c r="B598" i="2" s="1"/>
  <c r="B599" i="2" a="1"/>
  <c r="B600" i="2" a="1"/>
  <c r="B600" i="2" s="1"/>
  <c r="B601" i="2" a="1"/>
  <c r="B601" i="2" s="1"/>
  <c r="B602" i="2" a="1"/>
  <c r="B602" i="2" s="1"/>
  <c r="B603" i="2" a="1"/>
  <c r="B603" i="2" s="1"/>
  <c r="B604" i="2" a="1"/>
  <c r="B604" i="2" s="1"/>
  <c r="B605" i="2" a="1"/>
  <c r="B605" i="2" s="1"/>
  <c r="B606" i="2" a="1"/>
  <c r="B606" i="2" s="1"/>
  <c r="B607" i="2" a="1"/>
  <c r="B607" i="2" s="1"/>
  <c r="B608" i="2" a="1"/>
  <c r="B608" i="2" s="1"/>
  <c r="B609" i="2" a="1"/>
  <c r="B609" i="2" s="1"/>
  <c r="B610" i="2" a="1"/>
  <c r="B610" i="2" s="1"/>
  <c r="B611" i="2" a="1"/>
  <c r="B612" i="2" a="1"/>
  <c r="B612" i="2" s="1"/>
  <c r="B613" i="2" a="1"/>
  <c r="B613" i="2" s="1"/>
  <c r="B614" i="2" a="1"/>
  <c r="B614" i="2" s="1"/>
  <c r="B615" i="2" a="1"/>
  <c r="B615" i="2" s="1"/>
  <c r="B616" i="2" a="1"/>
  <c r="B616" i="2" s="1"/>
  <c r="B617" i="2" a="1"/>
  <c r="B617" i="2" s="1"/>
  <c r="B618" i="2" a="1"/>
  <c r="B618" i="2" s="1"/>
  <c r="B619" i="2" a="1"/>
  <c r="B619" i="2" s="1"/>
  <c r="B620" i="2" a="1"/>
  <c r="B620" i="2" s="1"/>
  <c r="B621" i="2" a="1"/>
  <c r="B621" i="2" s="1"/>
  <c r="B622" i="2" a="1"/>
  <c r="B622" i="2" s="1"/>
  <c r="B623" i="2" a="1"/>
  <c r="B624" i="2" a="1"/>
  <c r="B624" i="2" s="1"/>
  <c r="B625" i="2" a="1"/>
  <c r="B625" i="2" s="1"/>
  <c r="B626" i="2" a="1"/>
  <c r="B626" i="2" s="1"/>
  <c r="B627" i="2" a="1"/>
  <c r="B627" i="2" s="1"/>
  <c r="B628" i="2" a="1"/>
  <c r="B628" i="2" s="1"/>
  <c r="B629" i="2" a="1"/>
  <c r="B629" i="2" s="1"/>
  <c r="B630" i="2" a="1"/>
  <c r="B630" i="2" s="1"/>
  <c r="B631" i="2" a="1"/>
  <c r="B631" i="2" s="1"/>
  <c r="B632" i="2" a="1"/>
  <c r="B632" i="2" s="1"/>
  <c r="B633" i="2" a="1"/>
  <c r="B634" i="2" a="1"/>
  <c r="B634" i="2" s="1"/>
  <c r="B635" i="2" a="1"/>
  <c r="B636" i="2" a="1"/>
  <c r="B636" i="2" s="1"/>
  <c r="B637" i="2" a="1"/>
  <c r="B637" i="2" s="1"/>
  <c r="B638" i="2" a="1"/>
  <c r="B638" i="2" s="1"/>
  <c r="B639" i="2" a="1"/>
  <c r="B639" i="2" s="1"/>
  <c r="B640" i="2" a="1"/>
  <c r="B640" i="2" s="1"/>
  <c r="X640" i="2" s="1"/>
  <c r="B641" i="2" a="1"/>
  <c r="B641" i="2" s="1"/>
  <c r="B642" i="2" a="1"/>
  <c r="B642" i="2" s="1"/>
  <c r="B643" i="2" a="1"/>
  <c r="B643" i="2" s="1"/>
  <c r="B644" i="2" a="1"/>
  <c r="B644" i="2" s="1"/>
  <c r="B645" i="2" a="1"/>
  <c r="B646" i="2" a="1"/>
  <c r="B646" i="2" s="1"/>
  <c r="B647" i="2" a="1"/>
  <c r="B648" i="2" a="1"/>
  <c r="B648" i="2" s="1"/>
  <c r="B649" i="2" a="1"/>
  <c r="B649" i="2" s="1"/>
  <c r="B650" i="2" a="1"/>
  <c r="B650" i="2" s="1"/>
  <c r="X650" i="2" s="1"/>
  <c r="B651" i="2" a="1"/>
  <c r="B651" i="2" s="1"/>
  <c r="B652" i="2" a="1"/>
  <c r="B652" i="2" s="1"/>
  <c r="B653" i="2" a="1"/>
  <c r="B653" i="2" s="1"/>
  <c r="B654" i="2" a="1"/>
  <c r="B654" i="2" s="1"/>
  <c r="B655" i="2" a="1"/>
  <c r="B655" i="2" s="1"/>
  <c r="B656" i="2" a="1"/>
  <c r="B657" i="2" a="1"/>
  <c r="B658" i="2" a="1"/>
  <c r="B658" i="2" s="1"/>
  <c r="B659" i="2" a="1"/>
  <c r="B660" i="2" a="1"/>
  <c r="B660" i="2" s="1"/>
  <c r="B661" i="2" a="1"/>
  <c r="B661" i="2" s="1"/>
  <c r="B662" i="2" a="1"/>
  <c r="B662" i="2" s="1"/>
  <c r="B663" i="2" a="1"/>
  <c r="B663" i="2" s="1"/>
  <c r="B664" i="2" a="1"/>
  <c r="B664" i="2" s="1"/>
  <c r="B665" i="2" a="1"/>
  <c r="B665" i="2" s="1"/>
  <c r="B666" i="2" a="1"/>
  <c r="B666" i="2" s="1"/>
  <c r="B667" i="2" a="1"/>
  <c r="B667" i="2" s="1"/>
  <c r="B668" i="2" a="1"/>
  <c r="B668" i="2" s="1"/>
  <c r="B669" i="2" a="1"/>
  <c r="B669" i="2" s="1"/>
  <c r="B670" i="2" a="1"/>
  <c r="B670" i="2" s="1"/>
  <c r="B671" i="2" a="1"/>
  <c r="B672" i="2" a="1"/>
  <c r="B672" i="2" s="1"/>
  <c r="B673" i="2" a="1"/>
  <c r="B673" i="2" s="1"/>
  <c r="B674" i="2" a="1"/>
  <c r="B674" i="2" s="1"/>
  <c r="B675" i="2" a="1"/>
  <c r="B675" i="2" s="1"/>
  <c r="B676" i="2" a="1"/>
  <c r="B676" i="2" s="1"/>
  <c r="B677" i="2" a="1"/>
  <c r="B677" i="2" s="1"/>
  <c r="B678" i="2" a="1"/>
  <c r="B678" i="2" s="1"/>
  <c r="B679" i="2" a="1"/>
  <c r="B679" i="2" s="1"/>
  <c r="B680" i="2" a="1"/>
  <c r="B681" i="2" a="1"/>
  <c r="B681" i="2" s="1"/>
  <c r="B682" i="2" a="1"/>
  <c r="B682" i="2" s="1"/>
  <c r="B683" i="2" a="1"/>
  <c r="B684" i="2" a="1"/>
  <c r="B684" i="2" s="1"/>
  <c r="B685" i="2" a="1"/>
  <c r="B685" i="2" s="1"/>
  <c r="B686" i="2" a="1"/>
  <c r="B686" i="2" s="1"/>
  <c r="B687" i="2" a="1"/>
  <c r="B687" i="2" s="1"/>
  <c r="B688" i="2" a="1"/>
  <c r="B688" i="2" s="1"/>
  <c r="B689" i="2" a="1"/>
  <c r="B689" i="2" s="1"/>
  <c r="B690" i="2" a="1"/>
  <c r="B690" i="2" s="1"/>
  <c r="B691" i="2" a="1"/>
  <c r="B691" i="2" s="1"/>
  <c r="B692" i="2" a="1"/>
  <c r="B692" i="2" s="1"/>
  <c r="B693" i="2" a="1"/>
  <c r="B693" i="2" s="1"/>
  <c r="B694" i="2" a="1"/>
  <c r="B694" i="2" s="1"/>
  <c r="B695" i="2" a="1"/>
  <c r="B696" i="2" a="1"/>
  <c r="B696" i="2" s="1"/>
  <c r="B697" i="2" a="1"/>
  <c r="B697" i="2" s="1"/>
  <c r="B698" i="2" a="1"/>
  <c r="B698" i="2" s="1"/>
  <c r="B699" i="2" a="1"/>
  <c r="B699" i="2" s="1"/>
  <c r="B700" i="2" a="1"/>
  <c r="B700" i="2" s="1"/>
  <c r="B701" i="2" a="1"/>
  <c r="B701" i="2" s="1"/>
  <c r="B702" i="2" a="1"/>
  <c r="B702" i="2" s="1"/>
  <c r="B703" i="2" a="1"/>
  <c r="B703" i="2" s="1"/>
  <c r="B704" i="2" a="1"/>
  <c r="B705" i="2" a="1"/>
  <c r="B706" i="2" a="1"/>
  <c r="B706" i="2" s="1"/>
  <c r="B707" i="2" a="1"/>
  <c r="B708" i="2" a="1"/>
  <c r="B708" i="2" s="1"/>
  <c r="B709" i="2" a="1"/>
  <c r="B709" i="2" s="1"/>
  <c r="B710" i="2" a="1"/>
  <c r="B710" i="2" s="1"/>
  <c r="B711" i="2" a="1"/>
  <c r="B711" i="2" s="1"/>
  <c r="B712" i="2" a="1"/>
  <c r="B712" i="2" s="1"/>
  <c r="B713" i="2" a="1"/>
  <c r="B713" i="2" s="1"/>
  <c r="B714" i="2" a="1"/>
  <c r="B714" i="2" s="1"/>
  <c r="B715" i="2" a="1"/>
  <c r="B715" i="2" s="1"/>
  <c r="B716" i="2" a="1"/>
  <c r="B717" i="2" a="1"/>
  <c r="B717" i="2" s="1"/>
  <c r="B718" i="2" a="1"/>
  <c r="B718" i="2" s="1"/>
  <c r="B719" i="2" a="1"/>
  <c r="B720" i="2" a="1"/>
  <c r="B720" i="2" s="1"/>
  <c r="B721" i="2" a="1"/>
  <c r="B721" i="2" s="1"/>
  <c r="B722" i="2" a="1"/>
  <c r="B722" i="2" s="1"/>
  <c r="B723" i="2" a="1"/>
  <c r="B723" i="2" s="1"/>
  <c r="B724" i="2" a="1"/>
  <c r="B724" i="2" s="1"/>
  <c r="B725" i="2" a="1"/>
  <c r="B725" i="2" s="1"/>
  <c r="B726" i="2" a="1"/>
  <c r="B726" i="2" s="1"/>
  <c r="B727" i="2" a="1"/>
  <c r="B727" i="2" s="1"/>
  <c r="B728" i="2" a="1"/>
  <c r="B729" i="2" a="1"/>
  <c r="B729" i="2" s="1"/>
  <c r="X729" i="2" s="1"/>
  <c r="B730" i="2" a="1"/>
  <c r="B730" i="2" s="1"/>
  <c r="B731" i="2" a="1"/>
  <c r="B732" i="2" a="1"/>
  <c r="B732" i="2" s="1"/>
  <c r="B733" i="2" a="1"/>
  <c r="B733" i="2" s="1"/>
  <c r="B734" i="2" a="1"/>
  <c r="B734" i="2" s="1"/>
  <c r="B735" i="2" a="1"/>
  <c r="B735" i="2" s="1"/>
  <c r="B736" i="2" a="1"/>
  <c r="B736" i="2" s="1"/>
  <c r="B737" i="2" a="1"/>
  <c r="B737" i="2" s="1"/>
  <c r="B738" i="2" a="1"/>
  <c r="B738" i="2" s="1"/>
  <c r="B739" i="2" a="1"/>
  <c r="B739" i="2" s="1"/>
  <c r="B740" i="2" a="1"/>
  <c r="B740" i="2" s="1"/>
  <c r="B741" i="2" a="1"/>
  <c r="B741" i="2" s="1"/>
  <c r="B742" i="2" a="1"/>
  <c r="B742" i="2" s="1"/>
  <c r="B743" i="2" a="1"/>
  <c r="B743" i="2" s="1"/>
  <c r="B744" i="2" a="1"/>
  <c r="B744" i="2" s="1"/>
  <c r="B745" i="2" a="1"/>
  <c r="B745" i="2" s="1"/>
  <c r="B746" i="2" a="1"/>
  <c r="B746" i="2" s="1"/>
  <c r="B747" i="2" a="1"/>
  <c r="B747" i="2" s="1"/>
  <c r="B748" i="2" a="1"/>
  <c r="B748" i="2" s="1"/>
  <c r="B749" i="2" a="1"/>
  <c r="B749" i="2" s="1"/>
  <c r="B750" i="2" a="1"/>
  <c r="B750" i="2" s="1"/>
  <c r="B751" i="2" a="1"/>
  <c r="B751" i="2" s="1"/>
  <c r="B752" i="2" a="1"/>
  <c r="B753" i="2" a="1"/>
  <c r="B753" i="2" s="1"/>
  <c r="X753" i="2" s="1"/>
  <c r="B754" i="2" a="1"/>
  <c r="B754" i="2" s="1"/>
  <c r="B755" i="2" a="1"/>
  <c r="B755" i="2" s="1"/>
  <c r="B756" i="2" a="1"/>
  <c r="B757" i="2" a="1"/>
  <c r="B757" i="2" s="1"/>
  <c r="B758" i="2" a="1"/>
  <c r="B758" i="2" s="1"/>
  <c r="B759" i="2" a="1"/>
  <c r="B759" i="2" s="1"/>
  <c r="B760" i="2" a="1"/>
  <c r="B760" i="2" s="1"/>
  <c r="B761" i="2" a="1"/>
  <c r="B761" i="2" s="1"/>
  <c r="B762" i="2" a="1"/>
  <c r="B762" i="2" s="1"/>
  <c r="B763" i="2" a="1"/>
  <c r="B763" i="2" s="1"/>
  <c r="B764" i="2" a="1"/>
  <c r="B764" i="2" s="1"/>
  <c r="B765" i="2" a="1"/>
  <c r="B765" i="2" s="1"/>
  <c r="X765" i="2" s="1"/>
  <c r="B766" i="2" a="1"/>
  <c r="B766" i="2" s="1"/>
  <c r="B767" i="2" a="1"/>
  <c r="B767" i="2" s="1"/>
  <c r="B768" i="2" a="1"/>
  <c r="B769" i="2" a="1"/>
  <c r="B770" i="2" a="1"/>
  <c r="B770" i="2" s="1"/>
  <c r="B771" i="2" a="1"/>
  <c r="B771" i="2" s="1"/>
  <c r="B772" i="2" a="1"/>
  <c r="B772" i="2" s="1"/>
  <c r="B773" i="2" a="1"/>
  <c r="B773" i="2" s="1"/>
  <c r="B774" i="2" a="1"/>
  <c r="B774" i="2" s="1"/>
  <c r="B775" i="2" a="1"/>
  <c r="B775" i="2" s="1"/>
  <c r="B776" i="2" a="1"/>
  <c r="B777" i="2" a="1"/>
  <c r="B777" i="2" s="1"/>
  <c r="X777" i="2" s="1"/>
  <c r="B778" i="2" a="1"/>
  <c r="B778" i="2" s="1"/>
  <c r="B779" i="2" a="1"/>
  <c r="B779" i="2" s="1"/>
  <c r="B780" i="2" a="1"/>
  <c r="B780" i="2" s="1"/>
  <c r="B781" i="2" a="1"/>
  <c r="B781" i="2" s="1"/>
  <c r="B782" i="2" a="1"/>
  <c r="B783" i="2" a="1"/>
  <c r="B783" i="2" s="1"/>
  <c r="B784" i="2" a="1"/>
  <c r="B784" i="2" s="1"/>
  <c r="B785" i="2" a="1"/>
  <c r="B785" i="2" s="1"/>
  <c r="B786" i="2" a="1"/>
  <c r="B786" i="2" s="1"/>
  <c r="B787" i="2" a="1"/>
  <c r="B787" i="2" s="1"/>
  <c r="B788" i="2" a="1"/>
  <c r="B788" i="2" s="1"/>
  <c r="B789" i="2" a="1"/>
  <c r="B789" i="2" s="1"/>
  <c r="X789" i="2" s="1"/>
  <c r="B790" i="2" a="1"/>
  <c r="B790" i="2" s="1"/>
  <c r="B791" i="2" a="1"/>
  <c r="B791" i="2" s="1"/>
  <c r="B792" i="2" a="1"/>
  <c r="B792" i="2" s="1"/>
  <c r="B793" i="2" a="1"/>
  <c r="B793" i="2" s="1"/>
  <c r="B794" i="2" a="1"/>
  <c r="B795" i="2" a="1"/>
  <c r="B796" i="2" a="1"/>
  <c r="B796" i="2" s="1"/>
  <c r="B797" i="2" a="1"/>
  <c r="B797" i="2" s="1"/>
  <c r="B798" i="2" a="1"/>
  <c r="B798" i="2" s="1"/>
  <c r="B799" i="2" a="1"/>
  <c r="B799" i="2" s="1"/>
  <c r="B800" i="2" a="1"/>
  <c r="B800" i="2" s="1"/>
  <c r="B801" i="2" a="1"/>
  <c r="B801" i="2" s="1"/>
  <c r="X801" i="2" s="1"/>
  <c r="B802" i="2" a="1"/>
  <c r="B802" i="2" s="1"/>
  <c r="B803" i="2" a="1"/>
  <c r="B803" i="2" s="1"/>
  <c r="B804" i="2" a="1"/>
  <c r="B804" i="2" s="1"/>
  <c r="B805" i="2" a="1"/>
  <c r="B805" i="2" s="1"/>
  <c r="B806" i="2" a="1"/>
  <c r="B806" i="2" s="1"/>
  <c r="B807" i="2" a="1"/>
  <c r="B807" i="2" s="1"/>
  <c r="X807" i="2" s="1"/>
  <c r="B808" i="2" a="1"/>
  <c r="B808" i="2" s="1"/>
  <c r="B809" i="2" a="1"/>
  <c r="B809" i="2" s="1"/>
  <c r="B810" i="2" a="1"/>
  <c r="B811" i="2" a="1"/>
  <c r="B811" i="2" s="1"/>
  <c r="B812" i="2" a="1"/>
  <c r="B812" i="2" s="1"/>
  <c r="B813" i="2" a="1"/>
  <c r="B813" i="2" s="1"/>
  <c r="X813" i="2" s="1"/>
  <c r="B814" i="2" a="1"/>
  <c r="B814" i="2" s="1"/>
  <c r="B815" i="2" a="1"/>
  <c r="B815" i="2" s="1"/>
  <c r="B816" i="2" a="1"/>
  <c r="B816" i="2" s="1"/>
  <c r="B817" i="2" a="1"/>
  <c r="B817" i="2" s="1"/>
  <c r="B818" i="2" a="1"/>
  <c r="B818" i="2" s="1"/>
  <c r="B819" i="2" a="1"/>
  <c r="B819" i="2" s="1"/>
  <c r="X819" i="2" s="1"/>
  <c r="B820" i="2" a="1"/>
  <c r="B820" i="2" s="1"/>
  <c r="B821" i="2" a="1"/>
  <c r="B822" i="2" a="1"/>
  <c r="B823" i="2" a="1"/>
  <c r="B823" i="2" s="1"/>
  <c r="B824" i="2" a="1"/>
  <c r="B824" i="2" s="1"/>
  <c r="B825" i="2" a="1"/>
  <c r="B825" i="2" s="1"/>
  <c r="X825" i="2" s="1"/>
  <c r="B826" i="2" a="1"/>
  <c r="B826" i="2" s="1"/>
  <c r="B827" i="2" a="1"/>
  <c r="B827" i="2" s="1"/>
  <c r="B828" i="2" a="1"/>
  <c r="B828" i="2" s="1"/>
  <c r="B829" i="2" a="1"/>
  <c r="B829" i="2" s="1"/>
  <c r="B830" i="2" a="1"/>
  <c r="B830" i="2" s="1"/>
  <c r="B831" i="2" a="1"/>
  <c r="B831" i="2" s="1"/>
  <c r="X831" i="2" s="1"/>
  <c r="B832" i="2" a="1"/>
  <c r="B832" i="2" s="1"/>
  <c r="B833" i="2" a="1"/>
  <c r="B833" i="2" s="1"/>
  <c r="B834" i="2" a="1"/>
  <c r="B835" i="2" a="1"/>
  <c r="B836" i="2" a="1"/>
  <c r="B837" i="2" a="1"/>
  <c r="B838" i="2" a="1"/>
  <c r="B838" i="2" s="1"/>
  <c r="B839" i="2" a="1"/>
  <c r="B839" i="2" s="1"/>
  <c r="B840" i="2" a="1"/>
  <c r="B840" i="2" s="1"/>
  <c r="B841" i="2" a="1"/>
  <c r="B841" i="2" s="1"/>
  <c r="B842" i="2" a="1"/>
  <c r="B842" i="2" s="1"/>
  <c r="B843" i="2" a="1"/>
  <c r="B843" i="2" s="1"/>
  <c r="X843" i="2" s="1"/>
  <c r="B844" i="2" a="1"/>
  <c r="B844" i="2" s="1"/>
  <c r="B845" i="2" a="1"/>
  <c r="B845" i="2" s="1"/>
  <c r="B846" i="2" a="1"/>
  <c r="B846" i="2" s="1"/>
  <c r="B847" i="2" a="1"/>
  <c r="B848" i="2" a="1"/>
  <c r="B849" i="2" a="1"/>
  <c r="B849" i="2" s="1"/>
  <c r="X849" i="2" s="1"/>
  <c r="B850" i="2" a="1"/>
  <c r="B850" i="2" s="1"/>
  <c r="B851" i="2" a="1"/>
  <c r="B851" i="2" s="1"/>
  <c r="B852" i="2" a="1"/>
  <c r="B852" i="2" s="1"/>
  <c r="B853" i="2" a="1"/>
  <c r="B853" i="2" s="1"/>
  <c r="B854" i="2" a="1"/>
  <c r="B854" i="2" s="1"/>
  <c r="B855" i="2" a="1"/>
  <c r="B855" i="2" s="1"/>
  <c r="B856" i="2" a="1"/>
  <c r="B856" i="2" s="1"/>
  <c r="B857" i="2" a="1"/>
  <c r="B857" i="2" s="1"/>
  <c r="B858" i="2" a="1"/>
  <c r="B858" i="2" s="1"/>
  <c r="B859" i="2" a="1"/>
  <c r="B859" i="2" s="1"/>
  <c r="B860" i="2" a="1"/>
  <c r="B861" i="2" a="1"/>
  <c r="B861" i="2" s="1"/>
  <c r="X861" i="2" s="1"/>
  <c r="B862" i="2" a="1"/>
  <c r="B862" i="2" s="1"/>
  <c r="B863" i="2" a="1"/>
  <c r="B863" i="2" s="1"/>
  <c r="B864" i="2" a="1"/>
  <c r="B864" i="2" s="1"/>
  <c r="B865" i="2" a="1"/>
  <c r="B865" i="2" s="1"/>
  <c r="B866" i="2" a="1"/>
  <c r="B866" i="2" s="1"/>
  <c r="B867" i="2" a="1"/>
  <c r="B867" i="2" s="1"/>
  <c r="X867" i="2" s="1"/>
  <c r="B868" i="2" a="1"/>
  <c r="B868" i="2" s="1"/>
  <c r="B869" i="2" a="1"/>
  <c r="B869" i="2" s="1"/>
  <c r="B870" i="2" a="1"/>
  <c r="B870" i="2" s="1"/>
  <c r="B871" i="2" a="1"/>
  <c r="B871" i="2" s="1"/>
  <c r="B872" i="2" a="1"/>
  <c r="B873" i="2" a="1"/>
  <c r="B873" i="2" s="1"/>
  <c r="X873" i="2" s="1"/>
  <c r="B874" i="2" a="1"/>
  <c r="B874" i="2" s="1"/>
  <c r="B875" i="2" a="1"/>
  <c r="B875" i="2" s="1"/>
  <c r="B876" i="2" a="1"/>
  <c r="B876" i="2" s="1"/>
  <c r="B877" i="2" a="1"/>
  <c r="B877" i="2" s="1"/>
  <c r="B878" i="2" a="1"/>
  <c r="B878" i="2" s="1"/>
  <c r="B879" i="2" a="1"/>
  <c r="B879" i="2" s="1"/>
  <c r="X879" i="2" s="1"/>
  <c r="B880" i="2" a="1"/>
  <c r="B880" i="2" s="1"/>
  <c r="B881" i="2" a="1"/>
  <c r="B881" i="2" s="1"/>
  <c r="B882" i="2" a="1"/>
  <c r="B882" i="2" s="1"/>
  <c r="B883" i="2" a="1"/>
  <c r="B883" i="2" s="1"/>
  <c r="B884" i="2" a="1"/>
  <c r="B884" i="2" s="1"/>
  <c r="B885" i="2" a="1"/>
  <c r="B885" i="2" s="1"/>
  <c r="X885" i="2" s="1"/>
  <c r="B886" i="2" a="1"/>
  <c r="B886" i="2" s="1"/>
  <c r="B887" i="2" a="1"/>
  <c r="B887" i="2" s="1"/>
  <c r="B888" i="2" a="1"/>
  <c r="B888" i="2" s="1"/>
  <c r="B889" i="2" a="1"/>
  <c r="B889" i="2" s="1"/>
  <c r="B890" i="2" a="1"/>
  <c r="B890" i="2" s="1"/>
  <c r="B891" i="2" a="1"/>
  <c r="B891" i="2" s="1"/>
  <c r="X891" i="2" s="1"/>
  <c r="B892" i="2" a="1"/>
  <c r="B892" i="2" s="1"/>
  <c r="B893" i="2" a="1"/>
  <c r="B893" i="2" s="1"/>
  <c r="B894" i="2" a="1"/>
  <c r="B894" i="2" s="1"/>
  <c r="B895" i="2" a="1"/>
  <c r="B895" i="2" s="1"/>
  <c r="B896" i="2" a="1"/>
  <c r="B896" i="2" s="1"/>
  <c r="B897" i="2" a="1"/>
  <c r="B897" i="2" s="1"/>
  <c r="B898" i="2" a="1"/>
  <c r="B898" i="2" s="1"/>
  <c r="X898" i="2" s="1"/>
  <c r="B899" i="2" a="1"/>
  <c r="B899" i="2" s="1"/>
  <c r="B900" i="2" a="1"/>
  <c r="B900" i="2" s="1"/>
  <c r="B901" i="2" a="1"/>
  <c r="B901" i="2" s="1"/>
  <c r="X901" i="2" s="1"/>
  <c r="B902" i="2" a="1"/>
  <c r="B902" i="2" s="1"/>
  <c r="B903" i="2" a="1"/>
  <c r="B903" i="2" s="1"/>
  <c r="B904" i="2" a="1"/>
  <c r="B904" i="2" s="1"/>
  <c r="X904" i="2" s="1"/>
  <c r="B905" i="2" a="1"/>
  <c r="B905" i="2" s="1"/>
  <c r="B906" i="2" a="1"/>
  <c r="B906" i="2" s="1"/>
  <c r="B907" i="2" a="1"/>
  <c r="B907" i="2" s="1"/>
  <c r="X907" i="2" s="1"/>
  <c r="B908" i="2" a="1"/>
  <c r="B908" i="2" s="1"/>
  <c r="B909" i="2" a="1"/>
  <c r="B909" i="2" s="1"/>
  <c r="B910" i="2" a="1"/>
  <c r="B910" i="2" s="1"/>
  <c r="X910" i="2" s="1"/>
  <c r="B911" i="2" a="1"/>
  <c r="B911" i="2" s="1"/>
  <c r="B912" i="2" a="1"/>
  <c r="B912" i="2" s="1"/>
  <c r="B913" i="2" a="1"/>
  <c r="B913" i="2" s="1"/>
  <c r="X913" i="2" s="1"/>
  <c r="B914" i="2" a="1"/>
  <c r="B914" i="2" s="1"/>
  <c r="B915" i="2" a="1"/>
  <c r="B916" i="2" a="1"/>
  <c r="B916" i="2" s="1"/>
  <c r="B917" i="2" a="1"/>
  <c r="B918" i="2" a="1"/>
  <c r="B918" i="2" s="1"/>
  <c r="X918" i="2" s="1"/>
  <c r="B919" i="2" a="1"/>
  <c r="B919" i="2" s="1"/>
  <c r="X919" i="2" s="1"/>
  <c r="B920" i="2" a="1"/>
  <c r="B921" i="2" a="1"/>
  <c r="B921" i="2" s="1"/>
  <c r="B922" i="2" a="1"/>
  <c r="B922" i="2" s="1"/>
  <c r="X922" i="2" s="1"/>
  <c r="B923" i="2" a="1"/>
  <c r="B923" i="2" s="1"/>
  <c r="B924" i="2" a="1"/>
  <c r="B924" i="2" s="1"/>
  <c r="B925" i="2" a="1"/>
  <c r="B925" i="2" s="1"/>
  <c r="B926" i="2" a="1"/>
  <c r="B926" i="2" s="1"/>
  <c r="B927" i="2" a="1"/>
  <c r="B927" i="2" s="1"/>
  <c r="B928" i="2" a="1"/>
  <c r="B928" i="2" s="1"/>
  <c r="X928" i="2" s="1"/>
  <c r="B929" i="2" a="1"/>
  <c r="B930" i="2" a="1"/>
  <c r="B930" i="2" s="1"/>
  <c r="B931" i="2" a="1"/>
  <c r="B931" i="2" s="1"/>
  <c r="X931" i="2" s="1"/>
  <c r="B932" i="2" a="1"/>
  <c r="B932" i="2" s="1"/>
  <c r="B933" i="2" a="1"/>
  <c r="B933" i="2" s="1"/>
  <c r="B934" i="2" a="1"/>
  <c r="B934" i="2" s="1"/>
  <c r="B935" i="2" a="1"/>
  <c r="B935" i="2" s="1"/>
  <c r="B936" i="2" a="1"/>
  <c r="B936" i="2" s="1"/>
  <c r="B937" i="2" a="1"/>
  <c r="B937" i="2" s="1"/>
  <c r="B938" i="2" a="1"/>
  <c r="B938" i="2" s="1"/>
  <c r="B939" i="2" a="1"/>
  <c r="B939" i="2" s="1"/>
  <c r="B940" i="2" a="1"/>
  <c r="B941" i="2" a="1"/>
  <c r="B942" i="2" a="1"/>
  <c r="B942" i="2" s="1"/>
  <c r="B943" i="2" a="1"/>
  <c r="B943" i="2" s="1"/>
  <c r="B944" i="2" a="1"/>
  <c r="B944" i="2" s="1"/>
  <c r="B945" i="2" a="1"/>
  <c r="B945" i="2" s="1"/>
  <c r="B946" i="2" a="1"/>
  <c r="B946" i="2" s="1"/>
  <c r="B947" i="2" a="1"/>
  <c r="B947" i="2" s="1"/>
  <c r="X947" i="2" s="1"/>
  <c r="B948" i="2" a="1"/>
  <c r="B948" i="2" s="1"/>
  <c r="B949" i="2" a="1"/>
  <c r="B949" i="2" s="1"/>
  <c r="B950" i="2" a="1"/>
  <c r="B950" i="2" s="1"/>
  <c r="B951" i="2" a="1"/>
  <c r="B951" i="2" s="1"/>
  <c r="B952" i="2" a="1"/>
  <c r="B952" i="2" s="1"/>
  <c r="B953" i="2" a="1"/>
  <c r="B953" i="2" s="1"/>
  <c r="B954" i="2" a="1"/>
  <c r="B954" i="2" s="1"/>
  <c r="B955" i="2" a="1"/>
  <c r="B955" i="2" s="1"/>
  <c r="B956" i="2" a="1"/>
  <c r="B957" i="2" a="1"/>
  <c r="B957" i="2" s="1"/>
  <c r="B958" i="2" a="1"/>
  <c r="B958" i="2" s="1"/>
  <c r="B959" i="2" a="1"/>
  <c r="B959" i="2" s="1"/>
  <c r="B960" i="2" a="1"/>
  <c r="B960" i="2" s="1"/>
  <c r="B961" i="2" a="1"/>
  <c r="B961" i="2" s="1"/>
  <c r="X961" i="2" s="1"/>
  <c r="B962" i="2" a="1"/>
  <c r="B962" i="2" s="1"/>
  <c r="B963" i="2" a="1"/>
  <c r="B963" i="2" s="1"/>
  <c r="B964" i="2" a="1"/>
  <c r="B964" i="2" s="1"/>
  <c r="B965" i="2" a="1"/>
  <c r="B965" i="2" s="1"/>
  <c r="B966" i="2" a="1"/>
  <c r="B967" i="2" a="1"/>
  <c r="B968" i="2" a="1"/>
  <c r="B968" i="2" s="1"/>
  <c r="B969" i="2" a="1"/>
  <c r="B969" i="2" s="1"/>
  <c r="X969" i="2" s="1"/>
  <c r="B970" i="2" a="1"/>
  <c r="B970" i="2" s="1"/>
  <c r="B971" i="2" a="1"/>
  <c r="B971" i="2" s="1"/>
  <c r="B972" i="2" a="1"/>
  <c r="B972" i="2" s="1"/>
  <c r="B973" i="2" a="1"/>
  <c r="B973" i="2" s="1"/>
  <c r="B974" i="2" a="1"/>
  <c r="B974" i="2" s="1"/>
  <c r="B975" i="2" a="1"/>
  <c r="B975" i="2" s="1"/>
  <c r="B976" i="2" a="1"/>
  <c r="B976" i="2" s="1"/>
  <c r="B977" i="2" a="1"/>
  <c r="B977" i="2" s="1"/>
  <c r="B978" i="2" a="1"/>
  <c r="B978" i="2" s="1"/>
  <c r="B979" i="2" a="1"/>
  <c r="B980" i="2" a="1"/>
  <c r="B980" i="2" s="1"/>
  <c r="B981" i="2" a="1"/>
  <c r="B981" i="2" s="1"/>
  <c r="B982" i="2" a="1"/>
  <c r="B982" i="2" s="1"/>
  <c r="B983" i="2" a="1"/>
  <c r="B983" i="2" s="1"/>
  <c r="B984" i="2" a="1"/>
  <c r="B984" i="2" s="1"/>
  <c r="B985" i="2" a="1"/>
  <c r="B985" i="2" s="1"/>
  <c r="B986" i="2" a="1"/>
  <c r="B986" i="2" s="1"/>
  <c r="B987" i="2" a="1"/>
  <c r="B987" i="2" s="1"/>
  <c r="B988" i="2" a="1"/>
  <c r="B988" i="2" s="1"/>
  <c r="B989" i="2" a="1"/>
  <c r="B990" i="2" a="1"/>
  <c r="B990" i="2" s="1"/>
  <c r="X990" i="2" s="1"/>
  <c r="B991" i="2" a="1"/>
  <c r="B992" i="2" a="1"/>
  <c r="B992" i="2" s="1"/>
  <c r="B993" i="2" a="1"/>
  <c r="B994" i="2" a="1"/>
  <c r="B994" i="2" s="1"/>
  <c r="B995" i="2" a="1"/>
  <c r="B995" i="2" s="1"/>
  <c r="B996" i="2" a="1"/>
  <c r="B996" i="2" s="1"/>
  <c r="B997" i="2" a="1"/>
  <c r="B997" i="2" s="1"/>
  <c r="X997" i="2" s="1"/>
  <c r="B998" i="2" a="1"/>
  <c r="B998" i="2" s="1"/>
  <c r="B999" i="2" a="1"/>
  <c r="B999" i="2" s="1"/>
  <c r="B1000" i="2" a="1"/>
  <c r="B1000" i="2" s="1"/>
  <c r="B1001" i="2" a="1"/>
  <c r="B1001" i="2" s="1"/>
  <c r="B1002" i="2" a="1"/>
  <c r="B1002" i="2" s="1"/>
  <c r="B1003" i="2" a="1"/>
  <c r="B1004" i="2" a="1"/>
  <c r="B1005" i="2" a="1"/>
  <c r="B1006" i="2" a="1"/>
  <c r="B1006" i="2" s="1"/>
  <c r="B1007" i="2" a="1"/>
  <c r="B1007" i="2" s="1"/>
  <c r="B1008" i="2" a="1"/>
  <c r="B1008" i="2" s="1"/>
  <c r="B1009" i="2" a="1"/>
  <c r="B1009" i="2" s="1"/>
  <c r="B1010" i="2" a="1"/>
  <c r="B1010" i="2" s="1"/>
  <c r="B1011" i="2" a="1"/>
  <c r="B1012" i="2" a="1"/>
  <c r="B1012" i="2" s="1"/>
  <c r="B1013" i="2" a="1"/>
  <c r="B1014" i="2" a="1"/>
  <c r="B1014" i="2" s="1"/>
  <c r="B1015" i="2" a="1"/>
  <c r="B1016" i="2" a="1"/>
  <c r="B1017" i="2" a="1"/>
  <c r="B1018" i="2" a="1"/>
  <c r="B1018" i="2" s="1"/>
  <c r="B1019" i="2" a="1"/>
  <c r="B1019" i="2" s="1"/>
  <c r="B1020" i="2" a="1"/>
  <c r="B1020" i="2" s="1"/>
  <c r="B1021" i="2" a="1"/>
  <c r="B1021" i="2" s="1"/>
  <c r="B1022" i="2" a="1"/>
  <c r="B1022" i="2" s="1"/>
  <c r="B1023" i="2" a="1"/>
  <c r="B1023" i="2" s="1"/>
  <c r="B1024" i="2" a="1"/>
  <c r="B1024" i="2" s="1"/>
  <c r="B1025" i="2" a="1"/>
  <c r="B1025" i="2" s="1"/>
  <c r="B1026" i="2" a="1"/>
  <c r="B1026" i="2" s="1"/>
  <c r="B1027" i="2" a="1"/>
  <c r="B1028" i="2" a="1"/>
  <c r="B1029" i="2" a="1"/>
  <c r="B1029" i="2" s="1"/>
  <c r="B1030" i="2" a="1"/>
  <c r="B1030" i="2" s="1"/>
  <c r="B1031" i="2" a="1"/>
  <c r="B1031" i="2" s="1"/>
  <c r="B1032" i="2" a="1"/>
  <c r="B1032" i="2" s="1"/>
  <c r="B1033" i="2" a="1"/>
  <c r="B1033" i="2" s="1"/>
  <c r="B1034" i="2" a="1"/>
  <c r="B1034" i="2" s="1"/>
  <c r="B1035" i="2" a="1"/>
  <c r="B1035" i="2" s="1"/>
  <c r="B1036" i="2" a="1"/>
  <c r="B1036" i="2" s="1"/>
  <c r="B1037" i="2" a="1"/>
  <c r="B1037" i="2" s="1"/>
  <c r="B1038" i="2" a="1"/>
  <c r="B1038" i="2" s="1"/>
  <c r="B1039" i="2" a="1"/>
  <c r="B1039" i="2" s="1"/>
  <c r="B1040" i="2" a="1"/>
  <c r="B1040" i="2" s="1"/>
  <c r="B1041" i="2" a="1"/>
  <c r="B1041" i="2" s="1"/>
  <c r="B1042" i="2" a="1"/>
  <c r="B1042" i="2" s="1"/>
  <c r="B1043" i="2" a="1"/>
  <c r="B1043" i="2" s="1"/>
  <c r="B1044" i="2" a="1"/>
  <c r="B1044" i="2" s="1"/>
  <c r="B1045" i="2" a="1"/>
  <c r="B1045" i="2" s="1"/>
  <c r="B1046" i="2" a="1"/>
  <c r="B1046" i="2" s="1"/>
  <c r="B1047" i="2" a="1"/>
  <c r="B1047" i="2" s="1"/>
  <c r="B1048" i="2" a="1"/>
  <c r="B1048" i="2" s="1"/>
  <c r="B1049" i="2" a="1"/>
  <c r="B1049" i="2" s="1"/>
  <c r="X1049" i="2" s="1"/>
  <c r="B1050" i="2" a="1"/>
  <c r="B1050" i="2" s="1"/>
  <c r="B1051" i="2" a="1"/>
  <c r="B1051" i="2" s="1"/>
  <c r="B1052" i="2" a="1"/>
  <c r="B1052" i="2" s="1"/>
  <c r="B1053" i="2" a="1"/>
  <c r="B1053" i="2" s="1"/>
  <c r="B1054" i="2" a="1"/>
  <c r="B1054" i="2" s="1"/>
  <c r="B1055" i="2" a="1"/>
  <c r="B1055" i="2" s="1"/>
  <c r="B1056" i="2" a="1"/>
  <c r="B1056" i="2" s="1"/>
  <c r="B1057" i="2" a="1"/>
  <c r="B1057" i="2" s="1"/>
  <c r="B1058" i="2" a="1"/>
  <c r="B1058" i="2" s="1"/>
  <c r="B1059" i="2" a="1"/>
  <c r="B1059" i="2" s="1"/>
  <c r="B1060" i="2" a="1"/>
  <c r="B1060" i="2" s="1"/>
  <c r="B1061" i="2" a="1"/>
  <c r="B1061" i="2" s="1"/>
  <c r="B1062" i="2" a="1"/>
  <c r="B1062" i="2" s="1"/>
  <c r="X1062" i="2" s="1"/>
  <c r="B1063" i="2" a="1"/>
  <c r="B1063" i="2" s="1"/>
  <c r="B1064" i="2" a="1"/>
  <c r="B1064" i="2" s="1"/>
  <c r="B1065" i="2" a="1"/>
  <c r="B1065" i="2" s="1"/>
  <c r="B1066" i="2" a="1"/>
  <c r="B1066" i="2" s="1"/>
  <c r="B1067" i="2" a="1"/>
  <c r="B1067" i="2" s="1"/>
  <c r="B1068" i="2" a="1"/>
  <c r="B1068" i="2" s="1"/>
  <c r="B1069" i="2" a="1"/>
  <c r="B1069" i="2" s="1"/>
  <c r="X1069" i="2" s="1"/>
  <c r="B1070" i="2" a="1"/>
  <c r="B1070" i="2" s="1"/>
  <c r="B1071" i="2" a="1"/>
  <c r="B1071" i="2" s="1"/>
  <c r="B1072" i="2" a="1"/>
  <c r="B1072" i="2" s="1"/>
  <c r="B1073" i="2" a="1"/>
  <c r="B1073" i="2" s="1"/>
  <c r="B1074" i="2" a="1"/>
  <c r="B1074" i="2" s="1"/>
  <c r="B1075" i="2" a="1"/>
  <c r="B1075" i="2" s="1"/>
  <c r="B1076" i="2" a="1"/>
  <c r="B1076" i="2" s="1"/>
  <c r="B1077" i="2" a="1"/>
  <c r="B1077" i="2" s="1"/>
  <c r="B1078" i="2" a="1"/>
  <c r="B1078" i="2" s="1"/>
  <c r="B1079" i="2" a="1"/>
  <c r="B1079" i="2" s="1"/>
  <c r="B1080" i="2" a="1"/>
  <c r="B1080" i="2" s="1"/>
  <c r="B1081" i="2" a="1"/>
  <c r="B1081" i="2" s="1"/>
  <c r="B1082" i="2" a="1"/>
  <c r="B1082" i="2" s="1"/>
  <c r="B1083" i="2" a="1"/>
  <c r="B1083" i="2" s="1"/>
  <c r="B1084" i="2" a="1"/>
  <c r="B1084" i="2" s="1"/>
  <c r="B1085" i="2" a="1"/>
  <c r="B1085" i="2" s="1"/>
  <c r="B1086" i="2" a="1"/>
  <c r="B1086" i="2" s="1"/>
  <c r="B1087" i="2" a="1"/>
  <c r="B1087" i="2" s="1"/>
  <c r="B1088" i="2" a="1"/>
  <c r="B1088" i="2" s="1"/>
  <c r="B1089" i="2" a="1"/>
  <c r="B1089" i="2" s="1"/>
  <c r="B1090" i="2" a="1"/>
  <c r="B1090" i="2" s="1"/>
  <c r="B1091" i="2" a="1"/>
  <c r="B1091" i="2" s="1"/>
  <c r="B1092" i="2" a="1"/>
  <c r="B1092" i="2" s="1"/>
  <c r="B1093" i="2" a="1"/>
  <c r="B1093" i="2" s="1"/>
  <c r="B1094" i="2" a="1"/>
  <c r="B1094" i="2" s="1"/>
  <c r="B1095" i="2" a="1"/>
  <c r="B1095" i="2" s="1"/>
  <c r="B1096" i="2" a="1"/>
  <c r="B1096" i="2" s="1"/>
  <c r="B1097" i="2" a="1"/>
  <c r="B1097" i="2" s="1"/>
  <c r="B1098" i="2" a="1"/>
  <c r="B1098" i="2" s="1"/>
  <c r="X1098" i="2" s="1"/>
  <c r="B1099" i="2" a="1"/>
  <c r="B1100" i="2" a="1"/>
  <c r="B1100" i="2" s="1"/>
  <c r="B1101" i="2" a="1"/>
  <c r="B1101" i="2" s="1"/>
  <c r="B1102" i="2" a="1"/>
  <c r="B1102" i="2" s="1"/>
  <c r="B1103" i="2" a="1"/>
  <c r="B1104" i="2" a="1"/>
  <c r="B1104" i="2" s="1"/>
  <c r="B1105" i="2" a="1"/>
  <c r="B1105" i="2" s="1"/>
  <c r="X1105" i="2" s="1"/>
  <c r="B1106" i="2" a="1"/>
  <c r="B1106" i="2" s="1"/>
  <c r="B1107" i="2" a="1"/>
  <c r="B1107" i="2" s="1"/>
  <c r="B1108" i="2" a="1"/>
  <c r="B1108" i="2" s="1"/>
  <c r="B1109" i="2" a="1"/>
  <c r="B1109" i="2" s="1"/>
  <c r="B1110" i="2" a="1"/>
  <c r="B1110" i="2" s="1"/>
  <c r="B1111" i="2" a="1"/>
  <c r="B1111" i="2" s="1"/>
  <c r="B1112" i="2" a="1"/>
  <c r="B1112" i="2" s="1"/>
  <c r="B1113" i="2" a="1"/>
  <c r="B1113" i="2" s="1"/>
  <c r="B1114" i="2" a="1"/>
  <c r="B1115" i="2" a="1"/>
  <c r="B1115" i="2" s="1"/>
  <c r="B1116" i="2" a="1"/>
  <c r="B1116" i="2" s="1"/>
  <c r="B1117" i="2" a="1"/>
  <c r="B1117" i="2" s="1"/>
  <c r="B1118" i="2" a="1"/>
  <c r="B1118" i="2" s="1"/>
  <c r="B1119" i="2" a="1"/>
  <c r="B1119" i="2" s="1"/>
  <c r="B1120" i="2" a="1"/>
  <c r="B1120" i="2" s="1"/>
  <c r="B1121" i="2" a="1"/>
  <c r="B1121" i="2" s="1"/>
  <c r="B1122" i="2" a="1"/>
  <c r="B1122" i="2" s="1"/>
  <c r="B1123" i="2" a="1"/>
  <c r="B1123" i="2" s="1"/>
  <c r="B1124" i="2" a="1"/>
  <c r="B1124" i="2" s="1"/>
  <c r="B1125" i="2" a="1"/>
  <c r="B1125" i="2" s="1"/>
  <c r="X1125" i="2" s="1"/>
  <c r="B1126" i="2" a="1"/>
  <c r="B1126" i="2" s="1"/>
  <c r="B1127" i="2" a="1"/>
  <c r="B1128" i="2" a="1"/>
  <c r="B1128" i="2" s="1"/>
  <c r="B1129" i="2" a="1"/>
  <c r="B1129" i="2" s="1"/>
  <c r="B1130" i="2" a="1"/>
  <c r="B1130" i="2" s="1"/>
  <c r="B1131" i="2" a="1"/>
  <c r="B1131" i="2" s="1"/>
  <c r="B1132" i="2" a="1"/>
  <c r="B1132" i="2" s="1"/>
  <c r="X1132" i="2" s="1"/>
  <c r="B1133" i="2" a="1"/>
  <c r="B1133" i="2" s="1"/>
  <c r="B1134" i="2" a="1"/>
  <c r="B1134" i="2" s="1"/>
  <c r="X1134" i="2" s="1"/>
  <c r="B1135" i="2" a="1"/>
  <c r="B1135" i="2" s="1"/>
  <c r="B1136" i="2" a="1"/>
  <c r="B1136" i="2" s="1"/>
  <c r="B1137" i="2" a="1"/>
  <c r="B1137" i="2" s="1"/>
  <c r="X1137" i="2" s="1"/>
  <c r="B1138" i="2" a="1"/>
  <c r="B1138" i="2" s="1"/>
  <c r="B1139" i="2" a="1"/>
  <c r="B1140" i="2" a="1"/>
  <c r="B1140" i="2" s="1"/>
  <c r="B1141" i="2" a="1"/>
  <c r="B1141" i="2" s="1"/>
  <c r="B1142" i="2" a="1"/>
  <c r="B1142" i="2" s="1"/>
  <c r="B1143" i="2" a="1"/>
  <c r="B1143" i="2" s="1"/>
  <c r="B1144" i="2" a="1"/>
  <c r="B1144" i="2" s="1"/>
  <c r="X1144" i="2" s="1"/>
  <c r="B1145" i="2" a="1"/>
  <c r="B1145" i="2" s="1"/>
  <c r="B1146" i="2" a="1"/>
  <c r="B1146" i="2" s="1"/>
  <c r="B1147" i="2" a="1"/>
  <c r="B1147" i="2" s="1"/>
  <c r="B1148" i="2" a="1"/>
  <c r="B1148" i="2" s="1"/>
  <c r="B1149" i="2" a="1"/>
  <c r="B1149" i="2" s="1"/>
  <c r="B1150" i="2" a="1"/>
  <c r="B1150" i="2" s="1"/>
  <c r="B1151" i="2" a="1"/>
  <c r="B1151" i="2" s="1"/>
  <c r="B1152" i="2" a="1"/>
  <c r="B1153" i="2" a="1"/>
  <c r="B1153" i="2" s="1"/>
  <c r="B1154" i="2" a="1"/>
  <c r="B1154" i="2" s="1"/>
  <c r="B1155" i="2" a="1"/>
  <c r="B1155" i="2" s="1"/>
  <c r="X1155" i="2" s="1"/>
  <c r="B1156" i="2" a="1"/>
  <c r="B1156" i="2" s="1"/>
  <c r="B1157" i="2" a="1"/>
  <c r="B1157" i="2" s="1"/>
  <c r="B1158" i="2" a="1"/>
  <c r="B1158" i="2" s="1"/>
  <c r="B1159" i="2" a="1"/>
  <c r="B1159" i="2" s="1"/>
  <c r="X1159" i="2" s="1"/>
  <c r="B1160" i="2" a="1"/>
  <c r="B1160" i="2" s="1"/>
  <c r="B1161" i="2" a="1"/>
  <c r="B1161" i="2" s="1"/>
  <c r="X1161" i="2" s="1"/>
  <c r="B1162" i="2" a="1"/>
  <c r="B1162" i="2" s="1"/>
  <c r="X1162" i="2" s="1"/>
  <c r="B1163" i="2" a="1"/>
  <c r="B1163" i="2" s="1"/>
  <c r="B1164" i="2" a="1"/>
  <c r="B1164" i="2" s="1"/>
  <c r="B1165" i="2" a="1"/>
  <c r="B1165" i="2" s="1"/>
  <c r="B1166" i="2" a="1"/>
  <c r="B1166" i="2" s="1"/>
  <c r="B1167" i="2" a="1"/>
  <c r="B1167" i="2" s="1"/>
  <c r="X1167" i="2" s="1"/>
  <c r="B1168" i="2" a="1"/>
  <c r="B1168" i="2" s="1"/>
  <c r="X1168" i="2" s="1"/>
  <c r="B1169" i="2" a="1"/>
  <c r="B1170" i="2" a="1"/>
  <c r="B1170" i="2" s="1"/>
  <c r="B1171" i="2" a="1"/>
  <c r="B1171" i="2" s="1"/>
  <c r="B1172" i="2" a="1"/>
  <c r="B1172" i="2" s="1"/>
  <c r="B1173" i="2" a="1"/>
  <c r="B1173" i="2" s="1"/>
  <c r="X1173" i="2" s="1"/>
  <c r="B1174" i="2" a="1"/>
  <c r="B1174" i="2" s="1"/>
  <c r="X1174" i="2" s="1"/>
  <c r="B1175" i="2" a="1"/>
  <c r="B1175" i="2" s="1"/>
  <c r="B1176" i="2" a="1"/>
  <c r="B1176" i="2" s="1"/>
  <c r="B1177" i="2" a="1"/>
  <c r="B1177" i="2" s="1"/>
  <c r="X1177" i="2" s="1"/>
  <c r="B1178" i="2" a="1"/>
  <c r="B1178" i="2" s="1"/>
  <c r="B1179" i="2" a="1"/>
  <c r="B1179" i="2" s="1"/>
  <c r="B1180" i="2" a="1"/>
  <c r="B1180" i="2" s="1"/>
  <c r="B1181" i="2" a="1"/>
  <c r="B1181" i="2" s="1"/>
  <c r="B1182" i="2" a="1"/>
  <c r="B1183" i="2" a="1"/>
  <c r="B1184" i="2" a="1"/>
  <c r="B1185" i="2" a="1"/>
  <c r="B1185" i="2" s="1"/>
  <c r="B1186" i="2" a="1"/>
  <c r="B1186" i="2" s="1"/>
  <c r="B1187" i="2" a="1"/>
  <c r="B1187" i="2" s="1"/>
  <c r="B1188" i="2" a="1"/>
  <c r="B1188" i="2" s="1"/>
  <c r="B1189" i="2" a="1"/>
  <c r="B1189" i="2" s="1"/>
  <c r="X1189" i="2" s="1"/>
  <c r="B1190" i="2" a="1"/>
  <c r="B1190" i="2" s="1"/>
  <c r="B1191" i="2" a="1"/>
  <c r="B1191" i="2" s="1"/>
  <c r="B1192" i="2" a="1"/>
  <c r="B1192" i="2" s="1"/>
  <c r="B1193" i="2" a="1"/>
  <c r="B1193" i="2" s="1"/>
  <c r="B1194" i="2" a="1"/>
  <c r="B1194" i="2" s="1"/>
  <c r="B1195" i="2" a="1"/>
  <c r="B1196" i="2" a="1"/>
  <c r="B1196" i="2" s="1"/>
  <c r="B1197" i="2" a="1"/>
  <c r="B1197" i="2" s="1"/>
  <c r="B1198" i="2" a="1"/>
  <c r="B1198" i="2" s="1"/>
  <c r="B1199" i="2" a="1"/>
  <c r="B1199" i="2" s="1"/>
  <c r="B1200" i="2" a="1"/>
  <c r="B1200" i="2" s="1"/>
  <c r="B1201" i="2" a="1"/>
  <c r="B1201" i="2" s="1"/>
  <c r="X1201" i="2" s="1"/>
  <c r="B1202" i="2" a="1"/>
  <c r="B1202" i="2" s="1"/>
  <c r="B1203" i="2" a="1"/>
  <c r="B1203" i="2" s="1"/>
  <c r="X1203" i="2" s="1"/>
  <c r="B1204" i="2" a="1"/>
  <c r="B1204" i="2" s="1"/>
  <c r="B1205" i="2" a="1"/>
  <c r="B1205" i="2" s="1"/>
  <c r="B1206" i="2" a="1"/>
  <c r="B1206" i="2" s="1"/>
  <c r="B1207" i="2" a="1"/>
  <c r="B1207" i="2" s="1"/>
  <c r="B1208" i="2" a="1"/>
  <c r="B1208" i="2" s="1"/>
  <c r="B1209" i="2" a="1"/>
  <c r="B1210" i="2" a="1"/>
  <c r="B1210" i="2" s="1"/>
  <c r="B1211" i="2" a="1"/>
  <c r="B1211" i="2" s="1"/>
  <c r="B1212" i="2" a="1"/>
  <c r="B1212" i="2" s="1"/>
  <c r="B1213" i="2" a="1"/>
  <c r="B1213" i="2" s="1"/>
  <c r="X1213" i="2" s="1"/>
  <c r="B1214" i="2" a="1"/>
  <c r="B1214" i="2" s="1"/>
  <c r="B1215" i="2" a="1"/>
  <c r="B1215" i="2" s="1"/>
  <c r="B1216" i="2" a="1"/>
  <c r="B1216" i="2" s="1"/>
  <c r="B1217" i="2" a="1"/>
  <c r="B1217" i="2" s="1"/>
  <c r="B1218" i="2" a="1"/>
  <c r="B1218" i="2" s="1"/>
  <c r="B1219" i="2" a="1"/>
  <c r="B1219" i="2" s="1"/>
  <c r="B1220" i="2" a="1"/>
  <c r="B1221" i="2" a="1"/>
  <c r="B1221" i="2" s="1"/>
  <c r="B1222" i="2" a="1"/>
  <c r="B1222" i="2" s="1"/>
  <c r="B1223" i="2" a="1"/>
  <c r="B1223" i="2" s="1"/>
  <c r="B1224" i="2" a="1"/>
  <c r="B1224" i="2" s="1"/>
  <c r="B1225" i="2" a="1"/>
  <c r="B1225" i="2" s="1"/>
  <c r="X1225" i="2" s="1"/>
  <c r="B1226" i="2" a="1"/>
  <c r="B1226" i="2" s="1"/>
  <c r="B1227" i="2" a="1"/>
  <c r="B1227" i="2" s="1"/>
  <c r="B1228" i="2" a="1"/>
  <c r="B1228" i="2" s="1"/>
  <c r="B1229" i="2" a="1"/>
  <c r="B1229" i="2" s="1"/>
  <c r="B1230" i="2" a="1"/>
  <c r="B1230" i="2" s="1"/>
  <c r="B1231" i="2" a="1"/>
  <c r="B1231" i="2" s="1"/>
  <c r="B1232" i="2" a="1"/>
  <c r="B1232" i="2" s="1"/>
  <c r="B1233" i="2" a="1"/>
  <c r="B1233" i="2" s="1"/>
  <c r="B1234" i="2" a="1"/>
  <c r="B1234" i="2" s="1"/>
  <c r="B1235" i="2" a="1"/>
  <c r="B1235" i="2" s="1"/>
  <c r="B1236" i="2" a="1"/>
  <c r="B1236" i="2" s="1"/>
  <c r="B1237" i="2" a="1"/>
  <c r="B1237" i="2" s="1"/>
  <c r="X1237" i="2" s="1"/>
  <c r="B1238" i="2" a="1"/>
  <c r="B1238" i="2" s="1"/>
  <c r="B1239" i="2" a="1"/>
  <c r="B1239" i="2" s="1"/>
  <c r="X1239" i="2" s="1"/>
  <c r="B1240" i="2" a="1"/>
  <c r="B1240" i="2" s="1"/>
  <c r="B1241" i="2" a="1"/>
  <c r="B1242" i="2" a="1"/>
  <c r="B1242" i="2" s="1"/>
  <c r="B1243" i="2" a="1"/>
  <c r="B1243" i="2" s="1"/>
  <c r="B1244" i="2" a="1"/>
  <c r="B1244" i="2" s="1"/>
  <c r="B1245" i="2" a="1"/>
  <c r="B1245" i="2" s="1"/>
  <c r="B1246" i="2" a="1"/>
  <c r="B1246" i="2" s="1"/>
  <c r="B1247" i="2" a="1"/>
  <c r="B1247" i="2" s="1"/>
  <c r="B1248" i="2" a="1"/>
  <c r="B1248" i="2" s="1"/>
  <c r="B1249" i="2" a="1"/>
  <c r="B1249" i="2" s="1"/>
  <c r="X1249" i="2" s="1"/>
  <c r="B1250" i="2" a="1"/>
  <c r="B1250" i="2" s="1"/>
  <c r="B1251" i="2" a="1"/>
  <c r="B1251" i="2" s="1"/>
  <c r="B1252" i="2" a="1"/>
  <c r="B1252" i="2" s="1"/>
  <c r="B1253" i="2" a="1"/>
  <c r="B1254" i="2" a="1"/>
  <c r="B1255" i="2" a="1"/>
  <c r="B1255" i="2" s="1"/>
  <c r="B1256" i="2" a="1"/>
  <c r="B1256" i="2" s="1"/>
  <c r="B1257" i="2" a="1"/>
  <c r="B1257" i="2" s="1"/>
  <c r="B1258" i="2" a="1"/>
  <c r="B1258" i="2" s="1"/>
  <c r="B1259" i="2" a="1"/>
  <c r="B1259" i="2" s="1"/>
  <c r="B1260" i="2" a="1"/>
  <c r="B1260" i="2" s="1"/>
  <c r="B1261" i="2" a="1"/>
  <c r="B1261" i="2" s="1"/>
  <c r="X1261" i="2" s="1"/>
  <c r="B1262" i="2" a="1"/>
  <c r="B1262" i="2" s="1"/>
  <c r="B1263" i="2" a="1"/>
  <c r="B1263" i="2" s="1"/>
  <c r="B1264" i="2" a="1"/>
  <c r="B1264" i="2" s="1"/>
  <c r="B1265" i="2" a="1"/>
  <c r="B1265" i="2" s="1"/>
  <c r="B1266" i="2" a="1"/>
  <c r="B1266" i="2" s="1"/>
  <c r="B1267" i="2" a="1"/>
  <c r="B1268" i="2" a="1"/>
  <c r="B1268" i="2" s="1"/>
  <c r="B1269" i="2" a="1"/>
  <c r="B1269" i="2" s="1"/>
  <c r="B1270" i="2" a="1"/>
  <c r="B1270" i="2" s="1"/>
  <c r="B1271" i="2" a="1"/>
  <c r="B1271" i="2" s="1"/>
  <c r="B1272" i="2" a="1"/>
  <c r="B1272" i="2" s="1"/>
  <c r="B1273" i="2" a="1"/>
  <c r="B1273" i="2" s="1"/>
  <c r="X1273" i="2" s="1"/>
  <c r="B1274" i="2" a="1"/>
  <c r="B1274" i="2" s="1"/>
  <c r="B1275" i="2" a="1"/>
  <c r="B1275" i="2" s="1"/>
  <c r="X1275" i="2" s="1"/>
  <c r="B1276" i="2" a="1"/>
  <c r="B1276" i="2" s="1"/>
  <c r="B1277" i="2" a="1"/>
  <c r="B1277" i="2" s="1"/>
  <c r="B1278" i="2" a="1"/>
  <c r="B1278" i="2" s="1"/>
  <c r="B1279" i="2" a="1"/>
  <c r="B1279" i="2" s="1"/>
  <c r="B1280" i="2" a="1"/>
  <c r="B1280" i="2" s="1"/>
  <c r="B1281" i="2" a="1"/>
  <c r="B1282" i="2" a="1"/>
  <c r="B1283" i="2" a="1"/>
  <c r="B1283" i="2" s="1"/>
  <c r="B1284" i="2" a="1"/>
  <c r="B1284" i="2" s="1"/>
  <c r="B1285" i="2" a="1"/>
  <c r="B1285" i="2" s="1"/>
  <c r="X1285" i="2" s="1"/>
  <c r="B1286" i="2" a="1"/>
  <c r="B1286" i="2" s="1"/>
  <c r="B1287" i="2" a="1"/>
  <c r="B1287" i="2" s="1"/>
  <c r="B1288" i="2" a="1"/>
  <c r="B1288" i="2" s="1"/>
  <c r="B1289" i="2" a="1"/>
  <c r="B1289" i="2" s="1"/>
  <c r="B1290" i="2" a="1"/>
  <c r="B1290" i="2" s="1"/>
  <c r="B1291" i="2" a="1"/>
  <c r="B1291" i="2" s="1"/>
  <c r="B1292" i="2" a="1"/>
  <c r="B1292" i="2" s="1"/>
  <c r="B1293" i="2" a="1"/>
  <c r="B1293" i="2" s="1"/>
  <c r="B1294" i="2" a="1"/>
  <c r="B1295" i="2" a="1"/>
  <c r="B1295" i="2" s="1"/>
  <c r="B1296" i="2" a="1"/>
  <c r="B1296" i="2" s="1"/>
  <c r="B1297" i="2" a="1"/>
  <c r="B1297" i="2" s="1"/>
  <c r="X1297" i="2" s="1"/>
  <c r="B1298" i="2" a="1"/>
  <c r="B1298" i="2" s="1"/>
  <c r="B1299" i="2" a="1"/>
  <c r="B1299" i="2" s="1"/>
  <c r="X1299" i="2" s="1"/>
  <c r="B1300" i="2" a="1"/>
  <c r="B1300" i="2" s="1"/>
  <c r="B1301" i="2" a="1"/>
  <c r="B1301" i="2" s="1"/>
  <c r="B1302" i="2" a="1"/>
  <c r="B1302" i="2" s="1"/>
  <c r="B1303" i="2" a="1"/>
  <c r="B1303" i="2" s="1"/>
  <c r="X1303" i="2" s="1"/>
  <c r="B1304" i="2" a="1"/>
  <c r="B1304" i="2" s="1"/>
  <c r="B1305" i="2" a="1"/>
  <c r="B1305" i="2" s="1"/>
  <c r="X1305" i="2" s="1"/>
  <c r="B1306" i="2" a="1"/>
  <c r="B1306" i="2" s="1"/>
  <c r="B1307" i="2" a="1"/>
  <c r="B1307" i="2" s="1"/>
  <c r="B1308" i="2" a="1"/>
  <c r="B1308" i="2" s="1"/>
  <c r="B1309" i="2" a="1"/>
  <c r="B1309" i="2" s="1"/>
  <c r="X1309" i="2" s="1"/>
  <c r="B1310" i="2" a="1"/>
  <c r="B1310" i="2" s="1"/>
  <c r="B1311" i="2" a="1"/>
  <c r="B1311" i="2" s="1"/>
  <c r="X1311" i="2" s="1"/>
  <c r="B1312" i="2" a="1"/>
  <c r="B1312" i="2" s="1"/>
  <c r="B1313" i="2" a="1"/>
  <c r="B1314" i="2" a="1"/>
  <c r="B1315" i="2" a="1"/>
  <c r="B1315" i="2" s="1"/>
  <c r="X1315" i="2" s="1"/>
  <c r="B1316" i="2" a="1"/>
  <c r="B1316" i="2" s="1"/>
  <c r="B1317" i="2" a="1"/>
  <c r="B1317" i="2" s="1"/>
  <c r="X1317" i="2" s="1"/>
  <c r="B1318" i="2" a="1"/>
  <c r="B1318" i="2" s="1"/>
  <c r="B1319" i="2" a="1"/>
  <c r="B1319" i="2" s="1"/>
  <c r="B1320" i="2" a="1"/>
  <c r="B1320" i="2" s="1"/>
  <c r="B1321" i="2" a="1"/>
  <c r="B1321" i="2" s="1"/>
  <c r="X1321" i="2" s="1"/>
  <c r="B1322" i="2" a="1"/>
  <c r="B1322" i="2" s="1"/>
  <c r="B1323" i="2" a="1"/>
  <c r="B1323" i="2" s="1"/>
  <c r="X1323" i="2" s="1"/>
  <c r="B1324" i="2" a="1"/>
  <c r="B1324" i="2" s="1"/>
  <c r="B1325" i="2" a="1"/>
  <c r="B1325" i="2" s="1"/>
  <c r="B1326" i="2" a="1"/>
  <c r="B1326" i="2" s="1"/>
  <c r="B1327" i="2" a="1"/>
  <c r="B1327" i="2" s="1"/>
  <c r="X1327" i="2" s="1"/>
  <c r="B1328" i="2" a="1"/>
  <c r="B1328" i="2" s="1"/>
  <c r="B1329" i="2" a="1"/>
  <c r="B1329" i="2" s="1"/>
  <c r="X1329" i="2" s="1"/>
  <c r="B1330" i="2" a="1"/>
  <c r="B1330" i="2" s="1"/>
  <c r="B1331" i="2" a="1"/>
  <c r="B1331" i="2" s="1"/>
  <c r="B1332" i="2" a="1"/>
  <c r="B1332" i="2" s="1"/>
  <c r="B1333" i="2" a="1"/>
  <c r="B1333" i="2" s="1"/>
  <c r="X1333" i="2" s="1"/>
  <c r="B1334" i="2" a="1"/>
  <c r="B1334" i="2" s="1"/>
  <c r="B1335" i="2" a="1"/>
  <c r="B1335" i="2" s="1"/>
  <c r="X1335" i="2" s="1"/>
  <c r="B1336" i="2" a="1"/>
  <c r="B1336" i="2" s="1"/>
  <c r="B1337" i="2" a="1"/>
  <c r="B1337" i="2" s="1"/>
  <c r="B1338" i="2" a="1"/>
  <c r="B1338" i="2" s="1"/>
  <c r="B1339" i="2" a="1"/>
  <c r="B1339" i="2" s="1"/>
  <c r="X1339" i="2" s="1"/>
  <c r="B1340" i="2" a="1"/>
  <c r="B1340" i="2" s="1"/>
  <c r="B1341" i="2" a="1"/>
  <c r="B1341" i="2" s="1"/>
  <c r="X1341" i="2" s="1"/>
  <c r="B1342" i="2" a="1"/>
  <c r="B1342" i="2" s="1"/>
  <c r="B1343" i="2" a="1"/>
  <c r="B1343" i="2" s="1"/>
  <c r="B1344" i="2" a="1"/>
  <c r="B1344" i="2" s="1"/>
  <c r="B1345" i="2" a="1"/>
  <c r="B1345" i="2" s="1"/>
  <c r="X1345" i="2" s="1"/>
  <c r="B1346" i="2" a="1"/>
  <c r="B1346" i="2" s="1"/>
  <c r="B1347" i="2" a="1"/>
  <c r="B1347" i="2" s="1"/>
  <c r="X1347" i="2" s="1"/>
  <c r="B1348" i="2" a="1"/>
  <c r="B1348" i="2" s="1"/>
  <c r="B1349" i="2" a="1"/>
  <c r="B1349" i="2" s="1"/>
  <c r="B1350" i="2" a="1"/>
  <c r="B1350" i="2" s="1"/>
  <c r="B1351" i="2" a="1"/>
  <c r="B1351" i="2" s="1"/>
  <c r="X1351" i="2" s="1"/>
  <c r="B1352" i="2" a="1"/>
  <c r="B1352" i="2" s="1"/>
  <c r="X1352" i="2" s="1"/>
  <c r="B1353" i="2" a="1"/>
  <c r="B1353" i="2" s="1"/>
  <c r="X1353" i="2" s="1"/>
  <c r="B1354" i="2" a="1"/>
  <c r="B1354" i="2" s="1"/>
  <c r="B1355" i="2" a="1"/>
  <c r="B1355" i="2" s="1"/>
  <c r="B1356" i="2" a="1"/>
  <c r="B1356" i="2" s="1"/>
  <c r="B1357" i="2" a="1"/>
  <c r="B1357" i="2" s="1"/>
  <c r="X1357" i="2" s="1"/>
  <c r="B1358" i="2" a="1"/>
  <c r="B1358" i="2" s="1"/>
  <c r="B1359" i="2" a="1"/>
  <c r="B1359" i="2" s="1"/>
  <c r="X1359" i="2" s="1"/>
  <c r="B1360" i="2" a="1"/>
  <c r="B1360" i="2" s="1"/>
  <c r="B1361" i="2" a="1"/>
  <c r="B1361" i="2" s="1"/>
  <c r="B1362" i="2" a="1"/>
  <c r="B1362" i="2" s="1"/>
  <c r="B1363" i="2" a="1"/>
  <c r="B1363" i="2" s="1"/>
  <c r="X1363" i="2" s="1"/>
  <c r="B1364" i="2" a="1"/>
  <c r="B1364" i="2" s="1"/>
  <c r="B1365" i="2" a="1"/>
  <c r="B1365" i="2" s="1"/>
  <c r="X1365" i="2" s="1"/>
  <c r="B1366" i="2" a="1"/>
  <c r="B1366" i="2" s="1"/>
  <c r="B1367" i="2" a="1"/>
  <c r="B1367" i="2" s="1"/>
  <c r="B1368" i="2" a="1"/>
  <c r="B1368" i="2" s="1"/>
  <c r="B1369" i="2" a="1"/>
  <c r="B1369" i="2" s="1"/>
  <c r="X1369" i="2" s="1"/>
  <c r="B1370" i="2" a="1"/>
  <c r="B1370" i="2" s="1"/>
  <c r="B1371" i="2" a="1"/>
  <c r="B1371" i="2" s="1"/>
  <c r="X1371" i="2" s="1"/>
  <c r="B1372" i="2" a="1"/>
  <c r="B1372" i="2" s="1"/>
  <c r="B1373" i="2" a="1"/>
  <c r="B1374" i="2" a="1"/>
  <c r="B1374" i="2" s="1"/>
  <c r="B1375" i="2" a="1"/>
  <c r="B1375" i="2" s="1"/>
  <c r="X1375" i="2" s="1"/>
  <c r="B1376" i="2" a="1"/>
  <c r="B1376" i="2" s="1"/>
  <c r="B1377" i="2" a="1"/>
  <c r="B1377" i="2" s="1"/>
  <c r="X1377" i="2" s="1"/>
  <c r="B1378" i="2" a="1"/>
  <c r="B1378" i="2" s="1"/>
  <c r="B1379" i="2" a="1"/>
  <c r="B1379" i="2" s="1"/>
  <c r="B1380" i="2" a="1"/>
  <c r="B1380" i="2" s="1"/>
  <c r="B1381" i="2" a="1"/>
  <c r="B1381" i="2" s="1"/>
  <c r="X1381" i="2" s="1"/>
  <c r="B1382" i="2" a="1"/>
  <c r="B1382" i="2" s="1"/>
  <c r="B1383" i="2" a="1"/>
  <c r="B1383" i="2" s="1"/>
  <c r="X1383" i="2" s="1"/>
  <c r="B1384" i="2" a="1"/>
  <c r="B1384" i="2" s="1"/>
  <c r="B1385" i="2" a="1"/>
  <c r="B1385" i="2" s="1"/>
  <c r="B1386" i="2" a="1"/>
  <c r="B1386" i="2" s="1"/>
  <c r="B1387" i="2" a="1"/>
  <c r="B1387" i="2" s="1"/>
  <c r="X1387" i="2" s="1"/>
  <c r="B1388" i="2" a="1"/>
  <c r="B1388" i="2" s="1"/>
  <c r="B1389" i="2" a="1"/>
  <c r="B1389" i="2" s="1"/>
  <c r="X1389" i="2" s="1"/>
  <c r="B1390" i="2" a="1"/>
  <c r="B1390" i="2" s="1"/>
  <c r="B1391" i="2" a="1"/>
  <c r="B1391" i="2" s="1"/>
  <c r="B1392" i="2" a="1"/>
  <c r="B1392" i="2" s="1"/>
  <c r="B1393" i="2" a="1"/>
  <c r="B1393" i="2" s="1"/>
  <c r="X1393" i="2" s="1"/>
  <c r="B1394" i="2" a="1"/>
  <c r="B1394" i="2" s="1"/>
  <c r="B1395" i="2" a="1"/>
  <c r="B1395" i="2" s="1"/>
  <c r="X1395" i="2" s="1"/>
  <c r="B1396" i="2" a="1"/>
  <c r="B1396" i="2" s="1"/>
  <c r="B1397" i="2" a="1"/>
  <c r="B1397" i="2" s="1"/>
  <c r="B1398" i="2" a="1"/>
  <c r="B1398" i="2" s="1"/>
  <c r="B1399" i="2" a="1"/>
  <c r="B1399" i="2" s="1"/>
  <c r="X1399" i="2" s="1"/>
  <c r="B1400" i="2" a="1"/>
  <c r="B1400" i="2" s="1"/>
  <c r="B1401" i="2" a="1"/>
  <c r="B1401" i="2" s="1"/>
  <c r="X1401" i="2" s="1"/>
  <c r="B1402" i="2" a="1"/>
  <c r="B1402" i="2" s="1"/>
  <c r="B1403" i="2" a="1"/>
  <c r="B1403" i="2" s="1"/>
  <c r="B1404" i="2" a="1"/>
  <c r="B1404" i="2" s="1"/>
  <c r="B1405" i="2" a="1"/>
  <c r="B1405" i="2" s="1"/>
  <c r="X1405" i="2" s="1"/>
  <c r="B1406" i="2" a="1"/>
  <c r="B1406" i="2" s="1"/>
  <c r="B1407" i="2" a="1"/>
  <c r="B1407" i="2" s="1"/>
  <c r="X1407" i="2" s="1"/>
  <c r="B1408" i="2" a="1"/>
  <c r="B1408" i="2" s="1"/>
  <c r="B1409" i="2" a="1"/>
  <c r="B1409" i="2" s="1"/>
  <c r="B1410" i="2" a="1"/>
  <c r="B1411" i="2" a="1"/>
  <c r="B1411" i="2" s="1"/>
  <c r="X1411" i="2" s="1"/>
  <c r="B1412" i="2" a="1"/>
  <c r="B1412" i="2" s="1"/>
  <c r="B1413" i="2" a="1"/>
  <c r="B1413" i="2" s="1"/>
  <c r="X1413" i="2" s="1"/>
  <c r="B1414" i="2" a="1"/>
  <c r="B1414" i="2" s="1"/>
  <c r="B1415" i="2" a="1"/>
  <c r="B1415" i="2" s="1"/>
  <c r="B1416" i="2" a="1"/>
  <c r="B1416" i="2" s="1"/>
  <c r="B1417" i="2" a="1"/>
  <c r="B1417" i="2" s="1"/>
  <c r="X1417" i="2" s="1"/>
  <c r="B1418" i="2" a="1"/>
  <c r="B1418" i="2" s="1"/>
  <c r="B1419" i="2" a="1"/>
  <c r="B1419" i="2" s="1"/>
  <c r="X1419" i="2" s="1"/>
  <c r="B1420" i="2" a="1"/>
  <c r="B1420" i="2" s="1"/>
  <c r="B1421" i="2" a="1"/>
  <c r="B1421" i="2" s="1"/>
  <c r="B1422" i="2" a="1"/>
  <c r="B1422" i="2" s="1"/>
  <c r="B1423" i="2" a="1"/>
  <c r="B1423" i="2" s="1"/>
  <c r="X1423" i="2" s="1"/>
  <c r="B1424" i="2" a="1"/>
  <c r="B1424" i="2" s="1"/>
  <c r="B1425" i="2" a="1"/>
  <c r="B1425" i="2" s="1"/>
  <c r="X1425" i="2" s="1"/>
  <c r="B1426" i="2" a="1"/>
  <c r="B1426" i="2" s="1"/>
  <c r="B1427" i="2" a="1"/>
  <c r="B1427" i="2" s="1"/>
  <c r="B1428" i="2" a="1"/>
  <c r="B1428" i="2" s="1"/>
  <c r="B1429" i="2" a="1"/>
  <c r="B1429" i="2" s="1"/>
  <c r="X1429" i="2" s="1"/>
  <c r="B1430" i="2" a="1"/>
  <c r="B1430" i="2" s="1"/>
  <c r="B1431" i="2" a="1"/>
  <c r="B1431" i="2" s="1"/>
  <c r="X1431" i="2" s="1"/>
  <c r="B1432" i="2" a="1"/>
  <c r="B1432" i="2" s="1"/>
  <c r="B1433" i="2" a="1"/>
  <c r="B1434" i="2" a="1"/>
  <c r="B1434" i="2" s="1"/>
  <c r="B1435" i="2" a="1"/>
  <c r="B1435" i="2" s="1"/>
  <c r="X1435" i="2" s="1"/>
  <c r="B1436" i="2" a="1"/>
  <c r="B1436" i="2" s="1"/>
  <c r="B1437" i="2" a="1"/>
  <c r="B1437" i="2" s="1"/>
  <c r="X1437" i="2" s="1"/>
  <c r="B1438" i="2" a="1"/>
  <c r="B1438" i="2" s="1"/>
  <c r="B1439" i="2" a="1"/>
  <c r="B1439" i="2" s="1"/>
  <c r="B1440" i="2" a="1"/>
  <c r="B1440" i="2" s="1"/>
  <c r="B1441" i="2" a="1"/>
  <c r="B1441" i="2" s="1"/>
  <c r="X1441" i="2" s="1"/>
  <c r="B1442" i="2" a="1"/>
  <c r="B1442" i="2" s="1"/>
  <c r="B1443" i="2" a="1"/>
  <c r="B1443" i="2" s="1"/>
  <c r="X1443" i="2" s="1"/>
  <c r="B1444" i="2" a="1"/>
  <c r="B1444" i="2" s="1"/>
  <c r="B1445" i="2" a="1"/>
  <c r="B1445" i="2" s="1"/>
  <c r="B1446" i="2" a="1"/>
  <c r="B1446" i="2" s="1"/>
  <c r="B1447" i="2" a="1"/>
  <c r="B1447" i="2" s="1"/>
  <c r="X1447" i="2" s="1"/>
  <c r="B1448" i="2" a="1"/>
  <c r="B1448" i="2" s="1"/>
  <c r="B1449" i="2" a="1"/>
  <c r="B1449" i="2" s="1"/>
  <c r="X1449" i="2" s="1"/>
  <c r="B1450" i="2" a="1"/>
  <c r="B1450" i="2" s="1"/>
  <c r="B1451" i="2" a="1"/>
  <c r="B1451" i="2" s="1"/>
  <c r="B1452" i="2" a="1"/>
  <c r="B1452" i="2" s="1"/>
  <c r="B1453" i="2" a="1"/>
  <c r="B1453" i="2" s="1"/>
  <c r="X1453" i="2" s="1"/>
  <c r="B1454" i="2" a="1"/>
  <c r="B1454" i="2" s="1"/>
  <c r="B1455" i="2" a="1"/>
  <c r="B1455" i="2" s="1"/>
  <c r="X1455" i="2" s="1"/>
  <c r="B1456" i="2" a="1"/>
  <c r="B1456" i="2" s="1"/>
  <c r="B1457" i="2" a="1"/>
  <c r="B1457" i="2" s="1"/>
  <c r="B1458" i="2" a="1"/>
  <c r="B1458" i="2" s="1"/>
  <c r="B1459" i="2" a="1"/>
  <c r="B1459" i="2" s="1"/>
  <c r="X1459" i="2" s="1"/>
  <c r="B1460" i="2" a="1"/>
  <c r="B1460" i="2" s="1"/>
  <c r="B1461" i="2" a="1"/>
  <c r="B1461" i="2" s="1"/>
  <c r="X1461" i="2" s="1"/>
  <c r="B1462" i="2" a="1"/>
  <c r="B1462" i="2" s="1"/>
  <c r="B1463" i="2" a="1"/>
  <c r="B1463" i="2" s="1"/>
  <c r="B1464" i="2" a="1"/>
  <c r="B1464" i="2" s="1"/>
  <c r="B1465" i="2" a="1"/>
  <c r="B1465" i="2" s="1"/>
  <c r="X1465" i="2" s="1"/>
  <c r="B1466" i="2" a="1"/>
  <c r="B1466" i="2" s="1"/>
  <c r="B1467" i="2" a="1"/>
  <c r="B1467" i="2" s="1"/>
  <c r="X1467" i="2" s="1"/>
  <c r="B1468" i="2" a="1"/>
  <c r="B1468" i="2" s="1"/>
  <c r="B1469" i="2" a="1"/>
  <c r="B1469" i="2" s="1"/>
  <c r="B1470" i="2" a="1"/>
  <c r="B1471" i="2" a="1"/>
  <c r="B1471" i="2" s="1"/>
  <c r="X1471" i="2" s="1"/>
  <c r="B1472" i="2" a="1"/>
  <c r="B1472" i="2" s="1"/>
  <c r="B1473" i="2" a="1"/>
  <c r="B1473" i="2" s="1"/>
  <c r="X1473" i="2" s="1"/>
  <c r="B1474" i="2" a="1"/>
  <c r="B1474" i="2" s="1"/>
  <c r="B1475" i="2" a="1"/>
  <c r="B1475" i="2" s="1"/>
  <c r="B1476" i="2" a="1"/>
  <c r="B1476" i="2" s="1"/>
  <c r="B1477" i="2" a="1"/>
  <c r="B1477" i="2" s="1"/>
  <c r="X1477" i="2" s="1"/>
  <c r="B1478" i="2" a="1"/>
  <c r="B1478" i="2" s="1"/>
  <c r="B1479" i="2" a="1"/>
  <c r="B1479" i="2" s="1"/>
  <c r="X1479" i="2" s="1"/>
  <c r="B1480" i="2" a="1"/>
  <c r="B1480" i="2" s="1"/>
  <c r="B1481" i="2" a="1"/>
  <c r="B1481" i="2" s="1"/>
  <c r="B1482" i="2" a="1"/>
  <c r="B1482" i="2" s="1"/>
  <c r="B1483" i="2" a="1"/>
  <c r="B1483" i="2" s="1"/>
  <c r="X1483" i="2" s="1"/>
  <c r="B1484" i="2" a="1"/>
  <c r="B1484" i="2" s="1"/>
  <c r="B1485" i="2" a="1"/>
  <c r="B1485" i="2" s="1"/>
  <c r="X1485" i="2" s="1"/>
  <c r="B1486" i="2" a="1"/>
  <c r="B1486" i="2" s="1"/>
  <c r="B1487" i="2" a="1"/>
  <c r="B1487" i="2" s="1"/>
  <c r="B1488" i="2" a="1"/>
  <c r="B1488" i="2" s="1"/>
  <c r="B1489" i="2" a="1"/>
  <c r="B1489" i="2" s="1"/>
  <c r="X1489" i="2" s="1"/>
  <c r="B1490" i="2" a="1"/>
  <c r="B1490" i="2" s="1"/>
  <c r="B1491" i="2" a="1"/>
  <c r="B1491" i="2" s="1"/>
  <c r="X1491" i="2" s="1"/>
  <c r="B1492" i="2" a="1"/>
  <c r="B1492" i="2" s="1"/>
  <c r="B1493" i="2" a="1"/>
  <c r="B1493" i="2" s="1"/>
  <c r="B1494" i="2" a="1"/>
  <c r="B1494" i="2" s="1"/>
  <c r="B1495" i="2" a="1"/>
  <c r="B1495" i="2" s="1"/>
  <c r="X1495" i="2" s="1"/>
  <c r="B1496" i="2" a="1"/>
  <c r="B1496" i="2" s="1"/>
  <c r="B1497" i="2" a="1"/>
  <c r="B1497" i="2" s="1"/>
  <c r="X1497" i="2" s="1"/>
  <c r="B1498" i="2" a="1"/>
  <c r="B1498" i="2" s="1"/>
  <c r="B1499" i="2" a="1"/>
  <c r="B1499" i="2" s="1"/>
  <c r="B1500" i="2" a="1"/>
  <c r="B1500" i="2" s="1"/>
  <c r="B1501" i="2" a="1"/>
  <c r="B1501" i="2" s="1"/>
  <c r="X1501" i="2" s="1"/>
  <c r="B1502" i="2" a="1"/>
  <c r="B1502" i="2" s="1"/>
  <c r="B1503" i="2" a="1"/>
  <c r="B1503" i="2" s="1"/>
  <c r="X1503" i="2" s="1"/>
  <c r="B1504" i="2" a="1"/>
  <c r="B1504" i="2" s="1"/>
  <c r="B1505" i="2" a="1"/>
  <c r="B1505" i="2" s="1"/>
  <c r="B1506" i="2" a="1"/>
  <c r="B1506" i="2" s="1"/>
  <c r="B1507" i="2" a="1"/>
  <c r="B1507" i="2" s="1"/>
  <c r="X1507" i="2" s="1"/>
  <c r="B1508" i="2" a="1"/>
  <c r="B1508" i="2" s="1"/>
  <c r="B1509" i="2" a="1"/>
  <c r="B1509" i="2" s="1"/>
  <c r="X1509" i="2" s="1"/>
  <c r="B1510" i="2" a="1"/>
  <c r="B1511" i="2" a="1"/>
  <c r="B1511" i="2" s="1"/>
  <c r="B1512" i="2" a="1"/>
  <c r="B1512" i="2" s="1"/>
  <c r="B1513" i="2" a="1"/>
  <c r="B1513" i="2" s="1"/>
  <c r="X1513" i="2" s="1"/>
  <c r="B1514" i="2" a="1"/>
  <c r="B1514" i="2" s="1"/>
  <c r="B1515" i="2" a="1"/>
  <c r="B1515" i="2" s="1"/>
  <c r="X1515" i="2" s="1"/>
  <c r="B1516" i="2" a="1"/>
  <c r="B1516" i="2" s="1"/>
  <c r="B1517" i="2" a="1"/>
  <c r="B1517" i="2" s="1"/>
  <c r="B1518" i="2" a="1"/>
  <c r="B1518" i="2" s="1"/>
  <c r="B1519" i="2" a="1"/>
  <c r="B1519" i="2" s="1"/>
  <c r="X1519" i="2" s="1"/>
  <c r="B1520" i="2" a="1"/>
  <c r="B1520" i="2" s="1"/>
  <c r="B1521" i="2" a="1"/>
  <c r="B1521" i="2" s="1"/>
  <c r="X1521" i="2" s="1"/>
  <c r="B1522" i="2" a="1"/>
  <c r="B1522" i="2" s="1"/>
  <c r="B1523" i="2" a="1"/>
  <c r="B1523" i="2" s="1"/>
  <c r="B1524" i="2" a="1"/>
  <c r="B1524" i="2" s="1"/>
  <c r="B1525" i="2" a="1"/>
  <c r="B1525" i="2" s="1"/>
  <c r="X1525" i="2" s="1"/>
  <c r="B1526" i="2" a="1"/>
  <c r="B1526" i="2" s="1"/>
  <c r="B1527" i="2" a="1"/>
  <c r="B1527" i="2" s="1"/>
  <c r="X1527" i="2" s="1"/>
  <c r="B1528" i="2" a="1"/>
  <c r="B1528" i="2" s="1"/>
  <c r="B1529" i="2" a="1"/>
  <c r="B1530" i="2" a="1"/>
  <c r="B1531" i="2" a="1"/>
  <c r="B1531" i="2" s="1"/>
  <c r="X1531" i="2" s="1"/>
  <c r="B1532" i="2" a="1"/>
  <c r="B1532" i="2" s="1"/>
  <c r="B1533" i="2" a="1"/>
  <c r="B1533" i="2" s="1"/>
  <c r="X1533" i="2" s="1"/>
  <c r="B1534" i="2" a="1"/>
  <c r="B1534" i="2" s="1"/>
  <c r="B1535" i="2" a="1"/>
  <c r="B1535" i="2" s="1"/>
  <c r="B1536" i="2" a="1"/>
  <c r="B1536" i="2" s="1"/>
  <c r="B1537" i="2" a="1"/>
  <c r="B1537" i="2" s="1"/>
  <c r="X1537" i="2" s="1"/>
  <c r="B1538" i="2" a="1"/>
  <c r="B1538" i="2" s="1"/>
  <c r="B1539" i="2" a="1"/>
  <c r="B1539" i="2" s="1"/>
  <c r="X1539" i="2" s="1"/>
  <c r="B1540" i="2" a="1"/>
  <c r="B1540" i="2" s="1"/>
  <c r="B1541" i="2" a="1"/>
  <c r="B1541" i="2" s="1"/>
  <c r="B1542" i="2" a="1"/>
  <c r="B1542" i="2" s="1"/>
  <c r="B1543" i="2" a="1"/>
  <c r="B1543" i="2" s="1"/>
  <c r="X1543" i="2" s="1"/>
  <c r="B1544" i="2" a="1"/>
  <c r="B1544" i="2" s="1"/>
  <c r="B1545" i="2" a="1"/>
  <c r="B1545" i="2" s="1"/>
  <c r="X1545" i="2" s="1"/>
  <c r="B1546" i="2" a="1"/>
  <c r="B1546" i="2" s="1"/>
  <c r="B1547" i="2" a="1"/>
  <c r="B1547" i="2" s="1"/>
  <c r="B1548" i="2" a="1"/>
  <c r="B1548" i="2" s="1"/>
  <c r="B1549" i="2" a="1"/>
  <c r="B1549" i="2" s="1"/>
  <c r="X1549" i="2" s="1"/>
  <c r="B1550" i="2" a="1"/>
  <c r="B1550" i="2" s="1"/>
  <c r="B1551" i="2" a="1"/>
  <c r="B1551" i="2" s="1"/>
  <c r="X1551" i="2" s="1"/>
  <c r="B1552" i="2" a="1"/>
  <c r="B1552" i="2" s="1"/>
  <c r="B1553" i="2" a="1"/>
  <c r="B1553" i="2" s="1"/>
  <c r="B1554" i="2" a="1"/>
  <c r="B1554" i="2" s="1"/>
  <c r="B1555" i="2" a="1"/>
  <c r="B1555" i="2" s="1"/>
  <c r="X1555" i="2" s="1"/>
  <c r="B1556" i="2" a="1"/>
  <c r="B1556" i="2" s="1"/>
  <c r="B1557" i="2" a="1"/>
  <c r="B1557" i="2" s="1"/>
  <c r="X1557" i="2" s="1"/>
  <c r="B1558" i="2" a="1"/>
  <c r="B1558" i="2" s="1"/>
  <c r="B1559" i="2" a="1"/>
  <c r="B1559" i="2" s="1"/>
  <c r="B1560" i="2" a="1"/>
  <c r="B1560" i="2" s="1"/>
  <c r="B1561" i="2" a="1"/>
  <c r="B1561" i="2" s="1"/>
  <c r="X1561" i="2" s="1"/>
  <c r="B1562" i="2" a="1"/>
  <c r="B1562" i="2" s="1"/>
  <c r="B1563" i="2" a="1"/>
  <c r="B1563" i="2" s="1"/>
  <c r="X1563" i="2" s="1"/>
  <c r="B1564" i="2" a="1"/>
  <c r="B1564" i="2" s="1"/>
  <c r="B1565" i="2" a="1"/>
  <c r="B1565" i="2" s="1"/>
  <c r="B1566" i="2" a="1"/>
  <c r="B1566" i="2" s="1"/>
  <c r="B1567" i="2" a="1"/>
  <c r="B1567" i="2" s="1"/>
  <c r="X1567" i="2" s="1"/>
  <c r="B1568" i="2" a="1"/>
  <c r="B1568" i="2" s="1"/>
  <c r="B1569" i="2" a="1"/>
  <c r="B1569" i="2" s="1"/>
  <c r="X1569" i="2" s="1"/>
  <c r="B1570" i="2" a="1"/>
  <c r="B1570" i="2" s="1"/>
  <c r="B1571" i="2" a="1"/>
  <c r="B1571" i="2" s="1"/>
  <c r="B1572" i="2" a="1"/>
  <c r="B1572" i="2" s="1"/>
  <c r="B1573" i="2" a="1"/>
  <c r="B1573" i="2" s="1"/>
  <c r="X1573" i="2" s="1"/>
  <c r="B1574" i="2" a="1"/>
  <c r="B1574" i="2" s="1"/>
  <c r="B1575" i="2" a="1"/>
  <c r="B1575" i="2" s="1"/>
  <c r="B1576" i="2" a="1"/>
  <c r="B1576" i="2" s="1"/>
  <c r="B1577" i="2" a="1"/>
  <c r="B1577" i="2" s="1"/>
  <c r="B1578" i="2" a="1"/>
  <c r="B1578" i="2" s="1"/>
  <c r="B1579" i="2" a="1"/>
  <c r="B1579" i="2" s="1"/>
  <c r="X1579" i="2" s="1"/>
  <c r="B1580" i="2" a="1"/>
  <c r="B1580" i="2" s="1"/>
  <c r="B1581" i="2" a="1"/>
  <c r="B1581" i="2" s="1"/>
  <c r="B1582" i="2" a="1"/>
  <c r="B1582" i="2" s="1"/>
  <c r="B1583" i="2" a="1"/>
  <c r="B1583" i="2" s="1"/>
  <c r="B1584" i="2" a="1"/>
  <c r="B1584" i="2" s="1"/>
  <c r="B1585" i="2" a="1"/>
  <c r="B1585" i="2" s="1"/>
  <c r="X1585" i="2" s="1"/>
  <c r="B1586" i="2" a="1"/>
  <c r="B1586" i="2" s="1"/>
  <c r="B1587" i="2" a="1"/>
  <c r="B1587" i="2" s="1"/>
  <c r="B1588" i="2" a="1"/>
  <c r="B1588" i="2" s="1"/>
  <c r="B1589" i="2" a="1"/>
  <c r="B1589" i="2" s="1"/>
  <c r="B1590" i="2" a="1"/>
  <c r="B1590" i="2" s="1"/>
  <c r="B1591" i="2" a="1"/>
  <c r="B1591" i="2" s="1"/>
  <c r="X1591" i="2" s="1"/>
  <c r="B1592" i="2" a="1"/>
  <c r="B1592" i="2" s="1"/>
  <c r="X1592" i="2" s="1"/>
  <c r="B1593" i="2" a="1"/>
  <c r="B1593" i="2" s="1"/>
  <c r="B1594" i="2" a="1"/>
  <c r="B1594" i="2" s="1"/>
  <c r="B1595" i="2" a="1"/>
  <c r="B1595" i="2" s="1"/>
  <c r="B1596" i="2" a="1"/>
  <c r="B1596" i="2" s="1"/>
  <c r="B1597" i="2" a="1"/>
  <c r="B1597" i="2" s="1"/>
  <c r="X1597" i="2" s="1"/>
  <c r="B1598" i="2" a="1"/>
  <c r="B1598" i="2" s="1"/>
  <c r="B1599" i="2" a="1"/>
  <c r="B1599" i="2" s="1"/>
  <c r="B1600" i="2" a="1"/>
  <c r="B1600" i="2" s="1"/>
  <c r="B1601" i="2" a="1"/>
  <c r="B1601" i="2" s="1"/>
  <c r="B1602" i="2" a="1"/>
  <c r="B1603" i="2" a="1"/>
  <c r="B1604" i="2" a="1"/>
  <c r="B1604" i="2" s="1"/>
  <c r="B1605" i="2" a="1"/>
  <c r="B1605" i="2" s="1"/>
  <c r="B1606" i="2" a="1"/>
  <c r="B1606" i="2" s="1"/>
  <c r="B1607" i="2" a="1"/>
  <c r="B1607" i="2" s="1"/>
  <c r="B1608" i="2" a="1"/>
  <c r="B1608" i="2" s="1"/>
  <c r="B1609" i="2" a="1"/>
  <c r="B1609" i="2" s="1"/>
  <c r="X1609" i="2" s="1"/>
  <c r="B1610" i="2" a="1"/>
  <c r="B1610" i="2" s="1"/>
  <c r="B1611" i="2" a="1"/>
  <c r="B1611" i="2" s="1"/>
  <c r="B1612" i="2" a="1"/>
  <c r="B1612" i="2" s="1"/>
  <c r="B1613" i="2" a="1"/>
  <c r="B1613" i="2" s="1"/>
  <c r="B1614" i="2" a="1"/>
  <c r="B1614" i="2" s="1"/>
  <c r="B1615" i="2" a="1"/>
  <c r="B1615" i="2" s="1"/>
  <c r="B1616" i="2" a="1"/>
  <c r="B1617" i="2" a="1"/>
  <c r="B1618" i="2" a="1"/>
  <c r="B1618" i="2" s="1"/>
  <c r="B1619" i="2" a="1"/>
  <c r="B1619" i="2" s="1"/>
  <c r="B1620" i="2" a="1"/>
  <c r="B1620" i="2" s="1"/>
  <c r="B1621" i="2" a="1"/>
  <c r="B1621" i="2" s="1"/>
  <c r="X1621" i="2" s="1"/>
  <c r="B1622" i="2" a="1"/>
  <c r="B1622" i="2" s="1"/>
  <c r="B1623" i="2" a="1"/>
  <c r="B1623" i="2" s="1"/>
  <c r="B1624" i="2" a="1"/>
  <c r="B1624" i="2" s="1"/>
  <c r="B1625" i="2" a="1"/>
  <c r="B1625" i="2" s="1"/>
  <c r="B1626" i="2" a="1"/>
  <c r="B1626" i="2" s="1"/>
  <c r="B1627" i="2" a="1"/>
  <c r="B1627" i="2" s="1"/>
  <c r="B1628" i="2" a="1"/>
  <c r="B1628" i="2" s="1"/>
  <c r="B1629" i="2" a="1"/>
  <c r="B1629" i="2" s="1"/>
  <c r="B1630" i="2" a="1"/>
  <c r="B1630" i="2" s="1"/>
  <c r="B1631" i="2" a="1"/>
  <c r="B1631" i="2" s="1"/>
  <c r="B1632" i="2" a="1"/>
  <c r="B1632" i="2" s="1"/>
  <c r="B1633" i="2" a="1"/>
  <c r="B1633" i="2" s="1"/>
  <c r="X1633" i="2" s="1"/>
  <c r="B1634" i="2" a="1"/>
  <c r="B1634" i="2" s="1"/>
  <c r="B1635" i="2" a="1"/>
  <c r="B1635" i="2" s="1"/>
  <c r="B1636" i="2" a="1"/>
  <c r="B1636" i="2" s="1"/>
  <c r="B1637" i="2" a="1"/>
  <c r="B1637" i="2" s="1"/>
  <c r="B1638" i="2" a="1"/>
  <c r="B1638" i="2" s="1"/>
  <c r="B1639" i="2" a="1"/>
  <c r="B1639" i="2" s="1"/>
  <c r="B1640" i="2" a="1"/>
  <c r="B1640" i="2" s="1"/>
  <c r="B1641" i="2" a="1"/>
  <c r="B1641" i="2" s="1"/>
  <c r="B1642" i="2" a="1"/>
  <c r="B1642" i="2" s="1"/>
  <c r="B1643" i="2" a="1"/>
  <c r="B1643" i="2" s="1"/>
  <c r="B1644" i="2" a="1"/>
  <c r="B1644" i="2" s="1"/>
  <c r="B1645" i="2" a="1"/>
  <c r="B1645" i="2" s="1"/>
  <c r="X1645" i="2" s="1"/>
  <c r="B1646" i="2" a="1"/>
  <c r="B1646" i="2" s="1"/>
  <c r="B1647" i="2" a="1"/>
  <c r="B1648" i="2" a="1"/>
  <c r="B1648" i="2" s="1"/>
  <c r="B1649" i="2" a="1"/>
  <c r="B1649" i="2" s="1"/>
  <c r="B1650" i="2" a="1"/>
  <c r="B1650" i="2" s="1"/>
  <c r="B1651" i="2" a="1"/>
  <c r="B1651" i="2" s="1"/>
  <c r="B1652" i="2" a="1"/>
  <c r="B1652" i="2" s="1"/>
  <c r="B1653" i="2" a="1"/>
  <c r="B1653" i="2" s="1"/>
  <c r="B1654" i="2" a="1"/>
  <c r="B1654" i="2" s="1"/>
  <c r="B1655" i="2" a="1"/>
  <c r="B1655" i="2" s="1"/>
  <c r="B1656" i="2" a="1"/>
  <c r="B1656" i="2" s="1"/>
  <c r="B1657" i="2" a="1"/>
  <c r="B1657" i="2" s="1"/>
  <c r="X1657" i="2" s="1"/>
  <c r="B1658" i="2" a="1"/>
  <c r="B1658" i="2" s="1"/>
  <c r="B1659" i="2" a="1"/>
  <c r="B1659" i="2" s="1"/>
  <c r="B1660" i="2" a="1"/>
  <c r="B1660" i="2" s="1"/>
  <c r="B1661" i="2" a="1"/>
  <c r="B1662" i="2" a="1"/>
  <c r="B1662" i="2" s="1"/>
  <c r="B1663" i="2" a="1"/>
  <c r="B1663" i="2" s="1"/>
  <c r="B1664" i="2" a="1"/>
  <c r="B1664" i="2" s="1"/>
  <c r="B1665" i="2" a="1"/>
  <c r="B1665" i="2" s="1"/>
  <c r="B1666" i="2" a="1"/>
  <c r="B1666" i="2" s="1"/>
  <c r="B1667" i="2" a="1"/>
  <c r="B1667" i="2" s="1"/>
  <c r="B1668" i="2" a="1"/>
  <c r="B1668" i="2" s="1"/>
  <c r="B1669" i="2" a="1"/>
  <c r="B1669" i="2" s="1"/>
  <c r="X1669" i="2" s="1"/>
  <c r="B1670" i="2" a="1"/>
  <c r="B1670" i="2" s="1"/>
  <c r="B1671" i="2" a="1"/>
  <c r="B1671" i="2" s="1"/>
  <c r="B1672" i="2" a="1"/>
  <c r="B1672" i="2" s="1"/>
  <c r="B1673" i="2" a="1"/>
  <c r="B1673" i="2" s="1"/>
  <c r="B1674" i="2" a="1"/>
  <c r="B1674" i="2" s="1"/>
  <c r="B1675" i="2" a="1"/>
  <c r="B1676" i="2" a="1"/>
  <c r="B1677" i="2" a="1"/>
  <c r="B1677" i="2" s="1"/>
  <c r="B1678" i="2" a="1"/>
  <c r="B1678" i="2" s="1"/>
  <c r="B1679" i="2" a="1"/>
  <c r="B1679" i="2" s="1"/>
  <c r="B1680" i="2" a="1"/>
  <c r="B1680" i="2" s="1"/>
  <c r="B1681" i="2" a="1"/>
  <c r="B1681" i="2" s="1"/>
  <c r="X1681" i="2" s="1"/>
  <c r="B1682" i="2" a="1"/>
  <c r="B1682" i="2" s="1"/>
  <c r="B1683" i="2" a="1"/>
  <c r="B1683" i="2" s="1"/>
  <c r="B1684" i="2" a="1"/>
  <c r="B1684" i="2" s="1"/>
  <c r="B1685" i="2" a="1"/>
  <c r="B1685" i="2" s="1"/>
  <c r="B1686" i="2" a="1"/>
  <c r="B1686" i="2" s="1"/>
  <c r="B1687" i="2" a="1"/>
  <c r="B1687" i="2" s="1"/>
  <c r="B1688" i="2" a="1"/>
  <c r="B1688" i="2" s="1"/>
  <c r="B1689" i="2" a="1"/>
  <c r="B1690" i="2" a="1"/>
  <c r="B1690" i="2" s="1"/>
  <c r="B1691" i="2" a="1"/>
  <c r="B1691" i="2" s="1"/>
  <c r="B1692" i="2" a="1"/>
  <c r="B1692" i="2" s="1"/>
  <c r="B1693" i="2" a="1"/>
  <c r="B1693" i="2" s="1"/>
  <c r="X1693" i="2" s="1"/>
  <c r="B1694" i="2" a="1"/>
  <c r="B1694" i="2" s="1"/>
  <c r="B1695" i="2" a="1"/>
  <c r="B1695" i="2" s="1"/>
  <c r="B1696" i="2" a="1"/>
  <c r="B1696" i="2" s="1"/>
  <c r="B1697" i="2" a="1"/>
  <c r="B1697" i="2" s="1"/>
  <c r="B1698" i="2" a="1"/>
  <c r="B1698" i="2" s="1"/>
  <c r="X1698" i="2" s="1"/>
  <c r="B1699" i="2" a="1"/>
  <c r="B1699" i="2" s="1"/>
  <c r="B1700" i="2" a="1"/>
  <c r="B1700" i="2" s="1"/>
  <c r="B1701" i="2" a="1"/>
  <c r="B1701" i="2" s="1"/>
  <c r="B1702" i="2" a="1"/>
  <c r="B1702" i="2" s="1"/>
  <c r="B1703" i="2" a="1"/>
  <c r="B1703" i="2" s="1"/>
  <c r="B1704" i="2" a="1"/>
  <c r="B1704" i="2" s="1"/>
  <c r="B1705" i="2" a="1"/>
  <c r="B1705" i="2" s="1"/>
  <c r="X1705" i="2" s="1"/>
  <c r="B1706" i="2" a="1"/>
  <c r="B1706" i="2" s="1"/>
  <c r="B1707" i="2" a="1"/>
  <c r="B1707" i="2" s="1"/>
  <c r="B1708" i="2" a="1"/>
  <c r="B1708" i="2" s="1"/>
  <c r="B1709" i="2" a="1"/>
  <c r="B1709" i="2" s="1"/>
  <c r="B1710" i="2" a="1"/>
  <c r="B1710" i="2" s="1"/>
  <c r="X1710" i="2" s="1"/>
  <c r="B1711" i="2" a="1"/>
  <c r="B1711" i="2" s="1"/>
  <c r="B1712" i="2" a="1"/>
  <c r="B1712" i="2" s="1"/>
  <c r="B1713" i="2" a="1"/>
  <c r="B1713" i="2" s="1"/>
  <c r="B1714" i="2" a="1"/>
  <c r="B1714" i="2" s="1"/>
  <c r="B1715" i="2" a="1"/>
  <c r="B1715" i="2" s="1"/>
  <c r="B1716" i="2" a="1"/>
  <c r="B1716" i="2" s="1"/>
  <c r="B1717" i="2" a="1"/>
  <c r="B1717" i="2" s="1"/>
  <c r="X1717" i="2" s="1"/>
  <c r="B1718" i="2" a="1"/>
  <c r="B1718" i="2" s="1"/>
  <c r="B1719" i="2" a="1"/>
  <c r="B1719" i="2" s="1"/>
  <c r="B1720" i="2" a="1"/>
  <c r="B1720" i="2" s="1"/>
  <c r="B1721" i="2" a="1"/>
  <c r="B1721" i="2" s="1"/>
  <c r="B1722" i="2" a="1"/>
  <c r="B1722" i="2" s="1"/>
  <c r="X1722" i="2" s="1"/>
  <c r="B1723" i="2" a="1"/>
  <c r="B1724" i="2" a="1"/>
  <c r="B1725" i="2" a="1"/>
  <c r="B1725" i="2" s="1"/>
  <c r="B1726" i="2" a="1"/>
  <c r="B1726" i="2" s="1"/>
  <c r="B1727" i="2" a="1"/>
  <c r="B1727" i="2" s="1"/>
  <c r="B1728" i="2" a="1"/>
  <c r="B1728" i="2" s="1"/>
  <c r="B1729" i="2" a="1"/>
  <c r="B1729" i="2" s="1"/>
  <c r="X1729" i="2" s="1"/>
  <c r="B1730" i="2" a="1"/>
  <c r="B1730" i="2" s="1"/>
  <c r="B1731" i="2" a="1"/>
  <c r="B1731" i="2" s="1"/>
  <c r="B1732" i="2" a="1"/>
  <c r="B1732" i="2" s="1"/>
  <c r="B1733" i="2" a="1"/>
  <c r="B1733" i="2" s="1"/>
  <c r="B1734" i="2" a="1"/>
  <c r="B1734" i="2" s="1"/>
  <c r="X1734" i="2" s="1"/>
  <c r="B1735" i="2" a="1"/>
  <c r="B1735" i="2" s="1"/>
  <c r="B1736" i="2" a="1"/>
  <c r="B1736" i="2" s="1"/>
  <c r="B1737" i="2" a="1"/>
  <c r="B1737" i="2" s="1"/>
  <c r="B1738" i="2" a="1"/>
  <c r="B1738" i="2" s="1"/>
  <c r="B1739" i="2" a="1"/>
  <c r="B1739" i="2" s="1"/>
  <c r="B1740" i="2" a="1"/>
  <c r="B1740" i="2" s="1"/>
  <c r="B1741" i="2" a="1"/>
  <c r="B1741" i="2" s="1"/>
  <c r="X1741" i="2" s="1"/>
  <c r="B1742" i="2" a="1"/>
  <c r="B1742" i="2" s="1"/>
  <c r="B1743" i="2" a="1"/>
  <c r="B1743" i="2" s="1"/>
  <c r="B1744" i="2" a="1"/>
  <c r="B1744" i="2" s="1"/>
  <c r="B1745" i="2" a="1"/>
  <c r="B1745" i="2" s="1"/>
  <c r="B1746" i="2" a="1"/>
  <c r="B1746" i="2" s="1"/>
  <c r="X1746" i="2" s="1"/>
  <c r="B1747" i="2" a="1"/>
  <c r="B1747" i="2" s="1"/>
  <c r="B1748" i="2" a="1"/>
  <c r="B1748" i="2" s="1"/>
  <c r="B1749" i="2" a="1"/>
  <c r="B1749" i="2" s="1"/>
  <c r="B1750" i="2" a="1"/>
  <c r="B1750" i="2" s="1"/>
  <c r="B1751" i="2" a="1"/>
  <c r="B1751" i="2" s="1"/>
  <c r="B1752" i="2" a="1"/>
  <c r="B1752" i="2" s="1"/>
  <c r="B1753" i="2" a="1"/>
  <c r="B1753" i="2" s="1"/>
  <c r="X1753" i="2" s="1"/>
  <c r="B1754" i="2" a="1"/>
  <c r="B1754" i="2" s="1"/>
  <c r="B1755" i="2" a="1"/>
  <c r="B1755" i="2" s="1"/>
  <c r="B1756" i="2" a="1"/>
  <c r="B1757" i="2" a="1"/>
  <c r="B1758" i="2" a="1"/>
  <c r="B1758" i="2" s="1"/>
  <c r="X1758" i="2" s="1"/>
  <c r="B1759" i="2" a="1"/>
  <c r="B1759" i="2" s="1"/>
  <c r="B1760" i="2" a="1"/>
  <c r="B1760" i="2" s="1"/>
  <c r="B1761" i="2" a="1"/>
  <c r="B1761" i="2" s="1"/>
  <c r="B1762" i="2" a="1"/>
  <c r="B1762" i="2" s="1"/>
  <c r="B1763" i="2" a="1"/>
  <c r="B1763" i="2" s="1"/>
  <c r="B1764" i="2" a="1"/>
  <c r="B1764" i="2" s="1"/>
  <c r="B1765" i="2" a="1"/>
  <c r="B1765" i="2" s="1"/>
  <c r="X1765" i="2" s="1"/>
  <c r="B1766" i="2" a="1"/>
  <c r="B1766" i="2" s="1"/>
  <c r="B1767" i="2" a="1"/>
  <c r="B1767" i="2" s="1"/>
  <c r="B1768" i="2" a="1"/>
  <c r="B1768" i="2" s="1"/>
  <c r="B1769" i="2" a="1"/>
  <c r="B1769" i="2" s="1"/>
  <c r="X1769" i="2" s="1"/>
  <c r="B1770" i="2" a="1"/>
  <c r="B1770" i="2" s="1"/>
  <c r="B1771" i="2" a="1"/>
  <c r="B1771" i="2" s="1"/>
  <c r="B1772" i="2" a="1"/>
  <c r="B1772" i="2" s="1"/>
  <c r="B1773" i="2" a="1"/>
  <c r="B1773" i="2" s="1"/>
  <c r="X1773" i="2" s="1"/>
  <c r="B1774" i="2" a="1"/>
  <c r="B1775" i="2" a="1"/>
  <c r="B1775" i="2" s="1"/>
  <c r="X1775" i="2" s="1"/>
  <c r="B1776" i="2" a="1"/>
  <c r="B1776" i="2" s="1"/>
  <c r="X1776" i="2" s="1"/>
  <c r="B1777" i="2" a="1"/>
  <c r="B1777" i="2" s="1"/>
  <c r="B1778" i="2" a="1"/>
  <c r="B1778" i="2" s="1"/>
  <c r="B1779" i="2" a="1"/>
  <c r="B1779" i="2" s="1"/>
  <c r="X1779" i="2" s="1"/>
  <c r="B1780" i="2" a="1"/>
  <c r="B1780" i="2" s="1"/>
  <c r="B1781" i="2" a="1"/>
  <c r="B1781" i="2" s="1"/>
  <c r="B1782" i="2" a="1"/>
  <c r="B1782" i="2" s="1"/>
  <c r="X1782" i="2" s="1"/>
  <c r="B1783" i="2" a="1"/>
  <c r="B1783" i="2" s="1"/>
  <c r="B1784" i="2" a="1"/>
  <c r="B1784" i="2" s="1"/>
  <c r="B1785" i="2" a="1"/>
  <c r="B1785" i="2" s="1"/>
  <c r="X1785" i="2" s="1"/>
  <c r="B1786" i="2" a="1"/>
  <c r="B1786" i="2" s="1"/>
  <c r="B1787" i="2" a="1"/>
  <c r="B1787" i="2" s="1"/>
  <c r="B1788" i="2" a="1"/>
  <c r="B1788" i="2" s="1"/>
  <c r="X1788" i="2" s="1"/>
  <c r="B1789" i="2" a="1"/>
  <c r="B1789" i="2" s="1"/>
  <c r="B1790" i="2" a="1"/>
  <c r="B1790" i="2" s="1"/>
  <c r="B1791" i="2" a="1"/>
  <c r="B1791" i="2" s="1"/>
  <c r="X1791" i="2" s="1"/>
  <c r="B1792" i="2" a="1"/>
  <c r="B1792" i="2" s="1"/>
  <c r="B1793" i="2" a="1"/>
  <c r="B1793" i="2" s="1"/>
  <c r="B1794" i="2" a="1"/>
  <c r="B1794" i="2" s="1"/>
  <c r="X1794" i="2" s="1"/>
  <c r="B1795" i="2" a="1"/>
  <c r="B1795" i="2" s="1"/>
  <c r="B1796" i="2" a="1"/>
  <c r="B1796" i="2" s="1"/>
  <c r="X1796" i="2" s="1"/>
  <c r="B1797" i="2" a="1"/>
  <c r="B1797" i="2" s="1"/>
  <c r="X1797" i="2" s="1"/>
  <c r="B1798" i="2" a="1"/>
  <c r="B1798" i="2" s="1"/>
  <c r="B1799" i="2" a="1"/>
  <c r="B1800" i="2" a="1"/>
  <c r="B1800" i="2" s="1"/>
  <c r="X1800" i="2" s="1"/>
  <c r="B1801" i="2" a="1"/>
  <c r="B1801" i="2" s="1"/>
  <c r="B1802" i="2" a="1"/>
  <c r="B1802" i="2" s="1"/>
  <c r="B1803" i="2" a="1"/>
  <c r="B1803" i="2" s="1"/>
  <c r="X1803" i="2" s="1"/>
  <c r="B1804" i="2" a="1"/>
  <c r="B1804" i="2" s="1"/>
  <c r="B1805" i="2" a="1"/>
  <c r="B1805" i="2" s="1"/>
  <c r="B1806" i="2" a="1"/>
  <c r="B1806" i="2" s="1"/>
  <c r="X1806" i="2" s="1"/>
  <c r="B1807" i="2" a="1"/>
  <c r="B1807" i="2" s="1"/>
  <c r="B1808" i="2" a="1"/>
  <c r="B1808" i="2" s="1"/>
  <c r="B1809" i="2" a="1"/>
  <c r="B1809" i="2" s="1"/>
  <c r="X1809" i="2" s="1"/>
  <c r="B1810" i="2" a="1"/>
  <c r="B1810" i="2" s="1"/>
  <c r="B1811" i="2" a="1"/>
  <c r="B1811" i="2" s="1"/>
  <c r="B1812" i="2" a="1"/>
  <c r="B1812" i="2" s="1"/>
  <c r="X1812" i="2" s="1"/>
  <c r="B1813" i="2" a="1"/>
  <c r="B1813" i="2" s="1"/>
  <c r="B1814" i="2" a="1"/>
  <c r="B1814" i="2" s="1"/>
  <c r="B1815" i="2" a="1"/>
  <c r="B1815" i="2" s="1"/>
  <c r="X1815" i="2" s="1"/>
  <c r="B1816" i="2" a="1"/>
  <c r="B1816" i="2" s="1"/>
  <c r="X1816" i="2" s="1"/>
  <c r="B1817" i="2" a="1"/>
  <c r="B1817" i="2" s="1"/>
  <c r="B1818" i="2" a="1"/>
  <c r="B1818" i="2" s="1"/>
  <c r="X1818" i="2" s="1"/>
  <c r="B1819" i="2" a="1"/>
  <c r="B1820" i="2" a="1"/>
  <c r="B1820" i="2" s="1"/>
  <c r="B1821" i="2" a="1"/>
  <c r="B1821" i="2" s="1"/>
  <c r="B1822" i="2" a="1"/>
  <c r="B1822" i="2" s="1"/>
  <c r="B1823" i="2" a="1"/>
  <c r="B1823" i="2" s="1"/>
  <c r="B1824" i="2" a="1"/>
  <c r="B1824" i="2" s="1"/>
  <c r="X1824" i="2" s="1"/>
  <c r="B1825" i="2" a="1"/>
  <c r="B1825" i="2" s="1"/>
  <c r="B1826" i="2" a="1"/>
  <c r="B1826" i="2" s="1"/>
  <c r="B1827" i="2" a="1"/>
  <c r="B1827" i="2" s="1"/>
  <c r="B1828" i="2" a="1"/>
  <c r="B1828" i="2" s="1"/>
  <c r="B1829" i="2" a="1"/>
  <c r="B1829" i="2" s="1"/>
  <c r="B1830" i="2" a="1"/>
  <c r="B1830" i="2" s="1"/>
  <c r="X1830" i="2" s="1"/>
  <c r="B1831" i="2" a="1"/>
  <c r="B1831" i="2" s="1"/>
  <c r="B1832" i="2" a="1"/>
  <c r="B1832" i="2" s="1"/>
  <c r="B1833" i="2" a="1"/>
  <c r="B1833" i="2" s="1"/>
  <c r="B1834" i="2" a="1"/>
  <c r="B1834" i="2" s="1"/>
  <c r="B1835" i="2" a="1"/>
  <c r="B1836" i="2" a="1"/>
  <c r="B1836" i="2" s="1"/>
  <c r="X1836" i="2" s="1"/>
  <c r="B1837" i="2" a="1"/>
  <c r="B1837" i="2" s="1"/>
  <c r="X1837" i="2" s="1"/>
  <c r="B1838" i="2" a="1"/>
  <c r="B1839" i="2" a="1"/>
  <c r="B1839" i="2" s="1"/>
  <c r="X1839" i="2" s="1"/>
  <c r="B1840" i="2" a="1"/>
  <c r="B1840" i="2" s="1"/>
  <c r="B1841" i="2" a="1"/>
  <c r="B1841" i="2" s="1"/>
  <c r="B1842" i="2" a="1"/>
  <c r="B1842" i="2" s="1"/>
  <c r="X1842" i="2" s="1"/>
  <c r="B1843" i="2" a="1"/>
  <c r="B1843" i="2" s="1"/>
  <c r="B1844" i="2" a="1"/>
  <c r="B1844" i="2" s="1"/>
  <c r="B1845" i="2" a="1"/>
  <c r="B1845" i="2" s="1"/>
  <c r="X1845" i="2" s="1"/>
  <c r="B1846" i="2" a="1"/>
  <c r="B1846" i="2" s="1"/>
  <c r="B1847" i="2" a="1"/>
  <c r="B1847" i="2" s="1"/>
  <c r="X1847" i="2" s="1"/>
  <c r="B1848" i="2" a="1"/>
  <c r="B1848" i="2" s="1"/>
  <c r="X1848" i="2" s="1"/>
  <c r="B1849" i="2" a="1"/>
  <c r="B1849" i="2" s="1"/>
  <c r="B1850" i="2" a="1"/>
  <c r="B1850" i="2" s="1"/>
  <c r="B1851" i="2" a="1"/>
  <c r="B1851" i="2" s="1"/>
  <c r="X1851" i="2" s="1"/>
  <c r="B1852" i="2" a="1"/>
  <c r="B1852" i="2" s="1"/>
  <c r="B1853" i="2" a="1"/>
  <c r="B1853" i="2" s="1"/>
  <c r="B1854" i="2" a="1"/>
  <c r="B1854" i="2" s="1"/>
  <c r="X1854" i="2" s="1"/>
  <c r="B1855" i="2" a="1"/>
  <c r="B1855" i="2" s="1"/>
  <c r="B1856" i="2" a="1"/>
  <c r="B1856" i="2" s="1"/>
  <c r="B1857" i="2" a="1"/>
  <c r="B1857" i="2" s="1"/>
  <c r="X1857" i="2" s="1"/>
  <c r="B1858" i="2" a="1"/>
  <c r="B1858" i="2" s="1"/>
  <c r="B1859" i="2" a="1"/>
  <c r="B1859" i="2" s="1"/>
  <c r="B1860" i="2" a="1"/>
  <c r="B1860" i="2" s="1"/>
  <c r="X1860" i="2" s="1"/>
  <c r="B1861" i="2" a="1"/>
  <c r="B1861" i="2" s="1"/>
  <c r="X1861" i="2" s="1"/>
  <c r="B1862" i="2" a="1"/>
  <c r="B1863" i="2" a="1"/>
  <c r="B1863" i="2" s="1"/>
  <c r="X1863" i="2" s="1"/>
  <c r="B1864" i="2" a="1"/>
  <c r="B1865" i="2" a="1"/>
  <c r="B1865" i="2" s="1"/>
  <c r="B1866" i="2" a="1"/>
  <c r="B1866" i="2" s="1"/>
  <c r="X1866" i="2" s="1"/>
  <c r="B1867" i="2" a="1"/>
  <c r="B1867" i="2" s="1"/>
  <c r="X1867" i="2" s="1"/>
  <c r="B1868" i="2" a="1"/>
  <c r="B1868" i="2" s="1"/>
  <c r="X1868" i="2" s="1"/>
  <c r="B1869" i="2" a="1"/>
  <c r="B1869" i="2" s="1"/>
  <c r="X1869" i="2" s="1"/>
  <c r="B1870" i="2" a="1"/>
  <c r="B1870" i="2" s="1"/>
  <c r="B1871" i="2" a="1"/>
  <c r="B1871" i="2" s="1"/>
  <c r="B1872" i="2" a="1"/>
  <c r="B1872" i="2" s="1"/>
  <c r="X1872" i="2" s="1"/>
  <c r="B1873" i="2" a="1"/>
  <c r="B1873" i="2" s="1"/>
  <c r="X1873" i="2" s="1"/>
  <c r="B1874" i="2" a="1"/>
  <c r="B1874" i="2" s="1"/>
  <c r="B1875" i="2" a="1"/>
  <c r="B1875" i="2" s="1"/>
  <c r="X1875" i="2" s="1"/>
  <c r="B1876" i="2" a="1"/>
  <c r="B1876" i="2" s="1"/>
  <c r="X1876" i="2" s="1"/>
  <c r="B1877" i="2" a="1"/>
  <c r="B1877" i="2" s="1"/>
  <c r="B1878" i="2" a="1"/>
  <c r="B1878" i="2" s="1"/>
  <c r="X1878" i="2" s="1"/>
  <c r="B1879" i="2" a="1"/>
  <c r="B1879" i="2" s="1"/>
  <c r="X1879" i="2" s="1"/>
  <c r="B1880" i="2" a="1"/>
  <c r="B1880" i="2" s="1"/>
  <c r="B1881" i="2" a="1"/>
  <c r="B1881" i="2" s="1"/>
  <c r="X1881" i="2" s="1"/>
  <c r="B1882" i="2" a="1"/>
  <c r="B1882" i="2" s="1"/>
  <c r="X1882" i="2" s="1"/>
  <c r="B1883" i="2" a="1"/>
  <c r="B1883" i="2" s="1"/>
  <c r="B1884" i="2" a="1"/>
  <c r="B1884" i="2" s="1"/>
  <c r="X1884" i="2" s="1"/>
  <c r="B1885" i="2" a="1"/>
  <c r="B1885" i="2" s="1"/>
  <c r="X1885" i="2" s="1"/>
  <c r="B1886" i="2" a="1"/>
  <c r="B1886" i="2" s="1"/>
  <c r="B1887" i="2" a="1"/>
  <c r="B1887" i="2" s="1"/>
  <c r="X1887" i="2" s="1"/>
  <c r="B1888" i="2" a="1"/>
  <c r="B1888" i="2" s="1"/>
  <c r="X1888" i="2" s="1"/>
  <c r="B1889" i="2" a="1"/>
  <c r="B1889" i="2" s="1"/>
  <c r="B1890" i="2" a="1"/>
  <c r="B1890" i="2" s="1"/>
  <c r="X1890" i="2" s="1"/>
  <c r="B1891" i="2" a="1"/>
  <c r="B1891" i="2" s="1"/>
  <c r="X1891" i="2" s="1"/>
  <c r="B1892" i="2" a="1"/>
  <c r="B1892" i="2" s="1"/>
  <c r="X1892" i="2" s="1"/>
  <c r="B1893" i="2" a="1"/>
  <c r="B1893" i="2" s="1"/>
  <c r="X1893" i="2" s="1"/>
  <c r="B1894" i="2" a="1"/>
  <c r="B1894" i="2" s="1"/>
  <c r="X1894" i="2" s="1"/>
  <c r="B1895" i="2" a="1"/>
  <c r="B1895" i="2" s="1"/>
  <c r="B1896" i="2" a="1"/>
  <c r="B1896" i="2" s="1"/>
  <c r="X1896" i="2" s="1"/>
  <c r="B1897" i="2" a="1"/>
  <c r="B1897" i="2" s="1"/>
  <c r="X1897" i="2" s="1"/>
  <c r="B1898" i="2" a="1"/>
  <c r="B1898" i="2" s="1"/>
  <c r="X1898" i="2" s="1"/>
  <c r="B1899" i="2" a="1"/>
  <c r="B1899" i="2" s="1"/>
  <c r="X1899" i="2" s="1"/>
  <c r="B1900" i="2" a="1"/>
  <c r="B1900" i="2" s="1"/>
  <c r="X1900" i="2" s="1"/>
  <c r="B1901" i="2" a="1"/>
  <c r="B1901" i="2" s="1"/>
  <c r="B1902" i="2" a="1"/>
  <c r="B1902" i="2" s="1"/>
  <c r="X1902" i="2" s="1"/>
  <c r="B1903" i="2" a="1"/>
  <c r="B1903" i="2" s="1"/>
  <c r="X1903" i="2" s="1"/>
  <c r="B1904" i="2" a="1"/>
  <c r="B1904" i="2" s="1"/>
  <c r="X1904" i="2" s="1"/>
  <c r="B1905" i="2" a="1"/>
  <c r="B1905" i="2" s="1"/>
  <c r="X1905" i="2" s="1"/>
  <c r="B1906" i="2" a="1"/>
  <c r="B1906" i="2" s="1"/>
  <c r="X1906" i="2" s="1"/>
  <c r="B1907" i="2" a="1"/>
  <c r="B1907" i="2" s="1"/>
  <c r="B1908" i="2" a="1"/>
  <c r="B1908" i="2" s="1"/>
  <c r="X1908" i="2" s="1"/>
  <c r="B1909" i="2" a="1"/>
  <c r="B1909" i="2" s="1"/>
  <c r="X1909" i="2" s="1"/>
  <c r="B1910" i="2" a="1"/>
  <c r="B1910" i="2" s="1"/>
  <c r="X1910" i="2" s="1"/>
  <c r="B1911" i="2" a="1"/>
  <c r="B1911" i="2" s="1"/>
  <c r="X1911" i="2" s="1"/>
  <c r="B1912" i="2" a="1"/>
  <c r="B1912" i="2" s="1"/>
  <c r="X1912" i="2" s="1"/>
  <c r="B1913" i="2" a="1"/>
  <c r="B1913" i="2" s="1"/>
  <c r="B1914" i="2" a="1"/>
  <c r="B1914" i="2" s="1"/>
  <c r="X1914" i="2" s="1"/>
  <c r="B1915" i="2" a="1"/>
  <c r="B1915" i="2" s="1"/>
  <c r="X1915" i="2" s="1"/>
  <c r="B1916" i="2" a="1"/>
  <c r="B1916" i="2" s="1"/>
  <c r="X1916" i="2" s="1"/>
  <c r="B1917" i="2" a="1"/>
  <c r="B1917" i="2" s="1"/>
  <c r="X1917" i="2" s="1"/>
  <c r="B1918" i="2" a="1"/>
  <c r="B1918" i="2" s="1"/>
  <c r="X1918" i="2" s="1"/>
  <c r="B1919" i="2" a="1"/>
  <c r="B1919" i="2" s="1"/>
  <c r="X1919" i="2" s="1"/>
  <c r="B1920" i="2" a="1"/>
  <c r="B1920" i="2" s="1"/>
  <c r="X1920" i="2" s="1"/>
  <c r="B1921" i="2" a="1"/>
  <c r="B1921" i="2" s="1"/>
  <c r="X1921" i="2" s="1"/>
  <c r="B1922" i="2" a="1"/>
  <c r="B1922" i="2" s="1"/>
  <c r="X1922" i="2" s="1"/>
  <c r="B1923" i="2" a="1"/>
  <c r="B1923" i="2" s="1"/>
  <c r="X1923" i="2" s="1"/>
  <c r="B1924" i="2" a="1"/>
  <c r="B1924" i="2" s="1"/>
  <c r="X1924" i="2" s="1"/>
  <c r="B1925" i="2" a="1"/>
  <c r="B1925" i="2" s="1"/>
  <c r="B1926" i="2" a="1"/>
  <c r="B1926" i="2" s="1"/>
  <c r="X1926" i="2" s="1"/>
  <c r="B1927" i="2" a="1"/>
  <c r="B1927" i="2" s="1"/>
  <c r="X1927" i="2" s="1"/>
  <c r="B1928" i="2" a="1"/>
  <c r="B1928" i="2" s="1"/>
  <c r="X1928" i="2" s="1"/>
  <c r="B1929" i="2" a="1"/>
  <c r="B1929" i="2" s="1"/>
  <c r="X1929" i="2" s="1"/>
  <c r="B1930" i="2" a="1"/>
  <c r="B1930" i="2" s="1"/>
  <c r="X1930" i="2" s="1"/>
  <c r="B1931" i="2" a="1"/>
  <c r="B1931" i="2" s="1"/>
  <c r="B1932" i="2" a="1"/>
  <c r="B1932" i="2" s="1"/>
  <c r="X1932" i="2" s="1"/>
  <c r="B1933" i="2" a="1"/>
  <c r="B1933" i="2" s="1"/>
  <c r="X1933" i="2" s="1"/>
  <c r="B1934" i="2" a="1"/>
  <c r="B1934" i="2" s="1"/>
  <c r="X1934" i="2" s="1"/>
  <c r="B1935" i="2" a="1"/>
  <c r="B1935" i="2" s="1"/>
  <c r="X1935" i="2" s="1"/>
  <c r="B1936" i="2" a="1"/>
  <c r="B1936" i="2" s="1"/>
  <c r="X1936" i="2" s="1"/>
  <c r="B1937" i="2" a="1"/>
  <c r="B1938" i="2" a="1"/>
  <c r="B1938" i="2" s="1"/>
  <c r="X1938" i="2" s="1"/>
  <c r="B1939" i="2" a="1"/>
  <c r="B1939" i="2" s="1"/>
  <c r="X1939" i="2" s="1"/>
  <c r="B1940" i="2" a="1"/>
  <c r="B1940" i="2" s="1"/>
  <c r="X1940" i="2" s="1"/>
  <c r="B1941" i="2" a="1"/>
  <c r="B1941" i="2" s="1"/>
  <c r="X1941" i="2" s="1"/>
  <c r="B1942" i="2" a="1"/>
  <c r="B1942" i="2" s="1"/>
  <c r="X1942" i="2" s="1"/>
  <c r="B1943" i="2" a="1"/>
  <c r="B1943" i="2" s="1"/>
  <c r="B1944" i="2" a="1"/>
  <c r="B1944" i="2" s="1"/>
  <c r="X1944" i="2" s="1"/>
  <c r="B1945" i="2" a="1"/>
  <c r="B1945" i="2" s="1"/>
  <c r="X1945" i="2" s="1"/>
  <c r="B1946" i="2" a="1"/>
  <c r="B1946" i="2" s="1"/>
  <c r="X1946" i="2" s="1"/>
  <c r="B1947" i="2" a="1"/>
  <c r="B1947" i="2" s="1"/>
  <c r="X1947" i="2" s="1"/>
  <c r="B1948" i="2" a="1"/>
  <c r="B1948" i="2" s="1"/>
  <c r="X1948" i="2" s="1"/>
  <c r="B1949" i="2" a="1"/>
  <c r="B1950" i="2" a="1"/>
  <c r="B1950" i="2" s="1"/>
  <c r="X1950" i="2" s="1"/>
  <c r="B1951" i="2" a="1"/>
  <c r="B1951" i="2" s="1"/>
  <c r="X1951" i="2" s="1"/>
  <c r="B1952" i="2" a="1"/>
  <c r="B1952" i="2" s="1"/>
  <c r="X1952" i="2" s="1"/>
  <c r="B1953" i="2" a="1"/>
  <c r="B1953" i="2" s="1"/>
  <c r="X1953" i="2" s="1"/>
  <c r="B1954" i="2" a="1"/>
  <c r="B1954" i="2" s="1"/>
  <c r="X1954" i="2" s="1"/>
  <c r="B1955" i="2" a="1"/>
  <c r="B1955" i="2" s="1"/>
  <c r="X1955" i="2" s="1"/>
  <c r="B1956" i="2" a="1"/>
  <c r="B1956" i="2" s="1"/>
  <c r="X1956" i="2" s="1"/>
  <c r="B1957" i="2" a="1"/>
  <c r="B1957" i="2" s="1"/>
  <c r="X1957" i="2" s="1"/>
  <c r="B1958" i="2" a="1"/>
  <c r="B1958" i="2" s="1"/>
  <c r="X1958" i="2" s="1"/>
  <c r="B1959" i="2" a="1"/>
  <c r="B1959" i="2" s="1"/>
  <c r="X1959" i="2" s="1"/>
  <c r="B1960" i="2" a="1"/>
  <c r="B1960" i="2" s="1"/>
  <c r="X1960" i="2" s="1"/>
  <c r="B1961" i="2" a="1"/>
  <c r="B1961" i="2" s="1"/>
  <c r="X1961" i="2" s="1"/>
  <c r="B1962" i="2" a="1"/>
  <c r="B1962" i="2" s="1"/>
  <c r="X1962" i="2" s="1"/>
  <c r="B1963" i="2" a="1"/>
  <c r="B1963" i="2" s="1"/>
  <c r="X1963" i="2" s="1"/>
  <c r="B1964" i="2" a="1"/>
  <c r="B1964" i="2" s="1"/>
  <c r="X1964" i="2" s="1"/>
  <c r="B1965" i="2" a="1"/>
  <c r="B1965" i="2" s="1"/>
  <c r="X1965" i="2" s="1"/>
  <c r="B1966" i="2" a="1"/>
  <c r="B1966" i="2" s="1"/>
  <c r="X1966" i="2" s="1"/>
  <c r="B1967" i="2" a="1"/>
  <c r="B1967" i="2" s="1"/>
  <c r="X1967" i="2" s="1"/>
  <c r="B1968" i="2" a="1"/>
  <c r="B1968" i="2" s="1"/>
  <c r="X1968" i="2" s="1"/>
  <c r="B1969" i="2" a="1"/>
  <c r="B1969" i="2" s="1"/>
  <c r="X1969" i="2" s="1"/>
  <c r="B1970" i="2" a="1"/>
  <c r="B1970" i="2" s="1"/>
  <c r="X1970" i="2" s="1"/>
  <c r="B1971" i="2" a="1"/>
  <c r="B1971" i="2" s="1"/>
  <c r="X1971" i="2" s="1"/>
  <c r="B1972" i="2" a="1"/>
  <c r="B1972" i="2" s="1"/>
  <c r="X1972" i="2" s="1"/>
  <c r="B1973" i="2" a="1"/>
  <c r="B1973" i="2" s="1"/>
  <c r="X1973" i="2" s="1"/>
  <c r="B1974" i="2" a="1"/>
  <c r="B1974" i="2" s="1"/>
  <c r="X1974" i="2" s="1"/>
  <c r="B1975" i="2" a="1"/>
  <c r="B1975" i="2" s="1"/>
  <c r="X1975" i="2" s="1"/>
  <c r="B1976" i="2" a="1"/>
  <c r="B1976" i="2" s="1"/>
  <c r="X1976" i="2" s="1"/>
  <c r="B1977" i="2" a="1"/>
  <c r="B1977" i="2" s="1"/>
  <c r="X1977" i="2" s="1"/>
  <c r="B1978" i="2" a="1"/>
  <c r="B1978" i="2" s="1"/>
  <c r="X1978" i="2" s="1"/>
  <c r="B1979" i="2" a="1"/>
  <c r="B1979" i="2" s="1"/>
  <c r="X1979" i="2" s="1"/>
  <c r="B1980" i="2" a="1"/>
  <c r="B1980" i="2" s="1"/>
  <c r="X1980" i="2" s="1"/>
  <c r="B1981" i="2" a="1"/>
  <c r="B1981" i="2" s="1"/>
  <c r="X1981" i="2" s="1"/>
  <c r="B1982" i="2" a="1"/>
  <c r="B1982" i="2" s="1"/>
  <c r="X1982" i="2" s="1"/>
  <c r="B1983" i="2" a="1"/>
  <c r="B1983" i="2" s="1"/>
  <c r="X1983" i="2" s="1"/>
  <c r="B1984" i="2" a="1"/>
  <c r="B1984" i="2" s="1"/>
  <c r="X1984" i="2" s="1"/>
  <c r="B1985" i="2" a="1"/>
  <c r="B1985" i="2" s="1"/>
  <c r="X1985" i="2" s="1"/>
  <c r="B1986" i="2" a="1"/>
  <c r="B1986" i="2" s="1"/>
  <c r="X1986" i="2" s="1"/>
  <c r="B1987" i="2" a="1"/>
  <c r="B1987" i="2" s="1"/>
  <c r="X1987" i="2" s="1"/>
  <c r="B1988" i="2" a="1"/>
  <c r="B1988" i="2" s="1"/>
  <c r="X1988" i="2" s="1"/>
  <c r="B1989" i="2" a="1"/>
  <c r="B1989" i="2" s="1"/>
  <c r="X1989" i="2" s="1"/>
  <c r="B1990" i="2" a="1"/>
  <c r="B1990" i="2" s="1"/>
  <c r="X1990" i="2" s="1"/>
  <c r="B1991" i="2" a="1"/>
  <c r="B1991" i="2" s="1"/>
  <c r="X1991" i="2" s="1"/>
  <c r="B1992" i="2" a="1"/>
  <c r="B1992" i="2" s="1"/>
  <c r="X1992" i="2" s="1"/>
  <c r="B1993" i="2" a="1"/>
  <c r="B1993" i="2" s="1"/>
  <c r="X1993" i="2" s="1"/>
  <c r="B1994" i="2" a="1"/>
  <c r="B1994" i="2" s="1"/>
  <c r="X1994" i="2" s="1"/>
  <c r="B1995" i="2" a="1"/>
  <c r="B1995" i="2" s="1"/>
  <c r="X1995" i="2" s="1"/>
  <c r="B1996" i="2" a="1"/>
  <c r="B1996" i="2" s="1"/>
  <c r="X1996" i="2" s="1"/>
  <c r="B1997" i="2" a="1"/>
  <c r="B1997" i="2" s="1"/>
  <c r="X1997" i="2" s="1"/>
  <c r="B1998" i="2" a="1"/>
  <c r="B1998" i="2" s="1"/>
  <c r="X1998" i="2" s="1"/>
  <c r="B1999" i="2" a="1"/>
  <c r="B1999" i="2" s="1"/>
  <c r="X1999" i="2" s="1"/>
  <c r="B2000" i="2" a="1"/>
  <c r="B2000" i="2" s="1"/>
  <c r="X2000" i="2" s="1"/>
  <c r="B2001" i="2" a="1"/>
  <c r="B2001" i="2" s="1"/>
  <c r="X2001" i="2" s="1"/>
  <c r="B2" i="2" a="1"/>
  <c r="B2" i="2" s="1"/>
  <c r="X2" i="2" s="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 i="2"/>
  <c r="X234" i="2" l="1"/>
  <c r="X34" i="2"/>
  <c r="X7" i="2"/>
  <c r="X10" i="2"/>
  <c r="X619" i="2"/>
  <c r="X598" i="2"/>
  <c r="X597" i="2"/>
  <c r="X562" i="2"/>
  <c r="X1037" i="2"/>
  <c r="X310" i="2"/>
  <c r="X262" i="2"/>
  <c r="X286" i="2"/>
  <c r="X823" i="2"/>
  <c r="X226" i="2"/>
  <c r="X786" i="2"/>
  <c r="X190" i="2"/>
  <c r="X646" i="2"/>
  <c r="X102" i="2"/>
  <c r="X622" i="2"/>
  <c r="X54" i="2"/>
  <c r="X862" i="2"/>
  <c r="X502" i="2"/>
  <c r="X166" i="2"/>
  <c r="X442" i="2"/>
  <c r="X106" i="2"/>
  <c r="X1006" i="2"/>
  <c r="X130" i="2"/>
  <c r="X742" i="2"/>
  <c r="X418" i="2"/>
  <c r="X466" i="2"/>
  <c r="X682" i="2"/>
  <c r="X394" i="2"/>
  <c r="X94" i="2"/>
  <c r="X681" i="2"/>
  <c r="X370" i="2"/>
  <c r="X70" i="2"/>
  <c r="X489" i="2"/>
  <c r="X225" i="2"/>
  <c r="X741" i="2"/>
  <c r="X1206" i="2"/>
  <c r="X110" i="2"/>
  <c r="X1197" i="2"/>
  <c r="X374" i="2"/>
  <c r="X1110" i="2"/>
  <c r="X621" i="2"/>
  <c r="X243" i="2"/>
  <c r="X658" i="2"/>
  <c r="X421" i="2"/>
  <c r="X778" i="2"/>
  <c r="X586" i="2"/>
  <c r="X109" i="2"/>
  <c r="X289" i="2"/>
  <c r="X505" i="2"/>
  <c r="X39" i="2"/>
  <c r="X877" i="2"/>
  <c r="X263" i="2"/>
  <c r="X387" i="2"/>
  <c r="X483" i="2"/>
  <c r="X255" i="2"/>
  <c r="X620" i="2"/>
  <c r="X108" i="2"/>
  <c r="X588" i="2"/>
  <c r="X443" i="2"/>
  <c r="X191" i="2"/>
  <c r="X35" i="2"/>
  <c r="X1042" i="2"/>
  <c r="X348" i="2"/>
  <c r="X228" i="2"/>
  <c r="X564" i="2"/>
  <c r="X648" i="2"/>
  <c r="X420" i="2"/>
  <c r="X288" i="2"/>
  <c r="X72" i="2"/>
  <c r="X1749" i="2"/>
  <c r="X624" i="2"/>
  <c r="X504" i="2"/>
  <c r="X396" i="2"/>
  <c r="X287" i="2"/>
  <c r="X1404" i="2"/>
  <c r="X779" i="2"/>
  <c r="X503" i="2"/>
  <c r="X395" i="2"/>
  <c r="X168" i="2"/>
  <c r="X264" i="2"/>
  <c r="X167" i="2"/>
  <c r="X744" i="2"/>
  <c r="X36" i="2"/>
  <c r="X1185" i="2"/>
  <c r="X372" i="2"/>
  <c r="X708" i="2"/>
  <c r="X444" i="2"/>
  <c r="X371" i="2"/>
  <c r="X12" i="2"/>
  <c r="X994" i="2"/>
  <c r="X1452" i="2"/>
  <c r="X982" i="2"/>
  <c r="X71" i="2"/>
  <c r="X874" i="2"/>
  <c r="X706" i="2"/>
  <c r="X826" i="2"/>
  <c r="X1102" i="2"/>
  <c r="X814" i="2"/>
  <c r="X311" i="2"/>
  <c r="X1054" i="2"/>
  <c r="X419" i="2"/>
  <c r="X227" i="2"/>
  <c r="X107" i="2"/>
  <c r="X472" i="2"/>
  <c r="X1120" i="2"/>
  <c r="X52" i="2"/>
  <c r="AA1773" i="2"/>
  <c r="AA1581" i="2"/>
  <c r="X1090" i="2"/>
  <c r="X811" i="2"/>
  <c r="X422" i="2"/>
  <c r="X373" i="2"/>
  <c r="X290" i="2"/>
  <c r="X235" i="2"/>
  <c r="AA1917" i="2"/>
  <c r="X1135" i="2"/>
  <c r="X965" i="2"/>
  <c r="X663" i="2"/>
  <c r="X51" i="2"/>
  <c r="AA1222" i="2"/>
  <c r="X1147" i="2"/>
  <c r="X163" i="2"/>
  <c r="X1480" i="2"/>
  <c r="X415" i="2"/>
  <c r="X341" i="2"/>
  <c r="X279" i="2"/>
  <c r="X139" i="2"/>
  <c r="X91" i="2"/>
  <c r="X870" i="2"/>
  <c r="X462" i="2"/>
  <c r="X401" i="2"/>
  <c r="X339" i="2"/>
  <c r="X222" i="2"/>
  <c r="X131" i="2"/>
  <c r="X88" i="2"/>
  <c r="X667" i="2"/>
  <c r="X1699" i="2"/>
  <c r="X1087" i="2"/>
  <c r="X460" i="2"/>
  <c r="X327" i="2"/>
  <c r="X219" i="2"/>
  <c r="X31" i="2"/>
  <c r="X955" i="2"/>
  <c r="X655" i="2"/>
  <c r="X715" i="2"/>
  <c r="X535" i="2"/>
  <c r="X75" i="2"/>
  <c r="X1302" i="2"/>
  <c r="X858" i="2"/>
  <c r="X709" i="2"/>
  <c r="X531" i="2"/>
  <c r="X447" i="2"/>
  <c r="X319" i="2"/>
  <c r="X209" i="2"/>
  <c r="X124" i="2"/>
  <c r="X73" i="2"/>
  <c r="X583" i="2"/>
  <c r="X151" i="2"/>
  <c r="X1276" i="2"/>
  <c r="X507" i="2"/>
  <c r="X315" i="2"/>
  <c r="X259" i="2"/>
  <c r="X195" i="2"/>
  <c r="X123" i="2"/>
  <c r="X11" i="2"/>
  <c r="X1843" i="2"/>
  <c r="X1051" i="2"/>
  <c r="X953" i="2"/>
  <c r="X739" i="2"/>
  <c r="X519" i="2"/>
  <c r="X375" i="2"/>
  <c r="X329" i="2"/>
  <c r="X247" i="2"/>
  <c r="X211" i="2"/>
  <c r="X111" i="2"/>
  <c r="X87" i="2"/>
  <c r="X1735" i="2"/>
  <c r="X1039" i="2"/>
  <c r="X878" i="2"/>
  <c r="X787" i="2"/>
  <c r="X651" i="2"/>
  <c r="X595" i="2"/>
  <c r="X207" i="2"/>
  <c r="X159" i="2"/>
  <c r="X399" i="2"/>
  <c r="X1111" i="2"/>
  <c r="X1001" i="2"/>
  <c r="X775" i="2"/>
  <c r="X625" i="2"/>
  <c r="X499" i="2"/>
  <c r="X398" i="2"/>
  <c r="X365" i="2"/>
  <c r="X305" i="2"/>
  <c r="X265" i="2"/>
  <c r="X187" i="2"/>
  <c r="X135" i="2"/>
  <c r="X103" i="2"/>
  <c r="X67" i="2"/>
  <c r="X14" i="2"/>
  <c r="X267" i="2"/>
  <c r="X703" i="2"/>
  <c r="X1408" i="2"/>
  <c r="X859" i="2"/>
  <c r="X751" i="2"/>
  <c r="X495" i="2"/>
  <c r="X439" i="2"/>
  <c r="X397" i="2"/>
  <c r="X363" i="2"/>
  <c r="X303" i="2"/>
  <c r="X183" i="2"/>
  <c r="X63" i="2"/>
  <c r="X13" i="2"/>
  <c r="X1663" i="2"/>
  <c r="X231" i="2"/>
  <c r="X27" i="2"/>
  <c r="X643" i="2"/>
  <c r="X266" i="2"/>
  <c r="X747" i="2"/>
  <c r="X679" i="2"/>
  <c r="X559" i="2"/>
  <c r="X435" i="2"/>
  <c r="X351" i="2"/>
  <c r="X293" i="2"/>
  <c r="X171" i="2"/>
  <c r="X99" i="2"/>
  <c r="X908" i="2"/>
  <c r="X1025" i="2"/>
  <c r="X147" i="2"/>
  <c r="X15" i="2"/>
  <c r="X1336" i="2"/>
  <c r="X977" i="2"/>
  <c r="X845" i="2"/>
  <c r="X675" i="2"/>
  <c r="X543" i="2"/>
  <c r="X487" i="2"/>
  <c r="X423" i="2"/>
  <c r="X291" i="2"/>
  <c r="X223" i="2"/>
  <c r="X169" i="2"/>
  <c r="X127" i="2"/>
  <c r="X4" i="2"/>
  <c r="X3" i="2"/>
  <c r="X146" i="2"/>
  <c r="X350" i="2"/>
  <c r="X949" i="2"/>
  <c r="X242" i="2"/>
  <c r="X672" i="2"/>
  <c r="X456" i="2"/>
  <c r="X347" i="2"/>
  <c r="X205" i="2"/>
  <c r="X49" i="2"/>
  <c r="X1141" i="2"/>
  <c r="X806" i="2"/>
  <c r="X696" i="2"/>
  <c r="X550" i="2"/>
  <c r="X479" i="2"/>
  <c r="X346" i="2"/>
  <c r="X301" i="2"/>
  <c r="X239" i="2"/>
  <c r="X122" i="2"/>
  <c r="X48" i="2"/>
  <c r="X1079" i="2"/>
  <c r="X1030" i="2"/>
  <c r="X973" i="2"/>
  <c r="X803" i="2"/>
  <c r="X732" i="2"/>
  <c r="X669" i="2"/>
  <c r="X614" i="2"/>
  <c r="X549" i="2"/>
  <c r="X454" i="2"/>
  <c r="X409" i="2"/>
  <c r="X322" i="2"/>
  <c r="X278" i="2"/>
  <c r="X180" i="2"/>
  <c r="X158" i="2"/>
  <c r="X121" i="2"/>
  <c r="X84" i="2"/>
  <c r="X62" i="2"/>
  <c r="X25" i="2"/>
  <c r="X1629" i="2"/>
  <c r="X1272" i="2"/>
  <c r="X1126" i="2"/>
  <c r="X1078" i="2"/>
  <c r="X972" i="2"/>
  <c r="X900" i="2"/>
  <c r="X802" i="2"/>
  <c r="X730" i="2"/>
  <c r="X637" i="2"/>
  <c r="X576" i="2"/>
  <c r="X548" i="2"/>
  <c r="X494" i="2"/>
  <c r="X452" i="2"/>
  <c r="X432" i="2"/>
  <c r="X385" i="2"/>
  <c r="X299" i="2"/>
  <c r="X277" i="2"/>
  <c r="X254" i="2"/>
  <c r="X218" i="2"/>
  <c r="X202" i="2"/>
  <c r="X179" i="2"/>
  <c r="X120" i="2"/>
  <c r="X83" i="2"/>
  <c r="X61" i="2"/>
  <c r="X46" i="2"/>
  <c r="X1045" i="2"/>
  <c r="X818" i="2"/>
  <c r="X530" i="2"/>
  <c r="X326" i="2"/>
  <c r="X985" i="2"/>
  <c r="X937" i="2"/>
  <c r="X529" i="2"/>
  <c r="X481" i="2"/>
  <c r="X145" i="2"/>
  <c r="X50" i="2"/>
  <c r="X527" i="2"/>
  <c r="X302" i="2"/>
  <c r="X240" i="2"/>
  <c r="X144" i="2"/>
  <c r="X912" i="2"/>
  <c r="X323" i="2"/>
  <c r="X181" i="2"/>
  <c r="X26" i="2"/>
  <c r="X767" i="2"/>
  <c r="X694" i="2"/>
  <c r="X638" i="2"/>
  <c r="X577" i="2"/>
  <c r="X525" i="2"/>
  <c r="X478" i="2"/>
  <c r="X433" i="2"/>
  <c r="X386" i="2"/>
  <c r="X300" i="2"/>
  <c r="X238" i="2"/>
  <c r="X203" i="2"/>
  <c r="X142" i="2"/>
  <c r="X47" i="2"/>
  <c r="X852" i="2"/>
  <c r="X766" i="2"/>
  <c r="X693" i="2"/>
  <c r="X612" i="2"/>
  <c r="X476" i="2"/>
  <c r="X408" i="2"/>
  <c r="X362" i="2"/>
  <c r="X157" i="2"/>
  <c r="X24" i="2"/>
  <c r="X1123" i="2"/>
  <c r="X971" i="2"/>
  <c r="X799" i="2"/>
  <c r="X23" i="2"/>
  <c r="X1536" i="2"/>
  <c r="X1270" i="2"/>
  <c r="X1122" i="2"/>
  <c r="X1066" i="2"/>
  <c r="X1018" i="2"/>
  <c r="X970" i="2"/>
  <c r="X895" i="2"/>
  <c r="X798" i="2"/>
  <c r="X762" i="2"/>
  <c r="X721" i="2"/>
  <c r="X691" i="2"/>
  <c r="X662" i="2"/>
  <c r="X634" i="2"/>
  <c r="X609" i="2"/>
  <c r="X573" i="2"/>
  <c r="X517" i="2"/>
  <c r="X492" i="2"/>
  <c r="X469" i="2"/>
  <c r="X430" i="2"/>
  <c r="X406" i="2"/>
  <c r="X383" i="2"/>
  <c r="X360" i="2"/>
  <c r="X336" i="2"/>
  <c r="X314" i="2"/>
  <c r="X297" i="2"/>
  <c r="X275" i="2"/>
  <c r="X252" i="2"/>
  <c r="X216" i="2"/>
  <c r="X175" i="2"/>
  <c r="X155" i="2"/>
  <c r="X134" i="2"/>
  <c r="X118" i="2"/>
  <c r="X97" i="2"/>
  <c r="X79" i="2"/>
  <c r="X59" i="2"/>
  <c r="X22" i="2"/>
  <c r="X349" i="2"/>
  <c r="X1165" i="2"/>
  <c r="X553" i="2"/>
  <c r="X457" i="2"/>
  <c r="X325" i="2"/>
  <c r="X241" i="2"/>
  <c r="X206" i="2"/>
  <c r="X925" i="2"/>
  <c r="X552" i="2"/>
  <c r="X480" i="2"/>
  <c r="X324" i="2"/>
  <c r="X182" i="2"/>
  <c r="X86" i="2"/>
  <c r="X1284" i="2"/>
  <c r="X1080" i="2"/>
  <c r="X770" i="2"/>
  <c r="X670" i="2"/>
  <c r="X526" i="2"/>
  <c r="X455" i="2"/>
  <c r="X434" i="2"/>
  <c r="X204" i="2"/>
  <c r="X143" i="2"/>
  <c r="X85" i="2"/>
  <c r="X1271" i="2"/>
  <c r="X1021" i="2"/>
  <c r="X851" i="2"/>
  <c r="X727" i="2"/>
  <c r="X636" i="2"/>
  <c r="X574" i="2"/>
  <c r="X518" i="2"/>
  <c r="X451" i="2"/>
  <c r="X407" i="2"/>
  <c r="X361" i="2"/>
  <c r="X337" i="2"/>
  <c r="X298" i="2"/>
  <c r="X253" i="2"/>
  <c r="X217" i="2"/>
  <c r="X178" i="2"/>
  <c r="X156" i="2"/>
  <c r="X119" i="2"/>
  <c r="X82" i="2"/>
  <c r="X60" i="2"/>
  <c r="X1255" i="2"/>
  <c r="X1063" i="2"/>
  <c r="X1009" i="2"/>
  <c r="X890" i="2"/>
  <c r="X842" i="2"/>
  <c r="X791" i="2"/>
  <c r="X758" i="2"/>
  <c r="X720" i="2"/>
  <c r="X685" i="2"/>
  <c r="X661" i="2"/>
  <c r="X631" i="2"/>
  <c r="X607" i="2"/>
  <c r="X571" i="2"/>
  <c r="X540" i="2"/>
  <c r="X515" i="2"/>
  <c r="X491" i="2"/>
  <c r="X468" i="2"/>
  <c r="X446" i="2"/>
  <c r="X427" i="2"/>
  <c r="X382" i="2"/>
  <c r="X359" i="2"/>
  <c r="X335" i="2"/>
  <c r="X313" i="2"/>
  <c r="X274" i="2"/>
  <c r="X251" i="2"/>
  <c r="X230" i="2"/>
  <c r="X215" i="2"/>
  <c r="X193" i="2"/>
  <c r="X154" i="2"/>
  <c r="X133" i="2"/>
  <c r="X115" i="2"/>
  <c r="X96" i="2"/>
  <c r="X58" i="2"/>
  <c r="X38" i="2"/>
  <c r="X19" i="2"/>
  <c r="X1598" i="2"/>
  <c r="X1075" i="2"/>
  <c r="X897" i="2"/>
  <c r="X763" i="2"/>
  <c r="X692" i="2"/>
  <c r="X610" i="2"/>
  <c r="X547" i="2"/>
  <c r="X493" i="2"/>
  <c r="X431" i="2"/>
  <c r="X384" i="2"/>
  <c r="X276" i="2"/>
  <c r="X199" i="2"/>
  <c r="X98" i="2"/>
  <c r="X43" i="2"/>
  <c r="X1464" i="2"/>
  <c r="X1207" i="2"/>
  <c r="X1117" i="2"/>
  <c r="X1057" i="2"/>
  <c r="X1008" i="2"/>
  <c r="X958" i="2"/>
  <c r="X886" i="2"/>
  <c r="X830" i="2"/>
  <c r="X790" i="2"/>
  <c r="X754" i="2"/>
  <c r="X718" i="2"/>
  <c r="X684" i="2"/>
  <c r="X660" i="2"/>
  <c r="X626" i="2"/>
  <c r="X600" i="2"/>
  <c r="X565" i="2"/>
  <c r="X538" i="2"/>
  <c r="X511" i="2"/>
  <c r="X490" i="2"/>
  <c r="X467" i="2"/>
  <c r="X445" i="2"/>
  <c r="X358" i="2"/>
  <c r="X334" i="2"/>
  <c r="X312" i="2"/>
  <c r="X250" i="2"/>
  <c r="X229" i="2"/>
  <c r="X214" i="2"/>
  <c r="X192" i="2"/>
  <c r="X170" i="2"/>
  <c r="X152" i="2"/>
  <c r="X132" i="2"/>
  <c r="X95" i="2"/>
  <c r="X74" i="2"/>
  <c r="X55" i="2"/>
  <c r="X37" i="2"/>
  <c r="AA1916" i="2"/>
  <c r="AA1772" i="2"/>
  <c r="AA1579" i="2"/>
  <c r="AA1126" i="2"/>
  <c r="X1655" i="2"/>
  <c r="X1402" i="2"/>
  <c r="X1256" i="2"/>
  <c r="X1043" i="2"/>
  <c r="X1007" i="2"/>
  <c r="AA1911" i="2"/>
  <c r="AA1761" i="2"/>
  <c r="AA1567" i="2"/>
  <c r="AA1122" i="2"/>
  <c r="X1366" i="2"/>
  <c r="AA1881" i="2"/>
  <c r="AA1725" i="2"/>
  <c r="AA1525" i="2"/>
  <c r="AA1097" i="2"/>
  <c r="X1343" i="2"/>
  <c r="X959" i="2"/>
  <c r="AA1880" i="2"/>
  <c r="AA1724" i="2"/>
  <c r="AA1511" i="2"/>
  <c r="AA974" i="2"/>
  <c r="X995" i="2"/>
  <c r="AA2001" i="2"/>
  <c r="AA1875" i="2"/>
  <c r="AA1713" i="2"/>
  <c r="AA1467" i="2"/>
  <c r="AA973" i="2"/>
  <c r="X1834" i="2"/>
  <c r="X1484" i="2"/>
  <c r="X1330" i="2"/>
  <c r="X1067" i="2"/>
  <c r="X1031" i="2"/>
  <c r="X755" i="2"/>
  <c r="AA1983" i="2"/>
  <c r="AA1845" i="2"/>
  <c r="AA1677" i="2"/>
  <c r="AA1466" i="2"/>
  <c r="AA686" i="2"/>
  <c r="X1787" i="2"/>
  <c r="X1328" i="2"/>
  <c r="X1115" i="2"/>
  <c r="AA1977" i="2"/>
  <c r="AA1844" i="2"/>
  <c r="AA1676" i="2"/>
  <c r="AA1453" i="2"/>
  <c r="AA685" i="2"/>
  <c r="X1474" i="2"/>
  <c r="X983" i="2"/>
  <c r="AA1975" i="2"/>
  <c r="AA1839" i="2"/>
  <c r="AA1665" i="2"/>
  <c r="AA1403" i="2"/>
  <c r="AA371" i="2"/>
  <c r="X1163" i="2"/>
  <c r="AA1952" i="2"/>
  <c r="AA1809" i="2"/>
  <c r="AA1629" i="2"/>
  <c r="AA1402" i="2"/>
  <c r="AA370" i="2"/>
  <c r="X1727" i="2"/>
  <c r="X1151" i="2"/>
  <c r="X1055" i="2"/>
  <c r="X1019" i="2"/>
  <c r="X935" i="2"/>
  <c r="AA1951" i="2"/>
  <c r="AA1808" i="2"/>
  <c r="AA1628" i="2"/>
  <c r="AA1322" i="2"/>
  <c r="AA288" i="2"/>
  <c r="X1714" i="2"/>
  <c r="X1438" i="2"/>
  <c r="X1091" i="2"/>
  <c r="X743" i="2"/>
  <c r="AA1947" i="2"/>
  <c r="AA1803" i="2"/>
  <c r="AA1617" i="2"/>
  <c r="AA1318" i="2"/>
  <c r="AA266" i="2"/>
  <c r="B424" i="2"/>
  <c r="X424" i="2" s="1"/>
  <c r="B244" i="2"/>
  <c r="X244" i="2" s="1"/>
  <c r="B220" i="2"/>
  <c r="X220" i="2" s="1"/>
  <c r="B196" i="2"/>
  <c r="X196" i="2" s="1"/>
  <c r="B184" i="2"/>
  <c r="X184" i="2" s="1"/>
  <c r="B112" i="2"/>
  <c r="X112" i="2" s="1"/>
  <c r="B76" i="2"/>
  <c r="X76" i="2" s="1"/>
  <c r="B16" i="2"/>
  <c r="X16" i="2" s="1"/>
  <c r="AA1992" i="2"/>
  <c r="AA1980" i="2"/>
  <c r="AA1968" i="2"/>
  <c r="AA1956" i="2"/>
  <c r="AA1944" i="2"/>
  <c r="AA1932" i="2"/>
  <c r="AA1920" i="2"/>
  <c r="AA1908" i="2"/>
  <c r="AA1896" i="2"/>
  <c r="AA1884" i="2"/>
  <c r="AA1872" i="2"/>
  <c r="AA1860" i="2"/>
  <c r="AA1848" i="2"/>
  <c r="AA1836" i="2"/>
  <c r="AA1824" i="2"/>
  <c r="AA1812" i="2"/>
  <c r="AA1800" i="2"/>
  <c r="AA1788" i="2"/>
  <c r="AA1776" i="2"/>
  <c r="AA1764" i="2"/>
  <c r="AA1752" i="2"/>
  <c r="AA1740" i="2"/>
  <c r="AA1728" i="2"/>
  <c r="AA1716" i="2"/>
  <c r="AA1704" i="2"/>
  <c r="AA1692" i="2"/>
  <c r="AA1680" i="2"/>
  <c r="AA1668" i="2"/>
  <c r="AA1656" i="2"/>
  <c r="AA1644" i="2"/>
  <c r="AA1632" i="2"/>
  <c r="AA1620" i="2"/>
  <c r="AA1608" i="2"/>
  <c r="AA1596" i="2"/>
  <c r="AA1584" i="2"/>
  <c r="AA1572" i="2"/>
  <c r="AA1560" i="2"/>
  <c r="AA1548" i="2"/>
  <c r="AA1536" i="2"/>
  <c r="AA1512" i="2"/>
  <c r="AA1500" i="2"/>
  <c r="AA1488" i="2"/>
  <c r="AA1476" i="2"/>
  <c r="AA1464" i="2"/>
  <c r="AA1452" i="2"/>
  <c r="AA1440" i="2"/>
  <c r="B1011" i="2"/>
  <c r="X1011" i="2" s="1"/>
  <c r="X1831" i="2"/>
  <c r="X1614" i="2"/>
  <c r="X1424" i="2"/>
  <c r="X1326" i="2"/>
  <c r="X1244" i="2"/>
  <c r="X1088" i="2"/>
  <c r="X1052" i="2"/>
  <c r="X944" i="2"/>
  <c r="X846" i="2"/>
  <c r="X560" i="2"/>
  <c r="X537" i="2"/>
  <c r="X172" i="2"/>
  <c r="X140" i="2"/>
  <c r="X1409" i="2"/>
  <c r="X1304" i="2"/>
  <c r="X1124" i="2"/>
  <c r="X884" i="2"/>
  <c r="X774" i="2"/>
  <c r="X717" i="2"/>
  <c r="X584" i="2"/>
  <c r="X536" i="2"/>
  <c r="X513" i="2"/>
  <c r="X448" i="2"/>
  <c r="X412" i="2"/>
  <c r="X366" i="2"/>
  <c r="X1580" i="2"/>
  <c r="X882" i="2"/>
  <c r="X800" i="2"/>
  <c r="X632" i="2"/>
  <c r="X136" i="2"/>
  <c r="X64" i="2"/>
  <c r="AA1384" i="2"/>
  <c r="AA902" i="2"/>
  <c r="X1736" i="2"/>
  <c r="X1544" i="2"/>
  <c r="X1292" i="2"/>
  <c r="X932" i="2"/>
  <c r="X208" i="2"/>
  <c r="X100" i="2"/>
  <c r="X28" i="2"/>
  <c r="X1196" i="2"/>
  <c r="X628" i="2"/>
  <c r="X608" i="2"/>
  <c r="X464" i="2"/>
  <c r="X428" i="2"/>
  <c r="X1532" i="2"/>
  <c r="X1388" i="2"/>
  <c r="X968" i="2"/>
  <c r="X824" i="2"/>
  <c r="X764" i="2"/>
  <c r="X740" i="2"/>
  <c r="X320" i="2"/>
  <c r="X256" i="2"/>
  <c r="X148" i="2"/>
  <c r="X116" i="2"/>
  <c r="B837" i="2"/>
  <c r="X837" i="2" s="1"/>
  <c r="B705" i="2"/>
  <c r="X705" i="2" s="1"/>
  <c r="B657" i="2"/>
  <c r="X657" i="2" s="1"/>
  <c r="B645" i="2"/>
  <c r="X645" i="2" s="1"/>
  <c r="B633" i="2"/>
  <c r="X633" i="2" s="1"/>
  <c r="B585" i="2"/>
  <c r="X585" i="2" s="1"/>
  <c r="B561" i="2"/>
  <c r="X561" i="2" s="1"/>
  <c r="B501" i="2"/>
  <c r="X501" i="2" s="1"/>
  <c r="B129" i="2"/>
  <c r="X129" i="2" s="1"/>
  <c r="B45" i="2"/>
  <c r="X45" i="2" s="1"/>
  <c r="AA1997" i="2"/>
  <c r="AA1985" i="2"/>
  <c r="AA1973" i="2"/>
  <c r="AA1961" i="2"/>
  <c r="AA1949" i="2"/>
  <c r="AA1937" i="2"/>
  <c r="AA1925" i="2"/>
  <c r="AA1913" i="2"/>
  <c r="AA1901" i="2"/>
  <c r="AA1889" i="2"/>
  <c r="AA1877" i="2"/>
  <c r="AA1865" i="2"/>
  <c r="AA1853" i="2"/>
  <c r="AA1841" i="2"/>
  <c r="AA1829" i="2"/>
  <c r="AA1817" i="2"/>
  <c r="AA1805" i="2"/>
  <c r="AA1793" i="2"/>
  <c r="AA1781" i="2"/>
  <c r="AA1769" i="2"/>
  <c r="AA1757" i="2"/>
  <c r="AA1745" i="2"/>
  <c r="AA1733" i="2"/>
  <c r="AA1721" i="2"/>
  <c r="AA1709" i="2"/>
  <c r="AA1697" i="2"/>
  <c r="AA1685" i="2"/>
  <c r="AA1673" i="2"/>
  <c r="AA1661" i="2"/>
  <c r="AA1649" i="2"/>
  <c r="AA1637" i="2"/>
  <c r="AA1625" i="2"/>
  <c r="AA1613" i="2"/>
  <c r="AA1601" i="2"/>
  <c r="AA1589" i="2"/>
  <c r="AA1577" i="2"/>
  <c r="AA1565" i="2"/>
  <c r="AA1553" i="2"/>
  <c r="AA1541" i="2"/>
  <c r="AA1529" i="2"/>
  <c r="AA1517" i="2"/>
  <c r="AA1505" i="2"/>
  <c r="AA1493" i="2"/>
  <c r="AA1481" i="2"/>
  <c r="AA1469" i="2"/>
  <c r="AA1457" i="2"/>
  <c r="AA1445" i="2"/>
  <c r="AA1433" i="2"/>
  <c r="AA1421" i="2"/>
  <c r="AA1409" i="2"/>
  <c r="AA1397" i="2"/>
  <c r="AA1385" i="2"/>
  <c r="AA1373" i="2"/>
  <c r="AA1361" i="2"/>
  <c r="AA1349" i="2"/>
  <c r="AA1337" i="2"/>
  <c r="AA1325" i="2"/>
  <c r="AA1313" i="2"/>
  <c r="AA1301" i="2"/>
  <c r="AA1289" i="2"/>
  <c r="AA1277" i="2"/>
  <c r="AA1265" i="2"/>
  <c r="AA1253" i="2"/>
  <c r="AA1241" i="2"/>
  <c r="AA1229" i="2"/>
  <c r="AA1217" i="2"/>
  <c r="AA1205" i="2"/>
  <c r="AA1193" i="2"/>
  <c r="AA1181" i="2"/>
  <c r="AA1169" i="2"/>
  <c r="AA1157" i="2"/>
  <c r="AA1145" i="2"/>
  <c r="AA1133" i="2"/>
  <c r="AA1121" i="2"/>
  <c r="AA1109" i="2"/>
  <c r="AA1085" i="2"/>
  <c r="AA1073" i="2"/>
  <c r="AA1061" i="2"/>
  <c r="AA1049" i="2"/>
  <c r="AA1037" i="2"/>
  <c r="AA1025" i="2"/>
  <c r="AA1013" i="2"/>
  <c r="AA1001" i="2"/>
  <c r="AA989" i="2"/>
  <c r="AA977" i="2"/>
  <c r="AA965" i="2"/>
  <c r="AA953" i="2"/>
  <c r="AA941" i="2"/>
  <c r="AA929" i="2"/>
  <c r="AA917" i="2"/>
  <c r="AA905" i="2"/>
  <c r="AA893" i="2"/>
  <c r="AA881" i="2"/>
  <c r="AA869" i="2"/>
  <c r="AA857" i="2"/>
  <c r="AA845" i="2"/>
  <c r="AA833" i="2"/>
  <c r="AA821" i="2"/>
  <c r="AA809" i="2"/>
  <c r="AA797" i="2"/>
  <c r="AA785" i="2"/>
  <c r="AA773" i="2"/>
  <c r="AA761" i="2"/>
  <c r="AA749" i="2"/>
  <c r="AA737" i="2"/>
  <c r="AA725" i="2"/>
  <c r="AA713" i="2"/>
  <c r="AA701" i="2"/>
  <c r="AA689" i="2"/>
  <c r="AA677" i="2"/>
  <c r="AA665" i="2"/>
  <c r="AA653" i="2"/>
  <c r="AA641" i="2"/>
  <c r="AA629" i="2"/>
  <c r="AA617" i="2"/>
  <c r="AA605" i="2"/>
  <c r="AA593" i="2"/>
  <c r="AA581" i="2"/>
  <c r="AA569" i="2"/>
  <c r="AA557" i="2"/>
  <c r="AA545" i="2"/>
  <c r="AA533" i="2"/>
  <c r="AA521" i="2"/>
  <c r="AA509" i="2"/>
  <c r="AA497" i="2"/>
  <c r="AA485" i="2"/>
  <c r="AA473" i="2"/>
  <c r="AA461" i="2"/>
  <c r="AA449" i="2"/>
  <c r="AA437" i="2"/>
  <c r="AA425" i="2"/>
  <c r="AA413" i="2"/>
  <c r="AA401" i="2"/>
  <c r="AA389" i="2"/>
  <c r="AA377" i="2"/>
  <c r="AA365" i="2"/>
  <c r="AA353" i="2"/>
  <c r="AA341" i="2"/>
  <c r="AA329" i="2"/>
  <c r="AA317" i="2"/>
  <c r="AA305" i="2"/>
  <c r="AA1298" i="2"/>
  <c r="AA614" i="2"/>
  <c r="B1220" i="2"/>
  <c r="X1220" i="2" s="1"/>
  <c r="B1184" i="2"/>
  <c r="X1184" i="2" s="1"/>
  <c r="B956" i="2"/>
  <c r="X956" i="2" s="1"/>
  <c r="B920" i="2"/>
  <c r="X920" i="2" s="1"/>
  <c r="B836" i="2"/>
  <c r="X836" i="2" s="1"/>
  <c r="B776" i="2"/>
  <c r="X776" i="2" s="1"/>
  <c r="B752" i="2"/>
  <c r="X752" i="2" s="1"/>
  <c r="B728" i="2"/>
  <c r="X728" i="2" s="1"/>
  <c r="B716" i="2"/>
  <c r="X716" i="2" s="1"/>
  <c r="B704" i="2"/>
  <c r="X704" i="2" s="1"/>
  <c r="B680" i="2"/>
  <c r="X680" i="2" s="1"/>
  <c r="B656" i="2"/>
  <c r="X656" i="2" s="1"/>
  <c r="B524" i="2"/>
  <c r="X524" i="2" s="1"/>
  <c r="B440" i="2"/>
  <c r="X440" i="2" s="1"/>
  <c r="B416" i="2"/>
  <c r="X416" i="2" s="1"/>
  <c r="B128" i="2"/>
  <c r="X128" i="2" s="1"/>
  <c r="AA1996" i="2"/>
  <c r="AA1984" i="2"/>
  <c r="AA1972" i="2"/>
  <c r="AA1960" i="2"/>
  <c r="AA1948" i="2"/>
  <c r="AA1936" i="2"/>
  <c r="AA1924" i="2"/>
  <c r="AA1912" i="2"/>
  <c r="AA1900" i="2"/>
  <c r="AA1888" i="2"/>
  <c r="AA1876" i="2"/>
  <c r="AA1864" i="2"/>
  <c r="AA1852" i="2"/>
  <c r="AA1840" i="2"/>
  <c r="AA1828" i="2"/>
  <c r="AA1816" i="2"/>
  <c r="AA1804" i="2"/>
  <c r="AA1792" i="2"/>
  <c r="AA1780" i="2"/>
  <c r="AA1768" i="2"/>
  <c r="AA1756" i="2"/>
  <c r="AA1744" i="2"/>
  <c r="AA1732" i="2"/>
  <c r="AA1720" i="2"/>
  <c r="AA1708" i="2"/>
  <c r="AA1696" i="2"/>
  <c r="AA1684" i="2"/>
  <c r="AA1672" i="2"/>
  <c r="AA1660" i="2"/>
  <c r="AA1648" i="2"/>
  <c r="AA1636" i="2"/>
  <c r="AA1624" i="2"/>
  <c r="AA1612" i="2"/>
  <c r="AA1600" i="2"/>
  <c r="AA1588" i="2"/>
  <c r="AA1576" i="2"/>
  <c r="AA1564" i="2"/>
  <c r="AA1552" i="2"/>
  <c r="AA1540" i="2"/>
  <c r="AA1528" i="2"/>
  <c r="AA1516" i="2"/>
  <c r="AA1504" i="2"/>
  <c r="AA1492" i="2"/>
  <c r="AA1480" i="2"/>
  <c r="AA1468" i="2"/>
  <c r="AA1456" i="2"/>
  <c r="AA1444" i="2"/>
  <c r="AA1432" i="2"/>
  <c r="AA1420" i="2"/>
  <c r="AA1408" i="2"/>
  <c r="AA1396" i="2"/>
  <c r="AA1372" i="2"/>
  <c r="AA1360" i="2"/>
  <c r="AA1348" i="2"/>
  <c r="AA1336" i="2"/>
  <c r="AA1324" i="2"/>
  <c r="AA1312" i="2"/>
  <c r="AA1300" i="2"/>
  <c r="AA1288" i="2"/>
  <c r="AA1276" i="2"/>
  <c r="AA1264" i="2"/>
  <c r="AA1252" i="2"/>
  <c r="AA1240" i="2"/>
  <c r="AA1228" i="2"/>
  <c r="AA1216" i="2"/>
  <c r="AA1204" i="2"/>
  <c r="AA1192" i="2"/>
  <c r="AA1180" i="2"/>
  <c r="AA1168" i="2"/>
  <c r="AA1156" i="2"/>
  <c r="AA1144" i="2"/>
  <c r="AA1132" i="2"/>
  <c r="AA1120" i="2"/>
  <c r="AA1108" i="2"/>
  <c r="AA1096" i="2"/>
  <c r="AA1084" i="2"/>
  <c r="AA1072" i="2"/>
  <c r="AA1060" i="2"/>
  <c r="AA1048" i="2"/>
  <c r="AA1036" i="2"/>
  <c r="AA1024" i="2"/>
  <c r="AA1012" i="2"/>
  <c r="AA1000" i="2"/>
  <c r="AA988" i="2"/>
  <c r="AA976" i="2"/>
  <c r="AA964" i="2"/>
  <c r="AA952" i="2"/>
  <c r="AA940" i="2"/>
  <c r="AA928" i="2"/>
  <c r="AA916" i="2"/>
  <c r="AA904" i="2"/>
  <c r="AA892" i="2"/>
  <c r="AA880" i="2"/>
  <c r="AA868" i="2"/>
  <c r="AA856" i="2"/>
  <c r="AA844" i="2"/>
  <c r="AA832" i="2"/>
  <c r="AA820" i="2"/>
  <c r="AA808" i="2"/>
  <c r="AA796" i="2"/>
  <c r="AA784" i="2"/>
  <c r="AA772" i="2"/>
  <c r="AA760" i="2"/>
  <c r="AA748" i="2"/>
  <c r="AA736" i="2"/>
  <c r="AA724" i="2"/>
  <c r="AA712" i="2"/>
  <c r="AA700" i="2"/>
  <c r="AA688" i="2"/>
  <c r="AA676" i="2"/>
  <c r="AA664" i="2"/>
  <c r="AA652" i="2"/>
  <c r="AA640" i="2"/>
  <c r="AA628" i="2"/>
  <c r="AA616" i="2"/>
  <c r="AA604" i="2"/>
  <c r="AA592" i="2"/>
  <c r="AA580" i="2"/>
  <c r="AA568" i="2"/>
  <c r="AA556" i="2"/>
  <c r="AA544" i="2"/>
  <c r="AA532" i="2"/>
  <c r="AA520" i="2"/>
  <c r="AA508" i="2"/>
  <c r="AA496" i="2"/>
  <c r="AA484" i="2"/>
  <c r="AA472" i="2"/>
  <c r="AA460" i="2"/>
  <c r="AA448" i="2"/>
  <c r="AA436" i="2"/>
  <c r="AA424" i="2"/>
  <c r="AA412" i="2"/>
  <c r="AA400" i="2"/>
  <c r="AA388" i="2"/>
  <c r="AA376" i="2"/>
  <c r="AA364" i="2"/>
  <c r="AA352" i="2"/>
  <c r="AA340" i="2"/>
  <c r="AA328" i="2"/>
  <c r="AA316" i="2"/>
  <c r="AA1226" i="2"/>
  <c r="X1364" i="2"/>
  <c r="X788" i="2"/>
  <c r="X572" i="2"/>
  <c r="X40" i="2"/>
  <c r="B1099" i="2"/>
  <c r="X1099" i="2" s="1"/>
  <c r="B1027" i="2"/>
  <c r="X1027" i="2" s="1"/>
  <c r="B1015" i="2"/>
  <c r="X1015" i="2" s="1"/>
  <c r="B1003" i="2"/>
  <c r="X1003" i="2" s="1"/>
  <c r="B991" i="2"/>
  <c r="X991" i="2" s="1"/>
  <c r="AA1524" i="2"/>
  <c r="X1664" i="2"/>
  <c r="X992" i="2"/>
  <c r="X644" i="2"/>
  <c r="X544" i="2"/>
  <c r="X160" i="2"/>
  <c r="B834" i="2"/>
  <c r="X834" i="2" s="1"/>
  <c r="B822" i="2"/>
  <c r="X822" i="2" s="1"/>
  <c r="B810" i="2"/>
  <c r="X810" i="2" s="1"/>
  <c r="B402" i="2"/>
  <c r="X402" i="2" s="1"/>
  <c r="B330" i="2"/>
  <c r="X330" i="2" s="1"/>
  <c r="B282" i="2"/>
  <c r="X282" i="2" s="1"/>
  <c r="AA1994" i="2"/>
  <c r="AA1982" i="2"/>
  <c r="AA1970" i="2"/>
  <c r="AA1958" i="2"/>
  <c r="AA1946" i="2"/>
  <c r="AA1934" i="2"/>
  <c r="AA1922" i="2"/>
  <c r="AA1910" i="2"/>
  <c r="AA1898" i="2"/>
  <c r="AA1886" i="2"/>
  <c r="AA1874" i="2"/>
  <c r="AA1862" i="2"/>
  <c r="AA1850" i="2"/>
  <c r="AA1838" i="2"/>
  <c r="AA1826" i="2"/>
  <c r="AA1814" i="2"/>
  <c r="AA1802" i="2"/>
  <c r="AA1790" i="2"/>
  <c r="AA1778" i="2"/>
  <c r="AA1766" i="2"/>
  <c r="AA1754" i="2"/>
  <c r="AA1742" i="2"/>
  <c r="AA1730" i="2"/>
  <c r="AA1718" i="2"/>
  <c r="AA1706" i="2"/>
  <c r="AA1694" i="2"/>
  <c r="AA1682" i="2"/>
  <c r="AA1670" i="2"/>
  <c r="AA1658" i="2"/>
  <c r="AA1646" i="2"/>
  <c r="AA1634" i="2"/>
  <c r="AA1622" i="2"/>
  <c r="AA1610" i="2"/>
  <c r="AA1598" i="2"/>
  <c r="AA1586" i="2"/>
  <c r="AA1574" i="2"/>
  <c r="AA1562" i="2"/>
  <c r="AA1550" i="2"/>
  <c r="AA1538" i="2"/>
  <c r="AA1526" i="2"/>
  <c r="AA1514" i="2"/>
  <c r="AA1502" i="2"/>
  <c r="AA1490" i="2"/>
  <c r="AA1478" i="2"/>
  <c r="AA1454" i="2"/>
  <c r="AA1442" i="2"/>
  <c r="AA1430" i="2"/>
  <c r="AA1418" i="2"/>
  <c r="AA1406" i="2"/>
  <c r="AA1394" i="2"/>
  <c r="AA1382" i="2"/>
  <c r="AA1370" i="2"/>
  <c r="AA1358" i="2"/>
  <c r="AA1346" i="2"/>
  <c r="AA1334" i="2"/>
  <c r="AA1310" i="2"/>
  <c r="AA1286" i="2"/>
  <c r="AA1274" i="2"/>
  <c r="AA1262" i="2"/>
  <c r="AA1250" i="2"/>
  <c r="AA1238" i="2"/>
  <c r="AA1214" i="2"/>
  <c r="AA1190" i="2"/>
  <c r="AA1178" i="2"/>
  <c r="AA1166" i="2"/>
  <c r="AA1154" i="2"/>
  <c r="AA1142" i="2"/>
  <c r="AA1130" i="2"/>
  <c r="AA1118" i="2"/>
  <c r="AA1106" i="2"/>
  <c r="AA1094" i="2"/>
  <c r="AA1082" i="2"/>
  <c r="AA1070" i="2"/>
  <c r="AA1058" i="2"/>
  <c r="AA1046" i="2"/>
  <c r="AA1034" i="2"/>
  <c r="AA1022" i="2"/>
  <c r="AA1010" i="2"/>
  <c r="AA998" i="2"/>
  <c r="AA986" i="2"/>
  <c r="AA962" i="2"/>
  <c r="AA950" i="2"/>
  <c r="AA938" i="2"/>
  <c r="AA926" i="2"/>
  <c r="AA914" i="2"/>
  <c r="AA890" i="2"/>
  <c r="AA878" i="2"/>
  <c r="AA866" i="2"/>
  <c r="AA854" i="2"/>
  <c r="AA842" i="2"/>
  <c r="AA830" i="2"/>
  <c r="AA818" i="2"/>
  <c r="AA806" i="2"/>
  <c r="AA794" i="2"/>
  <c r="AA782" i="2"/>
  <c r="AA770" i="2"/>
  <c r="AA758" i="2"/>
  <c r="AA746" i="2"/>
  <c r="AA734" i="2"/>
  <c r="AA722" i="2"/>
  <c r="AA710" i="2"/>
  <c r="AA698" i="2"/>
  <c r="AA674" i="2"/>
  <c r="AA662" i="2"/>
  <c r="AA650" i="2"/>
  <c r="AA638" i="2"/>
  <c r="AA626" i="2"/>
  <c r="AA602" i="2"/>
  <c r="AA590" i="2"/>
  <c r="AA578" i="2"/>
  <c r="AA566" i="2"/>
  <c r="AA554" i="2"/>
  <c r="AA542" i="2"/>
  <c r="AA530" i="2"/>
  <c r="AA518" i="2"/>
  <c r="AA506" i="2"/>
  <c r="AA494" i="2"/>
  <c r="AA482" i="2"/>
  <c r="AA470" i="2"/>
  <c r="AA458" i="2"/>
  <c r="AA446" i="2"/>
  <c r="AA434" i="2"/>
  <c r="AA422" i="2"/>
  <c r="AA410" i="2"/>
  <c r="AA398" i="2"/>
  <c r="AA386" i="2"/>
  <c r="AA374" i="2"/>
  <c r="AA362" i="2"/>
  <c r="AA350" i="2"/>
  <c r="AA338" i="2"/>
  <c r="AA326" i="2"/>
  <c r="AA314" i="2"/>
  <c r="AA302" i="2"/>
  <c r="AA290" i="2"/>
  <c r="AA278" i="2"/>
  <c r="AA1202" i="2"/>
  <c r="X1268" i="2"/>
  <c r="X896" i="2"/>
  <c r="X812" i="2"/>
  <c r="X668" i="2"/>
  <c r="X596" i="2"/>
  <c r="X436" i="2"/>
  <c r="X332" i="2"/>
  <c r="X232" i="2"/>
  <c r="B1169" i="2"/>
  <c r="X1169" i="2" s="1"/>
  <c r="B1013" i="2"/>
  <c r="X1013" i="2" s="1"/>
  <c r="B989" i="2"/>
  <c r="X989" i="2" s="1"/>
  <c r="B941" i="2"/>
  <c r="X941" i="2" s="1"/>
  <c r="B917" i="2"/>
  <c r="X917" i="2" s="1"/>
  <c r="AA1767" i="2"/>
  <c r="AA1755" i="2"/>
  <c r="AA1743" i="2"/>
  <c r="AA1731" i="2"/>
  <c r="AA1719" i="2"/>
  <c r="AA1707" i="2"/>
  <c r="AA1695" i="2"/>
  <c r="AA1683" i="2"/>
  <c r="AA1671" i="2"/>
  <c r="AA1659" i="2"/>
  <c r="AA1647" i="2"/>
  <c r="AA1635" i="2"/>
  <c r="AA1623" i="2"/>
  <c r="AA1611" i="2"/>
  <c r="AA1599" i="2"/>
  <c r="AA1587" i="2"/>
  <c r="AA1575" i="2"/>
  <c r="AA1563" i="2"/>
  <c r="AA1551" i="2"/>
  <c r="AA1527" i="2"/>
  <c r="AA1515" i="2"/>
  <c r="AA1503" i="2"/>
  <c r="AA1491" i="2"/>
  <c r="AA1479" i="2"/>
  <c r="AA1455" i="2"/>
  <c r="AA1443" i="2"/>
  <c r="AA1431" i="2"/>
  <c r="AA1407" i="2"/>
  <c r="AA1395" i="2"/>
  <c r="AA1371" i="2"/>
  <c r="AA1347" i="2"/>
  <c r="AA1335" i="2"/>
  <c r="AA1323" i="2"/>
  <c r="AA1311" i="2"/>
  <c r="AA1299" i="2"/>
  <c r="AA1287" i="2"/>
  <c r="AA1275" i="2"/>
  <c r="AA1263" i="2"/>
  <c r="AA1251" i="2"/>
  <c r="AA1239" i="2"/>
  <c r="AA1227" i="2"/>
  <c r="AA1215" i="2"/>
  <c r="AA1203" i="2"/>
  <c r="AA1191" i="2"/>
  <c r="AA1179" i="2"/>
  <c r="AA1167" i="2"/>
  <c r="AA1155" i="2"/>
  <c r="AA1143" i="2"/>
  <c r="AA1131" i="2"/>
  <c r="AA1119" i="2"/>
  <c r="AA1107" i="2"/>
  <c r="AA1095" i="2"/>
  <c r="AA1083" i="2"/>
  <c r="AA1059" i="2"/>
  <c r="AA1047" i="2"/>
  <c r="AA1035" i="2"/>
  <c r="AA1023" i="2"/>
  <c r="AA1011" i="2"/>
  <c r="AA999" i="2"/>
  <c r="AA987" i="2"/>
  <c r="AA975" i="2"/>
  <c r="AA963" i="2"/>
  <c r="AA951" i="2"/>
  <c r="AA939" i="2"/>
  <c r="AA927" i="2"/>
  <c r="AA915" i="2"/>
  <c r="AA903" i="2"/>
  <c r="AA891" i="2"/>
  <c r="AA879" i="2"/>
  <c r="AA867" i="2"/>
  <c r="AA855" i="2"/>
  <c r="AA843" i="2"/>
  <c r="AA831" i="2"/>
  <c r="AA819" i="2"/>
  <c r="AA807" i="2"/>
  <c r="AA795" i="2"/>
  <c r="AA783" i="2"/>
  <c r="AA771" i="2"/>
  <c r="AA759" i="2"/>
  <c r="AA747" i="2"/>
  <c r="AA735" i="2"/>
  <c r="AA723" i="2"/>
  <c r="AA711" i="2"/>
  <c r="AA699" i="2"/>
  <c r="AA687" i="2"/>
  <c r="AA675" i="2"/>
  <c r="AA663" i="2"/>
  <c r="AA651" i="2"/>
  <c r="AA639" i="2"/>
  <c r="AA627" i="2"/>
  <c r="AA615" i="2"/>
  <c r="AA603" i="2"/>
  <c r="AA591" i="2"/>
  <c r="AA579" i="2"/>
  <c r="AA567" i="2"/>
  <c r="AA555" i="2"/>
  <c r="AA543" i="2"/>
  <c r="AA531" i="2"/>
  <c r="AA519" i="2"/>
  <c r="AA507" i="2"/>
  <c r="AA495" i="2"/>
  <c r="AA483" i="2"/>
  <c r="AA471" i="2"/>
  <c r="AA1976" i="2"/>
  <c r="AA1950" i="2"/>
  <c r="AA1914" i="2"/>
  <c r="AA1878" i="2"/>
  <c r="AA1842" i="2"/>
  <c r="AA1806" i="2"/>
  <c r="AA1770" i="2"/>
  <c r="AA1722" i="2"/>
  <c r="AA1674" i="2"/>
  <c r="AA1626" i="2"/>
  <c r="AA1522" i="2"/>
  <c r="AA958" i="2"/>
  <c r="AA670" i="2"/>
  <c r="AA349" i="2"/>
  <c r="AA1993" i="2"/>
  <c r="AA1981" i="2"/>
  <c r="AA1969" i="2"/>
  <c r="AA1957" i="2"/>
  <c r="AA1945" i="2"/>
  <c r="AA1933" i="2"/>
  <c r="AA1921" i="2"/>
  <c r="AA1909" i="2"/>
  <c r="AA1897" i="2"/>
  <c r="AA1885" i="2"/>
  <c r="AA1873" i="2"/>
  <c r="AA1861" i="2"/>
  <c r="AA1849" i="2"/>
  <c r="AA1837" i="2"/>
  <c r="AA1825" i="2"/>
  <c r="AA1813" i="2"/>
  <c r="AA1801" i="2"/>
  <c r="AA1789" i="2"/>
  <c r="AA1777" i="2"/>
  <c r="AA1765" i="2"/>
  <c r="AA1753" i="2"/>
  <c r="AA1741" i="2"/>
  <c r="AA1729" i="2"/>
  <c r="AA1717" i="2"/>
  <c r="AA1705" i="2"/>
  <c r="AA1693" i="2"/>
  <c r="AA1681" i="2"/>
  <c r="AA1669" i="2"/>
  <c r="AA1657" i="2"/>
  <c r="AA1645" i="2"/>
  <c r="AA1633" i="2"/>
  <c r="AA1621" i="2"/>
  <c r="AA1609" i="2"/>
  <c r="AA1597" i="2"/>
  <c r="AA1585" i="2"/>
  <c r="AA1573" i="2"/>
  <c r="AA1561" i="2"/>
  <c r="AA1549" i="2"/>
  <c r="AA1537" i="2"/>
  <c r="AA1513" i="2"/>
  <c r="AA1501" i="2"/>
  <c r="AA1489" i="2"/>
  <c r="AA1477" i="2"/>
  <c r="AA1465" i="2"/>
  <c r="AA1441" i="2"/>
  <c r="AA1429" i="2"/>
  <c r="AA1405" i="2"/>
  <c r="AA1393" i="2"/>
  <c r="AA1369" i="2"/>
  <c r="AA1357" i="2"/>
  <c r="AA1333" i="2"/>
  <c r="AA1321" i="2"/>
  <c r="AA1309" i="2"/>
  <c r="AA1297" i="2"/>
  <c r="AA1285" i="2"/>
  <c r="AA1273" i="2"/>
  <c r="AA1261" i="2"/>
  <c r="AA1249" i="2"/>
  <c r="AA1237" i="2"/>
  <c r="AA1225" i="2"/>
  <c r="AA1213" i="2"/>
  <c r="AA1201" i="2"/>
  <c r="AA1189" i="2"/>
  <c r="AA1177" i="2"/>
  <c r="AA1165" i="2"/>
  <c r="AA1153" i="2"/>
  <c r="AA1141" i="2"/>
  <c r="AA1129" i="2"/>
  <c r="AA1117" i="2"/>
  <c r="AA1105" i="2"/>
  <c r="AA1093" i="2"/>
  <c r="AA1081" i="2"/>
  <c r="AA1069" i="2"/>
  <c r="AA1057" i="2"/>
  <c r="AA1045" i="2"/>
  <c r="AA1033" i="2"/>
  <c r="AA1021" i="2"/>
  <c r="AA1009" i="2"/>
  <c r="AA997" i="2"/>
  <c r="AA985" i="2"/>
  <c r="AA961" i="2"/>
  <c r="AA949" i="2"/>
  <c r="AA937" i="2"/>
  <c r="AA925" i="2"/>
  <c r="AA913" i="2"/>
  <c r="AA889" i="2"/>
  <c r="AA877" i="2"/>
  <c r="AA865" i="2"/>
  <c r="AA853" i="2"/>
  <c r="AA841" i="2"/>
  <c r="AA817" i="2"/>
  <c r="AA805" i="2"/>
  <c r="AA793" i="2"/>
  <c r="AA781" i="2"/>
  <c r="AA769" i="2"/>
  <c r="AA745" i="2"/>
  <c r="AA733" i="2"/>
  <c r="AA721" i="2"/>
  <c r="AA709" i="2"/>
  <c r="AA697" i="2"/>
  <c r="AA673" i="2"/>
  <c r="AA661" i="2"/>
  <c r="AA649" i="2"/>
  <c r="AA637" i="2"/>
  <c r="AA625" i="2"/>
  <c r="AA601" i="2"/>
  <c r="AA589" i="2"/>
  <c r="AA577" i="2"/>
  <c r="AA565" i="2"/>
  <c r="AA553" i="2"/>
  <c r="AA541" i="2"/>
  <c r="AA529" i="2"/>
  <c r="AA517" i="2"/>
  <c r="AA505" i="2"/>
  <c r="AA493" i="2"/>
  <c r="AA481" i="2"/>
  <c r="AA469" i="2"/>
  <c r="AA457" i="2"/>
  <c r="AA445" i="2"/>
  <c r="AA433" i="2"/>
  <c r="AA421" i="2"/>
  <c r="AA409" i="2"/>
  <c r="AA397" i="2"/>
  <c r="AA385" i="2"/>
  <c r="AA373" i="2"/>
  <c r="AA361" i="2"/>
  <c r="AA337" i="2"/>
  <c r="AA325" i="2"/>
  <c r="AA313" i="2"/>
  <c r="AA301" i="2"/>
  <c r="AA289" i="2"/>
  <c r="AA277" i="2"/>
  <c r="AA265" i="2"/>
  <c r="AA253" i="2"/>
  <c r="AA241" i="2"/>
  <c r="AA229" i="2"/>
  <c r="AA217" i="2"/>
  <c r="AA205" i="2"/>
  <c r="AA193" i="2"/>
  <c r="AA181" i="2"/>
  <c r="AA169" i="2"/>
  <c r="AA157" i="2"/>
  <c r="AA145" i="2"/>
  <c r="AA133" i="2"/>
  <c r="AA121" i="2"/>
  <c r="AA109" i="2"/>
  <c r="AA97" i="2"/>
  <c r="AA85" i="2"/>
  <c r="AA73" i="2"/>
  <c r="AA61" i="2"/>
  <c r="AA49" i="2"/>
  <c r="AA37" i="2"/>
  <c r="AA25" i="2"/>
  <c r="AA13" i="2"/>
  <c r="AA2000" i="2"/>
  <c r="AA1974" i="2"/>
  <c r="AA1941" i="2"/>
  <c r="AA1905" i="2"/>
  <c r="AA1869" i="2"/>
  <c r="AA1833" i="2"/>
  <c r="AA1797" i="2"/>
  <c r="AA1760" i="2"/>
  <c r="AA1712" i="2"/>
  <c r="AA1664" i="2"/>
  <c r="AA1616" i="2"/>
  <c r="AA1566" i="2"/>
  <c r="AA1510" i="2"/>
  <c r="AA1383" i="2"/>
  <c r="AA1294" i="2"/>
  <c r="AA1198" i="2"/>
  <c r="AA901" i="2"/>
  <c r="AA613" i="2"/>
  <c r="AA287" i="2"/>
  <c r="AA1428" i="2"/>
  <c r="AA1416" i="2"/>
  <c r="AA1404" i="2"/>
  <c r="AA1392" i="2"/>
  <c r="AA1380" i="2"/>
  <c r="AA1368" i="2"/>
  <c r="AA1356" i="2"/>
  <c r="AA1344" i="2"/>
  <c r="AA1332" i="2"/>
  <c r="AA1320" i="2"/>
  <c r="AA1308" i="2"/>
  <c r="AA1296" i="2"/>
  <c r="AA1284" i="2"/>
  <c r="AA1272" i="2"/>
  <c r="AA1260" i="2"/>
  <c r="AA1248" i="2"/>
  <c r="AA1236" i="2"/>
  <c r="AA1224" i="2"/>
  <c r="AA1212" i="2"/>
  <c r="AA1200" i="2"/>
  <c r="AA1188" i="2"/>
  <c r="AA1176" i="2"/>
  <c r="AA1164" i="2"/>
  <c r="AA1152" i="2"/>
  <c r="AA1140" i="2"/>
  <c r="AA1128" i="2"/>
  <c r="AA1116" i="2"/>
  <c r="AA1104" i="2"/>
  <c r="AA1092" i="2"/>
  <c r="AA1080" i="2"/>
  <c r="AA1068" i="2"/>
  <c r="AA1056" i="2"/>
  <c r="AA1044" i="2"/>
  <c r="AA1032" i="2"/>
  <c r="AA1020" i="2"/>
  <c r="AA1008" i="2"/>
  <c r="AA996" i="2"/>
  <c r="AA984" i="2"/>
  <c r="AA972" i="2"/>
  <c r="AA960" i="2"/>
  <c r="AA948" i="2"/>
  <c r="AA936" i="2"/>
  <c r="AA924" i="2"/>
  <c r="AA912" i="2"/>
  <c r="AA900" i="2"/>
  <c r="AA888" i="2"/>
  <c r="AA876" i="2"/>
  <c r="AA864" i="2"/>
  <c r="AA852" i="2"/>
  <c r="AA840" i="2"/>
  <c r="AA828" i="2"/>
  <c r="AA816" i="2"/>
  <c r="AA804" i="2"/>
  <c r="AA792" i="2"/>
  <c r="AA780" i="2"/>
  <c r="AA768" i="2"/>
  <c r="AA756" i="2"/>
  <c r="AA744" i="2"/>
  <c r="AA732" i="2"/>
  <c r="AA720" i="2"/>
  <c r="AA708" i="2"/>
  <c r="AA696" i="2"/>
  <c r="AA684" i="2"/>
  <c r="AA672" i="2"/>
  <c r="AA660" i="2"/>
  <c r="AA648" i="2"/>
  <c r="AA636" i="2"/>
  <c r="AA624" i="2"/>
  <c r="AA612" i="2"/>
  <c r="AA600" i="2"/>
  <c r="AA588" i="2"/>
  <c r="AA576" i="2"/>
  <c r="AA564" i="2"/>
  <c r="AA552" i="2"/>
  <c r="AA540" i="2"/>
  <c r="AA528" i="2"/>
  <c r="AA516" i="2"/>
  <c r="AA504" i="2"/>
  <c r="AA492" i="2"/>
  <c r="AA480" i="2"/>
  <c r="AA468" i="2"/>
  <c r="AA456" i="2"/>
  <c r="AA444" i="2"/>
  <c r="AA420" i="2"/>
  <c r="AA408" i="2"/>
  <c r="AA396" i="2"/>
  <c r="AA384" i="2"/>
  <c r="AA372" i="2"/>
  <c r="AA360" i="2"/>
  <c r="AA348" i="2"/>
  <c r="AA336" i="2"/>
  <c r="AA324" i="2"/>
  <c r="AA312" i="2"/>
  <c r="AA300" i="2"/>
  <c r="AA276" i="2"/>
  <c r="AA264" i="2"/>
  <c r="AA252" i="2"/>
  <c r="AA240" i="2"/>
  <c r="AA228" i="2"/>
  <c r="AA216" i="2"/>
  <c r="AA204" i="2"/>
  <c r="AA192" i="2"/>
  <c r="AA180" i="2"/>
  <c r="AA168" i="2"/>
  <c r="AA156" i="2"/>
  <c r="AA144" i="2"/>
  <c r="AA132" i="2"/>
  <c r="AA120" i="2"/>
  <c r="AA108" i="2"/>
  <c r="AA96" i="2"/>
  <c r="AA84" i="2"/>
  <c r="AA72" i="2"/>
  <c r="AA60" i="2"/>
  <c r="AA48" i="2"/>
  <c r="AA36" i="2"/>
  <c r="AA24" i="2"/>
  <c r="AA12" i="2"/>
  <c r="AA1999" i="2"/>
  <c r="AA1971" i="2"/>
  <c r="AA1940" i="2"/>
  <c r="AA1904" i="2"/>
  <c r="AA1868" i="2"/>
  <c r="AA1832" i="2"/>
  <c r="AA1796" i="2"/>
  <c r="AA1758" i="2"/>
  <c r="AA1710" i="2"/>
  <c r="AA1662" i="2"/>
  <c r="AA1614" i="2"/>
  <c r="AA1506" i="2"/>
  <c r="AA1450" i="2"/>
  <c r="AA1381" i="2"/>
  <c r="AA1090" i="2"/>
  <c r="AA886" i="2"/>
  <c r="AA598" i="2"/>
  <c r="AA1991" i="2"/>
  <c r="AA1979" i="2"/>
  <c r="AA1967" i="2"/>
  <c r="AA1955" i="2"/>
  <c r="AA1943" i="2"/>
  <c r="AA1931" i="2"/>
  <c r="AA1919" i="2"/>
  <c r="AA1907" i="2"/>
  <c r="AA1895" i="2"/>
  <c r="AA1883" i="2"/>
  <c r="AA1871" i="2"/>
  <c r="AA1859" i="2"/>
  <c r="AA1847" i="2"/>
  <c r="AA1835" i="2"/>
  <c r="AA1823" i="2"/>
  <c r="AA1811" i="2"/>
  <c r="AA1799" i="2"/>
  <c r="AA1787" i="2"/>
  <c r="AA1775" i="2"/>
  <c r="AA1763" i="2"/>
  <c r="AA1751" i="2"/>
  <c r="AA1739" i="2"/>
  <c r="AA1727" i="2"/>
  <c r="AA1715" i="2"/>
  <c r="AA1703" i="2"/>
  <c r="AA1691" i="2"/>
  <c r="AA1679" i="2"/>
  <c r="AA1667" i="2"/>
  <c r="AA1655" i="2"/>
  <c r="AA1643" i="2"/>
  <c r="AA1631" i="2"/>
  <c r="AA1619" i="2"/>
  <c r="AA1607" i="2"/>
  <c r="AA1595" i="2"/>
  <c r="AA1583" i="2"/>
  <c r="AA1571" i="2"/>
  <c r="AA1559" i="2"/>
  <c r="AA1547" i="2"/>
  <c r="AA1535" i="2"/>
  <c r="AA1523" i="2"/>
  <c r="AA1499" i="2"/>
  <c r="AA1487" i="2"/>
  <c r="AA1475" i="2"/>
  <c r="AA1463" i="2"/>
  <c r="AA1451" i="2"/>
  <c r="AA1427" i="2"/>
  <c r="AA1415" i="2"/>
  <c r="AA1391" i="2"/>
  <c r="AA1379" i="2"/>
  <c r="AA1367" i="2"/>
  <c r="AA1355" i="2"/>
  <c r="AA1343" i="2"/>
  <c r="AA1331" i="2"/>
  <c r="AA1319" i="2"/>
  <c r="AA1307" i="2"/>
  <c r="AA1295" i="2"/>
  <c r="AA1283" i="2"/>
  <c r="AA1271" i="2"/>
  <c r="AA1259" i="2"/>
  <c r="AA1247" i="2"/>
  <c r="AA1235" i="2"/>
  <c r="AA1223" i="2"/>
  <c r="AA1211" i="2"/>
  <c r="AA1199" i="2"/>
  <c r="AA1187" i="2"/>
  <c r="AA1175" i="2"/>
  <c r="AA1163" i="2"/>
  <c r="AA1151" i="2"/>
  <c r="AA1139" i="2"/>
  <c r="AA1127" i="2"/>
  <c r="AA1115" i="2"/>
  <c r="AA1103" i="2"/>
  <c r="AA1091" i="2"/>
  <c r="AA1079" i="2"/>
  <c r="AA1067" i="2"/>
  <c r="AA1055" i="2"/>
  <c r="AA1043" i="2"/>
  <c r="AA1031" i="2"/>
  <c r="AA1019" i="2"/>
  <c r="AA1007" i="2"/>
  <c r="AA995" i="2"/>
  <c r="AA983" i="2"/>
  <c r="AA971" i="2"/>
  <c r="AA959" i="2"/>
  <c r="AA947" i="2"/>
  <c r="AA935" i="2"/>
  <c r="AA923" i="2"/>
  <c r="AA911" i="2"/>
  <c r="AA899" i="2"/>
  <c r="AA887" i="2"/>
  <c r="AA875" i="2"/>
  <c r="AA863" i="2"/>
  <c r="AA851" i="2"/>
  <c r="AA839" i="2"/>
  <c r="AA827" i="2"/>
  <c r="AA815" i="2"/>
  <c r="AA803" i="2"/>
  <c r="AA791" i="2"/>
  <c r="AA779" i="2"/>
  <c r="AA767" i="2"/>
  <c r="AA755" i="2"/>
  <c r="AA743" i="2"/>
  <c r="AA731" i="2"/>
  <c r="AA719" i="2"/>
  <c r="AA707" i="2"/>
  <c r="AA695" i="2"/>
  <c r="AA683" i="2"/>
  <c r="AA671" i="2"/>
  <c r="AA659" i="2"/>
  <c r="AA647" i="2"/>
  <c r="AA635" i="2"/>
  <c r="AA623" i="2"/>
  <c r="AA611" i="2"/>
  <c r="AA599" i="2"/>
  <c r="AA587" i="2"/>
  <c r="AA575" i="2"/>
  <c r="AA563" i="2"/>
  <c r="AA551" i="2"/>
  <c r="AA539" i="2"/>
  <c r="AA527" i="2"/>
  <c r="AA503" i="2"/>
  <c r="AA491" i="2"/>
  <c r="AA479" i="2"/>
  <c r="AA467" i="2"/>
  <c r="AA455" i="2"/>
  <c r="AA443" i="2"/>
  <c r="AA431" i="2"/>
  <c r="AA419" i="2"/>
  <c r="AA407" i="2"/>
  <c r="AA395" i="2"/>
  <c r="AA383" i="2"/>
  <c r="AA359" i="2"/>
  <c r="AA347" i="2"/>
  <c r="AA335" i="2"/>
  <c r="AA323" i="2"/>
  <c r="AA311" i="2"/>
  <c r="AA299" i="2"/>
  <c r="AA275" i="2"/>
  <c r="AA263" i="2"/>
  <c r="AA251" i="2"/>
  <c r="AA239" i="2"/>
  <c r="AA227" i="2"/>
  <c r="AA215" i="2"/>
  <c r="AA191" i="2"/>
  <c r="AA167" i="2"/>
  <c r="AA155" i="2"/>
  <c r="AA143" i="2"/>
  <c r="AA131" i="2"/>
  <c r="AA119" i="2"/>
  <c r="AA95" i="2"/>
  <c r="AA71" i="2"/>
  <c r="AA59" i="2"/>
  <c r="AA47" i="2"/>
  <c r="AA35" i="2"/>
  <c r="AA23" i="2"/>
  <c r="AA11" i="2"/>
  <c r="AA1998" i="2"/>
  <c r="AA1965" i="2"/>
  <c r="AA1938" i="2"/>
  <c r="AA1902" i="2"/>
  <c r="AA1866" i="2"/>
  <c r="AA1830" i="2"/>
  <c r="AA1794" i="2"/>
  <c r="AA1749" i="2"/>
  <c r="AA1701" i="2"/>
  <c r="AA1653" i="2"/>
  <c r="AA1605" i="2"/>
  <c r="AA1497" i="2"/>
  <c r="AA1439" i="2"/>
  <c r="AA1362" i="2"/>
  <c r="AA1071" i="2"/>
  <c r="AA536" i="2"/>
  <c r="AA203" i="2"/>
  <c r="AA2" i="2"/>
  <c r="AA1990" i="2"/>
  <c r="AA1978" i="2"/>
  <c r="AA1966" i="2"/>
  <c r="AA1954" i="2"/>
  <c r="AA1942" i="2"/>
  <c r="AA1930" i="2"/>
  <c r="AA1918" i="2"/>
  <c r="AA1906" i="2"/>
  <c r="AA1894" i="2"/>
  <c r="AA1882" i="2"/>
  <c r="AA1870" i="2"/>
  <c r="AA1858" i="2"/>
  <c r="AA1846" i="2"/>
  <c r="AA1834" i="2"/>
  <c r="AA1822" i="2"/>
  <c r="AA1810" i="2"/>
  <c r="AA1798" i="2"/>
  <c r="AA1786" i="2"/>
  <c r="AA1774" i="2"/>
  <c r="AA1762" i="2"/>
  <c r="AA1750" i="2"/>
  <c r="AA1738" i="2"/>
  <c r="AA1726" i="2"/>
  <c r="AA1714" i="2"/>
  <c r="AA1702" i="2"/>
  <c r="AA1690" i="2"/>
  <c r="AA1678" i="2"/>
  <c r="AA1666" i="2"/>
  <c r="AA1654" i="2"/>
  <c r="AA1642" i="2"/>
  <c r="AA1630" i="2"/>
  <c r="AA1618" i="2"/>
  <c r="AA1606" i="2"/>
  <c r="AA1594" i="2"/>
  <c r="AA1582" i="2"/>
  <c r="AA1570" i="2"/>
  <c r="AA1558" i="2"/>
  <c r="AA1546" i="2"/>
  <c r="AA1534" i="2"/>
  <c r="AA1498" i="2"/>
  <c r="AA1486" i="2"/>
  <c r="AA1474" i="2"/>
  <c r="AA1462" i="2"/>
  <c r="AA1426" i="2"/>
  <c r="AA1414" i="2"/>
  <c r="AA1390" i="2"/>
  <c r="AA1378" i="2"/>
  <c r="AA1366" i="2"/>
  <c r="AA1354" i="2"/>
  <c r="AA1330" i="2"/>
  <c r="AA1306" i="2"/>
  <c r="AA1282" i="2"/>
  <c r="AA1258" i="2"/>
  <c r="AA1234" i="2"/>
  <c r="AA1210" i="2"/>
  <c r="AA1186" i="2"/>
  <c r="AA1162" i="2"/>
  <c r="AA1138" i="2"/>
  <c r="AA1114" i="2"/>
  <c r="AA1102" i="2"/>
  <c r="AA1078" i="2"/>
  <c r="AA1054" i="2"/>
  <c r="AA1042" i="2"/>
  <c r="AA1030" i="2"/>
  <c r="AA1018" i="2"/>
  <c r="AA1006" i="2"/>
  <c r="AA994" i="2"/>
  <c r="AA982" i="2"/>
  <c r="AA970" i="2"/>
  <c r="AA946" i="2"/>
  <c r="AA934" i="2"/>
  <c r="AA922" i="2"/>
  <c r="AA910" i="2"/>
  <c r="AA898" i="2"/>
  <c r="AA874" i="2"/>
  <c r="AA862" i="2"/>
  <c r="AA850" i="2"/>
  <c r="AA838" i="2"/>
  <c r="AA826" i="2"/>
  <c r="AA802" i="2"/>
  <c r="AA790" i="2"/>
  <c r="AA778" i="2"/>
  <c r="AA766" i="2"/>
  <c r="AA754" i="2"/>
  <c r="AA730" i="2"/>
  <c r="AA718" i="2"/>
  <c r="AA706" i="2"/>
  <c r="AA694" i="2"/>
  <c r="AA682" i="2"/>
  <c r="AA658" i="2"/>
  <c r="AA646" i="2"/>
  <c r="AA634" i="2"/>
  <c r="AA622" i="2"/>
  <c r="AA610" i="2"/>
  <c r="AA586" i="2"/>
  <c r="AA574" i="2"/>
  <c r="AA562" i="2"/>
  <c r="AA550" i="2"/>
  <c r="AA538" i="2"/>
  <c r="AA526" i="2"/>
  <c r="AA514" i="2"/>
  <c r="AA502" i="2"/>
  <c r="AA490" i="2"/>
  <c r="AA478" i="2"/>
  <c r="AA466" i="2"/>
  <c r="AA442" i="2"/>
  <c r="AA430" i="2"/>
  <c r="AA418" i="2"/>
  <c r="AA406" i="2"/>
  <c r="AA394" i="2"/>
  <c r="AA382" i="2"/>
  <c r="AA358" i="2"/>
  <c r="AA346" i="2"/>
  <c r="AA334" i="2"/>
  <c r="AA322" i="2"/>
  <c r="AA310" i="2"/>
  <c r="AA298" i="2"/>
  <c r="AA286" i="2"/>
  <c r="AA274" i="2"/>
  <c r="AA262" i="2"/>
  <c r="AA250" i="2"/>
  <c r="AA238" i="2"/>
  <c r="AA226" i="2"/>
  <c r="AA214" i="2"/>
  <c r="AA190" i="2"/>
  <c r="AA178" i="2"/>
  <c r="AA166" i="2"/>
  <c r="AA154" i="2"/>
  <c r="AA142" i="2"/>
  <c r="AA130" i="2"/>
  <c r="AA118" i="2"/>
  <c r="AA94" i="2"/>
  <c r="AA82" i="2"/>
  <c r="AA70" i="2"/>
  <c r="AA58" i="2"/>
  <c r="AA46" i="2"/>
  <c r="AA34" i="2"/>
  <c r="AA22" i="2"/>
  <c r="AA10" i="2"/>
  <c r="AA1995" i="2"/>
  <c r="AA1964" i="2"/>
  <c r="AA1935" i="2"/>
  <c r="AA1899" i="2"/>
  <c r="AA1863" i="2"/>
  <c r="AA1827" i="2"/>
  <c r="AA1791" i="2"/>
  <c r="AA1748" i="2"/>
  <c r="AA1700" i="2"/>
  <c r="AA1652" i="2"/>
  <c r="AA1604" i="2"/>
  <c r="AA1494" i="2"/>
  <c r="AA1438" i="2"/>
  <c r="AA1270" i="2"/>
  <c r="AA1174" i="2"/>
  <c r="AA1066" i="2"/>
  <c r="AA829" i="2"/>
  <c r="AA535" i="2"/>
  <c r="AA202" i="2"/>
  <c r="AA1569" i="2"/>
  <c r="AA1557" i="2"/>
  <c r="AA1545" i="2"/>
  <c r="AA1533" i="2"/>
  <c r="AA1521" i="2"/>
  <c r="AA1509" i="2"/>
  <c r="AA1485" i="2"/>
  <c r="AA1473" i="2"/>
  <c r="AA1461" i="2"/>
  <c r="AA1449" i="2"/>
  <c r="AA1437" i="2"/>
  <c r="AA1425" i="2"/>
  <c r="AA1413" i="2"/>
  <c r="AA1401" i="2"/>
  <c r="AA1389" i="2"/>
  <c r="AA1377" i="2"/>
  <c r="AA1365" i="2"/>
  <c r="AA1353" i="2"/>
  <c r="AA1341" i="2"/>
  <c r="AA1329" i="2"/>
  <c r="AA1317" i="2"/>
  <c r="AA1305" i="2"/>
  <c r="AA1293" i="2"/>
  <c r="AA1281" i="2"/>
  <c r="AA1269" i="2"/>
  <c r="AA1257" i="2"/>
  <c r="AA1245" i="2"/>
  <c r="AA1233" i="2"/>
  <c r="AA1221" i="2"/>
  <c r="AA1209" i="2"/>
  <c r="AA1197" i="2"/>
  <c r="AA1185" i="2"/>
  <c r="AA1173" i="2"/>
  <c r="AA1161" i="2"/>
  <c r="AA1149" i="2"/>
  <c r="AA1137" i="2"/>
  <c r="AA1125" i="2"/>
  <c r="AA1113" i="2"/>
  <c r="AA1101" i="2"/>
  <c r="AA1089" i="2"/>
  <c r="AA1077" i="2"/>
  <c r="AA1065" i="2"/>
  <c r="AA1053" i="2"/>
  <c r="AA1041" i="2"/>
  <c r="AA1029" i="2"/>
  <c r="AA1017" i="2"/>
  <c r="AA1005" i="2"/>
  <c r="AA993" i="2"/>
  <c r="AA981" i="2"/>
  <c r="AA969" i="2"/>
  <c r="AA957" i="2"/>
  <c r="AA945" i="2"/>
  <c r="AA933" i="2"/>
  <c r="AA921" i="2"/>
  <c r="AA909" i="2"/>
  <c r="AA897" i="2"/>
  <c r="AA885" i="2"/>
  <c r="AA873" i="2"/>
  <c r="AA861" i="2"/>
  <c r="AA849" i="2"/>
  <c r="AA837" i="2"/>
  <c r="AA825" i="2"/>
  <c r="AA813" i="2"/>
  <c r="AA801" i="2"/>
  <c r="AA789" i="2"/>
  <c r="AA777" i="2"/>
  <c r="AA765" i="2"/>
  <c r="AA753" i="2"/>
  <c r="AA741" i="2"/>
  <c r="AA729" i="2"/>
  <c r="AA717" i="2"/>
  <c r="AA705" i="2"/>
  <c r="AA693" i="2"/>
  <c r="AA681" i="2"/>
  <c r="AA669" i="2"/>
  <c r="AA657" i="2"/>
  <c r="AA645" i="2"/>
  <c r="AA633" i="2"/>
  <c r="AA621" i="2"/>
  <c r="AA609" i="2"/>
  <c r="AA597" i="2"/>
  <c r="AA585" i="2"/>
  <c r="AA573" i="2"/>
  <c r="AA561" i="2"/>
  <c r="AA549" i="2"/>
  <c r="AA537" i="2"/>
  <c r="AA525" i="2"/>
  <c r="AA513" i="2"/>
  <c r="AA501" i="2"/>
  <c r="AA489" i="2"/>
  <c r="AA477" i="2"/>
  <c r="AA465" i="2"/>
  <c r="AA453" i="2"/>
  <c r="AA441" i="2"/>
  <c r="AA429" i="2"/>
  <c r="AA417" i="2"/>
  <c r="AA405" i="2"/>
  <c r="AA393" i="2"/>
  <c r="AA381" i="2"/>
  <c r="AA369" i="2"/>
  <c r="AA357" i="2"/>
  <c r="AA345" i="2"/>
  <c r="AA333" i="2"/>
  <c r="AA321" i="2"/>
  <c r="AA309" i="2"/>
  <c r="AA297" i="2"/>
  <c r="AA285" i="2"/>
  <c r="AA273" i="2"/>
  <c r="AA261" i="2"/>
  <c r="AA249" i="2"/>
  <c r="AA237" i="2"/>
  <c r="AA225" i="2"/>
  <c r="AA213" i="2"/>
  <c r="AA201" i="2"/>
  <c r="AA189" i="2"/>
  <c r="AA177" i="2"/>
  <c r="AA165" i="2"/>
  <c r="AA153" i="2"/>
  <c r="AA141" i="2"/>
  <c r="AA129" i="2"/>
  <c r="AA117" i="2"/>
  <c r="AA105" i="2"/>
  <c r="AA93" i="2"/>
  <c r="AA81" i="2"/>
  <c r="AA69" i="2"/>
  <c r="AA57" i="2"/>
  <c r="AA45" i="2"/>
  <c r="AA33" i="2"/>
  <c r="AA21" i="2"/>
  <c r="AA1989" i="2"/>
  <c r="AA1963" i="2"/>
  <c r="AA1929" i="2"/>
  <c r="AA1893" i="2"/>
  <c r="AA1857" i="2"/>
  <c r="AA1821" i="2"/>
  <c r="AA1785" i="2"/>
  <c r="AA1746" i="2"/>
  <c r="AA1698" i="2"/>
  <c r="AA1650" i="2"/>
  <c r="AA1602" i="2"/>
  <c r="AA1359" i="2"/>
  <c r="AA814" i="2"/>
  <c r="AA515" i="2"/>
  <c r="AA179" i="2"/>
  <c r="AA1580" i="2"/>
  <c r="AA1568" i="2"/>
  <c r="AA1556" i="2"/>
  <c r="AA1544" i="2"/>
  <c r="AA1532" i="2"/>
  <c r="AA1520" i="2"/>
  <c r="AA1508" i="2"/>
  <c r="AA1496" i="2"/>
  <c r="AA1484" i="2"/>
  <c r="AA1472" i="2"/>
  <c r="AA1460" i="2"/>
  <c r="AA1448" i="2"/>
  <c r="AA1436" i="2"/>
  <c r="AA1424" i="2"/>
  <c r="AA1412" i="2"/>
  <c r="AA1400" i="2"/>
  <c r="AA1388" i="2"/>
  <c r="AA1376" i="2"/>
  <c r="AA1364" i="2"/>
  <c r="AA1352" i="2"/>
  <c r="AA1340" i="2"/>
  <c r="AA1328" i="2"/>
  <c r="AA1316" i="2"/>
  <c r="AA1304" i="2"/>
  <c r="AA1292" i="2"/>
  <c r="AA1280" i="2"/>
  <c r="AA1268" i="2"/>
  <c r="AA1256" i="2"/>
  <c r="AA1244" i="2"/>
  <c r="AA1232" i="2"/>
  <c r="AA1220" i="2"/>
  <c r="AA1208" i="2"/>
  <c r="AA1196" i="2"/>
  <c r="AA1184" i="2"/>
  <c r="AA1172" i="2"/>
  <c r="AA1160" i="2"/>
  <c r="AA1148" i="2"/>
  <c r="AA1136" i="2"/>
  <c r="AA1124" i="2"/>
  <c r="AA1112" i="2"/>
  <c r="AA1100" i="2"/>
  <c r="AA1088" i="2"/>
  <c r="AA1076" i="2"/>
  <c r="AA1064" i="2"/>
  <c r="AA1052" i="2"/>
  <c r="AA1040" i="2"/>
  <c r="AA1028" i="2"/>
  <c r="AA1016" i="2"/>
  <c r="AA1004" i="2"/>
  <c r="AA992" i="2"/>
  <c r="AA980" i="2"/>
  <c r="AA968" i="2"/>
  <c r="AA956" i="2"/>
  <c r="AA944" i="2"/>
  <c r="AA932" i="2"/>
  <c r="AA920" i="2"/>
  <c r="AA908" i="2"/>
  <c r="AA896" i="2"/>
  <c r="AA884" i="2"/>
  <c r="AA872" i="2"/>
  <c r="AA860" i="2"/>
  <c r="AA848" i="2"/>
  <c r="AA836" i="2"/>
  <c r="AA824" i="2"/>
  <c r="AA812" i="2"/>
  <c r="AA800" i="2"/>
  <c r="AA788" i="2"/>
  <c r="AA776" i="2"/>
  <c r="AA764" i="2"/>
  <c r="AA752" i="2"/>
  <c r="AA740" i="2"/>
  <c r="AA728" i="2"/>
  <c r="AA716" i="2"/>
  <c r="AA704" i="2"/>
  <c r="AA692" i="2"/>
  <c r="AA680" i="2"/>
  <c r="AA668" i="2"/>
  <c r="AA656" i="2"/>
  <c r="AA644" i="2"/>
  <c r="AA632" i="2"/>
  <c r="AA620" i="2"/>
  <c r="AA608" i="2"/>
  <c r="AA596" i="2"/>
  <c r="AA584" i="2"/>
  <c r="AA572" i="2"/>
  <c r="AA560" i="2"/>
  <c r="AA548" i="2"/>
  <c r="AA524" i="2"/>
  <c r="AA512" i="2"/>
  <c r="AA500" i="2"/>
  <c r="AA488" i="2"/>
  <c r="AA476" i="2"/>
  <c r="AA464" i="2"/>
  <c r="AA440" i="2"/>
  <c r="AA428" i="2"/>
  <c r="AA416" i="2"/>
  <c r="AA404" i="2"/>
  <c r="AA392" i="2"/>
  <c r="AA380" i="2"/>
  <c r="AA368" i="2"/>
  <c r="AA356" i="2"/>
  <c r="AA344" i="2"/>
  <c r="AA332" i="2"/>
  <c r="AA320" i="2"/>
  <c r="AA308" i="2"/>
  <c r="AA296" i="2"/>
  <c r="AA284" i="2"/>
  <c r="AA272" i="2"/>
  <c r="AA260" i="2"/>
  <c r="AA248" i="2"/>
  <c r="AA236" i="2"/>
  <c r="AA224" i="2"/>
  <c r="AA212" i="2"/>
  <c r="AA200" i="2"/>
  <c r="AA188" i="2"/>
  <c r="AA176" i="2"/>
  <c r="AA164" i="2"/>
  <c r="AA152" i="2"/>
  <c r="AA140" i="2"/>
  <c r="AA128" i="2"/>
  <c r="AA116" i="2"/>
  <c r="AA104" i="2"/>
  <c r="AA92" i="2"/>
  <c r="AA80" i="2"/>
  <c r="AA68" i="2"/>
  <c r="AA56" i="2"/>
  <c r="AA44" i="2"/>
  <c r="AA32" i="2"/>
  <c r="AA20" i="2"/>
  <c r="AA1988" i="2"/>
  <c r="AA1962" i="2"/>
  <c r="AA1928" i="2"/>
  <c r="AA1892" i="2"/>
  <c r="AA1856" i="2"/>
  <c r="AA1820" i="2"/>
  <c r="AA1784" i="2"/>
  <c r="AA1737" i="2"/>
  <c r="AA1689" i="2"/>
  <c r="AA1641" i="2"/>
  <c r="AA1593" i="2"/>
  <c r="AA1539" i="2"/>
  <c r="AA1345" i="2"/>
  <c r="AA454" i="2"/>
  <c r="AA107" i="2"/>
  <c r="AA1939" i="2"/>
  <c r="AA1927" i="2"/>
  <c r="AA1915" i="2"/>
  <c r="AA1903" i="2"/>
  <c r="AA1891" i="2"/>
  <c r="AA1879" i="2"/>
  <c r="AA1867" i="2"/>
  <c r="AA1855" i="2"/>
  <c r="AA1843" i="2"/>
  <c r="AA1831" i="2"/>
  <c r="AA1819" i="2"/>
  <c r="AA1807" i="2"/>
  <c r="AA1795" i="2"/>
  <c r="AA1783" i="2"/>
  <c r="AA1771" i="2"/>
  <c r="AA1759" i="2"/>
  <c r="AA1747" i="2"/>
  <c r="AA1735" i="2"/>
  <c r="AA1723" i="2"/>
  <c r="AA1711" i="2"/>
  <c r="AA1699" i="2"/>
  <c r="AA1687" i="2"/>
  <c r="AA1675" i="2"/>
  <c r="AA1663" i="2"/>
  <c r="AA1651" i="2"/>
  <c r="AA1639" i="2"/>
  <c r="AA1627" i="2"/>
  <c r="AA1615" i="2"/>
  <c r="AA1603" i="2"/>
  <c r="AA1591" i="2"/>
  <c r="AA1555" i="2"/>
  <c r="AA1543" i="2"/>
  <c r="AA1531" i="2"/>
  <c r="AA1519" i="2"/>
  <c r="AA1507" i="2"/>
  <c r="AA1495" i="2"/>
  <c r="AA1483" i="2"/>
  <c r="AA1471" i="2"/>
  <c r="AA1459" i="2"/>
  <c r="AA1447" i="2"/>
  <c r="AA1435" i="2"/>
  <c r="AA1423" i="2"/>
  <c r="AA1411" i="2"/>
  <c r="AA1399" i="2"/>
  <c r="AA1387" i="2"/>
  <c r="AA1375" i="2"/>
  <c r="AA1363" i="2"/>
  <c r="AA1351" i="2"/>
  <c r="AA1339" i="2"/>
  <c r="AA1327" i="2"/>
  <c r="AA1315" i="2"/>
  <c r="AA1303" i="2"/>
  <c r="AA1291" i="2"/>
  <c r="AA1279" i="2"/>
  <c r="AA1267" i="2"/>
  <c r="AA1255" i="2"/>
  <c r="AA1243" i="2"/>
  <c r="AA1231" i="2"/>
  <c r="AA1219" i="2"/>
  <c r="AA1207" i="2"/>
  <c r="AA1195" i="2"/>
  <c r="AA1183" i="2"/>
  <c r="AA1171" i="2"/>
  <c r="AA1159" i="2"/>
  <c r="AA1147" i="2"/>
  <c r="AA1135" i="2"/>
  <c r="AA1123" i="2"/>
  <c r="AA1111" i="2"/>
  <c r="AA1099" i="2"/>
  <c r="AA1087" i="2"/>
  <c r="AA1075" i="2"/>
  <c r="AA1063" i="2"/>
  <c r="AA1051" i="2"/>
  <c r="AA1039" i="2"/>
  <c r="AA1027" i="2"/>
  <c r="AA1015" i="2"/>
  <c r="AA1003" i="2"/>
  <c r="AA991" i="2"/>
  <c r="AA979" i="2"/>
  <c r="AA967" i="2"/>
  <c r="AA955" i="2"/>
  <c r="AA943" i="2"/>
  <c r="AA931" i="2"/>
  <c r="AA919" i="2"/>
  <c r="AA907" i="2"/>
  <c r="AA895" i="2"/>
  <c r="AA883" i="2"/>
  <c r="AA871" i="2"/>
  <c r="AA859" i="2"/>
  <c r="AA847" i="2"/>
  <c r="AA835" i="2"/>
  <c r="AA823" i="2"/>
  <c r="AA811" i="2"/>
  <c r="AA799" i="2"/>
  <c r="AA787" i="2"/>
  <c r="AA775" i="2"/>
  <c r="AA763" i="2"/>
  <c r="AA751" i="2"/>
  <c r="AA739" i="2"/>
  <c r="AA727" i="2"/>
  <c r="AA715" i="2"/>
  <c r="AA703" i="2"/>
  <c r="AA691" i="2"/>
  <c r="AA679" i="2"/>
  <c r="AA667" i="2"/>
  <c r="AA655" i="2"/>
  <c r="AA643" i="2"/>
  <c r="AA631" i="2"/>
  <c r="AA619" i="2"/>
  <c r="AA607" i="2"/>
  <c r="AA595" i="2"/>
  <c r="AA583" i="2"/>
  <c r="AA571" i="2"/>
  <c r="AA559" i="2"/>
  <c r="AA547" i="2"/>
  <c r="AA523" i="2"/>
  <c r="AA511" i="2"/>
  <c r="AA499" i="2"/>
  <c r="AA487" i="2"/>
  <c r="AA475" i="2"/>
  <c r="AA463" i="2"/>
  <c r="AA451" i="2"/>
  <c r="AA439" i="2"/>
  <c r="AA427" i="2"/>
  <c r="AA415" i="2"/>
  <c r="AA403" i="2"/>
  <c r="AA391" i="2"/>
  <c r="AA379" i="2"/>
  <c r="AA367" i="2"/>
  <c r="AA355" i="2"/>
  <c r="AA343" i="2"/>
  <c r="AA331" i="2"/>
  <c r="AA319" i="2"/>
  <c r="AA307" i="2"/>
  <c r="AA295" i="2"/>
  <c r="AA283" i="2"/>
  <c r="AA271" i="2"/>
  <c r="AA259" i="2"/>
  <c r="AA247" i="2"/>
  <c r="AA235" i="2"/>
  <c r="AA223" i="2"/>
  <c r="AA211" i="2"/>
  <c r="AA199" i="2"/>
  <c r="AA187" i="2"/>
  <c r="AA175" i="2"/>
  <c r="AA163" i="2"/>
  <c r="AA151" i="2"/>
  <c r="AA139" i="2"/>
  <c r="AA127" i="2"/>
  <c r="AA115" i="2"/>
  <c r="AA103" i="2"/>
  <c r="AA91" i="2"/>
  <c r="AA79" i="2"/>
  <c r="AA67" i="2"/>
  <c r="AA55" i="2"/>
  <c r="AA43" i="2"/>
  <c r="AA31" i="2"/>
  <c r="AA19" i="2"/>
  <c r="AA7" i="2"/>
  <c r="AA1987" i="2"/>
  <c r="AA1959" i="2"/>
  <c r="AA1926" i="2"/>
  <c r="AA1890" i="2"/>
  <c r="AA1854" i="2"/>
  <c r="AA1818" i="2"/>
  <c r="AA1782" i="2"/>
  <c r="AA1736" i="2"/>
  <c r="AA1688" i="2"/>
  <c r="AA1640" i="2"/>
  <c r="AA1592" i="2"/>
  <c r="AA1419" i="2"/>
  <c r="AA1342" i="2"/>
  <c r="AA1246" i="2"/>
  <c r="AA1150" i="2"/>
  <c r="AA757" i="2"/>
  <c r="AA452" i="2"/>
  <c r="AA106" i="2"/>
  <c r="AA1578" i="2"/>
  <c r="AA1554" i="2"/>
  <c r="AA1542" i="2"/>
  <c r="AA1530" i="2"/>
  <c r="AA1518" i="2"/>
  <c r="AA1482" i="2"/>
  <c r="AA1470" i="2"/>
  <c r="AA1458" i="2"/>
  <c r="AA1446" i="2"/>
  <c r="AA1434" i="2"/>
  <c r="AA1422" i="2"/>
  <c r="AA1410" i="2"/>
  <c r="AA1398" i="2"/>
  <c r="AA1386" i="2"/>
  <c r="AA1374" i="2"/>
  <c r="AA1350" i="2"/>
  <c r="AA1338" i="2"/>
  <c r="AA1326" i="2"/>
  <c r="AA1314" i="2"/>
  <c r="AA1302" i="2"/>
  <c r="AA1290" i="2"/>
  <c r="AA1278" i="2"/>
  <c r="AA1266" i="2"/>
  <c r="AA1254" i="2"/>
  <c r="AA1242" i="2"/>
  <c r="AA1230" i="2"/>
  <c r="AA1218" i="2"/>
  <c r="AA1206" i="2"/>
  <c r="AA1194" i="2"/>
  <c r="AA1182" i="2"/>
  <c r="AA1170" i="2"/>
  <c r="AA1158" i="2"/>
  <c r="AA1146" i="2"/>
  <c r="AA1134" i="2"/>
  <c r="AA1110" i="2"/>
  <c r="AA1098" i="2"/>
  <c r="AA1086" i="2"/>
  <c r="AA1074" i="2"/>
  <c r="AA1062" i="2"/>
  <c r="AA1050" i="2"/>
  <c r="AA1038" i="2"/>
  <c r="AA1014" i="2"/>
  <c r="AA1002" i="2"/>
  <c r="AA990" i="2"/>
  <c r="AA978" i="2"/>
  <c r="AA966" i="2"/>
  <c r="AA954" i="2"/>
  <c r="AA942" i="2"/>
  <c r="AA930" i="2"/>
  <c r="AA918" i="2"/>
  <c r="AA906" i="2"/>
  <c r="AA894" i="2"/>
  <c r="AA882" i="2"/>
  <c r="AA870" i="2"/>
  <c r="AA858" i="2"/>
  <c r="AA846" i="2"/>
  <c r="AA834" i="2"/>
  <c r="AA822" i="2"/>
  <c r="AA810" i="2"/>
  <c r="AA798" i="2"/>
  <c r="AA786" i="2"/>
  <c r="AA774" i="2"/>
  <c r="AA762" i="2"/>
  <c r="AA750" i="2"/>
  <c r="AA738" i="2"/>
  <c r="AA726" i="2"/>
  <c r="AA714" i="2"/>
  <c r="AA702" i="2"/>
  <c r="AA690" i="2"/>
  <c r="AA678" i="2"/>
  <c r="AA666" i="2"/>
  <c r="AA654" i="2"/>
  <c r="AA642" i="2"/>
  <c r="AA630" i="2"/>
  <c r="AA618" i="2"/>
  <c r="AA606" i="2"/>
  <c r="AA594" i="2"/>
  <c r="AA582" i="2"/>
  <c r="AA570" i="2"/>
  <c r="AA558" i="2"/>
  <c r="AA546" i="2"/>
  <c r="AA534" i="2"/>
  <c r="AA522" i="2"/>
  <c r="AA510" i="2"/>
  <c r="AA498" i="2"/>
  <c r="AA486" i="2"/>
  <c r="AA474" i="2"/>
  <c r="AA462" i="2"/>
  <c r="AA450" i="2"/>
  <c r="AA438" i="2"/>
  <c r="AA426" i="2"/>
  <c r="AA414" i="2"/>
  <c r="AA402" i="2"/>
  <c r="AA390" i="2"/>
  <c r="AA378" i="2"/>
  <c r="AA366" i="2"/>
  <c r="AA354" i="2"/>
  <c r="AA1986" i="2"/>
  <c r="AA1953" i="2"/>
  <c r="AA1923" i="2"/>
  <c r="AA1887" i="2"/>
  <c r="AA1851" i="2"/>
  <c r="AA1815" i="2"/>
  <c r="AA1779" i="2"/>
  <c r="AA1734" i="2"/>
  <c r="AA1686" i="2"/>
  <c r="AA1638" i="2"/>
  <c r="AA1590" i="2"/>
  <c r="AA1417" i="2"/>
  <c r="AA1026" i="2"/>
  <c r="AA742" i="2"/>
  <c r="AA432" i="2"/>
  <c r="AA83" i="2"/>
  <c r="AA9" i="2"/>
  <c r="AA8" i="2"/>
  <c r="AA342" i="2"/>
  <c r="AA330" i="2"/>
  <c r="AA318" i="2"/>
  <c r="AA306" i="2"/>
  <c r="AA294" i="2"/>
  <c r="AA282" i="2"/>
  <c r="AA270" i="2"/>
  <c r="AA258" i="2"/>
  <c r="AA246" i="2"/>
  <c r="AA234" i="2"/>
  <c r="AA222" i="2"/>
  <c r="AA210" i="2"/>
  <c r="AA198" i="2"/>
  <c r="AA186" i="2"/>
  <c r="AA174" i="2"/>
  <c r="AA162" i="2"/>
  <c r="AA150" i="2"/>
  <c r="AA138" i="2"/>
  <c r="AA126" i="2"/>
  <c r="AA114" i="2"/>
  <c r="AA102" i="2"/>
  <c r="AA90" i="2"/>
  <c r="AA78" i="2"/>
  <c r="AA66" i="2"/>
  <c r="AA54" i="2"/>
  <c r="AA42" i="2"/>
  <c r="AA30" i="2"/>
  <c r="AA18" i="2"/>
  <c r="AA6" i="2"/>
  <c r="AA293" i="2"/>
  <c r="AA281" i="2"/>
  <c r="AA269" i="2"/>
  <c r="AA257" i="2"/>
  <c r="AA245" i="2"/>
  <c r="AA233" i="2"/>
  <c r="AA221" i="2"/>
  <c r="AA209" i="2"/>
  <c r="AA197" i="2"/>
  <c r="AA185" i="2"/>
  <c r="AA173" i="2"/>
  <c r="AA161" i="2"/>
  <c r="AA149" i="2"/>
  <c r="AA137" i="2"/>
  <c r="AA125" i="2"/>
  <c r="AA113" i="2"/>
  <c r="AA101" i="2"/>
  <c r="AA89" i="2"/>
  <c r="AA77" i="2"/>
  <c r="AA65" i="2"/>
  <c r="AA53" i="2"/>
  <c r="AA41" i="2"/>
  <c r="AA29" i="2"/>
  <c r="AA17" i="2"/>
  <c r="AA5" i="2"/>
  <c r="AA304" i="2"/>
  <c r="AA292" i="2"/>
  <c r="AA280" i="2"/>
  <c r="AA268" i="2"/>
  <c r="AA256" i="2"/>
  <c r="AA244" i="2"/>
  <c r="AA232" i="2"/>
  <c r="AA220" i="2"/>
  <c r="AA208" i="2"/>
  <c r="AA196" i="2"/>
  <c r="AA184" i="2"/>
  <c r="AA172" i="2"/>
  <c r="AA160" i="2"/>
  <c r="AA148" i="2"/>
  <c r="AA136" i="2"/>
  <c r="AA124" i="2"/>
  <c r="AA112" i="2"/>
  <c r="AA100" i="2"/>
  <c r="AA88" i="2"/>
  <c r="AA76" i="2"/>
  <c r="AA64" i="2"/>
  <c r="AA52" i="2"/>
  <c r="AA40" i="2"/>
  <c r="AA28" i="2"/>
  <c r="AA16" i="2"/>
  <c r="AA4" i="2"/>
  <c r="AA459" i="2"/>
  <c r="AA447" i="2"/>
  <c r="AA435" i="2"/>
  <c r="AA423" i="2"/>
  <c r="AA411" i="2"/>
  <c r="AA399" i="2"/>
  <c r="AA387" i="2"/>
  <c r="AA375" i="2"/>
  <c r="AA363" i="2"/>
  <c r="AA351" i="2"/>
  <c r="AA339" i="2"/>
  <c r="AA327" i="2"/>
  <c r="AA315" i="2"/>
  <c r="AA303" i="2"/>
  <c r="AA291" i="2"/>
  <c r="AA279" i="2"/>
  <c r="AA267" i="2"/>
  <c r="AA255" i="2"/>
  <c r="AA243" i="2"/>
  <c r="AA231" i="2"/>
  <c r="AA219" i="2"/>
  <c r="AA207" i="2"/>
  <c r="AA195" i="2"/>
  <c r="AA183" i="2"/>
  <c r="AA171" i="2"/>
  <c r="AA159" i="2"/>
  <c r="AA147" i="2"/>
  <c r="AA135" i="2"/>
  <c r="AA123" i="2"/>
  <c r="AA111" i="2"/>
  <c r="AA99" i="2"/>
  <c r="AA87" i="2"/>
  <c r="AA75" i="2"/>
  <c r="AA63" i="2"/>
  <c r="AA51" i="2"/>
  <c r="AA39" i="2"/>
  <c r="AA27" i="2"/>
  <c r="AA15" i="2"/>
  <c r="AA3" i="2"/>
  <c r="AA254" i="2"/>
  <c r="AA242" i="2"/>
  <c r="AA230" i="2"/>
  <c r="AA218" i="2"/>
  <c r="AA206" i="2"/>
  <c r="AA194" i="2"/>
  <c r="AA182" i="2"/>
  <c r="AA170" i="2"/>
  <c r="AA158" i="2"/>
  <c r="AA146" i="2"/>
  <c r="AA134" i="2"/>
  <c r="AA122" i="2"/>
  <c r="AA110" i="2"/>
  <c r="AA98" i="2"/>
  <c r="AA86" i="2"/>
  <c r="AA74" i="2"/>
  <c r="AA62" i="2"/>
  <c r="AA50" i="2"/>
  <c r="AA38" i="2"/>
  <c r="AA26" i="2"/>
  <c r="AA14" i="2"/>
  <c r="X1228" i="2"/>
  <c r="X1180" i="2"/>
  <c r="X916" i="2"/>
  <c r="X881" i="2"/>
  <c r="X1564" i="2"/>
  <c r="X1216" i="2"/>
  <c r="X1084" i="2"/>
  <c r="X976" i="2"/>
  <c r="X1552" i="2"/>
  <c r="X1468" i="2"/>
  <c r="X1000" i="2"/>
  <c r="X1396" i="2"/>
  <c r="X1684" i="2"/>
  <c r="X1540" i="2"/>
  <c r="X1456" i="2"/>
  <c r="X1324" i="2"/>
  <c r="X1205" i="2"/>
  <c r="X869" i="2"/>
  <c r="X809" i="2"/>
  <c r="X1384" i="2"/>
  <c r="X1312" i="2"/>
  <c r="X1264" i="2"/>
  <c r="X1204" i="2"/>
  <c r="X1145" i="2"/>
  <c r="X1108" i="2"/>
  <c r="X833" i="2"/>
  <c r="X1444" i="2"/>
  <c r="X1372" i="2"/>
  <c r="X1072" i="2"/>
  <c r="X893" i="2"/>
  <c r="X1528" i="2"/>
  <c r="X701" i="2"/>
  <c r="X1516" i="2"/>
  <c r="X1432" i="2"/>
  <c r="X1300" i="2"/>
  <c r="X1252" i="2"/>
  <c r="X1192" i="2"/>
  <c r="X1096" i="2"/>
  <c r="X988" i="2"/>
  <c r="X964" i="2"/>
  <c r="X857" i="2"/>
  <c r="X1780" i="2"/>
  <c r="X1624" i="2"/>
  <c r="X1504" i="2"/>
  <c r="X1360" i="2"/>
  <c r="X1492" i="2"/>
  <c r="X1420" i="2"/>
  <c r="X1348" i="2"/>
  <c r="X1288" i="2"/>
  <c r="X1240" i="2"/>
  <c r="X1061" i="2"/>
  <c r="X1608" i="2"/>
  <c r="X1476" i="2"/>
  <c r="X1380" i="2"/>
  <c r="X1248" i="2"/>
  <c r="X473" i="2"/>
  <c r="X425" i="2"/>
  <c r="X389" i="2"/>
  <c r="X257" i="2"/>
  <c r="X197" i="2"/>
  <c r="X29" i="2"/>
  <c r="X1596" i="2"/>
  <c r="X1416" i="2"/>
  <c r="X1368" i="2"/>
  <c r="X1200" i="2"/>
  <c r="X1116" i="2"/>
  <c r="X948" i="2"/>
  <c r="X914" i="2"/>
  <c r="X853" i="2"/>
  <c r="X829" i="2"/>
  <c r="X664" i="2"/>
  <c r="X437" i="2"/>
  <c r="X1810" i="2"/>
  <c r="X1594" i="2"/>
  <c r="X1238" i="2"/>
  <c r="X1668" i="2"/>
  <c r="X1582" i="2"/>
  <c r="X1320" i="2"/>
  <c r="X1236" i="2"/>
  <c r="X1056" i="2"/>
  <c r="X1032" i="2"/>
  <c r="X604" i="2"/>
  <c r="X580" i="2"/>
  <c r="X520" i="2"/>
  <c r="X484" i="2"/>
  <c r="X449" i="2"/>
  <c r="X269" i="2"/>
  <c r="X1514" i="2"/>
  <c r="X1752" i="2"/>
  <c r="X1572" i="2"/>
  <c r="X1356" i="2"/>
  <c r="X1308" i="2"/>
  <c r="X1224" i="2"/>
  <c r="X1188" i="2"/>
  <c r="X1140" i="2"/>
  <c r="X936" i="2"/>
  <c r="X556" i="2"/>
  <c r="X221" i="2"/>
  <c r="X5" i="2"/>
  <c r="X1658" i="2"/>
  <c r="X1500" i="2"/>
  <c r="X1440" i="2"/>
  <c r="X1104" i="2"/>
  <c r="X984" i="2"/>
  <c r="X960" i="2"/>
  <c r="X700" i="2"/>
  <c r="X496" i="2"/>
  <c r="X377" i="2"/>
  <c r="X233" i="2"/>
  <c r="X1742" i="2"/>
  <c r="X1394" i="2"/>
  <c r="X1344" i="2"/>
  <c r="X1260" i="2"/>
  <c r="X841" i="2"/>
  <c r="X817" i="2"/>
  <c r="X793" i="2"/>
  <c r="X674" i="2"/>
  <c r="X532" i="2"/>
  <c r="X461" i="2"/>
  <c r="X1550" i="2"/>
  <c r="X1488" i="2"/>
  <c r="X1392" i="2"/>
  <c r="X1212" i="2"/>
  <c r="X865" i="2"/>
  <c r="X616" i="2"/>
  <c r="X281" i="2"/>
  <c r="X245" i="2"/>
  <c r="X17" i="2"/>
  <c r="X1548" i="2"/>
  <c r="X1430" i="2"/>
  <c r="X1296" i="2"/>
  <c r="X1176" i="2"/>
  <c r="X1068" i="2"/>
  <c r="X1020" i="2"/>
  <c r="X924" i="2"/>
  <c r="X592" i="2"/>
  <c r="X413" i="2"/>
  <c r="X353" i="2"/>
  <c r="X317" i="2"/>
  <c r="X1858" i="2"/>
  <c r="X1728" i="2"/>
  <c r="X1428" i="2"/>
  <c r="X1332" i="2"/>
  <c r="X1092" i="2"/>
  <c r="X1044" i="2"/>
  <c r="X996" i="2"/>
  <c r="X889" i="2"/>
  <c r="X568" i="2"/>
  <c r="X508" i="2"/>
  <c r="X1813" i="2"/>
  <c r="X1706" i="2"/>
  <c r="X1802" i="2"/>
  <c r="X1737" i="2"/>
  <c r="X1694" i="2"/>
  <c r="X1646" i="2"/>
  <c r="X1502" i="2"/>
  <c r="X1466" i="2"/>
  <c r="X1358" i="2"/>
  <c r="X1263" i="2"/>
  <c r="X1146" i="2"/>
  <c r="X1101" i="2"/>
  <c r="X1029" i="2"/>
  <c r="X868" i="2"/>
  <c r="X784" i="2"/>
  <c r="X174" i="2"/>
  <c r="X1801" i="2"/>
  <c r="X1641" i="2"/>
  <c r="X1322" i="2"/>
  <c r="X1287" i="2"/>
  <c r="X1262" i="2"/>
  <c r="X1179" i="2"/>
  <c r="X1119" i="2"/>
  <c r="X951" i="2"/>
  <c r="X906" i="2"/>
  <c r="X844" i="2"/>
  <c r="X677" i="2"/>
  <c r="X545" i="2"/>
  <c r="X246" i="2"/>
  <c r="X1790" i="2"/>
  <c r="X1682" i="2"/>
  <c r="X1635" i="2"/>
  <c r="X1586" i="2"/>
  <c r="X1494" i="2"/>
  <c r="X1386" i="2"/>
  <c r="X1286" i="2"/>
  <c r="X1227" i="2"/>
  <c r="X1202" i="2"/>
  <c r="X1178" i="2"/>
  <c r="X1143" i="2"/>
  <c r="X1118" i="2"/>
  <c r="X986" i="2"/>
  <c r="X950" i="2"/>
  <c r="X930" i="2"/>
  <c r="X903" i="2"/>
  <c r="X883" i="2"/>
  <c r="X736" i="2"/>
  <c r="X713" i="2"/>
  <c r="X676" i="2"/>
  <c r="X474" i="2"/>
  <c r="X294" i="2"/>
  <c r="X114" i="2"/>
  <c r="X66" i="2"/>
  <c r="X6" i="2"/>
  <c r="X1886" i="2"/>
  <c r="X1789" i="2"/>
  <c r="X1731" i="2"/>
  <c r="X1670" i="2"/>
  <c r="X1634" i="2"/>
  <c r="X1538" i="2"/>
  <c r="X1454" i="2"/>
  <c r="X1418" i="2"/>
  <c r="X1346" i="2"/>
  <c r="X1226" i="2"/>
  <c r="X1023" i="2"/>
  <c r="X927" i="2"/>
  <c r="X902" i="2"/>
  <c r="X820" i="2"/>
  <c r="X712" i="2"/>
  <c r="X378" i="2"/>
  <c r="X342" i="2"/>
  <c r="X258" i="2"/>
  <c r="X186" i="2"/>
  <c r="X1730" i="2"/>
  <c r="X1490" i="2"/>
  <c r="X1382" i="2"/>
  <c r="X1310" i="2"/>
  <c r="X926" i="2"/>
  <c r="X414" i="2"/>
  <c r="X126" i="2"/>
  <c r="X18" i="2"/>
  <c r="X1665" i="2"/>
  <c r="X1578" i="2"/>
  <c r="X1274" i="2"/>
  <c r="X1166" i="2"/>
  <c r="X962" i="2"/>
  <c r="X880" i="2"/>
  <c r="X796" i="2"/>
  <c r="X689" i="2"/>
  <c r="X557" i="2"/>
  <c r="X426" i="2"/>
  <c r="X306" i="2"/>
  <c r="X138" i="2"/>
  <c r="X78" i="2"/>
  <c r="X1778" i="2"/>
  <c r="X1622" i="2"/>
  <c r="X1574" i="2"/>
  <c r="X1442" i="2"/>
  <c r="X1251" i="2"/>
  <c r="X1131" i="2"/>
  <c r="X1089" i="2"/>
  <c r="X999" i="2"/>
  <c r="X942" i="2"/>
  <c r="X856" i="2"/>
  <c r="X772" i="2"/>
  <c r="X688" i="2"/>
  <c r="X438" i="2"/>
  <c r="X270" i="2"/>
  <c r="X198" i="2"/>
  <c r="X30" i="2"/>
  <c r="X1766" i="2"/>
  <c r="X1718" i="2"/>
  <c r="X1526" i="2"/>
  <c r="X1406" i="2"/>
  <c r="X1370" i="2"/>
  <c r="X1334" i="2"/>
  <c r="X1250" i="2"/>
  <c r="X1215" i="2"/>
  <c r="X1191" i="2"/>
  <c r="X1130" i="2"/>
  <c r="X855" i="2"/>
  <c r="X724" i="2"/>
  <c r="X652" i="2"/>
  <c r="X450" i="2"/>
  <c r="X390" i="2"/>
  <c r="X354" i="2"/>
  <c r="X150" i="2"/>
  <c r="X1825" i="2"/>
  <c r="X1754" i="2"/>
  <c r="X1662" i="2"/>
  <c r="X1611" i="2"/>
  <c r="X1523" i="2"/>
  <c r="X1478" i="2"/>
  <c r="X1214" i="2"/>
  <c r="X1190" i="2"/>
  <c r="X1158" i="2"/>
  <c r="X939" i="2"/>
  <c r="X832" i="2"/>
  <c r="X210" i="2"/>
  <c r="X90" i="2"/>
  <c r="X1822" i="2"/>
  <c r="X1713" i="2"/>
  <c r="X1659" i="2"/>
  <c r="X1610" i="2"/>
  <c r="X1562" i="2"/>
  <c r="X1434" i="2"/>
  <c r="X1298" i="2"/>
  <c r="X1269" i="2"/>
  <c r="X1154" i="2"/>
  <c r="X1107" i="2"/>
  <c r="X974" i="2"/>
  <c r="X957" i="2"/>
  <c r="X938" i="2"/>
  <c r="X892" i="2"/>
  <c r="X871" i="2"/>
  <c r="X569" i="2"/>
  <c r="X533" i="2"/>
  <c r="X318" i="2"/>
  <c r="X162" i="2"/>
  <c r="X42" i="2"/>
  <c r="X1517" i="2"/>
  <c r="X1855" i="2"/>
  <c r="X1697" i="2"/>
  <c r="X1636" i="2"/>
  <c r="X1720" i="2"/>
  <c r="X1696" i="2"/>
  <c r="X1577" i="2"/>
  <c r="X1541" i="2"/>
  <c r="X1301" i="2"/>
  <c r="X1600" i="2"/>
  <c r="X1576" i="2"/>
  <c r="X1512" i="2"/>
  <c r="X1448" i="2"/>
  <c r="X1065" i="2"/>
  <c r="X923" i="2"/>
  <c r="X899" i="2"/>
  <c r="X864" i="2"/>
  <c r="X827" i="2"/>
  <c r="X745" i="2"/>
  <c r="X673" i="2"/>
  <c r="X411" i="2"/>
  <c r="X1833" i="2"/>
  <c r="X1740" i="2"/>
  <c r="X1716" i="2"/>
  <c r="X1692" i="2"/>
  <c r="X1632" i="2"/>
  <c r="X1508" i="2"/>
  <c r="X1385" i="2"/>
  <c r="X1325" i="2"/>
  <c r="X1221" i="2"/>
  <c r="X1064" i="2"/>
  <c r="X863" i="2"/>
  <c r="X601" i="2"/>
  <c r="X1823" i="2"/>
  <c r="X1680" i="2"/>
  <c r="X1656" i="2"/>
  <c r="X1593" i="2"/>
  <c r="X1469" i="2"/>
  <c r="X1193" i="2"/>
  <c r="X1100" i="2"/>
  <c r="X1041" i="2"/>
  <c r="X934" i="2"/>
  <c r="X840" i="2"/>
  <c r="X781" i="2"/>
  <c r="X541" i="2"/>
  <c r="X1772" i="2"/>
  <c r="X1733" i="2"/>
  <c r="X1704" i="2"/>
  <c r="X1678" i="2"/>
  <c r="X1620" i="2"/>
  <c r="X1560" i="2"/>
  <c r="X1496" i="2"/>
  <c r="X1436" i="2"/>
  <c r="X1376" i="2"/>
  <c r="X1316" i="2"/>
  <c r="X1077" i="2"/>
  <c r="X1040" i="2"/>
  <c r="X933" i="2"/>
  <c r="X875" i="2"/>
  <c r="X506" i="2"/>
  <c r="X459" i="2"/>
  <c r="X1820" i="2"/>
  <c r="X1768" i="2"/>
  <c r="X1732" i="2"/>
  <c r="X1702" i="2"/>
  <c r="X1677" i="2"/>
  <c r="X1648" i="2"/>
  <c r="X1584" i="2"/>
  <c r="X1556" i="2"/>
  <c r="X1524" i="2"/>
  <c r="X1340" i="2"/>
  <c r="X1133" i="2"/>
  <c r="X1076" i="2"/>
  <c r="X981" i="2"/>
  <c r="X946" i="2"/>
  <c r="X911" i="2"/>
  <c r="X697" i="2"/>
  <c r="X649" i="2"/>
  <c r="X613" i="2"/>
  <c r="X1701" i="2"/>
  <c r="X1672" i="2"/>
  <c r="X1613" i="2"/>
  <c r="X1493" i="2"/>
  <c r="X1400" i="2"/>
  <c r="X1233" i="2"/>
  <c r="X1208" i="2"/>
  <c r="X1113" i="2"/>
  <c r="X980" i="2"/>
  <c r="X945" i="2"/>
  <c r="X1883" i="2"/>
  <c r="X1811" i="2"/>
  <c r="X1764" i="2"/>
  <c r="X1700" i="2"/>
  <c r="X1644" i="2"/>
  <c r="X1612" i="2"/>
  <c r="X1581" i="2"/>
  <c r="X1520" i="2"/>
  <c r="X1460" i="2"/>
  <c r="X1280" i="2"/>
  <c r="X1257" i="2"/>
  <c r="X1232" i="2"/>
  <c r="X1157" i="2"/>
  <c r="X1112" i="2"/>
  <c r="X1053" i="2"/>
  <c r="X888" i="2"/>
  <c r="X733" i="2"/>
  <c r="X589" i="2"/>
  <c r="X471" i="2"/>
  <c r="X1786" i="2"/>
  <c r="X1547" i="2"/>
  <c r="X1319" i="2"/>
  <c r="X1295" i="2"/>
  <c r="X808" i="2"/>
  <c r="X773" i="2"/>
  <c r="X738" i="2"/>
  <c r="X702" i="2"/>
  <c r="X594" i="2"/>
  <c r="X405" i="2"/>
  <c r="X357" i="2"/>
  <c r="X237" i="2"/>
  <c r="X141" i="2"/>
  <c r="X1880" i="2"/>
  <c r="X1821" i="2"/>
  <c r="X1595" i="2"/>
  <c r="X1391" i="2"/>
  <c r="X1367" i="2"/>
  <c r="X1074" i="2"/>
  <c r="X1002" i="2"/>
  <c r="X887" i="2"/>
  <c r="X642" i="2"/>
  <c r="X558" i="2"/>
  <c r="X453" i="2"/>
  <c r="X441" i="2"/>
  <c r="X429" i="2"/>
  <c r="X417" i="2"/>
  <c r="X249" i="2"/>
  <c r="X153" i="2"/>
  <c r="X57" i="2"/>
  <c r="X1739" i="2"/>
  <c r="X1619" i="2"/>
  <c r="X1439" i="2"/>
  <c r="X1415" i="2"/>
  <c r="X1187" i="2"/>
  <c r="X1164" i="2"/>
  <c r="X1038" i="2"/>
  <c r="X309" i="2"/>
  <c r="X261" i="2"/>
  <c r="X1715" i="2"/>
  <c r="X1667" i="2"/>
  <c r="X1643" i="2"/>
  <c r="X1571" i="2"/>
  <c r="X1247" i="2"/>
  <c r="X1223" i="2"/>
  <c r="X1142" i="2"/>
  <c r="X750" i="2"/>
  <c r="X714" i="2"/>
  <c r="X654" i="2"/>
  <c r="X465" i="2"/>
  <c r="X369" i="2"/>
  <c r="X321" i="2"/>
  <c r="X165" i="2"/>
  <c r="X69" i="2"/>
  <c r="X1844" i="2"/>
  <c r="X1463" i="2"/>
  <c r="X1331" i="2"/>
  <c r="X1121" i="2"/>
  <c r="X785" i="2"/>
  <c r="X606" i="2"/>
  <c r="X570" i="2"/>
  <c r="X1691" i="2"/>
  <c r="X1511" i="2"/>
  <c r="X1487" i="2"/>
  <c r="X1307" i="2"/>
  <c r="X1086" i="2"/>
  <c r="X1050" i="2"/>
  <c r="X1014" i="2"/>
  <c r="X854" i="2"/>
  <c r="X666" i="2"/>
  <c r="X477" i="2"/>
  <c r="X333" i="2"/>
  <c r="X273" i="2"/>
  <c r="X177" i="2"/>
  <c r="X81" i="2"/>
  <c r="X1583" i="2"/>
  <c r="X1535" i="2"/>
  <c r="X1283" i="2"/>
  <c r="X1199" i="2"/>
  <c r="X678" i="2"/>
  <c r="X381" i="2"/>
  <c r="X1763" i="2"/>
  <c r="X1559" i="2"/>
  <c r="X1403" i="2"/>
  <c r="X1355" i="2"/>
  <c r="X1259" i="2"/>
  <c r="X866" i="2"/>
  <c r="X726" i="2"/>
  <c r="X618" i="2"/>
  <c r="X523" i="2"/>
  <c r="X189" i="2"/>
  <c r="X93" i="2"/>
  <c r="X9" i="2"/>
  <c r="X1832" i="2"/>
  <c r="X1798" i="2"/>
  <c r="X1703" i="2"/>
  <c r="X1379" i="2"/>
  <c r="X1235" i="2"/>
  <c r="X1153" i="2"/>
  <c r="X943" i="2"/>
  <c r="X797" i="2"/>
  <c r="X761" i="2"/>
  <c r="X582" i="2"/>
  <c r="X534" i="2"/>
  <c r="X285" i="2"/>
  <c r="X21" i="2"/>
  <c r="X1679" i="2"/>
  <c r="X1631" i="2"/>
  <c r="X1607" i="2"/>
  <c r="X1451" i="2"/>
  <c r="X1427" i="2"/>
  <c r="X1175" i="2"/>
  <c r="X1026" i="2"/>
  <c r="X909" i="2"/>
  <c r="X690" i="2"/>
  <c r="X393" i="2"/>
  <c r="X345" i="2"/>
  <c r="X201" i="2"/>
  <c r="X105" i="2"/>
  <c r="X33" i="2"/>
  <c r="X1751" i="2"/>
  <c r="X1499" i="2"/>
  <c r="X1475" i="2"/>
  <c r="X1211" i="2"/>
  <c r="X630" i="2"/>
  <c r="X546" i="2"/>
  <c r="X213" i="2"/>
  <c r="X117" i="2"/>
  <c r="X1615" i="2"/>
  <c r="X1160" i="2"/>
  <c r="X987" i="2"/>
  <c r="X828" i="2"/>
  <c r="X771" i="2"/>
  <c r="X403" i="2"/>
  <c r="X307" i="2"/>
  <c r="B1949" i="2"/>
  <c r="X1949" i="2" s="1"/>
  <c r="B1937" i="2"/>
  <c r="X1937" i="2" s="1"/>
  <c r="B1724" i="2"/>
  <c r="X1724" i="2" s="1"/>
  <c r="B1676" i="2"/>
  <c r="X1676" i="2" s="1"/>
  <c r="B1616" i="2"/>
  <c r="X1616" i="2" s="1"/>
  <c r="B1139" i="2"/>
  <c r="X1139" i="2" s="1"/>
  <c r="B795" i="2"/>
  <c r="X795" i="2" s="1"/>
  <c r="B1864" i="2"/>
  <c r="X1864" i="2" s="1"/>
  <c r="B1723" i="2"/>
  <c r="X1723" i="2" s="1"/>
  <c r="B1675" i="2"/>
  <c r="X1675" i="2" s="1"/>
  <c r="B1603" i="2"/>
  <c r="X1603" i="2" s="1"/>
  <c r="B1267" i="2"/>
  <c r="X1267" i="2" s="1"/>
  <c r="B1195" i="2"/>
  <c r="X1195" i="2" s="1"/>
  <c r="B1183" i="2"/>
  <c r="X1183" i="2" s="1"/>
  <c r="B940" i="2"/>
  <c r="X940" i="2" s="1"/>
  <c r="B929" i="2"/>
  <c r="X929" i="2" s="1"/>
  <c r="B794" i="2"/>
  <c r="X794" i="2" s="1"/>
  <c r="B782" i="2"/>
  <c r="X782" i="2" s="1"/>
  <c r="B475" i="2"/>
  <c r="X475" i="2" s="1"/>
  <c r="B463" i="2"/>
  <c r="X463" i="2" s="1"/>
  <c r="B367" i="2"/>
  <c r="X367" i="2" s="1"/>
  <c r="B355" i="2"/>
  <c r="X355" i="2" s="1"/>
  <c r="B343" i="2"/>
  <c r="X343" i="2" s="1"/>
  <c r="X1841" i="2"/>
  <c r="X1795" i="2"/>
  <c r="X1771" i="2"/>
  <c r="X1129" i="2"/>
  <c r="X783" i="2"/>
  <c r="X331" i="2"/>
  <c r="B1602" i="2"/>
  <c r="X1602" i="2" s="1"/>
  <c r="B1530" i="2"/>
  <c r="X1530" i="2" s="1"/>
  <c r="B1470" i="2"/>
  <c r="X1470" i="2" s="1"/>
  <c r="B1410" i="2"/>
  <c r="X1410" i="2" s="1"/>
  <c r="B1314" i="2"/>
  <c r="X1314" i="2" s="1"/>
  <c r="B1254" i="2"/>
  <c r="X1254" i="2" s="1"/>
  <c r="B1182" i="2"/>
  <c r="X1182" i="2" s="1"/>
  <c r="B1127" i="2"/>
  <c r="X1127" i="2" s="1"/>
  <c r="X1877" i="2"/>
  <c r="X1840" i="2"/>
  <c r="X1817" i="2"/>
  <c r="X1793" i="2"/>
  <c r="X1770" i="2"/>
  <c r="X1748" i="2"/>
  <c r="X1628" i="2"/>
  <c r="X1554" i="2"/>
  <c r="X1128" i="2"/>
  <c r="X1012" i="2"/>
  <c r="X998" i="2"/>
  <c r="X839" i="2"/>
  <c r="X687" i="2"/>
  <c r="B1862" i="2"/>
  <c r="X1862" i="2" s="1"/>
  <c r="B1838" i="2"/>
  <c r="X1838" i="2" s="1"/>
  <c r="B1757" i="2"/>
  <c r="X1757" i="2" s="1"/>
  <c r="B1661" i="2"/>
  <c r="X1661" i="2" s="1"/>
  <c r="B1529" i="2"/>
  <c r="X1529" i="2" s="1"/>
  <c r="B1433" i="2"/>
  <c r="X1433" i="2" s="1"/>
  <c r="B1373" i="2"/>
  <c r="X1373" i="2" s="1"/>
  <c r="B1313" i="2"/>
  <c r="X1313" i="2" s="1"/>
  <c r="B1253" i="2"/>
  <c r="X1253" i="2" s="1"/>
  <c r="B1241" i="2"/>
  <c r="X1241" i="2" s="1"/>
  <c r="B872" i="2"/>
  <c r="X872" i="2" s="1"/>
  <c r="B769" i="2"/>
  <c r="X769" i="2" s="1"/>
  <c r="B185" i="2"/>
  <c r="X185" i="2" s="1"/>
  <c r="B173" i="2"/>
  <c r="X173" i="2" s="1"/>
  <c r="B161" i="2"/>
  <c r="X161" i="2" s="1"/>
  <c r="B149" i="2"/>
  <c r="X149" i="2" s="1"/>
  <c r="B137" i="2"/>
  <c r="X137" i="2" s="1"/>
  <c r="B125" i="2"/>
  <c r="X125" i="2" s="1"/>
  <c r="B113" i="2"/>
  <c r="X113" i="2" s="1"/>
  <c r="B101" i="2"/>
  <c r="X101" i="2" s="1"/>
  <c r="B89" i="2"/>
  <c r="X89" i="2" s="1"/>
  <c r="B77" i="2"/>
  <c r="X77" i="2" s="1"/>
  <c r="B65" i="2"/>
  <c r="X65" i="2" s="1"/>
  <c r="B53" i="2"/>
  <c r="X53" i="2" s="1"/>
  <c r="X1874" i="2"/>
  <c r="X1792" i="2"/>
  <c r="X1747" i="2"/>
  <c r="X1712" i="2"/>
  <c r="X1627" i="2"/>
  <c r="X1553" i="2"/>
  <c r="X1446" i="2"/>
  <c r="X1362" i="2"/>
  <c r="X1266" i="2"/>
  <c r="X1219" i="2"/>
  <c r="X1172" i="2"/>
  <c r="X894" i="2"/>
  <c r="X838" i="2"/>
  <c r="X780" i="2"/>
  <c r="X725" i="2"/>
  <c r="X699" i="2"/>
  <c r="X686" i="2"/>
  <c r="X581" i="2"/>
  <c r="X555" i="2"/>
  <c r="X542" i="2"/>
  <c r="X344" i="2"/>
  <c r="X164" i="2"/>
  <c r="B1756" i="2"/>
  <c r="X1756" i="2" s="1"/>
  <c r="B1114" i="2"/>
  <c r="X1114" i="2" s="1"/>
  <c r="B1103" i="2"/>
  <c r="X1103" i="2" s="1"/>
  <c r="B915" i="2"/>
  <c r="X915" i="2" s="1"/>
  <c r="B860" i="2"/>
  <c r="X860" i="2" s="1"/>
  <c r="B768" i="2"/>
  <c r="X768" i="2" s="1"/>
  <c r="B756" i="2"/>
  <c r="X756" i="2" s="1"/>
  <c r="B400" i="2"/>
  <c r="X400" i="2" s="1"/>
  <c r="B388" i="2"/>
  <c r="X388" i="2" s="1"/>
  <c r="B376" i="2"/>
  <c r="X376" i="2" s="1"/>
  <c r="B364" i="2"/>
  <c r="X364" i="2" s="1"/>
  <c r="B352" i="2"/>
  <c r="X352" i="2" s="1"/>
  <c r="B340" i="2"/>
  <c r="X340" i="2" s="1"/>
  <c r="B328" i="2"/>
  <c r="X328" i="2" s="1"/>
  <c r="B316" i="2"/>
  <c r="X316" i="2" s="1"/>
  <c r="B304" i="2"/>
  <c r="X304" i="2" s="1"/>
  <c r="B292" i="2"/>
  <c r="X292" i="2" s="1"/>
  <c r="B280" i="2"/>
  <c r="X280" i="2" s="1"/>
  <c r="B268" i="2"/>
  <c r="X268" i="2" s="1"/>
  <c r="X1865" i="2"/>
  <c r="X1745" i="2"/>
  <c r="X1711" i="2"/>
  <c r="X1674" i="2"/>
  <c r="X1640" i="2"/>
  <c r="X1626" i="2"/>
  <c r="X1445" i="2"/>
  <c r="X1361" i="2"/>
  <c r="X1338" i="2"/>
  <c r="X1265" i="2"/>
  <c r="X1218" i="2"/>
  <c r="X1171" i="2"/>
  <c r="X1024" i="2"/>
  <c r="X1010" i="2"/>
  <c r="X952" i="2"/>
  <c r="X711" i="2"/>
  <c r="X698" i="2"/>
  <c r="X593" i="2"/>
  <c r="X567" i="2"/>
  <c r="X554" i="2"/>
  <c r="X176" i="2"/>
  <c r="X32" i="2"/>
  <c r="X20" i="2"/>
  <c r="X8" i="2"/>
  <c r="B1647" i="2"/>
  <c r="X1647" i="2" s="1"/>
  <c r="B848" i="2"/>
  <c r="X848" i="2" s="1"/>
  <c r="X1744" i="2"/>
  <c r="X1709" i="2"/>
  <c r="X1673" i="2"/>
  <c r="X1639" i="2"/>
  <c r="X1625" i="2"/>
  <c r="X1590" i="2"/>
  <c r="X1506" i="2"/>
  <c r="X1422" i="2"/>
  <c r="X1337" i="2"/>
  <c r="X1279" i="2"/>
  <c r="X1231" i="2"/>
  <c r="X1217" i="2"/>
  <c r="X1186" i="2"/>
  <c r="X1170" i="2"/>
  <c r="X1138" i="2"/>
  <c r="X1097" i="2"/>
  <c r="X1085" i="2"/>
  <c r="X1073" i="2"/>
  <c r="X1060" i="2"/>
  <c r="X1048" i="2"/>
  <c r="X1036" i="2"/>
  <c r="X792" i="2"/>
  <c r="X749" i="2"/>
  <c r="X737" i="2"/>
  <c r="X723" i="2"/>
  <c r="X710" i="2"/>
  <c r="X605" i="2"/>
  <c r="X579" i="2"/>
  <c r="X566" i="2"/>
  <c r="X486" i="2"/>
  <c r="X356" i="2"/>
  <c r="X188" i="2"/>
  <c r="X44" i="2"/>
  <c r="B1835" i="2"/>
  <c r="X1835" i="2" s="1"/>
  <c r="B847" i="2"/>
  <c r="X847" i="2" s="1"/>
  <c r="B835" i="2"/>
  <c r="X835" i="2" s="1"/>
  <c r="B731" i="2"/>
  <c r="X731" i="2" s="1"/>
  <c r="B719" i="2"/>
  <c r="X719" i="2" s="1"/>
  <c r="B707" i="2"/>
  <c r="X707" i="2" s="1"/>
  <c r="B695" i="2"/>
  <c r="X695" i="2" s="1"/>
  <c r="B683" i="2"/>
  <c r="X683" i="2" s="1"/>
  <c r="B671" i="2"/>
  <c r="X671" i="2" s="1"/>
  <c r="B659" i="2"/>
  <c r="X659" i="2" s="1"/>
  <c r="B647" i="2"/>
  <c r="X647" i="2" s="1"/>
  <c r="B635" i="2"/>
  <c r="X635" i="2" s="1"/>
  <c r="B623" i="2"/>
  <c r="X623" i="2" s="1"/>
  <c r="B611" i="2"/>
  <c r="X611" i="2" s="1"/>
  <c r="B599" i="2"/>
  <c r="X599" i="2" s="1"/>
  <c r="B587" i="2"/>
  <c r="X587" i="2" s="1"/>
  <c r="B575" i="2"/>
  <c r="X575" i="2" s="1"/>
  <c r="B563" i="2"/>
  <c r="X563" i="2" s="1"/>
  <c r="B551" i="2"/>
  <c r="X551" i="2" s="1"/>
  <c r="B539" i="2"/>
  <c r="X539" i="2" s="1"/>
  <c r="X1856" i="2"/>
  <c r="X1807" i="2"/>
  <c r="X1743" i="2"/>
  <c r="X1688" i="2"/>
  <c r="X1653" i="2"/>
  <c r="X1638" i="2"/>
  <c r="X1589" i="2"/>
  <c r="X1505" i="2"/>
  <c r="X1421" i="2"/>
  <c r="X1398" i="2"/>
  <c r="X1293" i="2"/>
  <c r="X1278" i="2"/>
  <c r="X1246" i="2"/>
  <c r="X1230" i="2"/>
  <c r="X1150" i="2"/>
  <c r="X1059" i="2"/>
  <c r="X1047" i="2"/>
  <c r="X1035" i="2"/>
  <c r="X1022" i="2"/>
  <c r="X850" i="2"/>
  <c r="X805" i="2"/>
  <c r="X748" i="2"/>
  <c r="X722" i="2"/>
  <c r="X617" i="2"/>
  <c r="X591" i="2"/>
  <c r="X578" i="2"/>
  <c r="X498" i="2"/>
  <c r="X485" i="2"/>
  <c r="X260" i="2"/>
  <c r="X248" i="2"/>
  <c r="X236" i="2"/>
  <c r="X224" i="2"/>
  <c r="X212" i="2"/>
  <c r="X200" i="2"/>
  <c r="X56" i="2"/>
  <c r="B1017" i="2"/>
  <c r="X1017" i="2" s="1"/>
  <c r="B1005" i="2"/>
  <c r="X1005" i="2" s="1"/>
  <c r="B993" i="2"/>
  <c r="X993" i="2" s="1"/>
  <c r="X1925" i="2"/>
  <c r="X1829" i="2"/>
  <c r="X1805" i="2"/>
  <c r="X1761" i="2"/>
  <c r="X1725" i="2"/>
  <c r="X1687" i="2"/>
  <c r="X1652" i="2"/>
  <c r="X1637" i="2"/>
  <c r="X1623" i="2"/>
  <c r="X1605" i="2"/>
  <c r="X1566" i="2"/>
  <c r="X1482" i="2"/>
  <c r="X1397" i="2"/>
  <c r="X1277" i="2"/>
  <c r="X1245" i="2"/>
  <c r="X1229" i="2"/>
  <c r="X1198" i="2"/>
  <c r="X1149" i="2"/>
  <c r="X1136" i="2"/>
  <c r="X1109" i="2"/>
  <c r="X1095" i="2"/>
  <c r="X1083" i="2"/>
  <c r="X1071" i="2"/>
  <c r="X1058" i="2"/>
  <c r="X1046" i="2"/>
  <c r="X1034" i="2"/>
  <c r="X978" i="2"/>
  <c r="X963" i="2"/>
  <c r="X921" i="2"/>
  <c r="X905" i="2"/>
  <c r="X876" i="2"/>
  <c r="X804" i="2"/>
  <c r="X760" i="2"/>
  <c r="X735" i="2"/>
  <c r="X629" i="2"/>
  <c r="X603" i="2"/>
  <c r="X590" i="2"/>
  <c r="X510" i="2"/>
  <c r="X497" i="2"/>
  <c r="X368" i="2"/>
  <c r="X272" i="2"/>
  <c r="X68" i="2"/>
  <c r="B1799" i="2"/>
  <c r="X1799" i="2" s="1"/>
  <c r="B1028" i="2"/>
  <c r="X1028" i="2" s="1"/>
  <c r="B1016" i="2"/>
  <c r="X1016" i="2" s="1"/>
  <c r="B1004" i="2"/>
  <c r="X1004" i="2" s="1"/>
  <c r="B821" i="2"/>
  <c r="X821" i="2" s="1"/>
  <c r="X1913" i="2"/>
  <c r="X1853" i="2"/>
  <c r="X1826" i="2"/>
  <c r="X1804" i="2"/>
  <c r="X1784" i="2"/>
  <c r="X1760" i="2"/>
  <c r="X1721" i="2"/>
  <c r="X1686" i="2"/>
  <c r="X1651" i="2"/>
  <c r="X1604" i="2"/>
  <c r="X1565" i="2"/>
  <c r="X1546" i="2"/>
  <c r="X1481" i="2"/>
  <c r="X1458" i="2"/>
  <c r="X1374" i="2"/>
  <c r="X1291" i="2"/>
  <c r="X1181" i="2"/>
  <c r="X1148" i="2"/>
  <c r="X1094" i="2"/>
  <c r="X1082" i="2"/>
  <c r="X1070" i="2"/>
  <c r="X1033" i="2"/>
  <c r="X816" i="2"/>
  <c r="X759" i="2"/>
  <c r="X746" i="2"/>
  <c r="X734" i="2"/>
  <c r="X641" i="2"/>
  <c r="X615" i="2"/>
  <c r="X602" i="2"/>
  <c r="X509" i="2"/>
  <c r="X380" i="2"/>
  <c r="X284" i="2"/>
  <c r="X271" i="2"/>
  <c r="X80" i="2"/>
  <c r="B979" i="2"/>
  <c r="X979" i="2" s="1"/>
  <c r="B967" i="2"/>
  <c r="X967" i="2" s="1"/>
  <c r="X1901" i="2"/>
  <c r="X1852" i="2"/>
  <c r="X1781" i="2"/>
  <c r="X1759" i="2"/>
  <c r="X1685" i="2"/>
  <c r="X1650" i="2"/>
  <c r="X1601" i="2"/>
  <c r="X1457" i="2"/>
  <c r="X1350" i="2"/>
  <c r="X1290" i="2"/>
  <c r="X1243" i="2"/>
  <c r="X1093" i="2"/>
  <c r="X1081" i="2"/>
  <c r="X815" i="2"/>
  <c r="X653" i="2"/>
  <c r="X627" i="2"/>
  <c r="X392" i="2"/>
  <c r="X379" i="2"/>
  <c r="X296" i="2"/>
  <c r="X283" i="2"/>
  <c r="X92" i="2"/>
  <c r="B1774" i="2"/>
  <c r="X1774" i="2" s="1"/>
  <c r="B1510" i="2"/>
  <c r="X1510" i="2" s="1"/>
  <c r="B1294" i="2"/>
  <c r="X1294" i="2" s="1"/>
  <c r="B1282" i="2"/>
  <c r="X1282" i="2" s="1"/>
  <c r="B1152" i="2"/>
  <c r="X1152" i="2" s="1"/>
  <c r="B966" i="2"/>
  <c r="X966" i="2" s="1"/>
  <c r="X1889" i="2"/>
  <c r="X1850" i="2"/>
  <c r="X1649" i="2"/>
  <c r="X1542" i="2"/>
  <c r="X1518" i="2"/>
  <c r="X1349" i="2"/>
  <c r="X1289" i="2"/>
  <c r="X1242" i="2"/>
  <c r="X1194" i="2"/>
  <c r="X1106" i="2"/>
  <c r="X975" i="2"/>
  <c r="X757" i="2"/>
  <c r="X665" i="2"/>
  <c r="X639" i="2"/>
  <c r="X521" i="2"/>
  <c r="X404" i="2"/>
  <c r="X391" i="2"/>
  <c r="X308" i="2"/>
  <c r="X295" i="2"/>
  <c r="X104" i="2"/>
  <c r="B1819" i="2"/>
  <c r="X1819" i="2" s="1"/>
  <c r="B1689" i="2"/>
  <c r="X1689" i="2" s="1"/>
  <c r="B1617" i="2"/>
  <c r="X1617" i="2" s="1"/>
  <c r="B1281" i="2"/>
  <c r="X1281" i="2" s="1"/>
  <c r="B1209" i="2"/>
  <c r="X1209" i="2" s="1"/>
  <c r="X954" i="2"/>
  <c r="B512" i="2"/>
  <c r="X512" i="2" s="1"/>
  <c r="B500" i="2"/>
  <c r="X500" i="2" s="1"/>
  <c r="X41" i="2"/>
  <c r="X1708" i="2"/>
  <c r="X1588" i="2"/>
  <c r="X1472" i="2"/>
  <c r="X1412" i="2"/>
  <c r="X1660" i="2"/>
  <c r="X1568" i="2"/>
  <c r="X1943" i="2"/>
  <c r="X1606" i="2"/>
  <c r="X1755" i="2"/>
  <c r="X1726" i="2"/>
  <c r="X1671" i="2"/>
  <c r="X1618" i="2"/>
  <c r="X1931" i="2"/>
  <c r="X1871" i="2"/>
  <c r="X1849" i="2"/>
  <c r="X1814" i="2"/>
  <c r="X1783" i="2"/>
  <c r="X1683" i="2"/>
  <c r="X1630" i="2"/>
  <c r="X1210" i="2"/>
  <c r="X1870" i="2"/>
  <c r="X1846" i="2"/>
  <c r="X1828" i="2"/>
  <c r="X1767" i="2"/>
  <c r="X1738" i="2"/>
  <c r="X1695" i="2"/>
  <c r="X1642" i="2"/>
  <c r="X1575" i="2"/>
  <c r="X1558" i="2"/>
  <c r="X1522" i="2"/>
  <c r="X1486" i="2"/>
  <c r="X1450" i="2"/>
  <c r="X1414" i="2"/>
  <c r="X1378" i="2"/>
  <c r="X1342" i="2"/>
  <c r="X1306" i="2"/>
  <c r="X1222" i="2"/>
  <c r="X1156" i="2"/>
  <c r="X1827" i="2"/>
  <c r="X1654" i="2"/>
  <c r="X1234" i="2"/>
  <c r="X1907" i="2"/>
  <c r="X1750" i="2"/>
  <c r="X1707" i="2"/>
  <c r="X1666" i="2"/>
  <c r="X1587" i="2"/>
  <c r="X1895" i="2"/>
  <c r="X1859" i="2"/>
  <c r="X1808" i="2"/>
  <c r="X1777" i="2"/>
  <c r="X1762" i="2"/>
  <c r="X1719" i="2"/>
  <c r="X1690" i="2"/>
  <c r="X1599" i="2"/>
  <c r="X1570" i="2"/>
  <c r="X1534" i="2"/>
  <c r="X1498" i="2"/>
  <c r="X1462" i="2"/>
  <c r="X1426" i="2"/>
  <c r="X1390" i="2"/>
  <c r="X1354" i="2"/>
  <c r="X1318" i="2"/>
  <c r="X125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<sst xmlns="http://schemas.openxmlformats.org/spreadsheetml/2006/main" count="97414" uniqueCount="2665">
  <si>
    <t>Order_ID</t>
  </si>
  <si>
    <t>Order_Date</t>
  </si>
  <si>
    <t>Dispatch_Date</t>
  </si>
  <si>
    <t>Delivery_Date</t>
  </si>
  <si>
    <t>Customer_Name</t>
  </si>
  <si>
    <t>City</t>
  </si>
  <si>
    <t>State</t>
  </si>
  <si>
    <t>Product_Category</t>
  </si>
  <si>
    <t>Product_Name</t>
  </si>
  <si>
    <t>Quantity</t>
  </si>
  <si>
    <t>Unit_Price</t>
  </si>
  <si>
    <t>Total_Amount</t>
  </si>
  <si>
    <t>Payment_Mode</t>
  </si>
  <si>
    <t>Order_Status</t>
  </si>
  <si>
    <t>Delivery_Status</t>
  </si>
  <si>
    <t>Warehouse</t>
  </si>
  <si>
    <t>Sales_Channel</t>
  </si>
  <si>
    <t>Return_Flag</t>
  </si>
  <si>
    <t>Return_Reason</t>
  </si>
  <si>
    <t>Delivery_Days</t>
  </si>
  <si>
    <t>ORD00001</t>
  </si>
  <si>
    <t>2024-10-26</t>
  </si>
  <si>
    <t>2024-10-27</t>
  </si>
  <si>
    <t>2024-10-28</t>
  </si>
  <si>
    <t xml:space="preserve"> Karan Gupta </t>
  </si>
  <si>
    <t>hyderabad</t>
  </si>
  <si>
    <t>Telangana</t>
  </si>
  <si>
    <t>Furniture</t>
  </si>
  <si>
    <t>Sofa</t>
  </si>
  <si>
    <t>Card</t>
  </si>
  <si>
    <t>Pending</t>
  </si>
  <si>
    <t>Delayed</t>
  </si>
  <si>
    <t>WH-Delhi</t>
  </si>
  <si>
    <t>Online</t>
  </si>
  <si>
    <t>No</t>
  </si>
  <si>
    <t>ORD00002</t>
  </si>
  <si>
    <t>2024-07-19</t>
  </si>
  <si>
    <t>2024-07-20</t>
  </si>
  <si>
    <t>2024-07-26</t>
  </si>
  <si>
    <t xml:space="preserve"> Sneha Singh </t>
  </si>
  <si>
    <t>PUNE</t>
  </si>
  <si>
    <t>Maharashtra</t>
  </si>
  <si>
    <t>Grocery</t>
  </si>
  <si>
    <t>Oil</t>
  </si>
  <si>
    <t>On Time</t>
  </si>
  <si>
    <t>Offline</t>
  </si>
  <si>
    <t>Yes</t>
  </si>
  <si>
    <t>Late Delivery</t>
  </si>
  <si>
    <t>ORD00003</t>
  </si>
  <si>
    <t>2024-10-09</t>
  </si>
  <si>
    <t>2024-10-07</t>
  </si>
  <si>
    <t>2024-10-13</t>
  </si>
  <si>
    <t xml:space="preserve"> Karan Yadav </t>
  </si>
  <si>
    <t>Jaipur</t>
  </si>
  <si>
    <t>Rajasthan</t>
  </si>
  <si>
    <t>Table</t>
  </si>
  <si>
    <t>UPI</t>
  </si>
  <si>
    <t>Completed</t>
  </si>
  <si>
    <t>WH-Pune</t>
  </si>
  <si>
    <t>ORD00004</t>
  </si>
  <si>
    <t>2024-02-27</t>
  </si>
  <si>
    <t>2024-02-26</t>
  </si>
  <si>
    <t xml:space="preserve"> Neha Sharma </t>
  </si>
  <si>
    <t>Cash</t>
  </si>
  <si>
    <t>delayed</t>
  </si>
  <si>
    <t>ORD00005</t>
  </si>
  <si>
    <t>2024-07-29</t>
  </si>
  <si>
    <t>2024-07-30</t>
  </si>
  <si>
    <t xml:space="preserve"> Rahul Singh </t>
  </si>
  <si>
    <t>Bangalore</t>
  </si>
  <si>
    <t>Karnataka</t>
  </si>
  <si>
    <t>Clothing</t>
  </si>
  <si>
    <t>Jeans</t>
  </si>
  <si>
    <t xml:space="preserve">completed </t>
  </si>
  <si>
    <t>ORD00006</t>
  </si>
  <si>
    <t>2024-06-25</t>
  </si>
  <si>
    <t>2024-06-29</t>
  </si>
  <si>
    <t xml:space="preserve"> Vikas Joshi </t>
  </si>
  <si>
    <t>Rice</t>
  </si>
  <si>
    <t>In Transit</t>
  </si>
  <si>
    <t>ORD00007</t>
  </si>
  <si>
    <t>2024-01-05</t>
  </si>
  <si>
    <t>2024-01-07</t>
  </si>
  <si>
    <t>2024-01-08</t>
  </si>
  <si>
    <t>Chair</t>
  </si>
  <si>
    <t>WH-Mumbai</t>
  </si>
  <si>
    <t>ORD00008</t>
  </si>
  <si>
    <t>2024-11-16</t>
  </si>
  <si>
    <t>2024-11-18</t>
  </si>
  <si>
    <t>2024-11-20</t>
  </si>
  <si>
    <t xml:space="preserve"> Sneha Patel </t>
  </si>
  <si>
    <t>nagpur</t>
  </si>
  <si>
    <t>T-Shirt</t>
  </si>
  <si>
    <t>Cancelled</t>
  </si>
  <si>
    <t>ORD00009</t>
  </si>
  <si>
    <t>2024-02-24</t>
  </si>
  <si>
    <t>2024-02-22</t>
  </si>
  <si>
    <t xml:space="preserve"> Rahul Joshi </t>
  </si>
  <si>
    <t>ORD00010</t>
  </si>
  <si>
    <t>2024-12-15</t>
  </si>
  <si>
    <t>2024-12-18</t>
  </si>
  <si>
    <t>ORD00011</t>
  </si>
  <si>
    <t>2024-10-14</t>
  </si>
  <si>
    <t>2024-10-12</t>
  </si>
  <si>
    <t xml:space="preserve"> Vikas Yadav </t>
  </si>
  <si>
    <t>ORD00012</t>
  </si>
  <si>
    <t>2024-06-22</t>
  </si>
  <si>
    <t>2024-06-20</t>
  </si>
  <si>
    <t>2024-06-21</t>
  </si>
  <si>
    <t xml:space="preserve"> Amit Gupta </t>
  </si>
  <si>
    <t>ORD00013</t>
  </si>
  <si>
    <t>2024-07-27</t>
  </si>
  <si>
    <t>2024-07-28</t>
  </si>
  <si>
    <t>2024-08-01</t>
  </si>
  <si>
    <t xml:space="preserve"> Sneha Kumar </t>
  </si>
  <si>
    <t>lucknow</t>
  </si>
  <si>
    <t>Uttar Pradesh</t>
  </si>
  <si>
    <t>Jacket</t>
  </si>
  <si>
    <t>ORD00014</t>
  </si>
  <si>
    <t>2024-09-12</t>
  </si>
  <si>
    <t>2024-09-15</t>
  </si>
  <si>
    <t>2024-09-14</t>
  </si>
  <si>
    <t>Wheat</t>
  </si>
  <si>
    <t>ORD00015</t>
  </si>
  <si>
    <t>2024-12-31</t>
  </si>
  <si>
    <t>2025-01-01</t>
  </si>
  <si>
    <t>2025-01-08</t>
  </si>
  <si>
    <t xml:space="preserve"> Vikas Patel </t>
  </si>
  <si>
    <t>Electronics</t>
  </si>
  <si>
    <t>Headphones</t>
  </si>
  <si>
    <t>ORD00016</t>
  </si>
  <si>
    <t>2024-11-19</t>
  </si>
  <si>
    <t>2024-11-21</t>
  </si>
  <si>
    <t>2024-11-26</t>
  </si>
  <si>
    <t xml:space="preserve"> Anjali Singh </t>
  </si>
  <si>
    <t>ORD00017</t>
  </si>
  <si>
    <t>2024-02-20</t>
  </si>
  <si>
    <t>2024-02-21</t>
  </si>
  <si>
    <t xml:space="preserve"> Anjali Verma </t>
  </si>
  <si>
    <t>ORD00018</t>
  </si>
  <si>
    <t>2024-06-24</t>
  </si>
  <si>
    <t xml:space="preserve"> Rohit Kumar </t>
  </si>
  <si>
    <t>ORD00019</t>
  </si>
  <si>
    <t>2024-10-21</t>
  </si>
  <si>
    <t>2024-10-22</t>
  </si>
  <si>
    <t>2024-10-23</t>
  </si>
  <si>
    <t>delhi</t>
  </si>
  <si>
    <t>Delhi</t>
  </si>
  <si>
    <t>ORD00020</t>
  </si>
  <si>
    <t>2024-03-06</t>
  </si>
  <si>
    <t>2024-03-05</t>
  </si>
  <si>
    <t>ORD00021</t>
  </si>
  <si>
    <t>2024-01-22</t>
  </si>
  <si>
    <t>2024-01-21</t>
  </si>
  <si>
    <t xml:space="preserve"> Priya Singh </t>
  </si>
  <si>
    <t>ORD00022</t>
  </si>
  <si>
    <t>2024-05-23</t>
  </si>
  <si>
    <t>2024-05-21</t>
  </si>
  <si>
    <t>2024-05-20</t>
  </si>
  <si>
    <t>ORD00023</t>
  </si>
  <si>
    <t>2024-06-12</t>
  </si>
  <si>
    <t>2024-06-15</t>
  </si>
  <si>
    <t>2024-06-18</t>
  </si>
  <si>
    <t xml:space="preserve"> Pooja Verma </t>
  </si>
  <si>
    <t>ORD00024</t>
  </si>
  <si>
    <t>2024-04-17</t>
  </si>
  <si>
    <t>2024-04-19</t>
  </si>
  <si>
    <t xml:space="preserve"> Rahul Kumar </t>
  </si>
  <si>
    <t>Mumbai</t>
  </si>
  <si>
    <t>Laptop</t>
  </si>
  <si>
    <t>ORD00025</t>
  </si>
  <si>
    <t>2024-10-06</t>
  </si>
  <si>
    <t xml:space="preserve"> Sneha Sharma </t>
  </si>
  <si>
    <t>ORD00026</t>
  </si>
  <si>
    <t>2024-01-23</t>
  </si>
  <si>
    <t>2024-01-29</t>
  </si>
  <si>
    <t xml:space="preserve"> Amit Yadav </t>
  </si>
  <si>
    <t>ORD00027</t>
  </si>
  <si>
    <t>2024-05-15</t>
  </si>
  <si>
    <t>2024-05-18</t>
  </si>
  <si>
    <t>2024-05-25</t>
  </si>
  <si>
    <t xml:space="preserve"> Vikas Verma </t>
  </si>
  <si>
    <t>ORD00028</t>
  </si>
  <si>
    <t>2024-11-11</t>
  </si>
  <si>
    <t>2024-11-12</t>
  </si>
  <si>
    <t>2024-11-17</t>
  </si>
  <si>
    <t xml:space="preserve"> Rahul Yadav </t>
  </si>
  <si>
    <t>ORD00029</t>
  </si>
  <si>
    <t>2024-10-05</t>
  </si>
  <si>
    <t>2024-10-08</t>
  </si>
  <si>
    <t xml:space="preserve"> Priya Verma </t>
  </si>
  <si>
    <t>ORD00030</t>
  </si>
  <si>
    <t>2024-05-26</t>
  </si>
  <si>
    <t>2024-05-27</t>
  </si>
  <si>
    <t xml:space="preserve"> Anjali Yadav </t>
  </si>
  <si>
    <t>ORD00169</t>
  </si>
  <si>
    <t>2024-10-29</t>
  </si>
  <si>
    <t>2024-11-04</t>
  </si>
  <si>
    <t>ORD00032</t>
  </si>
  <si>
    <t>2024-09-17</t>
  </si>
  <si>
    <t>2024-09-19</t>
  </si>
  <si>
    <t>2024-09-23</t>
  </si>
  <si>
    <t>ORD00033</t>
  </si>
  <si>
    <t>2024-11-09</t>
  </si>
  <si>
    <t>2024-11-10</t>
  </si>
  <si>
    <t xml:space="preserve"> Sneha Gupta </t>
  </si>
  <si>
    <t>ORD00034</t>
  </si>
  <si>
    <t>2024-07-25</t>
  </si>
  <si>
    <t>ORD00035</t>
  </si>
  <si>
    <t>2024-05-02</t>
  </si>
  <si>
    <t>2024-05-03</t>
  </si>
  <si>
    <t>2024-05-08</t>
  </si>
  <si>
    <t>ORD00424</t>
  </si>
  <si>
    <t>2024-03-25</t>
  </si>
  <si>
    <t>2024-03-27</t>
  </si>
  <si>
    <t>2024-03-31</t>
  </si>
  <si>
    <t xml:space="preserve"> Pooja Patel </t>
  </si>
  <si>
    <t>ORD00037</t>
  </si>
  <si>
    <t>2024-07-31</t>
  </si>
  <si>
    <t>2024-08-03</t>
  </si>
  <si>
    <t>2024-08-05</t>
  </si>
  <si>
    <t xml:space="preserve"> Pooja Kumar </t>
  </si>
  <si>
    <t>ORD00038</t>
  </si>
  <si>
    <t>ORD00039</t>
  </si>
  <si>
    <t>2024-06-06</t>
  </si>
  <si>
    <t>2024-06-04</t>
  </si>
  <si>
    <t>2024-06-10</t>
  </si>
  <si>
    <t xml:space="preserve"> Amit Verma </t>
  </si>
  <si>
    <t>ORD00040</t>
  </si>
  <si>
    <t>2024-04-18</t>
  </si>
  <si>
    <t>2024-04-25</t>
  </si>
  <si>
    <t>Mobile</t>
  </si>
  <si>
    <t>ORD00349</t>
  </si>
  <si>
    <t>2024-11-15</t>
  </si>
  <si>
    <t>ORD00042</t>
  </si>
  <si>
    <t>2024-01-02</t>
  </si>
  <si>
    <t xml:space="preserve"> Priya Kumar </t>
  </si>
  <si>
    <t>ORD00043</t>
  </si>
  <si>
    <t xml:space="preserve"> Anjali Joshi </t>
  </si>
  <si>
    <t>ORD00044</t>
  </si>
  <si>
    <t xml:space="preserve"> Pooja Joshi </t>
  </si>
  <si>
    <t>ORD00045</t>
  </si>
  <si>
    <t>2024-11-05</t>
  </si>
  <si>
    <t>2024-11-08</t>
  </si>
  <si>
    <t xml:space="preserve"> Amit Singh </t>
  </si>
  <si>
    <t>Wrong Item</t>
  </si>
  <si>
    <t>ORD00046</t>
  </si>
  <si>
    <t>2024-12-29</t>
  </si>
  <si>
    <t>2025-01-04</t>
  </si>
  <si>
    <t xml:space="preserve"> Vikas Gupta </t>
  </si>
  <si>
    <t>ORD00047</t>
  </si>
  <si>
    <t>2024-03-24</t>
  </si>
  <si>
    <t>2024-03-26</t>
  </si>
  <si>
    <t xml:space="preserve"> Rahul Patel </t>
  </si>
  <si>
    <t>Damaged</t>
  </si>
  <si>
    <t>ORD00048</t>
  </si>
  <si>
    <t>2024-09-04</t>
  </si>
  <si>
    <t>2024-09-07</t>
  </si>
  <si>
    <t>2024-09-09</t>
  </si>
  <si>
    <t>ORD00049</t>
  </si>
  <si>
    <t>2024-02-23</t>
  </si>
  <si>
    <t>2024-02-25</t>
  </si>
  <si>
    <t>2024-03-02</t>
  </si>
  <si>
    <t xml:space="preserve"> Amit Joshi </t>
  </si>
  <si>
    <t>ORD00050</t>
  </si>
  <si>
    <t>2024-12-10</t>
  </si>
  <si>
    <t>2024-12-13</t>
  </si>
  <si>
    <t>2024-12-19</t>
  </si>
  <si>
    <t xml:space="preserve"> Karan Kumar </t>
  </si>
  <si>
    <t>ORD00051</t>
  </si>
  <si>
    <t>2024-02-19</t>
  </si>
  <si>
    <t xml:space="preserve"> Pooja Sharma </t>
  </si>
  <si>
    <t>ORD00052</t>
  </si>
  <si>
    <t>2024-09-25</t>
  </si>
  <si>
    <t>2024-09-28</t>
  </si>
  <si>
    <t>2024-10-04</t>
  </si>
  <si>
    <t>ORD00053</t>
  </si>
  <si>
    <t>2024-02-17</t>
  </si>
  <si>
    <t>ORD00054</t>
  </si>
  <si>
    <t>2024-09-26</t>
  </si>
  <si>
    <t xml:space="preserve"> Rahul Sharma </t>
  </si>
  <si>
    <t>ORD00055</t>
  </si>
  <si>
    <t>2024-10-16</t>
  </si>
  <si>
    <t>2024-10-19</t>
  </si>
  <si>
    <t xml:space="preserve"> Neha Singh </t>
  </si>
  <si>
    <t>ORD00466</t>
  </si>
  <si>
    <t>2024-03-04</t>
  </si>
  <si>
    <t xml:space="preserve"> Karan Verma </t>
  </si>
  <si>
    <t>ORD00057</t>
  </si>
  <si>
    <t>2024-04-10</t>
  </si>
  <si>
    <t>2024-04-11</t>
  </si>
  <si>
    <t>2024-04-12</t>
  </si>
  <si>
    <t>ORD00058</t>
  </si>
  <si>
    <t>2024-10-17</t>
  </si>
  <si>
    <t>2024-10-15</t>
  </si>
  <si>
    <t>ORD00059</t>
  </si>
  <si>
    <t>2024-10-10</t>
  </si>
  <si>
    <t>2024-10-11</t>
  </si>
  <si>
    <t xml:space="preserve"> Rahul Verma </t>
  </si>
  <si>
    <t>ORD00060</t>
  </si>
  <si>
    <t>2024-11-01</t>
  </si>
  <si>
    <t>2024-10-31</t>
  </si>
  <si>
    <t>ORD00061</t>
  </si>
  <si>
    <t>2024-03-17</t>
  </si>
  <si>
    <t>2024-03-19</t>
  </si>
  <si>
    <t xml:space="preserve"> Priya Patel </t>
  </si>
  <si>
    <t>ORD00062</t>
  </si>
  <si>
    <t xml:space="preserve"> Neha Joshi </t>
  </si>
  <si>
    <t>ORD00063</t>
  </si>
  <si>
    <t>2024-05-07</t>
  </si>
  <si>
    <t>2024-05-09</t>
  </si>
  <si>
    <t>2024-05-16</t>
  </si>
  <si>
    <t>ORD00357</t>
  </si>
  <si>
    <t>2024-04-21</t>
  </si>
  <si>
    <t>2024-04-27</t>
  </si>
  <si>
    <t>ORD00065</t>
  </si>
  <si>
    <t>2024-08-18</t>
  </si>
  <si>
    <t>2024-08-23</t>
  </si>
  <si>
    <t>ORD00066</t>
  </si>
  <si>
    <t>2024-03-18</t>
  </si>
  <si>
    <t xml:space="preserve"> Rohit Joshi </t>
  </si>
  <si>
    <t>ORD00067</t>
  </si>
  <si>
    <t>2024-07-04</t>
  </si>
  <si>
    <t>2024-07-09</t>
  </si>
  <si>
    <t>ORD00068</t>
  </si>
  <si>
    <t>2024-08-26</t>
  </si>
  <si>
    <t>2024-08-27</t>
  </si>
  <si>
    <t>2024-09-02</t>
  </si>
  <si>
    <t>ORD00069</t>
  </si>
  <si>
    <t>2024-10-20</t>
  </si>
  <si>
    <t>2024-10-18</t>
  </si>
  <si>
    <t>2024-10-25</t>
  </si>
  <si>
    <t>ORD00070</t>
  </si>
  <si>
    <t>2024-11-02</t>
  </si>
  <si>
    <t xml:space="preserve"> Rohit Sharma </t>
  </si>
  <si>
    <t>ORD00071</t>
  </si>
  <si>
    <t>2024-12-08</t>
  </si>
  <si>
    <t>2024-12-09</t>
  </si>
  <si>
    <t>ORD00267</t>
  </si>
  <si>
    <t xml:space="preserve"> Anjali Sharma </t>
  </si>
  <si>
    <t>ORD00073</t>
  </si>
  <si>
    <t>2024-04-06</t>
  </si>
  <si>
    <t>2024-04-08</t>
  </si>
  <si>
    <t>2024-04-07</t>
  </si>
  <si>
    <t>ORD00074</t>
  </si>
  <si>
    <t>2024-08-06</t>
  </si>
  <si>
    <t>2024-08-08</t>
  </si>
  <si>
    <t>2024-08-13</t>
  </si>
  <si>
    <t xml:space="preserve"> Sneha Verma </t>
  </si>
  <si>
    <t>ORD00075</t>
  </si>
  <si>
    <t>2024-07-21</t>
  </si>
  <si>
    <t xml:space="preserve"> Rohit Yadav </t>
  </si>
  <si>
    <t>ORD00076</t>
  </si>
  <si>
    <t>2024-02-28</t>
  </si>
  <si>
    <t>ORD00077</t>
  </si>
  <si>
    <t>2024-05-24</t>
  </si>
  <si>
    <t xml:space="preserve"> Rohit Patel </t>
  </si>
  <si>
    <t>ORD00078</t>
  </si>
  <si>
    <t>2024-12-11</t>
  </si>
  <si>
    <t xml:space="preserve"> Pooja Gupta </t>
  </si>
  <si>
    <t>ORD00079</t>
  </si>
  <si>
    <t xml:space="preserve"> Rohit Singh </t>
  </si>
  <si>
    <t>ORD00080</t>
  </si>
  <si>
    <t>2024-11-24</t>
  </si>
  <si>
    <t>2024-11-25</t>
  </si>
  <si>
    <t xml:space="preserve"> Neha Gupta </t>
  </si>
  <si>
    <t>ORD00081</t>
  </si>
  <si>
    <t>2024-05-19</t>
  </si>
  <si>
    <t xml:space="preserve"> Karan Sharma </t>
  </si>
  <si>
    <t>ORD00082</t>
  </si>
  <si>
    <t>2024-01-04</t>
  </si>
  <si>
    <t>2024-01-03</t>
  </si>
  <si>
    <t xml:space="preserve"> Amit Kumar </t>
  </si>
  <si>
    <t>ORD00083</t>
  </si>
  <si>
    <t>2024-04-26</t>
  </si>
  <si>
    <t>2024-04-24</t>
  </si>
  <si>
    <t>ORD00084</t>
  </si>
  <si>
    <t>2024-06-07</t>
  </si>
  <si>
    <t>2024-06-05</t>
  </si>
  <si>
    <t xml:space="preserve"> Vikas Singh </t>
  </si>
  <si>
    <t>ORD00085</t>
  </si>
  <si>
    <t>ORD00086</t>
  </si>
  <si>
    <t>ORD00087</t>
  </si>
  <si>
    <t>2024-09-24</t>
  </si>
  <si>
    <t>2024-09-22</t>
  </si>
  <si>
    <t>ORD00088</t>
  </si>
  <si>
    <t>2024-12-12</t>
  </si>
  <si>
    <t xml:space="preserve"> Priya Gupta </t>
  </si>
  <si>
    <t>ORD00089</t>
  </si>
  <si>
    <t>2024-04-14</t>
  </si>
  <si>
    <t>2024-04-15</t>
  </si>
  <si>
    <t xml:space="preserve"> Sneha Joshi </t>
  </si>
  <si>
    <t>ORD00090</t>
  </si>
  <si>
    <t>2024-05-28</t>
  </si>
  <si>
    <t>2024-05-31</t>
  </si>
  <si>
    <t>ORD00091</t>
  </si>
  <si>
    <t>2024-07-24</t>
  </si>
  <si>
    <t>ORD00092</t>
  </si>
  <si>
    <t>2024-05-11</t>
  </si>
  <si>
    <t>ORD00093</t>
  </si>
  <si>
    <t>2024-04-13</t>
  </si>
  <si>
    <t xml:space="preserve"> Rohit Gupta </t>
  </si>
  <si>
    <t>ORD00094</t>
  </si>
  <si>
    <t>2024-03-03</t>
  </si>
  <si>
    <t>2024-03-11</t>
  </si>
  <si>
    <t>ORD00095</t>
  </si>
  <si>
    <t>2024-09-21</t>
  </si>
  <si>
    <t>2024-09-27</t>
  </si>
  <si>
    <t xml:space="preserve"> Neha Kumar </t>
  </si>
  <si>
    <t>ORD00096</t>
  </si>
  <si>
    <t>2024-05-01</t>
  </si>
  <si>
    <t>2024-05-05</t>
  </si>
  <si>
    <t>ORD00097</t>
  </si>
  <si>
    <t>2024-09-16</t>
  </si>
  <si>
    <t xml:space="preserve"> Anjali Patel </t>
  </si>
  <si>
    <t>ORD00098</t>
  </si>
  <si>
    <t>2024-09-18</t>
  </si>
  <si>
    <t>ORD00099</t>
  </si>
  <si>
    <t>2024-08-11</t>
  </si>
  <si>
    <t>2024-08-19</t>
  </si>
  <si>
    <t xml:space="preserve"> Neha Yadav </t>
  </si>
  <si>
    <t>ORD00100</t>
  </si>
  <si>
    <t>2024-07-15</t>
  </si>
  <si>
    <t>2024-07-14</t>
  </si>
  <si>
    <t>2024-07-18</t>
  </si>
  <si>
    <t>ORD00101</t>
  </si>
  <si>
    <t>2024-01-01</t>
  </si>
  <si>
    <t>ORD00102</t>
  </si>
  <si>
    <t>ORD00103</t>
  </si>
  <si>
    <t>2024-06-28</t>
  </si>
  <si>
    <t>2024-06-30</t>
  </si>
  <si>
    <t>ORD00104</t>
  </si>
  <si>
    <t>2024-08-30</t>
  </si>
  <si>
    <t>2024-09-01</t>
  </si>
  <si>
    <t>2024-09-08</t>
  </si>
  <si>
    <t>ORD00105</t>
  </si>
  <si>
    <t>2024-05-30</t>
  </si>
  <si>
    <t>2024-06-01</t>
  </si>
  <si>
    <t>2024-06-03</t>
  </si>
  <si>
    <t>ORD00106</t>
  </si>
  <si>
    <t>ORD00107</t>
  </si>
  <si>
    <t>2024-11-23</t>
  </si>
  <si>
    <t>2024-11-22</t>
  </si>
  <si>
    <t>ORD00108</t>
  </si>
  <si>
    <t>2024-01-26</t>
  </si>
  <si>
    <t>2024-02-05</t>
  </si>
  <si>
    <t>ORD00109</t>
  </si>
  <si>
    <t>ORD00110</t>
  </si>
  <si>
    <t xml:space="preserve"> Neha Patel </t>
  </si>
  <si>
    <t>ORD00111</t>
  </si>
  <si>
    <t>2024-01-06</t>
  </si>
  <si>
    <t>2024-01-10</t>
  </si>
  <si>
    <t>ORD00112</t>
  </si>
  <si>
    <t>2024-11-06</t>
  </si>
  <si>
    <t>ORD00113</t>
  </si>
  <si>
    <t>2024-05-04</t>
  </si>
  <si>
    <t>ORD00114</t>
  </si>
  <si>
    <t>2024-03-09</t>
  </si>
  <si>
    <t>2024-03-10</t>
  </si>
  <si>
    <t>ORD00115</t>
  </si>
  <si>
    <t>2024-06-09</t>
  </si>
  <si>
    <t>2024-06-16</t>
  </si>
  <si>
    <t>ORD00116</t>
  </si>
  <si>
    <t xml:space="preserve"> Karan Patel </t>
  </si>
  <si>
    <t>ORD00117</t>
  </si>
  <si>
    <t>2024-09-10</t>
  </si>
  <si>
    <t>ORD00118</t>
  </si>
  <si>
    <t xml:space="preserve"> Sneha Yadav </t>
  </si>
  <si>
    <t>ORD00119</t>
  </si>
  <si>
    <t>ORD00120</t>
  </si>
  <si>
    <t>2024-01-28</t>
  </si>
  <si>
    <t>2024-01-31</t>
  </si>
  <si>
    <t xml:space="preserve"> Vikas Kumar </t>
  </si>
  <si>
    <t>ORD00121</t>
  </si>
  <si>
    <t>ORD00122</t>
  </si>
  <si>
    <t>2024-07-23</t>
  </si>
  <si>
    <t>ORD00123</t>
  </si>
  <si>
    <t>ORD00124</t>
  </si>
  <si>
    <t>2024-04-01</t>
  </si>
  <si>
    <t>2024-04-04</t>
  </si>
  <si>
    <t>ORD00125</t>
  </si>
  <si>
    <t>2024-07-13</t>
  </si>
  <si>
    <t>ORD00126</t>
  </si>
  <si>
    <t>2024-08-12</t>
  </si>
  <si>
    <t>2024-08-14</t>
  </si>
  <si>
    <t>ORD00127</t>
  </si>
  <si>
    <t>2024-05-17</t>
  </si>
  <si>
    <t xml:space="preserve"> Anjali Kumar </t>
  </si>
  <si>
    <t>ORD00128</t>
  </si>
  <si>
    <t>2024-12-05</t>
  </si>
  <si>
    <t>2024-12-03</t>
  </si>
  <si>
    <t>ORD00129</t>
  </si>
  <si>
    <t>2024-02-29</t>
  </si>
  <si>
    <t>ORD00130</t>
  </si>
  <si>
    <t>2024-12-26</t>
  </si>
  <si>
    <t xml:space="preserve"> Neha Verma </t>
  </si>
  <si>
    <t>ORD00131</t>
  </si>
  <si>
    <t>2024-04-02</t>
  </si>
  <si>
    <t xml:space="preserve"> Vikas Sharma </t>
  </si>
  <si>
    <t>ORD00132</t>
  </si>
  <si>
    <t>2024-08-28</t>
  </si>
  <si>
    <t>2024-08-31</t>
  </si>
  <si>
    <t>2024-09-03</t>
  </si>
  <si>
    <t>ORD00133</t>
  </si>
  <si>
    <t>2024-11-27</t>
  </si>
  <si>
    <t>2024-12-02</t>
  </si>
  <si>
    <t>ORD00134</t>
  </si>
  <si>
    <t>2024-12-16</t>
  </si>
  <si>
    <t>2024-12-25</t>
  </si>
  <si>
    <t>ORD00135</t>
  </si>
  <si>
    <t>2024-05-29</t>
  </si>
  <si>
    <t>ORD00136</t>
  </si>
  <si>
    <t>2024-07-06</t>
  </si>
  <si>
    <t>2024-07-07</t>
  </si>
  <si>
    <t>ORD00137</t>
  </si>
  <si>
    <t xml:space="preserve"> Priya Joshi </t>
  </si>
  <si>
    <t>ORD00138</t>
  </si>
  <si>
    <t>ORD00139</t>
  </si>
  <si>
    <t>2024-12-27</t>
  </si>
  <si>
    <t>ORD00140</t>
  </si>
  <si>
    <t>2024-09-30</t>
  </si>
  <si>
    <t>2024-10-02</t>
  </si>
  <si>
    <t>2024-10-01</t>
  </si>
  <si>
    <t xml:space="preserve"> Karan Singh </t>
  </si>
  <si>
    <t>ORD00141</t>
  </si>
  <si>
    <t>2024-11-29</t>
  </si>
  <si>
    <t>ORD00142</t>
  </si>
  <si>
    <t>2024-07-17</t>
  </si>
  <si>
    <t>ORD00143</t>
  </si>
  <si>
    <t>ORD00144</t>
  </si>
  <si>
    <t>2024-03-07</t>
  </si>
  <si>
    <t>2024-03-14</t>
  </si>
  <si>
    <t>ORD00145</t>
  </si>
  <si>
    <t>2024-08-02</t>
  </si>
  <si>
    <t>2024-08-07</t>
  </si>
  <si>
    <t>ORD00146</t>
  </si>
  <si>
    <t>ORD00147</t>
  </si>
  <si>
    <t>2024-07-16</t>
  </si>
  <si>
    <t>2024-07-22</t>
  </si>
  <si>
    <t>ORD00148</t>
  </si>
  <si>
    <t>ORD00149</t>
  </si>
  <si>
    <t>ORD00150</t>
  </si>
  <si>
    <t>2024-12-07</t>
  </si>
  <si>
    <t>ORD00151</t>
  </si>
  <si>
    <t>2024-01-20</t>
  </si>
  <si>
    <t>ORD00152</t>
  </si>
  <si>
    <t>2024-12-01</t>
  </si>
  <si>
    <t xml:space="preserve"> Karan Joshi </t>
  </si>
  <si>
    <t>ORD00153</t>
  </si>
  <si>
    <t>ORD00154</t>
  </si>
  <si>
    <t>ORD00155</t>
  </si>
  <si>
    <t>ORD00156</t>
  </si>
  <si>
    <t>2024-05-10</t>
  </si>
  <si>
    <t>ORD00157</t>
  </si>
  <si>
    <t>2024-12-20</t>
  </si>
  <si>
    <t>ORD00158</t>
  </si>
  <si>
    <t>ORD00159</t>
  </si>
  <si>
    <t>2024-04-23</t>
  </si>
  <si>
    <t>ORD00160</t>
  </si>
  <si>
    <t>2024-12-06</t>
  </si>
  <si>
    <t>ORD00161</t>
  </si>
  <si>
    <t>ORD00162</t>
  </si>
  <si>
    <t>ORD00163</t>
  </si>
  <si>
    <t>2024-08-10</t>
  </si>
  <si>
    <t>ORD00164</t>
  </si>
  <si>
    <t>2024-08-21</t>
  </si>
  <si>
    <t>ORD00165</t>
  </si>
  <si>
    <t>2024-03-29</t>
  </si>
  <si>
    <t>2024-04-05</t>
  </si>
  <si>
    <t>ORD00166</t>
  </si>
  <si>
    <t>2024-09-29</t>
  </si>
  <si>
    <t>2024-10-03</t>
  </si>
  <si>
    <t>ORD00167</t>
  </si>
  <si>
    <t>ORD00168</t>
  </si>
  <si>
    <t>2024-06-19</t>
  </si>
  <si>
    <t>ORD00170</t>
  </si>
  <si>
    <t>ORD00171</t>
  </si>
  <si>
    <t>2023-12-31</t>
  </si>
  <si>
    <t>ORD00172</t>
  </si>
  <si>
    <t>ORD00173</t>
  </si>
  <si>
    <t>ORD00174</t>
  </si>
  <si>
    <t>ORD00175</t>
  </si>
  <si>
    <t>2024-01-25</t>
  </si>
  <si>
    <t>2024-01-27</t>
  </si>
  <si>
    <t>ORD00176</t>
  </si>
  <si>
    <t>2024-05-22</t>
  </si>
  <si>
    <t>ORD00177</t>
  </si>
  <si>
    <t>ORD00178</t>
  </si>
  <si>
    <t>2024-08-16</t>
  </si>
  <si>
    <t>2024-08-15</t>
  </si>
  <si>
    <t>ORD00179</t>
  </si>
  <si>
    <t xml:space="preserve"> Amit Sharma </t>
  </si>
  <si>
    <t>ORD00180</t>
  </si>
  <si>
    <t>2024-02-13</t>
  </si>
  <si>
    <t>2024-02-16</t>
  </si>
  <si>
    <t>2024-02-15</t>
  </si>
  <si>
    <t xml:space="preserve"> Anjali Gupta </t>
  </si>
  <si>
    <t>ORD00181</t>
  </si>
  <si>
    <t xml:space="preserve"> Pooja Singh </t>
  </si>
  <si>
    <t>ORD00182</t>
  </si>
  <si>
    <t>2024-02-12</t>
  </si>
  <si>
    <t xml:space="preserve"> Rohit Verma </t>
  </si>
  <si>
    <t>ORD00183</t>
  </si>
  <si>
    <t>2024-12-28</t>
  </si>
  <si>
    <t>ORD00184</t>
  </si>
  <si>
    <t>ORD00185</t>
  </si>
  <si>
    <t>2024-03-01</t>
  </si>
  <si>
    <t xml:space="preserve"> Priya Yadav </t>
  </si>
  <si>
    <t>ORD00186</t>
  </si>
  <si>
    <t xml:space="preserve"> Amit Patel </t>
  </si>
  <si>
    <t>ORD00187</t>
  </si>
  <si>
    <t xml:space="preserve"> Rahul Gupta </t>
  </si>
  <si>
    <t>ORD00188</t>
  </si>
  <si>
    <t>ORD00189</t>
  </si>
  <si>
    <t>2024-11-03</t>
  </si>
  <si>
    <t>ORD00190</t>
  </si>
  <si>
    <t>ORD00191</t>
  </si>
  <si>
    <t>ORD00192</t>
  </si>
  <si>
    <t>ORD00193</t>
  </si>
  <si>
    <t>ORD00194</t>
  </si>
  <si>
    <t>2024-04-28</t>
  </si>
  <si>
    <t>ORD00195</t>
  </si>
  <si>
    <t>2024-08-20</t>
  </si>
  <si>
    <t>ORD00196</t>
  </si>
  <si>
    <t>2024-08-04</t>
  </si>
  <si>
    <t>ORD00197</t>
  </si>
  <si>
    <t>ORD00198</t>
  </si>
  <si>
    <t>2024-10-24</t>
  </si>
  <si>
    <t>2024-10-30</t>
  </si>
  <si>
    <t>ORD00199</t>
  </si>
  <si>
    <t>2024-12-14</t>
  </si>
  <si>
    <t>2024-12-17</t>
  </si>
  <si>
    <t>ORD00200</t>
  </si>
  <si>
    <t>ORD00201</t>
  </si>
  <si>
    <t>2024-06-08</t>
  </si>
  <si>
    <t>ORD00202</t>
  </si>
  <si>
    <t>2024-01-14</t>
  </si>
  <si>
    <t>2024-01-17</t>
  </si>
  <si>
    <t>ORD00203</t>
  </si>
  <si>
    <t>ORD00204</t>
  </si>
  <si>
    <t>2024-06-26</t>
  </si>
  <si>
    <t>ORD00205</t>
  </si>
  <si>
    <t>ORD00206</t>
  </si>
  <si>
    <t>ORD00207</t>
  </si>
  <si>
    <t>2024-04-22</t>
  </si>
  <si>
    <t>ORD00208</t>
  </si>
  <si>
    <t>ORD00209</t>
  </si>
  <si>
    <t>ORD00210</t>
  </si>
  <si>
    <t>ORD00211</t>
  </si>
  <si>
    <t>ORD00212</t>
  </si>
  <si>
    <t>ORD00213</t>
  </si>
  <si>
    <t>ORD00214</t>
  </si>
  <si>
    <t>2024-01-19</t>
  </si>
  <si>
    <t>ORD00215</t>
  </si>
  <si>
    <t>2024-11-07</t>
  </si>
  <si>
    <t>ORD00216</t>
  </si>
  <si>
    <t>ORD00217</t>
  </si>
  <si>
    <t>ORD00218</t>
  </si>
  <si>
    <t>ORD00219</t>
  </si>
  <si>
    <t>2024-06-14</t>
  </si>
  <si>
    <t>2024-06-17</t>
  </si>
  <si>
    <t>ORD00287</t>
  </si>
  <si>
    <t>ORD00221</t>
  </si>
  <si>
    <t>2024-03-30</t>
  </si>
  <si>
    <t>ORD00222</t>
  </si>
  <si>
    <t>2024-07-02</t>
  </si>
  <si>
    <t>ORD00223</t>
  </si>
  <si>
    <t>2024-11-30</t>
  </si>
  <si>
    <t>ORD00224</t>
  </si>
  <si>
    <t>ORD00225</t>
  </si>
  <si>
    <t>ORD00226</t>
  </si>
  <si>
    <t>ORD00227</t>
  </si>
  <si>
    <t>2024-09-11</t>
  </si>
  <si>
    <t>ORD00228</t>
  </si>
  <si>
    <t>2024-03-12</t>
  </si>
  <si>
    <t>2024-03-15</t>
  </si>
  <si>
    <t>ORD00229</t>
  </si>
  <si>
    <t>2024-06-13</t>
  </si>
  <si>
    <t>ORD00230</t>
  </si>
  <si>
    <t>ORD00231</t>
  </si>
  <si>
    <t>ORD00232</t>
  </si>
  <si>
    <t>ORD00233</t>
  </si>
  <si>
    <t>2024-01-24</t>
  </si>
  <si>
    <t>ORD00234</t>
  </si>
  <si>
    <t>2024-07-08</t>
  </si>
  <si>
    <t>ORD00235</t>
  </si>
  <si>
    <t>2024-02-07</t>
  </si>
  <si>
    <t>2024-02-09</t>
  </si>
  <si>
    <t>ORD00236</t>
  </si>
  <si>
    <t>2024-02-10</t>
  </si>
  <si>
    <t>ORD00237</t>
  </si>
  <si>
    <t>2024-04-29</t>
  </si>
  <si>
    <t>ORD00238</t>
  </si>
  <si>
    <t>ORD00239</t>
  </si>
  <si>
    <t>ORD00240</t>
  </si>
  <si>
    <t>ORD00241</t>
  </si>
  <si>
    <t>ORD00242</t>
  </si>
  <si>
    <t>ORD00243</t>
  </si>
  <si>
    <t>ORD00244</t>
  </si>
  <si>
    <t>ORD00245</t>
  </si>
  <si>
    <t>ORD00246</t>
  </si>
  <si>
    <t>ORD00247</t>
  </si>
  <si>
    <t>2024-07-11</t>
  </si>
  <si>
    <t>2024-07-12</t>
  </si>
  <si>
    <t>ORD00248</t>
  </si>
  <si>
    <t>2024-12-23</t>
  </si>
  <si>
    <t>2024-12-24</t>
  </si>
  <si>
    <t>ORD00249</t>
  </si>
  <si>
    <t>ORD00250</t>
  </si>
  <si>
    <t>ORD00251</t>
  </si>
  <si>
    <t>ORD00252</t>
  </si>
  <si>
    <t>ORD00253</t>
  </si>
  <si>
    <t>ORD00254</t>
  </si>
  <si>
    <t>2024-02-04</t>
  </si>
  <si>
    <t>2024-02-06</t>
  </si>
  <si>
    <t>2024-02-11</t>
  </si>
  <si>
    <t>ORD00255</t>
  </si>
  <si>
    <t>ORD00256</t>
  </si>
  <si>
    <t>2024-11-28</t>
  </si>
  <si>
    <t>ORD00257</t>
  </si>
  <si>
    <t>2024-12-30</t>
  </si>
  <si>
    <t>2025-01-02</t>
  </si>
  <si>
    <t>ORD00258</t>
  </si>
  <si>
    <t>ORD00259</t>
  </si>
  <si>
    <t>ORD00260</t>
  </si>
  <si>
    <t>ORD00261</t>
  </si>
  <si>
    <t>ORD00262</t>
  </si>
  <si>
    <t>ORD00263</t>
  </si>
  <si>
    <t>2024-12-22</t>
  </si>
  <si>
    <t>ORD00264</t>
  </si>
  <si>
    <t>2024-01-18</t>
  </si>
  <si>
    <t>ORD00265</t>
  </si>
  <si>
    <t>ORD00266</t>
  </si>
  <si>
    <t>ORD00268</t>
  </si>
  <si>
    <t>ORD00269</t>
  </si>
  <si>
    <t>2024-11-13</t>
  </si>
  <si>
    <t>ORD00270</t>
  </si>
  <si>
    <t>ORD00271</t>
  </si>
  <si>
    <t>2024-03-22</t>
  </si>
  <si>
    <t>2024-03-23</t>
  </si>
  <si>
    <t>ORD00272</t>
  </si>
  <si>
    <t>2024-09-06</t>
  </si>
  <si>
    <t>2024-09-05</t>
  </si>
  <si>
    <t>ORD00273</t>
  </si>
  <si>
    <t>ORD00274</t>
  </si>
  <si>
    <t>2024-11-14</t>
  </si>
  <si>
    <t>ORD00276</t>
  </si>
  <si>
    <t>2024-02-01</t>
  </si>
  <si>
    <t>2024-01-30</t>
  </si>
  <si>
    <t>2024-02-03</t>
  </si>
  <si>
    <t>ORD00277</t>
  </si>
  <si>
    <t>ORD00278</t>
  </si>
  <si>
    <t>ORD00279</t>
  </si>
  <si>
    <t>ORD00280</t>
  </si>
  <si>
    <t>ORD00281</t>
  </si>
  <si>
    <t>ORD00282</t>
  </si>
  <si>
    <t>ORD00283</t>
  </si>
  <si>
    <t>ORD00284</t>
  </si>
  <si>
    <t>ORD00285</t>
  </si>
  <si>
    <t>2024-06-11</t>
  </si>
  <si>
    <t>ORD00286</t>
  </si>
  <si>
    <t>2024-01-11</t>
  </si>
  <si>
    <t>ORD00288</t>
  </si>
  <si>
    <t>ORD00289</t>
  </si>
  <si>
    <t>ORD00290</t>
  </si>
  <si>
    <t>2024-08-29</t>
  </si>
  <si>
    <t>ORD00291</t>
  </si>
  <si>
    <t>ORD00292</t>
  </si>
  <si>
    <t>2024-02-02</t>
  </si>
  <si>
    <t>ORD00293</t>
  </si>
  <si>
    <t>ORD00294</t>
  </si>
  <si>
    <t>ORD00295</t>
  </si>
  <si>
    <t>ORD00296</t>
  </si>
  <si>
    <t>2024-01-15</t>
  </si>
  <si>
    <t xml:space="preserve"> Priya Sharma </t>
  </si>
  <si>
    <t>ORD00297</t>
  </si>
  <si>
    <t>ORD00298</t>
  </si>
  <si>
    <t>ORD00299</t>
  </si>
  <si>
    <t>2024-03-16</t>
  </si>
  <si>
    <t>ORD00300</t>
  </si>
  <si>
    <t>ORD00301</t>
  </si>
  <si>
    <t>2024-05-14</t>
  </si>
  <si>
    <t>ORD00302</t>
  </si>
  <si>
    <t>ORD00303</t>
  </si>
  <si>
    <t>ORD00304</t>
  </si>
  <si>
    <t>ORD00305</t>
  </si>
  <si>
    <t>ORD00306</t>
  </si>
  <si>
    <t>ORD00307</t>
  </si>
  <si>
    <t>2024-03-28</t>
  </si>
  <si>
    <t>ORD00308</t>
  </si>
  <si>
    <t>ORD00309</t>
  </si>
  <si>
    <t>ORD00310</t>
  </si>
  <si>
    <t>ORD00311</t>
  </si>
  <si>
    <t>2024-06-23</t>
  </si>
  <si>
    <t>ORD00312</t>
  </si>
  <si>
    <t>ORD00313</t>
  </si>
  <si>
    <t>ORD00314</t>
  </si>
  <si>
    <t>ORD00315</t>
  </si>
  <si>
    <t>2024-08-24</t>
  </si>
  <si>
    <t>ORD00316</t>
  </si>
  <si>
    <t>ORD00317</t>
  </si>
  <si>
    <t>ORD00318</t>
  </si>
  <si>
    <t>ORD00319</t>
  </si>
  <si>
    <t>ORD00320</t>
  </si>
  <si>
    <t>ORD00321</t>
  </si>
  <si>
    <t>ORD00322</t>
  </si>
  <si>
    <t>ORD00323</t>
  </si>
  <si>
    <t>2024-08-09</t>
  </si>
  <si>
    <t>ORD00324</t>
  </si>
  <si>
    <t>ORD00325</t>
  </si>
  <si>
    <t>2024-03-08</t>
  </si>
  <si>
    <t>ORD00326</t>
  </si>
  <si>
    <t>ORD00327</t>
  </si>
  <si>
    <t>ORD00328</t>
  </si>
  <si>
    <t>ORD00329</t>
  </si>
  <si>
    <t>ORD00330</t>
  </si>
  <si>
    <t>ORD00331</t>
  </si>
  <si>
    <t>ORD00333</t>
  </si>
  <si>
    <t>2024-04-30</t>
  </si>
  <si>
    <t>ORD00334</t>
  </si>
  <si>
    <t>ORD00335</t>
  </si>
  <si>
    <t>2024-03-21</t>
  </si>
  <si>
    <t>ORD00336</t>
  </si>
  <si>
    <t>ORD00337</t>
  </si>
  <si>
    <t>ORD00338</t>
  </si>
  <si>
    <t>ORD00339</t>
  </si>
  <si>
    <t>2024-08-25</t>
  </si>
  <si>
    <t>ORD00340</t>
  </si>
  <si>
    <t>ORD00341</t>
  </si>
  <si>
    <t>ORD00342</t>
  </si>
  <si>
    <t>ORD00343</t>
  </si>
  <si>
    <t>ORD00344</t>
  </si>
  <si>
    <t>2024-12-04</t>
  </si>
  <si>
    <t>ORD00345</t>
  </si>
  <si>
    <t>ORD00346</t>
  </si>
  <si>
    <t>2024-04-16</t>
  </si>
  <si>
    <t>ORD00347</t>
  </si>
  <si>
    <t>ORD00348</t>
  </si>
  <si>
    <t>ORD00350</t>
  </si>
  <si>
    <t>2024-09-20</t>
  </si>
  <si>
    <t>ORD00351</t>
  </si>
  <si>
    <t>ORD00352</t>
  </si>
  <si>
    <t>ORD00353</t>
  </si>
  <si>
    <t>ORD00354</t>
  </si>
  <si>
    <t>2024-07-03</t>
  </si>
  <si>
    <t>2024-07-01</t>
  </si>
  <si>
    <t>ORD00355</t>
  </si>
  <si>
    <t>ORD00356</t>
  </si>
  <si>
    <t>ORD00358</t>
  </si>
  <si>
    <t>ORD00359</t>
  </si>
  <si>
    <t>ORD00439</t>
  </si>
  <si>
    <t>ORD00361</t>
  </si>
  <si>
    <t>ORD00362</t>
  </si>
  <si>
    <t>ORD00363</t>
  </si>
  <si>
    <t>ORD00364</t>
  </si>
  <si>
    <t>ORD00365</t>
  </si>
  <si>
    <t>ORD00366</t>
  </si>
  <si>
    <t>ORD00367</t>
  </si>
  <si>
    <t>ORD00368</t>
  </si>
  <si>
    <t>2024-02-08</t>
  </si>
  <si>
    <t>ORD00369</t>
  </si>
  <si>
    <t>ORD00370</t>
  </si>
  <si>
    <t>2024-07-05</t>
  </si>
  <si>
    <t>ORD00371</t>
  </si>
  <si>
    <t>2024-07-10</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</si>
  <si>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</si>
  <si>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</si>
  <si>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</si>
  <si>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</si>
  <si>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</si>
  <si>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</si>
  <si>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</si>
  <si>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</si>
  <si>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</si>
  <si>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</si>
  <si>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</si>
  <si>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</si>
  <si>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</si>
  <si>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</si>
  <si>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</si>
  <si>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</si>
  <si>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</si>
  <si>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</si>
  <si>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</si>
  <si>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</si>
  <si>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</si>
  <si>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</si>
  <si>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</si>
  <si>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</si>
  <si>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</si>
  <si>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</si>
  <si>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</si>
  <si>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2024-06-02</t>
  </si>
  <si>
    <t>ORD00399</t>
  </si>
  <si>
    <t>ORD00400</t>
  </si>
  <si>
    <t>2024-05-12</t>
  </si>
  <si>
    <t>ORD00401</t>
  </si>
  <si>
    <t>ORD00402</t>
  </si>
  <si>
    <t>ORD00403</t>
  </si>
  <si>
    <t>ORD00404</t>
  </si>
  <si>
    <t>ORD00405</t>
  </si>
  <si>
    <t>ORD00406</t>
  </si>
  <si>
    <t>ORD00407</t>
  </si>
  <si>
    <t>ORD00408</t>
  </si>
  <si>
    <t>2024-06-27</t>
  </si>
  <si>
    <t>ORD00409</t>
  </si>
  <si>
    <t>ORD00410</t>
  </si>
  <si>
    <t>ORD00411</t>
  </si>
  <si>
    <t>2024-01-09</t>
  </si>
  <si>
    <t>2024-01-12</t>
  </si>
  <si>
    <t>2024-01-13</t>
  </si>
  <si>
    <t>ORD00412</t>
  </si>
  <si>
    <t>ORD00413</t>
  </si>
  <si>
    <t>ORD00414</t>
  </si>
  <si>
    <t>ORD00415</t>
  </si>
  <si>
    <t>ORD00416</t>
  </si>
  <si>
    <t>ORD00417</t>
  </si>
  <si>
    <t>ORD00418</t>
  </si>
  <si>
    <t>ORD00419</t>
  </si>
  <si>
    <t>ORD00420</t>
  </si>
  <si>
    <t>ORD00422</t>
  </si>
  <si>
    <t>ORD00423</t>
  </si>
  <si>
    <t>ORD00426</t>
  </si>
  <si>
    <t>ORD00427</t>
  </si>
  <si>
    <t>ORD00428</t>
  </si>
  <si>
    <t>ORD00429</t>
  </si>
  <si>
    <t>ORD00430</t>
  </si>
  <si>
    <t>ORD00431</t>
  </si>
  <si>
    <t>ORD00432</t>
  </si>
  <si>
    <t>ORD00433</t>
  </si>
  <si>
    <t>ORD00434</t>
  </si>
  <si>
    <t>ORD00435</t>
  </si>
  <si>
    <t>ORD00436</t>
  </si>
  <si>
    <t>ORD00437</t>
  </si>
  <si>
    <t>ORD00438</t>
  </si>
  <si>
    <t>2025-01-03</t>
  </si>
  <si>
    <t>ORD00440</t>
  </si>
  <si>
    <t>ORD00441</t>
  </si>
  <si>
    <t>ORD00442</t>
  </si>
  <si>
    <t>ORD00443</t>
  </si>
  <si>
    <t>ORD00444</t>
  </si>
  <si>
    <t>ORD00445</t>
  </si>
  <si>
    <t>2024-04-20</t>
  </si>
  <si>
    <t>ORD00446</t>
  </si>
  <si>
    <t>ORD00447</t>
  </si>
  <si>
    <t>2024-12-21</t>
  </si>
  <si>
    <t>ORD00448</t>
  </si>
  <si>
    <t>ORD00449</t>
  </si>
  <si>
    <t>ORD00450</t>
  </si>
  <si>
    <t>ORD00451</t>
  </si>
  <si>
    <t>ORD00452</t>
  </si>
  <si>
    <t>ORD00453</t>
  </si>
  <si>
    <t>ORD00454</t>
  </si>
  <si>
    <t>ORD00456</t>
  </si>
  <si>
    <t>ORD00457</t>
  </si>
  <si>
    <t>ORD00458</t>
  </si>
  <si>
    <t>ORD00459</t>
  </si>
  <si>
    <t>ORD00460</t>
  </si>
  <si>
    <t>ORD00461</t>
  </si>
  <si>
    <t>ORD00462</t>
  </si>
  <si>
    <t xml:space="preserve"> Pooja Yadav </t>
  </si>
  <si>
    <t>ORD00463</t>
  </si>
  <si>
    <t>ORD00464</t>
  </si>
  <si>
    <t>ORD00465</t>
  </si>
  <si>
    <t>ORD00467</t>
  </si>
  <si>
    <t>ORD00468</t>
  </si>
  <si>
    <t>ORD00469</t>
  </si>
  <si>
    <t>ORD00470</t>
  </si>
  <si>
    <t>ORD00471</t>
  </si>
  <si>
    <t>2024-04-09</t>
  </si>
  <si>
    <t>ORD00472</t>
  </si>
  <si>
    <t>ORD00473</t>
  </si>
  <si>
    <t>ORD00474</t>
  </si>
  <si>
    <t>ORD00475</t>
  </si>
  <si>
    <t>ORD00476</t>
  </si>
  <si>
    <t>ORD00477</t>
  </si>
  <si>
    <t>2024-09-13</t>
  </si>
  <si>
    <t>ORD00478</t>
  </si>
  <si>
    <t>ORD00479</t>
  </si>
  <si>
    <t>ORD00480</t>
  </si>
  <si>
    <t>ORD00481</t>
  </si>
  <si>
    <t>2024-02-14</t>
  </si>
  <si>
    <t>ORD00483</t>
  </si>
  <si>
    <t>ORD00484</t>
  </si>
  <si>
    <t>ORD00485</t>
  </si>
  <si>
    <t>ORD00486</t>
  </si>
  <si>
    <t>ORD00488</t>
  </si>
  <si>
    <t>ORD00489</t>
  </si>
  <si>
    <t>ORD00490</t>
  </si>
  <si>
    <t>ORD00491</t>
  </si>
  <si>
    <t>ORD00492</t>
  </si>
  <si>
    <t>ORD00493</t>
  </si>
  <si>
    <t>ORD00494</t>
  </si>
  <si>
    <t>ORD00495</t>
  </si>
  <si>
    <t>ORD00496</t>
  </si>
  <si>
    <t>ORD00497</t>
  </si>
  <si>
    <t>ORD00498</t>
  </si>
  <si>
    <t>ORD00499</t>
  </si>
  <si>
    <t>ORD00501</t>
  </si>
  <si>
    <t>ORD00502</t>
  </si>
  <si>
    <t>ORD00503</t>
  </si>
  <si>
    <t>ORD00504</t>
  </si>
  <si>
    <t>ORD00505</t>
  </si>
  <si>
    <t>ORD00506</t>
  </si>
  <si>
    <t>ORD00507</t>
  </si>
  <si>
    <t>ORD00508</t>
  </si>
  <si>
    <t>ORD00509</t>
  </si>
  <si>
    <t>ORD00510</t>
  </si>
  <si>
    <t>ORD00511</t>
  </si>
  <si>
    <t>ORD00512</t>
  </si>
  <si>
    <t>ORD00513</t>
  </si>
  <si>
    <t>2024-05-06</t>
  </si>
  <si>
    <t>2024-05-13</t>
  </si>
  <si>
    <t>ORD00514</t>
  </si>
  <si>
    <t>ORD00515</t>
  </si>
  <si>
    <t>ORD00516</t>
  </si>
  <si>
    <t>ORD00517</t>
  </si>
  <si>
    <t>ORD00518</t>
  </si>
  <si>
    <t>ORD00519</t>
  </si>
  <si>
    <t>ORD00520</t>
  </si>
  <si>
    <t>ORD00521</t>
  </si>
  <si>
    <t>ORD00523</t>
  </si>
  <si>
    <t>ORD00524</t>
  </si>
  <si>
    <t>ORD00525</t>
  </si>
  <si>
    <t>ORD00526</t>
  </si>
  <si>
    <t>ORD00527</t>
  </si>
  <si>
    <t>2024-01-16</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</si>
  <si>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</si>
  <si>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</si>
  <si>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</si>
  <si>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</si>
  <si>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</si>
  <si>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</si>
  <si>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</si>
  <si>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</si>
  <si>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</si>
  <si>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</si>
  <si>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</si>
  <si>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</si>
  <si>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</si>
  <si>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</si>
  <si>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</si>
  <si>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</si>
  <si>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</si>
  <si>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</si>
  <si>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</si>
  <si>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</si>
  <si>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</si>
  <si>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</si>
  <si>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</si>
  <si>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</si>
  <si>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</si>
  <si>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</si>
  <si>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</si>
  <si>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</si>
  <si>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</si>
  <si>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2024-08-22</t>
  </si>
  <si>
    <t>ORD00557</t>
  </si>
  <si>
    <t>ORD00558</t>
  </si>
  <si>
    <t>ORD00559</t>
  </si>
  <si>
    <t>ORD00560</t>
  </si>
  <si>
    <t>ORD00561</t>
  </si>
  <si>
    <t>ORD00562</t>
  </si>
  <si>
    <t>ORD00563</t>
  </si>
  <si>
    <t>ORD00564</t>
  </si>
  <si>
    <t>2024-04-03</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</si>
  <si>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</si>
  <si>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</si>
  <si>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</si>
  <si>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</si>
  <si>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</si>
  <si>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</si>
  <si>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</si>
  <si>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</si>
  <si>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</si>
  <si>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</si>
  <si>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</si>
  <si>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</si>
  <si>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</si>
  <si>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</si>
  <si>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</si>
  <si>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</si>
  <si>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</si>
  <si>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</si>
  <si>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</si>
  <si>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</si>
  <si>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</si>
  <si>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</si>
  <si>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</si>
  <si>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</si>
  <si>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</si>
  <si>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</si>
  <si>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</si>
  <si>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</si>
  <si>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</si>
  <si>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</si>
  <si>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</si>
  <si>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</si>
  <si>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</si>
  <si>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</si>
  <si>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</si>
  <si>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</si>
  <si>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</si>
  <si>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</si>
  <si>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</si>
  <si>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</si>
  <si>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</si>
  <si>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</si>
  <si>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</si>
  <si>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</si>
  <si>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</si>
  <si>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</si>
  <si>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</si>
  <si>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</si>
  <si>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</si>
  <si>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</si>
  <si>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</si>
  <si>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</si>
  <si>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</si>
  <si>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</si>
  <si>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</si>
  <si>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</si>
  <si>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</si>
  <si>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</si>
  <si>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</si>
  <si>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</si>
  <si>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</si>
  <si>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</si>
  <si>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</si>
  <si>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</si>
  <si>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</si>
  <si>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</si>
  <si>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</si>
  <si>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</si>
  <si>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</si>
  <si>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</si>
  <si>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</si>
  <si>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2024-02-18</t>
  </si>
  <si>
    <t>ORD00637</t>
  </si>
  <si>
    <t>ORD00638</t>
  </si>
  <si>
    <t>ORD00639</t>
  </si>
  <si>
    <t>ORD00640</t>
  </si>
  <si>
    <t>ORD00641</t>
  </si>
  <si>
    <t>ORD00642</t>
  </si>
  <si>
    <t>ORD00644</t>
  </si>
  <si>
    <t>ORD00645</t>
  </si>
  <si>
    <t>ORD00646</t>
  </si>
  <si>
    <t>ORD00647</t>
  </si>
  <si>
    <t>ORD00648</t>
  </si>
  <si>
    <t>ORD00649</t>
  </si>
  <si>
    <t>ORD00650</t>
  </si>
  <si>
    <t>ORD00651</t>
  </si>
  <si>
    <t>ORD00652</t>
  </si>
  <si>
    <t>2024-03-13</t>
  </si>
  <si>
    <t>ORD00653</t>
  </si>
  <si>
    <t>ORD00654</t>
  </si>
  <si>
    <t>ORD00655</t>
  </si>
  <si>
    <t>ORD00656</t>
  </si>
  <si>
    <t>ORD00657</t>
  </si>
  <si>
    <t>ORD00658</t>
  </si>
  <si>
    <t>ORD00659</t>
  </si>
  <si>
    <t>ORD00660</t>
  </si>
  <si>
    <t>ORD00661</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</si>
  <si>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</si>
  <si>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</si>
  <si>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</si>
  <si>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</si>
  <si>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</si>
  <si>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</si>
  <si>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</si>
  <si>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</si>
  <si>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</si>
  <si>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</si>
  <si>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</si>
  <si>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</si>
  <si>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</si>
  <si>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</si>
  <si>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</si>
  <si>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</si>
  <si>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</si>
  <si>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</si>
  <si>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</si>
  <si>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</si>
  <si>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</si>
  <si>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</si>
  <si>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</si>
  <si>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</si>
  <si>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</si>
  <si>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</si>
  <si>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</si>
  <si>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</si>
  <si>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</si>
  <si>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</si>
  <si>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</si>
  <si>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</si>
  <si>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</si>
  <si>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</si>
  <si>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</si>
  <si>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</si>
  <si>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</si>
  <si>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</si>
  <si>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</si>
  <si>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</si>
  <si>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</si>
  <si>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</si>
  <si>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</si>
  <si>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</si>
  <si>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</si>
  <si>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</si>
  <si>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</si>
  <si>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</si>
  <si>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</si>
  <si>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</si>
  <si>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</si>
  <si>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</si>
  <si>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</si>
  <si>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</si>
  <si>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</si>
  <si>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</si>
  <si>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</si>
  <si>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</si>
  <si>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</si>
  <si>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</si>
  <si>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</si>
  <si>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</si>
  <si>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2024-08-17</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</si>
  <si>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</si>
  <si>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</si>
  <si>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</si>
  <si>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</si>
  <si>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</si>
  <si>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</si>
  <si>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</si>
  <si>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</si>
  <si>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</si>
  <si>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</si>
  <si>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</si>
  <si>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</si>
  <si>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</si>
  <si>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</si>
  <si>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</si>
  <si>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</si>
  <si>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</si>
  <si>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</si>
  <si>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</si>
  <si>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</si>
  <si>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</si>
  <si>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</si>
  <si>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</si>
  <si>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</si>
  <si>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</si>
  <si>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</si>
  <si>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</si>
  <si>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</si>
  <si>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</si>
  <si>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</si>
  <si>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</si>
  <si>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</si>
  <si>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</si>
  <si>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</si>
  <si>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</si>
  <si>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</si>
  <si>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</si>
  <si>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</si>
  <si>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</si>
  <si>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</si>
  <si>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</si>
  <si>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</si>
  <si>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</si>
  <si>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</si>
  <si>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</si>
  <si>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</si>
  <si>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</si>
  <si>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</si>
  <si>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</si>
  <si>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</si>
  <si>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</si>
  <si>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</si>
  <si>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</si>
  <si>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</si>
  <si>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</si>
  <si>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</si>
  <si>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</si>
  <si>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</si>
  <si>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</si>
  <si>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</si>
  <si>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</si>
  <si>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</si>
  <si>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</si>
  <si>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</si>
  <si>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</si>
  <si>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</si>
  <si>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</si>
  <si>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</si>
  <si>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</si>
  <si>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</si>
  <si>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</si>
  <si>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</si>
  <si>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</si>
  <si>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</si>
  <si>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</si>
  <si>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</si>
  <si>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</si>
  <si>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</si>
  <si>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</si>
  <si>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</si>
  <si>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</si>
  <si>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</si>
  <si>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</si>
  <si>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</si>
  <si>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</si>
  <si>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</si>
  <si>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</si>
  <si>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</si>
  <si>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</si>
  <si>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</si>
  <si>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</si>
  <si>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</si>
  <si>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</si>
  <si>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</si>
  <si>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</si>
  <si>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</si>
  <si>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</si>
  <si>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</si>
  <si>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</si>
  <si>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</si>
  <si>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</si>
  <si>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</si>
  <si>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</si>
  <si>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</si>
  <si>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</si>
  <si>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</si>
  <si>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</si>
  <si>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</si>
  <si>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</si>
  <si>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</si>
  <si>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</si>
  <si>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</si>
  <si>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</si>
  <si>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</si>
  <si>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</si>
  <si>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</si>
  <si>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</si>
  <si>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</si>
  <si>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</si>
  <si>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</si>
  <si>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</si>
  <si>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</si>
  <si>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</si>
  <si>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</si>
  <si>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</si>
  <si>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</si>
  <si>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</si>
  <si>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</si>
  <si>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</si>
  <si>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</si>
  <si>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</si>
  <si>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</si>
  <si>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</si>
  <si>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</si>
  <si>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</si>
  <si>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</si>
  <si>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</si>
  <si>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</si>
  <si>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</si>
  <si>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</si>
  <si>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</si>
  <si>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</si>
  <si>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</si>
  <si>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</si>
  <si>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</si>
  <si>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</si>
  <si>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</si>
  <si>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</si>
  <si>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</si>
  <si>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</si>
  <si>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</si>
  <si>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</si>
  <si>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</si>
  <si>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</si>
  <si>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</si>
  <si>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</si>
  <si>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</si>
  <si>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</si>
  <si>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</si>
  <si>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</si>
  <si>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</si>
  <si>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</si>
  <si>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</si>
  <si>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</si>
  <si>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</si>
  <si>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</si>
  <si>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</si>
  <si>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</si>
  <si>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</si>
  <si>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</si>
  <si>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</si>
  <si>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</si>
  <si>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</si>
  <si>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</si>
  <si>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</si>
  <si>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</si>
  <si>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</si>
  <si>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</si>
  <si>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</si>
  <si>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2025-01-06</t>
  </si>
  <si>
    <t>ORD00905</t>
  </si>
  <si>
    <t>ORD00906</t>
  </si>
  <si>
    <t>ORD00907</t>
  </si>
  <si>
    <t>ORD00908</t>
  </si>
  <si>
    <t>ORD00909</t>
  </si>
  <si>
    <t>ORD00910</t>
  </si>
  <si>
    <t>ORD00911</t>
  </si>
  <si>
    <t>ORD00912</t>
  </si>
  <si>
    <t>ORD00913</t>
  </si>
  <si>
    <t>ORD00914</t>
  </si>
  <si>
    <t>ORD00915</t>
  </si>
  <si>
    <t>ORD00916</t>
  </si>
  <si>
    <t>ORD00918</t>
  </si>
  <si>
    <t>ORD00919</t>
  </si>
  <si>
    <t>ORD00920</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</si>
  <si>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</si>
  <si>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</si>
  <si>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</si>
  <si>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</si>
  <si>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</si>
  <si>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</si>
  <si>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</si>
  <si>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</si>
  <si>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</si>
  <si>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</si>
  <si>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</si>
  <si>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</si>
  <si>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</si>
  <si>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</si>
  <si>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</si>
  <si>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</si>
  <si>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</si>
  <si>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</si>
  <si>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</si>
  <si>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</si>
  <si>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</si>
  <si>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</si>
  <si>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</si>
  <si>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2024-03-20</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</si>
  <si>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</si>
  <si>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</si>
  <si>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</si>
  <si>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</si>
  <si>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</si>
  <si>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</si>
  <si>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</si>
  <si>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</si>
  <si>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</si>
  <si>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</si>
  <si>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</si>
  <si>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</si>
  <si>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</si>
  <si>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</si>
  <si>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</si>
  <si>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</si>
  <si>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</si>
  <si>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</si>
  <si>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</si>
  <si>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</si>
  <si>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</si>
  <si>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</si>
  <si>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</si>
  <si>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</si>
  <si>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</si>
  <si>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</si>
  <si>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</si>
  <si>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</si>
  <si>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</si>
  <si>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</si>
  <si>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</si>
  <si>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</si>
  <si>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</si>
  <si>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</si>
  <si>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</si>
  <si>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</si>
  <si>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</si>
  <si>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</si>
  <si>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</si>
  <si>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</si>
  <si>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</si>
  <si>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</si>
  <si>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</si>
  <si>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</si>
  <si>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</si>
  <si>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</si>
  <si>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</si>
  <si>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</si>
  <si>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</si>
  <si>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</si>
  <si>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</si>
  <si>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</si>
  <si>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</si>
  <si>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</si>
  <si>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</si>
  <si>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</si>
  <si>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</si>
  <si>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</si>
  <si>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</si>
  <si>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</si>
  <si>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</si>
  <si>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</si>
  <si>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</si>
  <si>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</si>
  <si>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2025-01-07</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</si>
  <si>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</si>
  <si>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</si>
  <si>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</si>
  <si>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</si>
  <si>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</si>
  <si>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</si>
  <si>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</si>
  <si>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</si>
  <si>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</si>
  <si>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</si>
  <si>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</si>
  <si>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</si>
  <si>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</si>
  <si>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</si>
  <si>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</si>
  <si>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</si>
  <si>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</si>
  <si>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</si>
  <si>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</si>
  <si>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</si>
  <si>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</si>
  <si>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</si>
  <si>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</si>
  <si>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</si>
  <si>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</si>
  <si>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</si>
  <si>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</si>
  <si>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</si>
  <si>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</si>
  <si>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</si>
  <si>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</si>
  <si>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</si>
  <si>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</si>
  <si>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</si>
  <si>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</si>
  <si>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</si>
  <si>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</si>
  <si>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</si>
  <si>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</si>
  <si>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</si>
  <si>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</si>
  <si>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</si>
  <si>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</si>
  <si>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</si>
  <si>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</si>
  <si>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</si>
  <si>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</si>
  <si>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</si>
  <si>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</si>
  <si>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</si>
  <si>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</si>
  <si>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</si>
  <si>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</si>
  <si>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</si>
  <si>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</si>
  <si>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</si>
  <si>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</si>
  <si>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</si>
  <si>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</si>
  <si>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</si>
  <si>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</si>
  <si>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</si>
  <si>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</si>
  <si>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</si>
  <si>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</si>
  <si>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</si>
  <si>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</si>
  <si>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</si>
  <si>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</si>
  <si>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</si>
  <si>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</si>
  <si>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</si>
  <si>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</si>
  <si>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</si>
  <si>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</si>
  <si>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</si>
  <si>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</si>
  <si>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</si>
  <si>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</si>
  <si>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</si>
  <si>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</si>
  <si>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</si>
  <si>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</si>
  <si>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</si>
  <si>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</si>
  <si>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</si>
  <si>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</si>
  <si>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</si>
  <si>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</si>
  <si>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</si>
  <si>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</si>
  <si>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</si>
  <si>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</si>
  <si>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</si>
  <si>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</si>
  <si>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</si>
  <si>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ORD01107</t>
  </si>
  <si>
    <t>ORD01108</t>
  </si>
  <si>
    <t>ORD01109</t>
  </si>
  <si>
    <t>ORD01110</t>
  </si>
  <si>
    <t>ORD01111</t>
  </si>
  <si>
    <t>ORD01112</t>
  </si>
  <si>
    <t>ORD01113</t>
  </si>
  <si>
    <t>ORD01114</t>
  </si>
  <si>
    <t>ORD01115</t>
  </si>
  <si>
    <t>ORD01116</t>
  </si>
  <si>
    <t>ORD01117</t>
  </si>
  <si>
    <t>ORD01118</t>
  </si>
  <si>
    <t>ORD01119</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</si>
  <si>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</si>
  <si>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</si>
  <si>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</si>
  <si>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</si>
  <si>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</si>
  <si>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</si>
  <si>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</si>
  <si>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</si>
  <si>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</si>
  <si>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</si>
  <si>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</si>
  <si>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</si>
  <si>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</si>
  <si>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</si>
  <si>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</si>
  <si>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</si>
  <si>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</si>
  <si>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</si>
  <si>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</si>
  <si>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</si>
  <si>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</si>
  <si>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</si>
  <si>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</si>
  <si>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</si>
  <si>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</si>
  <si>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</si>
  <si>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</si>
  <si>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</si>
  <si>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</si>
  <si>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</si>
  <si>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</si>
  <si>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</si>
  <si>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</si>
  <si>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</si>
  <si>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</si>
  <si>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</si>
  <si>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</si>
  <si>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</si>
  <si>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</si>
  <si>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</si>
  <si>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</si>
  <si>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</si>
  <si>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</si>
  <si>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</si>
  <si>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</si>
  <si>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</si>
  <si>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</si>
  <si>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</si>
  <si>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</si>
  <si>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</si>
  <si>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</si>
  <si>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</si>
  <si>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</si>
  <si>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</si>
  <si>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</si>
  <si>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</si>
  <si>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</si>
  <si>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</si>
  <si>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</si>
  <si>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</si>
  <si>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</si>
  <si>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</si>
  <si>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</si>
  <si>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</si>
  <si>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</si>
  <si>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</si>
  <si>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</si>
  <si>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</si>
  <si>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</si>
  <si>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</si>
  <si>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</si>
  <si>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</si>
  <si>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</si>
  <si>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</si>
  <si>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</si>
  <si>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</si>
  <si>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</si>
  <si>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</si>
  <si>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</si>
  <si>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</si>
  <si>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</si>
  <si>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</si>
  <si>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</si>
  <si>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</si>
  <si>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</si>
  <si>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</si>
  <si>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</si>
  <si>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</si>
  <si>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</si>
  <si>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</si>
  <si>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</si>
  <si>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</si>
  <si>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</si>
  <si>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</si>
  <si>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</si>
  <si>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</si>
  <si>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</si>
  <si>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</si>
  <si>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</si>
  <si>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</si>
  <si>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</si>
  <si>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</si>
  <si>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</si>
  <si>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</si>
  <si>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</si>
  <si>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</si>
  <si>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</si>
  <si>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</si>
  <si>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</si>
  <si>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</si>
  <si>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</si>
  <si>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</si>
  <si>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</si>
  <si>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</si>
  <si>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</si>
  <si>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</si>
  <si>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</si>
  <si>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</si>
  <si>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</si>
  <si>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</si>
  <si>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</si>
  <si>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</si>
  <si>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</si>
  <si>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</si>
  <si>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</si>
  <si>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</si>
  <si>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</si>
  <si>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</si>
  <si>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</si>
  <si>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</si>
  <si>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</si>
  <si>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</si>
  <si>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</si>
  <si>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</si>
  <si>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</si>
  <si>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</si>
  <si>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</si>
  <si>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</si>
  <si>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</si>
  <si>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</si>
  <si>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</si>
  <si>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</si>
  <si>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</si>
  <si>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</si>
  <si>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</si>
  <si>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</si>
  <si>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</si>
  <si>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</si>
  <si>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</si>
  <si>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</si>
  <si>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</si>
  <si>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</si>
  <si>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</si>
  <si>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</si>
  <si>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</si>
  <si>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</si>
  <si>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</si>
  <si>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</si>
  <si>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</si>
  <si>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</si>
  <si>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</si>
  <si>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</si>
  <si>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</si>
  <si>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</si>
  <si>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</si>
  <si>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</si>
  <si>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</si>
  <si>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</si>
  <si>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</si>
  <si>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</si>
  <si>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</si>
  <si>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</si>
  <si>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</si>
  <si>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</si>
  <si>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</si>
  <si>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</si>
  <si>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</si>
  <si>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</si>
  <si>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</si>
  <si>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</si>
  <si>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</si>
  <si>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</si>
  <si>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</si>
  <si>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</si>
  <si>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</si>
  <si>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</si>
  <si>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</si>
  <si>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</si>
  <si>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</si>
  <si>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</si>
  <si>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</si>
  <si>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</si>
  <si>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</si>
  <si>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ORD01316</t>
  </si>
  <si>
    <t>ORD01317</t>
  </si>
  <si>
    <t>ORD01318</t>
  </si>
  <si>
    <t>ORD01319</t>
  </si>
  <si>
    <t>ORD01320</t>
  </si>
  <si>
    <t>ORD01321</t>
  </si>
  <si>
    <t>ORD01322</t>
  </si>
  <si>
    <t>ORD01324</t>
  </si>
  <si>
    <t>ORD01325</t>
  </si>
  <si>
    <t>ORD01326</t>
  </si>
  <si>
    <t>ORD01327</t>
  </si>
  <si>
    <t>ORD01328</t>
  </si>
  <si>
    <t>ORD01329</t>
  </si>
  <si>
    <t>ORD01330</t>
  </si>
  <si>
    <t>ORD01331</t>
  </si>
  <si>
    <t>ORD01332</t>
  </si>
  <si>
    <t>ORD01333</t>
  </si>
  <si>
    <t>ORD01334</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</si>
  <si>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</si>
  <si>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</si>
  <si>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</si>
  <si>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</si>
  <si>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</si>
  <si>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</si>
  <si>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</si>
  <si>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</si>
  <si>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</si>
  <si>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</si>
  <si>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</si>
  <si>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</si>
  <si>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</si>
  <si>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</si>
  <si>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</si>
  <si>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</si>
  <si>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</si>
  <si>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</si>
  <si>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</si>
  <si>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</si>
  <si>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</si>
  <si>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</si>
  <si>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</si>
  <si>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</si>
  <si>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</si>
  <si>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</si>
  <si>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</si>
  <si>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</si>
  <si>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</si>
  <si>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</si>
  <si>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</si>
  <si>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</si>
  <si>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</si>
  <si>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</si>
  <si>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</si>
  <si>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</si>
  <si>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</si>
  <si>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</si>
  <si>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</si>
  <si>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</si>
  <si>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</si>
  <si>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</si>
  <si>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</si>
  <si>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</si>
  <si>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</si>
  <si>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</si>
  <si>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</si>
  <si>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</si>
  <si>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</si>
  <si>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</si>
  <si>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</si>
  <si>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</si>
  <si>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</si>
  <si>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</si>
  <si>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</si>
  <si>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</si>
  <si>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</si>
  <si>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</si>
  <si>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</si>
  <si>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</si>
  <si>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</si>
  <si>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</si>
  <si>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</si>
  <si>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</si>
  <si>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</si>
  <si>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</si>
  <si>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</si>
  <si>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</si>
  <si>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</si>
  <si>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</si>
  <si>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</si>
  <si>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</si>
  <si>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</si>
  <si>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</si>
  <si>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</si>
  <si>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</si>
  <si>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</si>
  <si>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</si>
  <si>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</si>
  <si>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</si>
  <si>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</si>
  <si>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</si>
  <si>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</si>
  <si>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</si>
  <si>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</si>
  <si>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</si>
  <si>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</si>
  <si>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</si>
  <si>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</si>
  <si>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</si>
  <si>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</si>
  <si>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</si>
  <si>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</si>
  <si>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</si>
  <si>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</si>
  <si>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</si>
  <si>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</si>
  <si>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</si>
  <si>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</si>
  <si>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</si>
  <si>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</si>
  <si>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</si>
  <si>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</si>
  <si>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</si>
  <si>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</si>
  <si>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</si>
  <si>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</si>
  <si>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</si>
  <si>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</si>
  <si>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</si>
  <si>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</si>
  <si>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</si>
  <si>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</si>
  <si>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</si>
  <si>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</si>
  <si>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</si>
  <si>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</si>
  <si>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</si>
  <si>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</si>
  <si>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</si>
  <si>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</si>
  <si>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</si>
  <si>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</si>
  <si>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</si>
  <si>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</si>
  <si>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</si>
  <si>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</si>
  <si>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</si>
  <si>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</si>
  <si>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</si>
  <si>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</si>
  <si>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</si>
  <si>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</si>
  <si>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</si>
  <si>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</si>
  <si>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</si>
  <si>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</si>
  <si>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</si>
  <si>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</si>
  <si>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</si>
  <si>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</si>
  <si>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</si>
  <si>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</si>
  <si>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</si>
  <si>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</si>
  <si>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</si>
  <si>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</si>
  <si>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</si>
  <si>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</si>
  <si>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</si>
  <si>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</si>
  <si>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</si>
  <si>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</si>
  <si>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</si>
  <si>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</si>
  <si>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</si>
  <si>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</si>
  <si>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</si>
  <si>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</si>
  <si>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</si>
  <si>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</si>
  <si>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</si>
  <si>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</si>
  <si>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</si>
  <si>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</si>
  <si>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</si>
  <si>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</si>
  <si>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</si>
  <si>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</si>
  <si>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</si>
  <si>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</si>
  <si>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</si>
  <si>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</si>
  <si>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</si>
  <si>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</si>
  <si>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</si>
  <si>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</si>
  <si>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</si>
  <si>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</si>
  <si>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</si>
  <si>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</si>
  <si>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</si>
  <si>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</si>
  <si>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</si>
  <si>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</si>
  <si>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</si>
  <si>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</si>
  <si>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</si>
  <si>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</si>
  <si>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</si>
  <si>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</si>
  <si>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</si>
  <si>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</si>
  <si>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</si>
  <si>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</si>
  <si>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</si>
  <si>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</si>
  <si>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</si>
  <si>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</si>
  <si>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</si>
  <si>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</si>
  <si>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</si>
  <si>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</si>
  <si>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</si>
  <si>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</si>
  <si>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</si>
  <si>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</si>
  <si>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</si>
  <si>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</si>
  <si>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</si>
  <si>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</si>
  <si>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</si>
  <si>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</si>
  <si>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</si>
  <si>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</si>
  <si>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</si>
  <si>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</si>
  <si>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</si>
  <si>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</si>
  <si>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</si>
  <si>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</si>
  <si>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</si>
  <si>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</si>
  <si>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</si>
  <si>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</si>
  <si>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</si>
  <si>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</si>
  <si>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</si>
  <si>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</si>
  <si>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</si>
  <si>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</si>
  <si>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</si>
  <si>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</si>
  <si>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</si>
  <si>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</si>
  <si>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</si>
  <si>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</si>
  <si>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</si>
  <si>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</si>
  <si>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</si>
  <si>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</si>
  <si>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</si>
  <si>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</si>
  <si>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</si>
  <si>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</si>
  <si>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</si>
  <si>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</si>
  <si>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</si>
  <si>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</si>
  <si>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</si>
  <si>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</si>
  <si>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</si>
  <si>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</si>
  <si>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</si>
  <si>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</si>
  <si>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</si>
  <si>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</si>
  <si>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</si>
  <si>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</si>
  <si>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</si>
  <si>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</si>
  <si>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</si>
  <si>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</si>
  <si>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</si>
  <si>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</si>
  <si>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</si>
  <si>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</si>
  <si>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</si>
  <si>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</si>
  <si>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</si>
  <si>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</si>
  <si>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</si>
  <si>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</si>
  <si>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</si>
  <si>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</si>
  <si>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</si>
  <si>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</si>
  <si>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</si>
  <si>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</si>
  <si>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</si>
  <si>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</si>
  <si>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</si>
  <si>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</si>
  <si>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</si>
  <si>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</si>
  <si>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</si>
  <si>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</si>
  <si>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</si>
  <si>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</si>
  <si>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</si>
  <si>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</si>
  <si>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</si>
  <si>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</si>
  <si>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</si>
  <si>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</si>
  <si>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</si>
  <si>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</si>
  <si>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</si>
  <si>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</si>
  <si>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</si>
  <si>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</si>
  <si>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</si>
  <si>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</si>
  <si>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</si>
  <si>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</si>
  <si>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</si>
  <si>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</si>
  <si>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</si>
  <si>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</si>
  <si>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</si>
  <si>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</si>
  <si>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</si>
  <si>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</si>
  <si>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</si>
  <si>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</si>
  <si>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</si>
  <si>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</si>
  <si>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</si>
  <si>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</si>
  <si>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</si>
  <si>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</si>
  <si>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</si>
  <si>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</si>
  <si>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</si>
  <si>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</si>
  <si>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</si>
  <si>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</si>
  <si>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</si>
  <si>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</si>
  <si>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</si>
  <si>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</si>
  <si>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</si>
  <si>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</si>
  <si>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</si>
  <si>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</si>
  <si>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</si>
  <si>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</si>
  <si>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</si>
  <si>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</si>
  <si>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</si>
  <si>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</si>
  <si>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</si>
  <si>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</si>
  <si>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</si>
  <si>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</si>
  <si>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</si>
  <si>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</si>
  <si>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</si>
  <si>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</si>
  <si>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</si>
  <si>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</si>
  <si>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</si>
  <si>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</si>
  <si>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</si>
  <si>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</si>
  <si>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</si>
  <si>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</si>
  <si>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</si>
  <si>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</si>
  <si>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</si>
  <si>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</si>
  <si>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</si>
  <si>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</si>
  <si>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</si>
  <si>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</si>
  <si>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</si>
  <si>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</si>
  <si>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</si>
  <si>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</si>
  <si>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</si>
  <si>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</si>
  <si>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</si>
  <si>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</si>
  <si>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</si>
  <si>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</si>
  <si>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</si>
  <si>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</si>
  <si>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</si>
  <si>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</si>
  <si>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</si>
  <si>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</si>
  <si>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</si>
  <si>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</si>
  <si>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</si>
  <si>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</si>
  <si>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</si>
  <si>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</si>
  <si>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</si>
  <si>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</si>
  <si>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</si>
  <si>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</si>
  <si>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</si>
  <si>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</si>
  <si>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</si>
  <si>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</si>
  <si>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</si>
  <si>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</si>
  <si>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</si>
  <si>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</si>
  <si>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</si>
  <si>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</si>
  <si>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</si>
  <si>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</si>
  <si>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</si>
  <si>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</si>
  <si>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</si>
  <si>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</si>
  <si>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</si>
  <si>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</si>
  <si>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</si>
  <si>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</si>
  <si>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</si>
  <si>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</si>
  <si>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</si>
  <si>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</si>
  <si>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</si>
  <si>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</si>
  <si>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</si>
  <si>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</si>
  <si>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</si>
  <si>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</si>
  <si>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</si>
  <si>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</si>
  <si>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</si>
  <si>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</si>
  <si>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</si>
  <si>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</si>
  <si>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</si>
  <si>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</si>
  <si>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</si>
  <si>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</si>
  <si>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</si>
  <si>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</si>
  <si>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</si>
  <si>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</si>
  <si>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</si>
  <si>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</si>
  <si>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</si>
  <si>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</si>
  <si>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</si>
  <si>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</si>
  <si>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</si>
  <si>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</si>
  <si>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</si>
  <si>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</si>
  <si>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</si>
  <si>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</si>
  <si>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</si>
  <si>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</si>
  <si>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</si>
  <si>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</si>
  <si>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</si>
  <si>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</si>
  <si>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</si>
  <si>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</si>
  <si>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</si>
  <si>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</si>
  <si>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</si>
  <si>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</si>
  <si>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</si>
  <si>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</si>
  <si>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</si>
  <si>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</si>
  <si>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</si>
  <si>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</si>
  <si>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</si>
  <si>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</si>
  <si>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</si>
  <si>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</si>
  <si>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</si>
  <si>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</si>
  <si>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</si>
  <si>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</si>
  <si>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</si>
  <si>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</si>
  <si>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</si>
  <si>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</si>
  <si>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</si>
  <si>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</si>
  <si>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</si>
  <si>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</si>
  <si>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</si>
  <si>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</si>
  <si>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</si>
  <si>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</si>
  <si>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</si>
  <si>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</si>
  <si>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</si>
  <si>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</si>
  <si>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</si>
  <si>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</si>
  <si>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</si>
  <si>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</si>
  <si>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</si>
  <si>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</si>
  <si>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</si>
  <si>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</si>
  <si>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</si>
  <si>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</si>
  <si>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</si>
  <si>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</si>
  <si>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</si>
  <si>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</si>
  <si>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</si>
  <si>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</si>
  <si>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</si>
  <si>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</si>
  <si>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</si>
  <si>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</si>
  <si>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</si>
  <si>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</si>
  <si>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</si>
  <si>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</si>
  <si>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</si>
  <si>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</si>
  <si>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</si>
  <si>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</si>
  <si>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</si>
  <si>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</si>
  <si>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</si>
  <si>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</si>
  <si>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</si>
  <si>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</si>
  <si>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</si>
  <si>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</si>
  <si>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</si>
  <si>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</si>
  <si>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</si>
  <si>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</si>
  <si>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</si>
  <si>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</si>
  <si>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</si>
  <si>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</si>
  <si>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</si>
  <si>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</si>
  <si>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</si>
  <si>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</si>
  <si>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</si>
  <si>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</si>
  <si>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</si>
  <si>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</si>
  <si>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</si>
  <si>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</si>
  <si>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</si>
  <si>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</si>
  <si>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</si>
  <si>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</si>
  <si>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</si>
  <si>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</si>
  <si>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</si>
  <si>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</si>
  <si>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</si>
  <si>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</si>
  <si>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</si>
  <si>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</si>
  <si>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</si>
  <si>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</si>
  <si>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</si>
  <si>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</si>
  <si>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</si>
  <si>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</si>
  <si>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</si>
  <si>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</si>
  <si>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</si>
  <si>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</si>
  <si>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</si>
  <si>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</si>
  <si>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</si>
  <si>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</si>
  <si>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</si>
  <si>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</si>
  <si>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</si>
  <si>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</si>
  <si>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</si>
  <si>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</si>
  <si>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</si>
  <si>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</si>
  <si>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</si>
  <si>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</si>
  <si>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</si>
  <si>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</si>
  <si>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</si>
  <si>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</si>
  <si>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</si>
  <si>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</si>
  <si>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</si>
  <si>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</si>
  <si>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</si>
  <si>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</si>
  <si>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</si>
  <si>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</si>
  <si>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</si>
  <si>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</si>
  <si>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</si>
  <si>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</si>
  <si>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</si>
  <si>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</si>
  <si>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</si>
  <si>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</si>
  <si>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</si>
  <si>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</si>
  <si>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</si>
  <si>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</si>
  <si>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</si>
  <si>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</si>
  <si>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</si>
  <si>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</si>
  <si>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</si>
  <si>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</si>
  <si>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</si>
  <si>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</si>
  <si>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</si>
  <si>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</si>
  <si>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</si>
  <si>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</si>
  <si>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</si>
  <si>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</si>
  <si>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</si>
  <si>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</si>
  <si>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</si>
  <si>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</si>
  <si>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</si>
  <si>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</si>
  <si>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</si>
  <si>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</si>
  <si>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</si>
  <si>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</si>
  <si>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</si>
  <si>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</si>
  <si>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</si>
  <si>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</si>
  <si>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</si>
  <si>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</si>
  <si>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</si>
  <si>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</si>
  <si>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</si>
  <si>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</si>
  <si>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</si>
  <si>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</si>
  <si>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</si>
  <si>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</si>
  <si>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</si>
  <si>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</si>
  <si>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</si>
  <si>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</si>
  <si>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</si>
  <si>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</si>
  <si>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</si>
  <si>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</si>
  <si>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</si>
  <si>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</si>
  <si>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</si>
  <si>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</si>
  <si>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</si>
  <si>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</si>
  <si>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</si>
  <si>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</si>
  <si>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</si>
  <si>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ORD00031</t>
  </si>
  <si>
    <t>ORD00036</t>
  </si>
  <si>
    <t>ORD00041</t>
  </si>
  <si>
    <t>ORD00056</t>
  </si>
  <si>
    <t>ORD00064</t>
  </si>
  <si>
    <t>ORD00072</t>
  </si>
  <si>
    <t>ORD00220</t>
  </si>
  <si>
    <t>ORD00275</t>
  </si>
  <si>
    <t>ORD00332</t>
  </si>
  <si>
    <t>ORD00360</t>
  </si>
  <si>
    <t>ORD00421</t>
  </si>
  <si>
    <t>ORD00425</t>
  </si>
  <si>
    <t>ORD00455</t>
  </si>
  <si>
    <t>ORD00482</t>
  </si>
  <si>
    <t>ORD00487</t>
  </si>
  <si>
    <t>ORD00500</t>
  </si>
  <si>
    <t>ORD00522</t>
  </si>
  <si>
    <t>ORD00611</t>
  </si>
  <si>
    <t>ORD00643</t>
  </si>
  <si>
    <t>ORD00662</t>
  </si>
  <si>
    <t>ORD00798</t>
  </si>
  <si>
    <t>ORD00917</t>
  </si>
  <si>
    <t>ORD00921</t>
  </si>
  <si>
    <t>ORD00964</t>
  </si>
  <si>
    <t>ORD01106</t>
  </si>
  <si>
    <t>ORD01120</t>
  </si>
  <si>
    <t>ORD01267</t>
  </si>
  <si>
    <t>ORD01315</t>
  </si>
  <si>
    <t>ORD01323</t>
  </si>
  <si>
    <t>ORD01335</t>
  </si>
  <si>
    <t>ORD01368</t>
  </si>
  <si>
    <t>ORD01399</t>
  </si>
  <si>
    <t>ORD01651</t>
  </si>
  <si>
    <t>ORD01668</t>
  </si>
  <si>
    <t>ORD01764</t>
  </si>
  <si>
    <t>ORD01869</t>
  </si>
  <si>
    <t>ORD01913</t>
  </si>
  <si>
    <t>Duplicate check</t>
  </si>
  <si>
    <t>Karan Gupta</t>
  </si>
  <si>
    <t>Sneha Singh</t>
  </si>
  <si>
    <t>Karan Yadav</t>
  </si>
  <si>
    <t>Neha Sharma</t>
  </si>
  <si>
    <t>Rahul Singh</t>
  </si>
  <si>
    <t>Vikas Joshi</t>
  </si>
  <si>
    <t>Sneha Patel</t>
  </si>
  <si>
    <t>Rahul Joshi</t>
  </si>
  <si>
    <t>Vikas Yadav</t>
  </si>
  <si>
    <t>Amit Gupta</t>
  </si>
  <si>
    <t>Sneha Kumar</t>
  </si>
  <si>
    <t>Vikas Patel</t>
  </si>
  <si>
    <t>Anjali Singh</t>
  </si>
  <si>
    <t>Anjali Verma</t>
  </si>
  <si>
    <t>Rohit Kumar</t>
  </si>
  <si>
    <t>Priya Singh</t>
  </si>
  <si>
    <t>Pooja Verma</t>
  </si>
  <si>
    <t>Rahul Kumar</t>
  </si>
  <si>
    <t>Sneha Sharma</t>
  </si>
  <si>
    <t>Amit Yadav</t>
  </si>
  <si>
    <t>Vikas Verma</t>
  </si>
  <si>
    <t>Rahul Yadav</t>
  </si>
  <si>
    <t>Priya Verma</t>
  </si>
  <si>
    <t>Anjali Yadav</t>
  </si>
  <si>
    <t>Sneha Gupta</t>
  </si>
  <si>
    <t>Pooja Patel</t>
  </si>
  <si>
    <t>Pooja Kumar</t>
  </si>
  <si>
    <t>Amit Verma</t>
  </si>
  <si>
    <t>Priya Kumar</t>
  </si>
  <si>
    <t>Anjali Joshi</t>
  </si>
  <si>
    <t>Pooja Joshi</t>
  </si>
  <si>
    <t>Amit Singh</t>
  </si>
  <si>
    <t>Vikas Gupta</t>
  </si>
  <si>
    <t>Rahul Patel</t>
  </si>
  <si>
    <t>Amit Joshi</t>
  </si>
  <si>
    <t>Karan Kumar</t>
  </si>
  <si>
    <t>Pooja Sharma</t>
  </si>
  <si>
    <t>Rahul Sharma</t>
  </si>
  <si>
    <t>Neha Singh</t>
  </si>
  <si>
    <t>Karan Verma</t>
  </si>
  <si>
    <t>Rahul Verma</t>
  </si>
  <si>
    <t>Priya Patel</t>
  </si>
  <si>
    <t>Neha Joshi</t>
  </si>
  <si>
    <t>Rohit Joshi</t>
  </si>
  <si>
    <t>Rohit Sharma</t>
  </si>
  <si>
    <t>Anjali Sharma</t>
  </si>
  <si>
    <t>Sneha Verma</t>
  </si>
  <si>
    <t>Rohit Yadav</t>
  </si>
  <si>
    <t>Rohit Patel</t>
  </si>
  <si>
    <t>Pooja Gupta</t>
  </si>
  <si>
    <t>Rohit Singh</t>
  </si>
  <si>
    <t>Neha Gupta</t>
  </si>
  <si>
    <t>Karan Sharma</t>
  </si>
  <si>
    <t>Amit Kumar</t>
  </si>
  <si>
    <t>Vikas Singh</t>
  </si>
  <si>
    <t>Priya Gupta</t>
  </si>
  <si>
    <t>Sneha Joshi</t>
  </si>
  <si>
    <t>Rohit Gupta</t>
  </si>
  <si>
    <t>Neha Kumar</t>
  </si>
  <si>
    <t>Anjali Patel</t>
  </si>
  <si>
    <t>Neha Yadav</t>
  </si>
  <si>
    <t>Neha Patel</t>
  </si>
  <si>
    <t>Karan Patel</t>
  </si>
  <si>
    <t>Sneha Yadav</t>
  </si>
  <si>
    <t>Vikas Kumar</t>
  </si>
  <si>
    <t>Anjali Kumar</t>
  </si>
  <si>
    <t>Neha Verma</t>
  </si>
  <si>
    <t>Vikas Sharma</t>
  </si>
  <si>
    <t>Priya Joshi</t>
  </si>
  <si>
    <t>Karan Singh</t>
  </si>
  <si>
    <t>Karan Joshi</t>
  </si>
  <si>
    <t>Amit Sharma</t>
  </si>
  <si>
    <t>Anjali Gupta</t>
  </si>
  <si>
    <t>Pooja Singh</t>
  </si>
  <si>
    <t>Rohit Verma</t>
  </si>
  <si>
    <t>Priya Yadav</t>
  </si>
  <si>
    <t>Amit Patel</t>
  </si>
  <si>
    <t>Rahul Gupta</t>
  </si>
  <si>
    <t>Priya Sharma</t>
  </si>
  <si>
    <t>Pooja Yadav</t>
  </si>
  <si>
    <t>Hyderabad</t>
  </si>
  <si>
    <t>Pune</t>
  </si>
  <si>
    <t>Nagpur</t>
  </si>
  <si>
    <t>Lucknow</t>
  </si>
  <si>
    <t>Unit_Price_Status</t>
  </si>
  <si>
    <t>Qty_Check_Status</t>
  </si>
  <si>
    <t>Date_Status</t>
  </si>
  <si>
    <t>Final_Amount</t>
  </si>
  <si>
    <t>Price_Check</t>
  </si>
  <si>
    <t>Amount check</t>
  </si>
  <si>
    <t>Final_return_flag</t>
  </si>
  <si>
    <t>yes</t>
  </si>
  <si>
    <t>Payment_Mode_check</t>
  </si>
  <si>
    <t>Unknown</t>
  </si>
  <si>
    <t>N/A</t>
  </si>
  <si>
    <t>Unknwon</t>
  </si>
  <si>
    <t>Keep</t>
  </si>
  <si>
    <t>Ok</t>
  </si>
  <si>
    <t>Valid</t>
  </si>
  <si>
    <t>OK</t>
  </si>
  <si>
    <t>ok</t>
  </si>
  <si>
    <t>Not Returned</t>
  </si>
  <si>
    <t>Dispatch Error</t>
  </si>
  <si>
    <t>Missing</t>
  </si>
  <si>
    <t>Fix</t>
  </si>
  <si>
    <t>Delivery Before Dispatch</t>
  </si>
  <si>
    <t>Wrong</t>
  </si>
  <si>
    <t>Delivery Before Order</t>
  </si>
  <si>
    <t>Month</t>
  </si>
  <si>
    <t>Year</t>
  </si>
  <si>
    <t>Day_Name</t>
  </si>
  <si>
    <t>Delivery_Performance</t>
  </si>
  <si>
    <t>Delivery_Speed</t>
  </si>
  <si>
    <t>Sales_Bucket</t>
  </si>
  <si>
    <t>Weekend_Order</t>
  </si>
  <si>
    <t>Row Labels</t>
  </si>
  <si>
    <t>Jul</t>
  </si>
  <si>
    <t>Dec</t>
  </si>
  <si>
    <t>Grand Total</t>
  </si>
  <si>
    <t>Months</t>
  </si>
  <si>
    <t>Final Amount</t>
  </si>
  <si>
    <t>Monthly revenue</t>
  </si>
  <si>
    <t>Product category</t>
  </si>
  <si>
    <t xml:space="preserve"> Final_Amount</t>
  </si>
  <si>
    <t>Revenue by Product Category</t>
  </si>
  <si>
    <t>Count of Order_ID</t>
  </si>
  <si>
    <t>Orders by State</t>
  </si>
  <si>
    <t>Payment Mode</t>
  </si>
  <si>
    <t>Late</t>
  </si>
  <si>
    <t>High</t>
  </si>
  <si>
    <t>Low</t>
  </si>
  <si>
    <t>Medium</t>
  </si>
  <si>
    <t>Delivery Performance</t>
  </si>
  <si>
    <t>Sales Bucket</t>
  </si>
  <si>
    <t>Feb</t>
  </si>
  <si>
    <t>Mar</t>
  </si>
  <si>
    <t>Apr</t>
  </si>
  <si>
    <t>Aug</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</si>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</sst>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_ [$₹-4009]\ * #,##0.00_ ;_ [$₹-4009]\ * \-#,##0.00_ ;_ [$₹-4009]\ * &quot;-&quot;??_ ;_ @_ "/>
  </numFmts>
  <fonts count="4" x14ac:knownFonts="1">
    <font>
      <sz val="11"/>
      <color theme="1"/>
      <name val="Calibri"/>
      <family val="2"/>
      <scheme val="minor"/>
    </font>
    <font>
      <sz val="8"/>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3" fillId="0" borderId="0" applyFont="0" applyFill="0" applyBorder="0" applyAlignment="0" applyProtection="0"/>
  </cellStyleXfs>
  <cellXfs count="24">
    <xf numFmtId="0" fontId="0" fillId="0" borderId="0" xfId="0"/>
    <xf numFmtId="0" fontId="0" fillId="0" borderId="1" xfId="0" applyBorder="1" applyAlignment="1">
      <alignment horizontal="center"/>
    </xf>
    <xf numFmtId="164" fontId="0" fillId="0" borderId="1" xfId="0" applyNumberFormat="1" applyBorder="1" applyAlignment="1">
      <alignment horizontal="center"/>
    </xf>
    <xf numFmtId="0" fontId="0" fillId="0" borderId="1" xfId="0" applyBorder="1" applyAlignment="1">
      <alignment horizontal="center" wrapText="1"/>
    </xf>
    <xf numFmtId="0" fontId="0" fillId="2" borderId="1"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64" fontId="0" fillId="0" borderId="8"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pivotButton="1" applyBorder="1" applyAlignment="1">
      <alignment horizontal="center"/>
    </xf>
    <xf numFmtId="0" fontId="2" fillId="0" borderId="0" xfId="0" applyFont="1"/>
    <xf numFmtId="0" fontId="2" fillId="0" borderId="1" xfId="0" applyFont="1" applyBorder="1"/>
    <xf numFmtId="0" fontId="0" fillId="0" borderId="0" xfId="0" applyAlignment="1">
      <alignment horizontal="center"/>
    </xf>
    <xf numFmtId="0" fontId="0" fillId="3" borderId="0" xfId="0" applyFill="1"/>
    <xf numFmtId="165" fontId="0" fillId="3" borderId="0" xfId="0" applyNumberFormat="1" applyFill="1"/>
    <xf numFmtId="9" fontId="0" fillId="3" borderId="0" xfId="1" applyFont="1" applyFill="1"/>
  </cellXfs>
  <cellStyles count="2">
    <cellStyle name="Normal" xfId="0" builtinId="0"/>
    <cellStyle name="Percent" xfId="1" builtinId="5"/>
  </cellStyles>
  <dxfs count="86">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409]d\-m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409]d\-m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409]d\-m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DCF2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&amp; Operations Dashboard.xlsx]Pivote_data!PivotTable1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Pivote_data!$B$3</c:f>
              <c:strCache>
                <c:ptCount val="1"/>
                <c:pt idx="0">
                  <c:v>Total</c:v>
                </c:pt>
              </c:strCache>
            </c:strRef>
          </c:tx>
          <c:spPr>
            <a:ln w="28575" cap="rnd">
              <a:solidFill>
                <a:schemeClr val="accent1"/>
              </a:solidFill>
              <a:round/>
            </a:ln>
            <a:effectLst/>
          </c:spPr>
          <c:marker>
            <c:symbol val="none"/>
          </c:marker>
          <c:cat>
            <c:strRef>
              <c:f>Pivote_data!$A$4:$A$11</c:f>
              <c:strCache>
                <c:ptCount val="7"/>
                <c:pt idx="0">
                  <c:v>Feb</c:v>
                </c:pt>
                <c:pt idx="1">
                  <c:v>Mar</c:v>
                </c:pt>
                <c:pt idx="2">
                  <c:v>Apr</c:v>
                </c:pt>
                <c:pt idx="3">
                  <c:v>Jul</c:v>
                </c:pt>
                <c:pt idx="4">
                  <c:v>Aug</c:v>
                </c:pt>
                <c:pt idx="5">
                  <c:v>Oct</c:v>
                </c:pt>
                <c:pt idx="6">
                  <c:v>Dec</c:v>
                </c:pt>
              </c:strCache>
            </c:strRef>
          </c:cat>
          <c:val>
            <c:numRef>
              <c:f>Pivote_data!$B$4:$B$11</c:f>
              <c:numCache>
                <c:formatCode>General</c:formatCode>
                <c:ptCount val="7"/>
                <c:pt idx="0">
                  <c:v>3700</c:v>
                </c:pt>
                <c:pt idx="1">
                  <c:v>21300</c:v>
                </c:pt>
                <c:pt idx="2">
                  <c:v>8800</c:v>
                </c:pt>
                <c:pt idx="3">
                  <c:v>11500</c:v>
                </c:pt>
                <c:pt idx="4">
                  <c:v>26200</c:v>
                </c:pt>
                <c:pt idx="5">
                  <c:v>17600</c:v>
                </c:pt>
                <c:pt idx="6">
                  <c:v>14300</c:v>
                </c:pt>
              </c:numCache>
            </c:numRef>
          </c:val>
          <c:smooth val="0"/>
          <c:extLst>
            <c:ext xmlns:c16="http://schemas.microsoft.com/office/drawing/2014/chart" uri="{C3380CC4-5D6E-409C-BE32-E72D297353CC}">
              <c16:uniqueId val="{00000000-14D4-48CA-8042-5FA1A0D3697C}"/>
            </c:ext>
          </c:extLst>
        </c:ser>
        <c:dLbls>
          <c:showLegendKey val="0"/>
          <c:showVal val="0"/>
          <c:showCatName val="0"/>
          <c:showSerName val="0"/>
          <c:showPercent val="0"/>
          <c:showBubbleSize val="0"/>
        </c:dLbls>
        <c:smooth val="0"/>
        <c:axId val="319429376"/>
        <c:axId val="319435616"/>
      </c:lineChart>
      <c:catAx>
        <c:axId val="31942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435616"/>
        <c:crosses val="autoZero"/>
        <c:auto val="1"/>
        <c:lblAlgn val="ctr"/>
        <c:lblOffset val="100"/>
        <c:noMultiLvlLbl val="0"/>
      </c:catAx>
      <c:valAx>
        <c:axId val="31943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42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&amp; Operations Dashboard.xlsx]Pivote_data!PivotTable2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Pivote_data!$B$19</c:f>
              <c:strCache>
                <c:ptCount val="1"/>
                <c:pt idx="0">
                  <c:v>Total</c:v>
                </c:pt>
              </c:strCache>
            </c:strRef>
          </c:tx>
          <c:spPr>
            <a:solidFill>
              <a:schemeClr val="accent1"/>
            </a:solidFill>
            <a:ln>
              <a:noFill/>
            </a:ln>
            <a:effectLst/>
          </c:spPr>
          <c:invertIfNegative val="0"/>
          <c:cat>
            <c:strRef>
              <c:f>Pivote_data!$A$20:$A$21</c:f>
              <c:strCache>
                <c:ptCount val="1"/>
                <c:pt idx="0">
                  <c:v>Furniture</c:v>
                </c:pt>
              </c:strCache>
            </c:strRef>
          </c:cat>
          <c:val>
            <c:numRef>
              <c:f>Pivote_data!$B$20:$B$21</c:f>
              <c:numCache>
                <c:formatCode>General</c:formatCode>
                <c:ptCount val="1"/>
                <c:pt idx="0">
                  <c:v>103400</c:v>
                </c:pt>
              </c:numCache>
            </c:numRef>
          </c:val>
          <c:extLst>
            <c:ext xmlns:c16="http://schemas.microsoft.com/office/drawing/2014/chart" uri="{C3380CC4-5D6E-409C-BE32-E72D297353CC}">
              <c16:uniqueId val="{00000000-B1D8-4EE5-946F-37CF527E4CC2}"/>
            </c:ext>
          </c:extLst>
        </c:ser>
        <c:dLbls>
          <c:showLegendKey val="0"/>
          <c:showVal val="0"/>
          <c:showCatName val="0"/>
          <c:showSerName val="0"/>
          <c:showPercent val="0"/>
          <c:showBubbleSize val="0"/>
        </c:dLbls>
        <c:gapWidth val="182"/>
        <c:axId val="319420736"/>
        <c:axId val="319419296"/>
      </c:barChart>
      <c:catAx>
        <c:axId val="31942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419296"/>
        <c:crosses val="autoZero"/>
        <c:auto val="1"/>
        <c:lblAlgn val="ctr"/>
        <c:lblOffset val="100"/>
        <c:noMultiLvlLbl val="0"/>
      </c:catAx>
      <c:valAx>
        <c:axId val="319419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42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&amp; Operations Dashboard.xlsx]Pivote_data!PivotTable3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Pivote_data!$B$29</c:f>
              <c:strCache>
                <c:ptCount val="1"/>
                <c:pt idx="0">
                  <c:v>Total</c:v>
                </c:pt>
              </c:strCache>
            </c:strRef>
          </c:tx>
          <c:spPr>
            <a:solidFill>
              <a:schemeClr val="accent1"/>
            </a:solidFill>
            <a:ln>
              <a:noFill/>
            </a:ln>
            <a:effectLst/>
          </c:spPr>
          <c:invertIfNegative val="0"/>
          <c:cat>
            <c:strRef>
              <c:f>Pivote_data!$A$30:$A$36</c:f>
              <c:strCache>
                <c:ptCount val="6"/>
                <c:pt idx="0">
                  <c:v>Delhi</c:v>
                </c:pt>
                <c:pt idx="1">
                  <c:v>Karnataka</c:v>
                </c:pt>
                <c:pt idx="2">
                  <c:v>Maharashtra</c:v>
                </c:pt>
                <c:pt idx="3">
                  <c:v>Rajasthan</c:v>
                </c:pt>
                <c:pt idx="4">
                  <c:v>Telangana</c:v>
                </c:pt>
                <c:pt idx="5">
                  <c:v>Uttar Pradesh</c:v>
                </c:pt>
              </c:strCache>
            </c:strRef>
          </c:cat>
          <c:val>
            <c:numRef>
              <c:f>Pivote_data!$B$30:$B$36</c:f>
              <c:numCache>
                <c:formatCode>General</c:formatCode>
                <c:ptCount val="6"/>
                <c:pt idx="0">
                  <c:v>24</c:v>
                </c:pt>
                <c:pt idx="1">
                  <c:v>20</c:v>
                </c:pt>
                <c:pt idx="2">
                  <c:v>48</c:v>
                </c:pt>
                <c:pt idx="3">
                  <c:v>7</c:v>
                </c:pt>
                <c:pt idx="4">
                  <c:v>15</c:v>
                </c:pt>
                <c:pt idx="5">
                  <c:v>16</c:v>
                </c:pt>
              </c:numCache>
            </c:numRef>
          </c:val>
          <c:extLst>
            <c:ext xmlns:c16="http://schemas.microsoft.com/office/drawing/2014/chart" uri="{C3380CC4-5D6E-409C-BE32-E72D297353CC}">
              <c16:uniqueId val="{00000000-FE76-420E-90AE-9EA98B072328}"/>
            </c:ext>
          </c:extLst>
        </c:ser>
        <c:dLbls>
          <c:showLegendKey val="0"/>
          <c:showVal val="0"/>
          <c:showCatName val="0"/>
          <c:showSerName val="0"/>
          <c:showPercent val="0"/>
          <c:showBubbleSize val="0"/>
        </c:dLbls>
        <c:gapWidth val="182"/>
        <c:axId val="319423136"/>
        <c:axId val="319423616"/>
      </c:barChart>
      <c:catAx>
        <c:axId val="319423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423616"/>
        <c:crosses val="autoZero"/>
        <c:auto val="1"/>
        <c:lblAlgn val="ctr"/>
        <c:lblOffset val="100"/>
        <c:noMultiLvlLbl val="0"/>
      </c:catAx>
      <c:valAx>
        <c:axId val="319423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42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&amp; Operations Dashboard.xlsx]Pivote_data!PivotTable4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Pivote_data!$B$40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13-403E-BD76-560E9B7456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13-403E-BD76-560E9B7456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13-403E-BD76-560E9B7456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13-403E-BD76-560E9B745657}"/>
              </c:ext>
            </c:extLst>
          </c:dPt>
          <c:cat>
            <c:strRef>
              <c:f>Pivote_data!$A$41:$A$43</c:f>
              <c:strCache>
                <c:ptCount val="2"/>
                <c:pt idx="0">
                  <c:v>Card</c:v>
                </c:pt>
                <c:pt idx="1">
                  <c:v>UPI</c:v>
                </c:pt>
              </c:strCache>
            </c:strRef>
          </c:cat>
          <c:val>
            <c:numRef>
              <c:f>Pivote_data!$B$41:$B$43</c:f>
              <c:numCache>
                <c:formatCode>General</c:formatCode>
                <c:ptCount val="2"/>
                <c:pt idx="0">
                  <c:v>57</c:v>
                </c:pt>
                <c:pt idx="1">
                  <c:v>73</c:v>
                </c:pt>
              </c:numCache>
            </c:numRef>
          </c:val>
          <c:extLst>
            <c:ext xmlns:c16="http://schemas.microsoft.com/office/drawing/2014/chart" uri="{C3380CC4-5D6E-409C-BE32-E72D297353CC}">
              <c16:uniqueId val="{00000000-1F4F-4EC3-8FDF-99AA163CDEE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&amp; Operations Dashboard.xlsx]Pivote_data!PivotTable5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Pivote_data!$B$49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6D-4FFF-BAF5-8E16F398C8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6D-4FFF-BAF5-8E16F398C88B}"/>
              </c:ext>
            </c:extLst>
          </c:dPt>
          <c:cat>
            <c:strRef>
              <c:f>Pivote_data!$A$50:$A$52</c:f>
              <c:strCache>
                <c:ptCount val="2"/>
                <c:pt idx="0">
                  <c:v>Late</c:v>
                </c:pt>
                <c:pt idx="1">
                  <c:v>On Time</c:v>
                </c:pt>
              </c:strCache>
            </c:strRef>
          </c:cat>
          <c:val>
            <c:numRef>
              <c:f>Pivote_data!$B$50:$B$52</c:f>
              <c:numCache>
                <c:formatCode>General</c:formatCode>
                <c:ptCount val="2"/>
                <c:pt idx="0">
                  <c:v>31</c:v>
                </c:pt>
                <c:pt idx="1">
                  <c:v>99</c:v>
                </c:pt>
              </c:numCache>
            </c:numRef>
          </c:val>
          <c:extLst>
            <c:ext xmlns:c16="http://schemas.microsoft.com/office/drawing/2014/chart" uri="{C3380CC4-5D6E-409C-BE32-E72D297353CC}">
              <c16:uniqueId val="{00000000-269A-4FEB-AA42-E5080C783A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&amp; Operations Dashboard.xlsx]Pivote_data!PivotTable6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Pivote_data!$B$58</c:f>
              <c:strCache>
                <c:ptCount val="1"/>
                <c:pt idx="0">
                  <c:v>Total</c:v>
                </c:pt>
              </c:strCache>
            </c:strRef>
          </c:tx>
          <c:spPr>
            <a:solidFill>
              <a:schemeClr val="accent1"/>
            </a:solidFill>
            <a:ln>
              <a:noFill/>
            </a:ln>
            <a:effectLst/>
          </c:spPr>
          <c:invertIfNegative val="0"/>
          <c:cat>
            <c:strRef>
              <c:f>Pivote_data!$A$59:$A$62</c:f>
              <c:strCache>
                <c:ptCount val="3"/>
                <c:pt idx="0">
                  <c:v>High</c:v>
                </c:pt>
                <c:pt idx="1">
                  <c:v>Low</c:v>
                </c:pt>
                <c:pt idx="2">
                  <c:v>Medium</c:v>
                </c:pt>
              </c:strCache>
            </c:strRef>
          </c:cat>
          <c:val>
            <c:numRef>
              <c:f>Pivote_data!$B$59:$B$62</c:f>
              <c:numCache>
                <c:formatCode>General</c:formatCode>
                <c:ptCount val="3"/>
                <c:pt idx="0">
                  <c:v>5</c:v>
                </c:pt>
                <c:pt idx="1">
                  <c:v>103</c:v>
                </c:pt>
                <c:pt idx="2">
                  <c:v>22</c:v>
                </c:pt>
              </c:numCache>
            </c:numRef>
          </c:val>
          <c:extLst>
            <c:ext xmlns:c16="http://schemas.microsoft.com/office/drawing/2014/chart" uri="{C3380CC4-5D6E-409C-BE32-E72D297353CC}">
              <c16:uniqueId val="{00000000-3763-48DC-9C99-BD5404BAEBCB}"/>
            </c:ext>
          </c:extLst>
        </c:ser>
        <c:dLbls>
          <c:showLegendKey val="0"/>
          <c:showVal val="0"/>
          <c:showCatName val="0"/>
          <c:showSerName val="0"/>
          <c:showPercent val="0"/>
          <c:showBubbleSize val="0"/>
        </c:dLbls>
        <c:gapWidth val="219"/>
        <c:overlap val="-27"/>
        <c:axId val="319443776"/>
        <c:axId val="319444256"/>
      </c:barChart>
      <c:catAx>
        <c:axId val="31944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444256"/>
        <c:crosses val="autoZero"/>
        <c:auto val="1"/>
        <c:lblAlgn val="ctr"/>
        <c:lblOffset val="100"/>
        <c:noMultiLvlLbl val="0"/>
      </c:catAx>
      <c:valAx>
        <c:axId val="31944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44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&amp; Operations Dashboard.xlsx]Pivote_data!PivotTable1</c:name>
    <c:fmtId val="17"/>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layout>
            <c:manualLayout>
              <c:x val="-5.7820765920958091E-2"/>
              <c:y val="5.867230989536236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layout>
            <c:manualLayout>
              <c:x val="-4.9917626056385021E-2"/>
              <c:y val="-0.1137415768349589"/>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Pivote_data!$B$3</c:f>
              <c:strCache>
                <c:ptCount val="1"/>
                <c:pt idx="0">
                  <c:v>Total</c:v>
                </c:pt>
              </c:strCache>
            </c:strRef>
          </c:tx>
          <c:spPr>
            <a:ln w="28575" cap="rnd">
              <a:solidFill>
                <a:schemeClr val="accent6"/>
              </a:solidFill>
              <a:round/>
            </a:ln>
            <a:effectLst/>
          </c:spPr>
          <c:marker>
            <c:symbol val="none"/>
          </c:marker>
          <c:dPt>
            <c:idx val="0"/>
            <c:marker>
              <c:symbol val="none"/>
            </c:marker>
            <c:bubble3D val="0"/>
            <c:spPr>
              <a:ln w="28575" cap="rnd">
                <a:solidFill>
                  <a:schemeClr val="accent6"/>
                </a:solidFill>
                <a:round/>
              </a:ln>
              <a:effectLst/>
            </c:spPr>
            <c:extLst>
              <c:ext xmlns:c16="http://schemas.microsoft.com/office/drawing/2014/chart" uri="{C3380CC4-5D6E-409C-BE32-E72D297353CC}">
                <c16:uniqueId val="{00000000-9F6F-4EA3-B7D2-5019867FB7CB}"/>
              </c:ext>
            </c:extLst>
          </c:dPt>
          <c:dPt>
            <c:idx val="4"/>
            <c:marker>
              <c:symbol val="none"/>
            </c:marker>
            <c:bubble3D val="0"/>
            <c:spPr>
              <a:ln w="28575" cap="rnd">
                <a:solidFill>
                  <a:schemeClr val="accent6"/>
                </a:solidFill>
                <a:round/>
              </a:ln>
              <a:effectLst/>
            </c:spPr>
            <c:extLst>
              <c:ext xmlns:c16="http://schemas.microsoft.com/office/drawing/2014/chart" uri="{C3380CC4-5D6E-409C-BE32-E72D297353CC}">
                <c16:uniqueId val="{00000001-9F6F-4EA3-B7D2-5019867FB7CB}"/>
              </c:ext>
            </c:extLst>
          </c:dPt>
          <c:dLbls>
            <c:dLbl>
              <c:idx val="0"/>
              <c:layout>
                <c:manualLayout>
                  <c:x val="-5.7820765920958091E-2"/>
                  <c:y val="5.8672309895362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F6F-4EA3-B7D2-5019867FB7CB}"/>
                </c:ext>
              </c:extLst>
            </c:dLbl>
            <c:dLbl>
              <c:idx val="4"/>
              <c:layout>
                <c:manualLayout>
                  <c:x val="-4.9917626056385021E-2"/>
                  <c:y val="-0.113741576834958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6F-4EA3-B7D2-5019867FB7CB}"/>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strRef>
              <c:f>Pivote_data!$A$4:$A$11</c:f>
              <c:strCache>
                <c:ptCount val="7"/>
                <c:pt idx="0">
                  <c:v>Feb</c:v>
                </c:pt>
                <c:pt idx="1">
                  <c:v>Mar</c:v>
                </c:pt>
                <c:pt idx="2">
                  <c:v>Apr</c:v>
                </c:pt>
                <c:pt idx="3">
                  <c:v>Jul</c:v>
                </c:pt>
                <c:pt idx="4">
                  <c:v>Aug</c:v>
                </c:pt>
                <c:pt idx="5">
                  <c:v>Oct</c:v>
                </c:pt>
                <c:pt idx="6">
                  <c:v>Dec</c:v>
                </c:pt>
              </c:strCache>
            </c:strRef>
          </c:cat>
          <c:val>
            <c:numRef>
              <c:f>Pivote_data!$B$4:$B$11</c:f>
              <c:numCache>
                <c:formatCode>General</c:formatCode>
                <c:ptCount val="7"/>
                <c:pt idx="0">
                  <c:v>3700</c:v>
                </c:pt>
                <c:pt idx="1">
                  <c:v>21300</c:v>
                </c:pt>
                <c:pt idx="2">
                  <c:v>8800</c:v>
                </c:pt>
                <c:pt idx="3">
                  <c:v>11500</c:v>
                </c:pt>
                <c:pt idx="4">
                  <c:v>26200</c:v>
                </c:pt>
                <c:pt idx="5">
                  <c:v>17600</c:v>
                </c:pt>
                <c:pt idx="6">
                  <c:v>14300</c:v>
                </c:pt>
              </c:numCache>
            </c:numRef>
          </c:val>
          <c:smooth val="0"/>
          <c:extLst>
            <c:ext xmlns:c16="http://schemas.microsoft.com/office/drawing/2014/chart" uri="{C3380CC4-5D6E-409C-BE32-E72D297353CC}">
              <c16:uniqueId val="{00000000-FCD9-4628-8431-53F09060AC82}"/>
            </c:ext>
          </c:extLst>
        </c:ser>
        <c:dLbls>
          <c:dLblPos val="t"/>
          <c:showLegendKey val="0"/>
          <c:showVal val="1"/>
          <c:showCatName val="0"/>
          <c:showSerName val="0"/>
          <c:showPercent val="0"/>
          <c:showBubbleSize val="0"/>
        </c:dLbls>
        <c:smooth val="0"/>
        <c:axId val="319429376"/>
        <c:axId val="319435616"/>
      </c:lineChart>
      <c:catAx>
        <c:axId val="319429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19435616"/>
        <c:crosses val="autoZero"/>
        <c:auto val="1"/>
        <c:lblAlgn val="ctr"/>
        <c:lblOffset val="100"/>
        <c:noMultiLvlLbl val="0"/>
      </c:catAx>
      <c:valAx>
        <c:axId val="319435616"/>
        <c:scaling>
          <c:orientation val="minMax"/>
        </c:scaling>
        <c:delete val="1"/>
        <c:axPos val="l"/>
        <c:numFmt formatCode="General" sourceLinked="1"/>
        <c:majorTickMark val="out"/>
        <c:minorTickMark val="none"/>
        <c:tickLblPos val="nextTo"/>
        <c:crossAx val="31942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&amp; Operations Dashboard.xlsx]Pivote_data!PivotTable2</c:name>
    <c:fmtId val="7"/>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Pivote_data!$B$19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Pivote_data!$A$20:$A$21</c:f>
              <c:strCache>
                <c:ptCount val="1"/>
                <c:pt idx="0">
                  <c:v>Furniture</c:v>
                </c:pt>
              </c:strCache>
            </c:strRef>
          </c:cat>
          <c:val>
            <c:numRef>
              <c:f>Pivote_data!$B$20:$B$21</c:f>
              <c:numCache>
                <c:formatCode>General</c:formatCode>
                <c:ptCount val="1"/>
                <c:pt idx="0">
                  <c:v>103400</c:v>
                </c:pt>
              </c:numCache>
            </c:numRef>
          </c:val>
          <c:extLst>
            <c:ext xmlns:c16="http://schemas.microsoft.com/office/drawing/2014/chart" uri="{C3380CC4-5D6E-409C-BE32-E72D297353CC}">
              <c16:uniqueId val="{00000000-D521-40EA-BBE3-8C6F7966C142}"/>
            </c:ext>
          </c:extLst>
        </c:ser>
        <c:dLbls>
          <c:dLblPos val="outEnd"/>
          <c:showLegendKey val="0"/>
          <c:showVal val="1"/>
          <c:showCatName val="0"/>
          <c:showSerName val="0"/>
          <c:showPercent val="0"/>
          <c:showBubbleSize val="0"/>
        </c:dLbls>
        <c:gapWidth val="182"/>
        <c:axId val="319420736"/>
        <c:axId val="319419296"/>
      </c:barChart>
      <c:catAx>
        <c:axId val="31942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19419296"/>
        <c:crosses val="autoZero"/>
        <c:auto val="1"/>
        <c:lblAlgn val="ctr"/>
        <c:lblOffset val="100"/>
        <c:noMultiLvlLbl val="0"/>
      </c:catAx>
      <c:valAx>
        <c:axId val="319419296"/>
        <c:scaling>
          <c:orientation val="minMax"/>
        </c:scaling>
        <c:delete val="1"/>
        <c:axPos val="b"/>
        <c:numFmt formatCode="General" sourceLinked="1"/>
        <c:majorTickMark val="none"/>
        <c:minorTickMark val="none"/>
        <c:tickLblPos val="nextTo"/>
        <c:crossAx val="31942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&amp; Operations Dashboard.xlsx]Pivote_data!PivotTable3</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Pivote_data!$B$29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Pivote_data!$A$30:$A$36</c:f>
              <c:strCache>
                <c:ptCount val="6"/>
                <c:pt idx="0">
                  <c:v>Delhi</c:v>
                </c:pt>
                <c:pt idx="1">
                  <c:v>Karnataka</c:v>
                </c:pt>
                <c:pt idx="2">
                  <c:v>Maharashtra</c:v>
                </c:pt>
                <c:pt idx="3">
                  <c:v>Rajasthan</c:v>
                </c:pt>
                <c:pt idx="4">
                  <c:v>Telangana</c:v>
                </c:pt>
                <c:pt idx="5">
                  <c:v>Uttar Pradesh</c:v>
                </c:pt>
              </c:strCache>
            </c:strRef>
          </c:cat>
          <c:val>
            <c:numRef>
              <c:f>Pivote_data!$B$30:$B$36</c:f>
              <c:numCache>
                <c:formatCode>General</c:formatCode>
                <c:ptCount val="6"/>
                <c:pt idx="0">
                  <c:v>24</c:v>
                </c:pt>
                <c:pt idx="1">
                  <c:v>20</c:v>
                </c:pt>
                <c:pt idx="2">
                  <c:v>48</c:v>
                </c:pt>
                <c:pt idx="3">
                  <c:v>7</c:v>
                </c:pt>
                <c:pt idx="4">
                  <c:v>15</c:v>
                </c:pt>
                <c:pt idx="5">
                  <c:v>16</c:v>
                </c:pt>
              </c:numCache>
            </c:numRef>
          </c:val>
          <c:extLst>
            <c:ext xmlns:c16="http://schemas.microsoft.com/office/drawing/2014/chart" uri="{C3380CC4-5D6E-409C-BE32-E72D297353CC}">
              <c16:uniqueId val="{00000000-6E2F-40DA-8390-FA710BE7E293}"/>
            </c:ext>
          </c:extLst>
        </c:ser>
        <c:dLbls>
          <c:dLblPos val="outEnd"/>
          <c:showLegendKey val="0"/>
          <c:showVal val="1"/>
          <c:showCatName val="0"/>
          <c:showSerName val="0"/>
          <c:showPercent val="0"/>
          <c:showBubbleSize val="0"/>
        </c:dLbls>
        <c:gapWidth val="182"/>
        <c:axId val="319423136"/>
        <c:axId val="319423616"/>
      </c:barChart>
      <c:catAx>
        <c:axId val="319423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19423616"/>
        <c:crosses val="autoZero"/>
        <c:auto val="1"/>
        <c:lblAlgn val="ctr"/>
        <c:lblOffset val="100"/>
        <c:noMultiLvlLbl val="0"/>
      </c:catAx>
      <c:valAx>
        <c:axId val="319423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1942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&amp; Operations Dashboard.xlsx]Pivote_data!PivotTable4</c:name>
    <c:fmtId val="3"/>
  </c:pivotSource>
  <c:chart>
    <c:autoTitleDeleted val="1"/>
    <c:pivotFmts>
      <c:pivotFmt>
        <c:idx val="0"/>
        <c:spPr>
          <a:solidFill>
            <a:schemeClr val="accent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5.6231399531756869E-2"/>
              <c:y val="-0.15075379270427616"/>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dLbl>
          <c:idx val="0"/>
          <c:layout>
            <c:manualLayout>
              <c:x val="8.6509845433472232E-2"/>
              <c:y val="0.11457288245524976"/>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4"/>
          </a:solidFill>
          <a:ln w="19050">
            <a:solidFill>
              <a:schemeClr val="lt1"/>
            </a:solidFill>
          </a:ln>
          <a:effectLst/>
        </c:spPr>
        <c:dLbl>
          <c:idx val="0"/>
          <c:layout>
            <c:manualLayout>
              <c:x val="-5.6231399531756959E-2"/>
              <c:y val="0.11457288245524987"/>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6">
              <a:lumMod val="60000"/>
            </a:schemeClr>
          </a:solidFill>
          <a:ln w="19050">
            <a:solidFill>
              <a:schemeClr val="lt1"/>
            </a:solidFill>
          </a:ln>
          <a:effectLst/>
        </c:spPr>
        <c:dLbl>
          <c:idx val="0"/>
          <c:layout>
            <c:manualLayout>
              <c:x val="-8.6509845433472218E-3"/>
              <c:y val="-0.2050251580778155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6.340286136422621E-2"/>
          <c:y val="0.21333343287649245"/>
          <c:w val="0.52230285121464592"/>
          <c:h val="0.71555542283134344"/>
        </c:manualLayout>
      </c:layout>
      <c:doughnutChart>
        <c:varyColors val="1"/>
        <c:ser>
          <c:idx val="0"/>
          <c:order val="0"/>
          <c:tx>
            <c:strRef>
              <c:f>Pivote_data!$B$40</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9E5F-46B9-84C6-387A10F195FF}"/>
              </c:ext>
            </c:extLst>
          </c:dPt>
          <c:dPt>
            <c:idx val="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3-9E5F-46B9-84C6-387A10F195FF}"/>
              </c:ext>
            </c:extLst>
          </c:dPt>
          <c:dPt>
            <c:idx val="2"/>
            <c:bubble3D val="0"/>
            <c:extLst>
              <c:ext xmlns:c16="http://schemas.microsoft.com/office/drawing/2014/chart" uri="{C3380CC4-5D6E-409C-BE32-E72D297353CC}">
                <c16:uniqueId val="{00000005-9E5F-46B9-84C6-387A10F195FF}"/>
              </c:ext>
            </c:extLst>
          </c:dPt>
          <c:dPt>
            <c:idx val="3"/>
            <c:bubble3D val="0"/>
            <c:extLst>
              <c:ext xmlns:c16="http://schemas.microsoft.com/office/drawing/2014/chart" uri="{C3380CC4-5D6E-409C-BE32-E72D297353CC}">
                <c16:uniqueId val="{00000007-9E5F-46B9-84C6-387A10F195FF}"/>
              </c:ext>
            </c:extLst>
          </c:dPt>
          <c:dLbls>
            <c:dLbl>
              <c:idx val="0"/>
              <c:layout>
                <c:manualLayout>
                  <c:x val="5.6231399531756869E-2"/>
                  <c:y val="-0.150753792704276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E5F-46B9-84C6-387A10F195FF}"/>
                </c:ext>
              </c:extLst>
            </c:dLbl>
            <c:dLbl>
              <c:idx val="1"/>
              <c:layout>
                <c:manualLayout>
                  <c:x val="-8.6509845433472218E-3"/>
                  <c:y val="-0.2050251580778155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9E5F-46B9-84C6-387A10F195FF}"/>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Pivote_data!$A$41:$A$43</c:f>
              <c:strCache>
                <c:ptCount val="2"/>
                <c:pt idx="0">
                  <c:v>Card</c:v>
                </c:pt>
                <c:pt idx="1">
                  <c:v>UPI</c:v>
                </c:pt>
              </c:strCache>
            </c:strRef>
          </c:cat>
          <c:val>
            <c:numRef>
              <c:f>Pivote_data!$B$41:$B$43</c:f>
              <c:numCache>
                <c:formatCode>General</c:formatCode>
                <c:ptCount val="2"/>
                <c:pt idx="0">
                  <c:v>57</c:v>
                </c:pt>
                <c:pt idx="1">
                  <c:v>73</c:v>
                </c:pt>
              </c:numCache>
            </c:numRef>
          </c:val>
          <c:extLst>
            <c:ext xmlns:c16="http://schemas.microsoft.com/office/drawing/2014/chart" uri="{C3380CC4-5D6E-409C-BE32-E72D297353CC}">
              <c16:uniqueId val="{00000008-9E5F-46B9-84C6-387A10F195F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506186816308267"/>
          <c:y val="0.46592451020099629"/>
          <c:w val="0.2211263173167507"/>
          <c:h val="0.400002986294773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&amp; Operations Dashboard.xlsx]Pivote_data!PivotTable5</c:name>
    <c:fmtId val="3"/>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0526311427139888"/>
              <c:y val="-0.1169230769230769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11578942569853889"/>
              <c:y val="6.1538461538461542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9.8802694238419309E-2"/>
          <c:y val="0.28167510599636586"/>
          <c:w val="0.52444834103236881"/>
          <c:h val="0.64941189247895725"/>
        </c:manualLayout>
      </c:layout>
      <c:doughnutChart>
        <c:varyColors val="1"/>
        <c:ser>
          <c:idx val="0"/>
          <c:order val="0"/>
          <c:tx>
            <c:strRef>
              <c:f>Pivote_data!$B$49</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690D-49FE-9D1F-7801E276C517}"/>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90D-49FE-9D1F-7801E276C517}"/>
              </c:ext>
            </c:extLst>
          </c:dPt>
          <c:dLbls>
            <c:dLbl>
              <c:idx val="0"/>
              <c:layout>
                <c:manualLayout>
                  <c:x val="0.10526311427139888"/>
                  <c:y val="-0.1169230769230769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90D-49FE-9D1F-7801E276C517}"/>
                </c:ext>
              </c:extLst>
            </c:dLbl>
            <c:dLbl>
              <c:idx val="1"/>
              <c:layout>
                <c:manualLayout>
                  <c:x val="-0.11578942569853889"/>
                  <c:y val="6.153846153846154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0D-49FE-9D1F-7801E276C517}"/>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Pivote_data!$A$50:$A$52</c:f>
              <c:strCache>
                <c:ptCount val="2"/>
                <c:pt idx="0">
                  <c:v>Late</c:v>
                </c:pt>
                <c:pt idx="1">
                  <c:v>On Time</c:v>
                </c:pt>
              </c:strCache>
            </c:strRef>
          </c:cat>
          <c:val>
            <c:numRef>
              <c:f>Pivote_data!$B$50:$B$52</c:f>
              <c:numCache>
                <c:formatCode>General</c:formatCode>
                <c:ptCount val="2"/>
                <c:pt idx="0">
                  <c:v>31</c:v>
                </c:pt>
                <c:pt idx="1">
                  <c:v>99</c:v>
                </c:pt>
              </c:numCache>
            </c:numRef>
          </c:val>
          <c:extLst>
            <c:ext xmlns:c16="http://schemas.microsoft.com/office/drawing/2014/chart" uri="{C3380CC4-5D6E-409C-BE32-E72D297353CC}">
              <c16:uniqueId val="{00000004-690D-49FE-9D1F-7801E276C51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811580794967084"/>
          <c:y val="0.55586120010860718"/>
          <c:w val="0.24595596935102804"/>
          <c:h val="0.207693761356753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59531</xdr:colOff>
      <xdr:row>2</xdr:row>
      <xdr:rowOff>9525</xdr:rowOff>
    </xdr:from>
    <xdr:to>
      <xdr:col>6</xdr:col>
      <xdr:colOff>514351</xdr:colOff>
      <xdr:row>13</xdr:row>
      <xdr:rowOff>66675</xdr:rowOff>
    </xdr:to>
    <xdr:graphicFrame macro="">
      <xdr:nvGraphicFramePr>
        <xdr:cNvPr id="2" name="Chart 1">
          <a:extLst>
            <a:ext uri="{FF2B5EF4-FFF2-40B4-BE49-F238E27FC236}">
              <a16:creationId xmlns:a16="http://schemas.microsoft.com/office/drawing/2014/main" id="{7779E67E-79D9-534B-0FFC-DD1A557A6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130968</xdr:colOff>
      <xdr:row>15</xdr:row>
      <xdr:rowOff>161925</xdr:rowOff>
    </xdr:from>
    <xdr:to>
      <xdr:col>6</xdr:col>
      <xdr:colOff>119063</xdr:colOff>
      <xdr:row>25</xdr:row>
      <xdr:rowOff>33337</xdr:rowOff>
    </xdr:to>
    <xdr:graphicFrame macro="">
      <xdr:nvGraphicFramePr>
        <xdr:cNvPr id="3" name="Chart 2">
          <a:extLst>
            <a:ext uri="{FF2B5EF4-FFF2-40B4-BE49-F238E27FC236}">
              <a16:creationId xmlns:a16="http://schemas.microsoft.com/office/drawing/2014/main" id="{E7716443-E02D-6DC9-1F90-5D30DD39E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335755</xdr:colOff>
      <xdr:row>26</xdr:row>
      <xdr:rowOff>166688</xdr:rowOff>
    </xdr:from>
    <xdr:to>
      <xdr:col>7</xdr:col>
      <xdr:colOff>352425</xdr:colOff>
      <xdr:row>35</xdr:row>
      <xdr:rowOff>95251</xdr:rowOff>
    </xdr:to>
    <xdr:graphicFrame macro="">
      <xdr:nvGraphicFramePr>
        <xdr:cNvPr id="4" name="Chart 3">
          <a:extLst>
            <a:ext uri="{FF2B5EF4-FFF2-40B4-BE49-F238E27FC236}">
              <a16:creationId xmlns:a16="http://schemas.microsoft.com/office/drawing/2014/main" id="{7793A5BB-A2A7-1AC4-360C-474408DDF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521492</xdr:colOff>
      <xdr:row>37</xdr:row>
      <xdr:rowOff>176213</xdr:rowOff>
    </xdr:from>
    <xdr:to>
      <xdr:col>6</xdr:col>
      <xdr:colOff>123824</xdr:colOff>
      <xdr:row>45</xdr:row>
      <xdr:rowOff>114301</xdr:rowOff>
    </xdr:to>
    <xdr:graphicFrame macro="">
      <xdr:nvGraphicFramePr>
        <xdr:cNvPr id="5" name="Chart 4">
          <a:extLst>
            <a:ext uri="{FF2B5EF4-FFF2-40B4-BE49-F238E27FC236}">
              <a16:creationId xmlns:a16="http://schemas.microsoft.com/office/drawing/2014/main" id="{D60B8E0A-11A8-0C8B-7361-FF5CF1786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283368</xdr:colOff>
      <xdr:row>47</xdr:row>
      <xdr:rowOff>9525</xdr:rowOff>
    </xdr:from>
    <xdr:to>
      <xdr:col>5</xdr:col>
      <xdr:colOff>633413</xdr:colOff>
      <xdr:row>56</xdr:row>
      <xdr:rowOff>85725</xdr:rowOff>
    </xdr:to>
    <xdr:graphicFrame macro="">
      <xdr:nvGraphicFramePr>
        <xdr:cNvPr id="6" name="Chart 5">
          <a:extLst>
            <a:ext uri="{FF2B5EF4-FFF2-40B4-BE49-F238E27FC236}">
              <a16:creationId xmlns:a16="http://schemas.microsoft.com/office/drawing/2014/main" id="{27700D95-2D6C-8EBE-73C3-F9D5E68B2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335755</xdr:colOff>
      <xdr:row>57</xdr:row>
      <xdr:rowOff>47625</xdr:rowOff>
    </xdr:from>
    <xdr:to>
      <xdr:col>6</xdr:col>
      <xdr:colOff>762000</xdr:colOff>
      <xdr:row>66</xdr:row>
      <xdr:rowOff>128588</xdr:rowOff>
    </xdr:to>
    <xdr:graphicFrame macro="">
      <xdr:nvGraphicFramePr>
        <xdr:cNvPr id="7" name="Chart 6">
          <a:extLst>
            <a:ext uri="{FF2B5EF4-FFF2-40B4-BE49-F238E27FC236}">
              <a16:creationId xmlns:a16="http://schemas.microsoft.com/office/drawing/2014/main" id="{E9327864-9CB1-5519-481F-CAC659ADE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923924</xdr:colOff>
      <xdr:row>0</xdr:row>
      <xdr:rowOff>142875</xdr:rowOff>
    </xdr:from>
    <xdr:to>
      <xdr:col>12</xdr:col>
      <xdr:colOff>514349</xdr:colOff>
      <xdr:row>14</xdr:row>
      <xdr:rowOff>133350</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B084E3C9-914D-C935-9ED8-B352E9DDD0A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463212" y="142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857249</xdr:colOff>
      <xdr:row>15</xdr:row>
      <xdr:rowOff>171450</xdr:rowOff>
    </xdr:from>
    <xdr:to>
      <xdr:col>10</xdr:col>
      <xdr:colOff>895349</xdr:colOff>
      <xdr:row>29</xdr:row>
      <xdr:rowOff>161925</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35E05C70-9FB4-1699-298F-BE097BCB842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605837" y="2886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781049</xdr:colOff>
      <xdr:row>1</xdr:row>
      <xdr:rowOff>47625</xdr:rowOff>
    </xdr:from>
    <xdr:to>
      <xdr:col>10</xdr:col>
      <xdr:colOff>819149</xdr:colOff>
      <xdr:row>15</xdr:row>
      <xdr:rowOff>38100</xdr:rowOff>
    </xdr:to>
    <mc:AlternateContent xmlns:mc="http://schemas.openxmlformats.org/markup-compatibility/2006" xmlns:a14="http://schemas.microsoft.com/office/drawing/2010/main">
      <mc:Choice Requires="a14">
        <xdr:graphicFrame macro="">
          <xdr:nvGraphicFramePr>
            <xdr:cNvPr id="10" name="Product_Category">
              <a:extLst>
                <a:ext uri="{FF2B5EF4-FFF2-40B4-BE49-F238E27FC236}">
                  <a16:creationId xmlns:a16="http://schemas.microsoft.com/office/drawing/2014/main" id="{127587F5-A710-8B38-3120-24D59EA38A42}"/>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8529637" y="228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1000125</xdr:colOff>
      <xdr:row>15</xdr:row>
      <xdr:rowOff>0</xdr:rowOff>
    </xdr:from>
    <xdr:to>
      <xdr:col>12</xdr:col>
      <xdr:colOff>590550</xdr:colOff>
      <xdr:row>28</xdr:row>
      <xdr:rowOff>171450</xdr:rowOff>
    </xdr:to>
    <mc:AlternateContent xmlns:mc="http://schemas.openxmlformats.org/markup-compatibility/2006" xmlns:a14="http://schemas.microsoft.com/office/drawing/2010/main">
      <mc:Choice Requires="a14">
        <xdr:graphicFrame macro="">
          <xdr:nvGraphicFramePr>
            <xdr:cNvPr id="11" name="Payment_Mode">
              <a:extLst>
                <a:ext uri="{FF2B5EF4-FFF2-40B4-BE49-F238E27FC236}">
                  <a16:creationId xmlns:a16="http://schemas.microsoft.com/office/drawing/2014/main" id="{C89951AB-A2F3-DCAC-8A68-BE90512DF311}"/>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0539413" y="2714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536631</xdr:colOff>
      <xdr:row>0</xdr:row>
      <xdr:rowOff>34403</xdr:rowOff>
    </xdr:from>
    <xdr:to>
      <xdr:col>20</xdr:col>
      <xdr:colOff>153322</xdr:colOff>
      <xdr:row>3</xdr:row>
      <xdr:rowOff>91562</xdr:rowOff>
    </xdr:to>
    <xdr:sp macro="" textlink="">
      <xdr:nvSpPr>
        <xdr:cNvPr id="4" name="TextBox 3">
          <a:extLst>
            <a:ext uri="{FF2B5EF4-FFF2-40B4-BE49-F238E27FC236}">
              <a16:creationId xmlns:a16="http://schemas.microsoft.com/office/drawing/2014/main" id="{09F5417F-9F08-20D6-CE26-9027E7C36DB4}"/>
            </a:ext>
          </a:extLst>
        </xdr:cNvPr>
        <xdr:cNvSpPr txBox="1"/>
      </xdr:nvSpPr>
      <xdr:spPr>
        <a:xfrm>
          <a:off x="536631" y="34403"/>
          <a:ext cx="13325522" cy="594861"/>
        </a:xfrm>
        <a:prstGeom prst="bevel">
          <a:avLst/>
        </a:prstGeom>
        <a:ln>
          <a:solidFill>
            <a:schemeClr val="bg1"/>
          </a:solidFill>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ctr"/>
        <a:lstStyle/>
        <a:p>
          <a:pPr algn="ctr"/>
          <a:r>
            <a:rPr lang="en-US" sz="2400" b="1">
              <a:solidFill>
                <a:schemeClr val="bg1"/>
              </a:solidFill>
            </a:rPr>
            <a:t>E-Commerce Sales &amp; Operations Dashboard</a:t>
          </a:r>
        </a:p>
      </xdr:txBody>
    </xdr:sp>
    <xdr:clientData/>
  </xdr:twoCellAnchor>
  <xdr:twoCellAnchor>
    <xdr:from>
      <xdr:col>5</xdr:col>
      <xdr:colOff>328611</xdr:colOff>
      <xdr:row>4</xdr:row>
      <xdr:rowOff>42866</xdr:rowOff>
    </xdr:from>
    <xdr:to>
      <xdr:col>7</xdr:col>
      <xdr:colOff>200045</xdr:colOff>
      <xdr:row>6</xdr:row>
      <xdr:rowOff>52391</xdr:rowOff>
    </xdr:to>
    <xdr:sp macro="" textlink="">
      <xdr:nvSpPr>
        <xdr:cNvPr id="8" name="Rectangle: Rounded Corners 7">
          <a:extLst>
            <a:ext uri="{FF2B5EF4-FFF2-40B4-BE49-F238E27FC236}">
              <a16:creationId xmlns:a16="http://schemas.microsoft.com/office/drawing/2014/main" id="{A815B657-DD00-920D-B197-35E5B06E5F3B}"/>
            </a:ext>
          </a:extLst>
        </xdr:cNvPr>
        <xdr:cNvSpPr/>
      </xdr:nvSpPr>
      <xdr:spPr>
        <a:xfrm>
          <a:off x="3567111" y="766766"/>
          <a:ext cx="1490684" cy="371475"/>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500" b="1"/>
            <a:t>Total Orders</a:t>
          </a:r>
          <a:endParaRPr lang="en-US" sz="1500" b="1" cap="none" spc="0">
            <a:ln w="22225">
              <a:solidFill>
                <a:schemeClr val="accent2"/>
              </a:solidFill>
              <a:prstDash val="solid"/>
            </a:ln>
            <a:solidFill>
              <a:schemeClr val="accent2">
                <a:lumMod val="40000"/>
                <a:lumOff val="60000"/>
              </a:schemeClr>
            </a:solidFill>
            <a:effectLst/>
          </a:endParaRPr>
        </a:p>
        <a:p>
          <a:pPr algn="ctr"/>
          <a:endParaRPr lang="en-US" sz="15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5</xdr:col>
      <xdr:colOff>314352</xdr:colOff>
      <xdr:row>6</xdr:row>
      <xdr:rowOff>147638</xdr:rowOff>
    </xdr:from>
    <xdr:to>
      <xdr:col>7</xdr:col>
      <xdr:colOff>204788</xdr:colOff>
      <xdr:row>8</xdr:row>
      <xdr:rowOff>114300</xdr:rowOff>
    </xdr:to>
    <xdr:sp macro="" textlink="$G$6">
      <xdr:nvSpPr>
        <xdr:cNvPr id="2" name="TextBox 1">
          <a:extLst>
            <a:ext uri="{FF2B5EF4-FFF2-40B4-BE49-F238E27FC236}">
              <a16:creationId xmlns:a16="http://schemas.microsoft.com/office/drawing/2014/main" id="{CA83059F-226F-6D5E-E116-F0237D5DBF1B}"/>
            </a:ext>
          </a:extLst>
        </xdr:cNvPr>
        <xdr:cNvSpPr txBox="1"/>
      </xdr:nvSpPr>
      <xdr:spPr>
        <a:xfrm>
          <a:off x="3552852" y="1233488"/>
          <a:ext cx="1509686" cy="328612"/>
        </a:xfrm>
        <a:prstGeom prst="round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ctr"/>
        <a:lstStyle/>
        <a:p>
          <a:pPr algn="ctr"/>
          <a:fld id="{BDA327B8-A0E4-4125-AA3B-12881C8643BB}" type="TxLink">
            <a:rPr lang="en-US" sz="2000" b="1" i="0" u="none" strike="noStrike">
              <a:solidFill>
                <a:srgbClr val="000000"/>
              </a:solidFill>
              <a:latin typeface="Calibri"/>
              <a:ea typeface="Calibri"/>
              <a:cs typeface="Calibri"/>
            </a:rPr>
            <a:pPr algn="ctr"/>
            <a:t>2000</a:t>
          </a:fld>
          <a:endParaRPr lang="en-US" sz="2000" b="1"/>
        </a:p>
      </xdr:txBody>
    </xdr:sp>
    <xdr:clientData/>
  </xdr:twoCellAnchor>
  <xdr:twoCellAnchor>
    <xdr:from>
      <xdr:col>7</xdr:col>
      <xdr:colOff>466745</xdr:colOff>
      <xdr:row>4</xdr:row>
      <xdr:rowOff>42862</xdr:rowOff>
    </xdr:from>
    <xdr:to>
      <xdr:col>9</xdr:col>
      <xdr:colOff>638175</xdr:colOff>
      <xdr:row>6</xdr:row>
      <xdr:rowOff>47625</xdr:rowOff>
    </xdr:to>
    <xdr:sp macro="" textlink="">
      <xdr:nvSpPr>
        <xdr:cNvPr id="5" name="Rectangle: Rounded Corners 4">
          <a:extLst>
            <a:ext uri="{FF2B5EF4-FFF2-40B4-BE49-F238E27FC236}">
              <a16:creationId xmlns:a16="http://schemas.microsoft.com/office/drawing/2014/main" id="{7B7711F9-66D4-48A9-B928-DCD806C73A3A}"/>
            </a:ext>
          </a:extLst>
        </xdr:cNvPr>
        <xdr:cNvSpPr/>
      </xdr:nvSpPr>
      <xdr:spPr>
        <a:xfrm>
          <a:off x="5324495" y="766762"/>
          <a:ext cx="1938318" cy="366713"/>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500" b="1"/>
            <a:t>Total Revenue</a:t>
          </a:r>
          <a:endParaRPr lang="en-US" sz="15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10</xdr:col>
      <xdr:colOff>366712</xdr:colOff>
      <xdr:row>4</xdr:row>
      <xdr:rowOff>42863</xdr:rowOff>
    </xdr:from>
    <xdr:to>
      <xdr:col>12</xdr:col>
      <xdr:colOff>385764</xdr:colOff>
      <xdr:row>6</xdr:row>
      <xdr:rowOff>57151</xdr:rowOff>
    </xdr:to>
    <xdr:sp macro="" textlink="">
      <xdr:nvSpPr>
        <xdr:cNvPr id="13" name="Rectangle: Rounded Corners 12">
          <a:extLst>
            <a:ext uri="{FF2B5EF4-FFF2-40B4-BE49-F238E27FC236}">
              <a16:creationId xmlns:a16="http://schemas.microsoft.com/office/drawing/2014/main" id="{96D3D319-21BF-4505-BDEA-419BD0809D34}"/>
            </a:ext>
          </a:extLst>
        </xdr:cNvPr>
        <xdr:cNvSpPr/>
      </xdr:nvSpPr>
      <xdr:spPr>
        <a:xfrm>
          <a:off x="7639050" y="766763"/>
          <a:ext cx="1314452" cy="376238"/>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500" b="1"/>
            <a:t>Quantity</a:t>
          </a:r>
        </a:p>
      </xdr:txBody>
    </xdr:sp>
    <xdr:clientData/>
  </xdr:twoCellAnchor>
  <xdr:twoCellAnchor>
    <xdr:from>
      <xdr:col>13</xdr:col>
      <xdr:colOff>133352</xdr:colOff>
      <xdr:row>4</xdr:row>
      <xdr:rowOff>38100</xdr:rowOff>
    </xdr:from>
    <xdr:to>
      <xdr:col>15</xdr:col>
      <xdr:colOff>500063</xdr:colOff>
      <xdr:row>6</xdr:row>
      <xdr:rowOff>42863</xdr:rowOff>
    </xdr:to>
    <xdr:sp macro="" textlink="">
      <xdr:nvSpPr>
        <xdr:cNvPr id="14" name="Rectangle: Rounded Corners 13">
          <a:extLst>
            <a:ext uri="{FF2B5EF4-FFF2-40B4-BE49-F238E27FC236}">
              <a16:creationId xmlns:a16="http://schemas.microsoft.com/office/drawing/2014/main" id="{71907D78-13F9-4849-B8CF-0B1DD533C40D}"/>
            </a:ext>
          </a:extLst>
        </xdr:cNvPr>
        <xdr:cNvSpPr/>
      </xdr:nvSpPr>
      <xdr:spPr>
        <a:xfrm>
          <a:off x="9348790" y="762000"/>
          <a:ext cx="1662111" cy="366713"/>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500" b="1"/>
            <a:t>Avg Delivery</a:t>
          </a:r>
          <a:endParaRPr lang="en-US" sz="15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7</xdr:col>
      <xdr:colOff>481013</xdr:colOff>
      <xdr:row>6</xdr:row>
      <xdr:rowOff>142876</xdr:rowOff>
    </xdr:from>
    <xdr:to>
      <xdr:col>9</xdr:col>
      <xdr:colOff>647699</xdr:colOff>
      <xdr:row>8</xdr:row>
      <xdr:rowOff>128587</xdr:rowOff>
    </xdr:to>
    <xdr:sp macro="" textlink="$I$6">
      <xdr:nvSpPr>
        <xdr:cNvPr id="15" name="Rectangle: Rounded Corners 14">
          <a:extLst>
            <a:ext uri="{FF2B5EF4-FFF2-40B4-BE49-F238E27FC236}">
              <a16:creationId xmlns:a16="http://schemas.microsoft.com/office/drawing/2014/main" id="{0728807A-F074-8C22-9DF1-DFD0D7F25B54}"/>
            </a:ext>
          </a:extLst>
        </xdr:cNvPr>
        <xdr:cNvSpPr/>
      </xdr:nvSpPr>
      <xdr:spPr>
        <a:xfrm>
          <a:off x="5338763" y="1228726"/>
          <a:ext cx="1933574" cy="347661"/>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fld id="{836DF528-CBE4-475C-A978-4EF24A17404C}" type="TxLink">
            <a:rPr lang="en-US" sz="2000" b="1" i="0" u="none" strike="noStrike">
              <a:solidFill>
                <a:srgbClr val="000000"/>
              </a:solidFill>
              <a:latin typeface="Calibri"/>
              <a:ea typeface="Calibri"/>
              <a:cs typeface="Calibri"/>
            </a:rPr>
            <a:pPr algn="ctr"/>
            <a:t> ₹ 1,417,100.00 </a:t>
          </a:fld>
          <a:endParaRPr lang="en-US" sz="2000" b="1"/>
        </a:p>
      </xdr:txBody>
    </xdr:sp>
    <xdr:clientData/>
  </xdr:twoCellAnchor>
  <xdr:twoCellAnchor>
    <xdr:from>
      <xdr:col>10</xdr:col>
      <xdr:colOff>352425</xdr:colOff>
      <xdr:row>6</xdr:row>
      <xdr:rowOff>147638</xdr:rowOff>
    </xdr:from>
    <xdr:to>
      <xdr:col>12</xdr:col>
      <xdr:colOff>400050</xdr:colOff>
      <xdr:row>8</xdr:row>
      <xdr:rowOff>142875</xdr:rowOff>
    </xdr:to>
    <xdr:sp macro="" textlink="$L$6">
      <xdr:nvSpPr>
        <xdr:cNvPr id="16" name="TextBox 15">
          <a:extLst>
            <a:ext uri="{FF2B5EF4-FFF2-40B4-BE49-F238E27FC236}">
              <a16:creationId xmlns:a16="http://schemas.microsoft.com/office/drawing/2014/main" id="{8D19CCE6-F453-7E24-1C84-117B76CAC827}"/>
            </a:ext>
          </a:extLst>
        </xdr:cNvPr>
        <xdr:cNvSpPr txBox="1"/>
      </xdr:nvSpPr>
      <xdr:spPr>
        <a:xfrm>
          <a:off x="7624763" y="1233488"/>
          <a:ext cx="1343025" cy="357187"/>
        </a:xfrm>
        <a:prstGeom prst="round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ctr"/>
        <a:lstStyle/>
        <a:p>
          <a:pPr algn="ctr"/>
          <a:fld id="{1EC1D654-EA97-4DEC-A82E-0AC6C529A2F3}" type="TxLink">
            <a:rPr lang="en-US" sz="2000" b="1" i="0" u="none" strike="noStrike">
              <a:solidFill>
                <a:srgbClr val="000000"/>
              </a:solidFill>
              <a:latin typeface="Calibri"/>
              <a:ea typeface="Calibri"/>
              <a:cs typeface="Calibri"/>
            </a:rPr>
            <a:pPr algn="ctr"/>
            <a:t>2024</a:t>
          </a:fld>
          <a:endParaRPr lang="en-US" sz="2000" b="1"/>
        </a:p>
      </xdr:txBody>
    </xdr:sp>
    <xdr:clientData/>
  </xdr:twoCellAnchor>
  <xdr:twoCellAnchor>
    <xdr:from>
      <xdr:col>13</xdr:col>
      <xdr:colOff>142876</xdr:colOff>
      <xdr:row>6</xdr:row>
      <xdr:rowOff>138114</xdr:rowOff>
    </xdr:from>
    <xdr:to>
      <xdr:col>15</xdr:col>
      <xdr:colOff>485775</xdr:colOff>
      <xdr:row>8</xdr:row>
      <xdr:rowOff>157164</xdr:rowOff>
    </xdr:to>
    <xdr:sp macro="" textlink="$N$8">
      <xdr:nvSpPr>
        <xdr:cNvPr id="18" name="TextBox 17">
          <a:extLst>
            <a:ext uri="{FF2B5EF4-FFF2-40B4-BE49-F238E27FC236}">
              <a16:creationId xmlns:a16="http://schemas.microsoft.com/office/drawing/2014/main" id="{1EA9E7CB-812E-F785-685C-FBFCAA825A77}"/>
            </a:ext>
          </a:extLst>
        </xdr:cNvPr>
        <xdr:cNvSpPr txBox="1"/>
      </xdr:nvSpPr>
      <xdr:spPr>
        <a:xfrm>
          <a:off x="9358314" y="1223964"/>
          <a:ext cx="1638299" cy="381000"/>
        </a:xfrm>
        <a:prstGeom prst="round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ctr"/>
        <a:lstStyle/>
        <a:p>
          <a:pPr algn="ctr"/>
          <a:fld id="{B0980829-EE1F-4BC8-91BC-692BFFC83883}" type="TxLink">
            <a:rPr lang="en-US" sz="2000" b="1" i="0" u="none" strike="noStrike">
              <a:solidFill>
                <a:srgbClr val="000000"/>
              </a:solidFill>
              <a:latin typeface="Calibri"/>
              <a:ea typeface="Calibri"/>
              <a:cs typeface="Calibri"/>
            </a:rPr>
            <a:pPr algn="ctr"/>
            <a:t>3.033</a:t>
          </a:fld>
          <a:endParaRPr lang="en-US" sz="2000" b="1"/>
        </a:p>
      </xdr:txBody>
    </xdr:sp>
    <xdr:clientData/>
  </xdr:twoCellAnchor>
  <xdr:twoCellAnchor>
    <xdr:from>
      <xdr:col>16</xdr:col>
      <xdr:colOff>119063</xdr:colOff>
      <xdr:row>4</xdr:row>
      <xdr:rowOff>33339</xdr:rowOff>
    </xdr:from>
    <xdr:to>
      <xdr:col>18</xdr:col>
      <xdr:colOff>147637</xdr:colOff>
      <xdr:row>6</xdr:row>
      <xdr:rowOff>33339</xdr:rowOff>
    </xdr:to>
    <xdr:sp macro="" textlink="">
      <xdr:nvSpPr>
        <xdr:cNvPr id="19" name="Rectangle: Rounded Corners 18">
          <a:extLst>
            <a:ext uri="{FF2B5EF4-FFF2-40B4-BE49-F238E27FC236}">
              <a16:creationId xmlns:a16="http://schemas.microsoft.com/office/drawing/2014/main" id="{1EEA1D7D-DA3A-4046-B31D-01BBCDDD9B97}"/>
            </a:ext>
          </a:extLst>
        </xdr:cNvPr>
        <xdr:cNvSpPr/>
      </xdr:nvSpPr>
      <xdr:spPr>
        <a:xfrm>
          <a:off x="11252730" y="753006"/>
          <a:ext cx="1319740" cy="359833"/>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500" b="1"/>
            <a:t>On time %</a:t>
          </a:r>
          <a:endParaRPr lang="en-US" sz="15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16</xdr:col>
      <xdr:colOff>133349</xdr:colOff>
      <xdr:row>6</xdr:row>
      <xdr:rowOff>142876</xdr:rowOff>
    </xdr:from>
    <xdr:to>
      <xdr:col>18</xdr:col>
      <xdr:colOff>157162</xdr:colOff>
      <xdr:row>8</xdr:row>
      <xdr:rowOff>161925</xdr:rowOff>
    </xdr:to>
    <xdr:sp macro="" textlink="$Q$5">
      <xdr:nvSpPr>
        <xdr:cNvPr id="20" name="Rectangle: Rounded Corners 19">
          <a:extLst>
            <a:ext uri="{FF2B5EF4-FFF2-40B4-BE49-F238E27FC236}">
              <a16:creationId xmlns:a16="http://schemas.microsoft.com/office/drawing/2014/main" id="{0F0E6AAA-74A4-251A-0708-A88753E5BBB1}"/>
            </a:ext>
          </a:extLst>
        </xdr:cNvPr>
        <xdr:cNvSpPr/>
      </xdr:nvSpPr>
      <xdr:spPr>
        <a:xfrm>
          <a:off x="11291887" y="1228726"/>
          <a:ext cx="1319213" cy="380999"/>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fld id="{B31A5828-55AD-414C-8BAD-7BD1AE3DC388}" type="TxLink">
            <a:rPr lang="en-US" sz="2000" b="1" i="0" u="none" strike="noStrike">
              <a:solidFill>
                <a:srgbClr val="000000"/>
              </a:solidFill>
              <a:latin typeface="Calibri"/>
              <a:ea typeface="Calibri"/>
              <a:cs typeface="Calibri"/>
            </a:rPr>
            <a:pPr algn="ctr"/>
            <a:t>77%</a:t>
          </a:fld>
          <a:endParaRPr lang="en-US" sz="2000" b="1"/>
        </a:p>
      </xdr:txBody>
    </xdr:sp>
    <xdr:clientData/>
  </xdr:twoCellAnchor>
  <xdr:twoCellAnchor>
    <xdr:from>
      <xdr:col>0</xdr:col>
      <xdr:colOff>74593</xdr:colOff>
      <xdr:row>4</xdr:row>
      <xdr:rowOff>61913</xdr:rowOff>
    </xdr:from>
    <xdr:to>
      <xdr:col>4</xdr:col>
      <xdr:colOff>566738</xdr:colOff>
      <xdr:row>34</xdr:row>
      <xdr:rowOff>114759</xdr:rowOff>
    </xdr:to>
    <xdr:sp macro="" textlink="">
      <xdr:nvSpPr>
        <xdr:cNvPr id="26" name="Rectangle: Single Corner Rounded 25">
          <a:extLst>
            <a:ext uri="{FF2B5EF4-FFF2-40B4-BE49-F238E27FC236}">
              <a16:creationId xmlns:a16="http://schemas.microsoft.com/office/drawing/2014/main" id="{B29A210F-43CA-994B-A5F9-375DC3009A68}"/>
            </a:ext>
          </a:extLst>
        </xdr:cNvPr>
        <xdr:cNvSpPr/>
      </xdr:nvSpPr>
      <xdr:spPr>
        <a:xfrm>
          <a:off x="74593" y="796371"/>
          <a:ext cx="3085699" cy="5561280"/>
        </a:xfrm>
        <a:prstGeom prst="round1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258092</xdr:colOff>
      <xdr:row>14</xdr:row>
      <xdr:rowOff>1343</xdr:rowOff>
    </xdr:from>
    <xdr:to>
      <xdr:col>4</xdr:col>
      <xdr:colOff>332801</xdr:colOff>
      <xdr:row>20</xdr:row>
      <xdr:rowOff>132293</xdr:rowOff>
    </xdr:to>
    <mc:AlternateContent xmlns:mc="http://schemas.openxmlformats.org/markup-compatibility/2006" xmlns:a14="http://schemas.microsoft.com/office/drawing/2010/main">
      <mc:Choice Requires="a14">
        <xdr:graphicFrame macro="">
          <xdr:nvGraphicFramePr>
            <xdr:cNvPr id="27" name="Month 1">
              <a:extLst>
                <a:ext uri="{FF2B5EF4-FFF2-40B4-BE49-F238E27FC236}">
                  <a16:creationId xmlns:a16="http://schemas.microsoft.com/office/drawing/2014/main" id="{F8E09E66-7AFE-4B51-9138-68E2E31E275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58092" y="2520176"/>
              <a:ext cx="2657042" cy="1210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236861</xdr:colOff>
      <xdr:row>21</xdr:row>
      <xdr:rowOff>109483</xdr:rowOff>
    </xdr:from>
    <xdr:to>
      <xdr:col>4</xdr:col>
      <xdr:colOff>332801</xdr:colOff>
      <xdr:row>28</xdr:row>
      <xdr:rowOff>5741</xdr:rowOff>
    </xdr:to>
    <mc:AlternateContent xmlns:mc="http://schemas.openxmlformats.org/markup-compatibility/2006" xmlns:a14="http://schemas.microsoft.com/office/drawing/2010/main">
      <mc:Choice Requires="a14">
        <xdr:graphicFrame macro="">
          <xdr:nvGraphicFramePr>
            <xdr:cNvPr id="28" name="State 1">
              <a:extLst>
                <a:ext uri="{FF2B5EF4-FFF2-40B4-BE49-F238E27FC236}">
                  <a16:creationId xmlns:a16="http://schemas.microsoft.com/office/drawing/2014/main" id="{4EDE5AD4-C9F1-4A92-85C3-94D4AD69644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36861" y="3887733"/>
              <a:ext cx="2678273" cy="1155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219536</xdr:colOff>
      <xdr:row>28</xdr:row>
      <xdr:rowOff>104431</xdr:rowOff>
    </xdr:from>
    <xdr:to>
      <xdr:col>4</xdr:col>
      <xdr:colOff>321326</xdr:colOff>
      <xdr:row>33</xdr:row>
      <xdr:rowOff>143449</xdr:rowOff>
    </xdr:to>
    <mc:AlternateContent xmlns:mc="http://schemas.openxmlformats.org/markup-compatibility/2006" xmlns:a14="http://schemas.microsoft.com/office/drawing/2010/main">
      <mc:Choice Requires="a14">
        <xdr:graphicFrame macro="">
          <xdr:nvGraphicFramePr>
            <xdr:cNvPr id="30" name="Payment_Mode 1">
              <a:extLst>
                <a:ext uri="{FF2B5EF4-FFF2-40B4-BE49-F238E27FC236}">
                  <a16:creationId xmlns:a16="http://schemas.microsoft.com/office/drawing/2014/main" id="{37EEEED8-F4FC-4DA0-A357-C1E9D5FFFBA9}"/>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219536" y="5142098"/>
              <a:ext cx="2684123" cy="938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256037</xdr:colOff>
      <xdr:row>8</xdr:row>
      <xdr:rowOff>33646</xdr:rowOff>
    </xdr:from>
    <xdr:to>
      <xdr:col>4</xdr:col>
      <xdr:colOff>325464</xdr:colOff>
      <xdr:row>13</xdr:row>
      <xdr:rowOff>48462</xdr:rowOff>
    </xdr:to>
    <mc:AlternateContent xmlns:mc="http://schemas.openxmlformats.org/markup-compatibility/2006" xmlns:a14="http://schemas.microsoft.com/office/drawing/2010/main">
      <mc:Choice Requires="a14">
        <xdr:graphicFrame macro="">
          <xdr:nvGraphicFramePr>
            <xdr:cNvPr id="29" name="Product_Category 1">
              <a:extLst>
                <a:ext uri="{FF2B5EF4-FFF2-40B4-BE49-F238E27FC236}">
                  <a16:creationId xmlns:a16="http://schemas.microsoft.com/office/drawing/2014/main" id="{1C5D265F-4639-44FE-9E82-D71F5DB83DFB}"/>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256037" y="1472979"/>
              <a:ext cx="265176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492122</xdr:colOff>
      <xdr:row>10</xdr:row>
      <xdr:rowOff>84666</xdr:rowOff>
    </xdr:from>
    <xdr:to>
      <xdr:col>11</xdr:col>
      <xdr:colOff>338669</xdr:colOff>
      <xdr:row>20</xdr:row>
      <xdr:rowOff>164041</xdr:rowOff>
    </xdr:to>
    <xdr:graphicFrame macro="">
      <xdr:nvGraphicFramePr>
        <xdr:cNvPr id="31" name="Chart 30">
          <a:extLst>
            <a:ext uri="{FF2B5EF4-FFF2-40B4-BE49-F238E27FC236}">
              <a16:creationId xmlns:a16="http://schemas.microsoft.com/office/drawing/2014/main" id="{7280B394-5B6B-4400-9144-6CE258DC2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137592</xdr:colOff>
      <xdr:row>10</xdr:row>
      <xdr:rowOff>68792</xdr:rowOff>
    </xdr:from>
    <xdr:to>
      <xdr:col>19</xdr:col>
      <xdr:colOff>640300</xdr:colOff>
      <xdr:row>20</xdr:row>
      <xdr:rowOff>169334</xdr:rowOff>
    </xdr:to>
    <xdr:graphicFrame macro="">
      <xdr:nvGraphicFramePr>
        <xdr:cNvPr id="32" name="Chart 31">
          <a:extLst>
            <a:ext uri="{FF2B5EF4-FFF2-40B4-BE49-F238E27FC236}">
              <a16:creationId xmlns:a16="http://schemas.microsoft.com/office/drawing/2014/main" id="{1D1BB414-5628-4050-ABA7-50E2498B2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486832</xdr:colOff>
      <xdr:row>22</xdr:row>
      <xdr:rowOff>169332</xdr:rowOff>
    </xdr:from>
    <xdr:to>
      <xdr:col>10</xdr:col>
      <xdr:colOff>201083</xdr:colOff>
      <xdr:row>34</xdr:row>
      <xdr:rowOff>84664</xdr:rowOff>
    </xdr:to>
    <xdr:graphicFrame macro="">
      <xdr:nvGraphicFramePr>
        <xdr:cNvPr id="33" name="Chart 32">
          <a:extLst>
            <a:ext uri="{FF2B5EF4-FFF2-40B4-BE49-F238E27FC236}">
              <a16:creationId xmlns:a16="http://schemas.microsoft.com/office/drawing/2014/main" id="{50A2A4A7-A66C-4E83-BFD7-5CAD62741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23</xdr:row>
      <xdr:rowOff>0</xdr:rowOff>
    </xdr:from>
    <xdr:to>
      <xdr:col>15</xdr:col>
      <xdr:colOff>353749</xdr:colOff>
      <xdr:row>34</xdr:row>
      <xdr:rowOff>126999</xdr:rowOff>
    </xdr:to>
    <xdr:graphicFrame macro="">
      <xdr:nvGraphicFramePr>
        <xdr:cNvPr id="34" name="Chart 33">
          <a:extLst>
            <a:ext uri="{FF2B5EF4-FFF2-40B4-BE49-F238E27FC236}">
              <a16:creationId xmlns:a16="http://schemas.microsoft.com/office/drawing/2014/main" id="{4B08EFEB-4266-4DAD-9F77-8A1541D8D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211657</xdr:colOff>
      <xdr:row>23</xdr:row>
      <xdr:rowOff>26458</xdr:rowOff>
    </xdr:from>
    <xdr:to>
      <xdr:col>20</xdr:col>
      <xdr:colOff>42325</xdr:colOff>
      <xdr:row>34</xdr:row>
      <xdr:rowOff>111124</xdr:rowOff>
    </xdr:to>
    <xdr:graphicFrame macro="">
      <xdr:nvGraphicFramePr>
        <xdr:cNvPr id="35" name="Chart 34">
          <a:extLst>
            <a:ext uri="{FF2B5EF4-FFF2-40B4-BE49-F238E27FC236}">
              <a16:creationId xmlns:a16="http://schemas.microsoft.com/office/drawing/2014/main" id="{F850D62E-D980-4B8A-A666-C777B52A8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339173</xdr:colOff>
      <xdr:row>4</xdr:row>
      <xdr:rowOff>161373</xdr:rowOff>
    </xdr:from>
    <xdr:to>
      <xdr:col>4</xdr:col>
      <xdr:colOff>164041</xdr:colOff>
      <xdr:row>7</xdr:row>
      <xdr:rowOff>89959</xdr:rowOff>
    </xdr:to>
    <xdr:sp macro="" textlink="">
      <xdr:nvSpPr>
        <xdr:cNvPr id="6" name="Rectangle: Diagonal Corners Snipped 5">
          <a:extLst>
            <a:ext uri="{FF2B5EF4-FFF2-40B4-BE49-F238E27FC236}">
              <a16:creationId xmlns:a16="http://schemas.microsoft.com/office/drawing/2014/main" id="{508022BF-2BC4-4600-A641-244EB09F0D38}"/>
            </a:ext>
          </a:extLst>
        </xdr:cNvPr>
        <xdr:cNvSpPr/>
      </xdr:nvSpPr>
      <xdr:spPr>
        <a:xfrm>
          <a:off x="339173" y="881040"/>
          <a:ext cx="2407201" cy="468336"/>
        </a:xfrm>
        <a:prstGeom prst="snip2Diag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500" b="1" cap="none" spc="0">
              <a:ln>
                <a:noFill/>
              </a:ln>
              <a:solidFill>
                <a:schemeClr val="lt1"/>
              </a:solidFill>
              <a:effectLst/>
            </a:rPr>
            <a:t>Search</a:t>
          </a:r>
          <a:r>
            <a:rPr lang="en-US" sz="1500" b="1" cap="none" spc="0" baseline="0">
              <a:ln>
                <a:noFill/>
              </a:ln>
              <a:solidFill>
                <a:schemeClr val="lt1"/>
              </a:solidFill>
              <a:effectLst/>
            </a:rPr>
            <a:t> Here </a:t>
          </a:r>
          <a:endParaRPr lang="en-US" sz="15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18</xdr:col>
      <xdr:colOff>296340</xdr:colOff>
      <xdr:row>10</xdr:row>
      <xdr:rowOff>169333</xdr:rowOff>
    </xdr:from>
    <xdr:to>
      <xdr:col>19</xdr:col>
      <xdr:colOff>381006</xdr:colOff>
      <xdr:row>12</xdr:row>
      <xdr:rowOff>111125</xdr:rowOff>
    </xdr:to>
    <xdr:sp macro="" textlink="">
      <xdr:nvSpPr>
        <xdr:cNvPr id="3" name="TextBox 2">
          <a:extLst>
            <a:ext uri="{FF2B5EF4-FFF2-40B4-BE49-F238E27FC236}">
              <a16:creationId xmlns:a16="http://schemas.microsoft.com/office/drawing/2014/main" id="{5D041009-88AF-0F00-43B9-8B10B2278699}"/>
            </a:ext>
          </a:extLst>
        </xdr:cNvPr>
        <xdr:cNvSpPr txBox="1"/>
      </xdr:nvSpPr>
      <xdr:spPr>
        <a:xfrm>
          <a:off x="12721173" y="1968500"/>
          <a:ext cx="730250" cy="301625"/>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r>
            <a:rPr lang="en-US" sz="1100" b="1"/>
            <a:t>Category</a:t>
          </a:r>
        </a:p>
      </xdr:txBody>
    </xdr:sp>
    <xdr:clientData/>
  </xdr:twoCellAnchor>
  <xdr:twoCellAnchor>
    <xdr:from>
      <xdr:col>8</xdr:col>
      <xdr:colOff>1046663</xdr:colOff>
      <xdr:row>23</xdr:row>
      <xdr:rowOff>120656</xdr:rowOff>
    </xdr:from>
    <xdr:to>
      <xdr:col>9</xdr:col>
      <xdr:colOff>518584</xdr:colOff>
      <xdr:row>25</xdr:row>
      <xdr:rowOff>62447</xdr:rowOff>
    </xdr:to>
    <xdr:sp macro="" textlink="">
      <xdr:nvSpPr>
        <xdr:cNvPr id="7" name="TextBox 6">
          <a:extLst>
            <a:ext uri="{FF2B5EF4-FFF2-40B4-BE49-F238E27FC236}">
              <a16:creationId xmlns:a16="http://schemas.microsoft.com/office/drawing/2014/main" id="{74208C8A-3BCB-4D17-B80B-E74CA520816E}"/>
            </a:ext>
          </a:extLst>
        </xdr:cNvPr>
        <xdr:cNvSpPr txBox="1"/>
      </xdr:nvSpPr>
      <xdr:spPr>
        <a:xfrm>
          <a:off x="6539413" y="4258739"/>
          <a:ext cx="593754" cy="301625"/>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pPr algn="ctr"/>
          <a:r>
            <a:rPr lang="en-US" sz="1100" b="1"/>
            <a:t>State</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0.65784</cdr:x>
      <cdr:y>0.05679</cdr:y>
    </cdr:from>
    <cdr:to>
      <cdr:x>0.9026</cdr:x>
      <cdr:y>0.2</cdr:y>
    </cdr:to>
    <cdr:sp macro="" textlink="">
      <cdr:nvSpPr>
        <cdr:cNvPr id="2" name="TextBox 6">
          <a:extLst xmlns:a="http://schemas.openxmlformats.org/drawingml/2006/main">
            <a:ext uri="{FF2B5EF4-FFF2-40B4-BE49-F238E27FC236}">
              <a16:creationId xmlns:a16="http://schemas.microsoft.com/office/drawing/2014/main" id="{74208C8A-3BCB-4D17-B80B-E74CA520816E}"/>
            </a:ext>
          </a:extLst>
        </cdr:cNvPr>
        <cdr:cNvSpPr txBox="1"/>
      </cdr:nvSpPr>
      <cdr:spPr>
        <a:xfrm xmlns:a="http://schemas.openxmlformats.org/drawingml/2006/main">
          <a:off x="1931458" y="119596"/>
          <a:ext cx="718647" cy="301625"/>
        </a:xfrm>
        <a:prstGeom xmlns:a="http://schemas.openxmlformats.org/drawingml/2006/main" prst="rect">
          <a:avLst/>
        </a:prstGeom>
        <a:ln xmlns:a="http://schemas.openxmlformats.org/drawingml/2006/main"/>
      </cdr:spPr>
      <cdr:style>
        <a:lnRef xmlns:a="http://schemas.openxmlformats.org/drawingml/2006/main" idx="0">
          <a:schemeClr val="accent6"/>
        </a:lnRef>
        <a:fillRef xmlns:a="http://schemas.openxmlformats.org/drawingml/2006/main" idx="3">
          <a:schemeClr val="accent6"/>
        </a:fillRef>
        <a:effectRef xmlns:a="http://schemas.openxmlformats.org/drawingml/2006/main" idx="3">
          <a:schemeClr val="accent6"/>
        </a:effectRef>
        <a:fontRef xmlns:a="http://schemas.openxmlformats.org/drawingml/2006/main" idx="minor">
          <a:schemeClr val="lt1"/>
        </a:fontRef>
      </cdr:style>
      <cdr:txBody>
        <a:bodyPr xmlns:a="http://schemas.openxmlformats.org/drawingml/2006/main" wrap="square"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a:t>Payment</a:t>
          </a:r>
        </a:p>
      </cdr:txBody>
    </cdr:sp>
  </cdr:relSizeAnchor>
</c:userShapes>
</file>

<file path=xl/drawings/drawing4.xml><?xml version="1.0" encoding="utf-8"?>
<c:userShapes xmlns:c="http://schemas.openxmlformats.org/drawingml/2006/chart">
  <cdr:relSizeAnchor xmlns:cdr="http://schemas.openxmlformats.org/drawingml/2006/chartDrawing">
    <cdr:from>
      <cdr:x>0.61843</cdr:x>
      <cdr:y>0.03744</cdr:y>
    </cdr:from>
    <cdr:to>
      <cdr:x>0.96449</cdr:x>
      <cdr:y>0.18359</cdr:y>
    </cdr:to>
    <cdr:sp macro="" textlink="">
      <cdr:nvSpPr>
        <cdr:cNvPr id="2" name="TextBox 6">
          <a:extLst xmlns:a="http://schemas.openxmlformats.org/drawingml/2006/main">
            <a:ext uri="{FF2B5EF4-FFF2-40B4-BE49-F238E27FC236}">
              <a16:creationId xmlns:a16="http://schemas.microsoft.com/office/drawing/2014/main" id="{74208C8A-3BCB-4D17-B80B-E74CA520816E}"/>
            </a:ext>
          </a:extLst>
        </cdr:cNvPr>
        <cdr:cNvSpPr txBox="1"/>
      </cdr:nvSpPr>
      <cdr:spPr>
        <a:xfrm xmlns:a="http://schemas.openxmlformats.org/drawingml/2006/main">
          <a:off x="1492262" y="77260"/>
          <a:ext cx="835047" cy="301625"/>
        </a:xfrm>
        <a:prstGeom xmlns:a="http://schemas.openxmlformats.org/drawingml/2006/main" prst="rect">
          <a:avLst/>
        </a:prstGeom>
        <a:ln xmlns:a="http://schemas.openxmlformats.org/drawingml/2006/main"/>
      </cdr:spPr>
      <cdr:style>
        <a:lnRef xmlns:a="http://schemas.openxmlformats.org/drawingml/2006/main" idx="0">
          <a:schemeClr val="accent6"/>
        </a:lnRef>
        <a:fillRef xmlns:a="http://schemas.openxmlformats.org/drawingml/2006/main" idx="3">
          <a:schemeClr val="accent6"/>
        </a:fillRef>
        <a:effectRef xmlns:a="http://schemas.openxmlformats.org/drawingml/2006/main" idx="3">
          <a:schemeClr val="accent6"/>
        </a:effectRef>
        <a:fontRef xmlns:a="http://schemas.openxmlformats.org/drawingml/2006/main" idx="minor">
          <a:schemeClr val="lt1"/>
        </a:fontRef>
      </cdr:style>
      <cdr:txBody>
        <a:bodyPr xmlns:a="http://schemas.openxmlformats.org/drawingml/2006/main" wrap="square"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a:t>On time</a:t>
          </a:r>
          <a:r>
            <a:rPr lang="en-US" sz="1100" b="1" baseline="0"/>
            <a:t> %</a:t>
          </a:r>
          <a:endParaRPr lang="en-US" sz="11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refreshedDate="46091.446440740743" createdVersion="8" refreshedVersion="8" minRefreshableVersion="3" recordCount="2000" xr:uid="{22312991-EF9C-496E-80D0-28038D60DA07}">
  <cacheSource type="worksheet">
    <worksheetSource name="Sales_data"/>
  </cacheSource>
  <cacheFields count="36">
    <cacheField name="Order_ID" numFmtId="0">
      <sharedItems count="20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 v="ORD01001"/>
        <s v="ORD01002"/>
        <s v="ORD01003"/>
        <s v="ORD01004"/>
        <s v="ORD01005"/>
        <s v="ORD01006"/>
        <s v="ORD01007"/>
        <s v="ORD01008"/>
        <s v="ORD01009"/>
        <s v="ORD01010"/>
        <s v="ORD01011"/>
        <s v="ORD01012"/>
        <s v="ORD01013"/>
        <s v="ORD01014"/>
        <s v="ORD01015"/>
        <s v="ORD01016"/>
        <s v="ORD01017"/>
        <s v="ORD01018"/>
        <s v="ORD01019"/>
        <s v="ORD01020"/>
        <s v="ORD01021"/>
        <s v="ORD01022"/>
        <s v="ORD01023"/>
        <s v="ORD01024"/>
        <s v="ORD01025"/>
        <s v="ORD01026"/>
        <s v="ORD01027"/>
        <s v="ORD01028"/>
        <s v="ORD01029"/>
        <s v="ORD01030"/>
        <s v="ORD01031"/>
        <s v="ORD01032"/>
        <s v="ORD01033"/>
        <s v="ORD01034"/>
        <s v="ORD01035"/>
        <s v="ORD01036"/>
        <s v="ORD01037"/>
        <s v="ORD01038"/>
        <s v="ORD01039"/>
        <s v="ORD01040"/>
        <s v="ORD01041"/>
        <s v="ORD01042"/>
        <s v="ORD01043"/>
        <s v="ORD01044"/>
        <s v="ORD01045"/>
        <s v="ORD01046"/>
        <s v="ORD01047"/>
        <s v="ORD01048"/>
        <s v="ORD01049"/>
        <s v="ORD01050"/>
        <s v="ORD01051"/>
        <s v="ORD01052"/>
        <s v="ORD01053"/>
        <s v="ORD01054"/>
        <s v="ORD01055"/>
        <s v="ORD01056"/>
        <s v="ORD01057"/>
        <s v="ORD01058"/>
        <s v="ORD01059"/>
        <s v="ORD01060"/>
        <s v="ORD01061"/>
        <s v="ORD01062"/>
        <s v="ORD01063"/>
        <s v="ORD01064"/>
        <s v="ORD01065"/>
        <s v="ORD01066"/>
        <s v="ORD01067"/>
        <s v="ORD01068"/>
        <s v="ORD01069"/>
        <s v="ORD01070"/>
        <s v="ORD01071"/>
        <s v="ORD01072"/>
        <s v="ORD01073"/>
        <s v="ORD01074"/>
        <s v="ORD01075"/>
        <s v="ORD01076"/>
        <s v="ORD01077"/>
        <s v="ORD01078"/>
        <s v="ORD01079"/>
        <s v="ORD01080"/>
        <s v="ORD01081"/>
        <s v="ORD01082"/>
        <s v="ORD01083"/>
        <s v="ORD01084"/>
        <s v="ORD01085"/>
        <s v="ORD01086"/>
        <s v="ORD01087"/>
        <s v="ORD01088"/>
        <s v="ORD01089"/>
        <s v="ORD01090"/>
        <s v="ORD01091"/>
        <s v="ORD01092"/>
        <s v="ORD01093"/>
        <s v="ORD01094"/>
        <s v="ORD01095"/>
        <s v="ORD01096"/>
        <s v="ORD01097"/>
        <s v="ORD01098"/>
        <s v="ORD01099"/>
        <s v="ORD01100"/>
        <s v="ORD01101"/>
        <s v="ORD01102"/>
        <s v="ORD01103"/>
        <s v="ORD01104"/>
        <s v="ORD01105"/>
        <s v="ORD01106"/>
        <s v="ORD01107"/>
        <s v="ORD01108"/>
        <s v="ORD01109"/>
        <s v="ORD01110"/>
        <s v="ORD01111"/>
        <s v="ORD01112"/>
        <s v="ORD01113"/>
        <s v="ORD01114"/>
        <s v="ORD01115"/>
        <s v="ORD01116"/>
        <s v="ORD01117"/>
        <s v="ORD01118"/>
        <s v="ORD01119"/>
        <s v="ORD01120"/>
        <s v="ORD01121"/>
        <s v="ORD01122"/>
        <s v="ORD01123"/>
        <s v="ORD01124"/>
        <s v="ORD01125"/>
        <s v="ORD01126"/>
        <s v="ORD01127"/>
        <s v="ORD01128"/>
        <s v="ORD01129"/>
        <s v="ORD01130"/>
        <s v="ORD01131"/>
        <s v="ORD01132"/>
        <s v="ORD01133"/>
        <s v="ORD01134"/>
        <s v="ORD01135"/>
        <s v="ORD01136"/>
        <s v="ORD01137"/>
        <s v="ORD01138"/>
        <s v="ORD01139"/>
        <s v="ORD01140"/>
        <s v="ORD01141"/>
        <s v="ORD01142"/>
        <s v="ORD01143"/>
        <s v="ORD01144"/>
        <s v="ORD01145"/>
        <s v="ORD01146"/>
        <s v="ORD01147"/>
        <s v="ORD01148"/>
        <s v="ORD01149"/>
        <s v="ORD01150"/>
        <s v="ORD01151"/>
        <s v="ORD01152"/>
        <s v="ORD01153"/>
        <s v="ORD01154"/>
        <s v="ORD01155"/>
        <s v="ORD01156"/>
        <s v="ORD01157"/>
        <s v="ORD01158"/>
        <s v="ORD01159"/>
        <s v="ORD01160"/>
        <s v="ORD01161"/>
        <s v="ORD01162"/>
        <s v="ORD01163"/>
        <s v="ORD01164"/>
        <s v="ORD01165"/>
        <s v="ORD01166"/>
        <s v="ORD01167"/>
        <s v="ORD01168"/>
        <s v="ORD01169"/>
        <s v="ORD01170"/>
        <s v="ORD01171"/>
        <s v="ORD01172"/>
        <s v="ORD01173"/>
        <s v="ORD01174"/>
        <s v="ORD01175"/>
        <s v="ORD01176"/>
        <s v="ORD01177"/>
        <s v="ORD01178"/>
        <s v="ORD01179"/>
        <s v="ORD01180"/>
        <s v="ORD01181"/>
        <s v="ORD01182"/>
        <s v="ORD01183"/>
        <s v="ORD01184"/>
        <s v="ORD01185"/>
        <s v="ORD01186"/>
        <s v="ORD01187"/>
        <s v="ORD01188"/>
        <s v="ORD01189"/>
        <s v="ORD01190"/>
        <s v="ORD01191"/>
        <s v="ORD01192"/>
        <s v="ORD01193"/>
        <s v="ORD01194"/>
        <s v="ORD01195"/>
        <s v="ORD01196"/>
        <s v="ORD01197"/>
        <s v="ORD01198"/>
        <s v="ORD01199"/>
        <s v="ORD01200"/>
        <s v="ORD01201"/>
        <s v="ORD01202"/>
        <s v="ORD01203"/>
        <s v="ORD01204"/>
        <s v="ORD01205"/>
        <s v="ORD01206"/>
        <s v="ORD01207"/>
        <s v="ORD01208"/>
        <s v="ORD01209"/>
        <s v="ORD01210"/>
        <s v="ORD01211"/>
        <s v="ORD01212"/>
        <s v="ORD01213"/>
        <s v="ORD01214"/>
        <s v="ORD01215"/>
        <s v="ORD01216"/>
        <s v="ORD01217"/>
        <s v="ORD01218"/>
        <s v="ORD01219"/>
        <s v="ORD01220"/>
        <s v="ORD01221"/>
        <s v="ORD01222"/>
        <s v="ORD01223"/>
        <s v="ORD01224"/>
        <s v="ORD01225"/>
        <s v="ORD01226"/>
        <s v="ORD01227"/>
        <s v="ORD01228"/>
        <s v="ORD01229"/>
        <s v="ORD01230"/>
        <s v="ORD01231"/>
        <s v="ORD01232"/>
        <s v="ORD01233"/>
        <s v="ORD01234"/>
        <s v="ORD01235"/>
        <s v="ORD01236"/>
        <s v="ORD01237"/>
        <s v="ORD01238"/>
        <s v="ORD01239"/>
        <s v="ORD01240"/>
        <s v="ORD01241"/>
        <s v="ORD01242"/>
        <s v="ORD01243"/>
        <s v="ORD01244"/>
        <s v="ORD01245"/>
        <s v="ORD01246"/>
        <s v="ORD01247"/>
        <s v="ORD01248"/>
        <s v="ORD01249"/>
        <s v="ORD01250"/>
        <s v="ORD01251"/>
        <s v="ORD01252"/>
        <s v="ORD01253"/>
        <s v="ORD01254"/>
        <s v="ORD01255"/>
        <s v="ORD01256"/>
        <s v="ORD01257"/>
        <s v="ORD01258"/>
        <s v="ORD01259"/>
        <s v="ORD01260"/>
        <s v="ORD01261"/>
        <s v="ORD01262"/>
        <s v="ORD01263"/>
        <s v="ORD01264"/>
        <s v="ORD01265"/>
        <s v="ORD01266"/>
        <s v="ORD01267"/>
        <s v="ORD01268"/>
        <s v="ORD01269"/>
        <s v="ORD01270"/>
        <s v="ORD01271"/>
        <s v="ORD01272"/>
        <s v="ORD01273"/>
        <s v="ORD01274"/>
        <s v="ORD01275"/>
        <s v="ORD01276"/>
        <s v="ORD01277"/>
        <s v="ORD01278"/>
        <s v="ORD01279"/>
        <s v="ORD01280"/>
        <s v="ORD01281"/>
        <s v="ORD01282"/>
        <s v="ORD01283"/>
        <s v="ORD01284"/>
        <s v="ORD01285"/>
        <s v="ORD01286"/>
        <s v="ORD01287"/>
        <s v="ORD01288"/>
        <s v="ORD01289"/>
        <s v="ORD01290"/>
        <s v="ORD01291"/>
        <s v="ORD01292"/>
        <s v="ORD01293"/>
        <s v="ORD01294"/>
        <s v="ORD01295"/>
        <s v="ORD01296"/>
        <s v="ORD01297"/>
        <s v="ORD01298"/>
        <s v="ORD01299"/>
        <s v="ORD01300"/>
        <s v="ORD01301"/>
        <s v="ORD01302"/>
        <s v="ORD01303"/>
        <s v="ORD01304"/>
        <s v="ORD01305"/>
        <s v="ORD01306"/>
        <s v="ORD01307"/>
        <s v="ORD01308"/>
        <s v="ORD01309"/>
        <s v="ORD01310"/>
        <s v="ORD01311"/>
        <s v="ORD01312"/>
        <s v="ORD01313"/>
        <s v="ORD01314"/>
        <s v="ORD01315"/>
        <s v="ORD01316"/>
        <s v="ORD01317"/>
        <s v="ORD01318"/>
        <s v="ORD01319"/>
        <s v="ORD01320"/>
        <s v="ORD01321"/>
        <s v="ORD01322"/>
        <s v="ORD01323"/>
        <s v="ORD01324"/>
        <s v="ORD01325"/>
        <s v="ORD01326"/>
        <s v="ORD01327"/>
        <s v="ORD01328"/>
        <s v="ORD01329"/>
        <s v="ORD01330"/>
        <s v="ORD01331"/>
        <s v="ORD01332"/>
        <s v="ORD01333"/>
        <s v="ORD01334"/>
        <s v="ORD01335"/>
        <s v="ORD01336"/>
        <s v="ORD01337"/>
        <s v="ORD01338"/>
        <s v="ORD01339"/>
        <s v="ORD01340"/>
        <s v="ORD01341"/>
        <s v="ORD01342"/>
        <s v="ORD01343"/>
        <s v="ORD01344"/>
        <s v="ORD01345"/>
        <s v="ORD01346"/>
        <s v="ORD01347"/>
        <s v="ORD01348"/>
        <s v="ORD01349"/>
        <s v="ORD01350"/>
        <s v="ORD01351"/>
        <s v="ORD01352"/>
        <s v="ORD01353"/>
        <s v="ORD01354"/>
        <s v="ORD01355"/>
        <s v="ORD01356"/>
        <s v="ORD01357"/>
        <s v="ORD01358"/>
        <s v="ORD01359"/>
        <s v="ORD01360"/>
        <s v="ORD01361"/>
        <s v="ORD01362"/>
        <s v="ORD01363"/>
        <s v="ORD01364"/>
        <s v="ORD01365"/>
        <s v="ORD01366"/>
        <s v="ORD01367"/>
        <s v="ORD01368"/>
        <s v="ORD01369"/>
        <s v="ORD01370"/>
        <s v="ORD01371"/>
        <s v="ORD01372"/>
        <s v="ORD01373"/>
        <s v="ORD01374"/>
        <s v="ORD01375"/>
        <s v="ORD01376"/>
        <s v="ORD01377"/>
        <s v="ORD01378"/>
        <s v="ORD01379"/>
        <s v="ORD01380"/>
        <s v="ORD01381"/>
        <s v="ORD01382"/>
        <s v="ORD01383"/>
        <s v="ORD01384"/>
        <s v="ORD01385"/>
        <s v="ORD01386"/>
        <s v="ORD01387"/>
        <s v="ORD01388"/>
        <s v="ORD01389"/>
        <s v="ORD01390"/>
        <s v="ORD01391"/>
        <s v="ORD01392"/>
        <s v="ORD01393"/>
        <s v="ORD01394"/>
        <s v="ORD01395"/>
        <s v="ORD01396"/>
        <s v="ORD01397"/>
        <s v="ORD01398"/>
        <s v="ORD01399"/>
        <s v="ORD01400"/>
        <s v="ORD01401"/>
        <s v="ORD01402"/>
        <s v="ORD01403"/>
        <s v="ORD01404"/>
        <s v="ORD01405"/>
        <s v="ORD01406"/>
        <s v="ORD01407"/>
        <s v="ORD01408"/>
        <s v="ORD01409"/>
        <s v="ORD01410"/>
        <s v="ORD01411"/>
        <s v="ORD01412"/>
        <s v="ORD01413"/>
        <s v="ORD01414"/>
        <s v="ORD01415"/>
        <s v="ORD01416"/>
        <s v="ORD01417"/>
        <s v="ORD01418"/>
        <s v="ORD01419"/>
        <s v="ORD01420"/>
        <s v="ORD01421"/>
        <s v="ORD01422"/>
        <s v="ORD01423"/>
        <s v="ORD01424"/>
        <s v="ORD01425"/>
        <s v="ORD01426"/>
        <s v="ORD01427"/>
        <s v="ORD01428"/>
        <s v="ORD01429"/>
        <s v="ORD01430"/>
        <s v="ORD01431"/>
        <s v="ORD01432"/>
        <s v="ORD01433"/>
        <s v="ORD01434"/>
        <s v="ORD01435"/>
        <s v="ORD01436"/>
        <s v="ORD01437"/>
        <s v="ORD01438"/>
        <s v="ORD01439"/>
        <s v="ORD01440"/>
        <s v="ORD01441"/>
        <s v="ORD01442"/>
        <s v="ORD01443"/>
        <s v="ORD01444"/>
        <s v="ORD01445"/>
        <s v="ORD01446"/>
        <s v="ORD01447"/>
        <s v="ORD01448"/>
        <s v="ORD01449"/>
        <s v="ORD01450"/>
        <s v="ORD01451"/>
        <s v="ORD01452"/>
        <s v="ORD01453"/>
        <s v="ORD01454"/>
        <s v="ORD01455"/>
        <s v="ORD01456"/>
        <s v="ORD01457"/>
        <s v="ORD01458"/>
        <s v="ORD01459"/>
        <s v="ORD01460"/>
        <s v="ORD01461"/>
        <s v="ORD01462"/>
        <s v="ORD01463"/>
        <s v="ORD01464"/>
        <s v="ORD01465"/>
        <s v="ORD01466"/>
        <s v="ORD01467"/>
        <s v="ORD01468"/>
        <s v="ORD01469"/>
        <s v="ORD01470"/>
        <s v="ORD01471"/>
        <s v="ORD01472"/>
        <s v="ORD01473"/>
        <s v="ORD01474"/>
        <s v="ORD01475"/>
        <s v="ORD01476"/>
        <s v="ORD01477"/>
        <s v="ORD01478"/>
        <s v="ORD01479"/>
        <s v="ORD01480"/>
        <s v="ORD01481"/>
        <s v="ORD01482"/>
        <s v="ORD01483"/>
        <s v="ORD01484"/>
        <s v="ORD01485"/>
        <s v="ORD01486"/>
        <s v="ORD01487"/>
        <s v="ORD01488"/>
        <s v="ORD01489"/>
        <s v="ORD01490"/>
        <s v="ORD01491"/>
        <s v="ORD01492"/>
        <s v="ORD01493"/>
        <s v="ORD01494"/>
        <s v="ORD01495"/>
        <s v="ORD01496"/>
        <s v="ORD01497"/>
        <s v="ORD01498"/>
        <s v="ORD01499"/>
        <s v="ORD01500"/>
        <s v="ORD01501"/>
        <s v="ORD01502"/>
        <s v="ORD01503"/>
        <s v="ORD01504"/>
        <s v="ORD01505"/>
        <s v="ORD01506"/>
        <s v="ORD01507"/>
        <s v="ORD01508"/>
        <s v="ORD01509"/>
        <s v="ORD01510"/>
        <s v="ORD01511"/>
        <s v="ORD01512"/>
        <s v="ORD01513"/>
        <s v="ORD01514"/>
        <s v="ORD01515"/>
        <s v="ORD01516"/>
        <s v="ORD01517"/>
        <s v="ORD01518"/>
        <s v="ORD01519"/>
        <s v="ORD01520"/>
        <s v="ORD01521"/>
        <s v="ORD01522"/>
        <s v="ORD01523"/>
        <s v="ORD01524"/>
        <s v="ORD01525"/>
        <s v="ORD01526"/>
        <s v="ORD01527"/>
        <s v="ORD01528"/>
        <s v="ORD01529"/>
        <s v="ORD01530"/>
        <s v="ORD01531"/>
        <s v="ORD01532"/>
        <s v="ORD01533"/>
        <s v="ORD01534"/>
        <s v="ORD01535"/>
        <s v="ORD01536"/>
        <s v="ORD01537"/>
        <s v="ORD01538"/>
        <s v="ORD01539"/>
        <s v="ORD01540"/>
        <s v="ORD01541"/>
        <s v="ORD01542"/>
        <s v="ORD01543"/>
        <s v="ORD01544"/>
        <s v="ORD01545"/>
        <s v="ORD01546"/>
        <s v="ORD01547"/>
        <s v="ORD01548"/>
        <s v="ORD01549"/>
        <s v="ORD01550"/>
        <s v="ORD01551"/>
        <s v="ORD01552"/>
        <s v="ORD01553"/>
        <s v="ORD01554"/>
        <s v="ORD01555"/>
        <s v="ORD01556"/>
        <s v="ORD01557"/>
        <s v="ORD01558"/>
        <s v="ORD01559"/>
        <s v="ORD01560"/>
        <s v="ORD01561"/>
        <s v="ORD01562"/>
        <s v="ORD01563"/>
        <s v="ORD01564"/>
        <s v="ORD01565"/>
        <s v="ORD01566"/>
        <s v="ORD01567"/>
        <s v="ORD01568"/>
        <s v="ORD01569"/>
        <s v="ORD01570"/>
        <s v="ORD01571"/>
        <s v="ORD01572"/>
        <s v="ORD01573"/>
        <s v="ORD01574"/>
        <s v="ORD01575"/>
        <s v="ORD01576"/>
        <s v="ORD01577"/>
        <s v="ORD01578"/>
        <s v="ORD01579"/>
        <s v="ORD01580"/>
        <s v="ORD01581"/>
        <s v="ORD01582"/>
        <s v="ORD01583"/>
        <s v="ORD01584"/>
        <s v="ORD01585"/>
        <s v="ORD01586"/>
        <s v="ORD01587"/>
        <s v="ORD01588"/>
        <s v="ORD01589"/>
        <s v="ORD01590"/>
        <s v="ORD01591"/>
        <s v="ORD01592"/>
        <s v="ORD01593"/>
        <s v="ORD01594"/>
        <s v="ORD01595"/>
        <s v="ORD01596"/>
        <s v="ORD01597"/>
        <s v="ORD01598"/>
        <s v="ORD01599"/>
        <s v="ORD01600"/>
        <s v="ORD01601"/>
        <s v="ORD01602"/>
        <s v="ORD01603"/>
        <s v="ORD01604"/>
        <s v="ORD01605"/>
        <s v="ORD01606"/>
        <s v="ORD01607"/>
        <s v="ORD01608"/>
        <s v="ORD01609"/>
        <s v="ORD01610"/>
        <s v="ORD01611"/>
        <s v="ORD01612"/>
        <s v="ORD01613"/>
        <s v="ORD01614"/>
        <s v="ORD01615"/>
        <s v="ORD01616"/>
        <s v="ORD01617"/>
        <s v="ORD01618"/>
        <s v="ORD01619"/>
        <s v="ORD01620"/>
        <s v="ORD01621"/>
        <s v="ORD01622"/>
        <s v="ORD01623"/>
        <s v="ORD01624"/>
        <s v="ORD01625"/>
        <s v="ORD01626"/>
        <s v="ORD01627"/>
        <s v="ORD01628"/>
        <s v="ORD01629"/>
        <s v="ORD01630"/>
        <s v="ORD01631"/>
        <s v="ORD01632"/>
        <s v="ORD01633"/>
        <s v="ORD01634"/>
        <s v="ORD01635"/>
        <s v="ORD01636"/>
        <s v="ORD01637"/>
        <s v="ORD01638"/>
        <s v="ORD01639"/>
        <s v="ORD01640"/>
        <s v="ORD01641"/>
        <s v="ORD01642"/>
        <s v="ORD01643"/>
        <s v="ORD01644"/>
        <s v="ORD01645"/>
        <s v="ORD01646"/>
        <s v="ORD01647"/>
        <s v="ORD01648"/>
        <s v="ORD01649"/>
        <s v="ORD01650"/>
        <s v="ORD01651"/>
        <s v="ORD01652"/>
        <s v="ORD01653"/>
        <s v="ORD01654"/>
        <s v="ORD01655"/>
        <s v="ORD01656"/>
        <s v="ORD01657"/>
        <s v="ORD01658"/>
        <s v="ORD01659"/>
        <s v="ORD01660"/>
        <s v="ORD01661"/>
        <s v="ORD01662"/>
        <s v="ORD01663"/>
        <s v="ORD01664"/>
        <s v="ORD01665"/>
        <s v="ORD01666"/>
        <s v="ORD01667"/>
        <s v="ORD01668"/>
        <s v="ORD01669"/>
        <s v="ORD01670"/>
        <s v="ORD01671"/>
        <s v="ORD01672"/>
        <s v="ORD01673"/>
        <s v="ORD01674"/>
        <s v="ORD01675"/>
        <s v="ORD01676"/>
        <s v="ORD01677"/>
        <s v="ORD01678"/>
        <s v="ORD01679"/>
        <s v="ORD01680"/>
        <s v="ORD01681"/>
        <s v="ORD01682"/>
        <s v="ORD01683"/>
        <s v="ORD01684"/>
        <s v="ORD01685"/>
        <s v="ORD01686"/>
        <s v="ORD01687"/>
        <s v="ORD01688"/>
        <s v="ORD01689"/>
        <s v="ORD01690"/>
        <s v="ORD01691"/>
        <s v="ORD01692"/>
        <s v="ORD01693"/>
        <s v="ORD01694"/>
        <s v="ORD01695"/>
        <s v="ORD01696"/>
        <s v="ORD01697"/>
        <s v="ORD01698"/>
        <s v="ORD01699"/>
        <s v="ORD01700"/>
        <s v="ORD01701"/>
        <s v="ORD01702"/>
        <s v="ORD01703"/>
        <s v="ORD01704"/>
        <s v="ORD01705"/>
        <s v="ORD01706"/>
        <s v="ORD01707"/>
        <s v="ORD01708"/>
        <s v="ORD01709"/>
        <s v="ORD01710"/>
        <s v="ORD01711"/>
        <s v="ORD01712"/>
        <s v="ORD01713"/>
        <s v="ORD01714"/>
        <s v="ORD01715"/>
        <s v="ORD01716"/>
        <s v="ORD01717"/>
        <s v="ORD01718"/>
        <s v="ORD01719"/>
        <s v="ORD01720"/>
        <s v="ORD01721"/>
        <s v="ORD01722"/>
        <s v="ORD01723"/>
        <s v="ORD01724"/>
        <s v="ORD01725"/>
        <s v="ORD01726"/>
        <s v="ORD01727"/>
        <s v="ORD01728"/>
        <s v="ORD01729"/>
        <s v="ORD01730"/>
        <s v="ORD01731"/>
        <s v="ORD01732"/>
        <s v="ORD01733"/>
        <s v="ORD01734"/>
        <s v="ORD01735"/>
        <s v="ORD01736"/>
        <s v="ORD01737"/>
        <s v="ORD01738"/>
        <s v="ORD01739"/>
        <s v="ORD01740"/>
        <s v="ORD01741"/>
        <s v="ORD01742"/>
        <s v="ORD01743"/>
        <s v="ORD01744"/>
        <s v="ORD01745"/>
        <s v="ORD01746"/>
        <s v="ORD01747"/>
        <s v="ORD01748"/>
        <s v="ORD01749"/>
        <s v="ORD01750"/>
        <s v="ORD01751"/>
        <s v="ORD01752"/>
        <s v="ORD01753"/>
        <s v="ORD01754"/>
        <s v="ORD01755"/>
        <s v="ORD01756"/>
        <s v="ORD01757"/>
        <s v="ORD01758"/>
        <s v="ORD01759"/>
        <s v="ORD01760"/>
        <s v="ORD01761"/>
        <s v="ORD01762"/>
        <s v="ORD01763"/>
        <s v="ORD01764"/>
        <s v="ORD01765"/>
        <s v="ORD01766"/>
        <s v="ORD01767"/>
        <s v="ORD01768"/>
        <s v="ORD01769"/>
        <s v="ORD01770"/>
        <s v="ORD01771"/>
        <s v="ORD01772"/>
        <s v="ORD01773"/>
        <s v="ORD01774"/>
        <s v="ORD01775"/>
        <s v="ORD01776"/>
        <s v="ORD01777"/>
        <s v="ORD01778"/>
        <s v="ORD01779"/>
        <s v="ORD01780"/>
        <s v="ORD01781"/>
        <s v="ORD01782"/>
        <s v="ORD01783"/>
        <s v="ORD01784"/>
        <s v="ORD01785"/>
        <s v="ORD01786"/>
        <s v="ORD01787"/>
        <s v="ORD01788"/>
        <s v="ORD01789"/>
        <s v="ORD01790"/>
        <s v="ORD01791"/>
        <s v="ORD01792"/>
        <s v="ORD01793"/>
        <s v="ORD01794"/>
        <s v="ORD01795"/>
        <s v="ORD01796"/>
        <s v="ORD01797"/>
        <s v="ORD01798"/>
        <s v="ORD01799"/>
        <s v="ORD01800"/>
        <s v="ORD01801"/>
        <s v="ORD01802"/>
        <s v="ORD01803"/>
        <s v="ORD01804"/>
        <s v="ORD01805"/>
        <s v="ORD01806"/>
        <s v="ORD01807"/>
        <s v="ORD01808"/>
        <s v="ORD01809"/>
        <s v="ORD01810"/>
        <s v="ORD01811"/>
        <s v="ORD01812"/>
        <s v="ORD01813"/>
        <s v="ORD01814"/>
        <s v="ORD01815"/>
        <s v="ORD01816"/>
        <s v="ORD01817"/>
        <s v="ORD01818"/>
        <s v="ORD01819"/>
        <s v="ORD01820"/>
        <s v="ORD01821"/>
        <s v="ORD01822"/>
        <s v="ORD01823"/>
        <s v="ORD01824"/>
        <s v="ORD01825"/>
        <s v="ORD01826"/>
        <s v="ORD01827"/>
        <s v="ORD01828"/>
        <s v="ORD01829"/>
        <s v="ORD01830"/>
        <s v="ORD01831"/>
        <s v="ORD01832"/>
        <s v="ORD01833"/>
        <s v="ORD01834"/>
        <s v="ORD01835"/>
        <s v="ORD01836"/>
        <s v="ORD01837"/>
        <s v="ORD01838"/>
        <s v="ORD01839"/>
        <s v="ORD01840"/>
        <s v="ORD01841"/>
        <s v="ORD01842"/>
        <s v="ORD01843"/>
        <s v="ORD01844"/>
        <s v="ORD01845"/>
        <s v="ORD01846"/>
        <s v="ORD01847"/>
        <s v="ORD01848"/>
        <s v="ORD01849"/>
        <s v="ORD01850"/>
        <s v="ORD01851"/>
        <s v="ORD01852"/>
        <s v="ORD01853"/>
        <s v="ORD01854"/>
        <s v="ORD01855"/>
        <s v="ORD01856"/>
        <s v="ORD01857"/>
        <s v="ORD01858"/>
        <s v="ORD01859"/>
        <s v="ORD01860"/>
        <s v="ORD01861"/>
        <s v="ORD01862"/>
        <s v="ORD01863"/>
        <s v="ORD01864"/>
        <s v="ORD01865"/>
        <s v="ORD01866"/>
        <s v="ORD01867"/>
        <s v="ORD01868"/>
        <s v="ORD01869"/>
        <s v="ORD01870"/>
        <s v="ORD01871"/>
        <s v="ORD01872"/>
        <s v="ORD01873"/>
        <s v="ORD01874"/>
        <s v="ORD01875"/>
        <s v="ORD01876"/>
        <s v="ORD01877"/>
        <s v="ORD01878"/>
        <s v="ORD01879"/>
        <s v="ORD01880"/>
        <s v="ORD01881"/>
        <s v="ORD01882"/>
        <s v="ORD01883"/>
        <s v="ORD01884"/>
        <s v="ORD01885"/>
        <s v="ORD01886"/>
        <s v="ORD01887"/>
        <s v="ORD01888"/>
        <s v="ORD01889"/>
        <s v="ORD01890"/>
        <s v="ORD01891"/>
        <s v="ORD01892"/>
        <s v="ORD01893"/>
        <s v="ORD01894"/>
        <s v="ORD01895"/>
        <s v="ORD01896"/>
        <s v="ORD01897"/>
        <s v="ORD01898"/>
        <s v="ORD01899"/>
        <s v="ORD01900"/>
        <s v="ORD01901"/>
        <s v="ORD01902"/>
        <s v="ORD01903"/>
        <s v="ORD01904"/>
        <s v="ORD01905"/>
        <s v="ORD01906"/>
        <s v="ORD01907"/>
        <s v="ORD01908"/>
        <s v="ORD01909"/>
        <s v="ORD01910"/>
        <s v="ORD01911"/>
        <s v="ORD01912"/>
        <s v="ORD01913"/>
        <s v="ORD01914"/>
        <s v="ORD01915"/>
        <s v="ORD01916"/>
        <s v="ORD01917"/>
        <s v="ORD01918"/>
        <s v="ORD01919"/>
        <s v="ORD01920"/>
        <s v="ORD01921"/>
        <s v="ORD01922"/>
        <s v="ORD01923"/>
        <s v="ORD01924"/>
        <s v="ORD01925"/>
        <s v="ORD01926"/>
        <s v="ORD01927"/>
        <s v="ORD01928"/>
        <s v="ORD01929"/>
        <s v="ORD01930"/>
        <s v="ORD01931"/>
        <s v="ORD01932"/>
        <s v="ORD01933"/>
        <s v="ORD01934"/>
        <s v="ORD01935"/>
        <s v="ORD01936"/>
        <s v="ORD01937"/>
        <s v="ORD01938"/>
        <s v="ORD01939"/>
        <s v="ORD01940"/>
        <s v="ORD01941"/>
        <s v="ORD01942"/>
        <s v="ORD01943"/>
        <s v="ORD01944"/>
        <s v="ORD01945"/>
        <s v="ORD01946"/>
        <s v="ORD01947"/>
        <s v="ORD01948"/>
        <s v="ORD01949"/>
        <s v="ORD01950"/>
        <s v="ORD01951"/>
        <s v="ORD01952"/>
        <s v="ORD01953"/>
        <s v="ORD01954"/>
        <s v="ORD01955"/>
        <s v="ORD01956"/>
        <s v="ORD01957"/>
        <s v="ORD01958"/>
        <s v="ORD01959"/>
        <s v="ORD01960"/>
        <s v="ORD01961"/>
        <s v="ORD01962"/>
        <s v="ORD01963"/>
        <s v="ORD01964"/>
        <s v="ORD01965"/>
        <s v="ORD01966"/>
        <s v="ORD01967"/>
        <s v="ORD01968"/>
        <s v="ORD01969"/>
        <s v="ORD01970"/>
        <s v="ORD01971"/>
        <s v="ORD01972"/>
        <s v="ORD01973"/>
        <s v="ORD01974"/>
        <s v="ORD01975"/>
        <s v="ORD01976"/>
        <s v="ORD01977"/>
        <s v="ORD01978"/>
        <s v="ORD01979"/>
        <s v="ORD01980"/>
        <s v="ORD01981"/>
        <s v="ORD01982"/>
        <s v="ORD01983"/>
        <s v="ORD01984"/>
        <s v="ORD01985"/>
        <s v="ORD01986"/>
        <s v="ORD01987"/>
        <s v="ORD01988"/>
        <s v="ORD01989"/>
        <s v="ORD01990"/>
        <s v="ORD01991"/>
        <s v="ORD01992"/>
        <s v="ORD01993"/>
        <s v="ORD01994"/>
        <s v="ORD01995"/>
        <s v="ORD01996"/>
        <s v="ORD01997"/>
        <s v="ORD01998"/>
        <s v="ORD01999"/>
        <s v="ORD02000"/>
      </sharedItems>
    </cacheField>
    <cacheField name="Order_Date" numFmtId="164">
      <sharedItems containsSemiMixedTypes="0" containsNonDate="0" containsDate="1" containsString="0" minDate="2024-01-01T00:00:00" maxDate="2025-01-01T00:00:00"/>
    </cacheField>
    <cacheField name="Dispatch_Date" numFmtId="164">
      <sharedItems containsSemiMixedTypes="0" containsNonDate="0" containsDate="1" containsString="0" minDate="2023-12-31T00:00:00" maxDate="2025-01-02T00:00:00"/>
    </cacheField>
    <cacheField name="Delivery_Date" numFmtId="164">
      <sharedItems containsSemiMixedTypes="0" containsNonDate="0" containsDate="1" containsString="0" minDate="2024-01-02T00:00:00" maxDate="2025-01-09T00:00:00"/>
    </cacheField>
    <cacheField name="Customer_Name" numFmtId="0">
      <sharedItems/>
    </cacheField>
    <cacheField name="City" numFmtId="0">
      <sharedItems/>
    </cacheField>
    <cacheField name="State" numFmtId="0">
      <sharedItems count="6">
        <s v="Telangana"/>
        <s v="Maharashtra"/>
        <s v="Rajasthan"/>
        <s v="Karnataka"/>
        <s v="Uttar Pradesh"/>
        <s v="Delhi"/>
      </sharedItems>
    </cacheField>
    <cacheField name="Product_Category" numFmtId="0">
      <sharedItems count="4">
        <s v="Furniture"/>
        <s v="Grocery"/>
        <s v="Clothing"/>
        <s v="Electronics"/>
      </sharedItems>
    </cacheField>
    <cacheField name="Product_Name" numFmtId="0">
      <sharedItems/>
    </cacheField>
    <cacheField name="Quantity" numFmtId="0">
      <sharedItems containsSemiMixedTypes="0" containsString="0" containsNumber="1" containsInteger="1" minValue="-1" maxValue="3"/>
    </cacheField>
    <cacheField name="Unit_Price" numFmtId="0">
      <sharedItems containsSemiMixedTypes="0" containsString="0" containsNumber="1" containsInteger="1" minValue="0" maxValue="2000"/>
    </cacheField>
    <cacheField name="Total_Amount" numFmtId="0">
      <sharedItems containsSemiMixedTypes="0" containsString="0" containsNumber="1" containsInteger="1" minValue="-2000" maxValue="6000"/>
    </cacheField>
    <cacheField name="Payment_Mode" numFmtId="0">
      <sharedItems count="4">
        <s v="Card"/>
        <s v="UPI"/>
        <s v="Cash"/>
        <s v="Unknown"/>
      </sharedItems>
    </cacheField>
    <cacheField name="Order_Status" numFmtId="0">
      <sharedItems/>
    </cacheField>
    <cacheField name="Delivery_Status" numFmtId="0">
      <sharedItems/>
    </cacheField>
    <cacheField name="Warehouse" numFmtId="0">
      <sharedItems/>
    </cacheField>
    <cacheField name="Sales_Channel" numFmtId="0">
      <sharedItems/>
    </cacheField>
    <cacheField name="Return_Flag" numFmtId="0">
      <sharedItems/>
    </cacheField>
    <cacheField name="Return_Reason" numFmtId="0">
      <sharedItems/>
    </cacheField>
    <cacheField name="Delivery_Days" numFmtId="0">
      <sharedItems containsSemiMixedTypes="0" containsString="0" containsNumber="1" containsInteger="1" minValue="-1" maxValue="7"/>
    </cacheField>
    <cacheField name="Duplicate check" numFmtId="0">
      <sharedItems/>
    </cacheField>
    <cacheField name="Qty_Check_Status" numFmtId="0">
      <sharedItems/>
    </cacheField>
    <cacheField name="Unit_Price_Status" numFmtId="0">
      <sharedItems/>
    </cacheField>
    <cacheField name="Date_Status" numFmtId="0">
      <sharedItems/>
    </cacheField>
    <cacheField name="Price_Check" numFmtId="0">
      <sharedItems/>
    </cacheField>
    <cacheField name="Amount check" numFmtId="0">
      <sharedItems/>
    </cacheField>
    <cacheField name="Final_Amount" numFmtId="0">
      <sharedItems containsSemiMixedTypes="0" containsString="0" containsNumber="1" containsInteger="1" minValue="-2000" maxValue="6000"/>
    </cacheField>
    <cacheField name="Payment_Mode_check" numFmtId="0">
      <sharedItems/>
    </cacheField>
    <cacheField name="Final_return_flag" numFmtId="0">
      <sharedItems/>
    </cacheField>
    <cacheField name="Month" numFmtId="0">
      <sharedItems count="12">
        <s v="Oct"/>
        <s v="Jul"/>
        <s v="Feb"/>
        <s v="Jun"/>
        <s v="Jan"/>
        <s v="Nov"/>
        <s v="Dec"/>
        <s v="Sep"/>
        <s v="Mar"/>
        <s v="May"/>
        <s v="Apr"/>
        <s v="Aug"/>
      </sharedItems>
    </cacheField>
    <cacheField name="Year" numFmtId="0">
      <sharedItems containsSemiMixedTypes="0" containsString="0" containsNumber="1" containsInteger="1" minValue="2023" maxValue="2025"/>
    </cacheField>
    <cacheField name="Day_Name" numFmtId="0">
      <sharedItems/>
    </cacheField>
    <cacheField name="Delivery_Performance" numFmtId="0">
      <sharedItems count="2">
        <s v="On Time"/>
        <s v="Late"/>
      </sharedItems>
    </cacheField>
    <cacheField name="Delivery_Speed" numFmtId="0">
      <sharedItems/>
    </cacheField>
    <cacheField name="Sales_Bucket" numFmtId="0">
      <sharedItems count="3">
        <s v="Low"/>
        <s v="High"/>
        <s v="Medium"/>
      </sharedItems>
    </cacheField>
    <cacheField name="Weekend_Order" numFmtId="0">
      <sharedItems/>
    </cacheField>
  </cacheFields>
  <extLst>
    <ext xmlns:x14="http://schemas.microsoft.com/office/spreadsheetml/2009/9/main" uri="{725AE2AE-9491-48be-B2B4-4EB974FC3084}">
      <x14:pivotCacheDefinition pivotCacheId="13117262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d v="2024-10-26T00:00:00"/>
    <d v="2024-10-27T00:00:00"/>
    <d v="2024-10-28T00:00:00"/>
    <s v="Karan Gupta"/>
    <s v="Hyderabad"/>
    <x v="0"/>
    <x v="0"/>
    <s v="Sofa"/>
    <n v="2"/>
    <n v="100"/>
    <n v="200"/>
    <x v="0"/>
    <s v="Pending"/>
    <s v="Delayed"/>
    <s v="WH-Delhi"/>
    <s v="Online"/>
    <s v="No"/>
    <s v="Late Delivery"/>
    <n v="1"/>
    <s v="Keep"/>
    <s v="Ok"/>
    <s v="Valid"/>
    <s v="OK"/>
    <s v="Ok"/>
    <s v="Ok"/>
    <n v="200"/>
    <s v="ok"/>
    <s v="Not Returned"/>
    <x v="0"/>
    <n v="2024"/>
    <s v="Sat"/>
    <x v="0"/>
    <s v="Fast"/>
    <x v="0"/>
    <s v="Weekend"/>
  </r>
  <r>
    <x v="1"/>
    <d v="2024-07-19T00:00:00"/>
    <d v="2024-07-20T00:00:00"/>
    <d v="2024-07-26T00:00:00"/>
    <s v="Sneha Singh"/>
    <s v="Pune"/>
    <x v="1"/>
    <x v="1"/>
    <s v="Oil"/>
    <n v="3"/>
    <n v="2000"/>
    <n v="6000"/>
    <x v="0"/>
    <s v="Pending"/>
    <s v="On Time"/>
    <s v="WH-Delhi"/>
    <s v="Offline"/>
    <s v="Yes"/>
    <s v="Late Delivery"/>
    <n v="6"/>
    <s v="Keep"/>
    <s v="Ok"/>
    <s v="Valid"/>
    <s v="OK"/>
    <s v="Ok"/>
    <s v="Ok"/>
    <n v="6000"/>
    <s v="ok"/>
    <s v="Late Delivery"/>
    <x v="1"/>
    <n v="2024"/>
    <s v="Fri"/>
    <x v="1"/>
    <s v="Slow"/>
    <x v="1"/>
    <s v="Weekday"/>
  </r>
  <r>
    <x v="2"/>
    <d v="2024-10-09T00:00:00"/>
    <d v="2024-10-07T00:00:00"/>
    <d v="2024-10-13T00:00:00"/>
    <s v="Karan Yadav"/>
    <s v="Jaipur"/>
    <x v="2"/>
    <x v="0"/>
    <s v="Table"/>
    <n v="1"/>
    <n v="500"/>
    <n v="500"/>
    <x v="1"/>
    <s v="Completed"/>
    <s v="Delayed"/>
    <s v="WH-Pune"/>
    <s v="Online"/>
    <s v="Yes"/>
    <s v="Late Delivery"/>
    <n v="6"/>
    <s v="Keep"/>
    <s v="Ok"/>
    <s v="Valid"/>
    <s v="Dispatch Error"/>
    <s v="Ok"/>
    <s v="Ok"/>
    <n v="500"/>
    <s v="ok"/>
    <s v="Late Delivery"/>
    <x v="0"/>
    <n v="2024"/>
    <s v="Wed"/>
    <x v="1"/>
    <s v="Slow"/>
    <x v="0"/>
    <s v="Weekday"/>
  </r>
  <r>
    <x v="3"/>
    <d v="2024-02-27T00:00:00"/>
    <d v="2024-02-26T00:00:00"/>
    <d v="2024-02-27T00:00:00"/>
    <s v="Neha Sharma"/>
    <s v="Pune"/>
    <x v="1"/>
    <x v="0"/>
    <s v="Table"/>
    <n v="1"/>
    <n v="2000"/>
    <n v="2000"/>
    <x v="2"/>
    <s v="Completed"/>
    <s v="Delayed"/>
    <s v="WH-Delhi"/>
    <s v="Online"/>
    <s v="No"/>
    <s v="Late Delivery"/>
    <n v="1"/>
    <s v="Keep"/>
    <s v="Ok"/>
    <s v="Valid"/>
    <s v="Dispatch Error"/>
    <s v="Ok"/>
    <s v="Ok"/>
    <n v="2000"/>
    <s v="ok"/>
    <s v="Not Returned"/>
    <x v="2"/>
    <n v="2024"/>
    <s v="Tue"/>
    <x v="0"/>
    <s v="Fast"/>
    <x v="2"/>
    <s v="Weekday"/>
  </r>
  <r>
    <x v="4"/>
    <d v="2024-07-29T00:00:00"/>
    <d v="2024-07-30T00:00:00"/>
    <d v="2024-07-30T00:00:00"/>
    <s v="Rahul Singh"/>
    <s v="Bangalore"/>
    <x v="3"/>
    <x v="2"/>
    <s v="Jeans"/>
    <n v="1"/>
    <n v="0"/>
    <n v="0"/>
    <x v="0"/>
    <s v="Completed"/>
    <s v="Delayed"/>
    <s v="WH-Delhi"/>
    <s v="Offline"/>
    <s v="Yes"/>
    <s v="Late Delivery"/>
    <n v="0"/>
    <s v="Keep"/>
    <s v="Ok"/>
    <s v="Missing"/>
    <s v="OK"/>
    <s v="Fix"/>
    <s v="Ok"/>
    <n v="0"/>
    <s v="ok"/>
    <s v="Late Delivery"/>
    <x v="1"/>
    <n v="2024"/>
    <s v="Mon"/>
    <x v="0"/>
    <s v="Fast"/>
    <x v="0"/>
    <s v="Weekday"/>
  </r>
  <r>
    <x v="5"/>
    <d v="2024-06-25T00:00:00"/>
    <d v="2024-06-25T00:00:00"/>
    <d v="2024-06-29T00:00:00"/>
    <s v="Vikas Joshi"/>
    <s v="Jaipur"/>
    <x v="2"/>
    <x v="1"/>
    <s v="Rice"/>
    <n v="-1"/>
    <n v="500"/>
    <n v="-500"/>
    <x v="2"/>
    <s v="Completed"/>
    <s v="In Transit"/>
    <s v="WH-Delhi"/>
    <s v="Online"/>
    <s v="No"/>
    <s v="Late Delivery"/>
    <n v="4"/>
    <s v="Keep"/>
    <s v="Fix"/>
    <s v="Valid"/>
    <s v="OK"/>
    <s v="Ok"/>
    <s v="Ok"/>
    <n v="-500"/>
    <s v="ok"/>
    <s v="Not Returned"/>
    <x v="3"/>
    <n v="2024"/>
    <s v="Tue"/>
    <x v="0"/>
    <s v="Medium"/>
    <x v="0"/>
    <s v="Weekday"/>
  </r>
  <r>
    <x v="6"/>
    <d v="2024-01-05T00:00:00"/>
    <d v="2024-01-07T00:00:00"/>
    <d v="2024-01-08T00:00:00"/>
    <s v="Karan Yadav"/>
    <s v="Jaipur"/>
    <x v="2"/>
    <x v="0"/>
    <s v="Chair"/>
    <n v="0"/>
    <n v="2000"/>
    <n v="0"/>
    <x v="1"/>
    <s v="Completed"/>
    <s v="Delayed"/>
    <s v="WH-Mumbai"/>
    <s v="Online"/>
    <s v="No"/>
    <s v="Late Delivery"/>
    <n v="1"/>
    <s v="Keep"/>
    <s v="Fix"/>
    <s v="Valid"/>
    <s v="OK"/>
    <s v="Ok"/>
    <s v="Ok"/>
    <n v="0"/>
    <s v="ok"/>
    <s v="Not Returned"/>
    <x v="4"/>
    <n v="2024"/>
    <s v="Fri"/>
    <x v="0"/>
    <s v="Fast"/>
    <x v="0"/>
    <s v="Weekday"/>
  </r>
  <r>
    <x v="7"/>
    <d v="2024-11-16T00:00:00"/>
    <d v="2024-11-18T00:00:00"/>
    <d v="2024-11-20T00:00:00"/>
    <s v="Sneha Patel"/>
    <s v="Nagpur"/>
    <x v="1"/>
    <x v="2"/>
    <s v="T-Shirt"/>
    <n v="1"/>
    <n v="0"/>
    <n v="0"/>
    <x v="0"/>
    <s v="Cancelled"/>
    <s v="On Time"/>
    <s v="WH-Pune"/>
    <s v="Online"/>
    <s v="Yes"/>
    <s v="Late Delivery"/>
    <n v="2"/>
    <s v="Keep"/>
    <s v="Ok"/>
    <s v="Missing"/>
    <s v="OK"/>
    <s v="Fix"/>
    <s v="Ok"/>
    <n v="0"/>
    <s v="ok"/>
    <s v="Late Delivery"/>
    <x v="5"/>
    <n v="2024"/>
    <s v="Sat"/>
    <x v="0"/>
    <s v="Fast"/>
    <x v="0"/>
    <s v="Weekend"/>
  </r>
  <r>
    <x v="8"/>
    <d v="2024-02-24T00:00:00"/>
    <d v="2024-02-22T00:00:00"/>
    <d v="2024-02-27T00:00:00"/>
    <s v="Rahul Joshi"/>
    <s v="Bangalore"/>
    <x v="3"/>
    <x v="2"/>
    <s v="T-Shirt"/>
    <n v="2"/>
    <n v="100"/>
    <n v="200"/>
    <x v="1"/>
    <s v="Completed"/>
    <s v="On Time"/>
    <s v="WH-Pune"/>
    <s v="Online"/>
    <s v="Yes"/>
    <s v="Late Delivery"/>
    <n v="5"/>
    <s v="Keep"/>
    <s v="Ok"/>
    <s v="Valid"/>
    <s v="Dispatch Error"/>
    <s v="Ok"/>
    <s v="Ok"/>
    <n v="200"/>
    <s v="ok"/>
    <s v="Late Delivery"/>
    <x v="2"/>
    <n v="2024"/>
    <s v="Sat"/>
    <x v="0"/>
    <s v="Medium"/>
    <x v="0"/>
    <s v="Weekend"/>
  </r>
  <r>
    <x v="9"/>
    <d v="2024-12-15T00:00:00"/>
    <d v="2024-12-18T00:00:00"/>
    <d v="2024-12-18T00:00:00"/>
    <s v="Rahul Singh"/>
    <s v="Pune"/>
    <x v="1"/>
    <x v="0"/>
    <s v="Sofa"/>
    <n v="-1"/>
    <n v="1000"/>
    <n v="-1000"/>
    <x v="3"/>
    <s v="Completed"/>
    <s v="Delayed"/>
    <s v="WH-Pune"/>
    <s v="Online"/>
    <s v="Yes"/>
    <s v="Late Delivery"/>
    <n v="0"/>
    <s v="Keep"/>
    <s v="Fix"/>
    <s v="Valid"/>
    <s v="OK"/>
    <s v="Ok"/>
    <s v="Ok"/>
    <n v="-1000"/>
    <s v="ok"/>
    <s v="Late Delivery"/>
    <x v="6"/>
    <n v="2024"/>
    <s v="Sun"/>
    <x v="0"/>
    <s v="Fast"/>
    <x v="0"/>
    <s v="Weekend"/>
  </r>
  <r>
    <x v="10"/>
    <d v="2024-10-14T00:00:00"/>
    <d v="2024-10-13T00:00:00"/>
    <d v="2024-10-12T00:00:00"/>
    <s v="Vikas Yadav"/>
    <s v="Hyderabad"/>
    <x v="0"/>
    <x v="1"/>
    <s v="Oil"/>
    <n v="2"/>
    <n v="2000"/>
    <n v="4000"/>
    <x v="3"/>
    <s v="Completed"/>
    <s v="Delayed"/>
    <s v="WH-Pune"/>
    <s v="Online"/>
    <s v="No"/>
    <s v="N/A"/>
    <n v="-1"/>
    <s v="Keep"/>
    <s v="Ok"/>
    <s v="Valid"/>
    <s v="Dispatch Error"/>
    <s v="Ok"/>
    <s v="Ok"/>
    <n v="4000"/>
    <s v="ok"/>
    <s v="Not Returned"/>
    <x v="0"/>
    <n v="2024"/>
    <s v="Mon"/>
    <x v="0"/>
    <s v="Fast"/>
    <x v="2"/>
    <s v="Weekday"/>
  </r>
  <r>
    <x v="11"/>
    <d v="2024-06-22T00:00:00"/>
    <d v="2024-06-20T00:00:00"/>
    <d v="2024-06-21T00:00:00"/>
    <s v="Amit Gupta"/>
    <s v="Pune"/>
    <x v="1"/>
    <x v="0"/>
    <s v="Sofa"/>
    <n v="0"/>
    <n v="0"/>
    <n v="0"/>
    <x v="0"/>
    <s v="Cancelled"/>
    <s v="Delayed"/>
    <s v="WH-Mumbai"/>
    <s v="Online"/>
    <s v="Yes"/>
    <s v="Late Delivery"/>
    <n v="1"/>
    <s v="Keep"/>
    <s v="Fix"/>
    <s v="Missing"/>
    <s v="Dispatch Error"/>
    <s v="Fix"/>
    <s v="Ok"/>
    <n v="0"/>
    <s v="ok"/>
    <s v="Late Delivery"/>
    <x v="3"/>
    <n v="2024"/>
    <s v="Sat"/>
    <x v="0"/>
    <s v="Fast"/>
    <x v="0"/>
    <s v="Weekend"/>
  </r>
  <r>
    <x v="12"/>
    <d v="2024-07-27T00:00:00"/>
    <d v="2024-07-28T00:00:00"/>
    <d v="2024-08-01T00:00:00"/>
    <s v="Sneha Kumar"/>
    <s v="Lucknow"/>
    <x v="4"/>
    <x v="2"/>
    <s v="Jacket"/>
    <n v="2"/>
    <n v="500"/>
    <n v="1000"/>
    <x v="1"/>
    <s v="Completed"/>
    <s v="On Time"/>
    <s v="WH-Pune"/>
    <s v="Online"/>
    <s v="No"/>
    <s v="N/A"/>
    <n v="4"/>
    <s v="Keep"/>
    <s v="Ok"/>
    <s v="Valid"/>
    <s v="OK"/>
    <s v="Ok"/>
    <s v="Ok"/>
    <n v="1000"/>
    <s v="ok"/>
    <s v="Not Returned"/>
    <x v="1"/>
    <n v="2024"/>
    <s v="Sat"/>
    <x v="0"/>
    <s v="Medium"/>
    <x v="0"/>
    <s v="Weekend"/>
  </r>
  <r>
    <x v="13"/>
    <d v="2024-09-12T00:00:00"/>
    <d v="2024-09-15T00:00:00"/>
    <d v="2024-09-14T00:00:00"/>
    <s v="Neha Sharma"/>
    <s v="Nagpur"/>
    <x v="1"/>
    <x v="1"/>
    <s v="Wheat"/>
    <n v="-1"/>
    <n v="1000"/>
    <n v="-1000"/>
    <x v="3"/>
    <s v="Pending"/>
    <s v="Delayed"/>
    <s v="WH-Pune"/>
    <s v="Offline"/>
    <s v="N/A"/>
    <s v="N/A"/>
    <n v="-1"/>
    <s v="Keep"/>
    <s v="Fix"/>
    <s v="Valid"/>
    <s v="Delivery Before Dispatch"/>
    <s v="Ok"/>
    <s v="Ok"/>
    <n v="-1000"/>
    <s v="ok"/>
    <s v="Wrong"/>
    <x v="7"/>
    <n v="2024"/>
    <s v="Thu"/>
    <x v="0"/>
    <s v="Fast"/>
    <x v="0"/>
    <s v="Weekday"/>
  </r>
  <r>
    <x v="14"/>
    <d v="2024-12-31T00:00:00"/>
    <d v="2025-01-01T00:00:00"/>
    <d v="2025-01-08T00:00:00"/>
    <s v="Vikas Patel"/>
    <s v="Pune"/>
    <x v="1"/>
    <x v="3"/>
    <s v="Headphones"/>
    <n v="2"/>
    <n v="100"/>
    <n v="200"/>
    <x v="2"/>
    <s v="Completed"/>
    <s v="Delayed"/>
    <s v="WH-Pune"/>
    <s v="Online"/>
    <s v="Yes"/>
    <s v="Unknwon"/>
    <n v="7"/>
    <s v="Keep"/>
    <s v="Ok"/>
    <s v="Valid"/>
    <s v="OK"/>
    <s v="Ok"/>
    <s v="Ok"/>
    <n v="200"/>
    <s v="ok"/>
    <s v="Unknwon"/>
    <x v="6"/>
    <n v="2025"/>
    <s v="Tue"/>
    <x v="1"/>
    <s v="Slow"/>
    <x v="0"/>
    <s v="Weekday"/>
  </r>
  <r>
    <x v="15"/>
    <d v="2024-11-19T00:00:00"/>
    <d v="2024-11-21T00:00:00"/>
    <d v="2024-11-26T00:00:00"/>
    <s v="Anjali Singh"/>
    <s v="Hyderabad"/>
    <x v="0"/>
    <x v="2"/>
    <s v="Jacket"/>
    <n v="2"/>
    <n v="1000"/>
    <n v="2000"/>
    <x v="0"/>
    <s v="Completed"/>
    <s v="Delayed"/>
    <s v="WH-Pune"/>
    <s v="Online"/>
    <s v="No"/>
    <s v="N/A"/>
    <n v="5"/>
    <s v="Keep"/>
    <s v="Ok"/>
    <s v="Valid"/>
    <s v="OK"/>
    <s v="Ok"/>
    <s v="Ok"/>
    <n v="2000"/>
    <s v="ok"/>
    <s v="Not Returned"/>
    <x v="5"/>
    <n v="2024"/>
    <s v="Tue"/>
    <x v="0"/>
    <s v="Medium"/>
    <x v="2"/>
    <s v="Weekday"/>
  </r>
  <r>
    <x v="16"/>
    <d v="2024-02-20T00:00:00"/>
    <d v="2024-02-21T00:00:00"/>
    <d v="2024-02-22T00:00:00"/>
    <s v="Anjali Verma"/>
    <s v="Lucknow"/>
    <x v="4"/>
    <x v="2"/>
    <s v="T-Shirt"/>
    <n v="1"/>
    <n v="1000"/>
    <n v="1000"/>
    <x v="1"/>
    <s v="Cancelled"/>
    <s v="In Transit"/>
    <s v="WH-Delhi"/>
    <s v="Offline"/>
    <s v="No"/>
    <s v="N/A"/>
    <n v="1"/>
    <s v="Keep"/>
    <s v="Ok"/>
    <s v="Valid"/>
    <s v="OK"/>
    <s v="Ok"/>
    <s v="Ok"/>
    <n v="1000"/>
    <s v="ok"/>
    <s v="Not Returned"/>
    <x v="2"/>
    <n v="2024"/>
    <s v="Tue"/>
    <x v="0"/>
    <s v="Fast"/>
    <x v="0"/>
    <s v="Weekday"/>
  </r>
  <r>
    <x v="17"/>
    <d v="2024-06-24T00:00:00"/>
    <d v="2024-06-24T00:00:00"/>
    <d v="2024-06-29T00:00:00"/>
    <s v="Rohit Kumar"/>
    <s v="Lucknow"/>
    <x v="4"/>
    <x v="0"/>
    <s v="Chair"/>
    <n v="3"/>
    <n v="100"/>
    <n v="300"/>
    <x v="1"/>
    <s v="Completed"/>
    <s v="On Time"/>
    <s v="WH-Delhi"/>
    <s v="Offline"/>
    <s v="No"/>
    <s v="N/A"/>
    <n v="5"/>
    <s v="Keep"/>
    <s v="Ok"/>
    <s v="Valid"/>
    <s v="OK"/>
    <s v="Ok"/>
    <s v="Ok"/>
    <n v="300"/>
    <s v="ok"/>
    <s v="Not Returned"/>
    <x v="3"/>
    <n v="2024"/>
    <s v="Mon"/>
    <x v="0"/>
    <s v="Medium"/>
    <x v="0"/>
    <s v="Weekday"/>
  </r>
  <r>
    <x v="18"/>
    <d v="2024-10-21T00:00:00"/>
    <d v="2024-10-22T00:00:00"/>
    <d v="2024-10-23T00:00:00"/>
    <s v="Vikas Joshi"/>
    <s v="Delhi"/>
    <x v="5"/>
    <x v="2"/>
    <s v="Jacket"/>
    <n v="1"/>
    <n v="100"/>
    <n v="100"/>
    <x v="2"/>
    <s v="Pending"/>
    <s v="Delayed"/>
    <s v="WH-Delhi"/>
    <s v="Online"/>
    <s v="No"/>
    <s v="N/A"/>
    <n v="1"/>
    <s v="Keep"/>
    <s v="Ok"/>
    <s v="Valid"/>
    <s v="OK"/>
    <s v="Ok"/>
    <s v="Ok"/>
    <n v="100"/>
    <s v="ok"/>
    <s v="Not Returned"/>
    <x v="0"/>
    <n v="2024"/>
    <s v="Mon"/>
    <x v="0"/>
    <s v="Fast"/>
    <x v="0"/>
    <s v="Weekday"/>
  </r>
  <r>
    <x v="19"/>
    <d v="2024-03-06T00:00:00"/>
    <d v="2024-03-06T00:00:00"/>
    <d v="2024-03-05T00:00:00"/>
    <s v="Sneha Kumar"/>
    <s v="Jaipur"/>
    <x v="2"/>
    <x v="2"/>
    <s v="T-Shirt"/>
    <n v="1"/>
    <n v="0"/>
    <n v="0"/>
    <x v="2"/>
    <s v="Cancelled"/>
    <s v="On Time"/>
    <s v="WH-Delhi"/>
    <s v="Online"/>
    <s v="Yes"/>
    <s v="Late Delivery"/>
    <n v="-1"/>
    <s v="Keep"/>
    <s v="Ok"/>
    <s v="Missing"/>
    <s v="Delivery Before Order"/>
    <s v="Fix"/>
    <s v="Ok"/>
    <n v="0"/>
    <s v="ok"/>
    <s v="Late Delivery"/>
    <x v="8"/>
    <n v="2024"/>
    <s v="Wed"/>
    <x v="0"/>
    <s v="Fast"/>
    <x v="0"/>
    <s v="Weekday"/>
  </r>
  <r>
    <x v="20"/>
    <d v="2024-01-22T00:00:00"/>
    <d v="2024-01-21T00:00:00"/>
    <d v="2024-01-21T00:00:00"/>
    <s v="Priya Singh"/>
    <s v="Lucknow"/>
    <x v="4"/>
    <x v="3"/>
    <s v="Headphones"/>
    <n v="3"/>
    <n v="500"/>
    <n v="1500"/>
    <x v="1"/>
    <s v="Cancelled"/>
    <s v="In Transit"/>
    <s v="WH-Mumbai"/>
    <s v="Online"/>
    <s v="N/A"/>
    <s v="N/A"/>
    <n v="0"/>
    <s v="Keep"/>
    <s v="Ok"/>
    <s v="Valid"/>
    <s v="Dispatch Error"/>
    <s v="Ok"/>
    <s v="Ok"/>
    <n v="1500"/>
    <s v="ok"/>
    <s v="Not Returned"/>
    <x v="4"/>
    <n v="2024"/>
    <s v="Mon"/>
    <x v="0"/>
    <s v="Fast"/>
    <x v="0"/>
    <s v="Weekday"/>
  </r>
  <r>
    <x v="21"/>
    <d v="2024-05-23T00:00:00"/>
    <d v="2024-05-21T00:00:00"/>
    <d v="2024-05-20T00:00:00"/>
    <s v="Priya Singh"/>
    <s v="Hyderabad"/>
    <x v="0"/>
    <x v="2"/>
    <s v="Jacket"/>
    <n v="3"/>
    <n v="2000"/>
    <n v="6000"/>
    <x v="3"/>
    <s v="Completed"/>
    <s v="Delayed"/>
    <s v="WH-Mumbai"/>
    <s v="Offline"/>
    <s v="N/A"/>
    <s v="N/A"/>
    <n v="-1"/>
    <s v="Keep"/>
    <s v="Ok"/>
    <s v="Valid"/>
    <s v="Dispatch Error"/>
    <s v="Ok"/>
    <s v="Ok"/>
    <n v="6000"/>
    <s v="ok"/>
    <s v="Not Returned"/>
    <x v="9"/>
    <n v="2024"/>
    <s v="Thu"/>
    <x v="0"/>
    <s v="Fast"/>
    <x v="1"/>
    <s v="Weekday"/>
  </r>
  <r>
    <x v="22"/>
    <d v="2024-06-12T00:00:00"/>
    <d v="2024-06-15T00:00:00"/>
    <d v="2024-06-18T00:00:00"/>
    <s v="Pooja Verma"/>
    <s v="Delhi"/>
    <x v="5"/>
    <x v="2"/>
    <s v="T-Shirt"/>
    <n v="-1"/>
    <n v="100"/>
    <n v="-100"/>
    <x v="2"/>
    <s v="Completed"/>
    <s v="Delayed"/>
    <s v="WH-Pune"/>
    <s v="Online"/>
    <s v="N/A"/>
    <s v="N/A"/>
    <n v="3"/>
    <s v="Keep"/>
    <s v="Fix"/>
    <s v="Valid"/>
    <s v="OK"/>
    <s v="Ok"/>
    <s v="Ok"/>
    <n v="-100"/>
    <s v="ok"/>
    <s v="Wrong"/>
    <x v="3"/>
    <n v="2024"/>
    <s v="Wed"/>
    <x v="0"/>
    <s v="Medium"/>
    <x v="0"/>
    <s v="Weekday"/>
  </r>
  <r>
    <x v="23"/>
    <d v="2024-04-17T00:00:00"/>
    <d v="2024-04-17T00:00:00"/>
    <d v="2024-04-19T00:00:00"/>
    <s v="Rahul Kumar"/>
    <s v="Mumbai"/>
    <x v="1"/>
    <x v="3"/>
    <s v="Laptop"/>
    <n v="3"/>
    <n v="1000"/>
    <n v="3000"/>
    <x v="2"/>
    <s v="Completed"/>
    <s v="In Transit"/>
    <s v="WH-Mumbai"/>
    <s v="Offline"/>
    <s v="No"/>
    <s v="N/A"/>
    <n v="2"/>
    <s v="Keep"/>
    <s v="Ok"/>
    <s v="Valid"/>
    <s v="OK"/>
    <s v="Ok"/>
    <s v="Ok"/>
    <n v="3000"/>
    <s v="ok"/>
    <s v="Not Returned"/>
    <x v="10"/>
    <n v="2024"/>
    <s v="Wed"/>
    <x v="0"/>
    <s v="Fast"/>
    <x v="2"/>
    <s v="Weekday"/>
  </r>
  <r>
    <x v="24"/>
    <d v="2024-10-07T00:00:00"/>
    <d v="2024-10-06T00:00:00"/>
    <d v="2024-10-07T00:00:00"/>
    <s v="Sneha Sharma"/>
    <s v="Delhi"/>
    <x v="5"/>
    <x v="1"/>
    <s v="Rice"/>
    <n v="0"/>
    <n v="100"/>
    <n v="0"/>
    <x v="2"/>
    <s v="Cancelled"/>
    <s v="In Transit"/>
    <s v="WH-Pune"/>
    <s v="Offline"/>
    <s v="Yes"/>
    <s v="Late Delivery"/>
    <n v="1"/>
    <s v="Keep"/>
    <s v="Fix"/>
    <s v="Valid"/>
    <s v="Dispatch Error"/>
    <s v="Ok"/>
    <s v="Ok"/>
    <n v="0"/>
    <s v="ok"/>
    <s v="Late Delivery"/>
    <x v="0"/>
    <n v="2024"/>
    <s v="Mon"/>
    <x v="0"/>
    <s v="Fast"/>
    <x v="0"/>
    <s v="Weekday"/>
  </r>
  <r>
    <x v="25"/>
    <d v="2024-01-21T00:00:00"/>
    <d v="2024-01-23T00:00:00"/>
    <d v="2024-01-29T00:00:00"/>
    <s v="Amit Yadav"/>
    <s v="Bangalore"/>
    <x v="3"/>
    <x v="3"/>
    <s v="Headphones"/>
    <n v="-1"/>
    <n v="100"/>
    <n v="-100"/>
    <x v="0"/>
    <s v="Completed"/>
    <s v="Delayed"/>
    <s v="WH-Mumbai"/>
    <s v="Offline"/>
    <s v="No"/>
    <s v="N/A"/>
    <n v="6"/>
    <s v="Keep"/>
    <s v="Fix"/>
    <s v="Valid"/>
    <s v="OK"/>
    <s v="Ok"/>
    <s v="Ok"/>
    <n v="-100"/>
    <s v="ok"/>
    <s v="Not Returned"/>
    <x v="4"/>
    <n v="2024"/>
    <s v="Sun"/>
    <x v="1"/>
    <s v="Slow"/>
    <x v="0"/>
    <s v="Weekend"/>
  </r>
  <r>
    <x v="26"/>
    <d v="2024-05-15T00:00:00"/>
    <d v="2024-05-18T00:00:00"/>
    <d v="2024-05-25T00:00:00"/>
    <s v="Vikas Verma"/>
    <s v="Hyderabad"/>
    <x v="0"/>
    <x v="2"/>
    <s v="Jeans"/>
    <n v="0"/>
    <n v="100"/>
    <n v="0"/>
    <x v="2"/>
    <s v="Cancelled"/>
    <s v="In Transit"/>
    <s v="WH-Pune"/>
    <s v="Online"/>
    <s v="N/A"/>
    <s v="N/A"/>
    <n v="7"/>
    <s v="Keep"/>
    <s v="Fix"/>
    <s v="Valid"/>
    <s v="OK"/>
    <s v="Ok"/>
    <s v="Ok"/>
    <n v="0"/>
    <s v="ok"/>
    <s v="Not Returned"/>
    <x v="9"/>
    <n v="2024"/>
    <s v="Wed"/>
    <x v="1"/>
    <s v="Slow"/>
    <x v="0"/>
    <s v="Weekday"/>
  </r>
  <r>
    <x v="27"/>
    <d v="2024-11-11T00:00:00"/>
    <d v="2024-11-12T00:00:00"/>
    <d v="2024-11-17T00:00:00"/>
    <s v="Rahul Yadav"/>
    <s v="Jaipur"/>
    <x v="2"/>
    <x v="3"/>
    <s v="Headphones"/>
    <n v="2"/>
    <n v="2000"/>
    <n v="4000"/>
    <x v="1"/>
    <s v="Completed"/>
    <s v="In Transit"/>
    <s v="WH-Delhi"/>
    <s v="Offline"/>
    <s v="N/A"/>
    <s v="N/A"/>
    <n v="5"/>
    <s v="Keep"/>
    <s v="Ok"/>
    <s v="Valid"/>
    <s v="OK"/>
    <s v="Ok"/>
    <s v="Ok"/>
    <n v="4000"/>
    <s v="ok"/>
    <s v="Not Returned"/>
    <x v="5"/>
    <n v="2024"/>
    <s v="Mon"/>
    <x v="0"/>
    <s v="Medium"/>
    <x v="2"/>
    <s v="Weekday"/>
  </r>
  <r>
    <x v="28"/>
    <d v="2024-10-07T00:00:00"/>
    <d v="2024-10-05T00:00:00"/>
    <d v="2024-10-08T00:00:00"/>
    <s v="Priya Verma"/>
    <s v="Jaipur"/>
    <x v="2"/>
    <x v="3"/>
    <s v="Laptop"/>
    <n v="1"/>
    <n v="100"/>
    <n v="100"/>
    <x v="2"/>
    <s v="Cancelled"/>
    <s v="On Time"/>
    <s v="WH-Mumbai"/>
    <s v="Offline"/>
    <s v="N/A"/>
    <s v="N/A"/>
    <n v="3"/>
    <s v="Keep"/>
    <s v="Ok"/>
    <s v="Valid"/>
    <s v="Dispatch Error"/>
    <s v="Ok"/>
    <s v="Ok"/>
    <n v="100"/>
    <s v="ok"/>
    <s v="Not Returned"/>
    <x v="0"/>
    <n v="2024"/>
    <s v="Mon"/>
    <x v="0"/>
    <s v="Medium"/>
    <x v="0"/>
    <s v="Weekday"/>
  </r>
  <r>
    <x v="29"/>
    <d v="2024-05-26T00:00:00"/>
    <d v="2024-05-27T00:00:00"/>
    <d v="2024-05-26T00:00:00"/>
    <s v="Anjali Yadav"/>
    <s v="Bangalore"/>
    <x v="3"/>
    <x v="2"/>
    <s v="Jeans"/>
    <n v="0"/>
    <n v="2000"/>
    <n v="0"/>
    <x v="0"/>
    <s v="Cancelled"/>
    <s v="On Time"/>
    <s v="WH-Delhi"/>
    <s v="Offline"/>
    <s v="No"/>
    <s v="N/A"/>
    <n v="-1"/>
    <s v="Keep"/>
    <s v="Fix"/>
    <s v="Valid"/>
    <s v="Delivery Before Dispatch"/>
    <s v="Ok"/>
    <s v="Ok"/>
    <n v="0"/>
    <s v="ok"/>
    <s v="Not Returned"/>
    <x v="9"/>
    <n v="2024"/>
    <s v="Sun"/>
    <x v="0"/>
    <s v="Fast"/>
    <x v="0"/>
    <s v="Weekend"/>
  </r>
  <r>
    <x v="30"/>
    <d v="2024-10-26T00:00:00"/>
    <d v="2024-10-29T00:00:00"/>
    <d v="2024-11-04T00:00:00"/>
    <s v="Rahul Yadav"/>
    <s v="Pune"/>
    <x v="1"/>
    <x v="1"/>
    <s v="Oil"/>
    <n v="0"/>
    <n v="2000"/>
    <n v="0"/>
    <x v="1"/>
    <s v="Completed"/>
    <s v="On Time"/>
    <s v="WH-Mumbai"/>
    <s v="Offline"/>
    <s v="No"/>
    <s v="N/A"/>
    <n v="6"/>
    <s v="Keep"/>
    <s v="Fix"/>
    <s v="Valid"/>
    <s v="OK"/>
    <s v="Ok"/>
    <s v="Ok"/>
    <n v="0"/>
    <s v="ok"/>
    <s v="Not Returned"/>
    <x v="0"/>
    <n v="2024"/>
    <s v="Sat"/>
    <x v="1"/>
    <s v="Slow"/>
    <x v="0"/>
    <s v="Weekend"/>
  </r>
  <r>
    <x v="31"/>
    <d v="2024-09-17T00:00:00"/>
    <d v="2024-09-19T00:00:00"/>
    <d v="2024-09-23T00:00:00"/>
    <s v="Anjali Singh"/>
    <s v="Nagpur"/>
    <x v="1"/>
    <x v="2"/>
    <s v="Jacket"/>
    <n v="3"/>
    <n v="500"/>
    <n v="1500"/>
    <x v="1"/>
    <s v="Completed"/>
    <s v="Delayed"/>
    <s v="WH-Mumbai"/>
    <s v="Online"/>
    <s v="No"/>
    <s v="N/A"/>
    <n v="4"/>
    <s v="Keep"/>
    <s v="Ok"/>
    <s v="Valid"/>
    <s v="OK"/>
    <s v="Ok"/>
    <s v="Ok"/>
    <n v="1500"/>
    <s v="ok"/>
    <s v="Not Returned"/>
    <x v="7"/>
    <n v="2024"/>
    <s v="Tue"/>
    <x v="0"/>
    <s v="Medium"/>
    <x v="0"/>
    <s v="Weekday"/>
  </r>
  <r>
    <x v="32"/>
    <d v="2024-11-09T00:00:00"/>
    <d v="2024-11-10T00:00:00"/>
    <d v="2024-11-11T00:00:00"/>
    <s v="Sneha Gupta"/>
    <s v="Delhi"/>
    <x v="5"/>
    <x v="2"/>
    <s v="Jeans"/>
    <n v="2"/>
    <n v="2000"/>
    <n v="4000"/>
    <x v="2"/>
    <s v="Completed"/>
    <s v="In Transit"/>
    <s v="WH-Delhi"/>
    <s v="Offline"/>
    <s v="No"/>
    <s v="N/A"/>
    <n v="1"/>
    <s v="Keep"/>
    <s v="Ok"/>
    <s v="Valid"/>
    <s v="OK"/>
    <s v="Ok"/>
    <s v="Ok"/>
    <n v="4000"/>
    <s v="ok"/>
    <s v="Not Returned"/>
    <x v="5"/>
    <n v="2024"/>
    <s v="Sat"/>
    <x v="0"/>
    <s v="Fast"/>
    <x v="2"/>
    <s v="Weekend"/>
  </r>
  <r>
    <x v="33"/>
    <d v="2024-07-25T00:00:00"/>
    <d v="2024-07-26T00:00:00"/>
    <d v="2024-07-26T00:00:00"/>
    <s v="Sneha Kumar"/>
    <s v="Pune"/>
    <x v="1"/>
    <x v="1"/>
    <s v="Rice"/>
    <n v="3"/>
    <n v="1000"/>
    <n v="3000"/>
    <x v="0"/>
    <s v="Completed"/>
    <s v="Delayed"/>
    <s v="WH-Delhi"/>
    <s v="Online"/>
    <s v="N/A"/>
    <s v="N/A"/>
    <n v="0"/>
    <s v="Keep"/>
    <s v="Ok"/>
    <s v="Valid"/>
    <s v="OK"/>
    <s v="Ok"/>
    <s v="Ok"/>
    <n v="3000"/>
    <s v="ok"/>
    <s v="Not Returned"/>
    <x v="1"/>
    <n v="2024"/>
    <s v="Thu"/>
    <x v="0"/>
    <s v="Fast"/>
    <x v="2"/>
    <s v="Weekday"/>
  </r>
  <r>
    <x v="34"/>
    <d v="2024-05-02T00:00:00"/>
    <d v="2024-05-03T00:00:00"/>
    <d v="2024-05-08T00:00:00"/>
    <s v="Sneha Kumar"/>
    <s v="Hyderabad"/>
    <x v="0"/>
    <x v="2"/>
    <s v="Jeans"/>
    <n v="1"/>
    <n v="1000"/>
    <n v="1000"/>
    <x v="3"/>
    <s v="Cancelled"/>
    <s v="Delayed"/>
    <s v="WH-Pune"/>
    <s v="Online"/>
    <s v="No"/>
    <s v="N/A"/>
    <n v="5"/>
    <s v="Keep"/>
    <s v="Ok"/>
    <s v="Valid"/>
    <s v="OK"/>
    <s v="Ok"/>
    <s v="Ok"/>
    <n v="1000"/>
    <s v="ok"/>
    <s v="Not Returned"/>
    <x v="9"/>
    <n v="2024"/>
    <s v="Thu"/>
    <x v="0"/>
    <s v="Medium"/>
    <x v="0"/>
    <s v="Weekday"/>
  </r>
  <r>
    <x v="35"/>
    <d v="2024-03-25T00:00:00"/>
    <d v="2024-03-27T00:00:00"/>
    <d v="2024-03-31T00:00:00"/>
    <s v="Pooja Patel"/>
    <s v="Lucknow"/>
    <x v="4"/>
    <x v="1"/>
    <s v="Oil"/>
    <n v="2"/>
    <n v="2000"/>
    <n v="4000"/>
    <x v="3"/>
    <s v="Completed"/>
    <s v="On Time"/>
    <s v="WH-Pune"/>
    <s v="Offline"/>
    <s v="N/A"/>
    <s v="N/A"/>
    <n v="4"/>
    <s v="Keep"/>
    <s v="Ok"/>
    <s v="Valid"/>
    <s v="OK"/>
    <s v="Ok"/>
    <s v="Ok"/>
    <n v="4000"/>
    <s v="ok"/>
    <s v="Not Returned"/>
    <x v="8"/>
    <n v="2024"/>
    <s v="Mon"/>
    <x v="0"/>
    <s v="Medium"/>
    <x v="2"/>
    <s v="Weekday"/>
  </r>
  <r>
    <x v="36"/>
    <d v="2024-07-31T00:00:00"/>
    <d v="2024-08-03T00:00:00"/>
    <d v="2024-08-05T00:00:00"/>
    <s v="Pooja Kumar"/>
    <s v="Jaipur"/>
    <x v="2"/>
    <x v="2"/>
    <s v="T-Shirt"/>
    <n v="1"/>
    <n v="2000"/>
    <n v="2000"/>
    <x v="2"/>
    <s v="Completed"/>
    <s v="Delayed"/>
    <s v="WH-Delhi"/>
    <s v="Online"/>
    <s v="No"/>
    <s v="N/A"/>
    <n v="2"/>
    <s v="Keep"/>
    <s v="Ok"/>
    <s v="Valid"/>
    <s v="OK"/>
    <s v="Ok"/>
    <s v="Ok"/>
    <n v="2000"/>
    <s v="ok"/>
    <s v="Not Returned"/>
    <x v="1"/>
    <n v="2024"/>
    <s v="Wed"/>
    <x v="0"/>
    <s v="Fast"/>
    <x v="2"/>
    <s v="Weekday"/>
  </r>
  <r>
    <x v="37"/>
    <d v="2024-06-22T00:00:00"/>
    <d v="2024-06-24T00:00:00"/>
    <d v="2024-06-24T00:00:00"/>
    <s v="Anjali Verma"/>
    <s v="Delhi"/>
    <x v="5"/>
    <x v="0"/>
    <s v="Chair"/>
    <n v="0"/>
    <n v="2000"/>
    <n v="0"/>
    <x v="1"/>
    <s v="Pending"/>
    <s v="In Transit"/>
    <s v="WH-Delhi"/>
    <s v="Online"/>
    <s v="No"/>
    <s v="N/A"/>
    <n v="0"/>
    <s v="Keep"/>
    <s v="Fix"/>
    <s v="Valid"/>
    <s v="OK"/>
    <s v="Ok"/>
    <s v="Ok"/>
    <n v="0"/>
    <s v="ok"/>
    <s v="Not Returned"/>
    <x v="3"/>
    <n v="2024"/>
    <s v="Sat"/>
    <x v="0"/>
    <s v="Fast"/>
    <x v="0"/>
    <s v="Weekend"/>
  </r>
  <r>
    <x v="38"/>
    <d v="2024-06-06T00:00:00"/>
    <d v="2024-06-04T00:00:00"/>
    <d v="2024-06-10T00:00:00"/>
    <s v="Amit Verma"/>
    <s v="Bangalore"/>
    <x v="3"/>
    <x v="1"/>
    <s v="Wheat"/>
    <n v="2"/>
    <n v="2000"/>
    <n v="4000"/>
    <x v="2"/>
    <s v="Completed"/>
    <s v="Delayed"/>
    <s v="WH-Delhi"/>
    <s v="Online"/>
    <s v="No"/>
    <s v="N/A"/>
    <n v="6"/>
    <s v="Keep"/>
    <s v="Ok"/>
    <s v="Valid"/>
    <s v="Dispatch Error"/>
    <s v="Ok"/>
    <s v="Ok"/>
    <n v="4000"/>
    <s v="ok"/>
    <s v="Not Returned"/>
    <x v="3"/>
    <n v="2024"/>
    <s v="Thu"/>
    <x v="1"/>
    <s v="Slow"/>
    <x v="2"/>
    <s v="Weekday"/>
  </r>
  <r>
    <x v="39"/>
    <d v="2024-04-19T00:00:00"/>
    <d v="2024-04-18T00:00:00"/>
    <d v="2024-04-25T00:00:00"/>
    <s v="Amit Verma"/>
    <s v="Nagpur"/>
    <x v="1"/>
    <x v="3"/>
    <s v="Mobile"/>
    <n v="1"/>
    <n v="2000"/>
    <n v="2000"/>
    <x v="0"/>
    <s v="Completed"/>
    <s v="Delayed"/>
    <s v="WH-Delhi"/>
    <s v="Online"/>
    <s v="N/A"/>
    <s v="N/A"/>
    <n v="7"/>
    <s v="Keep"/>
    <s v="Ok"/>
    <s v="Valid"/>
    <s v="Dispatch Error"/>
    <s v="Ok"/>
    <s v="Ok"/>
    <n v="2000"/>
    <s v="ok"/>
    <s v="Not Returned"/>
    <x v="10"/>
    <n v="2024"/>
    <s v="Fri"/>
    <x v="1"/>
    <s v="Slow"/>
    <x v="2"/>
    <s v="Weekday"/>
  </r>
  <r>
    <x v="40"/>
    <d v="2024-11-17T00:00:00"/>
    <d v="2024-11-16T00:00:00"/>
    <d v="2024-11-15T00:00:00"/>
    <s v="Rahul Yadav"/>
    <s v="Nagpur"/>
    <x v="1"/>
    <x v="2"/>
    <s v="T-Shirt"/>
    <n v="-1"/>
    <n v="500"/>
    <n v="-500"/>
    <x v="2"/>
    <s v="Completed"/>
    <s v="On Time"/>
    <s v="WH-Mumbai"/>
    <s v="Online"/>
    <s v="Yes"/>
    <s v="Unknwon"/>
    <n v="-1"/>
    <s v="Keep"/>
    <s v="Fix"/>
    <s v="Valid"/>
    <s v="Dispatch Error"/>
    <s v="Ok"/>
    <s v="Ok"/>
    <n v="-500"/>
    <s v="ok"/>
    <s v="Unknwon"/>
    <x v="5"/>
    <n v="2024"/>
    <s v="Sun"/>
    <x v="0"/>
    <s v="Fast"/>
    <x v="0"/>
    <s v="Weekend"/>
  </r>
  <r>
    <x v="41"/>
    <d v="2024-01-02T00:00:00"/>
    <d v="2024-01-05T00:00:00"/>
    <d v="2024-01-05T00:00:00"/>
    <s v="Priya Kumar"/>
    <s v="Mumbai"/>
    <x v="1"/>
    <x v="1"/>
    <s v="Oil"/>
    <n v="0"/>
    <n v="1000"/>
    <n v="0"/>
    <x v="2"/>
    <s v="Completed"/>
    <s v="On Time"/>
    <s v="WH-Mumbai"/>
    <s v="Offline"/>
    <s v="N/A"/>
    <s v="N/A"/>
    <n v="0"/>
    <s v="Keep"/>
    <s v="Fix"/>
    <s v="Valid"/>
    <s v="OK"/>
    <s v="Ok"/>
    <s v="Ok"/>
    <n v="0"/>
    <s v="ok"/>
    <s v="Not Returned"/>
    <x v="4"/>
    <n v="2024"/>
    <s v="Tue"/>
    <x v="0"/>
    <s v="Fast"/>
    <x v="0"/>
    <s v="Weekday"/>
  </r>
  <r>
    <x v="42"/>
    <d v="2024-06-18T00:00:00"/>
    <d v="2024-06-18T00:00:00"/>
    <d v="2024-06-24T00:00:00"/>
    <s v="Anjali Joshi"/>
    <s v="Mumbai"/>
    <x v="1"/>
    <x v="3"/>
    <s v="Headphones"/>
    <n v="3"/>
    <n v="100"/>
    <n v="300"/>
    <x v="0"/>
    <s v="Completed"/>
    <s v="On Time"/>
    <s v="WH-Mumbai"/>
    <s v="Offline"/>
    <s v="N/A"/>
    <s v="N/A"/>
    <n v="6"/>
    <s v="Keep"/>
    <s v="Ok"/>
    <s v="Valid"/>
    <s v="OK"/>
    <s v="Ok"/>
    <s v="Ok"/>
    <n v="300"/>
    <s v="ok"/>
    <s v="Not Returned"/>
    <x v="3"/>
    <n v="2024"/>
    <s v="Tue"/>
    <x v="1"/>
    <s v="Slow"/>
    <x v="0"/>
    <s v="Weekday"/>
  </r>
  <r>
    <x v="43"/>
    <d v="2024-05-23T00:00:00"/>
    <d v="2024-05-23T00:00:00"/>
    <d v="2024-05-26T00:00:00"/>
    <s v="Pooja Joshi"/>
    <s v="Jaipur"/>
    <x v="2"/>
    <x v="3"/>
    <s v="Headphones"/>
    <n v="3"/>
    <n v="1000"/>
    <n v="3000"/>
    <x v="1"/>
    <s v="Pending"/>
    <s v="On Time"/>
    <s v="WH-Mumbai"/>
    <s v="Online"/>
    <s v="N/A"/>
    <s v="N/A"/>
    <n v="3"/>
    <s v="Keep"/>
    <s v="Ok"/>
    <s v="Valid"/>
    <s v="OK"/>
    <s v="Ok"/>
    <s v="Ok"/>
    <n v="3000"/>
    <s v="ok"/>
    <s v="Not Returned"/>
    <x v="9"/>
    <n v="2024"/>
    <s v="Thu"/>
    <x v="0"/>
    <s v="Medium"/>
    <x v="2"/>
    <s v="Weekday"/>
  </r>
  <r>
    <x v="44"/>
    <d v="2024-11-05T00:00:00"/>
    <d v="2024-11-08T00:00:00"/>
    <d v="2024-11-09T00:00:00"/>
    <s v="Amit Singh"/>
    <s v="Mumbai"/>
    <x v="1"/>
    <x v="1"/>
    <s v="Wheat"/>
    <n v="1"/>
    <n v="100"/>
    <n v="100"/>
    <x v="1"/>
    <s v="Completed"/>
    <s v="In Transit"/>
    <s v="WH-Delhi"/>
    <s v="Offline"/>
    <s v="Yes"/>
    <s v="Wrong Item"/>
    <n v="1"/>
    <s v="Keep"/>
    <s v="Ok"/>
    <s v="Valid"/>
    <s v="OK"/>
    <s v="Ok"/>
    <s v="Ok"/>
    <n v="100"/>
    <s v="ok"/>
    <s v="Wrong Item"/>
    <x v="5"/>
    <n v="2024"/>
    <s v="Tue"/>
    <x v="0"/>
    <s v="Fast"/>
    <x v="0"/>
    <s v="Weekday"/>
  </r>
  <r>
    <x v="45"/>
    <d v="2024-12-29T00:00:00"/>
    <d v="2024-12-29T00:00:00"/>
    <d v="2025-01-04T00:00:00"/>
    <s v="Vikas Gupta"/>
    <s v="Lucknow"/>
    <x v="4"/>
    <x v="3"/>
    <s v="Headphones"/>
    <n v="-1"/>
    <n v="500"/>
    <n v="-500"/>
    <x v="3"/>
    <s v="Completed"/>
    <s v="Delayed"/>
    <s v="WH-Pune"/>
    <s v="Offline"/>
    <s v="No"/>
    <s v="N/A"/>
    <n v="6"/>
    <s v="Keep"/>
    <s v="Fix"/>
    <s v="Valid"/>
    <s v="OK"/>
    <s v="Ok"/>
    <s v="Ok"/>
    <n v="-500"/>
    <s v="ok"/>
    <s v="Not Returned"/>
    <x v="6"/>
    <n v="2024"/>
    <s v="Sun"/>
    <x v="1"/>
    <s v="Slow"/>
    <x v="0"/>
    <s v="Weekend"/>
  </r>
  <r>
    <x v="46"/>
    <d v="2024-03-24T00:00:00"/>
    <d v="2024-03-26T00:00:00"/>
    <d v="2024-03-31T00:00:00"/>
    <s v="Rahul Patel"/>
    <s v="Mumbai"/>
    <x v="1"/>
    <x v="0"/>
    <s v="Table"/>
    <n v="3"/>
    <n v="500"/>
    <n v="1500"/>
    <x v="3"/>
    <s v="Completed"/>
    <s v="In Transit"/>
    <s v="WH-Pune"/>
    <s v="Online"/>
    <s v="Yes"/>
    <s v="Damaged"/>
    <n v="5"/>
    <s v="Keep"/>
    <s v="Ok"/>
    <s v="Valid"/>
    <s v="OK"/>
    <s v="Ok"/>
    <s v="Ok"/>
    <n v="1500"/>
    <s v="ok"/>
    <s v="Damaged"/>
    <x v="8"/>
    <n v="2024"/>
    <s v="Sun"/>
    <x v="0"/>
    <s v="Medium"/>
    <x v="0"/>
    <s v="Weekend"/>
  </r>
  <r>
    <x v="47"/>
    <d v="2024-09-04T00:00:00"/>
    <d v="2024-09-07T00:00:00"/>
    <d v="2024-09-09T00:00:00"/>
    <s v="Amit Verma"/>
    <s v="Mumbai"/>
    <x v="1"/>
    <x v="0"/>
    <s v="Chair"/>
    <n v="-1"/>
    <n v="1000"/>
    <n v="-1000"/>
    <x v="2"/>
    <s v="Cancelled"/>
    <s v="In Transit"/>
    <s v="WH-Pune"/>
    <s v="Offline"/>
    <s v="N/A"/>
    <s v="N/A"/>
    <n v="2"/>
    <s v="Keep"/>
    <s v="Fix"/>
    <s v="Valid"/>
    <s v="OK"/>
    <s v="Ok"/>
    <s v="Ok"/>
    <n v="-1000"/>
    <s v="ok"/>
    <s v="Wrong"/>
    <x v="7"/>
    <n v="2024"/>
    <s v="Wed"/>
    <x v="0"/>
    <s v="Fast"/>
    <x v="0"/>
    <s v="Weekday"/>
  </r>
  <r>
    <x v="48"/>
    <d v="2024-02-23T00:00:00"/>
    <d v="2024-02-25T00:00:00"/>
    <d v="2024-03-02T00:00:00"/>
    <s v="Amit Joshi"/>
    <s v="Lucknow"/>
    <x v="4"/>
    <x v="1"/>
    <s v="Wheat"/>
    <n v="3"/>
    <n v="500"/>
    <n v="1500"/>
    <x v="2"/>
    <s v="Completed"/>
    <s v="In Transit"/>
    <s v="WH-Delhi"/>
    <s v="Offline"/>
    <s v="No"/>
    <s v="N/A"/>
    <n v="6"/>
    <s v="Keep"/>
    <s v="Ok"/>
    <s v="Valid"/>
    <s v="OK"/>
    <s v="Ok"/>
    <s v="Ok"/>
    <n v="1500"/>
    <s v="ok"/>
    <s v="Not Returned"/>
    <x v="2"/>
    <n v="2024"/>
    <s v="Fri"/>
    <x v="1"/>
    <s v="Slow"/>
    <x v="0"/>
    <s v="Weekday"/>
  </r>
  <r>
    <x v="49"/>
    <d v="2024-12-10T00:00:00"/>
    <d v="2024-12-13T00:00:00"/>
    <d v="2024-12-19T00:00:00"/>
    <s v="Karan Kumar"/>
    <s v="Pune"/>
    <x v="1"/>
    <x v="2"/>
    <s v="Jacket"/>
    <n v="1"/>
    <n v="1000"/>
    <n v="1000"/>
    <x v="2"/>
    <s v="Pending"/>
    <s v="Delayed"/>
    <s v="WH-Delhi"/>
    <s v="Online"/>
    <s v="No"/>
    <s v="N/A"/>
    <n v="6"/>
    <s v="Keep"/>
    <s v="Ok"/>
    <s v="Valid"/>
    <s v="OK"/>
    <s v="Ok"/>
    <s v="Ok"/>
    <n v="1000"/>
    <s v="ok"/>
    <s v="Not Returned"/>
    <x v="6"/>
    <n v="2024"/>
    <s v="Tue"/>
    <x v="1"/>
    <s v="Slow"/>
    <x v="0"/>
    <s v="Weekday"/>
  </r>
  <r>
    <x v="50"/>
    <d v="2024-02-19T00:00:00"/>
    <d v="2024-02-21T00:00:00"/>
    <d v="2024-02-27T00:00:00"/>
    <s v="Pooja Sharma"/>
    <s v="Pune"/>
    <x v="1"/>
    <x v="2"/>
    <s v="Jeans"/>
    <n v="1"/>
    <n v="500"/>
    <n v="500"/>
    <x v="0"/>
    <s v="Cancelled"/>
    <s v="In Transit"/>
    <s v="WH-Pune"/>
    <s v="Online"/>
    <s v="No"/>
    <s v="N/A"/>
    <n v="6"/>
    <s v="Keep"/>
    <s v="Ok"/>
    <s v="Valid"/>
    <s v="OK"/>
    <s v="Ok"/>
    <s v="Ok"/>
    <n v="500"/>
    <s v="ok"/>
    <s v="Not Returned"/>
    <x v="2"/>
    <n v="2024"/>
    <s v="Mon"/>
    <x v="1"/>
    <s v="Slow"/>
    <x v="0"/>
    <s v="Weekday"/>
  </r>
  <r>
    <x v="51"/>
    <d v="2024-09-25T00:00:00"/>
    <d v="2024-09-28T00:00:00"/>
    <d v="2024-10-04T00:00:00"/>
    <s v="Priya Verma"/>
    <s v="Pune"/>
    <x v="1"/>
    <x v="2"/>
    <s v="T-Shirt"/>
    <n v="1"/>
    <n v="2000"/>
    <n v="2000"/>
    <x v="2"/>
    <s v="Pending"/>
    <s v="Delayed"/>
    <s v="WH-Mumbai"/>
    <s v="Online"/>
    <s v="No"/>
    <s v="N/A"/>
    <n v="6"/>
    <s v="Keep"/>
    <s v="Ok"/>
    <s v="Valid"/>
    <s v="OK"/>
    <s v="Ok"/>
    <s v="Ok"/>
    <n v="2000"/>
    <s v="ok"/>
    <s v="Not Returned"/>
    <x v="7"/>
    <n v="2024"/>
    <s v="Wed"/>
    <x v="1"/>
    <s v="Slow"/>
    <x v="2"/>
    <s v="Weekday"/>
  </r>
  <r>
    <x v="52"/>
    <d v="2024-02-19T00:00:00"/>
    <d v="2024-02-17T00:00:00"/>
    <d v="2024-02-17T00:00:00"/>
    <s v="Sneha Patel"/>
    <s v="Pune"/>
    <x v="1"/>
    <x v="2"/>
    <s v="Jacket"/>
    <n v="1"/>
    <n v="100"/>
    <n v="100"/>
    <x v="2"/>
    <s v="Cancelled"/>
    <s v="On Time"/>
    <s v="WH-Pune"/>
    <s v="Online"/>
    <s v="No"/>
    <s v="N/A"/>
    <n v="0"/>
    <s v="Keep"/>
    <s v="Ok"/>
    <s v="Valid"/>
    <s v="Dispatch Error"/>
    <s v="Ok"/>
    <s v="Ok"/>
    <n v="100"/>
    <s v="ok"/>
    <s v="Not Returned"/>
    <x v="2"/>
    <n v="2024"/>
    <s v="Mon"/>
    <x v="0"/>
    <s v="Fast"/>
    <x v="0"/>
    <s v="Weekday"/>
  </r>
  <r>
    <x v="53"/>
    <d v="2024-09-26T00:00:00"/>
    <d v="2024-09-28T00:00:00"/>
    <d v="2024-10-04T00:00:00"/>
    <s v="Rahul Sharma"/>
    <s v="Jaipur"/>
    <x v="2"/>
    <x v="0"/>
    <s v="Sofa"/>
    <n v="0"/>
    <n v="2000"/>
    <n v="0"/>
    <x v="3"/>
    <s v="Cancelled"/>
    <s v="On Time"/>
    <s v="WH-Mumbai"/>
    <s v="Offline"/>
    <s v="Yes"/>
    <s v="Late Delivery"/>
    <n v="6"/>
    <s v="Keep"/>
    <s v="Fix"/>
    <s v="Valid"/>
    <s v="OK"/>
    <s v="Ok"/>
    <s v="Ok"/>
    <n v="0"/>
    <s v="ok"/>
    <s v="Late Delivery"/>
    <x v="7"/>
    <n v="2024"/>
    <s v="Thu"/>
    <x v="1"/>
    <s v="Slow"/>
    <x v="0"/>
    <s v="Weekday"/>
  </r>
  <r>
    <x v="54"/>
    <d v="2024-10-16T00:00:00"/>
    <d v="2024-10-19T00:00:00"/>
    <d v="2024-10-19T00:00:00"/>
    <s v="Neha Singh"/>
    <s v="Nagpur"/>
    <x v="1"/>
    <x v="0"/>
    <s v="Chair"/>
    <n v="2"/>
    <n v="2000"/>
    <n v="4000"/>
    <x v="3"/>
    <s v="Pending"/>
    <s v="Delayed"/>
    <s v="WH-Pune"/>
    <s v="Offline"/>
    <s v="N/A"/>
    <s v="N/A"/>
    <n v="0"/>
    <s v="Keep"/>
    <s v="Ok"/>
    <s v="Valid"/>
    <s v="OK"/>
    <s v="Ok"/>
    <s v="Ok"/>
    <n v="4000"/>
    <s v="ok"/>
    <s v="Not Returned"/>
    <x v="0"/>
    <n v="2024"/>
    <s v="Wed"/>
    <x v="0"/>
    <s v="Fast"/>
    <x v="2"/>
    <s v="Weekday"/>
  </r>
  <r>
    <x v="55"/>
    <d v="2024-02-25T00:00:00"/>
    <d v="2024-02-26T00:00:00"/>
    <d v="2024-03-04T00:00:00"/>
    <s v="Karan Verma"/>
    <s v="Nagpur"/>
    <x v="1"/>
    <x v="1"/>
    <s v="Wheat"/>
    <n v="3"/>
    <n v="0"/>
    <n v="0"/>
    <x v="2"/>
    <s v="Completed"/>
    <s v="On Time"/>
    <s v="WH-Mumbai"/>
    <s v="Online"/>
    <s v="Yes"/>
    <s v="Unknwon"/>
    <n v="7"/>
    <s v="Keep"/>
    <s v="Ok"/>
    <s v="Missing"/>
    <s v="OK"/>
    <s v="Fix"/>
    <s v="Ok"/>
    <n v="0"/>
    <s v="ok"/>
    <s v="Unknwon"/>
    <x v="2"/>
    <n v="2024"/>
    <s v="Sun"/>
    <x v="1"/>
    <s v="Slow"/>
    <x v="0"/>
    <s v="Weekend"/>
  </r>
  <r>
    <x v="56"/>
    <d v="2024-04-10T00:00:00"/>
    <d v="2024-04-11T00:00:00"/>
    <d v="2024-04-12T00:00:00"/>
    <s v="Amit Verma"/>
    <s v="Delhi"/>
    <x v="5"/>
    <x v="3"/>
    <s v="Headphones"/>
    <n v="-1"/>
    <n v="100"/>
    <n v="-100"/>
    <x v="1"/>
    <s v="Cancelled"/>
    <s v="On Time"/>
    <s v="WH-Delhi"/>
    <s v="Offline"/>
    <s v="Yes"/>
    <s v="Unknwon"/>
    <n v="1"/>
    <s v="Keep"/>
    <s v="Fix"/>
    <s v="Valid"/>
    <s v="OK"/>
    <s v="Ok"/>
    <s v="Ok"/>
    <n v="-100"/>
    <s v="ok"/>
    <s v="Unknwon"/>
    <x v="10"/>
    <n v="2024"/>
    <s v="Wed"/>
    <x v="0"/>
    <s v="Fast"/>
    <x v="0"/>
    <s v="Weekday"/>
  </r>
  <r>
    <x v="57"/>
    <d v="2024-10-17T00:00:00"/>
    <d v="2024-10-15T00:00:00"/>
    <d v="2024-10-19T00:00:00"/>
    <s v="Vikas Verma"/>
    <s v="Mumbai"/>
    <x v="1"/>
    <x v="3"/>
    <s v="Headphones"/>
    <n v="2"/>
    <n v="100"/>
    <n v="200"/>
    <x v="2"/>
    <s v="Pending"/>
    <s v="Delayed"/>
    <s v="WH-Mumbai"/>
    <s v="Online"/>
    <s v="Yes"/>
    <s v="Unknwon"/>
    <n v="4"/>
    <s v="Keep"/>
    <s v="Ok"/>
    <s v="Valid"/>
    <s v="Dispatch Error"/>
    <s v="Ok"/>
    <s v="Ok"/>
    <n v="200"/>
    <s v="ok"/>
    <s v="Unknwon"/>
    <x v="0"/>
    <n v="2024"/>
    <s v="Thu"/>
    <x v="0"/>
    <s v="Medium"/>
    <x v="0"/>
    <s v="Weekday"/>
  </r>
  <r>
    <x v="58"/>
    <d v="2024-10-10T00:00:00"/>
    <d v="2024-10-10T00:00:00"/>
    <d v="2024-10-11T00:00:00"/>
    <s v="Rahul Verma"/>
    <s v="Delhi"/>
    <x v="5"/>
    <x v="3"/>
    <s v="Headphones"/>
    <n v="1"/>
    <n v="0"/>
    <n v="0"/>
    <x v="1"/>
    <s v="Completed"/>
    <s v="On Time"/>
    <s v="WH-Mumbai"/>
    <s v="Online"/>
    <s v="N/A"/>
    <s v="N/A"/>
    <n v="1"/>
    <s v="Keep"/>
    <s v="Ok"/>
    <s v="Missing"/>
    <s v="OK"/>
    <s v="Fix"/>
    <s v="Ok"/>
    <n v="0"/>
    <s v="ok"/>
    <s v="Not Returned"/>
    <x v="0"/>
    <n v="2024"/>
    <s v="Thu"/>
    <x v="0"/>
    <s v="Fast"/>
    <x v="0"/>
    <s v="Weekday"/>
  </r>
  <r>
    <x v="59"/>
    <d v="2024-11-01T00:00:00"/>
    <d v="2024-10-31T00:00:00"/>
    <d v="2024-11-05T00:00:00"/>
    <s v="Pooja Sharma"/>
    <s v="Jaipur"/>
    <x v="2"/>
    <x v="2"/>
    <s v="Jeans"/>
    <n v="2"/>
    <n v="2000"/>
    <n v="4000"/>
    <x v="2"/>
    <s v="Completed"/>
    <s v="Delayed"/>
    <s v="WH-Pune"/>
    <s v="Offline"/>
    <s v="N/A"/>
    <s v="N/A"/>
    <n v="5"/>
    <s v="Keep"/>
    <s v="Ok"/>
    <s v="Valid"/>
    <s v="Dispatch Error"/>
    <s v="Ok"/>
    <s v="Ok"/>
    <n v="4000"/>
    <s v="ok"/>
    <s v="Not Returned"/>
    <x v="5"/>
    <n v="2024"/>
    <s v="Fri"/>
    <x v="0"/>
    <s v="Medium"/>
    <x v="2"/>
    <s v="Weekday"/>
  </r>
  <r>
    <x v="60"/>
    <d v="2024-03-17T00:00:00"/>
    <d v="2024-03-19T00:00:00"/>
    <d v="2024-03-25T00:00:00"/>
    <s v="Priya Patel"/>
    <s v="Bangalore"/>
    <x v="3"/>
    <x v="3"/>
    <s v="Laptop"/>
    <n v="3"/>
    <n v="100"/>
    <n v="300"/>
    <x v="1"/>
    <s v="Pending"/>
    <s v="On Time"/>
    <s v="WH-Pune"/>
    <s v="Offline"/>
    <s v="Yes"/>
    <s v="Unknwon"/>
    <n v="6"/>
    <s v="Keep"/>
    <s v="Ok"/>
    <s v="Valid"/>
    <s v="OK"/>
    <s v="Ok"/>
    <s v="Ok"/>
    <n v="300"/>
    <s v="ok"/>
    <s v="Unknwon"/>
    <x v="8"/>
    <n v="2024"/>
    <s v="Sun"/>
    <x v="1"/>
    <s v="Slow"/>
    <x v="0"/>
    <s v="Weekend"/>
  </r>
  <r>
    <x v="61"/>
    <d v="2024-11-18T00:00:00"/>
    <d v="2024-11-17T00:00:00"/>
    <d v="2024-11-19T00:00:00"/>
    <s v="Neha Joshi"/>
    <s v="Delhi"/>
    <x v="5"/>
    <x v="3"/>
    <s v="Mobile"/>
    <n v="2"/>
    <n v="0"/>
    <n v="0"/>
    <x v="1"/>
    <s v="Completed"/>
    <s v="In Transit"/>
    <s v="WH-Delhi"/>
    <s v="Online"/>
    <s v="No"/>
    <s v="N/A"/>
    <n v="2"/>
    <s v="Keep"/>
    <s v="Ok"/>
    <s v="Missing"/>
    <s v="Dispatch Error"/>
    <s v="Fix"/>
    <s v="Ok"/>
    <n v="0"/>
    <s v="ok"/>
    <s v="Not Returned"/>
    <x v="5"/>
    <n v="2024"/>
    <s v="Mon"/>
    <x v="0"/>
    <s v="Fast"/>
    <x v="0"/>
    <s v="Weekday"/>
  </r>
  <r>
    <x v="62"/>
    <d v="2024-05-07T00:00:00"/>
    <d v="2024-05-09T00:00:00"/>
    <d v="2024-05-16T00:00:00"/>
    <s v="Priya Verma"/>
    <s v="Delhi"/>
    <x v="5"/>
    <x v="2"/>
    <s v="Jacket"/>
    <n v="0"/>
    <n v="1000"/>
    <n v="0"/>
    <x v="0"/>
    <s v="Pending"/>
    <s v="In Transit"/>
    <s v="WH-Pune"/>
    <s v="Offline"/>
    <s v="No"/>
    <s v="N/A"/>
    <n v="7"/>
    <s v="Keep"/>
    <s v="Fix"/>
    <s v="Valid"/>
    <s v="OK"/>
    <s v="Ok"/>
    <s v="Ok"/>
    <n v="0"/>
    <s v="ok"/>
    <s v="Not Returned"/>
    <x v="9"/>
    <n v="2024"/>
    <s v="Tue"/>
    <x v="1"/>
    <s v="Slow"/>
    <x v="0"/>
    <s v="Weekday"/>
  </r>
  <r>
    <x v="63"/>
    <d v="2024-04-19T00:00:00"/>
    <d v="2024-04-21T00:00:00"/>
    <d v="2024-04-27T00:00:00"/>
    <s v="Anjali Singh"/>
    <s v="Delhi"/>
    <x v="5"/>
    <x v="2"/>
    <s v="Jeans"/>
    <n v="3"/>
    <n v="2000"/>
    <n v="6000"/>
    <x v="3"/>
    <s v="Pending"/>
    <s v="Delayed"/>
    <s v="WH-Delhi"/>
    <s v="Online"/>
    <s v="No"/>
    <s v="N/A"/>
    <n v="6"/>
    <s v="Keep"/>
    <s v="Ok"/>
    <s v="Valid"/>
    <s v="OK"/>
    <s v="Ok"/>
    <s v="Ok"/>
    <n v="6000"/>
    <s v="ok"/>
    <s v="Not Returned"/>
    <x v="10"/>
    <n v="2024"/>
    <s v="Fri"/>
    <x v="1"/>
    <s v="Slow"/>
    <x v="1"/>
    <s v="Weekday"/>
  </r>
  <r>
    <x v="64"/>
    <d v="2024-08-18T00:00:00"/>
    <d v="2024-08-18T00:00:00"/>
    <d v="2024-08-23T00:00:00"/>
    <s v="Amit Singh"/>
    <s v="Mumbai"/>
    <x v="1"/>
    <x v="2"/>
    <s v="Jeans"/>
    <n v="-1"/>
    <n v="1000"/>
    <n v="-1000"/>
    <x v="3"/>
    <s v="Completed"/>
    <s v="In Transit"/>
    <s v="WH-Pune"/>
    <s v="Online"/>
    <s v="N/A"/>
    <s v="N/A"/>
    <n v="5"/>
    <s v="Keep"/>
    <s v="Fix"/>
    <s v="Valid"/>
    <s v="OK"/>
    <s v="Ok"/>
    <s v="Ok"/>
    <n v="-1000"/>
    <s v="ok"/>
    <s v="Wrong"/>
    <x v="11"/>
    <n v="2024"/>
    <s v="Sun"/>
    <x v="0"/>
    <s v="Medium"/>
    <x v="0"/>
    <s v="Weekend"/>
  </r>
  <r>
    <x v="65"/>
    <d v="2024-03-18T00:00:00"/>
    <d v="2024-03-19T00:00:00"/>
    <d v="2024-03-24T00:00:00"/>
    <s v="Rohit Joshi"/>
    <s v="Mumbai"/>
    <x v="1"/>
    <x v="2"/>
    <s v="Jacket"/>
    <n v="3"/>
    <n v="0"/>
    <n v="0"/>
    <x v="3"/>
    <s v="Completed"/>
    <s v="Delayed"/>
    <s v="WH-Pune"/>
    <s v="Offline"/>
    <s v="Yes"/>
    <s v="Late Delivery"/>
    <n v="5"/>
    <s v="Keep"/>
    <s v="Ok"/>
    <s v="Missing"/>
    <s v="OK"/>
    <s v="Fix"/>
    <s v="Ok"/>
    <n v="0"/>
    <s v="ok"/>
    <s v="Late Delivery"/>
    <x v="8"/>
    <n v="2024"/>
    <s v="Mon"/>
    <x v="0"/>
    <s v="Medium"/>
    <x v="0"/>
    <s v="Weekday"/>
  </r>
  <r>
    <x v="66"/>
    <d v="2024-07-04T00:00:00"/>
    <d v="2024-07-04T00:00:00"/>
    <d v="2024-07-09T00:00:00"/>
    <s v="Rohit Joshi"/>
    <s v="Bangalore"/>
    <x v="3"/>
    <x v="3"/>
    <s v="Laptop"/>
    <n v="1"/>
    <n v="0"/>
    <n v="0"/>
    <x v="3"/>
    <s v="Pending"/>
    <s v="Delayed"/>
    <s v="WH-Mumbai"/>
    <s v="Offline"/>
    <s v="N/A"/>
    <s v="N/A"/>
    <n v="5"/>
    <s v="Keep"/>
    <s v="Ok"/>
    <s v="Missing"/>
    <s v="OK"/>
    <s v="Fix"/>
    <s v="Ok"/>
    <n v="0"/>
    <s v="ok"/>
    <s v="Not Returned"/>
    <x v="1"/>
    <n v="2024"/>
    <s v="Thu"/>
    <x v="0"/>
    <s v="Medium"/>
    <x v="0"/>
    <s v="Weekday"/>
  </r>
  <r>
    <x v="67"/>
    <d v="2024-08-26T00:00:00"/>
    <d v="2024-08-27T00:00:00"/>
    <d v="2024-09-02T00:00:00"/>
    <s v="Pooja Sharma"/>
    <s v="Mumbai"/>
    <x v="1"/>
    <x v="3"/>
    <s v="Headphones"/>
    <n v="1"/>
    <n v="100"/>
    <n v="100"/>
    <x v="2"/>
    <s v="Pending"/>
    <s v="In Transit"/>
    <s v="WH-Pune"/>
    <s v="Online"/>
    <s v="No"/>
    <s v="N/A"/>
    <n v="6"/>
    <s v="Keep"/>
    <s v="Ok"/>
    <s v="Valid"/>
    <s v="OK"/>
    <s v="Ok"/>
    <s v="Ok"/>
    <n v="100"/>
    <s v="ok"/>
    <s v="Not Returned"/>
    <x v="11"/>
    <n v="2024"/>
    <s v="Mon"/>
    <x v="1"/>
    <s v="Slow"/>
    <x v="0"/>
    <s v="Weekday"/>
  </r>
  <r>
    <x v="68"/>
    <d v="2024-10-20T00:00:00"/>
    <d v="2024-10-18T00:00:00"/>
    <d v="2024-10-25T00:00:00"/>
    <s v="Sneha Gupta"/>
    <s v="Hyderabad"/>
    <x v="0"/>
    <x v="1"/>
    <s v="Rice"/>
    <n v="1"/>
    <n v="100"/>
    <n v="100"/>
    <x v="2"/>
    <s v="Pending"/>
    <s v="On Time"/>
    <s v="WH-Mumbai"/>
    <s v="Offline"/>
    <s v="Yes"/>
    <s v="Damaged"/>
    <n v="7"/>
    <s v="Keep"/>
    <s v="Ok"/>
    <s v="Valid"/>
    <s v="Dispatch Error"/>
    <s v="Ok"/>
    <s v="Ok"/>
    <n v="100"/>
    <s v="ok"/>
    <s v="Damaged"/>
    <x v="0"/>
    <n v="2024"/>
    <s v="Sun"/>
    <x v="1"/>
    <s v="Slow"/>
    <x v="0"/>
    <s v="Weekend"/>
  </r>
  <r>
    <x v="69"/>
    <d v="2024-10-31T00:00:00"/>
    <d v="2024-10-29T00:00:00"/>
    <d v="2024-11-02T00:00:00"/>
    <s v="Rohit Sharma"/>
    <s v="Pune"/>
    <x v="1"/>
    <x v="3"/>
    <s v="Laptop"/>
    <n v="0"/>
    <n v="0"/>
    <n v="0"/>
    <x v="1"/>
    <s v="Cancelled"/>
    <s v="On Time"/>
    <s v="WH-Mumbai"/>
    <s v="Offline"/>
    <s v="Yes"/>
    <s v="Wrong Item"/>
    <n v="4"/>
    <s v="Keep"/>
    <s v="Fix"/>
    <s v="Missing"/>
    <s v="Dispatch Error"/>
    <s v="Fix"/>
    <s v="Ok"/>
    <n v="0"/>
    <s v="ok"/>
    <s v="Wrong Item"/>
    <x v="0"/>
    <n v="2024"/>
    <s v="Thu"/>
    <x v="0"/>
    <s v="Medium"/>
    <x v="0"/>
    <s v="Weekday"/>
  </r>
  <r>
    <x v="70"/>
    <d v="2024-12-08T00:00:00"/>
    <d v="2024-12-09T00:00:00"/>
    <d v="2024-12-13T00:00:00"/>
    <s v="Sneha Gupta"/>
    <s v="Mumbai"/>
    <x v="1"/>
    <x v="2"/>
    <s v="T-Shirt"/>
    <n v="3"/>
    <n v="100"/>
    <n v="300"/>
    <x v="1"/>
    <s v="Completed"/>
    <s v="In Transit"/>
    <s v="WH-Mumbai"/>
    <s v="Offline"/>
    <s v="Yes"/>
    <s v="Late Delivery"/>
    <n v="4"/>
    <s v="Keep"/>
    <s v="Ok"/>
    <s v="Valid"/>
    <s v="OK"/>
    <s v="Ok"/>
    <s v="Ok"/>
    <n v="300"/>
    <s v="ok"/>
    <s v="Late Delivery"/>
    <x v="6"/>
    <n v="2024"/>
    <s v="Sun"/>
    <x v="0"/>
    <s v="Medium"/>
    <x v="0"/>
    <s v="Weekend"/>
  </r>
  <r>
    <x v="71"/>
    <d v="2024-10-16T00:00:00"/>
    <d v="2024-10-14T00:00:00"/>
    <d v="2024-10-19T00:00:00"/>
    <s v="Anjali Sharma"/>
    <s v="Bangalore"/>
    <x v="3"/>
    <x v="0"/>
    <s v="Sofa"/>
    <n v="0"/>
    <n v="100"/>
    <n v="0"/>
    <x v="0"/>
    <s v="Completed"/>
    <s v="In Transit"/>
    <s v="WH-Mumbai"/>
    <s v="Offline"/>
    <s v="N/A"/>
    <s v="N/A"/>
    <n v="5"/>
    <s v="Keep"/>
    <s v="Fix"/>
    <s v="Valid"/>
    <s v="Dispatch Error"/>
    <s v="Ok"/>
    <s v="Ok"/>
    <n v="0"/>
    <s v="ok"/>
    <s v="Not Returned"/>
    <x v="0"/>
    <n v="2024"/>
    <s v="Wed"/>
    <x v="0"/>
    <s v="Medium"/>
    <x v="0"/>
    <s v="Weekday"/>
  </r>
  <r>
    <x v="72"/>
    <d v="2024-04-06T00:00:00"/>
    <d v="2024-04-08T00:00:00"/>
    <d v="2024-04-07T00:00:00"/>
    <s v="Karan Kumar"/>
    <s v="Lucknow"/>
    <x v="4"/>
    <x v="0"/>
    <s v="Chair"/>
    <n v="2"/>
    <n v="1000"/>
    <n v="2000"/>
    <x v="0"/>
    <s v="Completed"/>
    <s v="Delayed"/>
    <s v="WH-Delhi"/>
    <s v="Offline"/>
    <s v="N/A"/>
    <s v="N/A"/>
    <n v="-1"/>
    <s v="Keep"/>
    <s v="Ok"/>
    <s v="Valid"/>
    <s v="Delivery Before Dispatch"/>
    <s v="Ok"/>
    <s v="Ok"/>
    <n v="2000"/>
    <s v="ok"/>
    <s v="Not Returned"/>
    <x v="10"/>
    <n v="2024"/>
    <s v="Sat"/>
    <x v="0"/>
    <s v="Fast"/>
    <x v="2"/>
    <s v="Weekend"/>
  </r>
  <r>
    <x v="73"/>
    <d v="2024-08-06T00:00:00"/>
    <d v="2024-08-08T00:00:00"/>
    <d v="2024-08-13T00:00:00"/>
    <s v="Sneha Verma"/>
    <s v="Jaipur"/>
    <x v="2"/>
    <x v="1"/>
    <s v="Wheat"/>
    <n v="1"/>
    <n v="2000"/>
    <n v="2000"/>
    <x v="1"/>
    <s v="Cancelled"/>
    <s v="Delayed"/>
    <s v="WH-Mumbai"/>
    <s v="Offline"/>
    <s v="Yes"/>
    <s v="Late Delivery"/>
    <n v="5"/>
    <s v="Keep"/>
    <s v="Ok"/>
    <s v="Valid"/>
    <s v="OK"/>
    <s v="Ok"/>
    <s v="Ok"/>
    <n v="2000"/>
    <s v="ok"/>
    <s v="Late Delivery"/>
    <x v="11"/>
    <n v="2024"/>
    <s v="Tue"/>
    <x v="0"/>
    <s v="Medium"/>
    <x v="2"/>
    <s v="Weekday"/>
  </r>
  <r>
    <x v="74"/>
    <d v="2024-07-20T00:00:00"/>
    <d v="2024-07-21T00:00:00"/>
    <d v="2024-07-25T00:00:00"/>
    <s v="Rohit Yadav"/>
    <s v="Bangalore"/>
    <x v="3"/>
    <x v="3"/>
    <s v="Mobile"/>
    <n v="1"/>
    <n v="100"/>
    <n v="100"/>
    <x v="2"/>
    <s v="Pending"/>
    <s v="In Transit"/>
    <s v="WH-Pune"/>
    <s v="Offline"/>
    <s v="No"/>
    <s v="N/A"/>
    <n v="4"/>
    <s v="Keep"/>
    <s v="Ok"/>
    <s v="Valid"/>
    <s v="OK"/>
    <s v="Ok"/>
    <s v="Ok"/>
    <n v="100"/>
    <s v="ok"/>
    <s v="Not Returned"/>
    <x v="1"/>
    <n v="2024"/>
    <s v="Sat"/>
    <x v="0"/>
    <s v="Medium"/>
    <x v="0"/>
    <s v="Weekend"/>
  </r>
  <r>
    <x v="75"/>
    <d v="2024-02-28T00:00:00"/>
    <d v="2024-02-27T00:00:00"/>
    <d v="2024-03-05T00:00:00"/>
    <s v="Pooja Patel"/>
    <s v="Bangalore"/>
    <x v="3"/>
    <x v="3"/>
    <s v="Laptop"/>
    <n v="0"/>
    <n v="500"/>
    <n v="0"/>
    <x v="3"/>
    <s v="Pending"/>
    <s v="Delayed"/>
    <s v="WH-Pune"/>
    <s v="Offline"/>
    <s v="No"/>
    <s v="N/A"/>
    <n v="7"/>
    <s v="Keep"/>
    <s v="Fix"/>
    <s v="Valid"/>
    <s v="Dispatch Error"/>
    <s v="Ok"/>
    <s v="Ok"/>
    <n v="0"/>
    <s v="ok"/>
    <s v="Not Returned"/>
    <x v="2"/>
    <n v="2024"/>
    <s v="Wed"/>
    <x v="1"/>
    <s v="Slow"/>
    <x v="0"/>
    <s v="Weekday"/>
  </r>
  <r>
    <x v="76"/>
    <d v="2024-05-21T00:00:00"/>
    <d v="2024-05-24T00:00:00"/>
    <d v="2024-05-26T00:00:00"/>
    <s v="Rohit Patel"/>
    <s v="Bangalore"/>
    <x v="3"/>
    <x v="3"/>
    <s v="Mobile"/>
    <n v="3"/>
    <n v="500"/>
    <n v="1500"/>
    <x v="1"/>
    <s v="Cancelled"/>
    <s v="Delayed"/>
    <s v="WH-Pune"/>
    <s v="Online"/>
    <s v="Yes"/>
    <s v="Unknwon"/>
    <n v="2"/>
    <s v="Keep"/>
    <s v="Ok"/>
    <s v="Valid"/>
    <s v="OK"/>
    <s v="Ok"/>
    <s v="Ok"/>
    <n v="1500"/>
    <s v="ok"/>
    <s v="Unknwon"/>
    <x v="9"/>
    <n v="2024"/>
    <s v="Tue"/>
    <x v="0"/>
    <s v="Fast"/>
    <x v="0"/>
    <s v="Weekday"/>
  </r>
  <r>
    <x v="77"/>
    <d v="2024-12-10T00:00:00"/>
    <d v="2024-12-08T00:00:00"/>
    <d v="2024-12-11T00:00:00"/>
    <s v="Pooja Gupta"/>
    <s v="Mumbai"/>
    <x v="1"/>
    <x v="0"/>
    <s v="Sofa"/>
    <n v="0"/>
    <n v="500"/>
    <n v="0"/>
    <x v="3"/>
    <s v="Completed"/>
    <s v="On Time"/>
    <s v="WH-Pune"/>
    <s v="Offline"/>
    <s v="Yes"/>
    <s v="Wrong Item"/>
    <n v="3"/>
    <s v="Keep"/>
    <s v="Fix"/>
    <s v="Valid"/>
    <s v="Dispatch Error"/>
    <s v="Ok"/>
    <s v="Ok"/>
    <n v="0"/>
    <s v="ok"/>
    <s v="Wrong Item"/>
    <x v="6"/>
    <n v="2024"/>
    <s v="Tue"/>
    <x v="0"/>
    <s v="Medium"/>
    <x v="0"/>
    <s v="Weekday"/>
  </r>
  <r>
    <x v="78"/>
    <d v="2024-10-08T00:00:00"/>
    <d v="2024-10-11T00:00:00"/>
    <d v="2024-10-15T00:00:00"/>
    <s v="Rohit Singh"/>
    <s v="Delhi"/>
    <x v="5"/>
    <x v="1"/>
    <s v="Oil"/>
    <n v="-1"/>
    <n v="100"/>
    <n v="-100"/>
    <x v="1"/>
    <s v="Cancelled"/>
    <s v="Delayed"/>
    <s v="WH-Pune"/>
    <s v="Offline"/>
    <s v="N/A"/>
    <s v="N/A"/>
    <n v="4"/>
    <s v="Keep"/>
    <s v="Fix"/>
    <s v="Valid"/>
    <s v="OK"/>
    <s v="Ok"/>
    <s v="Ok"/>
    <n v="-100"/>
    <s v="ok"/>
    <s v="Wrong"/>
    <x v="0"/>
    <n v="2024"/>
    <s v="Tue"/>
    <x v="0"/>
    <s v="Medium"/>
    <x v="0"/>
    <s v="Weekday"/>
  </r>
  <r>
    <x v="79"/>
    <d v="2024-11-24T00:00:00"/>
    <d v="2024-11-25T00:00:00"/>
    <d v="2024-11-24T00:00:00"/>
    <s v="Neha Gupta"/>
    <s v="Bangalore"/>
    <x v="3"/>
    <x v="0"/>
    <s v="Table"/>
    <n v="3"/>
    <n v="0"/>
    <n v="0"/>
    <x v="2"/>
    <s v="Completed"/>
    <s v="In Transit"/>
    <s v="WH-Pune"/>
    <s v="Online"/>
    <s v="No"/>
    <s v="N/A"/>
    <n v="-1"/>
    <s v="Keep"/>
    <s v="Ok"/>
    <s v="Missing"/>
    <s v="Delivery Before Dispatch"/>
    <s v="Fix"/>
    <s v="Ok"/>
    <n v="0"/>
    <s v="ok"/>
    <s v="Not Returned"/>
    <x v="5"/>
    <n v="2024"/>
    <s v="Sun"/>
    <x v="0"/>
    <s v="Fast"/>
    <x v="0"/>
    <s v="Weekend"/>
  </r>
  <r>
    <x v="80"/>
    <d v="2024-05-19T00:00:00"/>
    <d v="2024-05-19T00:00:00"/>
    <d v="2024-05-19T00:00:00"/>
    <s v="Karan Sharma"/>
    <s v="Pune"/>
    <x v="1"/>
    <x v="2"/>
    <s v="Jacket"/>
    <n v="-1"/>
    <n v="500"/>
    <n v="-500"/>
    <x v="0"/>
    <s v="Pending"/>
    <s v="Delayed"/>
    <s v="WH-Mumbai"/>
    <s v="Online"/>
    <s v="N/A"/>
    <s v="N/A"/>
    <n v="0"/>
    <s v="Keep"/>
    <s v="Fix"/>
    <s v="Valid"/>
    <s v="OK"/>
    <s v="Ok"/>
    <s v="Ok"/>
    <n v="-500"/>
    <s v="ok"/>
    <s v="Wrong"/>
    <x v="9"/>
    <n v="2024"/>
    <s v="Sun"/>
    <x v="0"/>
    <s v="Fast"/>
    <x v="0"/>
    <s v="Weekend"/>
  </r>
  <r>
    <x v="81"/>
    <d v="2024-01-04T00:00:00"/>
    <d v="2024-01-03T00:00:00"/>
    <d v="2024-01-04T00:00:00"/>
    <s v="Amit Kumar"/>
    <s v="Bangalore"/>
    <x v="3"/>
    <x v="1"/>
    <s v="Rice"/>
    <n v="2"/>
    <n v="2000"/>
    <n v="4000"/>
    <x v="0"/>
    <s v="Pending"/>
    <s v="On Time"/>
    <s v="WH-Pune"/>
    <s v="Offline"/>
    <s v="N/A"/>
    <s v="N/A"/>
    <n v="1"/>
    <s v="Keep"/>
    <s v="Ok"/>
    <s v="Valid"/>
    <s v="Dispatch Error"/>
    <s v="Ok"/>
    <s v="Ok"/>
    <n v="4000"/>
    <s v="ok"/>
    <s v="Not Returned"/>
    <x v="4"/>
    <n v="2024"/>
    <s v="Thu"/>
    <x v="0"/>
    <s v="Fast"/>
    <x v="2"/>
    <s v="Weekday"/>
  </r>
  <r>
    <x v="82"/>
    <d v="2024-04-26T00:00:00"/>
    <d v="2024-04-24T00:00:00"/>
    <d v="2024-04-27T00:00:00"/>
    <s v="Rahul Yadav"/>
    <s v="Pune"/>
    <x v="1"/>
    <x v="0"/>
    <s v="Chair"/>
    <n v="-1"/>
    <n v="100"/>
    <n v="-100"/>
    <x v="0"/>
    <s v="Completed"/>
    <s v="On Time"/>
    <s v="WH-Delhi"/>
    <s v="Offline"/>
    <s v="No"/>
    <s v="N/A"/>
    <n v="3"/>
    <s v="Keep"/>
    <s v="Fix"/>
    <s v="Valid"/>
    <s v="Dispatch Error"/>
    <s v="Ok"/>
    <s v="Ok"/>
    <n v="-100"/>
    <s v="ok"/>
    <s v="Not Returned"/>
    <x v="10"/>
    <n v="2024"/>
    <s v="Fri"/>
    <x v="0"/>
    <s v="Medium"/>
    <x v="0"/>
    <s v="Weekday"/>
  </r>
  <r>
    <x v="83"/>
    <d v="2024-06-07T00:00:00"/>
    <d v="2024-06-06T00:00:00"/>
    <d v="2024-06-05T00:00:00"/>
    <s v="Vikas Singh"/>
    <s v="Pune"/>
    <x v="1"/>
    <x v="2"/>
    <s v="T-Shirt"/>
    <n v="1"/>
    <n v="2000"/>
    <n v="2000"/>
    <x v="2"/>
    <s v="Completed"/>
    <s v="In Transit"/>
    <s v="WH-Pune"/>
    <s v="Online"/>
    <s v="Yes"/>
    <s v="Late Delivery"/>
    <n v="-1"/>
    <s v="Keep"/>
    <s v="Ok"/>
    <s v="Valid"/>
    <s v="Dispatch Error"/>
    <s v="Ok"/>
    <s v="Ok"/>
    <n v="2000"/>
    <s v="ok"/>
    <s v="Late Delivery"/>
    <x v="3"/>
    <n v="2024"/>
    <s v="Fri"/>
    <x v="0"/>
    <s v="Fast"/>
    <x v="2"/>
    <s v="Weekday"/>
  </r>
  <r>
    <x v="84"/>
    <d v="2024-10-22T00:00:00"/>
    <d v="2024-10-21T00:00:00"/>
    <d v="2024-10-26T00:00:00"/>
    <s v="Vikas Yadav"/>
    <s v="Pune"/>
    <x v="1"/>
    <x v="1"/>
    <s v="Wheat"/>
    <n v="3"/>
    <n v="2000"/>
    <n v="6000"/>
    <x v="0"/>
    <s v="Cancelled"/>
    <s v="On Time"/>
    <s v="WH-Mumbai"/>
    <s v="Offline"/>
    <s v="No"/>
    <s v="N/A"/>
    <n v="5"/>
    <s v="Keep"/>
    <s v="Ok"/>
    <s v="Valid"/>
    <s v="Dispatch Error"/>
    <s v="Ok"/>
    <s v="Ok"/>
    <n v="6000"/>
    <s v="ok"/>
    <s v="Not Returned"/>
    <x v="0"/>
    <n v="2024"/>
    <s v="Tue"/>
    <x v="0"/>
    <s v="Medium"/>
    <x v="1"/>
    <s v="Weekday"/>
  </r>
  <r>
    <x v="85"/>
    <d v="2024-10-22T00:00:00"/>
    <d v="2024-10-25T00:00:00"/>
    <d v="2024-10-28T00:00:00"/>
    <s v="Amit Joshi"/>
    <s v="Jaipur"/>
    <x v="2"/>
    <x v="3"/>
    <s v="Mobile"/>
    <n v="1"/>
    <n v="1000"/>
    <n v="1000"/>
    <x v="0"/>
    <s v="Pending"/>
    <s v="In Transit"/>
    <s v="WH-Mumbai"/>
    <s v="Offline"/>
    <s v="No"/>
    <s v="N/A"/>
    <n v="3"/>
    <s v="Keep"/>
    <s v="Ok"/>
    <s v="Valid"/>
    <s v="OK"/>
    <s v="Ok"/>
    <s v="Ok"/>
    <n v="1000"/>
    <s v="ok"/>
    <s v="Not Returned"/>
    <x v="0"/>
    <n v="2024"/>
    <s v="Tue"/>
    <x v="0"/>
    <s v="Medium"/>
    <x v="0"/>
    <s v="Weekday"/>
  </r>
  <r>
    <x v="86"/>
    <d v="2024-09-24T00:00:00"/>
    <d v="2024-09-22T00:00:00"/>
    <d v="2024-09-25T00:00:00"/>
    <s v="Sneha Patel"/>
    <s v="Mumbai"/>
    <x v="1"/>
    <x v="2"/>
    <s v="Jacket"/>
    <n v="2"/>
    <n v="500"/>
    <n v="1000"/>
    <x v="3"/>
    <s v="Pending"/>
    <s v="Delayed"/>
    <s v="WH-Delhi"/>
    <s v="Offline"/>
    <s v="Yes"/>
    <s v="Unknwon"/>
    <n v="3"/>
    <s v="Keep"/>
    <s v="Ok"/>
    <s v="Valid"/>
    <s v="Dispatch Error"/>
    <s v="Ok"/>
    <s v="Ok"/>
    <n v="1000"/>
    <s v="ok"/>
    <s v="Unknwon"/>
    <x v="7"/>
    <n v="2024"/>
    <s v="Tue"/>
    <x v="0"/>
    <s v="Medium"/>
    <x v="0"/>
    <s v="Weekday"/>
  </r>
  <r>
    <x v="87"/>
    <d v="2024-12-11T00:00:00"/>
    <d v="2024-12-12T00:00:00"/>
    <d v="2024-12-15T00:00:00"/>
    <s v="Priya Gupta"/>
    <s v="Nagpur"/>
    <x v="1"/>
    <x v="2"/>
    <s v="Jeans"/>
    <n v="2"/>
    <n v="1000"/>
    <n v="2000"/>
    <x v="1"/>
    <s v="Pending"/>
    <s v="Delayed"/>
    <s v="WH-Mumbai"/>
    <s v="Online"/>
    <s v="No"/>
    <s v="N/A"/>
    <n v="3"/>
    <s v="Keep"/>
    <s v="Ok"/>
    <s v="Valid"/>
    <s v="OK"/>
    <s v="Ok"/>
    <s v="Ok"/>
    <n v="2000"/>
    <s v="ok"/>
    <s v="Not Returned"/>
    <x v="6"/>
    <n v="2024"/>
    <s v="Wed"/>
    <x v="0"/>
    <s v="Medium"/>
    <x v="2"/>
    <s v="Weekday"/>
  </r>
  <r>
    <x v="88"/>
    <d v="2024-04-14T00:00:00"/>
    <d v="2024-04-15T00:00:00"/>
    <d v="2024-04-21T00:00:00"/>
    <s v="Sneha Joshi"/>
    <s v="Bangalore"/>
    <x v="3"/>
    <x v="3"/>
    <s v="Laptop"/>
    <n v="-1"/>
    <n v="100"/>
    <n v="-100"/>
    <x v="0"/>
    <s v="Pending"/>
    <s v="Delayed"/>
    <s v="WH-Delhi"/>
    <s v="Online"/>
    <s v="N/A"/>
    <s v="N/A"/>
    <n v="6"/>
    <s v="Keep"/>
    <s v="Fix"/>
    <s v="Valid"/>
    <s v="OK"/>
    <s v="Ok"/>
    <s v="Ok"/>
    <n v="-100"/>
    <s v="ok"/>
    <s v="Wrong"/>
    <x v="10"/>
    <n v="2024"/>
    <s v="Sun"/>
    <x v="1"/>
    <s v="Slow"/>
    <x v="0"/>
    <s v="Weekend"/>
  </r>
  <r>
    <x v="89"/>
    <d v="2024-05-28T00:00:00"/>
    <d v="2024-05-28T00:00:00"/>
    <d v="2024-05-31T00:00:00"/>
    <s v="Neha Singh"/>
    <s v="Bangalore"/>
    <x v="3"/>
    <x v="1"/>
    <s v="Wheat"/>
    <n v="3"/>
    <n v="2000"/>
    <n v="6000"/>
    <x v="0"/>
    <s v="Pending"/>
    <s v="In Transit"/>
    <s v="WH-Mumbai"/>
    <s v="Online"/>
    <s v="No"/>
    <s v="N/A"/>
    <n v="3"/>
    <s v="Keep"/>
    <s v="Ok"/>
    <s v="Valid"/>
    <s v="OK"/>
    <s v="Ok"/>
    <s v="Ok"/>
    <n v="6000"/>
    <s v="ok"/>
    <s v="Not Returned"/>
    <x v="9"/>
    <n v="2024"/>
    <s v="Tue"/>
    <x v="0"/>
    <s v="Medium"/>
    <x v="1"/>
    <s v="Weekday"/>
  </r>
  <r>
    <x v="90"/>
    <d v="2024-07-20T00:00:00"/>
    <d v="2024-07-21T00:00:00"/>
    <d v="2024-07-24T00:00:00"/>
    <s v="Rohit Yadav"/>
    <s v="Bangalore"/>
    <x v="3"/>
    <x v="0"/>
    <s v="Table"/>
    <n v="-1"/>
    <n v="2000"/>
    <n v="-2000"/>
    <x v="2"/>
    <s v="Completed"/>
    <s v="In Transit"/>
    <s v="WH-Delhi"/>
    <s v="Offline"/>
    <s v="Yes"/>
    <s v="Unknwon"/>
    <n v="3"/>
    <s v="Keep"/>
    <s v="Fix"/>
    <s v="Valid"/>
    <s v="OK"/>
    <s v="Ok"/>
    <s v="Ok"/>
    <n v="-2000"/>
    <s v="ok"/>
    <s v="Unknwon"/>
    <x v="1"/>
    <n v="2024"/>
    <s v="Sat"/>
    <x v="0"/>
    <s v="Medium"/>
    <x v="0"/>
    <s v="Weekend"/>
  </r>
  <r>
    <x v="91"/>
    <d v="2024-05-11T00:00:00"/>
    <d v="2024-05-11T00:00:00"/>
    <d v="2024-05-16T00:00:00"/>
    <s v="Karan Gupta"/>
    <s v="Mumbai"/>
    <x v="1"/>
    <x v="0"/>
    <s v="Table"/>
    <n v="1"/>
    <n v="100"/>
    <n v="100"/>
    <x v="3"/>
    <s v="Cancelled"/>
    <s v="On Time"/>
    <s v="WH-Delhi"/>
    <s v="Offline"/>
    <s v="No"/>
    <s v="N/A"/>
    <n v="5"/>
    <s v="Keep"/>
    <s v="Ok"/>
    <s v="Valid"/>
    <s v="OK"/>
    <s v="Ok"/>
    <s v="Ok"/>
    <n v="100"/>
    <s v="ok"/>
    <s v="Not Returned"/>
    <x v="9"/>
    <n v="2024"/>
    <s v="Sat"/>
    <x v="0"/>
    <s v="Medium"/>
    <x v="0"/>
    <s v="Weekend"/>
  </r>
  <r>
    <x v="92"/>
    <d v="2024-04-13T00:00:00"/>
    <d v="2024-04-15T00:00:00"/>
    <d v="2024-04-21T00:00:00"/>
    <s v="Rohit Gupta"/>
    <s v="Bangalore"/>
    <x v="3"/>
    <x v="3"/>
    <s v="Laptop"/>
    <n v="1"/>
    <n v="1000"/>
    <n v="1000"/>
    <x v="1"/>
    <s v="Cancelled"/>
    <s v="In Transit"/>
    <s v="WH-Delhi"/>
    <s v="Offline"/>
    <s v="No"/>
    <s v="N/A"/>
    <n v="6"/>
    <s v="Keep"/>
    <s v="Ok"/>
    <s v="Valid"/>
    <s v="OK"/>
    <s v="Ok"/>
    <s v="Ok"/>
    <n v="1000"/>
    <s v="ok"/>
    <s v="Not Returned"/>
    <x v="10"/>
    <n v="2024"/>
    <s v="Sat"/>
    <x v="1"/>
    <s v="Slow"/>
    <x v="0"/>
    <s v="Weekend"/>
  </r>
  <r>
    <x v="93"/>
    <d v="2024-03-03T00:00:00"/>
    <d v="2024-03-04T00:00:00"/>
    <d v="2024-03-11T00:00:00"/>
    <s v="Anjali Yadav"/>
    <s v="Lucknow"/>
    <x v="4"/>
    <x v="0"/>
    <s v="Chair"/>
    <n v="3"/>
    <n v="0"/>
    <n v="0"/>
    <x v="3"/>
    <s v="Completed"/>
    <s v="Delayed"/>
    <s v="WH-Delhi"/>
    <s v="Online"/>
    <s v="Yes"/>
    <s v="Damaged"/>
    <n v="7"/>
    <s v="Keep"/>
    <s v="Ok"/>
    <s v="Missing"/>
    <s v="OK"/>
    <s v="Fix"/>
    <s v="Ok"/>
    <n v="0"/>
    <s v="ok"/>
    <s v="Damaged"/>
    <x v="8"/>
    <n v="2024"/>
    <s v="Sun"/>
    <x v="1"/>
    <s v="Slow"/>
    <x v="0"/>
    <s v="Weekend"/>
  </r>
  <r>
    <x v="94"/>
    <d v="2024-09-21T00:00:00"/>
    <d v="2024-09-22T00:00:00"/>
    <d v="2024-09-27T00:00:00"/>
    <s v="Neha Kumar"/>
    <s v="Delhi"/>
    <x v="5"/>
    <x v="1"/>
    <s v="Wheat"/>
    <n v="2"/>
    <n v="500"/>
    <n v="1000"/>
    <x v="1"/>
    <s v="Completed"/>
    <s v="Delayed"/>
    <s v="WH-Mumbai"/>
    <s v="Online"/>
    <s v="N/A"/>
    <s v="N/A"/>
    <n v="5"/>
    <s v="Keep"/>
    <s v="Ok"/>
    <s v="Valid"/>
    <s v="OK"/>
    <s v="Ok"/>
    <s v="Ok"/>
    <n v="1000"/>
    <s v="ok"/>
    <s v="Not Returned"/>
    <x v="7"/>
    <n v="2024"/>
    <s v="Sat"/>
    <x v="0"/>
    <s v="Medium"/>
    <x v="0"/>
    <s v="Weekend"/>
  </r>
  <r>
    <x v="95"/>
    <d v="2024-05-03T00:00:00"/>
    <d v="2024-05-01T00:00:00"/>
    <d v="2024-05-05T00:00:00"/>
    <s v="Vikas Patel"/>
    <s v="Jaipur"/>
    <x v="2"/>
    <x v="1"/>
    <s v="Wheat"/>
    <n v="0"/>
    <n v="2000"/>
    <n v="0"/>
    <x v="3"/>
    <s v="Cancelled"/>
    <s v="Delayed"/>
    <s v="WH-Mumbai"/>
    <s v="Online"/>
    <s v="Yes"/>
    <s v="Unknwon"/>
    <n v="4"/>
    <s v="Keep"/>
    <s v="Fix"/>
    <s v="Valid"/>
    <s v="Dispatch Error"/>
    <s v="Ok"/>
    <s v="Ok"/>
    <n v="0"/>
    <s v="ok"/>
    <s v="Unknwon"/>
    <x v="9"/>
    <n v="2024"/>
    <s v="Fri"/>
    <x v="0"/>
    <s v="Medium"/>
    <x v="0"/>
    <s v="Weekday"/>
  </r>
  <r>
    <x v="96"/>
    <d v="2024-09-15T00:00:00"/>
    <d v="2024-09-16T00:00:00"/>
    <d v="2024-09-17T00:00:00"/>
    <s v="Anjali Patel"/>
    <s v="Bangalore"/>
    <x v="3"/>
    <x v="3"/>
    <s v="Laptop"/>
    <n v="1"/>
    <n v="500"/>
    <n v="500"/>
    <x v="1"/>
    <s v="Completed"/>
    <s v="In Transit"/>
    <s v="WH-Delhi"/>
    <s v="Offline"/>
    <s v="Yes"/>
    <s v="Unknwon"/>
    <n v="1"/>
    <s v="Keep"/>
    <s v="Ok"/>
    <s v="Valid"/>
    <s v="OK"/>
    <s v="Ok"/>
    <s v="Ok"/>
    <n v="500"/>
    <s v="ok"/>
    <s v="Unknwon"/>
    <x v="7"/>
    <n v="2024"/>
    <s v="Sun"/>
    <x v="0"/>
    <s v="Fast"/>
    <x v="0"/>
    <s v="Weekend"/>
  </r>
  <r>
    <x v="97"/>
    <d v="2024-09-15T00:00:00"/>
    <d v="2024-09-15T00:00:00"/>
    <d v="2024-09-18T00:00:00"/>
    <s v="Sneha Patel"/>
    <s v="Delhi"/>
    <x v="5"/>
    <x v="3"/>
    <s v="Headphones"/>
    <n v="-1"/>
    <n v="0"/>
    <n v="0"/>
    <x v="2"/>
    <s v="Cancelled"/>
    <s v="On Time"/>
    <s v="WH-Delhi"/>
    <s v="Offline"/>
    <s v="No"/>
    <s v="N/A"/>
    <n v="3"/>
    <s v="Keep"/>
    <s v="Fix"/>
    <s v="Missing"/>
    <s v="OK"/>
    <s v="Fix"/>
    <s v="Ok"/>
    <n v="0"/>
    <s v="ok"/>
    <s v="Not Returned"/>
    <x v="7"/>
    <n v="2024"/>
    <s v="Sun"/>
    <x v="0"/>
    <s v="Medium"/>
    <x v="0"/>
    <s v="Weekend"/>
  </r>
  <r>
    <x v="98"/>
    <d v="2024-08-11T00:00:00"/>
    <d v="2024-08-13T00:00:00"/>
    <d v="2024-08-19T00:00:00"/>
    <s v="Neha Yadav"/>
    <s v="Pune"/>
    <x v="1"/>
    <x v="1"/>
    <s v="Wheat"/>
    <n v="1"/>
    <n v="0"/>
    <n v="0"/>
    <x v="1"/>
    <s v="Pending"/>
    <s v="Delayed"/>
    <s v="WH-Pune"/>
    <s v="Online"/>
    <s v="Yes"/>
    <s v="Damaged"/>
    <n v="6"/>
    <s v="Keep"/>
    <s v="Ok"/>
    <s v="Missing"/>
    <s v="OK"/>
    <s v="Fix"/>
    <s v="Ok"/>
    <n v="0"/>
    <s v="ok"/>
    <s v="Damaged"/>
    <x v="11"/>
    <n v="2024"/>
    <s v="Sun"/>
    <x v="1"/>
    <s v="Slow"/>
    <x v="0"/>
    <s v="Weekend"/>
  </r>
  <r>
    <x v="99"/>
    <d v="2024-07-15T00:00:00"/>
    <d v="2024-07-14T00:00:00"/>
    <d v="2024-07-18T00:00:00"/>
    <s v="Amit Verma"/>
    <s v="Nagpur"/>
    <x v="1"/>
    <x v="0"/>
    <s v="Chair"/>
    <n v="2"/>
    <n v="0"/>
    <n v="0"/>
    <x v="3"/>
    <s v="Cancelled"/>
    <s v="Delayed"/>
    <s v="WH-Mumbai"/>
    <s v="Online"/>
    <s v="No"/>
    <s v="N/A"/>
    <n v="4"/>
    <s v="Keep"/>
    <s v="Ok"/>
    <s v="Missing"/>
    <s v="Dispatch Error"/>
    <s v="Fix"/>
    <s v="Ok"/>
    <n v="0"/>
    <s v="ok"/>
    <s v="Not Returned"/>
    <x v="1"/>
    <n v="2024"/>
    <s v="Mon"/>
    <x v="0"/>
    <s v="Medium"/>
    <x v="0"/>
    <s v="Weekday"/>
  </r>
  <r>
    <x v="100"/>
    <d v="2024-01-01T00:00:00"/>
    <d v="2024-01-01T00:00:00"/>
    <d v="2024-01-05T00:00:00"/>
    <s v="Priya Singh"/>
    <s v="Pune"/>
    <x v="1"/>
    <x v="1"/>
    <s v="Rice"/>
    <n v="-1"/>
    <n v="0"/>
    <n v="0"/>
    <x v="3"/>
    <s v="Completed"/>
    <s v="Delayed"/>
    <s v="WH-Delhi"/>
    <s v="Offline"/>
    <s v="Yes"/>
    <s v="Wrong Item"/>
    <n v="4"/>
    <s v="Keep"/>
    <s v="Fix"/>
    <s v="Missing"/>
    <s v="OK"/>
    <s v="Fix"/>
    <s v="Ok"/>
    <n v="0"/>
    <s v="ok"/>
    <s v="Wrong Item"/>
    <x v="4"/>
    <n v="2024"/>
    <s v="Mon"/>
    <x v="0"/>
    <s v="Medium"/>
    <x v="0"/>
    <s v="Weekday"/>
  </r>
  <r>
    <x v="101"/>
    <d v="2024-10-09T00:00:00"/>
    <d v="2024-10-10T00:00:00"/>
    <d v="2024-10-14T00:00:00"/>
    <s v="Rohit Kumar"/>
    <s v="Jaipur"/>
    <x v="2"/>
    <x v="1"/>
    <s v="Oil"/>
    <n v="1"/>
    <n v="100"/>
    <n v="100"/>
    <x v="0"/>
    <s v="Pending"/>
    <s v="In Transit"/>
    <s v="WH-Pune"/>
    <s v="Online"/>
    <s v="Yes"/>
    <s v="Damaged"/>
    <n v="4"/>
    <s v="Keep"/>
    <s v="Ok"/>
    <s v="Valid"/>
    <s v="OK"/>
    <s v="Ok"/>
    <s v="Ok"/>
    <n v="100"/>
    <s v="ok"/>
    <s v="Damaged"/>
    <x v="0"/>
    <n v="2024"/>
    <s v="Wed"/>
    <x v="0"/>
    <s v="Medium"/>
    <x v="0"/>
    <s v="Weekday"/>
  </r>
  <r>
    <x v="102"/>
    <d v="2024-06-28T00:00:00"/>
    <d v="2024-06-30T00:00:00"/>
    <d v="2024-06-30T00:00:00"/>
    <s v="Anjali Verma"/>
    <s v="Lucknow"/>
    <x v="4"/>
    <x v="2"/>
    <s v="Jeans"/>
    <n v="1"/>
    <n v="0"/>
    <n v="0"/>
    <x v="0"/>
    <s v="Pending"/>
    <s v="Delayed"/>
    <s v="WH-Mumbai"/>
    <s v="Offline"/>
    <s v="No"/>
    <s v="N/A"/>
    <n v="0"/>
    <s v="Keep"/>
    <s v="Ok"/>
    <s v="Missing"/>
    <s v="OK"/>
    <s v="Fix"/>
    <s v="Ok"/>
    <n v="0"/>
    <s v="ok"/>
    <s v="Not Returned"/>
    <x v="3"/>
    <n v="2024"/>
    <s v="Fri"/>
    <x v="0"/>
    <s v="Fast"/>
    <x v="0"/>
    <s v="Weekday"/>
  </r>
  <r>
    <x v="103"/>
    <d v="2024-08-30T00:00:00"/>
    <d v="2024-09-01T00:00:00"/>
    <d v="2024-09-08T00:00:00"/>
    <s v="Rohit Joshi"/>
    <s v="Delhi"/>
    <x v="5"/>
    <x v="2"/>
    <s v="Jacket"/>
    <n v="3"/>
    <n v="500"/>
    <n v="1500"/>
    <x v="0"/>
    <s v="Cancelled"/>
    <s v="Delayed"/>
    <s v="WH-Mumbai"/>
    <s v="Online"/>
    <s v="Yes"/>
    <s v="Damaged"/>
    <n v="7"/>
    <s v="Keep"/>
    <s v="Ok"/>
    <s v="Valid"/>
    <s v="OK"/>
    <s v="Ok"/>
    <s v="Ok"/>
    <n v="1500"/>
    <s v="ok"/>
    <s v="Damaged"/>
    <x v="11"/>
    <n v="2024"/>
    <s v="Fri"/>
    <x v="1"/>
    <s v="Slow"/>
    <x v="0"/>
    <s v="Weekday"/>
  </r>
  <r>
    <x v="104"/>
    <d v="2024-05-30T00:00:00"/>
    <d v="2024-06-01T00:00:00"/>
    <d v="2024-06-03T00:00:00"/>
    <s v="Anjali Patel"/>
    <s v="Mumbai"/>
    <x v="1"/>
    <x v="3"/>
    <s v="Laptop"/>
    <n v="2"/>
    <n v="0"/>
    <n v="0"/>
    <x v="0"/>
    <s v="Completed"/>
    <s v="In Transit"/>
    <s v="WH-Mumbai"/>
    <s v="Online"/>
    <s v="No"/>
    <s v="N/A"/>
    <n v="2"/>
    <s v="Keep"/>
    <s v="Ok"/>
    <s v="Missing"/>
    <s v="OK"/>
    <s v="Fix"/>
    <s v="Ok"/>
    <n v="0"/>
    <s v="ok"/>
    <s v="Not Returned"/>
    <x v="9"/>
    <n v="2024"/>
    <s v="Thu"/>
    <x v="0"/>
    <s v="Fast"/>
    <x v="0"/>
    <s v="Weekday"/>
  </r>
  <r>
    <x v="105"/>
    <d v="2024-10-15T00:00:00"/>
    <d v="2024-10-15T00:00:00"/>
    <d v="2024-10-18T00:00:00"/>
    <s v="Priya Singh"/>
    <s v="Delhi"/>
    <x v="5"/>
    <x v="0"/>
    <s v="Chair"/>
    <n v="0"/>
    <n v="500"/>
    <n v="0"/>
    <x v="2"/>
    <s v="Pending"/>
    <s v="On Time"/>
    <s v="WH-Mumbai"/>
    <s v="Offline"/>
    <s v="No"/>
    <s v="N/A"/>
    <n v="3"/>
    <s v="Keep"/>
    <s v="Fix"/>
    <s v="Valid"/>
    <s v="OK"/>
    <s v="Ok"/>
    <s v="Ok"/>
    <n v="0"/>
    <s v="ok"/>
    <s v="Not Returned"/>
    <x v="0"/>
    <n v="2024"/>
    <s v="Tue"/>
    <x v="0"/>
    <s v="Medium"/>
    <x v="0"/>
    <s v="Weekday"/>
  </r>
  <r>
    <x v="106"/>
    <d v="2024-11-23T00:00:00"/>
    <d v="2024-11-23T00:00:00"/>
    <d v="2024-11-22T00:00:00"/>
    <s v="Karan Yadav"/>
    <s v="Pune"/>
    <x v="1"/>
    <x v="1"/>
    <s v="Wheat"/>
    <n v="3"/>
    <n v="1000"/>
    <n v="3000"/>
    <x v="3"/>
    <s v="Completed"/>
    <s v="In Transit"/>
    <s v="WH-Mumbai"/>
    <s v="Offline"/>
    <s v="N/A"/>
    <s v="N/A"/>
    <n v="-1"/>
    <s v="Keep"/>
    <s v="Ok"/>
    <s v="Valid"/>
    <s v="Delivery Before Order"/>
    <s v="Ok"/>
    <s v="Ok"/>
    <n v="3000"/>
    <s v="ok"/>
    <s v="Not Returned"/>
    <x v="5"/>
    <n v="2024"/>
    <s v="Sat"/>
    <x v="0"/>
    <s v="Fast"/>
    <x v="2"/>
    <s v="Weekend"/>
  </r>
  <r>
    <x v="107"/>
    <d v="2024-01-26T00:00:00"/>
    <d v="2024-01-29T00:00:00"/>
    <d v="2024-02-05T00:00:00"/>
    <s v="Karan Yadav"/>
    <s v="Delhi"/>
    <x v="5"/>
    <x v="0"/>
    <s v="Sofa"/>
    <n v="1"/>
    <n v="2000"/>
    <n v="2000"/>
    <x v="1"/>
    <s v="Completed"/>
    <s v="Delayed"/>
    <s v="WH-Delhi"/>
    <s v="Offline"/>
    <s v="N/A"/>
    <s v="N/A"/>
    <n v="7"/>
    <s v="Keep"/>
    <s v="Ok"/>
    <s v="Valid"/>
    <s v="OK"/>
    <s v="Ok"/>
    <s v="Ok"/>
    <n v="2000"/>
    <s v="ok"/>
    <s v="Not Returned"/>
    <x v="4"/>
    <n v="2024"/>
    <s v="Fri"/>
    <x v="1"/>
    <s v="Slow"/>
    <x v="2"/>
    <s v="Weekday"/>
  </r>
  <r>
    <x v="108"/>
    <d v="2024-10-15T00:00:00"/>
    <d v="2024-10-17T00:00:00"/>
    <d v="2024-10-20T00:00:00"/>
    <s v="Vikas Verma"/>
    <s v="Lucknow"/>
    <x v="4"/>
    <x v="2"/>
    <s v="Jacket"/>
    <n v="1"/>
    <n v="1000"/>
    <n v="1000"/>
    <x v="3"/>
    <s v="Completed"/>
    <s v="In Transit"/>
    <s v="WH-Mumbai"/>
    <s v="Online"/>
    <s v="No"/>
    <s v="N/A"/>
    <n v="3"/>
    <s v="Keep"/>
    <s v="Ok"/>
    <s v="Valid"/>
    <s v="OK"/>
    <s v="Ok"/>
    <s v="Ok"/>
    <n v="1000"/>
    <s v="ok"/>
    <s v="Not Returned"/>
    <x v="0"/>
    <n v="2024"/>
    <s v="Tue"/>
    <x v="0"/>
    <s v="Medium"/>
    <x v="0"/>
    <s v="Weekday"/>
  </r>
  <r>
    <x v="109"/>
    <d v="2024-07-28T00:00:00"/>
    <d v="2024-07-26T00:00:00"/>
    <d v="2024-07-29T00:00:00"/>
    <s v="Neha Patel"/>
    <s v="Bangalore"/>
    <x v="3"/>
    <x v="2"/>
    <s v="Jeans"/>
    <n v="2"/>
    <n v="1000"/>
    <n v="2000"/>
    <x v="2"/>
    <s v="Pending"/>
    <s v="On Time"/>
    <s v="WH-Delhi"/>
    <s v="Online"/>
    <s v="Yes"/>
    <s v="Unknwon"/>
    <n v="3"/>
    <s v="Keep"/>
    <s v="Ok"/>
    <s v="Valid"/>
    <s v="Dispatch Error"/>
    <s v="Ok"/>
    <s v="Ok"/>
    <n v="2000"/>
    <s v="ok"/>
    <s v="Unknwon"/>
    <x v="1"/>
    <n v="2024"/>
    <s v="Sun"/>
    <x v="0"/>
    <s v="Medium"/>
    <x v="2"/>
    <s v="Weekend"/>
  </r>
  <r>
    <x v="110"/>
    <d v="2024-01-07T00:00:00"/>
    <d v="2024-01-06T00:00:00"/>
    <d v="2024-01-10T00:00:00"/>
    <s v="Vikas Gupta"/>
    <s v="Bangalore"/>
    <x v="3"/>
    <x v="0"/>
    <s v="Sofa"/>
    <n v="1"/>
    <n v="500"/>
    <n v="500"/>
    <x v="1"/>
    <s v="Completed"/>
    <s v="Delayed"/>
    <s v="WH-Pune"/>
    <s v="Online"/>
    <s v="N/A"/>
    <s v="N/A"/>
    <n v="4"/>
    <s v="Keep"/>
    <s v="Ok"/>
    <s v="Valid"/>
    <s v="Dispatch Error"/>
    <s v="Ok"/>
    <s v="Ok"/>
    <n v="500"/>
    <s v="ok"/>
    <s v="Not Returned"/>
    <x v="4"/>
    <n v="2024"/>
    <s v="Sun"/>
    <x v="0"/>
    <s v="Medium"/>
    <x v="0"/>
    <s v="Weekend"/>
  </r>
  <r>
    <x v="111"/>
    <d v="2024-11-02T00:00:00"/>
    <d v="2024-10-31T00:00:00"/>
    <d v="2024-11-06T00:00:00"/>
    <s v="Priya Patel"/>
    <s v="Pune"/>
    <x v="1"/>
    <x v="0"/>
    <s v="Sofa"/>
    <n v="2"/>
    <n v="0"/>
    <n v="0"/>
    <x v="1"/>
    <s v="Completed"/>
    <s v="Delayed"/>
    <s v="WH-Pune"/>
    <s v="Offline"/>
    <s v="Yes"/>
    <s v="Wrong Item"/>
    <n v="6"/>
    <s v="Keep"/>
    <s v="Ok"/>
    <s v="Missing"/>
    <s v="Dispatch Error"/>
    <s v="Fix"/>
    <s v="Ok"/>
    <n v="0"/>
    <s v="ok"/>
    <s v="Wrong Item"/>
    <x v="5"/>
    <n v="2024"/>
    <s v="Sat"/>
    <x v="1"/>
    <s v="Slow"/>
    <x v="0"/>
    <s v="Weekend"/>
  </r>
  <r>
    <x v="112"/>
    <d v="2024-04-26T00:00:00"/>
    <d v="2024-04-27T00:00:00"/>
    <d v="2024-05-04T00:00:00"/>
    <s v="Pooja Patel"/>
    <s v="Hyderabad"/>
    <x v="0"/>
    <x v="3"/>
    <s v="Headphones"/>
    <n v="-1"/>
    <n v="500"/>
    <n v="-500"/>
    <x v="1"/>
    <s v="Cancelled"/>
    <s v="On Time"/>
    <s v="WH-Mumbai"/>
    <s v="Offline"/>
    <s v="N/A"/>
    <s v="N/A"/>
    <n v="7"/>
    <s v="Keep"/>
    <s v="Fix"/>
    <s v="Valid"/>
    <s v="OK"/>
    <s v="Ok"/>
    <s v="Ok"/>
    <n v="-500"/>
    <s v="ok"/>
    <s v="Wrong"/>
    <x v="10"/>
    <n v="2024"/>
    <s v="Fri"/>
    <x v="1"/>
    <s v="Slow"/>
    <x v="0"/>
    <s v="Weekday"/>
  </r>
  <r>
    <x v="113"/>
    <d v="2024-03-11T00:00:00"/>
    <d v="2024-03-09T00:00:00"/>
    <d v="2024-03-10T00:00:00"/>
    <s v="Amit Joshi"/>
    <s v="Delhi"/>
    <x v="5"/>
    <x v="1"/>
    <s v="Oil"/>
    <n v="3"/>
    <n v="1000"/>
    <n v="3000"/>
    <x v="3"/>
    <s v="Cancelled"/>
    <s v="Delayed"/>
    <s v="WH-Pune"/>
    <s v="Offline"/>
    <s v="No"/>
    <s v="N/A"/>
    <n v="1"/>
    <s v="Keep"/>
    <s v="Ok"/>
    <s v="Valid"/>
    <s v="Dispatch Error"/>
    <s v="Ok"/>
    <s v="Ok"/>
    <n v="3000"/>
    <s v="ok"/>
    <s v="Not Returned"/>
    <x v="8"/>
    <n v="2024"/>
    <s v="Mon"/>
    <x v="0"/>
    <s v="Fast"/>
    <x v="2"/>
    <s v="Weekday"/>
  </r>
  <r>
    <x v="114"/>
    <d v="2024-06-07T00:00:00"/>
    <d v="2024-06-09T00:00:00"/>
    <d v="2024-06-16T00:00:00"/>
    <s v="Priya Kumar"/>
    <s v="Hyderabad"/>
    <x v="0"/>
    <x v="1"/>
    <s v="Wheat"/>
    <n v="-1"/>
    <n v="1000"/>
    <n v="-1000"/>
    <x v="2"/>
    <s v="Completed"/>
    <s v="Delayed"/>
    <s v="WH-Pune"/>
    <s v="Offline"/>
    <s v="Yes"/>
    <s v="Damaged"/>
    <n v="7"/>
    <s v="Keep"/>
    <s v="Fix"/>
    <s v="Valid"/>
    <s v="OK"/>
    <s v="Ok"/>
    <s v="Ok"/>
    <n v="-1000"/>
    <s v="ok"/>
    <s v="Damaged"/>
    <x v="3"/>
    <n v="2024"/>
    <s v="Fri"/>
    <x v="1"/>
    <s v="Slow"/>
    <x v="0"/>
    <s v="Weekday"/>
  </r>
  <r>
    <x v="115"/>
    <d v="2024-10-14T00:00:00"/>
    <d v="2024-10-13T00:00:00"/>
    <d v="2024-10-15T00:00:00"/>
    <s v="Karan Patel"/>
    <s v="Mumbai"/>
    <x v="1"/>
    <x v="1"/>
    <s v="Rice"/>
    <n v="1"/>
    <n v="0"/>
    <n v="0"/>
    <x v="0"/>
    <s v="Pending"/>
    <s v="In Transit"/>
    <s v="WH-Pune"/>
    <s v="Online"/>
    <s v="No"/>
    <s v="N/A"/>
    <n v="2"/>
    <s v="Keep"/>
    <s v="Ok"/>
    <s v="Missing"/>
    <s v="Dispatch Error"/>
    <s v="Fix"/>
    <s v="Ok"/>
    <n v="0"/>
    <s v="ok"/>
    <s v="Not Returned"/>
    <x v="0"/>
    <n v="2024"/>
    <s v="Mon"/>
    <x v="0"/>
    <s v="Fast"/>
    <x v="0"/>
    <s v="Weekday"/>
  </r>
  <r>
    <x v="116"/>
    <d v="2024-09-07T00:00:00"/>
    <d v="2024-09-10T00:00:00"/>
    <d v="2024-09-15T00:00:00"/>
    <s v="Anjali Patel"/>
    <s v="Pune"/>
    <x v="1"/>
    <x v="1"/>
    <s v="Wheat"/>
    <n v="1"/>
    <n v="0"/>
    <n v="0"/>
    <x v="0"/>
    <s v="Cancelled"/>
    <s v="In Transit"/>
    <s v="WH-Delhi"/>
    <s v="Offline"/>
    <s v="N/A"/>
    <s v="N/A"/>
    <n v="5"/>
    <s v="Keep"/>
    <s v="Ok"/>
    <s v="Missing"/>
    <s v="OK"/>
    <s v="Fix"/>
    <s v="Ok"/>
    <n v="0"/>
    <s v="ok"/>
    <s v="Not Returned"/>
    <x v="7"/>
    <n v="2024"/>
    <s v="Sat"/>
    <x v="0"/>
    <s v="Medium"/>
    <x v="0"/>
    <s v="Weekend"/>
  </r>
  <r>
    <x v="117"/>
    <d v="2024-06-25T00:00:00"/>
    <d v="2024-06-25T00:00:00"/>
    <d v="2024-06-25T00:00:00"/>
    <s v="Sneha Yadav"/>
    <s v="Mumbai"/>
    <x v="1"/>
    <x v="1"/>
    <s v="Rice"/>
    <n v="2"/>
    <n v="1000"/>
    <n v="2000"/>
    <x v="3"/>
    <s v="Pending"/>
    <s v="In Transit"/>
    <s v="WH-Delhi"/>
    <s v="Online"/>
    <s v="Yes"/>
    <s v="Damaged"/>
    <n v="0"/>
    <s v="Keep"/>
    <s v="Ok"/>
    <s v="Valid"/>
    <s v="OK"/>
    <s v="Ok"/>
    <s v="Ok"/>
    <n v="2000"/>
    <s v="ok"/>
    <s v="Damaged"/>
    <x v="3"/>
    <n v="2024"/>
    <s v="Tue"/>
    <x v="0"/>
    <s v="Fast"/>
    <x v="2"/>
    <s v="Weekday"/>
  </r>
  <r>
    <x v="118"/>
    <d v="2024-10-11T00:00:00"/>
    <d v="2024-10-12T00:00:00"/>
    <d v="2024-10-15T00:00:00"/>
    <s v="Rohit Patel"/>
    <s v="Mumbai"/>
    <x v="1"/>
    <x v="2"/>
    <s v="T-Shirt"/>
    <n v="1"/>
    <n v="100"/>
    <n v="100"/>
    <x v="3"/>
    <s v="Cancelled"/>
    <s v="In Transit"/>
    <s v="WH-Pune"/>
    <s v="Offline"/>
    <s v="N/A"/>
    <s v="N/A"/>
    <n v="3"/>
    <s v="Keep"/>
    <s v="Ok"/>
    <s v="Valid"/>
    <s v="OK"/>
    <s v="Ok"/>
    <s v="Ok"/>
    <n v="100"/>
    <s v="ok"/>
    <s v="Not Returned"/>
    <x v="0"/>
    <n v="2024"/>
    <s v="Fri"/>
    <x v="0"/>
    <s v="Medium"/>
    <x v="0"/>
    <s v="Weekday"/>
  </r>
  <r>
    <x v="119"/>
    <d v="2024-01-28T00:00:00"/>
    <d v="2024-01-26T00:00:00"/>
    <d v="2024-01-31T00:00:00"/>
    <s v="Vikas Kumar"/>
    <s v="Jaipur"/>
    <x v="2"/>
    <x v="2"/>
    <s v="Jacket"/>
    <n v="2"/>
    <n v="1000"/>
    <n v="2000"/>
    <x v="1"/>
    <s v="Completed"/>
    <s v="On Time"/>
    <s v="WH-Pune"/>
    <s v="Online"/>
    <s v="No"/>
    <s v="N/A"/>
    <n v="5"/>
    <s v="Keep"/>
    <s v="Ok"/>
    <s v="Valid"/>
    <s v="Dispatch Error"/>
    <s v="Ok"/>
    <s v="Ok"/>
    <n v="2000"/>
    <s v="ok"/>
    <s v="Not Returned"/>
    <x v="4"/>
    <n v="2024"/>
    <s v="Sun"/>
    <x v="0"/>
    <s v="Medium"/>
    <x v="2"/>
    <s v="Weekend"/>
  </r>
  <r>
    <x v="120"/>
    <d v="2024-12-08T00:00:00"/>
    <d v="2024-12-11T00:00:00"/>
    <d v="2024-12-18T00:00:00"/>
    <s v="Sneha Singh"/>
    <s v="Mumbai"/>
    <x v="1"/>
    <x v="1"/>
    <s v="Oil"/>
    <n v="-1"/>
    <n v="1000"/>
    <n v="-1000"/>
    <x v="1"/>
    <s v="Pending"/>
    <s v="Delayed"/>
    <s v="WH-Pune"/>
    <s v="Offline"/>
    <s v="Yes"/>
    <s v="Wrong Item"/>
    <n v="7"/>
    <s v="Keep"/>
    <s v="Fix"/>
    <s v="Valid"/>
    <s v="OK"/>
    <s v="Ok"/>
    <s v="Ok"/>
    <n v="-1000"/>
    <s v="ok"/>
    <s v="Wrong Item"/>
    <x v="6"/>
    <n v="2024"/>
    <s v="Sun"/>
    <x v="1"/>
    <s v="Slow"/>
    <x v="0"/>
    <s v="Weekend"/>
  </r>
  <r>
    <x v="121"/>
    <d v="2024-07-20T00:00:00"/>
    <d v="2024-07-23T00:00:00"/>
    <d v="2024-07-30T00:00:00"/>
    <s v="Rahul Verma"/>
    <s v="Mumbai"/>
    <x v="1"/>
    <x v="3"/>
    <s v="Mobile"/>
    <n v="-1"/>
    <n v="0"/>
    <n v="0"/>
    <x v="3"/>
    <s v="Cancelled"/>
    <s v="Delayed"/>
    <s v="WH-Mumbai"/>
    <s v="Online"/>
    <s v="No"/>
    <s v="N/A"/>
    <n v="7"/>
    <s v="Keep"/>
    <s v="Fix"/>
    <s v="Missing"/>
    <s v="OK"/>
    <s v="Fix"/>
    <s v="Ok"/>
    <n v="0"/>
    <s v="ok"/>
    <s v="Not Returned"/>
    <x v="1"/>
    <n v="2024"/>
    <s v="Sat"/>
    <x v="1"/>
    <s v="Slow"/>
    <x v="0"/>
    <s v="Weekend"/>
  </r>
  <r>
    <x v="122"/>
    <d v="2024-10-05T00:00:00"/>
    <d v="2024-10-04T00:00:00"/>
    <d v="2024-10-05T00:00:00"/>
    <s v="Priya Gupta"/>
    <s v="Bangalore"/>
    <x v="3"/>
    <x v="1"/>
    <s v="Wheat"/>
    <n v="2"/>
    <n v="500"/>
    <n v="1000"/>
    <x v="0"/>
    <s v="Pending"/>
    <s v="Delayed"/>
    <s v="WH-Delhi"/>
    <s v="Offline"/>
    <s v="N/A"/>
    <s v="N/A"/>
    <n v="1"/>
    <s v="Keep"/>
    <s v="Ok"/>
    <s v="Valid"/>
    <s v="Dispatch Error"/>
    <s v="Ok"/>
    <s v="Ok"/>
    <n v="1000"/>
    <s v="ok"/>
    <s v="Not Returned"/>
    <x v="0"/>
    <n v="2024"/>
    <s v="Sat"/>
    <x v="0"/>
    <s v="Fast"/>
    <x v="0"/>
    <s v="Weekend"/>
  </r>
  <r>
    <x v="123"/>
    <d v="2024-03-31T00:00:00"/>
    <d v="2024-04-01T00:00:00"/>
    <d v="2024-04-04T00:00:00"/>
    <s v="Rohit Joshi"/>
    <s v="Hyderabad"/>
    <x v="0"/>
    <x v="2"/>
    <s v="Jeans"/>
    <n v="-1"/>
    <n v="1000"/>
    <n v="-1000"/>
    <x v="2"/>
    <s v="Completed"/>
    <s v="Delayed"/>
    <s v="WH-Delhi"/>
    <s v="Offline"/>
    <s v="Yes"/>
    <s v="Wrong Item"/>
    <n v="3"/>
    <s v="Keep"/>
    <s v="Fix"/>
    <s v="Valid"/>
    <s v="OK"/>
    <s v="Ok"/>
    <s v="Ok"/>
    <n v="-1000"/>
    <s v="ok"/>
    <s v="Wrong Item"/>
    <x v="8"/>
    <n v="2024"/>
    <s v="Sun"/>
    <x v="0"/>
    <s v="Medium"/>
    <x v="0"/>
    <s v="Weekend"/>
  </r>
  <r>
    <x v="124"/>
    <d v="2024-07-13T00:00:00"/>
    <d v="2024-07-13T00:00:00"/>
    <d v="2024-07-14T00:00:00"/>
    <s v="Vikas Kumar"/>
    <s v="Hyderabad"/>
    <x v="0"/>
    <x v="1"/>
    <s v="Wheat"/>
    <n v="0"/>
    <n v="2000"/>
    <n v="0"/>
    <x v="2"/>
    <s v="Cancelled"/>
    <s v="Delayed"/>
    <s v="WH-Pune"/>
    <s v="Offline"/>
    <s v="No"/>
    <s v="N/A"/>
    <n v="1"/>
    <s v="Keep"/>
    <s v="Fix"/>
    <s v="Valid"/>
    <s v="OK"/>
    <s v="Ok"/>
    <s v="Ok"/>
    <n v="0"/>
    <s v="ok"/>
    <s v="Not Returned"/>
    <x v="1"/>
    <n v="2024"/>
    <s v="Sat"/>
    <x v="0"/>
    <s v="Fast"/>
    <x v="0"/>
    <s v="Weekend"/>
  </r>
  <r>
    <x v="125"/>
    <d v="2024-08-12T00:00:00"/>
    <d v="2024-08-14T00:00:00"/>
    <d v="2024-08-19T00:00:00"/>
    <s v="Rahul Singh"/>
    <s v="Mumbai"/>
    <x v="1"/>
    <x v="2"/>
    <s v="Jeans"/>
    <n v="3"/>
    <n v="0"/>
    <n v="0"/>
    <x v="3"/>
    <s v="Completed"/>
    <s v="In Transit"/>
    <s v="WH-Delhi"/>
    <s v="Online"/>
    <s v="N/A"/>
    <s v="N/A"/>
    <n v="5"/>
    <s v="Keep"/>
    <s v="Ok"/>
    <s v="Missing"/>
    <s v="OK"/>
    <s v="Fix"/>
    <s v="Ok"/>
    <n v="0"/>
    <s v="ok"/>
    <s v="Not Returned"/>
    <x v="11"/>
    <n v="2024"/>
    <s v="Mon"/>
    <x v="0"/>
    <s v="Medium"/>
    <x v="0"/>
    <s v="Weekday"/>
  </r>
  <r>
    <x v="126"/>
    <d v="2024-05-19T00:00:00"/>
    <d v="2024-05-17T00:00:00"/>
    <d v="2024-05-24T00:00:00"/>
    <s v="Anjali Kumar"/>
    <s v="Nagpur"/>
    <x v="1"/>
    <x v="3"/>
    <s v="Mobile"/>
    <n v="-1"/>
    <n v="0"/>
    <n v="0"/>
    <x v="1"/>
    <s v="Cancelled"/>
    <s v="In Transit"/>
    <s v="WH-Delhi"/>
    <s v="Offline"/>
    <s v="Yes"/>
    <s v="Late Delivery"/>
    <n v="7"/>
    <s v="Keep"/>
    <s v="Fix"/>
    <s v="Missing"/>
    <s v="Dispatch Error"/>
    <s v="Fix"/>
    <s v="Ok"/>
    <n v="0"/>
    <s v="ok"/>
    <s v="Late Delivery"/>
    <x v="9"/>
    <n v="2024"/>
    <s v="Sun"/>
    <x v="1"/>
    <s v="Slow"/>
    <x v="0"/>
    <s v="Weekend"/>
  </r>
  <r>
    <x v="127"/>
    <d v="2024-12-05T00:00:00"/>
    <d v="2024-12-03T00:00:00"/>
    <d v="2024-12-10T00:00:00"/>
    <s v="Sneha Gupta"/>
    <s v="Bangalore"/>
    <x v="3"/>
    <x v="2"/>
    <s v="T-Shirt"/>
    <n v="0"/>
    <n v="100"/>
    <n v="0"/>
    <x v="3"/>
    <s v="Completed"/>
    <s v="In Transit"/>
    <s v="WH-Mumbai"/>
    <s v="Online"/>
    <s v="Yes"/>
    <s v="Wrong Item"/>
    <n v="7"/>
    <s v="Keep"/>
    <s v="Fix"/>
    <s v="Valid"/>
    <s v="Dispatch Error"/>
    <s v="Ok"/>
    <s v="Ok"/>
    <n v="0"/>
    <s v="ok"/>
    <s v="Wrong Item"/>
    <x v="6"/>
    <n v="2024"/>
    <s v="Thu"/>
    <x v="1"/>
    <s v="Slow"/>
    <x v="0"/>
    <s v="Weekday"/>
  </r>
  <r>
    <x v="128"/>
    <d v="2024-02-29T00:00:00"/>
    <d v="2024-02-27T00:00:00"/>
    <d v="2024-02-27T00:00:00"/>
    <s v="Rohit Patel"/>
    <s v="Pune"/>
    <x v="1"/>
    <x v="1"/>
    <s v="Oil"/>
    <n v="-1"/>
    <n v="100"/>
    <n v="-100"/>
    <x v="1"/>
    <s v="Cancelled"/>
    <s v="On Time"/>
    <s v="WH-Pune"/>
    <s v="Online"/>
    <s v="N/A"/>
    <s v="N/A"/>
    <n v="0"/>
    <s v="Keep"/>
    <s v="Fix"/>
    <s v="Valid"/>
    <s v="Dispatch Error"/>
    <s v="Ok"/>
    <s v="Ok"/>
    <n v="-100"/>
    <s v="ok"/>
    <s v="Wrong"/>
    <x v="2"/>
    <n v="2024"/>
    <s v="Thu"/>
    <x v="0"/>
    <s v="Fast"/>
    <x v="0"/>
    <s v="Weekday"/>
  </r>
  <r>
    <x v="129"/>
    <d v="2024-12-19T00:00:00"/>
    <d v="2024-12-19T00:00:00"/>
    <d v="2024-12-26T00:00:00"/>
    <s v="Neha Verma"/>
    <s v="Pune"/>
    <x v="1"/>
    <x v="1"/>
    <s v="Oil"/>
    <n v="1"/>
    <n v="1000"/>
    <n v="1000"/>
    <x v="1"/>
    <s v="Cancelled"/>
    <s v="Delayed"/>
    <s v="WH-Pune"/>
    <s v="Online"/>
    <s v="Yes"/>
    <s v="Unknwon"/>
    <n v="7"/>
    <s v="Keep"/>
    <s v="Ok"/>
    <s v="Valid"/>
    <s v="OK"/>
    <s v="Ok"/>
    <s v="Ok"/>
    <n v="1000"/>
    <s v="ok"/>
    <s v="Unknwon"/>
    <x v="6"/>
    <n v="2024"/>
    <s v="Thu"/>
    <x v="1"/>
    <s v="Slow"/>
    <x v="0"/>
    <s v="Weekday"/>
  </r>
  <r>
    <x v="130"/>
    <d v="2024-04-02T00:00:00"/>
    <d v="2024-04-02T00:00:00"/>
    <d v="2024-04-02T00:00:00"/>
    <s v="Vikas Sharma"/>
    <s v="Pune"/>
    <x v="1"/>
    <x v="2"/>
    <s v="Jeans"/>
    <n v="1"/>
    <n v="2000"/>
    <n v="2000"/>
    <x v="2"/>
    <s v="Pending"/>
    <s v="On Time"/>
    <s v="WH-Mumbai"/>
    <s v="Online"/>
    <s v="N/A"/>
    <s v="N/A"/>
    <n v="0"/>
    <s v="Keep"/>
    <s v="Ok"/>
    <s v="Valid"/>
    <s v="OK"/>
    <s v="Ok"/>
    <s v="Ok"/>
    <n v="2000"/>
    <s v="ok"/>
    <s v="Not Returned"/>
    <x v="10"/>
    <n v="2024"/>
    <s v="Tue"/>
    <x v="0"/>
    <s v="Fast"/>
    <x v="2"/>
    <s v="Weekday"/>
  </r>
  <r>
    <x v="131"/>
    <d v="2024-08-28T00:00:00"/>
    <d v="2024-08-31T00:00:00"/>
    <d v="2024-09-03T00:00:00"/>
    <s v="Rohit Patel"/>
    <s v="Lucknow"/>
    <x v="4"/>
    <x v="3"/>
    <s v="Headphones"/>
    <n v="3"/>
    <n v="500"/>
    <n v="1500"/>
    <x v="3"/>
    <s v="Completed"/>
    <s v="In Transit"/>
    <s v="WH-Pune"/>
    <s v="Online"/>
    <s v="No"/>
    <s v="N/A"/>
    <n v="3"/>
    <s v="Keep"/>
    <s v="Ok"/>
    <s v="Valid"/>
    <s v="OK"/>
    <s v="Ok"/>
    <s v="Ok"/>
    <n v="1500"/>
    <s v="ok"/>
    <s v="Not Returned"/>
    <x v="11"/>
    <n v="2024"/>
    <s v="Wed"/>
    <x v="0"/>
    <s v="Medium"/>
    <x v="0"/>
    <s v="Weekday"/>
  </r>
  <r>
    <x v="132"/>
    <d v="2024-11-24T00:00:00"/>
    <d v="2024-11-27T00:00:00"/>
    <d v="2024-12-02T00:00:00"/>
    <s v="Amit Verma"/>
    <s v="Nagpur"/>
    <x v="1"/>
    <x v="2"/>
    <s v="Jeans"/>
    <n v="1"/>
    <n v="1000"/>
    <n v="1000"/>
    <x v="0"/>
    <s v="Completed"/>
    <s v="Delayed"/>
    <s v="WH-Pune"/>
    <s v="Online"/>
    <s v="N/A"/>
    <s v="N/A"/>
    <n v="5"/>
    <s v="Keep"/>
    <s v="Ok"/>
    <s v="Valid"/>
    <s v="OK"/>
    <s v="Ok"/>
    <s v="Ok"/>
    <n v="1000"/>
    <s v="ok"/>
    <s v="Not Returned"/>
    <x v="5"/>
    <n v="2024"/>
    <s v="Sun"/>
    <x v="0"/>
    <s v="Medium"/>
    <x v="0"/>
    <s v="Weekend"/>
  </r>
  <r>
    <x v="133"/>
    <d v="2024-12-16T00:00:00"/>
    <d v="2024-12-18T00:00:00"/>
    <d v="2024-12-25T00:00:00"/>
    <s v="Rahul Yadav"/>
    <s v="Hyderabad"/>
    <x v="0"/>
    <x v="1"/>
    <s v="Wheat"/>
    <n v="-1"/>
    <n v="100"/>
    <n v="-100"/>
    <x v="3"/>
    <s v="Completed"/>
    <s v="Delayed"/>
    <s v="WH-Pune"/>
    <s v="Online"/>
    <s v="N/A"/>
    <s v="N/A"/>
    <n v="7"/>
    <s v="Keep"/>
    <s v="Fix"/>
    <s v="Valid"/>
    <s v="OK"/>
    <s v="Ok"/>
    <s v="Ok"/>
    <n v="-100"/>
    <s v="ok"/>
    <s v="Wrong"/>
    <x v="6"/>
    <n v="2024"/>
    <s v="Mon"/>
    <x v="1"/>
    <s v="Slow"/>
    <x v="0"/>
    <s v="Weekday"/>
  </r>
  <r>
    <x v="134"/>
    <d v="2024-05-29T00:00:00"/>
    <d v="2024-06-01T00:00:00"/>
    <d v="2024-06-03T00:00:00"/>
    <s v="Amit Kumar"/>
    <s v="Nagpur"/>
    <x v="1"/>
    <x v="0"/>
    <s v="Table"/>
    <n v="-1"/>
    <n v="2000"/>
    <n v="-2000"/>
    <x v="0"/>
    <s v="Pending"/>
    <s v="In Transit"/>
    <s v="WH-Pune"/>
    <s v="Offline"/>
    <s v="N/A"/>
    <s v="N/A"/>
    <n v="2"/>
    <s v="Keep"/>
    <s v="Fix"/>
    <s v="Valid"/>
    <s v="OK"/>
    <s v="Ok"/>
    <s v="Ok"/>
    <n v="-2000"/>
    <s v="ok"/>
    <s v="Wrong"/>
    <x v="9"/>
    <n v="2024"/>
    <s v="Wed"/>
    <x v="0"/>
    <s v="Fast"/>
    <x v="0"/>
    <s v="Weekday"/>
  </r>
  <r>
    <x v="135"/>
    <d v="2024-07-06T00:00:00"/>
    <d v="2024-07-07T00:00:00"/>
    <d v="2024-07-09T00:00:00"/>
    <s v="Rohit Gupta"/>
    <s v="Lucknow"/>
    <x v="4"/>
    <x v="2"/>
    <s v="Jacket"/>
    <n v="2"/>
    <n v="1000"/>
    <n v="2000"/>
    <x v="1"/>
    <s v="Completed"/>
    <s v="Delayed"/>
    <s v="WH-Delhi"/>
    <s v="Online"/>
    <s v="No"/>
    <s v="N/A"/>
    <n v="2"/>
    <s v="Keep"/>
    <s v="Ok"/>
    <s v="Valid"/>
    <s v="OK"/>
    <s v="Ok"/>
    <s v="Ok"/>
    <n v="2000"/>
    <s v="ok"/>
    <s v="Not Returned"/>
    <x v="1"/>
    <n v="2024"/>
    <s v="Sat"/>
    <x v="0"/>
    <s v="Fast"/>
    <x v="2"/>
    <s v="Weekend"/>
  </r>
  <r>
    <x v="136"/>
    <d v="2024-04-12T00:00:00"/>
    <d v="2024-04-11T00:00:00"/>
    <d v="2024-04-10T00:00:00"/>
    <s v="Priya Joshi"/>
    <s v="Hyderabad"/>
    <x v="0"/>
    <x v="3"/>
    <s v="Mobile"/>
    <n v="2"/>
    <n v="100"/>
    <n v="200"/>
    <x v="3"/>
    <s v="Completed"/>
    <s v="Delayed"/>
    <s v="WH-Delhi"/>
    <s v="Offline"/>
    <s v="N/A"/>
    <s v="N/A"/>
    <n v="-1"/>
    <s v="Keep"/>
    <s v="Ok"/>
    <s v="Valid"/>
    <s v="Dispatch Error"/>
    <s v="Ok"/>
    <s v="Ok"/>
    <n v="200"/>
    <s v="ok"/>
    <s v="Not Returned"/>
    <x v="10"/>
    <n v="2024"/>
    <s v="Fri"/>
    <x v="0"/>
    <s v="Fast"/>
    <x v="0"/>
    <s v="Weekday"/>
  </r>
  <r>
    <x v="137"/>
    <d v="2024-10-28T00:00:00"/>
    <d v="2024-10-31T00:00:00"/>
    <d v="2024-11-05T00:00:00"/>
    <s v="Anjali Singh"/>
    <s v="Mumbai"/>
    <x v="1"/>
    <x v="3"/>
    <s v="Laptop"/>
    <n v="1"/>
    <n v="100"/>
    <n v="100"/>
    <x v="2"/>
    <s v="Completed"/>
    <s v="Delayed"/>
    <s v="WH-Pune"/>
    <s v="Online"/>
    <s v="No"/>
    <s v="N/A"/>
    <n v="5"/>
    <s v="Keep"/>
    <s v="Ok"/>
    <s v="Valid"/>
    <s v="OK"/>
    <s v="Ok"/>
    <s v="Ok"/>
    <n v="100"/>
    <s v="ok"/>
    <s v="Not Returned"/>
    <x v="0"/>
    <n v="2024"/>
    <s v="Mon"/>
    <x v="0"/>
    <s v="Medium"/>
    <x v="0"/>
    <s v="Weekday"/>
  </r>
  <r>
    <x v="138"/>
    <d v="2024-12-27T00:00:00"/>
    <d v="2024-12-29T00:00:00"/>
    <d v="2025-01-04T00:00:00"/>
    <s v="Anjali Singh"/>
    <s v="Lucknow"/>
    <x v="4"/>
    <x v="3"/>
    <s v="Laptop"/>
    <n v="3"/>
    <n v="500"/>
    <n v="1500"/>
    <x v="2"/>
    <s v="Completed"/>
    <s v="Delayed"/>
    <s v="WH-Pune"/>
    <s v="Offline"/>
    <s v="No"/>
    <s v="N/A"/>
    <n v="6"/>
    <s v="Keep"/>
    <s v="Ok"/>
    <s v="Valid"/>
    <s v="OK"/>
    <s v="Ok"/>
    <s v="Ok"/>
    <n v="1500"/>
    <s v="ok"/>
    <s v="Not Returned"/>
    <x v="6"/>
    <n v="2024"/>
    <s v="Fri"/>
    <x v="1"/>
    <s v="Slow"/>
    <x v="0"/>
    <s v="Weekday"/>
  </r>
  <r>
    <x v="139"/>
    <d v="2024-09-30T00:00:00"/>
    <d v="2024-10-02T00:00:00"/>
    <d v="2024-10-01T00:00:00"/>
    <s v="Karan Singh"/>
    <s v="Pune"/>
    <x v="1"/>
    <x v="1"/>
    <s v="Rice"/>
    <n v="2"/>
    <n v="2000"/>
    <n v="4000"/>
    <x v="1"/>
    <s v="Completed"/>
    <s v="On Time"/>
    <s v="WH-Mumbai"/>
    <s v="Online"/>
    <s v="No"/>
    <s v="N/A"/>
    <n v="-1"/>
    <s v="Keep"/>
    <s v="Ok"/>
    <s v="Valid"/>
    <s v="Delivery Before Dispatch"/>
    <s v="Ok"/>
    <s v="Ok"/>
    <n v="4000"/>
    <s v="ok"/>
    <s v="Not Returned"/>
    <x v="7"/>
    <n v="2024"/>
    <s v="Mon"/>
    <x v="0"/>
    <s v="Fast"/>
    <x v="2"/>
    <s v="Weekday"/>
  </r>
  <r>
    <x v="140"/>
    <d v="2024-11-29T00:00:00"/>
    <d v="2024-11-27T00:00:00"/>
    <d v="2024-11-26T00:00:00"/>
    <s v="Priya Singh"/>
    <s v="Delhi"/>
    <x v="5"/>
    <x v="1"/>
    <s v="Rice"/>
    <n v="-1"/>
    <n v="1000"/>
    <n v="-1000"/>
    <x v="0"/>
    <s v="Pending"/>
    <s v="Delayed"/>
    <s v="WH-Delhi"/>
    <s v="Offline"/>
    <s v="N/A"/>
    <s v="N/A"/>
    <n v="-1"/>
    <s v="Keep"/>
    <s v="Fix"/>
    <s v="Valid"/>
    <s v="Dispatch Error"/>
    <s v="Ok"/>
    <s v="Ok"/>
    <n v="-1000"/>
    <s v="ok"/>
    <s v="Wrong"/>
    <x v="5"/>
    <n v="2024"/>
    <s v="Fri"/>
    <x v="0"/>
    <s v="Fast"/>
    <x v="0"/>
    <s v="Weekday"/>
  </r>
  <r>
    <x v="141"/>
    <d v="2024-07-17T00:00:00"/>
    <d v="2024-07-20T00:00:00"/>
    <d v="2024-07-25T00:00:00"/>
    <s v="Rahul Joshi"/>
    <s v="Pune"/>
    <x v="1"/>
    <x v="0"/>
    <s v="Table"/>
    <n v="2"/>
    <n v="1000"/>
    <n v="2000"/>
    <x v="1"/>
    <s v="Pending"/>
    <s v="Delayed"/>
    <s v="WH-Pune"/>
    <s v="Online"/>
    <s v="N/A"/>
    <s v="N/A"/>
    <n v="5"/>
    <s v="Keep"/>
    <s v="Ok"/>
    <s v="Valid"/>
    <s v="OK"/>
    <s v="Ok"/>
    <s v="Ok"/>
    <n v="2000"/>
    <s v="ok"/>
    <s v="Not Returned"/>
    <x v="1"/>
    <n v="2024"/>
    <s v="Wed"/>
    <x v="0"/>
    <s v="Medium"/>
    <x v="2"/>
    <s v="Weekday"/>
  </r>
  <r>
    <x v="142"/>
    <d v="2024-09-08T00:00:00"/>
    <d v="2024-09-10T00:00:00"/>
    <d v="2024-09-12T00:00:00"/>
    <s v="Karan Patel"/>
    <s v="Delhi"/>
    <x v="5"/>
    <x v="0"/>
    <s v="Sofa"/>
    <n v="2"/>
    <n v="0"/>
    <n v="0"/>
    <x v="2"/>
    <s v="Completed"/>
    <s v="On Time"/>
    <s v="WH-Delhi"/>
    <s v="Offline"/>
    <s v="N/A"/>
    <s v="N/A"/>
    <n v="2"/>
    <s v="Keep"/>
    <s v="Ok"/>
    <s v="Missing"/>
    <s v="OK"/>
    <s v="Fix"/>
    <s v="Ok"/>
    <n v="0"/>
    <s v="ok"/>
    <s v="Not Returned"/>
    <x v="7"/>
    <n v="2024"/>
    <s v="Sun"/>
    <x v="0"/>
    <s v="Fast"/>
    <x v="0"/>
    <s v="Weekend"/>
  </r>
  <r>
    <x v="143"/>
    <d v="2024-03-09T00:00:00"/>
    <d v="2024-03-07T00:00:00"/>
    <d v="2024-03-14T00:00:00"/>
    <s v="Priya Gupta"/>
    <s v="Lucknow"/>
    <x v="4"/>
    <x v="3"/>
    <s v="Headphones"/>
    <n v="-1"/>
    <n v="500"/>
    <n v="-500"/>
    <x v="2"/>
    <s v="Completed"/>
    <s v="Delayed"/>
    <s v="WH-Pune"/>
    <s v="Online"/>
    <s v="No"/>
    <s v="N/A"/>
    <n v="7"/>
    <s v="Keep"/>
    <s v="Fix"/>
    <s v="Valid"/>
    <s v="Dispatch Error"/>
    <s v="Ok"/>
    <s v="Ok"/>
    <n v="-500"/>
    <s v="ok"/>
    <s v="Not Returned"/>
    <x v="8"/>
    <n v="2024"/>
    <s v="Sat"/>
    <x v="1"/>
    <s v="Slow"/>
    <x v="0"/>
    <s v="Weekend"/>
  </r>
  <r>
    <x v="144"/>
    <d v="2024-08-02T00:00:00"/>
    <d v="2024-08-01T00:00:00"/>
    <d v="2024-08-07T00:00:00"/>
    <s v="Anjali Sharma"/>
    <s v="Nagpur"/>
    <x v="1"/>
    <x v="0"/>
    <s v="Chair"/>
    <n v="3"/>
    <n v="2000"/>
    <n v="6000"/>
    <x v="1"/>
    <s v="Completed"/>
    <s v="Delayed"/>
    <s v="WH-Pune"/>
    <s v="Online"/>
    <s v="N/A"/>
    <s v="N/A"/>
    <n v="6"/>
    <s v="Keep"/>
    <s v="Ok"/>
    <s v="Valid"/>
    <s v="Dispatch Error"/>
    <s v="Ok"/>
    <s v="Ok"/>
    <n v="6000"/>
    <s v="ok"/>
    <s v="Not Returned"/>
    <x v="11"/>
    <n v="2024"/>
    <s v="Fri"/>
    <x v="1"/>
    <s v="Slow"/>
    <x v="1"/>
    <s v="Weekday"/>
  </r>
  <r>
    <x v="145"/>
    <d v="2024-05-23T00:00:00"/>
    <d v="2024-05-24T00:00:00"/>
    <d v="2024-05-26T00:00:00"/>
    <s v="Anjali Joshi"/>
    <s v="Bangalore"/>
    <x v="3"/>
    <x v="3"/>
    <s v="Laptop"/>
    <n v="1"/>
    <n v="100"/>
    <n v="100"/>
    <x v="0"/>
    <s v="Completed"/>
    <s v="On Time"/>
    <s v="WH-Pune"/>
    <s v="Offline"/>
    <s v="Yes"/>
    <s v="Wrong Item"/>
    <n v="2"/>
    <s v="Keep"/>
    <s v="Ok"/>
    <s v="Valid"/>
    <s v="OK"/>
    <s v="Ok"/>
    <s v="Ok"/>
    <n v="100"/>
    <s v="ok"/>
    <s v="Wrong Item"/>
    <x v="9"/>
    <n v="2024"/>
    <s v="Thu"/>
    <x v="0"/>
    <s v="Fast"/>
    <x v="0"/>
    <s v="Weekday"/>
  </r>
  <r>
    <x v="146"/>
    <d v="2024-07-16T00:00:00"/>
    <d v="2024-07-16T00:00:00"/>
    <d v="2024-07-22T00:00:00"/>
    <s v="Priya Patel"/>
    <s v="Lucknow"/>
    <x v="4"/>
    <x v="3"/>
    <s v="Headphones"/>
    <n v="1"/>
    <n v="500"/>
    <n v="500"/>
    <x v="1"/>
    <s v="Cancelled"/>
    <s v="On Time"/>
    <s v="WH-Pune"/>
    <s v="Offline"/>
    <s v="N/A"/>
    <s v="N/A"/>
    <n v="6"/>
    <s v="Keep"/>
    <s v="Ok"/>
    <s v="Valid"/>
    <s v="OK"/>
    <s v="Ok"/>
    <s v="Ok"/>
    <n v="500"/>
    <s v="ok"/>
    <s v="Not Returned"/>
    <x v="1"/>
    <n v="2024"/>
    <s v="Tue"/>
    <x v="1"/>
    <s v="Slow"/>
    <x v="0"/>
    <s v="Weekday"/>
  </r>
  <r>
    <x v="147"/>
    <d v="2024-01-08T00:00:00"/>
    <d v="2024-01-10T00:00:00"/>
    <d v="2024-01-10T00:00:00"/>
    <s v="Vikas Patel"/>
    <s v="Lucknow"/>
    <x v="4"/>
    <x v="2"/>
    <s v="Jeans"/>
    <n v="2"/>
    <n v="100"/>
    <n v="200"/>
    <x v="3"/>
    <s v="Completed"/>
    <s v="Delayed"/>
    <s v="WH-Mumbai"/>
    <s v="Online"/>
    <s v="Yes"/>
    <s v="Unknwon"/>
    <n v="0"/>
    <s v="Keep"/>
    <s v="Ok"/>
    <s v="Valid"/>
    <s v="OK"/>
    <s v="Ok"/>
    <s v="Ok"/>
    <n v="200"/>
    <s v="ok"/>
    <s v="Unknwon"/>
    <x v="4"/>
    <n v="2024"/>
    <s v="Mon"/>
    <x v="0"/>
    <s v="Fast"/>
    <x v="0"/>
    <s v="Weekday"/>
  </r>
  <r>
    <x v="148"/>
    <d v="2024-02-23T00:00:00"/>
    <d v="2024-02-22T00:00:00"/>
    <d v="2024-02-23T00:00:00"/>
    <s v="Pooja Kumar"/>
    <s v="Hyderabad"/>
    <x v="0"/>
    <x v="3"/>
    <s v="Headphones"/>
    <n v="3"/>
    <n v="500"/>
    <n v="1500"/>
    <x v="2"/>
    <s v="Cancelled"/>
    <s v="Delayed"/>
    <s v="WH-Delhi"/>
    <s v="Online"/>
    <s v="Yes"/>
    <s v="Wrong Item"/>
    <n v="1"/>
    <s v="Keep"/>
    <s v="Ok"/>
    <s v="Valid"/>
    <s v="Dispatch Error"/>
    <s v="Ok"/>
    <s v="Ok"/>
    <n v="1500"/>
    <s v="ok"/>
    <s v="Wrong Item"/>
    <x v="2"/>
    <n v="2024"/>
    <s v="Fri"/>
    <x v="0"/>
    <s v="Fast"/>
    <x v="0"/>
    <s v="Weekday"/>
  </r>
  <r>
    <x v="149"/>
    <d v="2024-12-05T00:00:00"/>
    <d v="2024-12-07T00:00:00"/>
    <d v="2024-12-08T00:00:00"/>
    <s v="Rohit Yadav"/>
    <s v="Hyderabad"/>
    <x v="0"/>
    <x v="2"/>
    <s v="Jeans"/>
    <n v="3"/>
    <n v="2000"/>
    <n v="6000"/>
    <x v="0"/>
    <s v="Completed"/>
    <s v="In Transit"/>
    <s v="WH-Mumbai"/>
    <s v="Offline"/>
    <s v="N/A"/>
    <s v="N/A"/>
    <n v="1"/>
    <s v="Keep"/>
    <s v="Ok"/>
    <s v="Valid"/>
    <s v="OK"/>
    <s v="Ok"/>
    <s v="Ok"/>
    <n v="6000"/>
    <s v="ok"/>
    <s v="Not Returned"/>
    <x v="6"/>
    <n v="2024"/>
    <s v="Thu"/>
    <x v="0"/>
    <s v="Fast"/>
    <x v="1"/>
    <s v="Weekday"/>
  </r>
  <r>
    <x v="150"/>
    <d v="2024-01-21T00:00:00"/>
    <d v="2024-01-20T00:00:00"/>
    <d v="2024-01-21T00:00:00"/>
    <s v="Priya Gupta"/>
    <s v="Pune"/>
    <x v="1"/>
    <x v="2"/>
    <s v="Jacket"/>
    <n v="2"/>
    <n v="2000"/>
    <n v="4000"/>
    <x v="2"/>
    <s v="Completed"/>
    <s v="In Transit"/>
    <s v="WH-Delhi"/>
    <s v="Offline"/>
    <s v="N/A"/>
    <s v="N/A"/>
    <n v="1"/>
    <s v="Keep"/>
    <s v="Ok"/>
    <s v="Valid"/>
    <s v="Dispatch Error"/>
    <s v="Ok"/>
    <s v="Ok"/>
    <n v="4000"/>
    <s v="ok"/>
    <s v="Not Returned"/>
    <x v="4"/>
    <n v="2024"/>
    <s v="Sun"/>
    <x v="0"/>
    <s v="Fast"/>
    <x v="2"/>
    <s v="Weekend"/>
  </r>
  <r>
    <x v="151"/>
    <d v="2024-11-29T00:00:00"/>
    <d v="2024-12-01T00:00:00"/>
    <d v="2024-12-01T00:00:00"/>
    <s v="Karan Joshi"/>
    <s v="Nagpur"/>
    <x v="1"/>
    <x v="3"/>
    <s v="Headphones"/>
    <n v="2"/>
    <n v="500"/>
    <n v="1000"/>
    <x v="2"/>
    <s v="Cancelled"/>
    <s v="In Transit"/>
    <s v="WH-Mumbai"/>
    <s v="Offline"/>
    <s v="N/A"/>
    <s v="N/A"/>
    <n v="0"/>
    <s v="Keep"/>
    <s v="Ok"/>
    <s v="Valid"/>
    <s v="OK"/>
    <s v="Ok"/>
    <s v="Ok"/>
    <n v="1000"/>
    <s v="ok"/>
    <s v="Not Returned"/>
    <x v="5"/>
    <n v="2024"/>
    <s v="Fri"/>
    <x v="0"/>
    <s v="Fast"/>
    <x v="0"/>
    <s v="Weekday"/>
  </r>
  <r>
    <x v="152"/>
    <d v="2024-03-06T00:00:00"/>
    <d v="2024-03-06T00:00:00"/>
    <d v="2024-03-11T00:00:00"/>
    <s v="Vikas Patel"/>
    <s v="Lucknow"/>
    <x v="4"/>
    <x v="1"/>
    <s v="Oil"/>
    <n v="1"/>
    <n v="2000"/>
    <n v="2000"/>
    <x v="2"/>
    <s v="Cancelled"/>
    <s v="In Transit"/>
    <s v="WH-Mumbai"/>
    <s v="Offline"/>
    <s v="No"/>
    <s v="N/A"/>
    <n v="5"/>
    <s v="Keep"/>
    <s v="Ok"/>
    <s v="Valid"/>
    <s v="OK"/>
    <s v="Ok"/>
    <s v="Ok"/>
    <n v="2000"/>
    <s v="ok"/>
    <s v="Not Returned"/>
    <x v="8"/>
    <n v="2024"/>
    <s v="Wed"/>
    <x v="0"/>
    <s v="Medium"/>
    <x v="2"/>
    <s v="Weekday"/>
  </r>
  <r>
    <x v="153"/>
    <d v="2024-11-01T00:00:00"/>
    <d v="2024-10-31T00:00:00"/>
    <d v="2024-11-06T00:00:00"/>
    <s v="Anjali Singh"/>
    <s v="Nagpur"/>
    <x v="1"/>
    <x v="3"/>
    <s v="Headphones"/>
    <n v="1"/>
    <n v="2000"/>
    <n v="2000"/>
    <x v="2"/>
    <s v="Cancelled"/>
    <s v="Delayed"/>
    <s v="WH-Mumbai"/>
    <s v="Online"/>
    <s v="Yes"/>
    <s v="Late Delivery"/>
    <n v="6"/>
    <s v="Keep"/>
    <s v="Ok"/>
    <s v="Valid"/>
    <s v="Dispatch Error"/>
    <s v="Ok"/>
    <s v="Ok"/>
    <n v="2000"/>
    <s v="ok"/>
    <s v="Late Delivery"/>
    <x v="5"/>
    <n v="2024"/>
    <s v="Fri"/>
    <x v="1"/>
    <s v="Slow"/>
    <x v="2"/>
    <s v="Weekday"/>
  </r>
  <r>
    <x v="154"/>
    <d v="2024-06-22T00:00:00"/>
    <d v="2024-06-20T00:00:00"/>
    <d v="2024-06-22T00:00:00"/>
    <s v="Karan Gupta"/>
    <s v="Pune"/>
    <x v="1"/>
    <x v="0"/>
    <s v="Sofa"/>
    <n v="3"/>
    <n v="0"/>
    <n v="0"/>
    <x v="3"/>
    <s v="Completed"/>
    <s v="Delayed"/>
    <s v="WH-Pune"/>
    <s v="Offline"/>
    <s v="Yes"/>
    <s v="Unknwon"/>
    <n v="2"/>
    <s v="Keep"/>
    <s v="Ok"/>
    <s v="Missing"/>
    <s v="Dispatch Error"/>
    <s v="Fix"/>
    <s v="Ok"/>
    <n v="0"/>
    <s v="ok"/>
    <s v="Unknwon"/>
    <x v="3"/>
    <n v="2024"/>
    <s v="Sat"/>
    <x v="0"/>
    <s v="Fast"/>
    <x v="0"/>
    <s v="Weekend"/>
  </r>
  <r>
    <x v="155"/>
    <d v="2024-05-05T00:00:00"/>
    <d v="2024-05-03T00:00:00"/>
    <d v="2024-05-10T00:00:00"/>
    <s v="Neha Kumar"/>
    <s v="Bangalore"/>
    <x v="3"/>
    <x v="1"/>
    <s v="Oil"/>
    <n v="-1"/>
    <n v="2000"/>
    <n v="-2000"/>
    <x v="1"/>
    <s v="Cancelled"/>
    <s v="Delayed"/>
    <s v="WH-Pune"/>
    <s v="Offline"/>
    <s v="No"/>
    <s v="N/A"/>
    <n v="7"/>
    <s v="Keep"/>
    <s v="Fix"/>
    <s v="Valid"/>
    <s v="Dispatch Error"/>
    <s v="Ok"/>
    <s v="Ok"/>
    <n v="-2000"/>
    <s v="ok"/>
    <s v="Not Returned"/>
    <x v="9"/>
    <n v="2024"/>
    <s v="Sun"/>
    <x v="1"/>
    <s v="Slow"/>
    <x v="0"/>
    <s v="Weekend"/>
  </r>
  <r>
    <x v="156"/>
    <d v="2024-12-20T00:00:00"/>
    <d v="2024-12-18T00:00:00"/>
    <d v="2024-12-20T00:00:00"/>
    <s v="Rohit Joshi"/>
    <s v="Jaipur"/>
    <x v="2"/>
    <x v="0"/>
    <s v="Chair"/>
    <n v="1"/>
    <n v="1000"/>
    <n v="1000"/>
    <x v="2"/>
    <s v="Cancelled"/>
    <s v="In Transit"/>
    <s v="WH-Pune"/>
    <s v="Online"/>
    <s v="No"/>
    <s v="N/A"/>
    <n v="2"/>
    <s v="Keep"/>
    <s v="Ok"/>
    <s v="Valid"/>
    <s v="Dispatch Error"/>
    <s v="Ok"/>
    <s v="Ok"/>
    <n v="1000"/>
    <s v="ok"/>
    <s v="Not Returned"/>
    <x v="6"/>
    <n v="2024"/>
    <s v="Fri"/>
    <x v="0"/>
    <s v="Fast"/>
    <x v="0"/>
    <s v="Weekday"/>
  </r>
  <r>
    <x v="157"/>
    <d v="2024-10-07T00:00:00"/>
    <d v="2024-10-07T00:00:00"/>
    <d v="2024-10-07T00:00:00"/>
    <s v="Pooja Gupta"/>
    <s v="Lucknow"/>
    <x v="4"/>
    <x v="3"/>
    <s v="Headphones"/>
    <n v="0"/>
    <n v="1000"/>
    <n v="0"/>
    <x v="0"/>
    <s v="Pending"/>
    <s v="Delayed"/>
    <s v="WH-Delhi"/>
    <s v="Offline"/>
    <s v="Yes"/>
    <s v="Damaged"/>
    <n v="0"/>
    <s v="Keep"/>
    <s v="Fix"/>
    <s v="Valid"/>
    <s v="OK"/>
    <s v="Ok"/>
    <s v="Ok"/>
    <n v="0"/>
    <s v="ok"/>
    <s v="Damaged"/>
    <x v="0"/>
    <n v="2024"/>
    <s v="Mon"/>
    <x v="0"/>
    <s v="Fast"/>
    <x v="0"/>
    <s v="Weekday"/>
  </r>
  <r>
    <x v="158"/>
    <d v="2024-04-15T00:00:00"/>
    <d v="2024-04-18T00:00:00"/>
    <d v="2024-04-23T00:00:00"/>
    <s v="Rahul Verma"/>
    <s v="Delhi"/>
    <x v="5"/>
    <x v="3"/>
    <s v="Mobile"/>
    <n v="2"/>
    <n v="2000"/>
    <n v="4000"/>
    <x v="3"/>
    <s v="Completed"/>
    <s v="On Time"/>
    <s v="WH-Delhi"/>
    <s v="Offline"/>
    <s v="Yes"/>
    <s v="Unknwon"/>
    <n v="5"/>
    <s v="Keep"/>
    <s v="Ok"/>
    <s v="Valid"/>
    <s v="OK"/>
    <s v="Ok"/>
    <s v="Ok"/>
    <n v="4000"/>
    <s v="ok"/>
    <s v="Unknwon"/>
    <x v="10"/>
    <n v="2024"/>
    <s v="Mon"/>
    <x v="0"/>
    <s v="Medium"/>
    <x v="2"/>
    <s v="Weekday"/>
  </r>
  <r>
    <x v="159"/>
    <d v="2024-12-08T00:00:00"/>
    <d v="2024-12-06T00:00:00"/>
    <d v="2024-12-10T00:00:00"/>
    <s v="Rohit Yadav"/>
    <s v="Nagpur"/>
    <x v="1"/>
    <x v="0"/>
    <s v="Table"/>
    <n v="1"/>
    <n v="1000"/>
    <n v="1000"/>
    <x v="3"/>
    <s v="Completed"/>
    <s v="Delayed"/>
    <s v="WH-Mumbai"/>
    <s v="Offline"/>
    <s v="Yes"/>
    <s v="Damaged"/>
    <n v="4"/>
    <s v="Keep"/>
    <s v="Ok"/>
    <s v="Valid"/>
    <s v="Dispatch Error"/>
    <s v="Ok"/>
    <s v="Ok"/>
    <n v="1000"/>
    <s v="ok"/>
    <s v="Damaged"/>
    <x v="6"/>
    <n v="2024"/>
    <s v="Sun"/>
    <x v="0"/>
    <s v="Medium"/>
    <x v="0"/>
    <s v="Weekend"/>
  </r>
  <r>
    <x v="160"/>
    <d v="2024-09-07T00:00:00"/>
    <d v="2024-09-10T00:00:00"/>
    <d v="2024-09-15T00:00:00"/>
    <s v="Anjali Singh"/>
    <s v="Jaipur"/>
    <x v="2"/>
    <x v="2"/>
    <s v="T-Shirt"/>
    <n v="1"/>
    <n v="100"/>
    <n v="100"/>
    <x v="3"/>
    <s v="Cancelled"/>
    <s v="Delayed"/>
    <s v="WH-Mumbai"/>
    <s v="Offline"/>
    <s v="N/A"/>
    <s v="N/A"/>
    <n v="5"/>
    <s v="Keep"/>
    <s v="Ok"/>
    <s v="Valid"/>
    <s v="OK"/>
    <s v="Ok"/>
    <s v="Ok"/>
    <n v="100"/>
    <s v="ok"/>
    <s v="Not Returned"/>
    <x v="7"/>
    <n v="2024"/>
    <s v="Sat"/>
    <x v="0"/>
    <s v="Medium"/>
    <x v="0"/>
    <s v="Weekend"/>
  </r>
  <r>
    <x v="161"/>
    <d v="2024-11-12T00:00:00"/>
    <d v="2024-11-15T00:00:00"/>
    <d v="2024-11-15T00:00:00"/>
    <s v="Vikas Patel"/>
    <s v="Lucknow"/>
    <x v="4"/>
    <x v="0"/>
    <s v="Sofa"/>
    <n v="1"/>
    <n v="500"/>
    <n v="500"/>
    <x v="2"/>
    <s v="Completed"/>
    <s v="In Transit"/>
    <s v="WH-Mumbai"/>
    <s v="Offline"/>
    <s v="No"/>
    <s v="N/A"/>
    <n v="0"/>
    <s v="Keep"/>
    <s v="Ok"/>
    <s v="Valid"/>
    <s v="OK"/>
    <s v="Ok"/>
    <s v="Ok"/>
    <n v="500"/>
    <s v="ok"/>
    <s v="Not Returned"/>
    <x v="5"/>
    <n v="2024"/>
    <s v="Tue"/>
    <x v="0"/>
    <s v="Fast"/>
    <x v="0"/>
    <s v="Weekday"/>
  </r>
  <r>
    <x v="162"/>
    <d v="2024-08-13T00:00:00"/>
    <d v="2024-08-11T00:00:00"/>
    <d v="2024-08-10T00:00:00"/>
    <s v="Neha Patel"/>
    <s v="Nagpur"/>
    <x v="1"/>
    <x v="0"/>
    <s v="Sofa"/>
    <n v="3"/>
    <n v="2000"/>
    <n v="6000"/>
    <x v="1"/>
    <s v="Cancelled"/>
    <s v="Delayed"/>
    <s v="WH-Delhi"/>
    <s v="Online"/>
    <s v="No"/>
    <s v="N/A"/>
    <n v="-1"/>
    <s v="Keep"/>
    <s v="Ok"/>
    <s v="Valid"/>
    <s v="Dispatch Error"/>
    <s v="Ok"/>
    <s v="Ok"/>
    <n v="6000"/>
    <s v="ok"/>
    <s v="Not Returned"/>
    <x v="11"/>
    <n v="2024"/>
    <s v="Tue"/>
    <x v="0"/>
    <s v="Fast"/>
    <x v="1"/>
    <s v="Weekday"/>
  </r>
  <r>
    <x v="163"/>
    <d v="2024-08-21T00:00:00"/>
    <d v="2024-08-21T00:00:00"/>
    <d v="2024-08-21T00:00:00"/>
    <s v="Priya Kumar"/>
    <s v="Jaipur"/>
    <x v="2"/>
    <x v="3"/>
    <s v="Headphones"/>
    <n v="1"/>
    <n v="2000"/>
    <n v="2000"/>
    <x v="3"/>
    <s v="Pending"/>
    <s v="Delayed"/>
    <s v="WH-Delhi"/>
    <s v="Offline"/>
    <s v="No"/>
    <s v="N/A"/>
    <n v="0"/>
    <s v="Keep"/>
    <s v="Ok"/>
    <s v="Valid"/>
    <s v="OK"/>
    <s v="Ok"/>
    <s v="Ok"/>
    <n v="2000"/>
    <s v="ok"/>
    <s v="Not Returned"/>
    <x v="11"/>
    <n v="2024"/>
    <s v="Wed"/>
    <x v="0"/>
    <s v="Fast"/>
    <x v="2"/>
    <s v="Weekday"/>
  </r>
  <r>
    <x v="164"/>
    <d v="2024-03-27T00:00:00"/>
    <d v="2024-03-29T00:00:00"/>
    <d v="2024-04-05T00:00:00"/>
    <s v="Sneha Verma"/>
    <s v="Nagpur"/>
    <x v="1"/>
    <x v="1"/>
    <s v="Rice"/>
    <n v="-1"/>
    <n v="100"/>
    <n v="-100"/>
    <x v="2"/>
    <s v="Completed"/>
    <s v="On Time"/>
    <s v="WH-Delhi"/>
    <s v="Online"/>
    <s v="No"/>
    <s v="N/A"/>
    <n v="7"/>
    <s v="Keep"/>
    <s v="Fix"/>
    <s v="Valid"/>
    <s v="OK"/>
    <s v="Ok"/>
    <s v="Ok"/>
    <n v="-100"/>
    <s v="ok"/>
    <s v="Not Returned"/>
    <x v="8"/>
    <n v="2024"/>
    <s v="Wed"/>
    <x v="1"/>
    <s v="Slow"/>
    <x v="0"/>
    <s v="Weekday"/>
  </r>
  <r>
    <x v="165"/>
    <d v="2024-09-29T00:00:00"/>
    <d v="2024-09-29T00:00:00"/>
    <d v="2024-10-03T00:00:00"/>
    <s v="Neha Kumar"/>
    <s v="Delhi"/>
    <x v="5"/>
    <x v="3"/>
    <s v="Mobile"/>
    <n v="1"/>
    <n v="1000"/>
    <n v="1000"/>
    <x v="1"/>
    <s v="Completed"/>
    <s v="Delayed"/>
    <s v="WH-Mumbai"/>
    <s v="Offline"/>
    <s v="No"/>
    <s v="N/A"/>
    <n v="4"/>
    <s v="Keep"/>
    <s v="Ok"/>
    <s v="Valid"/>
    <s v="OK"/>
    <s v="Ok"/>
    <s v="Ok"/>
    <n v="1000"/>
    <s v="ok"/>
    <s v="Not Returned"/>
    <x v="7"/>
    <n v="2024"/>
    <s v="Sun"/>
    <x v="0"/>
    <s v="Medium"/>
    <x v="0"/>
    <s v="Weekend"/>
  </r>
  <r>
    <x v="166"/>
    <d v="2024-04-26T00:00:00"/>
    <d v="2024-04-24T00:00:00"/>
    <d v="2024-04-26T00:00:00"/>
    <s v="Pooja Sharma"/>
    <s v="Jaipur"/>
    <x v="2"/>
    <x v="1"/>
    <s v="Wheat"/>
    <n v="1"/>
    <n v="500"/>
    <n v="500"/>
    <x v="1"/>
    <s v="Pending"/>
    <s v="Delayed"/>
    <s v="WH-Mumbai"/>
    <s v="Online"/>
    <s v="N/A"/>
    <s v="N/A"/>
    <n v="2"/>
    <s v="Keep"/>
    <s v="Ok"/>
    <s v="Valid"/>
    <s v="Dispatch Error"/>
    <s v="Ok"/>
    <s v="Ok"/>
    <n v="500"/>
    <s v="ok"/>
    <s v="Not Returned"/>
    <x v="10"/>
    <n v="2024"/>
    <s v="Fri"/>
    <x v="0"/>
    <s v="Fast"/>
    <x v="0"/>
    <s v="Weekday"/>
  </r>
  <r>
    <x v="167"/>
    <d v="2024-09-28T00:00:00"/>
    <d v="2024-09-30T00:00:00"/>
    <d v="2024-10-06T00:00:00"/>
    <s v="Karan Joshi"/>
    <s v="Bangalore"/>
    <x v="3"/>
    <x v="2"/>
    <s v="Jacket"/>
    <n v="1"/>
    <n v="500"/>
    <n v="500"/>
    <x v="2"/>
    <s v="Pending"/>
    <s v="Delayed"/>
    <s v="WH-Mumbai"/>
    <s v="Offline"/>
    <s v="Yes"/>
    <s v="Unknwon"/>
    <n v="6"/>
    <s v="Keep"/>
    <s v="Ok"/>
    <s v="Valid"/>
    <s v="OK"/>
    <s v="Ok"/>
    <s v="Ok"/>
    <n v="500"/>
    <s v="ok"/>
    <s v="Unknwon"/>
    <x v="7"/>
    <n v="2024"/>
    <s v="Sat"/>
    <x v="1"/>
    <s v="Slow"/>
    <x v="0"/>
    <s v="Weekend"/>
  </r>
  <r>
    <x v="168"/>
    <d v="2024-06-19T00:00:00"/>
    <d v="2024-06-19T00:00:00"/>
    <d v="2024-06-18T00:00:00"/>
    <s v="Neha Yadav"/>
    <s v="Jaipur"/>
    <x v="2"/>
    <x v="3"/>
    <s v="Headphones"/>
    <n v="1"/>
    <n v="0"/>
    <n v="0"/>
    <x v="2"/>
    <s v="Completed"/>
    <s v="Delayed"/>
    <s v="WH-Pune"/>
    <s v="Offline"/>
    <s v="N/A"/>
    <s v="N/A"/>
    <n v="-1"/>
    <s v="Keep"/>
    <s v="Ok"/>
    <s v="Missing"/>
    <s v="Delivery Before Order"/>
    <s v="Fix"/>
    <s v="Ok"/>
    <n v="0"/>
    <s v="ok"/>
    <s v="Not Returned"/>
    <x v="3"/>
    <n v="2024"/>
    <s v="Wed"/>
    <x v="0"/>
    <s v="Fast"/>
    <x v="0"/>
    <s v="Weekday"/>
  </r>
  <r>
    <x v="169"/>
    <d v="2024-11-29T00:00:00"/>
    <d v="2024-12-02T00:00:00"/>
    <d v="2024-12-09T00:00:00"/>
    <s v="Karan Joshi"/>
    <s v="Jaipur"/>
    <x v="2"/>
    <x v="3"/>
    <s v="Mobile"/>
    <n v="1"/>
    <n v="1000"/>
    <n v="1000"/>
    <x v="2"/>
    <s v="Completed"/>
    <s v="On Time"/>
    <s v="WH-Mumbai"/>
    <s v="Offline"/>
    <s v="Yes"/>
    <s v="Wrong Item"/>
    <n v="7"/>
    <s v="Keep"/>
    <s v="Ok"/>
    <s v="Valid"/>
    <s v="OK"/>
    <s v="Ok"/>
    <s v="Ok"/>
    <n v="1000"/>
    <s v="ok"/>
    <s v="Wrong Item"/>
    <x v="5"/>
    <n v="2024"/>
    <s v="Fri"/>
    <x v="1"/>
    <s v="Slow"/>
    <x v="0"/>
    <s v="Weekday"/>
  </r>
  <r>
    <x v="170"/>
    <d v="2024-01-01T00:00:00"/>
    <d v="2023-12-31T00:00:00"/>
    <d v="2024-01-03T00:00:00"/>
    <s v="Amit Singh"/>
    <s v="Bangalore"/>
    <x v="3"/>
    <x v="1"/>
    <s v="Wheat"/>
    <n v="1"/>
    <n v="100"/>
    <n v="100"/>
    <x v="2"/>
    <s v="Cancelled"/>
    <s v="In Transit"/>
    <s v="WH-Delhi"/>
    <s v="Offline"/>
    <s v="Yes"/>
    <s v="Damaged"/>
    <n v="3"/>
    <s v="Keep"/>
    <s v="Ok"/>
    <s v="Valid"/>
    <s v="Dispatch Error"/>
    <s v="Ok"/>
    <s v="Ok"/>
    <n v="100"/>
    <s v="ok"/>
    <s v="Damaged"/>
    <x v="4"/>
    <n v="2023"/>
    <s v="Mon"/>
    <x v="0"/>
    <s v="Medium"/>
    <x v="0"/>
    <s v="Weekday"/>
  </r>
  <r>
    <x v="171"/>
    <d v="2024-07-30T00:00:00"/>
    <d v="2024-08-02T00:00:00"/>
    <d v="2024-08-03T00:00:00"/>
    <s v="Vikas Yadav"/>
    <s v="Delhi"/>
    <x v="5"/>
    <x v="0"/>
    <s v="Table"/>
    <n v="1"/>
    <n v="0"/>
    <n v="0"/>
    <x v="2"/>
    <s v="Completed"/>
    <s v="Delayed"/>
    <s v="WH-Mumbai"/>
    <s v="Offline"/>
    <s v="No"/>
    <s v="N/A"/>
    <n v="1"/>
    <s v="Keep"/>
    <s v="Ok"/>
    <s v="Missing"/>
    <s v="OK"/>
    <s v="Fix"/>
    <s v="Ok"/>
    <n v="0"/>
    <s v="ok"/>
    <s v="Not Returned"/>
    <x v="1"/>
    <n v="2024"/>
    <s v="Tue"/>
    <x v="0"/>
    <s v="Fast"/>
    <x v="0"/>
    <s v="Weekday"/>
  </r>
  <r>
    <x v="172"/>
    <d v="2024-07-22T00:00:00"/>
    <d v="2024-07-22T00:00:00"/>
    <d v="2024-07-21T00:00:00"/>
    <s v="Anjali Verma"/>
    <s v="Jaipur"/>
    <x v="2"/>
    <x v="2"/>
    <s v="T-Shirt"/>
    <n v="1"/>
    <n v="500"/>
    <n v="500"/>
    <x v="3"/>
    <s v="Cancelled"/>
    <s v="In Transit"/>
    <s v="WH-Pune"/>
    <s v="Online"/>
    <s v="No"/>
    <s v="N/A"/>
    <n v="-1"/>
    <s v="Keep"/>
    <s v="Ok"/>
    <s v="Valid"/>
    <s v="Delivery Before Order"/>
    <s v="Ok"/>
    <s v="Ok"/>
    <n v="500"/>
    <s v="ok"/>
    <s v="Not Returned"/>
    <x v="1"/>
    <n v="2024"/>
    <s v="Mon"/>
    <x v="0"/>
    <s v="Fast"/>
    <x v="0"/>
    <s v="Weekday"/>
  </r>
  <r>
    <x v="173"/>
    <d v="2024-11-29T00:00:00"/>
    <d v="2024-11-29T00:00:00"/>
    <d v="2024-12-02T00:00:00"/>
    <s v="Vikas Sharma"/>
    <s v="Jaipur"/>
    <x v="2"/>
    <x v="0"/>
    <s v="Table"/>
    <n v="2"/>
    <n v="2000"/>
    <n v="4000"/>
    <x v="3"/>
    <s v="Completed"/>
    <s v="In Transit"/>
    <s v="WH-Delhi"/>
    <s v="Online"/>
    <s v="N/A"/>
    <s v="N/A"/>
    <n v="3"/>
    <s v="Keep"/>
    <s v="Ok"/>
    <s v="Valid"/>
    <s v="OK"/>
    <s v="Ok"/>
    <s v="Ok"/>
    <n v="4000"/>
    <s v="ok"/>
    <s v="Not Returned"/>
    <x v="5"/>
    <n v="2024"/>
    <s v="Fri"/>
    <x v="0"/>
    <s v="Medium"/>
    <x v="2"/>
    <s v="Weekday"/>
  </r>
  <r>
    <x v="174"/>
    <d v="2024-01-25T00:00:00"/>
    <d v="2024-01-27T00:00:00"/>
    <d v="2024-01-28T00:00:00"/>
    <s v="Anjali Patel"/>
    <s v="Delhi"/>
    <x v="5"/>
    <x v="3"/>
    <s v="Laptop"/>
    <n v="0"/>
    <n v="1000"/>
    <n v="0"/>
    <x v="2"/>
    <s v="Cancelled"/>
    <s v="On Time"/>
    <s v="WH-Pune"/>
    <s v="Online"/>
    <s v="Yes"/>
    <s v="Late Delivery"/>
    <n v="1"/>
    <s v="Keep"/>
    <s v="Fix"/>
    <s v="Valid"/>
    <s v="OK"/>
    <s v="Ok"/>
    <s v="Ok"/>
    <n v="0"/>
    <s v="ok"/>
    <s v="Late Delivery"/>
    <x v="4"/>
    <n v="2024"/>
    <s v="Thu"/>
    <x v="0"/>
    <s v="Fast"/>
    <x v="0"/>
    <s v="Weekday"/>
  </r>
  <r>
    <x v="175"/>
    <d v="2024-05-21T00:00:00"/>
    <d v="2024-05-22T00:00:00"/>
    <d v="2024-05-22T00:00:00"/>
    <s v="Rahul Patel"/>
    <s v="Nagpur"/>
    <x v="1"/>
    <x v="2"/>
    <s v="Jeans"/>
    <n v="3"/>
    <n v="1000"/>
    <n v="3000"/>
    <x v="0"/>
    <s v="Completed"/>
    <s v="On Time"/>
    <s v="WH-Delhi"/>
    <s v="Offline"/>
    <s v="N/A"/>
    <s v="N/A"/>
    <n v="0"/>
    <s v="Keep"/>
    <s v="Ok"/>
    <s v="Valid"/>
    <s v="OK"/>
    <s v="Ok"/>
    <s v="Ok"/>
    <n v="3000"/>
    <s v="ok"/>
    <s v="Not Returned"/>
    <x v="9"/>
    <n v="2024"/>
    <s v="Tue"/>
    <x v="0"/>
    <s v="Fast"/>
    <x v="2"/>
    <s v="Weekday"/>
  </r>
  <r>
    <x v="176"/>
    <d v="2024-04-01T00:00:00"/>
    <d v="2024-04-01T00:00:00"/>
    <d v="2024-04-06T00:00:00"/>
    <s v="Priya Singh"/>
    <s v="Pune"/>
    <x v="1"/>
    <x v="1"/>
    <s v="Wheat"/>
    <n v="2"/>
    <n v="100"/>
    <n v="200"/>
    <x v="0"/>
    <s v="Pending"/>
    <s v="On Time"/>
    <s v="WH-Mumbai"/>
    <s v="Offline"/>
    <s v="No"/>
    <s v="N/A"/>
    <n v="5"/>
    <s v="Keep"/>
    <s v="Ok"/>
    <s v="Valid"/>
    <s v="OK"/>
    <s v="Ok"/>
    <s v="Ok"/>
    <n v="200"/>
    <s v="ok"/>
    <s v="Not Returned"/>
    <x v="10"/>
    <n v="2024"/>
    <s v="Mon"/>
    <x v="0"/>
    <s v="Medium"/>
    <x v="0"/>
    <s v="Weekday"/>
  </r>
  <r>
    <x v="177"/>
    <d v="2024-08-14T00:00:00"/>
    <d v="2024-08-16T00:00:00"/>
    <d v="2024-08-15T00:00:00"/>
    <s v="Vikas Gupta"/>
    <s v="Nagpur"/>
    <x v="1"/>
    <x v="1"/>
    <s v="Oil"/>
    <n v="1"/>
    <n v="500"/>
    <n v="500"/>
    <x v="3"/>
    <s v="Pending"/>
    <s v="In Transit"/>
    <s v="WH-Delhi"/>
    <s v="Offline"/>
    <s v="N/A"/>
    <s v="N/A"/>
    <n v="-1"/>
    <s v="Keep"/>
    <s v="Ok"/>
    <s v="Valid"/>
    <s v="Delivery Before Dispatch"/>
    <s v="Ok"/>
    <s v="Ok"/>
    <n v="500"/>
    <s v="ok"/>
    <s v="Not Returned"/>
    <x v="11"/>
    <n v="2024"/>
    <s v="Wed"/>
    <x v="0"/>
    <s v="Fast"/>
    <x v="0"/>
    <s v="Weekday"/>
  </r>
  <r>
    <x v="178"/>
    <d v="2024-04-10T00:00:00"/>
    <d v="2024-04-11T00:00:00"/>
    <d v="2024-04-17T00:00:00"/>
    <s v="Amit Sharma"/>
    <s v="Mumbai"/>
    <x v="1"/>
    <x v="1"/>
    <s v="Oil"/>
    <n v="-1"/>
    <n v="1000"/>
    <n v="-1000"/>
    <x v="0"/>
    <s v="Completed"/>
    <s v="In Transit"/>
    <s v="WH-Pune"/>
    <s v="Offline"/>
    <s v="No"/>
    <s v="N/A"/>
    <n v="6"/>
    <s v="Keep"/>
    <s v="Fix"/>
    <s v="Valid"/>
    <s v="OK"/>
    <s v="Ok"/>
    <s v="Ok"/>
    <n v="-1000"/>
    <s v="ok"/>
    <s v="Not Returned"/>
    <x v="10"/>
    <n v="2024"/>
    <s v="Wed"/>
    <x v="1"/>
    <s v="Slow"/>
    <x v="0"/>
    <s v="Weekday"/>
  </r>
  <r>
    <x v="179"/>
    <d v="2024-02-13T00:00:00"/>
    <d v="2024-02-16T00:00:00"/>
    <d v="2024-02-15T00:00:00"/>
    <s v="Anjali Gupta"/>
    <s v="Bangalore"/>
    <x v="3"/>
    <x v="2"/>
    <s v="Jacket"/>
    <n v="3"/>
    <n v="500"/>
    <n v="1500"/>
    <x v="0"/>
    <s v="Completed"/>
    <s v="Delayed"/>
    <s v="WH-Delhi"/>
    <s v="Online"/>
    <s v="Yes"/>
    <s v="Unknwon"/>
    <n v="-1"/>
    <s v="Keep"/>
    <s v="Ok"/>
    <s v="Valid"/>
    <s v="Delivery Before Dispatch"/>
    <s v="Ok"/>
    <s v="Ok"/>
    <n v="1500"/>
    <s v="ok"/>
    <s v="Unknwon"/>
    <x v="2"/>
    <n v="2024"/>
    <s v="Tue"/>
    <x v="0"/>
    <s v="Fast"/>
    <x v="0"/>
    <s v="Weekday"/>
  </r>
  <r>
    <x v="180"/>
    <d v="2024-12-11T00:00:00"/>
    <d v="2024-12-12T00:00:00"/>
    <d v="2024-12-19T00:00:00"/>
    <s v="Pooja Singh"/>
    <s v="Lucknow"/>
    <x v="4"/>
    <x v="0"/>
    <s v="Chair"/>
    <n v="3"/>
    <n v="100"/>
    <n v="300"/>
    <x v="0"/>
    <s v="Pending"/>
    <s v="Delayed"/>
    <s v="WH-Delhi"/>
    <s v="Online"/>
    <s v="N/A"/>
    <s v="N/A"/>
    <n v="7"/>
    <s v="Keep"/>
    <s v="Ok"/>
    <s v="Valid"/>
    <s v="OK"/>
    <s v="Ok"/>
    <s v="Ok"/>
    <n v="300"/>
    <s v="ok"/>
    <s v="Not Returned"/>
    <x v="6"/>
    <n v="2024"/>
    <s v="Wed"/>
    <x v="1"/>
    <s v="Slow"/>
    <x v="0"/>
    <s v="Weekday"/>
  </r>
  <r>
    <x v="181"/>
    <d v="2024-02-13T00:00:00"/>
    <d v="2024-02-12T00:00:00"/>
    <d v="2024-02-13T00:00:00"/>
    <s v="Rohit Verma"/>
    <s v="Hyderabad"/>
    <x v="0"/>
    <x v="2"/>
    <s v="T-Shirt"/>
    <n v="0"/>
    <n v="2000"/>
    <n v="0"/>
    <x v="1"/>
    <s v="Cancelled"/>
    <s v="In Transit"/>
    <s v="WH-Delhi"/>
    <s v="Online"/>
    <s v="Yes"/>
    <s v="Damaged"/>
    <n v="1"/>
    <s v="Keep"/>
    <s v="Fix"/>
    <s v="Valid"/>
    <s v="Dispatch Error"/>
    <s v="Ok"/>
    <s v="Ok"/>
    <n v="0"/>
    <s v="ok"/>
    <s v="Damaged"/>
    <x v="2"/>
    <n v="2024"/>
    <s v="Tue"/>
    <x v="0"/>
    <s v="Fast"/>
    <x v="0"/>
    <s v="Weekday"/>
  </r>
  <r>
    <x v="182"/>
    <d v="2024-12-29T00:00:00"/>
    <d v="2024-12-28T00:00:00"/>
    <d v="2024-12-28T00:00:00"/>
    <s v="Pooja Singh"/>
    <s v="Nagpur"/>
    <x v="1"/>
    <x v="2"/>
    <s v="T-Shirt"/>
    <n v="1"/>
    <n v="0"/>
    <n v="0"/>
    <x v="0"/>
    <s v="Pending"/>
    <s v="On Time"/>
    <s v="WH-Pune"/>
    <s v="Online"/>
    <s v="Yes"/>
    <s v="Wrong Item"/>
    <n v="0"/>
    <s v="Keep"/>
    <s v="Ok"/>
    <s v="Missing"/>
    <s v="Dispatch Error"/>
    <s v="Fix"/>
    <s v="Ok"/>
    <n v="0"/>
    <s v="ok"/>
    <s v="Wrong Item"/>
    <x v="6"/>
    <n v="2024"/>
    <s v="Sun"/>
    <x v="0"/>
    <s v="Fast"/>
    <x v="0"/>
    <s v="Weekend"/>
  </r>
  <r>
    <x v="183"/>
    <d v="2024-04-05T00:00:00"/>
    <d v="2024-04-06T00:00:00"/>
    <d v="2024-04-10T00:00:00"/>
    <s v="Rahul Joshi"/>
    <s v="Mumbai"/>
    <x v="1"/>
    <x v="2"/>
    <s v="Jeans"/>
    <n v="3"/>
    <n v="1000"/>
    <n v="3000"/>
    <x v="3"/>
    <s v="Completed"/>
    <s v="In Transit"/>
    <s v="WH-Pune"/>
    <s v="Offline"/>
    <s v="No"/>
    <s v="N/A"/>
    <n v="4"/>
    <s v="Keep"/>
    <s v="Ok"/>
    <s v="Valid"/>
    <s v="OK"/>
    <s v="Ok"/>
    <s v="Ok"/>
    <n v="3000"/>
    <s v="ok"/>
    <s v="Not Returned"/>
    <x v="10"/>
    <n v="2024"/>
    <s v="Fri"/>
    <x v="0"/>
    <s v="Medium"/>
    <x v="2"/>
    <s v="Weekday"/>
  </r>
  <r>
    <x v="184"/>
    <d v="2024-03-01T00:00:00"/>
    <d v="2024-02-29T00:00:00"/>
    <d v="2024-03-06T00:00:00"/>
    <s v="Priya Yadav"/>
    <s v="Nagpur"/>
    <x v="1"/>
    <x v="0"/>
    <s v="Table"/>
    <n v="0"/>
    <n v="500"/>
    <n v="0"/>
    <x v="2"/>
    <s v="Cancelled"/>
    <s v="Delayed"/>
    <s v="WH-Pune"/>
    <s v="Offline"/>
    <s v="N/A"/>
    <s v="N/A"/>
    <n v="6"/>
    <s v="Keep"/>
    <s v="Fix"/>
    <s v="Valid"/>
    <s v="Dispatch Error"/>
    <s v="Ok"/>
    <s v="Ok"/>
    <n v="0"/>
    <s v="ok"/>
    <s v="Not Returned"/>
    <x v="8"/>
    <n v="2024"/>
    <s v="Fri"/>
    <x v="1"/>
    <s v="Slow"/>
    <x v="0"/>
    <s v="Weekday"/>
  </r>
  <r>
    <x v="185"/>
    <d v="2024-09-25T00:00:00"/>
    <d v="2024-09-24T00:00:00"/>
    <d v="2024-09-23T00:00:00"/>
    <s v="Amit Patel"/>
    <s v="Mumbai"/>
    <x v="1"/>
    <x v="0"/>
    <s v="Table"/>
    <n v="0"/>
    <n v="100"/>
    <n v="0"/>
    <x v="0"/>
    <s v="Pending"/>
    <s v="In Transit"/>
    <s v="WH-Pune"/>
    <s v="Offline"/>
    <s v="No"/>
    <s v="N/A"/>
    <n v="-1"/>
    <s v="Keep"/>
    <s v="Fix"/>
    <s v="Valid"/>
    <s v="Dispatch Error"/>
    <s v="Ok"/>
    <s v="Ok"/>
    <n v="0"/>
    <s v="ok"/>
    <s v="Not Returned"/>
    <x v="7"/>
    <n v="2024"/>
    <s v="Wed"/>
    <x v="0"/>
    <s v="Fast"/>
    <x v="0"/>
    <s v="Weekday"/>
  </r>
  <r>
    <x v="186"/>
    <d v="2024-02-27T00:00:00"/>
    <d v="2024-02-26T00:00:00"/>
    <d v="2024-02-26T00:00:00"/>
    <s v="Rahul Gupta"/>
    <s v="Lucknow"/>
    <x v="4"/>
    <x v="2"/>
    <s v="T-Shirt"/>
    <n v="2"/>
    <n v="100"/>
    <n v="200"/>
    <x v="3"/>
    <s v="Cancelled"/>
    <s v="Delayed"/>
    <s v="WH-Delhi"/>
    <s v="Offline"/>
    <s v="No"/>
    <s v="N/A"/>
    <n v="0"/>
    <s v="Keep"/>
    <s v="Ok"/>
    <s v="Valid"/>
    <s v="Dispatch Error"/>
    <s v="Ok"/>
    <s v="Ok"/>
    <n v="200"/>
    <s v="ok"/>
    <s v="Not Returned"/>
    <x v="2"/>
    <n v="2024"/>
    <s v="Tue"/>
    <x v="0"/>
    <s v="Fast"/>
    <x v="0"/>
    <s v="Weekday"/>
  </r>
  <r>
    <x v="187"/>
    <d v="2024-05-22T00:00:00"/>
    <d v="2024-05-20T00:00:00"/>
    <d v="2024-05-27T00:00:00"/>
    <s v="Vikas Gupta"/>
    <s v="Lucknow"/>
    <x v="4"/>
    <x v="1"/>
    <s v="Wheat"/>
    <n v="2"/>
    <n v="1000"/>
    <n v="2000"/>
    <x v="1"/>
    <s v="Pending"/>
    <s v="Delayed"/>
    <s v="WH-Delhi"/>
    <s v="Online"/>
    <s v="Yes"/>
    <s v="Wrong Item"/>
    <n v="7"/>
    <s v="Keep"/>
    <s v="Ok"/>
    <s v="Valid"/>
    <s v="Dispatch Error"/>
    <s v="Ok"/>
    <s v="Ok"/>
    <n v="2000"/>
    <s v="ok"/>
    <s v="Wrong Item"/>
    <x v="9"/>
    <n v="2024"/>
    <s v="Wed"/>
    <x v="1"/>
    <s v="Slow"/>
    <x v="2"/>
    <s v="Weekday"/>
  </r>
  <r>
    <x v="188"/>
    <d v="2024-11-02T00:00:00"/>
    <d v="2024-11-03T00:00:00"/>
    <d v="2024-11-04T00:00:00"/>
    <s v="Anjali Sharma"/>
    <s v="Jaipur"/>
    <x v="2"/>
    <x v="0"/>
    <s v="Table"/>
    <n v="0"/>
    <n v="0"/>
    <n v="0"/>
    <x v="1"/>
    <s v="Completed"/>
    <s v="On Time"/>
    <s v="WH-Mumbai"/>
    <s v="Offline"/>
    <s v="No"/>
    <s v="N/A"/>
    <n v="1"/>
    <s v="Keep"/>
    <s v="Fix"/>
    <s v="Missing"/>
    <s v="OK"/>
    <s v="Fix"/>
    <s v="Ok"/>
    <n v="0"/>
    <s v="ok"/>
    <s v="Not Returned"/>
    <x v="5"/>
    <n v="2024"/>
    <s v="Sat"/>
    <x v="0"/>
    <s v="Fast"/>
    <x v="0"/>
    <s v="Weekend"/>
  </r>
  <r>
    <x v="189"/>
    <d v="2024-11-08T00:00:00"/>
    <d v="2024-11-11T00:00:00"/>
    <d v="2024-11-17T00:00:00"/>
    <s v="Karan Gupta"/>
    <s v="Delhi"/>
    <x v="5"/>
    <x v="1"/>
    <s v="Rice"/>
    <n v="2"/>
    <n v="1000"/>
    <n v="2000"/>
    <x v="0"/>
    <s v="Pending"/>
    <s v="Delayed"/>
    <s v="WH-Pune"/>
    <s v="Online"/>
    <s v="Yes"/>
    <s v="Wrong Item"/>
    <n v="6"/>
    <s v="Keep"/>
    <s v="Ok"/>
    <s v="Valid"/>
    <s v="OK"/>
    <s v="Ok"/>
    <s v="Ok"/>
    <n v="2000"/>
    <s v="ok"/>
    <s v="Wrong Item"/>
    <x v="5"/>
    <n v="2024"/>
    <s v="Fri"/>
    <x v="1"/>
    <s v="Slow"/>
    <x v="2"/>
    <s v="Weekday"/>
  </r>
  <r>
    <x v="190"/>
    <d v="2024-09-12T00:00:00"/>
    <d v="2024-09-14T00:00:00"/>
    <d v="2024-09-19T00:00:00"/>
    <s v="Rahul Kumar"/>
    <s v="Jaipur"/>
    <x v="2"/>
    <x v="0"/>
    <s v="Table"/>
    <n v="1"/>
    <n v="2000"/>
    <n v="2000"/>
    <x v="1"/>
    <s v="Pending"/>
    <s v="Delayed"/>
    <s v="WH-Mumbai"/>
    <s v="Offline"/>
    <s v="Yes"/>
    <s v="Unknwon"/>
    <n v="5"/>
    <s v="Keep"/>
    <s v="Ok"/>
    <s v="Valid"/>
    <s v="OK"/>
    <s v="Ok"/>
    <s v="Ok"/>
    <n v="2000"/>
    <s v="ok"/>
    <s v="Unknwon"/>
    <x v="7"/>
    <n v="2024"/>
    <s v="Thu"/>
    <x v="0"/>
    <s v="Medium"/>
    <x v="2"/>
    <s v="Weekday"/>
  </r>
  <r>
    <x v="191"/>
    <d v="2024-09-30T00:00:00"/>
    <d v="2024-10-02T00:00:00"/>
    <d v="2024-10-04T00:00:00"/>
    <s v="Rahul Sharma"/>
    <s v="Nagpur"/>
    <x v="1"/>
    <x v="2"/>
    <s v="Jacket"/>
    <n v="2"/>
    <n v="500"/>
    <n v="1000"/>
    <x v="2"/>
    <s v="Cancelled"/>
    <s v="In Transit"/>
    <s v="WH-Pune"/>
    <s v="Offline"/>
    <s v="No"/>
    <s v="N/A"/>
    <n v="2"/>
    <s v="Keep"/>
    <s v="Ok"/>
    <s v="Valid"/>
    <s v="OK"/>
    <s v="Ok"/>
    <s v="Ok"/>
    <n v="1000"/>
    <s v="ok"/>
    <s v="Not Returned"/>
    <x v="7"/>
    <n v="2024"/>
    <s v="Mon"/>
    <x v="0"/>
    <s v="Fast"/>
    <x v="0"/>
    <s v="Weekday"/>
  </r>
  <r>
    <x v="192"/>
    <d v="2024-10-05T00:00:00"/>
    <d v="2024-10-05T00:00:00"/>
    <d v="2024-10-12T00:00:00"/>
    <s v="Rahul Singh"/>
    <s v="Jaipur"/>
    <x v="2"/>
    <x v="1"/>
    <s v="Rice"/>
    <n v="0"/>
    <n v="100"/>
    <n v="0"/>
    <x v="0"/>
    <s v="Completed"/>
    <s v="Delayed"/>
    <s v="WH-Pune"/>
    <s v="Offline"/>
    <s v="N/A"/>
    <s v="N/A"/>
    <n v="7"/>
    <s v="Keep"/>
    <s v="Fix"/>
    <s v="Valid"/>
    <s v="OK"/>
    <s v="Ok"/>
    <s v="Ok"/>
    <n v="0"/>
    <s v="ok"/>
    <s v="Not Returned"/>
    <x v="0"/>
    <n v="2024"/>
    <s v="Sat"/>
    <x v="1"/>
    <s v="Slow"/>
    <x v="0"/>
    <s v="Weekend"/>
  </r>
  <r>
    <x v="193"/>
    <d v="2024-04-26T00:00:00"/>
    <d v="2024-04-26T00:00:00"/>
    <d v="2024-04-28T00:00:00"/>
    <s v="Vikas Kumar"/>
    <s v="Nagpur"/>
    <x v="1"/>
    <x v="1"/>
    <s v="Oil"/>
    <n v="2"/>
    <n v="100"/>
    <n v="200"/>
    <x v="3"/>
    <s v="Completed"/>
    <s v="Delayed"/>
    <s v="WH-Delhi"/>
    <s v="Online"/>
    <s v="Yes"/>
    <s v="Unknwon"/>
    <n v="2"/>
    <s v="Keep"/>
    <s v="Ok"/>
    <s v="Valid"/>
    <s v="OK"/>
    <s v="Ok"/>
    <s v="Ok"/>
    <n v="200"/>
    <s v="ok"/>
    <s v="Unknwon"/>
    <x v="10"/>
    <n v="2024"/>
    <s v="Fri"/>
    <x v="0"/>
    <s v="Fast"/>
    <x v="0"/>
    <s v="Weekday"/>
  </r>
  <r>
    <x v="194"/>
    <d v="2024-08-16T00:00:00"/>
    <d v="2024-08-18T00:00:00"/>
    <d v="2024-08-20T00:00:00"/>
    <s v="Anjali Gupta"/>
    <s v="Pune"/>
    <x v="1"/>
    <x v="3"/>
    <s v="Mobile"/>
    <n v="3"/>
    <n v="1000"/>
    <n v="3000"/>
    <x v="0"/>
    <s v="Cancelled"/>
    <s v="In Transit"/>
    <s v="WH-Pune"/>
    <s v="Online"/>
    <s v="N/A"/>
    <s v="N/A"/>
    <n v="2"/>
    <s v="Keep"/>
    <s v="Ok"/>
    <s v="Valid"/>
    <s v="OK"/>
    <s v="Ok"/>
    <s v="Ok"/>
    <n v="3000"/>
    <s v="ok"/>
    <s v="Not Returned"/>
    <x v="11"/>
    <n v="2024"/>
    <s v="Fri"/>
    <x v="0"/>
    <s v="Fast"/>
    <x v="2"/>
    <s v="Weekday"/>
  </r>
  <r>
    <x v="195"/>
    <d v="2024-08-01T00:00:00"/>
    <d v="2024-08-04T00:00:00"/>
    <d v="2024-08-11T00:00:00"/>
    <s v="Karan Verma"/>
    <s v="Lucknow"/>
    <x v="4"/>
    <x v="0"/>
    <s v="Table"/>
    <n v="-1"/>
    <n v="500"/>
    <n v="-500"/>
    <x v="2"/>
    <s v="Pending"/>
    <s v="Delayed"/>
    <s v="WH-Pune"/>
    <s v="Offline"/>
    <s v="Yes"/>
    <s v="Damaged"/>
    <n v="7"/>
    <s v="Keep"/>
    <s v="Fix"/>
    <s v="Valid"/>
    <s v="OK"/>
    <s v="Ok"/>
    <s v="Ok"/>
    <n v="-500"/>
    <s v="ok"/>
    <s v="Damaged"/>
    <x v="11"/>
    <n v="2024"/>
    <s v="Thu"/>
    <x v="1"/>
    <s v="Slow"/>
    <x v="0"/>
    <s v="Weekday"/>
  </r>
  <r>
    <x v="196"/>
    <d v="2024-10-11T00:00:00"/>
    <d v="2024-10-12T00:00:00"/>
    <d v="2024-10-19T00:00:00"/>
    <s v="Sneha Verma"/>
    <s v="Mumbai"/>
    <x v="1"/>
    <x v="1"/>
    <s v="Rice"/>
    <n v="1"/>
    <n v="500"/>
    <n v="500"/>
    <x v="1"/>
    <s v="Pending"/>
    <s v="Delayed"/>
    <s v="WH-Delhi"/>
    <s v="Online"/>
    <s v="No"/>
    <s v="N/A"/>
    <n v="7"/>
    <s v="Keep"/>
    <s v="Ok"/>
    <s v="Valid"/>
    <s v="OK"/>
    <s v="Ok"/>
    <s v="Ok"/>
    <n v="500"/>
    <s v="ok"/>
    <s v="Not Returned"/>
    <x v="0"/>
    <n v="2024"/>
    <s v="Fri"/>
    <x v="1"/>
    <s v="Slow"/>
    <x v="0"/>
    <s v="Weekday"/>
  </r>
  <r>
    <x v="197"/>
    <d v="2024-10-24T00:00:00"/>
    <d v="2024-10-27T00:00:00"/>
    <d v="2024-10-30T00:00:00"/>
    <s v="Neha Sharma"/>
    <s v="Pune"/>
    <x v="1"/>
    <x v="3"/>
    <s v="Laptop"/>
    <n v="-1"/>
    <n v="500"/>
    <n v="-500"/>
    <x v="3"/>
    <s v="Completed"/>
    <s v="In Transit"/>
    <s v="WH-Pune"/>
    <s v="Offline"/>
    <s v="No"/>
    <s v="N/A"/>
    <n v="3"/>
    <s v="Keep"/>
    <s v="Fix"/>
    <s v="Valid"/>
    <s v="OK"/>
    <s v="Ok"/>
    <s v="Ok"/>
    <n v="-500"/>
    <s v="ok"/>
    <s v="Not Returned"/>
    <x v="0"/>
    <n v="2024"/>
    <s v="Thu"/>
    <x v="0"/>
    <s v="Medium"/>
    <x v="0"/>
    <s v="Weekday"/>
  </r>
  <r>
    <x v="198"/>
    <d v="2024-12-14T00:00:00"/>
    <d v="2024-12-16T00:00:00"/>
    <d v="2024-12-17T00:00:00"/>
    <s v="Neha Sharma"/>
    <s v="Mumbai"/>
    <x v="1"/>
    <x v="1"/>
    <s v="Oil"/>
    <n v="1"/>
    <n v="2000"/>
    <n v="2000"/>
    <x v="2"/>
    <s v="Pending"/>
    <s v="On Time"/>
    <s v="WH-Pune"/>
    <s v="Online"/>
    <s v="Yes"/>
    <s v="Wrong Item"/>
    <n v="1"/>
    <s v="Keep"/>
    <s v="Ok"/>
    <s v="Valid"/>
    <s v="OK"/>
    <s v="Ok"/>
    <s v="Ok"/>
    <n v="2000"/>
    <s v="ok"/>
    <s v="Wrong Item"/>
    <x v="6"/>
    <n v="2024"/>
    <s v="Sat"/>
    <x v="0"/>
    <s v="Fast"/>
    <x v="2"/>
    <s v="Weekend"/>
  </r>
  <r>
    <x v="199"/>
    <d v="2024-04-10T00:00:00"/>
    <d v="2024-04-12T00:00:00"/>
    <d v="2024-04-12T00:00:00"/>
    <s v="Rohit Patel"/>
    <s v="Hyderabad"/>
    <x v="0"/>
    <x v="3"/>
    <s v="Mobile"/>
    <n v="-1"/>
    <n v="100"/>
    <n v="-100"/>
    <x v="3"/>
    <s v="Completed"/>
    <s v="On Time"/>
    <s v="WH-Pune"/>
    <s v="Offline"/>
    <s v="N/A"/>
    <s v="N/A"/>
    <n v="0"/>
    <s v="Keep"/>
    <s v="Fix"/>
    <s v="Valid"/>
    <s v="OK"/>
    <s v="Ok"/>
    <s v="Ok"/>
    <n v="-100"/>
    <s v="ok"/>
    <s v="Wrong"/>
    <x v="10"/>
    <n v="2024"/>
    <s v="Wed"/>
    <x v="0"/>
    <s v="Fast"/>
    <x v="0"/>
    <s v="Weekday"/>
  </r>
  <r>
    <x v="200"/>
    <d v="2024-06-01T00:00:00"/>
    <d v="2024-06-01T00:00:00"/>
    <d v="2024-06-08T00:00:00"/>
    <s v="Rahul Singh"/>
    <s v="Bangalore"/>
    <x v="3"/>
    <x v="2"/>
    <s v="T-Shirt"/>
    <n v="3"/>
    <n v="1000"/>
    <n v="3000"/>
    <x v="0"/>
    <s v="Completed"/>
    <s v="Delayed"/>
    <s v="WH-Delhi"/>
    <s v="Offline"/>
    <s v="No"/>
    <s v="N/A"/>
    <n v="7"/>
    <s v="Keep"/>
    <s v="Ok"/>
    <s v="Valid"/>
    <s v="OK"/>
    <s v="Ok"/>
    <s v="Ok"/>
    <n v="3000"/>
    <s v="ok"/>
    <s v="Not Returned"/>
    <x v="3"/>
    <n v="2024"/>
    <s v="Sat"/>
    <x v="1"/>
    <s v="Slow"/>
    <x v="2"/>
    <s v="Weekend"/>
  </r>
  <r>
    <x v="201"/>
    <d v="2024-01-14T00:00:00"/>
    <d v="2024-01-14T00:00:00"/>
    <d v="2024-01-17T00:00:00"/>
    <s v="Amit Joshi"/>
    <s v="Hyderabad"/>
    <x v="0"/>
    <x v="2"/>
    <s v="Jacket"/>
    <n v="2"/>
    <n v="500"/>
    <n v="1000"/>
    <x v="2"/>
    <s v="Pending"/>
    <s v="In Transit"/>
    <s v="WH-Mumbai"/>
    <s v="Online"/>
    <s v="Yes"/>
    <s v="Unknwon"/>
    <n v="3"/>
    <s v="Keep"/>
    <s v="Ok"/>
    <s v="Valid"/>
    <s v="OK"/>
    <s v="Ok"/>
    <s v="Ok"/>
    <n v="1000"/>
    <s v="ok"/>
    <s v="Unknwon"/>
    <x v="4"/>
    <n v="2024"/>
    <s v="Sun"/>
    <x v="0"/>
    <s v="Medium"/>
    <x v="0"/>
    <s v="Weekend"/>
  </r>
  <r>
    <x v="202"/>
    <d v="2024-03-11T00:00:00"/>
    <d v="2024-03-09T00:00:00"/>
    <d v="2024-03-14T00:00:00"/>
    <s v="Pooja Gupta"/>
    <s v="Lucknow"/>
    <x v="4"/>
    <x v="0"/>
    <s v="Table"/>
    <n v="3"/>
    <n v="500"/>
    <n v="1500"/>
    <x v="2"/>
    <s v="Completed"/>
    <s v="On Time"/>
    <s v="WH-Mumbai"/>
    <s v="Online"/>
    <s v="N/A"/>
    <s v="N/A"/>
    <n v="5"/>
    <s v="Keep"/>
    <s v="Ok"/>
    <s v="Valid"/>
    <s v="Dispatch Error"/>
    <s v="Ok"/>
    <s v="Ok"/>
    <n v="1500"/>
    <s v="ok"/>
    <s v="Not Returned"/>
    <x v="8"/>
    <n v="2024"/>
    <s v="Mon"/>
    <x v="0"/>
    <s v="Medium"/>
    <x v="0"/>
    <s v="Weekday"/>
  </r>
  <r>
    <x v="203"/>
    <d v="2024-06-26T00:00:00"/>
    <d v="2024-06-26T00:00:00"/>
    <d v="2024-06-28T00:00:00"/>
    <s v="Rohit Patel"/>
    <s v="Nagpur"/>
    <x v="1"/>
    <x v="3"/>
    <s v="Laptop"/>
    <n v="3"/>
    <n v="2000"/>
    <n v="6000"/>
    <x v="3"/>
    <s v="Pending"/>
    <s v="Delayed"/>
    <s v="WH-Mumbai"/>
    <s v="Online"/>
    <s v="No"/>
    <s v="N/A"/>
    <n v="2"/>
    <s v="Keep"/>
    <s v="Ok"/>
    <s v="Valid"/>
    <s v="OK"/>
    <s v="Ok"/>
    <s v="Ok"/>
    <n v="6000"/>
    <s v="ok"/>
    <s v="Not Returned"/>
    <x v="3"/>
    <n v="2024"/>
    <s v="Wed"/>
    <x v="0"/>
    <s v="Fast"/>
    <x v="1"/>
    <s v="Weekday"/>
  </r>
  <r>
    <x v="204"/>
    <d v="2024-10-27T00:00:00"/>
    <d v="2024-10-29T00:00:00"/>
    <d v="2024-10-30T00:00:00"/>
    <s v="Neha Kumar"/>
    <s v="Bangalore"/>
    <x v="3"/>
    <x v="1"/>
    <s v="Rice"/>
    <n v="3"/>
    <n v="1000"/>
    <n v="3000"/>
    <x v="1"/>
    <s v="Cancelled"/>
    <s v="Delayed"/>
    <s v="WH-Mumbai"/>
    <s v="Online"/>
    <s v="N/A"/>
    <s v="N/A"/>
    <n v="1"/>
    <s v="Keep"/>
    <s v="Ok"/>
    <s v="Valid"/>
    <s v="OK"/>
    <s v="Ok"/>
    <s v="Ok"/>
    <n v="3000"/>
    <s v="ok"/>
    <s v="Not Returned"/>
    <x v="0"/>
    <n v="2024"/>
    <s v="Sun"/>
    <x v="0"/>
    <s v="Fast"/>
    <x v="2"/>
    <s v="Weekend"/>
  </r>
  <r>
    <x v="205"/>
    <d v="2024-09-28T00:00:00"/>
    <d v="2024-09-29T00:00:00"/>
    <d v="2024-10-05T00:00:00"/>
    <s v="Neha Singh"/>
    <s v="Bangalore"/>
    <x v="3"/>
    <x v="3"/>
    <s v="Laptop"/>
    <n v="0"/>
    <n v="100"/>
    <n v="0"/>
    <x v="1"/>
    <s v="Cancelled"/>
    <s v="Delayed"/>
    <s v="WH-Pune"/>
    <s v="Online"/>
    <s v="Yes"/>
    <s v="Late Delivery"/>
    <n v="6"/>
    <s v="Keep"/>
    <s v="Fix"/>
    <s v="Valid"/>
    <s v="OK"/>
    <s v="Ok"/>
    <s v="Ok"/>
    <n v="0"/>
    <s v="ok"/>
    <s v="Late Delivery"/>
    <x v="7"/>
    <n v="2024"/>
    <s v="Sat"/>
    <x v="1"/>
    <s v="Slow"/>
    <x v="0"/>
    <s v="Weekend"/>
  </r>
  <r>
    <x v="206"/>
    <d v="2024-04-21T00:00:00"/>
    <d v="2024-04-22T00:00:00"/>
    <d v="2024-04-28T00:00:00"/>
    <s v="Anjali Gupta"/>
    <s v="Nagpur"/>
    <x v="1"/>
    <x v="0"/>
    <s v="Sofa"/>
    <n v="2"/>
    <n v="500"/>
    <n v="1000"/>
    <x v="3"/>
    <s v="Completed"/>
    <s v="On Time"/>
    <s v="WH-Mumbai"/>
    <s v="Online"/>
    <s v="No"/>
    <s v="N/A"/>
    <n v="6"/>
    <s v="Keep"/>
    <s v="Ok"/>
    <s v="Valid"/>
    <s v="OK"/>
    <s v="Ok"/>
    <s v="Ok"/>
    <n v="1000"/>
    <s v="ok"/>
    <s v="Not Returned"/>
    <x v="10"/>
    <n v="2024"/>
    <s v="Sun"/>
    <x v="1"/>
    <s v="Slow"/>
    <x v="0"/>
    <s v="Weekend"/>
  </r>
  <r>
    <x v="207"/>
    <d v="2024-11-17T00:00:00"/>
    <d v="2024-11-20T00:00:00"/>
    <d v="2024-11-22T00:00:00"/>
    <s v="Karan Joshi"/>
    <s v="Pune"/>
    <x v="1"/>
    <x v="0"/>
    <s v="Sofa"/>
    <n v="0"/>
    <n v="1000"/>
    <n v="0"/>
    <x v="1"/>
    <s v="Completed"/>
    <s v="In Transit"/>
    <s v="WH-Pune"/>
    <s v="Offline"/>
    <s v="Yes"/>
    <s v="Damaged"/>
    <n v="2"/>
    <s v="Keep"/>
    <s v="Fix"/>
    <s v="Valid"/>
    <s v="OK"/>
    <s v="Ok"/>
    <s v="Ok"/>
    <n v="0"/>
    <s v="ok"/>
    <s v="Damaged"/>
    <x v="5"/>
    <n v="2024"/>
    <s v="Sun"/>
    <x v="0"/>
    <s v="Fast"/>
    <x v="0"/>
    <s v="Weekend"/>
  </r>
  <r>
    <x v="208"/>
    <d v="2024-05-21T00:00:00"/>
    <d v="2024-05-23T00:00:00"/>
    <d v="2024-05-24T00:00:00"/>
    <s v="Anjali Yadav"/>
    <s v="Mumbai"/>
    <x v="1"/>
    <x v="3"/>
    <s v="Mobile"/>
    <n v="1"/>
    <n v="0"/>
    <n v="0"/>
    <x v="3"/>
    <s v="Completed"/>
    <s v="In Transit"/>
    <s v="WH-Pune"/>
    <s v="Online"/>
    <s v="No"/>
    <s v="N/A"/>
    <n v="1"/>
    <s v="Keep"/>
    <s v="Ok"/>
    <s v="Missing"/>
    <s v="OK"/>
    <s v="Fix"/>
    <s v="Ok"/>
    <n v="0"/>
    <s v="ok"/>
    <s v="Not Returned"/>
    <x v="9"/>
    <n v="2024"/>
    <s v="Tue"/>
    <x v="0"/>
    <s v="Fast"/>
    <x v="0"/>
    <s v="Weekday"/>
  </r>
  <r>
    <x v="209"/>
    <d v="2024-08-23T00:00:00"/>
    <d v="2024-08-23T00:00:00"/>
    <d v="2024-08-26T00:00:00"/>
    <s v="Vikas Gupta"/>
    <s v="Pune"/>
    <x v="1"/>
    <x v="3"/>
    <s v="Mobile"/>
    <n v="-1"/>
    <n v="2000"/>
    <n v="-2000"/>
    <x v="1"/>
    <s v="Completed"/>
    <s v="On Time"/>
    <s v="WH-Mumbai"/>
    <s v="Offline"/>
    <s v="Yes"/>
    <s v="Unknwon"/>
    <n v="3"/>
    <s v="Keep"/>
    <s v="Fix"/>
    <s v="Valid"/>
    <s v="OK"/>
    <s v="Ok"/>
    <s v="Ok"/>
    <n v="-2000"/>
    <s v="ok"/>
    <s v="Unknwon"/>
    <x v="11"/>
    <n v="2024"/>
    <s v="Fri"/>
    <x v="0"/>
    <s v="Medium"/>
    <x v="0"/>
    <s v="Weekday"/>
  </r>
  <r>
    <x v="210"/>
    <d v="2024-08-05T00:00:00"/>
    <d v="2024-08-04T00:00:00"/>
    <d v="2024-08-04T00:00:00"/>
    <s v="Priya Yadav"/>
    <s v="Delhi"/>
    <x v="5"/>
    <x v="0"/>
    <s v="Sofa"/>
    <n v="-1"/>
    <n v="500"/>
    <n v="-500"/>
    <x v="0"/>
    <s v="Completed"/>
    <s v="On Time"/>
    <s v="WH-Delhi"/>
    <s v="Online"/>
    <s v="Yes"/>
    <s v="Late Delivery"/>
    <n v="0"/>
    <s v="Keep"/>
    <s v="Fix"/>
    <s v="Valid"/>
    <s v="Dispatch Error"/>
    <s v="Ok"/>
    <s v="Ok"/>
    <n v="-500"/>
    <s v="ok"/>
    <s v="Late Delivery"/>
    <x v="11"/>
    <n v="2024"/>
    <s v="Mon"/>
    <x v="0"/>
    <s v="Fast"/>
    <x v="0"/>
    <s v="Weekday"/>
  </r>
  <r>
    <x v="211"/>
    <d v="2024-10-31T00:00:00"/>
    <d v="2024-10-30T00:00:00"/>
    <d v="2024-11-06T00:00:00"/>
    <s v="Neha Kumar"/>
    <s v="Bangalore"/>
    <x v="3"/>
    <x v="2"/>
    <s v="Jacket"/>
    <n v="1"/>
    <n v="500"/>
    <n v="500"/>
    <x v="3"/>
    <s v="Pending"/>
    <s v="Delayed"/>
    <s v="WH-Mumbai"/>
    <s v="Offline"/>
    <s v="No"/>
    <s v="N/A"/>
    <n v="7"/>
    <s v="Keep"/>
    <s v="Ok"/>
    <s v="Valid"/>
    <s v="Dispatch Error"/>
    <s v="Ok"/>
    <s v="Ok"/>
    <n v="500"/>
    <s v="ok"/>
    <s v="Not Returned"/>
    <x v="0"/>
    <n v="2024"/>
    <s v="Thu"/>
    <x v="1"/>
    <s v="Slow"/>
    <x v="0"/>
    <s v="Weekday"/>
  </r>
  <r>
    <x v="212"/>
    <d v="2024-12-08T00:00:00"/>
    <d v="2024-12-09T00:00:00"/>
    <d v="2024-12-12T00:00:00"/>
    <s v="Vikas Joshi"/>
    <s v="Nagpur"/>
    <x v="1"/>
    <x v="1"/>
    <s v="Rice"/>
    <n v="0"/>
    <n v="100"/>
    <n v="0"/>
    <x v="0"/>
    <s v="Completed"/>
    <s v="On Time"/>
    <s v="WH-Mumbai"/>
    <s v="Offline"/>
    <s v="No"/>
    <s v="N/A"/>
    <n v="3"/>
    <s v="Keep"/>
    <s v="Fix"/>
    <s v="Valid"/>
    <s v="OK"/>
    <s v="Ok"/>
    <s v="Ok"/>
    <n v="0"/>
    <s v="ok"/>
    <s v="Not Returned"/>
    <x v="6"/>
    <n v="2024"/>
    <s v="Sun"/>
    <x v="0"/>
    <s v="Medium"/>
    <x v="0"/>
    <s v="Weekend"/>
  </r>
  <r>
    <x v="213"/>
    <d v="2024-01-20T00:00:00"/>
    <d v="2024-01-19T00:00:00"/>
    <d v="2024-01-26T00:00:00"/>
    <s v="Sneha Singh"/>
    <s v="Delhi"/>
    <x v="5"/>
    <x v="1"/>
    <s v="Wheat"/>
    <n v="1"/>
    <n v="500"/>
    <n v="500"/>
    <x v="0"/>
    <s v="Completed"/>
    <s v="On Time"/>
    <s v="WH-Mumbai"/>
    <s v="Online"/>
    <s v="No"/>
    <s v="N/A"/>
    <n v="7"/>
    <s v="Keep"/>
    <s v="Ok"/>
    <s v="Valid"/>
    <s v="Dispatch Error"/>
    <s v="Ok"/>
    <s v="Ok"/>
    <n v="500"/>
    <s v="ok"/>
    <s v="Not Returned"/>
    <x v="4"/>
    <n v="2024"/>
    <s v="Sat"/>
    <x v="1"/>
    <s v="Slow"/>
    <x v="0"/>
    <s v="Weekend"/>
  </r>
  <r>
    <x v="214"/>
    <d v="2024-11-04T00:00:00"/>
    <d v="2024-11-03T00:00:00"/>
    <d v="2024-11-07T00:00:00"/>
    <s v="Vikas Patel"/>
    <s v="Bangalore"/>
    <x v="3"/>
    <x v="2"/>
    <s v="Jeans"/>
    <n v="1"/>
    <n v="1000"/>
    <n v="1000"/>
    <x v="0"/>
    <s v="Pending"/>
    <s v="In Transit"/>
    <s v="WH-Delhi"/>
    <s v="Online"/>
    <s v="Yes"/>
    <s v="Damaged"/>
    <n v="4"/>
    <s v="Keep"/>
    <s v="Ok"/>
    <s v="Valid"/>
    <s v="Dispatch Error"/>
    <s v="Ok"/>
    <s v="Ok"/>
    <n v="1000"/>
    <s v="ok"/>
    <s v="Damaged"/>
    <x v="5"/>
    <n v="2024"/>
    <s v="Mon"/>
    <x v="0"/>
    <s v="Medium"/>
    <x v="0"/>
    <s v="Weekday"/>
  </r>
  <r>
    <x v="215"/>
    <d v="2024-05-02T00:00:00"/>
    <d v="2024-05-02T00:00:00"/>
    <d v="2024-05-04T00:00:00"/>
    <s v="Amit Sharma"/>
    <s v="Pune"/>
    <x v="1"/>
    <x v="2"/>
    <s v="Jeans"/>
    <n v="1"/>
    <n v="2000"/>
    <n v="2000"/>
    <x v="3"/>
    <s v="Completed"/>
    <s v="Delayed"/>
    <s v="WH-Pune"/>
    <s v="Offline"/>
    <s v="N/A"/>
    <s v="N/A"/>
    <n v="2"/>
    <s v="Keep"/>
    <s v="Ok"/>
    <s v="Valid"/>
    <s v="OK"/>
    <s v="Ok"/>
    <s v="Ok"/>
    <n v="2000"/>
    <s v="ok"/>
    <s v="Not Returned"/>
    <x v="9"/>
    <n v="2024"/>
    <s v="Thu"/>
    <x v="0"/>
    <s v="Fast"/>
    <x v="2"/>
    <s v="Weekday"/>
  </r>
  <r>
    <x v="216"/>
    <d v="2024-03-09T00:00:00"/>
    <d v="2024-03-11T00:00:00"/>
    <d v="2024-03-18T00:00:00"/>
    <s v="Neha Joshi"/>
    <s v="Delhi"/>
    <x v="5"/>
    <x v="1"/>
    <s v="Rice"/>
    <n v="2"/>
    <n v="0"/>
    <n v="0"/>
    <x v="0"/>
    <s v="Cancelled"/>
    <s v="On Time"/>
    <s v="WH-Mumbai"/>
    <s v="Offline"/>
    <s v="Yes"/>
    <s v="Late Delivery"/>
    <n v="7"/>
    <s v="Keep"/>
    <s v="Ok"/>
    <s v="Missing"/>
    <s v="OK"/>
    <s v="Fix"/>
    <s v="Ok"/>
    <n v="0"/>
    <s v="ok"/>
    <s v="Late Delivery"/>
    <x v="8"/>
    <n v="2024"/>
    <s v="Sat"/>
    <x v="1"/>
    <s v="Slow"/>
    <x v="0"/>
    <s v="Weekend"/>
  </r>
  <r>
    <x v="217"/>
    <d v="2024-05-15T00:00:00"/>
    <d v="2024-05-16T00:00:00"/>
    <d v="2024-05-23T00:00:00"/>
    <s v="Rohit Yadav"/>
    <s v="Mumbai"/>
    <x v="1"/>
    <x v="2"/>
    <s v="T-Shirt"/>
    <n v="1"/>
    <n v="2000"/>
    <n v="2000"/>
    <x v="3"/>
    <s v="Completed"/>
    <s v="On Time"/>
    <s v="WH-Delhi"/>
    <s v="Offline"/>
    <s v="Yes"/>
    <s v="Late Delivery"/>
    <n v="7"/>
    <s v="Keep"/>
    <s v="Ok"/>
    <s v="Valid"/>
    <s v="OK"/>
    <s v="Ok"/>
    <s v="Ok"/>
    <n v="2000"/>
    <s v="ok"/>
    <s v="Late Delivery"/>
    <x v="9"/>
    <n v="2024"/>
    <s v="Wed"/>
    <x v="1"/>
    <s v="Slow"/>
    <x v="2"/>
    <s v="Weekday"/>
  </r>
  <r>
    <x v="218"/>
    <d v="2024-06-14T00:00:00"/>
    <d v="2024-06-17T00:00:00"/>
    <d v="2024-06-22T00:00:00"/>
    <s v="Vikas Patel"/>
    <s v="Mumbai"/>
    <x v="1"/>
    <x v="3"/>
    <s v="Headphones"/>
    <n v="-1"/>
    <n v="0"/>
    <n v="0"/>
    <x v="2"/>
    <s v="Pending"/>
    <s v="On Time"/>
    <s v="WH-Pune"/>
    <s v="Offline"/>
    <s v="No"/>
    <s v="N/A"/>
    <n v="5"/>
    <s v="Keep"/>
    <s v="Fix"/>
    <s v="Missing"/>
    <s v="OK"/>
    <s v="Fix"/>
    <s v="Ok"/>
    <n v="0"/>
    <s v="ok"/>
    <s v="Not Returned"/>
    <x v="3"/>
    <n v="2024"/>
    <s v="Fri"/>
    <x v="0"/>
    <s v="Medium"/>
    <x v="0"/>
    <s v="Weekday"/>
  </r>
  <r>
    <x v="219"/>
    <d v="2024-01-07T00:00:00"/>
    <d v="2024-01-06T00:00:00"/>
    <d v="2024-01-10T00:00:00"/>
    <s v="Neha Verma"/>
    <s v="Mumbai"/>
    <x v="1"/>
    <x v="0"/>
    <s v="Table"/>
    <n v="2"/>
    <n v="100"/>
    <n v="200"/>
    <x v="0"/>
    <s v="Completed"/>
    <s v="Delayed"/>
    <s v="WH-Mumbai"/>
    <s v="Offline"/>
    <s v="No"/>
    <s v="N/A"/>
    <n v="4"/>
    <s v="Keep"/>
    <s v="Ok"/>
    <s v="Valid"/>
    <s v="Dispatch Error"/>
    <s v="Ok"/>
    <s v="Ok"/>
    <n v="200"/>
    <s v="ok"/>
    <s v="Not Returned"/>
    <x v="4"/>
    <n v="2024"/>
    <s v="Sun"/>
    <x v="0"/>
    <s v="Medium"/>
    <x v="0"/>
    <s v="Weekend"/>
  </r>
  <r>
    <x v="220"/>
    <d v="2024-03-30T00:00:00"/>
    <d v="2024-04-01T00:00:00"/>
    <d v="2024-04-05T00:00:00"/>
    <s v="Rohit Gupta"/>
    <s v="Hyderabad"/>
    <x v="0"/>
    <x v="0"/>
    <s v="Table"/>
    <n v="1"/>
    <n v="100"/>
    <n v="100"/>
    <x v="0"/>
    <s v="Pending"/>
    <s v="On Time"/>
    <s v="WH-Mumbai"/>
    <s v="Online"/>
    <s v="N/A"/>
    <s v="N/A"/>
    <n v="4"/>
    <s v="Keep"/>
    <s v="Ok"/>
    <s v="Valid"/>
    <s v="OK"/>
    <s v="Ok"/>
    <s v="Ok"/>
    <n v="100"/>
    <s v="ok"/>
    <s v="Not Returned"/>
    <x v="8"/>
    <n v="2024"/>
    <s v="Sat"/>
    <x v="0"/>
    <s v="Medium"/>
    <x v="0"/>
    <s v="Weekend"/>
  </r>
  <r>
    <x v="221"/>
    <d v="2024-07-04T00:00:00"/>
    <d v="2024-07-02T00:00:00"/>
    <d v="2024-07-06T00:00:00"/>
    <s v="Vikas Sharma"/>
    <s v="Lucknow"/>
    <x v="4"/>
    <x v="0"/>
    <s v="Table"/>
    <n v="0"/>
    <n v="100"/>
    <n v="0"/>
    <x v="0"/>
    <s v="Completed"/>
    <s v="Delayed"/>
    <s v="WH-Pune"/>
    <s v="Online"/>
    <s v="No"/>
    <s v="N/A"/>
    <n v="4"/>
    <s v="Keep"/>
    <s v="Fix"/>
    <s v="Valid"/>
    <s v="Dispatch Error"/>
    <s v="Ok"/>
    <s v="Ok"/>
    <n v="0"/>
    <s v="ok"/>
    <s v="Not Returned"/>
    <x v="1"/>
    <n v="2024"/>
    <s v="Thu"/>
    <x v="0"/>
    <s v="Medium"/>
    <x v="0"/>
    <s v="Weekday"/>
  </r>
  <r>
    <x v="222"/>
    <d v="2024-11-22T00:00:00"/>
    <d v="2024-11-24T00:00:00"/>
    <d v="2024-11-30T00:00:00"/>
    <s v="Priya Gupta"/>
    <s v="Nagpur"/>
    <x v="1"/>
    <x v="3"/>
    <s v="Laptop"/>
    <n v="-1"/>
    <n v="100"/>
    <n v="-100"/>
    <x v="0"/>
    <s v="Completed"/>
    <s v="Delayed"/>
    <s v="WH-Mumbai"/>
    <s v="Offline"/>
    <s v="Yes"/>
    <s v="Wrong Item"/>
    <n v="6"/>
    <s v="Keep"/>
    <s v="Fix"/>
    <s v="Valid"/>
    <s v="OK"/>
    <s v="Ok"/>
    <s v="Ok"/>
    <n v="-100"/>
    <s v="ok"/>
    <s v="Wrong Item"/>
    <x v="5"/>
    <n v="2024"/>
    <s v="Fri"/>
    <x v="1"/>
    <s v="Slow"/>
    <x v="0"/>
    <s v="Weekday"/>
  </r>
  <r>
    <x v="223"/>
    <d v="2024-11-18T00:00:00"/>
    <d v="2024-11-17T00:00:00"/>
    <d v="2024-11-17T00:00:00"/>
    <s v="Priya Kumar"/>
    <s v="Pune"/>
    <x v="1"/>
    <x v="0"/>
    <s v="Sofa"/>
    <n v="2"/>
    <n v="100"/>
    <n v="200"/>
    <x v="1"/>
    <s v="Cancelled"/>
    <s v="In Transit"/>
    <s v="WH-Pune"/>
    <s v="Offline"/>
    <s v="No"/>
    <s v="N/A"/>
    <n v="0"/>
    <s v="Keep"/>
    <s v="Ok"/>
    <s v="Valid"/>
    <s v="Dispatch Error"/>
    <s v="Ok"/>
    <s v="Ok"/>
    <n v="200"/>
    <s v="ok"/>
    <s v="Not Returned"/>
    <x v="5"/>
    <n v="2024"/>
    <s v="Mon"/>
    <x v="0"/>
    <s v="Fast"/>
    <x v="0"/>
    <s v="Weekday"/>
  </r>
  <r>
    <x v="224"/>
    <d v="2024-07-20T00:00:00"/>
    <d v="2024-07-19T00:00:00"/>
    <d v="2024-07-26T00:00:00"/>
    <s v="Karan Patel"/>
    <s v="Hyderabad"/>
    <x v="0"/>
    <x v="3"/>
    <s v="Mobile"/>
    <n v="0"/>
    <n v="500"/>
    <n v="0"/>
    <x v="1"/>
    <s v="Pending"/>
    <s v="In Transit"/>
    <s v="WH-Delhi"/>
    <s v="Offline"/>
    <s v="N/A"/>
    <s v="N/A"/>
    <n v="7"/>
    <s v="Keep"/>
    <s v="Fix"/>
    <s v="Valid"/>
    <s v="Dispatch Error"/>
    <s v="Ok"/>
    <s v="Ok"/>
    <n v="0"/>
    <s v="ok"/>
    <s v="Not Returned"/>
    <x v="1"/>
    <n v="2024"/>
    <s v="Sat"/>
    <x v="1"/>
    <s v="Slow"/>
    <x v="0"/>
    <s v="Weekend"/>
  </r>
  <r>
    <x v="225"/>
    <d v="2024-11-19T00:00:00"/>
    <d v="2024-11-22T00:00:00"/>
    <d v="2024-11-27T00:00:00"/>
    <s v="Rahul Verma"/>
    <s v="Mumbai"/>
    <x v="1"/>
    <x v="0"/>
    <s v="Table"/>
    <n v="3"/>
    <n v="0"/>
    <n v="0"/>
    <x v="0"/>
    <s v="Pending"/>
    <s v="Delayed"/>
    <s v="WH-Pune"/>
    <s v="Offline"/>
    <s v="N/A"/>
    <s v="N/A"/>
    <n v="5"/>
    <s v="Keep"/>
    <s v="Ok"/>
    <s v="Missing"/>
    <s v="OK"/>
    <s v="Fix"/>
    <s v="Ok"/>
    <n v="0"/>
    <s v="ok"/>
    <s v="Not Returned"/>
    <x v="5"/>
    <n v="2024"/>
    <s v="Tue"/>
    <x v="0"/>
    <s v="Medium"/>
    <x v="0"/>
    <s v="Weekday"/>
  </r>
  <r>
    <x v="226"/>
    <d v="2024-09-09T00:00:00"/>
    <d v="2024-09-11T00:00:00"/>
    <d v="2024-09-12T00:00:00"/>
    <s v="Vikas Kumar"/>
    <s v="Mumbai"/>
    <x v="1"/>
    <x v="3"/>
    <s v="Laptop"/>
    <n v="0"/>
    <n v="100"/>
    <n v="0"/>
    <x v="0"/>
    <s v="Pending"/>
    <s v="On Time"/>
    <s v="WH-Mumbai"/>
    <s v="Offline"/>
    <s v="No"/>
    <s v="N/A"/>
    <n v="1"/>
    <s v="Keep"/>
    <s v="Fix"/>
    <s v="Valid"/>
    <s v="OK"/>
    <s v="Ok"/>
    <s v="Ok"/>
    <n v="0"/>
    <s v="ok"/>
    <s v="Not Returned"/>
    <x v="7"/>
    <n v="2024"/>
    <s v="Mon"/>
    <x v="0"/>
    <s v="Fast"/>
    <x v="0"/>
    <s v="Weekday"/>
  </r>
  <r>
    <x v="227"/>
    <d v="2024-03-09T00:00:00"/>
    <d v="2024-03-12T00:00:00"/>
    <d v="2024-03-15T00:00:00"/>
    <s v="Amit Sharma"/>
    <s v="Lucknow"/>
    <x v="4"/>
    <x v="2"/>
    <s v="Jeans"/>
    <n v="-1"/>
    <n v="1000"/>
    <n v="-1000"/>
    <x v="0"/>
    <s v="Cancelled"/>
    <s v="In Transit"/>
    <s v="WH-Pune"/>
    <s v="Offline"/>
    <s v="Yes"/>
    <s v="Late Delivery"/>
    <n v="3"/>
    <s v="Keep"/>
    <s v="Fix"/>
    <s v="Valid"/>
    <s v="OK"/>
    <s v="Ok"/>
    <s v="Ok"/>
    <n v="-1000"/>
    <s v="ok"/>
    <s v="Late Delivery"/>
    <x v="8"/>
    <n v="2024"/>
    <s v="Sat"/>
    <x v="0"/>
    <s v="Medium"/>
    <x v="0"/>
    <s v="Weekend"/>
  </r>
  <r>
    <x v="228"/>
    <d v="2024-06-10T00:00:00"/>
    <d v="2024-06-13T00:00:00"/>
    <d v="2024-06-16T00:00:00"/>
    <s v="Amit Sharma"/>
    <s v="Lucknow"/>
    <x v="4"/>
    <x v="3"/>
    <s v="Mobile"/>
    <n v="0"/>
    <n v="0"/>
    <n v="0"/>
    <x v="0"/>
    <s v="Pending"/>
    <s v="In Transit"/>
    <s v="WH-Pune"/>
    <s v="Online"/>
    <s v="Yes"/>
    <s v="Damaged"/>
    <n v="3"/>
    <s v="Keep"/>
    <s v="Fix"/>
    <s v="Missing"/>
    <s v="OK"/>
    <s v="Fix"/>
    <s v="Ok"/>
    <n v="0"/>
    <s v="ok"/>
    <s v="Damaged"/>
    <x v="3"/>
    <n v="2024"/>
    <s v="Mon"/>
    <x v="0"/>
    <s v="Medium"/>
    <x v="0"/>
    <s v="Weekday"/>
  </r>
  <r>
    <x v="229"/>
    <d v="2024-08-03T00:00:00"/>
    <d v="2024-08-04T00:00:00"/>
    <d v="2024-08-06T00:00:00"/>
    <s v="Rahul Kumar"/>
    <s v="Bangalore"/>
    <x v="3"/>
    <x v="0"/>
    <s v="Table"/>
    <n v="-1"/>
    <n v="100"/>
    <n v="-100"/>
    <x v="0"/>
    <s v="Pending"/>
    <s v="In Transit"/>
    <s v="WH-Delhi"/>
    <s v="Offline"/>
    <s v="Yes"/>
    <s v="Wrong Item"/>
    <n v="2"/>
    <s v="Keep"/>
    <s v="Fix"/>
    <s v="Valid"/>
    <s v="OK"/>
    <s v="Ok"/>
    <s v="Ok"/>
    <n v="-100"/>
    <s v="ok"/>
    <s v="Wrong Item"/>
    <x v="11"/>
    <n v="2024"/>
    <s v="Sat"/>
    <x v="0"/>
    <s v="Fast"/>
    <x v="0"/>
    <s v="Weekend"/>
  </r>
  <r>
    <x v="230"/>
    <d v="2024-06-22T00:00:00"/>
    <d v="2024-06-25T00:00:00"/>
    <d v="2024-06-30T00:00:00"/>
    <s v="Pooja Verma"/>
    <s v="Mumbai"/>
    <x v="1"/>
    <x v="2"/>
    <s v="Jacket"/>
    <n v="-1"/>
    <n v="500"/>
    <n v="-500"/>
    <x v="3"/>
    <s v="Completed"/>
    <s v="On Time"/>
    <s v="WH-Delhi"/>
    <s v="Online"/>
    <s v="N/A"/>
    <s v="N/A"/>
    <n v="5"/>
    <s v="Keep"/>
    <s v="Fix"/>
    <s v="Valid"/>
    <s v="OK"/>
    <s v="Ok"/>
    <s v="Ok"/>
    <n v="-500"/>
    <s v="ok"/>
    <s v="Wrong"/>
    <x v="3"/>
    <n v="2024"/>
    <s v="Sat"/>
    <x v="0"/>
    <s v="Medium"/>
    <x v="0"/>
    <s v="Weekend"/>
  </r>
  <r>
    <x v="231"/>
    <d v="2024-08-05T00:00:00"/>
    <d v="2024-08-05T00:00:00"/>
    <d v="2024-08-04T00:00:00"/>
    <s v="Neha Joshi"/>
    <s v="Jaipur"/>
    <x v="2"/>
    <x v="2"/>
    <s v="T-Shirt"/>
    <n v="0"/>
    <n v="2000"/>
    <n v="0"/>
    <x v="2"/>
    <s v="Cancelled"/>
    <s v="Delayed"/>
    <s v="WH-Pune"/>
    <s v="Online"/>
    <s v="No"/>
    <s v="N/A"/>
    <n v="-1"/>
    <s v="Keep"/>
    <s v="Fix"/>
    <s v="Valid"/>
    <s v="Delivery Before Order"/>
    <s v="Ok"/>
    <s v="Ok"/>
    <n v="0"/>
    <s v="ok"/>
    <s v="Not Returned"/>
    <x v="11"/>
    <n v="2024"/>
    <s v="Mon"/>
    <x v="0"/>
    <s v="Fast"/>
    <x v="0"/>
    <s v="Weekday"/>
  </r>
  <r>
    <x v="232"/>
    <d v="2024-01-22T00:00:00"/>
    <d v="2024-01-24T00:00:00"/>
    <d v="2024-01-24T00:00:00"/>
    <s v="Vikas Verma"/>
    <s v="Jaipur"/>
    <x v="2"/>
    <x v="3"/>
    <s v="Mobile"/>
    <n v="1"/>
    <n v="2000"/>
    <n v="2000"/>
    <x v="0"/>
    <s v="Completed"/>
    <s v="Delayed"/>
    <s v="WH-Mumbai"/>
    <s v="Offline"/>
    <s v="N/A"/>
    <s v="N/A"/>
    <n v="0"/>
    <s v="Keep"/>
    <s v="Ok"/>
    <s v="Valid"/>
    <s v="OK"/>
    <s v="Ok"/>
    <s v="Ok"/>
    <n v="2000"/>
    <s v="ok"/>
    <s v="Not Returned"/>
    <x v="4"/>
    <n v="2024"/>
    <s v="Mon"/>
    <x v="0"/>
    <s v="Fast"/>
    <x v="2"/>
    <s v="Weekday"/>
  </r>
  <r>
    <x v="233"/>
    <d v="2024-07-08T00:00:00"/>
    <d v="2024-07-09T00:00:00"/>
    <d v="2024-07-09T00:00:00"/>
    <s v="Rahul Yadav"/>
    <s v="Lucknow"/>
    <x v="4"/>
    <x v="1"/>
    <s v="Oil"/>
    <n v="3"/>
    <n v="2000"/>
    <n v="6000"/>
    <x v="1"/>
    <s v="Completed"/>
    <s v="On Time"/>
    <s v="WH-Pune"/>
    <s v="Online"/>
    <s v="N/A"/>
    <s v="N/A"/>
    <n v="0"/>
    <s v="Keep"/>
    <s v="Ok"/>
    <s v="Valid"/>
    <s v="OK"/>
    <s v="Ok"/>
    <s v="Ok"/>
    <n v="6000"/>
    <s v="ok"/>
    <s v="Not Returned"/>
    <x v="1"/>
    <n v="2024"/>
    <s v="Mon"/>
    <x v="0"/>
    <s v="Fast"/>
    <x v="1"/>
    <s v="Weekday"/>
  </r>
  <r>
    <x v="234"/>
    <d v="2024-02-07T00:00:00"/>
    <d v="2024-02-09T00:00:00"/>
    <d v="2024-02-15T00:00:00"/>
    <s v="Rahul Verma"/>
    <s v="Hyderabad"/>
    <x v="0"/>
    <x v="1"/>
    <s v="Wheat"/>
    <n v="3"/>
    <n v="100"/>
    <n v="300"/>
    <x v="1"/>
    <s v="Pending"/>
    <s v="Delayed"/>
    <s v="WH-Mumbai"/>
    <s v="Online"/>
    <s v="No"/>
    <s v="N/A"/>
    <n v="6"/>
    <s v="Keep"/>
    <s v="Ok"/>
    <s v="Valid"/>
    <s v="OK"/>
    <s v="Ok"/>
    <s v="Ok"/>
    <n v="300"/>
    <s v="ok"/>
    <s v="Not Returned"/>
    <x v="2"/>
    <n v="2024"/>
    <s v="Wed"/>
    <x v="1"/>
    <s v="Slow"/>
    <x v="0"/>
    <s v="Weekday"/>
  </r>
  <r>
    <x v="235"/>
    <d v="2024-02-10T00:00:00"/>
    <d v="2024-02-09T00:00:00"/>
    <d v="2024-02-10T00:00:00"/>
    <s v="Neha Kumar"/>
    <s v="Nagpur"/>
    <x v="1"/>
    <x v="3"/>
    <s v="Headphones"/>
    <n v="0"/>
    <n v="100"/>
    <n v="0"/>
    <x v="1"/>
    <s v="Completed"/>
    <s v="Delayed"/>
    <s v="WH-Pune"/>
    <s v="Online"/>
    <s v="N/A"/>
    <s v="N/A"/>
    <n v="1"/>
    <s v="Keep"/>
    <s v="Fix"/>
    <s v="Valid"/>
    <s v="Dispatch Error"/>
    <s v="Ok"/>
    <s v="Ok"/>
    <n v="0"/>
    <s v="ok"/>
    <s v="Not Returned"/>
    <x v="2"/>
    <n v="2024"/>
    <s v="Sat"/>
    <x v="0"/>
    <s v="Fast"/>
    <x v="0"/>
    <s v="Weekend"/>
  </r>
  <r>
    <x v="236"/>
    <d v="2024-04-28T00:00:00"/>
    <d v="2024-04-29T00:00:00"/>
    <d v="2024-05-04T00:00:00"/>
    <s v="Priya Verma"/>
    <s v="Delhi"/>
    <x v="5"/>
    <x v="1"/>
    <s v="Oil"/>
    <n v="0"/>
    <n v="2000"/>
    <n v="0"/>
    <x v="0"/>
    <s v="Completed"/>
    <s v="Delayed"/>
    <s v="WH-Pune"/>
    <s v="Offline"/>
    <s v="No"/>
    <s v="N/A"/>
    <n v="5"/>
    <s v="Keep"/>
    <s v="Fix"/>
    <s v="Valid"/>
    <s v="OK"/>
    <s v="Ok"/>
    <s v="Ok"/>
    <n v="0"/>
    <s v="ok"/>
    <s v="Not Returned"/>
    <x v="10"/>
    <n v="2024"/>
    <s v="Sun"/>
    <x v="0"/>
    <s v="Medium"/>
    <x v="0"/>
    <s v="Weekend"/>
  </r>
  <r>
    <x v="237"/>
    <d v="2024-12-09T00:00:00"/>
    <d v="2024-12-10T00:00:00"/>
    <d v="2024-12-15T00:00:00"/>
    <s v="Sneha Kumar"/>
    <s v="Mumbai"/>
    <x v="1"/>
    <x v="1"/>
    <s v="Oil"/>
    <n v="0"/>
    <n v="100"/>
    <n v="0"/>
    <x v="1"/>
    <s v="Completed"/>
    <s v="In Transit"/>
    <s v="WH-Pune"/>
    <s v="Offline"/>
    <s v="N/A"/>
    <s v="N/A"/>
    <n v="5"/>
    <s v="Keep"/>
    <s v="Fix"/>
    <s v="Valid"/>
    <s v="OK"/>
    <s v="Ok"/>
    <s v="Ok"/>
    <n v="0"/>
    <s v="ok"/>
    <s v="Not Returned"/>
    <x v="6"/>
    <n v="2024"/>
    <s v="Mon"/>
    <x v="0"/>
    <s v="Medium"/>
    <x v="0"/>
    <s v="Weekday"/>
  </r>
  <r>
    <x v="238"/>
    <d v="2024-08-06T00:00:00"/>
    <d v="2024-08-04T00:00:00"/>
    <d v="2024-08-10T00:00:00"/>
    <s v="Karan Verma"/>
    <s v="Delhi"/>
    <x v="5"/>
    <x v="3"/>
    <s v="Mobile"/>
    <n v="0"/>
    <n v="500"/>
    <n v="0"/>
    <x v="1"/>
    <s v="Completed"/>
    <s v="On Time"/>
    <s v="WH-Mumbai"/>
    <s v="Online"/>
    <s v="N/A"/>
    <s v="N/A"/>
    <n v="6"/>
    <s v="Keep"/>
    <s v="Fix"/>
    <s v="Valid"/>
    <s v="Dispatch Error"/>
    <s v="Ok"/>
    <s v="Ok"/>
    <n v="0"/>
    <s v="ok"/>
    <s v="Not Returned"/>
    <x v="11"/>
    <n v="2024"/>
    <s v="Tue"/>
    <x v="1"/>
    <s v="Slow"/>
    <x v="0"/>
    <s v="Weekday"/>
  </r>
  <r>
    <x v="239"/>
    <d v="2024-07-23T00:00:00"/>
    <d v="2024-07-25T00:00:00"/>
    <d v="2024-07-27T00:00:00"/>
    <s v="Karan Kumar"/>
    <s v="Lucknow"/>
    <x v="4"/>
    <x v="0"/>
    <s v="Sofa"/>
    <n v="-1"/>
    <n v="1000"/>
    <n v="-1000"/>
    <x v="2"/>
    <s v="Pending"/>
    <s v="In Transit"/>
    <s v="WH-Delhi"/>
    <s v="Online"/>
    <s v="N/A"/>
    <s v="N/A"/>
    <n v="2"/>
    <s v="Keep"/>
    <s v="Fix"/>
    <s v="Valid"/>
    <s v="OK"/>
    <s v="Ok"/>
    <s v="Ok"/>
    <n v="-1000"/>
    <s v="ok"/>
    <s v="Wrong"/>
    <x v="1"/>
    <n v="2024"/>
    <s v="Tue"/>
    <x v="0"/>
    <s v="Fast"/>
    <x v="0"/>
    <s v="Weekday"/>
  </r>
  <r>
    <x v="240"/>
    <d v="2024-12-07T00:00:00"/>
    <d v="2024-12-10T00:00:00"/>
    <d v="2024-12-11T00:00:00"/>
    <s v="Pooja Kumar"/>
    <s v="Pune"/>
    <x v="1"/>
    <x v="0"/>
    <s v="Sofa"/>
    <n v="2"/>
    <n v="2000"/>
    <n v="4000"/>
    <x v="2"/>
    <s v="Completed"/>
    <s v="In Transit"/>
    <s v="WH-Mumbai"/>
    <s v="Online"/>
    <s v="No"/>
    <s v="N/A"/>
    <n v="1"/>
    <s v="Keep"/>
    <s v="Ok"/>
    <s v="Valid"/>
    <s v="OK"/>
    <s v="Ok"/>
    <s v="Ok"/>
    <n v="4000"/>
    <s v="ok"/>
    <s v="Not Returned"/>
    <x v="6"/>
    <n v="2024"/>
    <s v="Sat"/>
    <x v="0"/>
    <s v="Fast"/>
    <x v="2"/>
    <s v="Weekend"/>
  </r>
  <r>
    <x v="241"/>
    <d v="2024-05-20T00:00:00"/>
    <d v="2024-05-21T00:00:00"/>
    <d v="2024-05-28T00:00:00"/>
    <s v="Karan Yadav"/>
    <s v="Mumbai"/>
    <x v="1"/>
    <x v="3"/>
    <s v="Laptop"/>
    <n v="1"/>
    <n v="1000"/>
    <n v="1000"/>
    <x v="0"/>
    <s v="Completed"/>
    <s v="In Transit"/>
    <s v="WH-Pune"/>
    <s v="Online"/>
    <s v="N/A"/>
    <s v="N/A"/>
    <n v="7"/>
    <s v="Keep"/>
    <s v="Ok"/>
    <s v="Valid"/>
    <s v="OK"/>
    <s v="Ok"/>
    <s v="Ok"/>
    <n v="1000"/>
    <s v="ok"/>
    <s v="Not Returned"/>
    <x v="9"/>
    <n v="2024"/>
    <s v="Mon"/>
    <x v="1"/>
    <s v="Slow"/>
    <x v="0"/>
    <s v="Weekday"/>
  </r>
  <r>
    <x v="242"/>
    <d v="2024-03-04T00:00:00"/>
    <d v="2024-03-05T00:00:00"/>
    <d v="2024-03-05T00:00:00"/>
    <s v="Sneha Kumar"/>
    <s v="Pune"/>
    <x v="1"/>
    <x v="2"/>
    <s v="T-Shirt"/>
    <n v="3"/>
    <n v="1000"/>
    <n v="3000"/>
    <x v="2"/>
    <s v="Completed"/>
    <s v="In Transit"/>
    <s v="WH-Mumbai"/>
    <s v="Offline"/>
    <s v="Yes"/>
    <s v="Wrong Item"/>
    <n v="0"/>
    <s v="Keep"/>
    <s v="Ok"/>
    <s v="Valid"/>
    <s v="OK"/>
    <s v="Ok"/>
    <s v="Ok"/>
    <n v="3000"/>
    <s v="ok"/>
    <s v="Wrong Item"/>
    <x v="8"/>
    <n v="2024"/>
    <s v="Mon"/>
    <x v="0"/>
    <s v="Fast"/>
    <x v="2"/>
    <s v="Weekday"/>
  </r>
  <r>
    <x v="243"/>
    <d v="2024-05-26T00:00:00"/>
    <d v="2024-05-26T00:00:00"/>
    <d v="2024-05-31T00:00:00"/>
    <s v="Vikas Sharma"/>
    <s v="Lucknow"/>
    <x v="4"/>
    <x v="3"/>
    <s v="Mobile"/>
    <n v="1"/>
    <n v="2000"/>
    <n v="2000"/>
    <x v="0"/>
    <s v="Pending"/>
    <s v="Delayed"/>
    <s v="WH-Mumbai"/>
    <s v="Offline"/>
    <s v="No"/>
    <s v="N/A"/>
    <n v="5"/>
    <s v="Keep"/>
    <s v="Ok"/>
    <s v="Valid"/>
    <s v="OK"/>
    <s v="Ok"/>
    <s v="Ok"/>
    <n v="2000"/>
    <s v="ok"/>
    <s v="Not Returned"/>
    <x v="9"/>
    <n v="2024"/>
    <s v="Sun"/>
    <x v="0"/>
    <s v="Medium"/>
    <x v="2"/>
    <s v="Weekend"/>
  </r>
  <r>
    <x v="244"/>
    <d v="2024-04-07T00:00:00"/>
    <d v="2024-04-05T00:00:00"/>
    <d v="2024-04-04T00:00:00"/>
    <s v="Vikas Joshi"/>
    <s v="Jaipur"/>
    <x v="2"/>
    <x v="0"/>
    <s v="Chair"/>
    <n v="-1"/>
    <n v="0"/>
    <n v="0"/>
    <x v="3"/>
    <s v="Completed"/>
    <s v="In Transit"/>
    <s v="WH-Delhi"/>
    <s v="Online"/>
    <s v="N/A"/>
    <s v="N/A"/>
    <n v="-1"/>
    <s v="Keep"/>
    <s v="Fix"/>
    <s v="Missing"/>
    <s v="Dispatch Error"/>
    <s v="Fix"/>
    <s v="Ok"/>
    <n v="0"/>
    <s v="ok"/>
    <s v="Not Returned"/>
    <x v="10"/>
    <n v="2024"/>
    <s v="Sun"/>
    <x v="0"/>
    <s v="Fast"/>
    <x v="0"/>
    <s v="Weekend"/>
  </r>
  <r>
    <x v="245"/>
    <d v="2024-08-11T00:00:00"/>
    <d v="2024-08-14T00:00:00"/>
    <d v="2024-08-16T00:00:00"/>
    <s v="Sneha Sharma"/>
    <s v="Hyderabad"/>
    <x v="0"/>
    <x v="3"/>
    <s v="Mobile"/>
    <n v="1"/>
    <n v="1000"/>
    <n v="1000"/>
    <x v="0"/>
    <s v="Pending"/>
    <s v="Delayed"/>
    <s v="WH-Pune"/>
    <s v="Offline"/>
    <s v="No"/>
    <s v="N/A"/>
    <n v="2"/>
    <s v="Keep"/>
    <s v="Ok"/>
    <s v="Valid"/>
    <s v="OK"/>
    <s v="Ok"/>
    <s v="Ok"/>
    <n v="1000"/>
    <s v="ok"/>
    <s v="Not Returned"/>
    <x v="11"/>
    <n v="2024"/>
    <s v="Sun"/>
    <x v="0"/>
    <s v="Fast"/>
    <x v="0"/>
    <s v="Weekend"/>
  </r>
  <r>
    <x v="246"/>
    <d v="2024-07-09T00:00:00"/>
    <d v="2024-07-11T00:00:00"/>
    <d v="2024-07-12T00:00:00"/>
    <s v="Amit Gupta"/>
    <s v="Bangalore"/>
    <x v="3"/>
    <x v="1"/>
    <s v="Rice"/>
    <n v="2"/>
    <n v="0"/>
    <n v="0"/>
    <x v="1"/>
    <s v="Cancelled"/>
    <s v="Delayed"/>
    <s v="WH-Pune"/>
    <s v="Online"/>
    <s v="No"/>
    <s v="N/A"/>
    <n v="1"/>
    <s v="Keep"/>
    <s v="Ok"/>
    <s v="Missing"/>
    <s v="OK"/>
    <s v="Fix"/>
    <s v="Ok"/>
    <n v="0"/>
    <s v="ok"/>
    <s v="Not Returned"/>
    <x v="1"/>
    <n v="2024"/>
    <s v="Tue"/>
    <x v="0"/>
    <s v="Fast"/>
    <x v="0"/>
    <s v="Weekday"/>
  </r>
  <r>
    <x v="247"/>
    <d v="2024-12-23T00:00:00"/>
    <d v="2024-12-23T00:00:00"/>
    <d v="2024-12-24T00:00:00"/>
    <s v="Anjali Kumar"/>
    <s v="Nagpur"/>
    <x v="1"/>
    <x v="1"/>
    <s v="Oil"/>
    <n v="0"/>
    <n v="1000"/>
    <n v="0"/>
    <x v="3"/>
    <s v="Completed"/>
    <s v="On Time"/>
    <s v="WH-Pune"/>
    <s v="Online"/>
    <s v="N/A"/>
    <s v="N/A"/>
    <n v="1"/>
    <s v="Keep"/>
    <s v="Fix"/>
    <s v="Valid"/>
    <s v="OK"/>
    <s v="Ok"/>
    <s v="Ok"/>
    <n v="0"/>
    <s v="ok"/>
    <s v="Not Returned"/>
    <x v="6"/>
    <n v="2024"/>
    <s v="Mon"/>
    <x v="0"/>
    <s v="Fast"/>
    <x v="0"/>
    <s v="Weekday"/>
  </r>
  <r>
    <x v="248"/>
    <d v="2024-11-06T00:00:00"/>
    <d v="2024-11-09T00:00:00"/>
    <d v="2024-11-10T00:00:00"/>
    <s v="Pooja Kumar"/>
    <s v="Pune"/>
    <x v="1"/>
    <x v="3"/>
    <s v="Mobile"/>
    <n v="-1"/>
    <n v="1000"/>
    <n v="-1000"/>
    <x v="1"/>
    <s v="Completed"/>
    <s v="In Transit"/>
    <s v="WH-Pune"/>
    <s v="Online"/>
    <s v="Yes"/>
    <s v="Damaged"/>
    <n v="1"/>
    <s v="Keep"/>
    <s v="Fix"/>
    <s v="Valid"/>
    <s v="OK"/>
    <s v="Ok"/>
    <s v="Ok"/>
    <n v="-1000"/>
    <s v="ok"/>
    <s v="Damaged"/>
    <x v="5"/>
    <n v="2024"/>
    <s v="Wed"/>
    <x v="0"/>
    <s v="Fast"/>
    <x v="0"/>
    <s v="Weekday"/>
  </r>
  <r>
    <x v="249"/>
    <d v="2024-08-10T00:00:00"/>
    <d v="2024-08-11T00:00:00"/>
    <d v="2024-08-10T00:00:00"/>
    <s v="Rohit Verma"/>
    <s v="Lucknow"/>
    <x v="4"/>
    <x v="0"/>
    <s v="Table"/>
    <n v="0"/>
    <n v="100"/>
    <n v="0"/>
    <x v="0"/>
    <s v="Completed"/>
    <s v="In Transit"/>
    <s v="WH-Mumbai"/>
    <s v="Offline"/>
    <s v="No"/>
    <s v="N/A"/>
    <n v="-1"/>
    <s v="Keep"/>
    <s v="Fix"/>
    <s v="Valid"/>
    <s v="Delivery Before Dispatch"/>
    <s v="Ok"/>
    <s v="Ok"/>
    <n v="0"/>
    <s v="ok"/>
    <s v="Not Returned"/>
    <x v="11"/>
    <n v="2024"/>
    <s v="Sat"/>
    <x v="0"/>
    <s v="Fast"/>
    <x v="0"/>
    <s v="Weekend"/>
  </r>
  <r>
    <x v="250"/>
    <d v="2024-12-10T00:00:00"/>
    <d v="2024-12-09T00:00:00"/>
    <d v="2024-12-16T00:00:00"/>
    <s v="Neha Verma"/>
    <s v="Nagpur"/>
    <x v="1"/>
    <x v="1"/>
    <s v="Rice"/>
    <n v="2"/>
    <n v="2000"/>
    <n v="4000"/>
    <x v="1"/>
    <s v="Completed"/>
    <s v="Delayed"/>
    <s v="WH-Mumbai"/>
    <s v="Online"/>
    <s v="Yes"/>
    <s v="Late Delivery"/>
    <n v="7"/>
    <s v="Keep"/>
    <s v="Ok"/>
    <s v="Valid"/>
    <s v="Dispatch Error"/>
    <s v="Ok"/>
    <s v="Ok"/>
    <n v="4000"/>
    <s v="ok"/>
    <s v="Late Delivery"/>
    <x v="6"/>
    <n v="2024"/>
    <s v="Tue"/>
    <x v="1"/>
    <s v="Slow"/>
    <x v="2"/>
    <s v="Weekday"/>
  </r>
  <r>
    <x v="251"/>
    <d v="2024-01-22T00:00:00"/>
    <d v="2024-01-24T00:00:00"/>
    <d v="2024-01-27T00:00:00"/>
    <s v="Anjali Gupta"/>
    <s v="Lucknow"/>
    <x v="4"/>
    <x v="1"/>
    <s v="Rice"/>
    <n v="0"/>
    <n v="100"/>
    <n v="0"/>
    <x v="3"/>
    <s v="Completed"/>
    <s v="Delayed"/>
    <s v="WH-Mumbai"/>
    <s v="Offline"/>
    <s v="No"/>
    <s v="N/A"/>
    <n v="3"/>
    <s v="Keep"/>
    <s v="Fix"/>
    <s v="Valid"/>
    <s v="OK"/>
    <s v="Ok"/>
    <s v="Ok"/>
    <n v="0"/>
    <s v="ok"/>
    <s v="Not Returned"/>
    <x v="4"/>
    <n v="2024"/>
    <s v="Mon"/>
    <x v="0"/>
    <s v="Medium"/>
    <x v="0"/>
    <s v="Weekday"/>
  </r>
  <r>
    <x v="252"/>
    <d v="2024-08-02T00:00:00"/>
    <d v="2024-07-31T00:00:00"/>
    <d v="2024-07-30T00:00:00"/>
    <s v="Amit Sharma"/>
    <s v="Pune"/>
    <x v="1"/>
    <x v="0"/>
    <s v="Sofa"/>
    <n v="0"/>
    <n v="0"/>
    <n v="0"/>
    <x v="2"/>
    <s v="Completed"/>
    <s v="Delayed"/>
    <s v="WH-Delhi"/>
    <s v="Online"/>
    <s v="N/A"/>
    <s v="N/A"/>
    <n v="-1"/>
    <s v="Keep"/>
    <s v="Fix"/>
    <s v="Missing"/>
    <s v="Dispatch Error"/>
    <s v="Fix"/>
    <s v="Ok"/>
    <n v="0"/>
    <s v="ok"/>
    <s v="Not Returned"/>
    <x v="11"/>
    <n v="2024"/>
    <s v="Fri"/>
    <x v="0"/>
    <s v="Fast"/>
    <x v="0"/>
    <s v="Weekday"/>
  </r>
  <r>
    <x v="253"/>
    <d v="2024-02-04T00:00:00"/>
    <d v="2024-02-06T00:00:00"/>
    <d v="2024-02-11T00:00:00"/>
    <s v="Anjali Gupta"/>
    <s v="Jaipur"/>
    <x v="2"/>
    <x v="3"/>
    <s v="Headphones"/>
    <n v="1"/>
    <n v="1000"/>
    <n v="1000"/>
    <x v="3"/>
    <s v="Completed"/>
    <s v="In Transit"/>
    <s v="WH-Pune"/>
    <s v="Offline"/>
    <s v="Yes"/>
    <s v="Unknwon"/>
    <n v="5"/>
    <s v="Keep"/>
    <s v="Ok"/>
    <s v="Valid"/>
    <s v="OK"/>
    <s v="Ok"/>
    <s v="Ok"/>
    <n v="1000"/>
    <s v="ok"/>
    <s v="Unknwon"/>
    <x v="2"/>
    <n v="2024"/>
    <s v="Sun"/>
    <x v="0"/>
    <s v="Medium"/>
    <x v="0"/>
    <s v="Weekend"/>
  </r>
  <r>
    <x v="254"/>
    <d v="2024-01-06T00:00:00"/>
    <d v="2024-01-04T00:00:00"/>
    <d v="2024-01-10T00:00:00"/>
    <s v="Amit Gupta"/>
    <s v="Lucknow"/>
    <x v="4"/>
    <x v="3"/>
    <s v="Headphones"/>
    <n v="1"/>
    <n v="1000"/>
    <n v="1000"/>
    <x v="0"/>
    <s v="Completed"/>
    <s v="In Transit"/>
    <s v="WH-Delhi"/>
    <s v="Online"/>
    <s v="N/A"/>
    <s v="N/A"/>
    <n v="6"/>
    <s v="Keep"/>
    <s v="Ok"/>
    <s v="Valid"/>
    <s v="Dispatch Error"/>
    <s v="Ok"/>
    <s v="Ok"/>
    <n v="1000"/>
    <s v="ok"/>
    <s v="Not Returned"/>
    <x v="4"/>
    <n v="2024"/>
    <s v="Sat"/>
    <x v="1"/>
    <s v="Slow"/>
    <x v="0"/>
    <s v="Weekend"/>
  </r>
  <r>
    <x v="255"/>
    <d v="2024-11-28T00:00:00"/>
    <d v="2024-11-27T00:00:00"/>
    <d v="2024-11-27T00:00:00"/>
    <s v="Rahul Patel"/>
    <s v="Delhi"/>
    <x v="5"/>
    <x v="1"/>
    <s v="Rice"/>
    <n v="3"/>
    <n v="500"/>
    <n v="1500"/>
    <x v="1"/>
    <s v="Pending"/>
    <s v="On Time"/>
    <s v="WH-Mumbai"/>
    <s v="Offline"/>
    <s v="N/A"/>
    <s v="N/A"/>
    <n v="0"/>
    <s v="Keep"/>
    <s v="Ok"/>
    <s v="Valid"/>
    <s v="Dispatch Error"/>
    <s v="Ok"/>
    <s v="Ok"/>
    <n v="1500"/>
    <s v="ok"/>
    <s v="Not Returned"/>
    <x v="5"/>
    <n v="2024"/>
    <s v="Thu"/>
    <x v="0"/>
    <s v="Fast"/>
    <x v="0"/>
    <s v="Weekday"/>
  </r>
  <r>
    <x v="256"/>
    <d v="2024-12-30T00:00:00"/>
    <d v="2024-12-31T00:00:00"/>
    <d v="2025-01-02T00:00:00"/>
    <s v="Priya Gupta"/>
    <s v="Nagpur"/>
    <x v="1"/>
    <x v="0"/>
    <s v="Table"/>
    <n v="0"/>
    <n v="2000"/>
    <n v="0"/>
    <x v="3"/>
    <s v="Cancelled"/>
    <s v="Delayed"/>
    <s v="WH-Pune"/>
    <s v="Offline"/>
    <s v="N/A"/>
    <s v="N/A"/>
    <n v="2"/>
    <s v="Keep"/>
    <s v="Fix"/>
    <s v="Valid"/>
    <s v="OK"/>
    <s v="Ok"/>
    <s v="Ok"/>
    <n v="0"/>
    <s v="ok"/>
    <s v="Not Returned"/>
    <x v="6"/>
    <n v="2024"/>
    <s v="Mon"/>
    <x v="0"/>
    <s v="Fast"/>
    <x v="0"/>
    <s v="Weekday"/>
  </r>
  <r>
    <x v="257"/>
    <d v="2024-12-06T00:00:00"/>
    <d v="2024-12-09T00:00:00"/>
    <d v="2024-12-09T00:00:00"/>
    <s v="Karan Joshi"/>
    <s v="Mumbai"/>
    <x v="1"/>
    <x v="2"/>
    <s v="Jeans"/>
    <n v="2"/>
    <n v="100"/>
    <n v="200"/>
    <x v="3"/>
    <s v="Pending"/>
    <s v="Delayed"/>
    <s v="WH-Delhi"/>
    <s v="Offline"/>
    <s v="N/A"/>
    <s v="N/A"/>
    <n v="0"/>
    <s v="Keep"/>
    <s v="Ok"/>
    <s v="Valid"/>
    <s v="OK"/>
    <s v="Ok"/>
    <s v="Ok"/>
    <n v="200"/>
    <s v="ok"/>
    <s v="Not Returned"/>
    <x v="6"/>
    <n v="2024"/>
    <s v="Fri"/>
    <x v="0"/>
    <s v="Fast"/>
    <x v="0"/>
    <s v="Weekday"/>
  </r>
  <r>
    <x v="258"/>
    <d v="2024-05-16T00:00:00"/>
    <d v="2024-05-16T00:00:00"/>
    <d v="2024-05-19T00:00:00"/>
    <s v="Karan Singh"/>
    <s v="Jaipur"/>
    <x v="2"/>
    <x v="2"/>
    <s v="Jacket"/>
    <n v="3"/>
    <n v="500"/>
    <n v="1500"/>
    <x v="3"/>
    <s v="Completed"/>
    <s v="Delayed"/>
    <s v="WH-Mumbai"/>
    <s v="Offline"/>
    <s v="No"/>
    <s v="N/A"/>
    <n v="3"/>
    <s v="Keep"/>
    <s v="Ok"/>
    <s v="Valid"/>
    <s v="OK"/>
    <s v="Ok"/>
    <s v="Ok"/>
    <n v="1500"/>
    <s v="ok"/>
    <s v="Not Returned"/>
    <x v="9"/>
    <n v="2024"/>
    <s v="Thu"/>
    <x v="0"/>
    <s v="Medium"/>
    <x v="0"/>
    <s v="Weekday"/>
  </r>
  <r>
    <x v="259"/>
    <d v="2024-03-03T00:00:00"/>
    <d v="2024-03-01T00:00:00"/>
    <d v="2024-03-06T00:00:00"/>
    <s v="Vikas Sharma"/>
    <s v="Delhi"/>
    <x v="5"/>
    <x v="3"/>
    <s v="Mobile"/>
    <n v="0"/>
    <n v="1000"/>
    <n v="0"/>
    <x v="2"/>
    <s v="Cancelled"/>
    <s v="On Time"/>
    <s v="WH-Delhi"/>
    <s v="Offline"/>
    <s v="No"/>
    <s v="N/A"/>
    <n v="5"/>
    <s v="Keep"/>
    <s v="Fix"/>
    <s v="Valid"/>
    <s v="Dispatch Error"/>
    <s v="Ok"/>
    <s v="Ok"/>
    <n v="0"/>
    <s v="ok"/>
    <s v="Not Returned"/>
    <x v="8"/>
    <n v="2024"/>
    <s v="Sun"/>
    <x v="0"/>
    <s v="Medium"/>
    <x v="0"/>
    <s v="Weekend"/>
  </r>
  <r>
    <x v="260"/>
    <d v="2024-09-30T00:00:00"/>
    <d v="2024-10-02T00:00:00"/>
    <d v="2024-10-05T00:00:00"/>
    <s v="Neha Yadav"/>
    <s v="Jaipur"/>
    <x v="2"/>
    <x v="1"/>
    <s v="Rice"/>
    <n v="0"/>
    <n v="0"/>
    <n v="0"/>
    <x v="2"/>
    <s v="Completed"/>
    <s v="Delayed"/>
    <s v="WH-Pune"/>
    <s v="Online"/>
    <s v="Yes"/>
    <s v="Wrong Item"/>
    <n v="3"/>
    <s v="Keep"/>
    <s v="Fix"/>
    <s v="Missing"/>
    <s v="OK"/>
    <s v="Fix"/>
    <s v="Ok"/>
    <n v="0"/>
    <s v="ok"/>
    <s v="Wrong Item"/>
    <x v="7"/>
    <n v="2024"/>
    <s v="Mon"/>
    <x v="0"/>
    <s v="Medium"/>
    <x v="0"/>
    <s v="Weekday"/>
  </r>
  <r>
    <x v="261"/>
    <d v="2024-09-17T00:00:00"/>
    <d v="2024-09-16T00:00:00"/>
    <d v="2024-09-18T00:00:00"/>
    <s v="Rahul Patel"/>
    <s v="Nagpur"/>
    <x v="1"/>
    <x v="0"/>
    <s v="Sofa"/>
    <n v="-1"/>
    <n v="1000"/>
    <n v="-1000"/>
    <x v="2"/>
    <s v="Completed"/>
    <s v="Delayed"/>
    <s v="WH-Mumbai"/>
    <s v="Offline"/>
    <s v="Yes"/>
    <s v="Damaged"/>
    <n v="2"/>
    <s v="Keep"/>
    <s v="Fix"/>
    <s v="Valid"/>
    <s v="Dispatch Error"/>
    <s v="Ok"/>
    <s v="Ok"/>
    <n v="-1000"/>
    <s v="ok"/>
    <s v="Damaged"/>
    <x v="7"/>
    <n v="2024"/>
    <s v="Tue"/>
    <x v="0"/>
    <s v="Fast"/>
    <x v="0"/>
    <s v="Weekday"/>
  </r>
  <r>
    <x v="262"/>
    <d v="2024-12-22T00:00:00"/>
    <d v="2024-12-25T00:00:00"/>
    <d v="2024-12-29T00:00:00"/>
    <s v="Sneha Yadav"/>
    <s v="Hyderabad"/>
    <x v="0"/>
    <x v="0"/>
    <s v="Sofa"/>
    <n v="-1"/>
    <n v="100"/>
    <n v="-100"/>
    <x v="1"/>
    <s v="Cancelled"/>
    <s v="In Transit"/>
    <s v="WH-Pune"/>
    <s v="Offline"/>
    <s v="Yes"/>
    <s v="Unknwon"/>
    <n v="4"/>
    <s v="Keep"/>
    <s v="Fix"/>
    <s v="Valid"/>
    <s v="OK"/>
    <s v="Ok"/>
    <s v="Ok"/>
    <n v="-100"/>
    <s v="ok"/>
    <s v="Unknwon"/>
    <x v="6"/>
    <n v="2024"/>
    <s v="Sun"/>
    <x v="0"/>
    <s v="Medium"/>
    <x v="0"/>
    <s v="Weekend"/>
  </r>
  <r>
    <x v="263"/>
    <d v="2024-01-18T00:00:00"/>
    <d v="2024-01-21T00:00:00"/>
    <d v="2024-01-25T00:00:00"/>
    <s v="Rohit Gupta"/>
    <s v="Mumbai"/>
    <x v="1"/>
    <x v="0"/>
    <s v="Chair"/>
    <n v="0"/>
    <n v="100"/>
    <n v="0"/>
    <x v="2"/>
    <s v="Completed"/>
    <s v="On Time"/>
    <s v="WH-Delhi"/>
    <s v="Offline"/>
    <s v="N/A"/>
    <s v="N/A"/>
    <n v="4"/>
    <s v="Keep"/>
    <s v="Fix"/>
    <s v="Valid"/>
    <s v="OK"/>
    <s v="Ok"/>
    <s v="Ok"/>
    <n v="0"/>
    <s v="ok"/>
    <s v="Not Returned"/>
    <x v="4"/>
    <n v="2024"/>
    <s v="Thu"/>
    <x v="0"/>
    <s v="Medium"/>
    <x v="0"/>
    <s v="Weekday"/>
  </r>
  <r>
    <x v="264"/>
    <d v="2024-12-01T00:00:00"/>
    <d v="2024-12-02T00:00:00"/>
    <d v="2024-12-02T00:00:00"/>
    <s v="Sneha Verma"/>
    <s v="Hyderabad"/>
    <x v="0"/>
    <x v="1"/>
    <s v="Wheat"/>
    <n v="3"/>
    <n v="1000"/>
    <n v="3000"/>
    <x v="1"/>
    <s v="Completed"/>
    <s v="Delayed"/>
    <s v="WH-Pune"/>
    <s v="Offline"/>
    <s v="No"/>
    <s v="N/A"/>
    <n v="0"/>
    <s v="Keep"/>
    <s v="Ok"/>
    <s v="Valid"/>
    <s v="OK"/>
    <s v="Ok"/>
    <s v="Ok"/>
    <n v="3000"/>
    <s v="ok"/>
    <s v="Not Returned"/>
    <x v="6"/>
    <n v="2024"/>
    <s v="Sun"/>
    <x v="0"/>
    <s v="Fast"/>
    <x v="2"/>
    <s v="Weekend"/>
  </r>
  <r>
    <x v="265"/>
    <d v="2024-07-04T00:00:00"/>
    <d v="2024-07-04T00:00:00"/>
    <d v="2024-07-08T00:00:00"/>
    <s v="Sneha Kumar"/>
    <s v="Nagpur"/>
    <x v="1"/>
    <x v="3"/>
    <s v="Laptop"/>
    <n v="0"/>
    <n v="1000"/>
    <n v="0"/>
    <x v="1"/>
    <s v="Cancelled"/>
    <s v="On Time"/>
    <s v="WH-Pune"/>
    <s v="Offline"/>
    <s v="N/A"/>
    <s v="N/A"/>
    <n v="4"/>
    <s v="Keep"/>
    <s v="Fix"/>
    <s v="Valid"/>
    <s v="OK"/>
    <s v="Ok"/>
    <s v="Ok"/>
    <n v="0"/>
    <s v="ok"/>
    <s v="Not Returned"/>
    <x v="1"/>
    <n v="2024"/>
    <s v="Thu"/>
    <x v="0"/>
    <s v="Medium"/>
    <x v="0"/>
    <s v="Weekday"/>
  </r>
  <r>
    <x v="266"/>
    <d v="2024-09-14T00:00:00"/>
    <d v="2024-09-15T00:00:00"/>
    <d v="2024-09-19T00:00:00"/>
    <s v="Rohit Sharma"/>
    <s v="Lucknow"/>
    <x v="4"/>
    <x v="3"/>
    <s v="Laptop"/>
    <n v="2"/>
    <n v="0"/>
    <n v="0"/>
    <x v="3"/>
    <s v="Completed"/>
    <s v="Delayed"/>
    <s v="WH-Mumbai"/>
    <s v="Offline"/>
    <s v="N/A"/>
    <s v="N/A"/>
    <n v="4"/>
    <s v="Keep"/>
    <s v="Ok"/>
    <s v="Missing"/>
    <s v="OK"/>
    <s v="Fix"/>
    <s v="Ok"/>
    <n v="0"/>
    <s v="ok"/>
    <s v="Not Returned"/>
    <x v="7"/>
    <n v="2024"/>
    <s v="Sat"/>
    <x v="0"/>
    <s v="Medium"/>
    <x v="0"/>
    <s v="Weekend"/>
  </r>
  <r>
    <x v="267"/>
    <d v="2024-04-06T00:00:00"/>
    <d v="2024-04-08T00:00:00"/>
    <d v="2024-04-07T00:00:00"/>
    <s v="Neha Singh"/>
    <s v="Delhi"/>
    <x v="5"/>
    <x v="1"/>
    <s v="Rice"/>
    <n v="-1"/>
    <n v="100"/>
    <n v="-100"/>
    <x v="3"/>
    <s v="Cancelled"/>
    <s v="In Transit"/>
    <s v="WH-Mumbai"/>
    <s v="Online"/>
    <s v="Yes"/>
    <s v="Damaged"/>
    <n v="-1"/>
    <s v="Keep"/>
    <s v="Fix"/>
    <s v="Valid"/>
    <s v="Delivery Before Dispatch"/>
    <s v="Ok"/>
    <s v="Ok"/>
    <n v="-100"/>
    <s v="ok"/>
    <s v="Damaged"/>
    <x v="10"/>
    <n v="2024"/>
    <s v="Sat"/>
    <x v="0"/>
    <s v="Fast"/>
    <x v="0"/>
    <s v="Weekend"/>
  </r>
  <r>
    <x v="268"/>
    <d v="2024-11-13T00:00:00"/>
    <d v="2024-11-15T00:00:00"/>
    <d v="2024-11-22T00:00:00"/>
    <s v="Amit Patel"/>
    <s v="Lucknow"/>
    <x v="4"/>
    <x v="1"/>
    <s v="Rice"/>
    <n v="-1"/>
    <n v="2000"/>
    <n v="-2000"/>
    <x v="3"/>
    <s v="Pending"/>
    <s v="Delayed"/>
    <s v="WH-Mumbai"/>
    <s v="Offline"/>
    <s v="No"/>
    <s v="N/A"/>
    <n v="7"/>
    <s v="Keep"/>
    <s v="Fix"/>
    <s v="Valid"/>
    <s v="OK"/>
    <s v="Ok"/>
    <s v="Ok"/>
    <n v="-2000"/>
    <s v="ok"/>
    <s v="Not Returned"/>
    <x v="5"/>
    <n v="2024"/>
    <s v="Wed"/>
    <x v="1"/>
    <s v="Slow"/>
    <x v="0"/>
    <s v="Weekday"/>
  </r>
  <r>
    <x v="269"/>
    <d v="2024-06-04T00:00:00"/>
    <d v="2024-06-03T00:00:00"/>
    <d v="2024-06-07T00:00:00"/>
    <s v="Sneha Patel"/>
    <s v="Bangalore"/>
    <x v="3"/>
    <x v="3"/>
    <s v="Mobile"/>
    <n v="-1"/>
    <n v="1000"/>
    <n v="-1000"/>
    <x v="0"/>
    <s v="Pending"/>
    <s v="In Transit"/>
    <s v="WH-Mumbai"/>
    <s v="Offline"/>
    <s v="No"/>
    <s v="N/A"/>
    <n v="4"/>
    <s v="Keep"/>
    <s v="Fix"/>
    <s v="Valid"/>
    <s v="Dispatch Error"/>
    <s v="Ok"/>
    <s v="Ok"/>
    <n v="-1000"/>
    <s v="ok"/>
    <s v="Not Returned"/>
    <x v="3"/>
    <n v="2024"/>
    <s v="Tue"/>
    <x v="0"/>
    <s v="Medium"/>
    <x v="0"/>
    <s v="Weekday"/>
  </r>
  <r>
    <x v="270"/>
    <d v="2024-03-22T00:00:00"/>
    <d v="2024-03-23T00:00:00"/>
    <d v="2024-03-24T00:00:00"/>
    <s v="Vikas Yadav"/>
    <s v="Delhi"/>
    <x v="5"/>
    <x v="3"/>
    <s v="Headphones"/>
    <n v="3"/>
    <n v="2000"/>
    <n v="6000"/>
    <x v="1"/>
    <s v="Completed"/>
    <s v="On Time"/>
    <s v="WH-Mumbai"/>
    <s v="Online"/>
    <s v="Yes"/>
    <s v="Wrong Item"/>
    <n v="1"/>
    <s v="Keep"/>
    <s v="Ok"/>
    <s v="Valid"/>
    <s v="OK"/>
    <s v="Ok"/>
    <s v="Ok"/>
    <n v="6000"/>
    <s v="ok"/>
    <s v="Wrong Item"/>
    <x v="8"/>
    <n v="2024"/>
    <s v="Fri"/>
    <x v="0"/>
    <s v="Fast"/>
    <x v="1"/>
    <s v="Weekday"/>
  </r>
  <r>
    <x v="271"/>
    <d v="2024-09-06T00:00:00"/>
    <d v="2024-09-05T00:00:00"/>
    <d v="2024-09-11T00:00:00"/>
    <s v="Priya Verma"/>
    <s v="Jaipur"/>
    <x v="2"/>
    <x v="1"/>
    <s v="Oil"/>
    <n v="-1"/>
    <n v="0"/>
    <n v="0"/>
    <x v="2"/>
    <s v="Pending"/>
    <s v="Delayed"/>
    <s v="WH-Delhi"/>
    <s v="Offline"/>
    <s v="Yes"/>
    <s v="Late Delivery"/>
    <n v="6"/>
    <s v="Keep"/>
    <s v="Fix"/>
    <s v="Missing"/>
    <s v="Dispatch Error"/>
    <s v="Fix"/>
    <s v="Ok"/>
    <n v="0"/>
    <s v="ok"/>
    <s v="Late Delivery"/>
    <x v="7"/>
    <n v="2024"/>
    <s v="Fri"/>
    <x v="1"/>
    <s v="Slow"/>
    <x v="0"/>
    <s v="Weekday"/>
  </r>
  <r>
    <x v="272"/>
    <d v="2024-03-30T00:00:00"/>
    <d v="2024-03-30T00:00:00"/>
    <d v="2024-04-06T00:00:00"/>
    <s v="Priya Verma"/>
    <s v="Nagpur"/>
    <x v="1"/>
    <x v="1"/>
    <s v="Rice"/>
    <n v="0"/>
    <n v="0"/>
    <n v="0"/>
    <x v="3"/>
    <s v="Cancelled"/>
    <s v="In Transit"/>
    <s v="WH-Pune"/>
    <s v="Offline"/>
    <s v="N/A"/>
    <s v="N/A"/>
    <n v="7"/>
    <s v="Keep"/>
    <s v="Fix"/>
    <s v="Missing"/>
    <s v="OK"/>
    <s v="Fix"/>
    <s v="Ok"/>
    <n v="0"/>
    <s v="ok"/>
    <s v="Not Returned"/>
    <x v="8"/>
    <n v="2024"/>
    <s v="Sat"/>
    <x v="1"/>
    <s v="Slow"/>
    <x v="0"/>
    <s v="Weekend"/>
  </r>
  <r>
    <x v="273"/>
    <d v="2024-11-14T00:00:00"/>
    <d v="2024-11-12T00:00:00"/>
    <d v="2024-11-18T00:00:00"/>
    <s v="Vikas Patel"/>
    <s v="Pune"/>
    <x v="1"/>
    <x v="3"/>
    <s v="Headphones"/>
    <n v="1"/>
    <n v="0"/>
    <n v="0"/>
    <x v="0"/>
    <s v="Completed"/>
    <s v="In Transit"/>
    <s v="WH-Pune"/>
    <s v="Online"/>
    <s v="N/A"/>
    <s v="N/A"/>
    <n v="6"/>
    <s v="Keep"/>
    <s v="Ok"/>
    <s v="Missing"/>
    <s v="Dispatch Error"/>
    <s v="Fix"/>
    <s v="Ok"/>
    <n v="0"/>
    <s v="ok"/>
    <s v="Not Returned"/>
    <x v="5"/>
    <n v="2024"/>
    <s v="Thu"/>
    <x v="1"/>
    <s v="Slow"/>
    <x v="0"/>
    <s v="Weekday"/>
  </r>
  <r>
    <x v="274"/>
    <d v="2024-10-31T00:00:00"/>
    <d v="2024-10-31T00:00:00"/>
    <d v="2024-11-02T00:00:00"/>
    <s v="Amit Patel"/>
    <s v="Bangalore"/>
    <x v="3"/>
    <x v="2"/>
    <s v="Jeans"/>
    <n v="0"/>
    <n v="0"/>
    <n v="0"/>
    <x v="3"/>
    <s v="Pending"/>
    <s v="Delayed"/>
    <s v="WH-Pune"/>
    <s v="Offline"/>
    <s v="No"/>
    <s v="N/A"/>
    <n v="2"/>
    <s v="Keep"/>
    <s v="Fix"/>
    <s v="Missing"/>
    <s v="OK"/>
    <s v="Fix"/>
    <s v="Ok"/>
    <n v="0"/>
    <s v="ok"/>
    <s v="Not Returned"/>
    <x v="0"/>
    <n v="2024"/>
    <s v="Thu"/>
    <x v="0"/>
    <s v="Fast"/>
    <x v="0"/>
    <s v="Weekday"/>
  </r>
  <r>
    <x v="275"/>
    <d v="2024-02-01T00:00:00"/>
    <d v="2024-01-30T00:00:00"/>
    <d v="2024-02-03T00:00:00"/>
    <s v="Vikas Kumar"/>
    <s v="Hyderabad"/>
    <x v="0"/>
    <x v="3"/>
    <s v="Headphones"/>
    <n v="0"/>
    <n v="2000"/>
    <n v="0"/>
    <x v="2"/>
    <s v="Completed"/>
    <s v="Delayed"/>
    <s v="WH-Pune"/>
    <s v="Offline"/>
    <s v="N/A"/>
    <s v="N/A"/>
    <n v="4"/>
    <s v="Keep"/>
    <s v="Fix"/>
    <s v="Valid"/>
    <s v="Dispatch Error"/>
    <s v="Ok"/>
    <s v="Ok"/>
    <n v="0"/>
    <s v="ok"/>
    <s v="Not Returned"/>
    <x v="2"/>
    <n v="2024"/>
    <s v="Thu"/>
    <x v="0"/>
    <s v="Medium"/>
    <x v="0"/>
    <s v="Weekday"/>
  </r>
  <r>
    <x v="276"/>
    <d v="2024-03-23T00:00:00"/>
    <d v="2024-03-24T00:00:00"/>
    <d v="2024-03-29T00:00:00"/>
    <s v="Karan Patel"/>
    <s v="Jaipur"/>
    <x v="2"/>
    <x v="0"/>
    <s v="Sofa"/>
    <n v="3"/>
    <n v="500"/>
    <n v="1500"/>
    <x v="1"/>
    <s v="Pending"/>
    <s v="In Transit"/>
    <s v="WH-Pune"/>
    <s v="Offline"/>
    <s v="No"/>
    <s v="N/A"/>
    <n v="5"/>
    <s v="Keep"/>
    <s v="Ok"/>
    <s v="Valid"/>
    <s v="OK"/>
    <s v="Ok"/>
    <s v="Ok"/>
    <n v="1500"/>
    <s v="ok"/>
    <s v="Not Returned"/>
    <x v="8"/>
    <n v="2024"/>
    <s v="Sat"/>
    <x v="0"/>
    <s v="Medium"/>
    <x v="0"/>
    <s v="Weekend"/>
  </r>
  <r>
    <x v="277"/>
    <d v="2024-12-25T00:00:00"/>
    <d v="2024-12-23T00:00:00"/>
    <d v="2024-12-24T00:00:00"/>
    <s v="Karan Kumar"/>
    <s v="Nagpur"/>
    <x v="1"/>
    <x v="1"/>
    <s v="Wheat"/>
    <n v="3"/>
    <n v="1000"/>
    <n v="3000"/>
    <x v="1"/>
    <s v="Completed"/>
    <s v="Delayed"/>
    <s v="WH-Delhi"/>
    <s v="Offline"/>
    <s v="Yes"/>
    <s v="Damaged"/>
    <n v="1"/>
    <s v="Keep"/>
    <s v="Ok"/>
    <s v="Valid"/>
    <s v="Dispatch Error"/>
    <s v="Ok"/>
    <s v="Ok"/>
    <n v="3000"/>
    <s v="ok"/>
    <s v="Damaged"/>
    <x v="6"/>
    <n v="2024"/>
    <s v="Wed"/>
    <x v="0"/>
    <s v="Fast"/>
    <x v="2"/>
    <s v="Weekday"/>
  </r>
  <r>
    <x v="278"/>
    <d v="2024-10-28T00:00:00"/>
    <d v="2024-10-31T00:00:00"/>
    <d v="2024-11-02T00:00:00"/>
    <s v="Neha Gupta"/>
    <s v="Delhi"/>
    <x v="5"/>
    <x v="3"/>
    <s v="Laptop"/>
    <n v="0"/>
    <n v="500"/>
    <n v="0"/>
    <x v="1"/>
    <s v="Completed"/>
    <s v="Delayed"/>
    <s v="WH-Mumbai"/>
    <s v="Online"/>
    <s v="No"/>
    <s v="N/A"/>
    <n v="2"/>
    <s v="Keep"/>
    <s v="Fix"/>
    <s v="Valid"/>
    <s v="OK"/>
    <s v="Ok"/>
    <s v="Ok"/>
    <n v="0"/>
    <s v="ok"/>
    <s v="Not Returned"/>
    <x v="0"/>
    <n v="2024"/>
    <s v="Mon"/>
    <x v="0"/>
    <s v="Fast"/>
    <x v="0"/>
    <s v="Weekday"/>
  </r>
  <r>
    <x v="279"/>
    <d v="2024-06-09T00:00:00"/>
    <d v="2024-06-10T00:00:00"/>
    <d v="2024-06-17T00:00:00"/>
    <s v="Amit Kumar"/>
    <s v="Jaipur"/>
    <x v="2"/>
    <x v="2"/>
    <s v="Jacket"/>
    <n v="1"/>
    <n v="100"/>
    <n v="100"/>
    <x v="3"/>
    <s v="Cancelled"/>
    <s v="Delayed"/>
    <s v="WH-Mumbai"/>
    <s v="Online"/>
    <s v="No"/>
    <s v="N/A"/>
    <n v="7"/>
    <s v="Keep"/>
    <s v="Ok"/>
    <s v="Valid"/>
    <s v="OK"/>
    <s v="Ok"/>
    <s v="Ok"/>
    <n v="100"/>
    <s v="ok"/>
    <s v="Not Returned"/>
    <x v="3"/>
    <n v="2024"/>
    <s v="Sun"/>
    <x v="1"/>
    <s v="Slow"/>
    <x v="0"/>
    <s v="Weekend"/>
  </r>
  <r>
    <x v="280"/>
    <d v="2024-10-04T00:00:00"/>
    <d v="2024-10-07T00:00:00"/>
    <d v="2024-10-10T00:00:00"/>
    <s v="Vikas Joshi"/>
    <s v="Pune"/>
    <x v="1"/>
    <x v="2"/>
    <s v="Jeans"/>
    <n v="1"/>
    <n v="2000"/>
    <n v="2000"/>
    <x v="3"/>
    <s v="Cancelled"/>
    <s v="In Transit"/>
    <s v="WH-Mumbai"/>
    <s v="Online"/>
    <s v="No"/>
    <s v="N/A"/>
    <n v="3"/>
    <s v="Keep"/>
    <s v="Ok"/>
    <s v="Valid"/>
    <s v="OK"/>
    <s v="Ok"/>
    <s v="Ok"/>
    <n v="2000"/>
    <s v="ok"/>
    <s v="Not Returned"/>
    <x v="0"/>
    <n v="2024"/>
    <s v="Fri"/>
    <x v="0"/>
    <s v="Medium"/>
    <x v="2"/>
    <s v="Weekday"/>
  </r>
  <r>
    <x v="281"/>
    <d v="2024-09-24T00:00:00"/>
    <d v="2024-09-27T00:00:00"/>
    <d v="2024-09-30T00:00:00"/>
    <s v="Rahul Gupta"/>
    <s v="Mumbai"/>
    <x v="1"/>
    <x v="3"/>
    <s v="Laptop"/>
    <n v="1"/>
    <n v="0"/>
    <n v="0"/>
    <x v="0"/>
    <s v="Cancelled"/>
    <s v="Delayed"/>
    <s v="WH-Pune"/>
    <s v="Online"/>
    <s v="N/A"/>
    <s v="N/A"/>
    <n v="3"/>
    <s v="Keep"/>
    <s v="Ok"/>
    <s v="Missing"/>
    <s v="OK"/>
    <s v="Fix"/>
    <s v="Ok"/>
    <n v="0"/>
    <s v="ok"/>
    <s v="Not Returned"/>
    <x v="7"/>
    <n v="2024"/>
    <s v="Tue"/>
    <x v="0"/>
    <s v="Medium"/>
    <x v="0"/>
    <s v="Weekday"/>
  </r>
  <r>
    <x v="282"/>
    <d v="2024-07-26T00:00:00"/>
    <d v="2024-07-27T00:00:00"/>
    <d v="2024-07-31T00:00:00"/>
    <s v="Rahul Yadav"/>
    <s v="Delhi"/>
    <x v="5"/>
    <x v="0"/>
    <s v="Table"/>
    <n v="2"/>
    <n v="2000"/>
    <n v="4000"/>
    <x v="3"/>
    <s v="Pending"/>
    <s v="Delayed"/>
    <s v="WH-Delhi"/>
    <s v="Offline"/>
    <s v="No"/>
    <s v="N/A"/>
    <n v="4"/>
    <s v="Keep"/>
    <s v="Ok"/>
    <s v="Valid"/>
    <s v="OK"/>
    <s v="Ok"/>
    <s v="Ok"/>
    <n v="4000"/>
    <s v="ok"/>
    <s v="Not Returned"/>
    <x v="1"/>
    <n v="2024"/>
    <s v="Fri"/>
    <x v="0"/>
    <s v="Medium"/>
    <x v="2"/>
    <s v="Weekday"/>
  </r>
  <r>
    <x v="283"/>
    <d v="2024-02-10T00:00:00"/>
    <d v="2024-02-12T00:00:00"/>
    <d v="2024-02-16T00:00:00"/>
    <s v="Rohit Singh"/>
    <s v="Jaipur"/>
    <x v="2"/>
    <x v="3"/>
    <s v="Mobile"/>
    <n v="2"/>
    <n v="100"/>
    <n v="200"/>
    <x v="0"/>
    <s v="Completed"/>
    <s v="Delayed"/>
    <s v="WH-Delhi"/>
    <s v="Offline"/>
    <s v="N/A"/>
    <s v="N/A"/>
    <n v="4"/>
    <s v="Keep"/>
    <s v="Ok"/>
    <s v="Valid"/>
    <s v="OK"/>
    <s v="Ok"/>
    <s v="Ok"/>
    <n v="200"/>
    <s v="ok"/>
    <s v="Not Returned"/>
    <x v="2"/>
    <n v="2024"/>
    <s v="Sat"/>
    <x v="0"/>
    <s v="Medium"/>
    <x v="0"/>
    <s v="Weekend"/>
  </r>
  <r>
    <x v="284"/>
    <d v="2024-06-10T00:00:00"/>
    <d v="2024-06-11T00:00:00"/>
    <d v="2024-06-11T00:00:00"/>
    <s v="Amit Yadav"/>
    <s v="Jaipur"/>
    <x v="2"/>
    <x v="1"/>
    <s v="Wheat"/>
    <n v="2"/>
    <n v="500"/>
    <n v="1000"/>
    <x v="3"/>
    <s v="Completed"/>
    <s v="Delayed"/>
    <s v="WH-Delhi"/>
    <s v="Online"/>
    <s v="No"/>
    <s v="N/A"/>
    <n v="0"/>
    <s v="Keep"/>
    <s v="Ok"/>
    <s v="Valid"/>
    <s v="OK"/>
    <s v="Ok"/>
    <s v="Ok"/>
    <n v="1000"/>
    <s v="ok"/>
    <s v="Not Returned"/>
    <x v="3"/>
    <n v="2024"/>
    <s v="Mon"/>
    <x v="0"/>
    <s v="Fast"/>
    <x v="0"/>
    <s v="Weekday"/>
  </r>
  <r>
    <x v="285"/>
    <d v="2024-01-06T00:00:00"/>
    <d v="2024-01-08T00:00:00"/>
    <d v="2024-01-11T00:00:00"/>
    <s v="Vikas Singh"/>
    <s v="Pune"/>
    <x v="1"/>
    <x v="3"/>
    <s v="Laptop"/>
    <n v="-1"/>
    <n v="2000"/>
    <n v="-2000"/>
    <x v="3"/>
    <s v="Pending"/>
    <s v="On Time"/>
    <s v="WH-Pune"/>
    <s v="Offline"/>
    <s v="Yes"/>
    <s v="Damaged"/>
    <n v="3"/>
    <s v="Keep"/>
    <s v="Fix"/>
    <s v="Valid"/>
    <s v="OK"/>
    <s v="Ok"/>
    <s v="Ok"/>
    <n v="-2000"/>
    <s v="ok"/>
    <s v="Damaged"/>
    <x v="4"/>
    <n v="2024"/>
    <s v="Sat"/>
    <x v="0"/>
    <s v="Medium"/>
    <x v="0"/>
    <s v="Weekend"/>
  </r>
  <r>
    <x v="286"/>
    <d v="2024-01-08T00:00:00"/>
    <d v="2024-01-08T00:00:00"/>
    <d v="2024-01-08T00:00:00"/>
    <s v="Priya Patel"/>
    <s v="Delhi"/>
    <x v="5"/>
    <x v="1"/>
    <s v="Oil"/>
    <n v="2"/>
    <n v="2000"/>
    <n v="4000"/>
    <x v="2"/>
    <s v="Cancelled"/>
    <s v="Delayed"/>
    <s v="WH-Mumbai"/>
    <s v="Offline"/>
    <s v="Yes"/>
    <s v="Late Delivery"/>
    <n v="0"/>
    <s v="Keep"/>
    <s v="Ok"/>
    <s v="Valid"/>
    <s v="OK"/>
    <s v="Ok"/>
    <s v="Ok"/>
    <n v="4000"/>
    <s v="ok"/>
    <s v="Late Delivery"/>
    <x v="4"/>
    <n v="2024"/>
    <s v="Mon"/>
    <x v="0"/>
    <s v="Fast"/>
    <x v="2"/>
    <s v="Weekday"/>
  </r>
  <r>
    <x v="287"/>
    <d v="2024-02-28T00:00:00"/>
    <d v="2024-03-02T00:00:00"/>
    <d v="2024-03-04T00:00:00"/>
    <s v="Pooja Sharma"/>
    <s v="Pune"/>
    <x v="1"/>
    <x v="0"/>
    <s v="Chair"/>
    <n v="2"/>
    <n v="1000"/>
    <n v="2000"/>
    <x v="1"/>
    <s v="Completed"/>
    <s v="On Time"/>
    <s v="WH-Delhi"/>
    <s v="Online"/>
    <s v="N/A"/>
    <s v="N/A"/>
    <n v="2"/>
    <s v="Keep"/>
    <s v="Ok"/>
    <s v="Valid"/>
    <s v="OK"/>
    <s v="Ok"/>
    <s v="Ok"/>
    <n v="2000"/>
    <s v="ok"/>
    <s v="Not Returned"/>
    <x v="2"/>
    <n v="2024"/>
    <s v="Wed"/>
    <x v="0"/>
    <s v="Fast"/>
    <x v="2"/>
    <s v="Weekday"/>
  </r>
  <r>
    <x v="288"/>
    <d v="2024-10-12T00:00:00"/>
    <d v="2024-10-14T00:00:00"/>
    <d v="2024-10-20T00:00:00"/>
    <s v="Vikas Singh"/>
    <s v="Lucknow"/>
    <x v="4"/>
    <x v="2"/>
    <s v="Jeans"/>
    <n v="0"/>
    <n v="2000"/>
    <n v="0"/>
    <x v="2"/>
    <s v="Completed"/>
    <s v="Delayed"/>
    <s v="WH-Delhi"/>
    <s v="Online"/>
    <s v="N/A"/>
    <s v="N/A"/>
    <n v="6"/>
    <s v="Keep"/>
    <s v="Fix"/>
    <s v="Valid"/>
    <s v="OK"/>
    <s v="Ok"/>
    <s v="Ok"/>
    <n v="0"/>
    <s v="ok"/>
    <s v="Not Returned"/>
    <x v="0"/>
    <n v="2024"/>
    <s v="Sat"/>
    <x v="1"/>
    <s v="Slow"/>
    <x v="0"/>
    <s v="Weekend"/>
  </r>
  <r>
    <x v="289"/>
    <d v="2024-08-29T00:00:00"/>
    <d v="2024-08-28T00:00:00"/>
    <d v="2024-09-03T00:00:00"/>
    <s v="Pooja Verma"/>
    <s v="Bangalore"/>
    <x v="3"/>
    <x v="0"/>
    <s v="Table"/>
    <n v="3"/>
    <n v="1000"/>
    <n v="3000"/>
    <x v="0"/>
    <s v="Completed"/>
    <s v="On Time"/>
    <s v="WH-Mumbai"/>
    <s v="Online"/>
    <s v="N/A"/>
    <s v="N/A"/>
    <n v="6"/>
    <s v="Keep"/>
    <s v="Ok"/>
    <s v="Valid"/>
    <s v="Dispatch Error"/>
    <s v="Ok"/>
    <s v="Ok"/>
    <n v="3000"/>
    <s v="ok"/>
    <s v="Not Returned"/>
    <x v="11"/>
    <n v="2024"/>
    <s v="Thu"/>
    <x v="1"/>
    <s v="Slow"/>
    <x v="2"/>
    <s v="Weekday"/>
  </r>
  <r>
    <x v="290"/>
    <d v="2024-06-13T00:00:00"/>
    <d v="2024-06-16T00:00:00"/>
    <d v="2024-06-16T00:00:00"/>
    <s v="Amit Singh"/>
    <s v="Lucknow"/>
    <x v="4"/>
    <x v="1"/>
    <s v="Oil"/>
    <n v="-1"/>
    <n v="100"/>
    <n v="-100"/>
    <x v="0"/>
    <s v="Completed"/>
    <s v="In Transit"/>
    <s v="WH-Delhi"/>
    <s v="Offline"/>
    <s v="Yes"/>
    <s v="Unknwon"/>
    <n v="0"/>
    <s v="Keep"/>
    <s v="Fix"/>
    <s v="Valid"/>
    <s v="OK"/>
    <s v="Ok"/>
    <s v="Ok"/>
    <n v="-100"/>
    <s v="ok"/>
    <s v="Unknwon"/>
    <x v="3"/>
    <n v="2024"/>
    <s v="Thu"/>
    <x v="0"/>
    <s v="Fast"/>
    <x v="0"/>
    <s v="Weekday"/>
  </r>
  <r>
    <x v="291"/>
    <d v="2024-02-02T00:00:00"/>
    <d v="2024-02-04T00:00:00"/>
    <d v="2024-02-05T00:00:00"/>
    <s v="Rahul Kumar"/>
    <s v="Pune"/>
    <x v="1"/>
    <x v="2"/>
    <s v="Jeans"/>
    <n v="-1"/>
    <n v="1000"/>
    <n v="-1000"/>
    <x v="0"/>
    <s v="Completed"/>
    <s v="On Time"/>
    <s v="WH-Delhi"/>
    <s v="Offline"/>
    <s v="Yes"/>
    <s v="Unknwon"/>
    <n v="1"/>
    <s v="Keep"/>
    <s v="Fix"/>
    <s v="Valid"/>
    <s v="OK"/>
    <s v="Ok"/>
    <s v="Ok"/>
    <n v="-1000"/>
    <s v="ok"/>
    <s v="Unknwon"/>
    <x v="2"/>
    <n v="2024"/>
    <s v="Fri"/>
    <x v="0"/>
    <s v="Fast"/>
    <x v="0"/>
    <s v="Weekday"/>
  </r>
  <r>
    <x v="292"/>
    <d v="2024-03-30T00:00:00"/>
    <d v="2024-03-30T00:00:00"/>
    <d v="2024-04-06T00:00:00"/>
    <s v="Amit Singh"/>
    <s v="Bangalore"/>
    <x v="3"/>
    <x v="2"/>
    <s v="T-Shirt"/>
    <n v="-1"/>
    <n v="2000"/>
    <n v="-2000"/>
    <x v="2"/>
    <s v="Cancelled"/>
    <s v="Delayed"/>
    <s v="WH-Delhi"/>
    <s v="Online"/>
    <s v="N/A"/>
    <s v="N/A"/>
    <n v="7"/>
    <s v="Keep"/>
    <s v="Fix"/>
    <s v="Valid"/>
    <s v="OK"/>
    <s v="Ok"/>
    <s v="Ok"/>
    <n v="-2000"/>
    <s v="ok"/>
    <s v="Wrong"/>
    <x v="8"/>
    <n v="2024"/>
    <s v="Sat"/>
    <x v="1"/>
    <s v="Slow"/>
    <x v="0"/>
    <s v="Weekend"/>
  </r>
  <r>
    <x v="293"/>
    <d v="2024-06-24T00:00:00"/>
    <d v="2024-06-26T00:00:00"/>
    <d v="2024-06-26T00:00:00"/>
    <s v="Rahul Gupta"/>
    <s v="Nagpur"/>
    <x v="1"/>
    <x v="1"/>
    <s v="Oil"/>
    <n v="3"/>
    <n v="1000"/>
    <n v="3000"/>
    <x v="1"/>
    <s v="Completed"/>
    <s v="Delayed"/>
    <s v="WH-Mumbai"/>
    <s v="Online"/>
    <s v="No"/>
    <s v="N/A"/>
    <n v="0"/>
    <s v="Keep"/>
    <s v="Ok"/>
    <s v="Valid"/>
    <s v="OK"/>
    <s v="Ok"/>
    <s v="Ok"/>
    <n v="3000"/>
    <s v="ok"/>
    <s v="Not Returned"/>
    <x v="3"/>
    <n v="2024"/>
    <s v="Mon"/>
    <x v="0"/>
    <s v="Fast"/>
    <x v="2"/>
    <s v="Weekday"/>
  </r>
  <r>
    <x v="294"/>
    <d v="2024-05-18T00:00:00"/>
    <d v="2024-05-20T00:00:00"/>
    <d v="2024-05-27T00:00:00"/>
    <s v="Anjali Yadav"/>
    <s v="Delhi"/>
    <x v="5"/>
    <x v="1"/>
    <s v="Oil"/>
    <n v="3"/>
    <n v="500"/>
    <n v="1500"/>
    <x v="2"/>
    <s v="Completed"/>
    <s v="Delayed"/>
    <s v="WH-Mumbai"/>
    <s v="Online"/>
    <s v="Yes"/>
    <s v="Wrong Item"/>
    <n v="7"/>
    <s v="Keep"/>
    <s v="Ok"/>
    <s v="Valid"/>
    <s v="OK"/>
    <s v="Ok"/>
    <s v="Ok"/>
    <n v="1500"/>
    <s v="ok"/>
    <s v="Wrong Item"/>
    <x v="9"/>
    <n v="2024"/>
    <s v="Sat"/>
    <x v="1"/>
    <s v="Slow"/>
    <x v="0"/>
    <s v="Weekend"/>
  </r>
  <r>
    <x v="295"/>
    <d v="2024-01-14T00:00:00"/>
    <d v="2024-01-15T00:00:00"/>
    <d v="2024-01-18T00:00:00"/>
    <s v="Priya Sharma"/>
    <s v="Jaipur"/>
    <x v="2"/>
    <x v="3"/>
    <s v="Laptop"/>
    <n v="2"/>
    <n v="0"/>
    <n v="0"/>
    <x v="0"/>
    <s v="Completed"/>
    <s v="Delayed"/>
    <s v="WH-Pune"/>
    <s v="Offline"/>
    <s v="N/A"/>
    <s v="N/A"/>
    <n v="3"/>
    <s v="Keep"/>
    <s v="Ok"/>
    <s v="Missing"/>
    <s v="OK"/>
    <s v="Fix"/>
    <s v="Ok"/>
    <n v="0"/>
    <s v="ok"/>
    <s v="Not Returned"/>
    <x v="4"/>
    <n v="2024"/>
    <s v="Sun"/>
    <x v="0"/>
    <s v="Medium"/>
    <x v="0"/>
    <s v="Weekend"/>
  </r>
  <r>
    <x v="296"/>
    <d v="2024-10-01T00:00:00"/>
    <d v="2024-10-03T00:00:00"/>
    <d v="2024-10-05T00:00:00"/>
    <s v="Vikas Yadav"/>
    <s v="Pune"/>
    <x v="1"/>
    <x v="3"/>
    <s v="Laptop"/>
    <n v="1"/>
    <n v="100"/>
    <n v="100"/>
    <x v="3"/>
    <s v="Completed"/>
    <s v="Delayed"/>
    <s v="WH-Delhi"/>
    <s v="Online"/>
    <s v="No"/>
    <s v="N/A"/>
    <n v="2"/>
    <s v="Keep"/>
    <s v="Ok"/>
    <s v="Valid"/>
    <s v="OK"/>
    <s v="Ok"/>
    <s v="Ok"/>
    <n v="100"/>
    <s v="ok"/>
    <s v="Not Returned"/>
    <x v="0"/>
    <n v="2024"/>
    <s v="Tue"/>
    <x v="0"/>
    <s v="Fast"/>
    <x v="0"/>
    <s v="Weekday"/>
  </r>
  <r>
    <x v="297"/>
    <d v="2024-11-06T00:00:00"/>
    <d v="2024-11-05T00:00:00"/>
    <d v="2024-11-07T00:00:00"/>
    <s v="Priya Joshi"/>
    <s v="Jaipur"/>
    <x v="2"/>
    <x v="3"/>
    <s v="Headphones"/>
    <n v="0"/>
    <n v="500"/>
    <n v="0"/>
    <x v="3"/>
    <s v="Cancelled"/>
    <s v="In Transit"/>
    <s v="WH-Mumbai"/>
    <s v="Offline"/>
    <s v="No"/>
    <s v="N/A"/>
    <n v="2"/>
    <s v="Keep"/>
    <s v="Fix"/>
    <s v="Valid"/>
    <s v="Dispatch Error"/>
    <s v="Ok"/>
    <s v="Ok"/>
    <n v="0"/>
    <s v="ok"/>
    <s v="Not Returned"/>
    <x v="5"/>
    <n v="2024"/>
    <s v="Wed"/>
    <x v="0"/>
    <s v="Fast"/>
    <x v="0"/>
    <s v="Weekday"/>
  </r>
  <r>
    <x v="298"/>
    <d v="2024-03-19T00:00:00"/>
    <d v="2024-03-17T00:00:00"/>
    <d v="2024-03-16T00:00:00"/>
    <s v="Anjali Patel"/>
    <s v="Bangalore"/>
    <x v="3"/>
    <x v="2"/>
    <s v="Jacket"/>
    <n v="0"/>
    <n v="2000"/>
    <n v="0"/>
    <x v="1"/>
    <s v="Cancelled"/>
    <s v="Delayed"/>
    <s v="WH-Pune"/>
    <s v="Offline"/>
    <s v="Yes"/>
    <s v="Damaged"/>
    <n v="-1"/>
    <s v="Keep"/>
    <s v="Fix"/>
    <s v="Valid"/>
    <s v="Dispatch Error"/>
    <s v="Ok"/>
    <s v="Ok"/>
    <n v="0"/>
    <s v="ok"/>
    <s v="Damaged"/>
    <x v="8"/>
    <n v="2024"/>
    <s v="Tue"/>
    <x v="0"/>
    <s v="Fast"/>
    <x v="0"/>
    <s v="Weekday"/>
  </r>
  <r>
    <x v="299"/>
    <d v="2024-09-28T00:00:00"/>
    <d v="2024-09-30T00:00:00"/>
    <d v="2024-10-03T00:00:00"/>
    <s v="Vikas Singh"/>
    <s v="Lucknow"/>
    <x v="4"/>
    <x v="0"/>
    <s v="Sofa"/>
    <n v="2"/>
    <n v="0"/>
    <n v="0"/>
    <x v="0"/>
    <s v="Completed"/>
    <s v="Delayed"/>
    <s v="WH-Pune"/>
    <s v="Online"/>
    <s v="No"/>
    <s v="N/A"/>
    <n v="3"/>
    <s v="Keep"/>
    <s v="Ok"/>
    <s v="Missing"/>
    <s v="OK"/>
    <s v="Fix"/>
    <s v="Ok"/>
    <n v="0"/>
    <s v="ok"/>
    <s v="Not Returned"/>
    <x v="7"/>
    <n v="2024"/>
    <s v="Sat"/>
    <x v="0"/>
    <s v="Medium"/>
    <x v="0"/>
    <s v="Weekend"/>
  </r>
  <r>
    <x v="300"/>
    <d v="2024-05-11T00:00:00"/>
    <d v="2024-05-14T00:00:00"/>
    <d v="2024-05-14T00:00:00"/>
    <s v="Pooja Kumar"/>
    <s v="Mumbai"/>
    <x v="1"/>
    <x v="0"/>
    <s v="Sofa"/>
    <n v="-1"/>
    <n v="2000"/>
    <n v="-2000"/>
    <x v="3"/>
    <s v="Completed"/>
    <s v="Delayed"/>
    <s v="WH-Mumbai"/>
    <s v="Online"/>
    <s v="Yes"/>
    <s v="Late Delivery"/>
    <n v="0"/>
    <s v="Keep"/>
    <s v="Fix"/>
    <s v="Valid"/>
    <s v="OK"/>
    <s v="Ok"/>
    <s v="Ok"/>
    <n v="-2000"/>
    <s v="ok"/>
    <s v="Late Delivery"/>
    <x v="9"/>
    <n v="2024"/>
    <s v="Sat"/>
    <x v="0"/>
    <s v="Fast"/>
    <x v="0"/>
    <s v="Weekend"/>
  </r>
  <r>
    <x v="301"/>
    <d v="2024-12-09T00:00:00"/>
    <d v="2024-12-11T00:00:00"/>
    <d v="2024-12-17T00:00:00"/>
    <s v="Karan Verma"/>
    <s v="Delhi"/>
    <x v="5"/>
    <x v="1"/>
    <s v="Oil"/>
    <n v="2"/>
    <n v="100"/>
    <n v="200"/>
    <x v="0"/>
    <s v="Pending"/>
    <s v="Delayed"/>
    <s v="WH-Pune"/>
    <s v="Offline"/>
    <s v="Yes"/>
    <s v="Wrong Item"/>
    <n v="6"/>
    <s v="Keep"/>
    <s v="Ok"/>
    <s v="Valid"/>
    <s v="OK"/>
    <s v="Ok"/>
    <s v="Ok"/>
    <n v="200"/>
    <s v="ok"/>
    <s v="Wrong Item"/>
    <x v="6"/>
    <n v="2024"/>
    <s v="Mon"/>
    <x v="1"/>
    <s v="Slow"/>
    <x v="0"/>
    <s v="Weekday"/>
  </r>
  <r>
    <x v="302"/>
    <d v="2024-07-27T00:00:00"/>
    <d v="2024-07-27T00:00:00"/>
    <d v="2024-08-03T00:00:00"/>
    <s v="Vikas Joshi"/>
    <s v="Mumbai"/>
    <x v="1"/>
    <x v="0"/>
    <s v="Sofa"/>
    <n v="0"/>
    <n v="100"/>
    <n v="0"/>
    <x v="2"/>
    <s v="Pending"/>
    <s v="Delayed"/>
    <s v="WH-Mumbai"/>
    <s v="Online"/>
    <s v="No"/>
    <s v="N/A"/>
    <n v="7"/>
    <s v="Keep"/>
    <s v="Fix"/>
    <s v="Valid"/>
    <s v="OK"/>
    <s v="Ok"/>
    <s v="Ok"/>
    <n v="0"/>
    <s v="ok"/>
    <s v="Not Returned"/>
    <x v="1"/>
    <n v="2024"/>
    <s v="Sat"/>
    <x v="1"/>
    <s v="Slow"/>
    <x v="0"/>
    <s v="Weekend"/>
  </r>
  <r>
    <x v="303"/>
    <d v="2024-12-29T00:00:00"/>
    <d v="2025-01-01T00:00:00"/>
    <d v="2025-01-01T00:00:00"/>
    <s v="Rahul Yadav"/>
    <s v="Hyderabad"/>
    <x v="0"/>
    <x v="1"/>
    <s v="Rice"/>
    <n v="2"/>
    <n v="0"/>
    <n v="0"/>
    <x v="3"/>
    <s v="Pending"/>
    <s v="Delayed"/>
    <s v="WH-Mumbai"/>
    <s v="Online"/>
    <s v="N/A"/>
    <s v="N/A"/>
    <n v="0"/>
    <s v="Keep"/>
    <s v="Ok"/>
    <s v="Missing"/>
    <s v="OK"/>
    <s v="Fix"/>
    <s v="Ok"/>
    <n v="0"/>
    <s v="ok"/>
    <s v="Not Returned"/>
    <x v="6"/>
    <n v="2025"/>
    <s v="Sun"/>
    <x v="0"/>
    <s v="Fast"/>
    <x v="0"/>
    <s v="Weekend"/>
  </r>
  <r>
    <x v="304"/>
    <d v="2024-05-25T00:00:00"/>
    <d v="2024-05-26T00:00:00"/>
    <d v="2024-05-26T00:00:00"/>
    <s v="Vikas Sharma"/>
    <s v="Hyderabad"/>
    <x v="0"/>
    <x v="1"/>
    <s v="Wheat"/>
    <n v="-1"/>
    <n v="0"/>
    <n v="0"/>
    <x v="2"/>
    <s v="Pending"/>
    <s v="Delayed"/>
    <s v="WH-Pune"/>
    <s v="Online"/>
    <s v="N/A"/>
    <s v="N/A"/>
    <n v="0"/>
    <s v="Keep"/>
    <s v="Fix"/>
    <s v="Missing"/>
    <s v="OK"/>
    <s v="Fix"/>
    <s v="Ok"/>
    <n v="0"/>
    <s v="ok"/>
    <s v="Not Returned"/>
    <x v="9"/>
    <n v="2024"/>
    <s v="Sat"/>
    <x v="0"/>
    <s v="Fast"/>
    <x v="0"/>
    <s v="Weekend"/>
  </r>
  <r>
    <x v="305"/>
    <d v="2024-04-13T00:00:00"/>
    <d v="2024-04-12T00:00:00"/>
    <d v="2024-04-11T00:00:00"/>
    <s v="Rohit Sharma"/>
    <s v="Bangalore"/>
    <x v="3"/>
    <x v="2"/>
    <s v="Jeans"/>
    <n v="0"/>
    <n v="100"/>
    <n v="0"/>
    <x v="0"/>
    <s v="Cancelled"/>
    <s v="In Transit"/>
    <s v="WH-Pune"/>
    <s v="Offline"/>
    <s v="Yes"/>
    <s v="Damaged"/>
    <n v="-1"/>
    <s v="Keep"/>
    <s v="Fix"/>
    <s v="Valid"/>
    <s v="Dispatch Error"/>
    <s v="Ok"/>
    <s v="Ok"/>
    <n v="0"/>
    <s v="ok"/>
    <s v="Damaged"/>
    <x v="10"/>
    <n v="2024"/>
    <s v="Sat"/>
    <x v="0"/>
    <s v="Fast"/>
    <x v="0"/>
    <s v="Weekend"/>
  </r>
  <r>
    <x v="306"/>
    <d v="2024-03-26T00:00:00"/>
    <d v="2024-03-24T00:00:00"/>
    <d v="2024-03-28T00:00:00"/>
    <s v="Rahul Kumar"/>
    <s v="Hyderabad"/>
    <x v="0"/>
    <x v="1"/>
    <s v="Rice"/>
    <n v="3"/>
    <n v="500"/>
    <n v="1500"/>
    <x v="3"/>
    <s v="Pending"/>
    <s v="Delayed"/>
    <s v="WH-Delhi"/>
    <s v="Online"/>
    <s v="No"/>
    <s v="N/A"/>
    <n v="4"/>
    <s v="Keep"/>
    <s v="Ok"/>
    <s v="Valid"/>
    <s v="Dispatch Error"/>
    <s v="Ok"/>
    <s v="Ok"/>
    <n v="1500"/>
    <s v="ok"/>
    <s v="Not Returned"/>
    <x v="8"/>
    <n v="2024"/>
    <s v="Tue"/>
    <x v="0"/>
    <s v="Medium"/>
    <x v="0"/>
    <s v="Weekday"/>
  </r>
  <r>
    <x v="307"/>
    <d v="2024-05-16T00:00:00"/>
    <d v="2024-05-14T00:00:00"/>
    <d v="2024-05-14T00:00:00"/>
    <s v="Priya Verma"/>
    <s v="Delhi"/>
    <x v="5"/>
    <x v="0"/>
    <s v="Chair"/>
    <n v="1"/>
    <n v="2000"/>
    <n v="2000"/>
    <x v="3"/>
    <s v="Cancelled"/>
    <s v="Delayed"/>
    <s v="WH-Mumbai"/>
    <s v="Online"/>
    <s v="N/A"/>
    <s v="N/A"/>
    <n v="0"/>
    <s v="Keep"/>
    <s v="Ok"/>
    <s v="Valid"/>
    <s v="Dispatch Error"/>
    <s v="Ok"/>
    <s v="Ok"/>
    <n v="2000"/>
    <s v="ok"/>
    <s v="Not Returned"/>
    <x v="9"/>
    <n v="2024"/>
    <s v="Thu"/>
    <x v="0"/>
    <s v="Fast"/>
    <x v="2"/>
    <s v="Weekday"/>
  </r>
  <r>
    <x v="308"/>
    <d v="2024-09-09T00:00:00"/>
    <d v="2024-09-08T00:00:00"/>
    <d v="2024-09-11T00:00:00"/>
    <s v="Neha Yadav"/>
    <s v="Delhi"/>
    <x v="5"/>
    <x v="1"/>
    <s v="Wheat"/>
    <n v="0"/>
    <n v="2000"/>
    <n v="0"/>
    <x v="1"/>
    <s v="Completed"/>
    <s v="Delayed"/>
    <s v="WH-Pune"/>
    <s v="Online"/>
    <s v="Yes"/>
    <s v="Unknwon"/>
    <n v="3"/>
    <s v="Keep"/>
    <s v="Fix"/>
    <s v="Valid"/>
    <s v="Dispatch Error"/>
    <s v="Ok"/>
    <s v="Ok"/>
    <n v="0"/>
    <s v="ok"/>
    <s v="Unknwon"/>
    <x v="7"/>
    <n v="2024"/>
    <s v="Mon"/>
    <x v="0"/>
    <s v="Medium"/>
    <x v="0"/>
    <s v="Weekday"/>
  </r>
  <r>
    <x v="309"/>
    <d v="2024-06-03T00:00:00"/>
    <d v="2024-06-03T00:00:00"/>
    <d v="2024-06-07T00:00:00"/>
    <s v="Rahul Kumar"/>
    <s v="Bangalore"/>
    <x v="3"/>
    <x v="2"/>
    <s v="T-Shirt"/>
    <n v="-1"/>
    <n v="0"/>
    <n v="0"/>
    <x v="0"/>
    <s v="Cancelled"/>
    <s v="Delayed"/>
    <s v="WH-Delhi"/>
    <s v="Online"/>
    <s v="Yes"/>
    <s v="Late Delivery"/>
    <n v="4"/>
    <s v="Keep"/>
    <s v="Fix"/>
    <s v="Missing"/>
    <s v="OK"/>
    <s v="Fix"/>
    <s v="Ok"/>
    <n v="0"/>
    <s v="ok"/>
    <s v="Late Delivery"/>
    <x v="3"/>
    <n v="2024"/>
    <s v="Mon"/>
    <x v="0"/>
    <s v="Medium"/>
    <x v="0"/>
    <s v="Weekday"/>
  </r>
  <r>
    <x v="310"/>
    <d v="2024-06-19T00:00:00"/>
    <d v="2024-06-22T00:00:00"/>
    <d v="2024-06-23T00:00:00"/>
    <s v="Vikas Patel"/>
    <s v="Jaipur"/>
    <x v="2"/>
    <x v="2"/>
    <s v="Jeans"/>
    <n v="0"/>
    <n v="0"/>
    <n v="0"/>
    <x v="2"/>
    <s v="Pending"/>
    <s v="Delayed"/>
    <s v="WH-Pune"/>
    <s v="Offline"/>
    <s v="Yes"/>
    <s v="Unknwon"/>
    <n v="1"/>
    <s v="Keep"/>
    <s v="Fix"/>
    <s v="Missing"/>
    <s v="OK"/>
    <s v="Fix"/>
    <s v="Ok"/>
    <n v="0"/>
    <s v="ok"/>
    <s v="Unknwon"/>
    <x v="3"/>
    <n v="2024"/>
    <s v="Wed"/>
    <x v="0"/>
    <s v="Fast"/>
    <x v="0"/>
    <s v="Weekday"/>
  </r>
  <r>
    <x v="311"/>
    <d v="2024-06-11T00:00:00"/>
    <d v="2024-06-10T00:00:00"/>
    <d v="2024-06-09T00:00:00"/>
    <s v="Rahul Sharma"/>
    <s v="Pune"/>
    <x v="1"/>
    <x v="0"/>
    <s v="Chair"/>
    <n v="2"/>
    <n v="100"/>
    <n v="200"/>
    <x v="2"/>
    <s v="Completed"/>
    <s v="Delayed"/>
    <s v="WH-Delhi"/>
    <s v="Offline"/>
    <s v="No"/>
    <s v="N/A"/>
    <n v="-1"/>
    <s v="Keep"/>
    <s v="Ok"/>
    <s v="Valid"/>
    <s v="Dispatch Error"/>
    <s v="Ok"/>
    <s v="Ok"/>
    <n v="200"/>
    <s v="ok"/>
    <s v="Not Returned"/>
    <x v="3"/>
    <n v="2024"/>
    <s v="Tue"/>
    <x v="0"/>
    <s v="Fast"/>
    <x v="0"/>
    <s v="Weekday"/>
  </r>
  <r>
    <x v="312"/>
    <d v="2024-01-25T00:00:00"/>
    <d v="2024-01-26T00:00:00"/>
    <d v="2024-02-02T00:00:00"/>
    <s v="Vikas Gupta"/>
    <s v="Mumbai"/>
    <x v="1"/>
    <x v="3"/>
    <s v="Mobile"/>
    <n v="1"/>
    <n v="500"/>
    <n v="500"/>
    <x v="3"/>
    <s v="Completed"/>
    <s v="On Time"/>
    <s v="WH-Delhi"/>
    <s v="Offline"/>
    <s v="N/A"/>
    <s v="N/A"/>
    <n v="7"/>
    <s v="Keep"/>
    <s v="Ok"/>
    <s v="Valid"/>
    <s v="OK"/>
    <s v="Ok"/>
    <s v="Ok"/>
    <n v="500"/>
    <s v="ok"/>
    <s v="Not Returned"/>
    <x v="4"/>
    <n v="2024"/>
    <s v="Thu"/>
    <x v="1"/>
    <s v="Slow"/>
    <x v="0"/>
    <s v="Weekday"/>
  </r>
  <r>
    <x v="313"/>
    <d v="2024-09-06T00:00:00"/>
    <d v="2024-09-05T00:00:00"/>
    <d v="2024-09-10T00:00:00"/>
    <s v="Rahul Singh"/>
    <s v="Mumbai"/>
    <x v="1"/>
    <x v="2"/>
    <s v="Jeans"/>
    <n v="2"/>
    <n v="2000"/>
    <n v="4000"/>
    <x v="0"/>
    <s v="Completed"/>
    <s v="In Transit"/>
    <s v="WH-Delhi"/>
    <s v="Online"/>
    <s v="N/A"/>
    <s v="N/A"/>
    <n v="5"/>
    <s v="Keep"/>
    <s v="Ok"/>
    <s v="Valid"/>
    <s v="Dispatch Error"/>
    <s v="Ok"/>
    <s v="Ok"/>
    <n v="4000"/>
    <s v="ok"/>
    <s v="Not Returned"/>
    <x v="7"/>
    <n v="2024"/>
    <s v="Fri"/>
    <x v="0"/>
    <s v="Medium"/>
    <x v="2"/>
    <s v="Weekday"/>
  </r>
  <r>
    <x v="314"/>
    <d v="2024-08-15T00:00:00"/>
    <d v="2024-08-18T00:00:00"/>
    <d v="2024-08-24T00:00:00"/>
    <s v="Amit Sharma"/>
    <s v="Mumbai"/>
    <x v="1"/>
    <x v="2"/>
    <s v="Jeans"/>
    <n v="3"/>
    <n v="500"/>
    <n v="1500"/>
    <x v="2"/>
    <s v="Pending"/>
    <s v="On Time"/>
    <s v="WH-Delhi"/>
    <s v="Offline"/>
    <s v="No"/>
    <s v="N/A"/>
    <n v="6"/>
    <s v="Keep"/>
    <s v="Ok"/>
    <s v="Valid"/>
    <s v="OK"/>
    <s v="Ok"/>
    <s v="Ok"/>
    <n v="1500"/>
    <s v="ok"/>
    <s v="Not Returned"/>
    <x v="11"/>
    <n v="2024"/>
    <s v="Thu"/>
    <x v="1"/>
    <s v="Slow"/>
    <x v="0"/>
    <s v="Weekday"/>
  </r>
  <r>
    <x v="315"/>
    <d v="2024-06-26T00:00:00"/>
    <d v="2024-06-26T00:00:00"/>
    <d v="2024-06-28T00:00:00"/>
    <s v="Anjali Yadav"/>
    <s v="Hyderabad"/>
    <x v="0"/>
    <x v="0"/>
    <s v="Table"/>
    <n v="0"/>
    <n v="100"/>
    <n v="0"/>
    <x v="2"/>
    <s v="Cancelled"/>
    <s v="On Time"/>
    <s v="WH-Pune"/>
    <s v="Online"/>
    <s v="N/A"/>
    <s v="N/A"/>
    <n v="2"/>
    <s v="Keep"/>
    <s v="Fix"/>
    <s v="Valid"/>
    <s v="OK"/>
    <s v="Ok"/>
    <s v="Ok"/>
    <n v="0"/>
    <s v="ok"/>
    <s v="Not Returned"/>
    <x v="3"/>
    <n v="2024"/>
    <s v="Wed"/>
    <x v="0"/>
    <s v="Fast"/>
    <x v="0"/>
    <s v="Weekday"/>
  </r>
  <r>
    <x v="316"/>
    <d v="2024-09-15T00:00:00"/>
    <d v="2024-09-18T00:00:00"/>
    <d v="2024-09-18T00:00:00"/>
    <s v="Vikas Gupta"/>
    <s v="Nagpur"/>
    <x v="1"/>
    <x v="0"/>
    <s v="Table"/>
    <n v="2"/>
    <n v="2000"/>
    <n v="4000"/>
    <x v="0"/>
    <s v="Completed"/>
    <s v="Delayed"/>
    <s v="WH-Pune"/>
    <s v="Offline"/>
    <s v="N/A"/>
    <s v="N/A"/>
    <n v="0"/>
    <s v="Keep"/>
    <s v="Ok"/>
    <s v="Valid"/>
    <s v="OK"/>
    <s v="Ok"/>
    <s v="Ok"/>
    <n v="4000"/>
    <s v="ok"/>
    <s v="Not Returned"/>
    <x v="7"/>
    <n v="2024"/>
    <s v="Sun"/>
    <x v="0"/>
    <s v="Fast"/>
    <x v="2"/>
    <s v="Weekend"/>
  </r>
  <r>
    <x v="317"/>
    <d v="2024-01-28T00:00:00"/>
    <d v="2024-01-28T00:00:00"/>
    <d v="2024-02-01T00:00:00"/>
    <s v="Rohit Joshi"/>
    <s v="Lucknow"/>
    <x v="4"/>
    <x v="3"/>
    <s v="Headphones"/>
    <n v="2"/>
    <n v="500"/>
    <n v="1000"/>
    <x v="3"/>
    <s v="Cancelled"/>
    <s v="Delayed"/>
    <s v="WH-Delhi"/>
    <s v="Offline"/>
    <s v="No"/>
    <s v="N/A"/>
    <n v="4"/>
    <s v="Keep"/>
    <s v="Ok"/>
    <s v="Valid"/>
    <s v="OK"/>
    <s v="Ok"/>
    <s v="Ok"/>
    <n v="1000"/>
    <s v="ok"/>
    <s v="Not Returned"/>
    <x v="4"/>
    <n v="2024"/>
    <s v="Sun"/>
    <x v="0"/>
    <s v="Medium"/>
    <x v="0"/>
    <s v="Weekend"/>
  </r>
  <r>
    <x v="318"/>
    <d v="2024-07-24T00:00:00"/>
    <d v="2024-07-23T00:00:00"/>
    <d v="2024-07-28T00:00:00"/>
    <s v="Vikas Joshi"/>
    <s v="Delhi"/>
    <x v="5"/>
    <x v="1"/>
    <s v="Wheat"/>
    <n v="-1"/>
    <n v="0"/>
    <n v="0"/>
    <x v="1"/>
    <s v="Cancelled"/>
    <s v="In Transit"/>
    <s v="WH-Mumbai"/>
    <s v="Offline"/>
    <s v="Yes"/>
    <s v="Wrong Item"/>
    <n v="5"/>
    <s v="Keep"/>
    <s v="Fix"/>
    <s v="Missing"/>
    <s v="Dispatch Error"/>
    <s v="Fix"/>
    <s v="Ok"/>
    <n v="0"/>
    <s v="ok"/>
    <s v="Wrong Item"/>
    <x v="1"/>
    <n v="2024"/>
    <s v="Wed"/>
    <x v="0"/>
    <s v="Medium"/>
    <x v="0"/>
    <s v="Weekday"/>
  </r>
  <r>
    <x v="319"/>
    <d v="2024-12-12T00:00:00"/>
    <d v="2024-12-15T00:00:00"/>
    <d v="2024-12-22T00:00:00"/>
    <s v="Karan Sharma"/>
    <s v="Delhi"/>
    <x v="5"/>
    <x v="1"/>
    <s v="Wheat"/>
    <n v="0"/>
    <n v="0"/>
    <n v="0"/>
    <x v="1"/>
    <s v="Cancelled"/>
    <s v="In Transit"/>
    <s v="WH-Mumbai"/>
    <s v="Offline"/>
    <s v="No"/>
    <s v="N/A"/>
    <n v="7"/>
    <s v="Keep"/>
    <s v="Fix"/>
    <s v="Missing"/>
    <s v="OK"/>
    <s v="Fix"/>
    <s v="Ok"/>
    <n v="0"/>
    <s v="ok"/>
    <s v="Not Returned"/>
    <x v="6"/>
    <n v="2024"/>
    <s v="Thu"/>
    <x v="1"/>
    <s v="Slow"/>
    <x v="0"/>
    <s v="Weekday"/>
  </r>
  <r>
    <x v="320"/>
    <d v="2024-02-28T00:00:00"/>
    <d v="2024-02-29T00:00:00"/>
    <d v="2024-03-04T00:00:00"/>
    <s v="Priya Singh"/>
    <s v="Nagpur"/>
    <x v="1"/>
    <x v="0"/>
    <s v="Chair"/>
    <n v="3"/>
    <n v="500"/>
    <n v="1500"/>
    <x v="3"/>
    <s v="Completed"/>
    <s v="In Transit"/>
    <s v="WH-Mumbai"/>
    <s v="Online"/>
    <s v="No"/>
    <s v="N/A"/>
    <n v="4"/>
    <s v="Keep"/>
    <s v="Ok"/>
    <s v="Valid"/>
    <s v="OK"/>
    <s v="Ok"/>
    <s v="Ok"/>
    <n v="1500"/>
    <s v="ok"/>
    <s v="Not Returned"/>
    <x v="2"/>
    <n v="2024"/>
    <s v="Wed"/>
    <x v="0"/>
    <s v="Medium"/>
    <x v="0"/>
    <s v="Weekday"/>
  </r>
  <r>
    <x v="321"/>
    <d v="2024-06-13T00:00:00"/>
    <d v="2024-06-15T00:00:00"/>
    <d v="2024-06-20T00:00:00"/>
    <s v="Karan Yadav"/>
    <s v="Pune"/>
    <x v="1"/>
    <x v="1"/>
    <s v="Oil"/>
    <n v="-1"/>
    <n v="500"/>
    <n v="-500"/>
    <x v="0"/>
    <s v="Pending"/>
    <s v="In Transit"/>
    <s v="WH-Delhi"/>
    <s v="Offline"/>
    <s v="Yes"/>
    <s v="Unknwon"/>
    <n v="5"/>
    <s v="Keep"/>
    <s v="Fix"/>
    <s v="Valid"/>
    <s v="OK"/>
    <s v="Ok"/>
    <s v="Ok"/>
    <n v="-500"/>
    <s v="ok"/>
    <s v="Unknwon"/>
    <x v="3"/>
    <n v="2024"/>
    <s v="Thu"/>
    <x v="0"/>
    <s v="Medium"/>
    <x v="0"/>
    <s v="Weekday"/>
  </r>
  <r>
    <x v="322"/>
    <d v="2024-08-10T00:00:00"/>
    <d v="2024-08-09T00:00:00"/>
    <d v="2024-08-11T00:00:00"/>
    <s v="Anjali Verma"/>
    <s v="Mumbai"/>
    <x v="1"/>
    <x v="3"/>
    <s v="Mobile"/>
    <n v="-1"/>
    <n v="100"/>
    <n v="-100"/>
    <x v="2"/>
    <s v="Cancelled"/>
    <s v="On Time"/>
    <s v="WH-Delhi"/>
    <s v="Offline"/>
    <s v="Yes"/>
    <s v="Wrong Item"/>
    <n v="2"/>
    <s v="Keep"/>
    <s v="Fix"/>
    <s v="Valid"/>
    <s v="Dispatch Error"/>
    <s v="Ok"/>
    <s v="Ok"/>
    <n v="-100"/>
    <s v="ok"/>
    <s v="Wrong Item"/>
    <x v="11"/>
    <n v="2024"/>
    <s v="Sat"/>
    <x v="0"/>
    <s v="Fast"/>
    <x v="0"/>
    <s v="Weekend"/>
  </r>
  <r>
    <x v="323"/>
    <d v="2024-08-03T00:00:00"/>
    <d v="2024-08-05T00:00:00"/>
    <d v="2024-08-07T00:00:00"/>
    <s v="Rahul Gupta"/>
    <s v="Hyderabad"/>
    <x v="0"/>
    <x v="0"/>
    <s v="Sofa"/>
    <n v="-1"/>
    <n v="0"/>
    <n v="0"/>
    <x v="2"/>
    <s v="Cancelled"/>
    <s v="On Time"/>
    <s v="WH-Delhi"/>
    <s v="Offline"/>
    <s v="No"/>
    <s v="N/A"/>
    <n v="2"/>
    <s v="Keep"/>
    <s v="Fix"/>
    <s v="Missing"/>
    <s v="OK"/>
    <s v="Fix"/>
    <s v="Ok"/>
    <n v="0"/>
    <s v="ok"/>
    <s v="Not Returned"/>
    <x v="11"/>
    <n v="2024"/>
    <s v="Sat"/>
    <x v="0"/>
    <s v="Fast"/>
    <x v="0"/>
    <s v="Weekend"/>
  </r>
  <r>
    <x v="324"/>
    <d v="2024-03-04T00:00:00"/>
    <d v="2024-03-05T00:00:00"/>
    <d v="2024-03-08T00:00:00"/>
    <s v="Rahul Joshi"/>
    <s v="Lucknow"/>
    <x v="4"/>
    <x v="2"/>
    <s v="T-Shirt"/>
    <n v="1"/>
    <n v="1000"/>
    <n v="1000"/>
    <x v="1"/>
    <s v="Pending"/>
    <s v="Delayed"/>
    <s v="WH-Pune"/>
    <s v="Online"/>
    <s v="No"/>
    <s v="N/A"/>
    <n v="3"/>
    <s v="Keep"/>
    <s v="Ok"/>
    <s v="Valid"/>
    <s v="OK"/>
    <s v="Ok"/>
    <s v="Ok"/>
    <n v="1000"/>
    <s v="ok"/>
    <s v="Not Returned"/>
    <x v="8"/>
    <n v="2024"/>
    <s v="Mon"/>
    <x v="0"/>
    <s v="Medium"/>
    <x v="0"/>
    <s v="Weekday"/>
  </r>
  <r>
    <x v="325"/>
    <d v="2024-07-28T00:00:00"/>
    <d v="2024-07-30T00:00:00"/>
    <d v="2024-08-01T00:00:00"/>
    <s v="Vikas Yadav"/>
    <s v="Delhi"/>
    <x v="5"/>
    <x v="2"/>
    <s v="Jacket"/>
    <n v="2"/>
    <n v="1000"/>
    <n v="2000"/>
    <x v="2"/>
    <s v="Completed"/>
    <s v="Delayed"/>
    <s v="WH-Mumbai"/>
    <s v="Offline"/>
    <s v="No"/>
    <s v="N/A"/>
    <n v="2"/>
    <s v="Keep"/>
    <s v="Ok"/>
    <s v="Valid"/>
    <s v="OK"/>
    <s v="Ok"/>
    <s v="Ok"/>
    <n v="2000"/>
    <s v="ok"/>
    <s v="Not Returned"/>
    <x v="1"/>
    <n v="2024"/>
    <s v="Sun"/>
    <x v="0"/>
    <s v="Fast"/>
    <x v="2"/>
    <s v="Weekend"/>
  </r>
  <r>
    <x v="326"/>
    <d v="2024-03-04T00:00:00"/>
    <d v="2024-03-04T00:00:00"/>
    <d v="2024-03-09T00:00:00"/>
    <s v="Anjali Verma"/>
    <s v="Nagpur"/>
    <x v="1"/>
    <x v="3"/>
    <s v="Laptop"/>
    <n v="-1"/>
    <n v="0"/>
    <n v="0"/>
    <x v="0"/>
    <s v="Pending"/>
    <s v="Delayed"/>
    <s v="WH-Delhi"/>
    <s v="Online"/>
    <s v="No"/>
    <s v="N/A"/>
    <n v="5"/>
    <s v="Keep"/>
    <s v="Fix"/>
    <s v="Missing"/>
    <s v="OK"/>
    <s v="Fix"/>
    <s v="Ok"/>
    <n v="0"/>
    <s v="ok"/>
    <s v="Not Returned"/>
    <x v="8"/>
    <n v="2024"/>
    <s v="Mon"/>
    <x v="0"/>
    <s v="Medium"/>
    <x v="0"/>
    <s v="Weekday"/>
  </r>
  <r>
    <x v="327"/>
    <d v="2024-01-29T00:00:00"/>
    <d v="2024-01-28T00:00:00"/>
    <d v="2024-02-01T00:00:00"/>
    <s v="Sneha Kumar"/>
    <s v="Jaipur"/>
    <x v="2"/>
    <x v="3"/>
    <s v="Laptop"/>
    <n v="3"/>
    <n v="0"/>
    <n v="0"/>
    <x v="1"/>
    <s v="Cancelled"/>
    <s v="In Transit"/>
    <s v="WH-Delhi"/>
    <s v="Offline"/>
    <s v="Yes"/>
    <s v="Wrong Item"/>
    <n v="4"/>
    <s v="Keep"/>
    <s v="Ok"/>
    <s v="Missing"/>
    <s v="Dispatch Error"/>
    <s v="Fix"/>
    <s v="Ok"/>
    <n v="0"/>
    <s v="ok"/>
    <s v="Wrong Item"/>
    <x v="4"/>
    <n v="2024"/>
    <s v="Mon"/>
    <x v="0"/>
    <s v="Medium"/>
    <x v="0"/>
    <s v="Weekday"/>
  </r>
  <r>
    <x v="328"/>
    <d v="2024-12-28T00:00:00"/>
    <d v="2024-12-28T00:00:00"/>
    <d v="2024-12-28T00:00:00"/>
    <s v="Neha Joshi"/>
    <s v="Hyderabad"/>
    <x v="0"/>
    <x v="1"/>
    <s v="Rice"/>
    <n v="0"/>
    <n v="2000"/>
    <n v="0"/>
    <x v="3"/>
    <s v="Completed"/>
    <s v="On Time"/>
    <s v="WH-Pune"/>
    <s v="Online"/>
    <s v="N/A"/>
    <s v="N/A"/>
    <n v="0"/>
    <s v="Keep"/>
    <s v="Fix"/>
    <s v="Valid"/>
    <s v="OK"/>
    <s v="Ok"/>
    <s v="Ok"/>
    <n v="0"/>
    <s v="ok"/>
    <s v="Not Returned"/>
    <x v="6"/>
    <n v="2024"/>
    <s v="Sat"/>
    <x v="0"/>
    <s v="Fast"/>
    <x v="0"/>
    <s v="Weekend"/>
  </r>
  <r>
    <x v="329"/>
    <d v="2024-04-08T00:00:00"/>
    <d v="2024-04-07T00:00:00"/>
    <d v="2024-04-12T00:00:00"/>
    <s v="Priya Patel"/>
    <s v="Lucknow"/>
    <x v="4"/>
    <x v="3"/>
    <s v="Headphones"/>
    <n v="0"/>
    <n v="500"/>
    <n v="0"/>
    <x v="1"/>
    <s v="Cancelled"/>
    <s v="In Transit"/>
    <s v="WH-Pune"/>
    <s v="Online"/>
    <s v="No"/>
    <s v="N/A"/>
    <n v="5"/>
    <s v="Keep"/>
    <s v="Fix"/>
    <s v="Valid"/>
    <s v="Dispatch Error"/>
    <s v="Ok"/>
    <s v="Ok"/>
    <n v="0"/>
    <s v="ok"/>
    <s v="Not Returned"/>
    <x v="10"/>
    <n v="2024"/>
    <s v="Mon"/>
    <x v="0"/>
    <s v="Medium"/>
    <x v="0"/>
    <s v="Weekday"/>
  </r>
  <r>
    <x v="330"/>
    <d v="2024-04-08T00:00:00"/>
    <d v="2024-04-07T00:00:00"/>
    <d v="2024-04-12T00:00:00"/>
    <s v="Sneha Sharma"/>
    <s v="Nagpur"/>
    <x v="1"/>
    <x v="2"/>
    <s v="T-Shirt"/>
    <n v="2"/>
    <n v="1000"/>
    <n v="2000"/>
    <x v="1"/>
    <s v="Completed"/>
    <s v="Delayed"/>
    <s v="WH-Pune"/>
    <s v="Online"/>
    <s v="N/A"/>
    <s v="N/A"/>
    <n v="5"/>
    <s v="Keep"/>
    <s v="Ok"/>
    <s v="Valid"/>
    <s v="Dispatch Error"/>
    <s v="Ok"/>
    <s v="Ok"/>
    <n v="2000"/>
    <s v="ok"/>
    <s v="Not Returned"/>
    <x v="10"/>
    <n v="2024"/>
    <s v="Mon"/>
    <x v="0"/>
    <s v="Medium"/>
    <x v="2"/>
    <s v="Weekday"/>
  </r>
  <r>
    <x v="331"/>
    <d v="2024-09-09T00:00:00"/>
    <d v="2024-09-08T00:00:00"/>
    <d v="2024-09-08T00:00:00"/>
    <s v="Neha Verma"/>
    <s v="Pune"/>
    <x v="1"/>
    <x v="0"/>
    <s v="Chair"/>
    <n v="1"/>
    <n v="500"/>
    <n v="500"/>
    <x v="1"/>
    <s v="Completed"/>
    <s v="On Time"/>
    <s v="WH-Delhi"/>
    <s v="Offline"/>
    <s v="N/A"/>
    <s v="N/A"/>
    <n v="0"/>
    <s v="Keep"/>
    <s v="Ok"/>
    <s v="Valid"/>
    <s v="Dispatch Error"/>
    <s v="Ok"/>
    <s v="Ok"/>
    <n v="500"/>
    <s v="ok"/>
    <s v="Not Returned"/>
    <x v="7"/>
    <n v="2024"/>
    <s v="Mon"/>
    <x v="0"/>
    <s v="Fast"/>
    <x v="0"/>
    <s v="Weekday"/>
  </r>
  <r>
    <x v="332"/>
    <d v="2024-04-27T00:00:00"/>
    <d v="2024-04-26T00:00:00"/>
    <d v="2024-04-30T00:00:00"/>
    <s v="Sneha Sharma"/>
    <s v="Jaipur"/>
    <x v="2"/>
    <x v="2"/>
    <s v="Jeans"/>
    <n v="0"/>
    <n v="0"/>
    <n v="0"/>
    <x v="2"/>
    <s v="Completed"/>
    <s v="In Transit"/>
    <s v="WH-Pune"/>
    <s v="Offline"/>
    <s v="No"/>
    <s v="N/A"/>
    <n v="4"/>
    <s v="Keep"/>
    <s v="Fix"/>
    <s v="Missing"/>
    <s v="Dispatch Error"/>
    <s v="Fix"/>
    <s v="Ok"/>
    <n v="0"/>
    <s v="ok"/>
    <s v="Not Returned"/>
    <x v="10"/>
    <n v="2024"/>
    <s v="Sat"/>
    <x v="0"/>
    <s v="Medium"/>
    <x v="0"/>
    <s v="Weekend"/>
  </r>
  <r>
    <x v="333"/>
    <d v="2024-11-23T00:00:00"/>
    <d v="2024-11-21T00:00:00"/>
    <d v="2024-11-24T00:00:00"/>
    <s v="Neha Gupta"/>
    <s v="Jaipur"/>
    <x v="2"/>
    <x v="0"/>
    <s v="Table"/>
    <n v="0"/>
    <n v="0"/>
    <n v="0"/>
    <x v="2"/>
    <s v="Pending"/>
    <s v="On Time"/>
    <s v="WH-Mumbai"/>
    <s v="Online"/>
    <s v="Yes"/>
    <s v="Late Delivery"/>
    <n v="3"/>
    <s v="Keep"/>
    <s v="Fix"/>
    <s v="Missing"/>
    <s v="Dispatch Error"/>
    <s v="Fix"/>
    <s v="Ok"/>
    <n v="0"/>
    <s v="ok"/>
    <s v="Late Delivery"/>
    <x v="5"/>
    <n v="2024"/>
    <s v="Sat"/>
    <x v="0"/>
    <s v="Medium"/>
    <x v="0"/>
    <s v="Weekend"/>
  </r>
  <r>
    <x v="334"/>
    <d v="2024-03-21T00:00:00"/>
    <d v="2024-03-23T00:00:00"/>
    <d v="2024-03-29T00:00:00"/>
    <s v="Amit Verma"/>
    <s v="Hyderabad"/>
    <x v="0"/>
    <x v="2"/>
    <s v="Jeans"/>
    <n v="2"/>
    <n v="0"/>
    <n v="0"/>
    <x v="2"/>
    <s v="Completed"/>
    <s v="Delayed"/>
    <s v="WH-Mumbai"/>
    <s v="Offline"/>
    <s v="No"/>
    <s v="N/A"/>
    <n v="6"/>
    <s v="Keep"/>
    <s v="Ok"/>
    <s v="Missing"/>
    <s v="OK"/>
    <s v="Fix"/>
    <s v="Ok"/>
    <n v="0"/>
    <s v="ok"/>
    <s v="Not Returned"/>
    <x v="8"/>
    <n v="2024"/>
    <s v="Thu"/>
    <x v="1"/>
    <s v="Slow"/>
    <x v="0"/>
    <s v="Weekday"/>
  </r>
  <r>
    <x v="335"/>
    <d v="2024-09-19T00:00:00"/>
    <d v="2024-09-18T00:00:00"/>
    <d v="2024-09-24T00:00:00"/>
    <s v="Vikas Sharma"/>
    <s v="Jaipur"/>
    <x v="2"/>
    <x v="0"/>
    <s v="Sofa"/>
    <n v="2"/>
    <n v="0"/>
    <n v="0"/>
    <x v="3"/>
    <s v="Completed"/>
    <s v="Delayed"/>
    <s v="WH-Pune"/>
    <s v="Offline"/>
    <s v="No"/>
    <s v="N/A"/>
    <n v="6"/>
    <s v="Keep"/>
    <s v="Ok"/>
    <s v="Missing"/>
    <s v="Dispatch Error"/>
    <s v="Fix"/>
    <s v="Ok"/>
    <n v="0"/>
    <s v="ok"/>
    <s v="Not Returned"/>
    <x v="7"/>
    <n v="2024"/>
    <s v="Thu"/>
    <x v="1"/>
    <s v="Slow"/>
    <x v="0"/>
    <s v="Weekday"/>
  </r>
  <r>
    <x v="336"/>
    <d v="2024-08-05T00:00:00"/>
    <d v="2024-08-03T00:00:00"/>
    <d v="2024-08-04T00:00:00"/>
    <s v="Karan Joshi"/>
    <s v="Jaipur"/>
    <x v="2"/>
    <x v="2"/>
    <s v="Jacket"/>
    <n v="2"/>
    <n v="2000"/>
    <n v="4000"/>
    <x v="2"/>
    <s v="Completed"/>
    <s v="Delayed"/>
    <s v="WH-Mumbai"/>
    <s v="Offline"/>
    <s v="N/A"/>
    <s v="N/A"/>
    <n v="1"/>
    <s v="Keep"/>
    <s v="Ok"/>
    <s v="Valid"/>
    <s v="Dispatch Error"/>
    <s v="Ok"/>
    <s v="Ok"/>
    <n v="4000"/>
    <s v="ok"/>
    <s v="Not Returned"/>
    <x v="11"/>
    <n v="2024"/>
    <s v="Mon"/>
    <x v="0"/>
    <s v="Fast"/>
    <x v="2"/>
    <s v="Weekday"/>
  </r>
  <r>
    <x v="337"/>
    <d v="2024-09-15T00:00:00"/>
    <d v="2024-09-16T00:00:00"/>
    <d v="2024-09-17T00:00:00"/>
    <s v="Neha Patel"/>
    <s v="Delhi"/>
    <x v="5"/>
    <x v="0"/>
    <s v="Chair"/>
    <n v="2"/>
    <n v="1000"/>
    <n v="2000"/>
    <x v="2"/>
    <s v="Cancelled"/>
    <s v="On Time"/>
    <s v="WH-Mumbai"/>
    <s v="Offline"/>
    <s v="N/A"/>
    <s v="N/A"/>
    <n v="1"/>
    <s v="Keep"/>
    <s v="Ok"/>
    <s v="Valid"/>
    <s v="OK"/>
    <s v="Ok"/>
    <s v="Ok"/>
    <n v="2000"/>
    <s v="ok"/>
    <s v="Not Returned"/>
    <x v="7"/>
    <n v="2024"/>
    <s v="Sun"/>
    <x v="0"/>
    <s v="Fast"/>
    <x v="2"/>
    <s v="Weekend"/>
  </r>
  <r>
    <x v="338"/>
    <d v="2024-08-25T00:00:00"/>
    <d v="2024-08-28T00:00:00"/>
    <d v="2024-08-30T00:00:00"/>
    <s v="Karan Patel"/>
    <s v="Mumbai"/>
    <x v="1"/>
    <x v="0"/>
    <s v="Sofa"/>
    <n v="-1"/>
    <n v="0"/>
    <n v="0"/>
    <x v="3"/>
    <s v="Pending"/>
    <s v="Delayed"/>
    <s v="WH-Delhi"/>
    <s v="Offline"/>
    <s v="No"/>
    <s v="N/A"/>
    <n v="2"/>
    <s v="Keep"/>
    <s v="Fix"/>
    <s v="Missing"/>
    <s v="OK"/>
    <s v="Fix"/>
    <s v="Ok"/>
    <n v="0"/>
    <s v="ok"/>
    <s v="Not Returned"/>
    <x v="11"/>
    <n v="2024"/>
    <s v="Sun"/>
    <x v="0"/>
    <s v="Fast"/>
    <x v="0"/>
    <s v="Weekend"/>
  </r>
  <r>
    <x v="339"/>
    <d v="2024-08-30T00:00:00"/>
    <d v="2024-08-30T00:00:00"/>
    <d v="2024-09-04T00:00:00"/>
    <s v="Rahul Verma"/>
    <s v="Mumbai"/>
    <x v="1"/>
    <x v="2"/>
    <s v="T-Shirt"/>
    <n v="-1"/>
    <n v="0"/>
    <n v="0"/>
    <x v="1"/>
    <s v="Cancelled"/>
    <s v="On Time"/>
    <s v="WH-Pune"/>
    <s v="Online"/>
    <s v="Yes"/>
    <s v="Damaged"/>
    <n v="5"/>
    <s v="Keep"/>
    <s v="Fix"/>
    <s v="Missing"/>
    <s v="OK"/>
    <s v="Fix"/>
    <s v="Ok"/>
    <n v="0"/>
    <s v="ok"/>
    <s v="Damaged"/>
    <x v="11"/>
    <n v="2024"/>
    <s v="Fri"/>
    <x v="0"/>
    <s v="Medium"/>
    <x v="0"/>
    <s v="Weekday"/>
  </r>
  <r>
    <x v="340"/>
    <d v="2024-02-06T00:00:00"/>
    <d v="2024-02-04T00:00:00"/>
    <d v="2024-02-10T00:00:00"/>
    <s v="Amit Yadav"/>
    <s v="Hyderabad"/>
    <x v="0"/>
    <x v="3"/>
    <s v="Mobile"/>
    <n v="3"/>
    <n v="0"/>
    <n v="0"/>
    <x v="3"/>
    <s v="Completed"/>
    <s v="In Transit"/>
    <s v="WH-Pune"/>
    <s v="Online"/>
    <s v="Yes"/>
    <s v="Unknwon"/>
    <n v="6"/>
    <s v="Keep"/>
    <s v="Ok"/>
    <s v="Missing"/>
    <s v="Dispatch Error"/>
    <s v="Fix"/>
    <s v="Ok"/>
    <n v="0"/>
    <s v="ok"/>
    <s v="Unknwon"/>
    <x v="2"/>
    <n v="2024"/>
    <s v="Tue"/>
    <x v="1"/>
    <s v="Slow"/>
    <x v="0"/>
    <s v="Weekday"/>
  </r>
  <r>
    <x v="341"/>
    <d v="2024-08-11T00:00:00"/>
    <d v="2024-08-12T00:00:00"/>
    <d v="2024-08-16T00:00:00"/>
    <s v="Neha Sharma"/>
    <s v="Pune"/>
    <x v="1"/>
    <x v="1"/>
    <s v="Wheat"/>
    <n v="2"/>
    <n v="1000"/>
    <n v="2000"/>
    <x v="0"/>
    <s v="Completed"/>
    <s v="On Time"/>
    <s v="WH-Pune"/>
    <s v="Offline"/>
    <s v="No"/>
    <s v="N/A"/>
    <n v="4"/>
    <s v="Keep"/>
    <s v="Ok"/>
    <s v="Valid"/>
    <s v="OK"/>
    <s v="Ok"/>
    <s v="Ok"/>
    <n v="2000"/>
    <s v="ok"/>
    <s v="Not Returned"/>
    <x v="11"/>
    <n v="2024"/>
    <s v="Sun"/>
    <x v="0"/>
    <s v="Medium"/>
    <x v="2"/>
    <s v="Weekend"/>
  </r>
  <r>
    <x v="342"/>
    <d v="2024-03-03T00:00:00"/>
    <d v="2024-03-02T00:00:00"/>
    <d v="2024-03-02T00:00:00"/>
    <s v="Priya Verma"/>
    <s v="Lucknow"/>
    <x v="4"/>
    <x v="1"/>
    <s v="Rice"/>
    <n v="3"/>
    <n v="500"/>
    <n v="1500"/>
    <x v="1"/>
    <s v="Completed"/>
    <s v="Delayed"/>
    <s v="WH-Mumbai"/>
    <s v="Online"/>
    <s v="No"/>
    <s v="N/A"/>
    <n v="0"/>
    <s v="Keep"/>
    <s v="Ok"/>
    <s v="Valid"/>
    <s v="Dispatch Error"/>
    <s v="Ok"/>
    <s v="Ok"/>
    <n v="1500"/>
    <s v="ok"/>
    <s v="Not Returned"/>
    <x v="8"/>
    <n v="2024"/>
    <s v="Sun"/>
    <x v="0"/>
    <s v="Fast"/>
    <x v="0"/>
    <s v="Weekend"/>
  </r>
  <r>
    <x v="343"/>
    <d v="2024-12-03T00:00:00"/>
    <d v="2024-12-01T00:00:00"/>
    <d v="2024-12-04T00:00:00"/>
    <s v="Rohit Verma"/>
    <s v="Mumbai"/>
    <x v="1"/>
    <x v="1"/>
    <s v="Oil"/>
    <n v="2"/>
    <n v="500"/>
    <n v="1000"/>
    <x v="0"/>
    <s v="Completed"/>
    <s v="In Transit"/>
    <s v="WH-Mumbai"/>
    <s v="Online"/>
    <s v="Yes"/>
    <s v="Wrong Item"/>
    <n v="3"/>
    <s v="Keep"/>
    <s v="Ok"/>
    <s v="Valid"/>
    <s v="Dispatch Error"/>
    <s v="Ok"/>
    <s v="Ok"/>
    <n v="1000"/>
    <s v="ok"/>
    <s v="Wrong Item"/>
    <x v="6"/>
    <n v="2024"/>
    <s v="Tue"/>
    <x v="0"/>
    <s v="Medium"/>
    <x v="0"/>
    <s v="Weekday"/>
  </r>
  <r>
    <x v="344"/>
    <d v="2024-04-19T00:00:00"/>
    <d v="2024-04-22T00:00:00"/>
    <d v="2024-04-23T00:00:00"/>
    <s v="Anjali Yadav"/>
    <s v="Nagpur"/>
    <x v="1"/>
    <x v="3"/>
    <s v="Mobile"/>
    <n v="-1"/>
    <n v="100"/>
    <n v="-100"/>
    <x v="1"/>
    <s v="Completed"/>
    <s v="Delayed"/>
    <s v="WH-Mumbai"/>
    <s v="Offline"/>
    <s v="Yes"/>
    <s v="Damaged"/>
    <n v="1"/>
    <s v="Keep"/>
    <s v="Fix"/>
    <s v="Valid"/>
    <s v="OK"/>
    <s v="Ok"/>
    <s v="Ok"/>
    <n v="-100"/>
    <s v="ok"/>
    <s v="Damaged"/>
    <x v="10"/>
    <n v="2024"/>
    <s v="Fri"/>
    <x v="0"/>
    <s v="Fast"/>
    <x v="0"/>
    <s v="Weekday"/>
  </r>
  <r>
    <x v="345"/>
    <d v="2024-04-16T00:00:00"/>
    <d v="2024-04-17T00:00:00"/>
    <d v="2024-04-16T00:00:00"/>
    <s v="Vikas Patel"/>
    <s v="Nagpur"/>
    <x v="1"/>
    <x v="2"/>
    <s v="T-Shirt"/>
    <n v="-1"/>
    <n v="2000"/>
    <n v="-2000"/>
    <x v="0"/>
    <s v="Cancelled"/>
    <s v="On Time"/>
    <s v="WH-Mumbai"/>
    <s v="Offline"/>
    <s v="N/A"/>
    <s v="N/A"/>
    <n v="-1"/>
    <s v="Keep"/>
    <s v="Fix"/>
    <s v="Valid"/>
    <s v="Delivery Before Dispatch"/>
    <s v="Ok"/>
    <s v="Ok"/>
    <n v="-2000"/>
    <s v="ok"/>
    <s v="Wrong"/>
    <x v="10"/>
    <n v="2024"/>
    <s v="Tue"/>
    <x v="0"/>
    <s v="Fast"/>
    <x v="0"/>
    <s v="Weekday"/>
  </r>
  <r>
    <x v="346"/>
    <d v="2024-02-20T00:00:00"/>
    <d v="2024-02-20T00:00:00"/>
    <d v="2024-02-24T00:00:00"/>
    <s v="Sneha Gupta"/>
    <s v="Pune"/>
    <x v="1"/>
    <x v="1"/>
    <s v="Rice"/>
    <n v="-1"/>
    <n v="1000"/>
    <n v="-1000"/>
    <x v="3"/>
    <s v="Completed"/>
    <s v="Delayed"/>
    <s v="WH-Mumbai"/>
    <s v="Online"/>
    <s v="N/A"/>
    <s v="N/A"/>
    <n v="4"/>
    <s v="Keep"/>
    <s v="Fix"/>
    <s v="Valid"/>
    <s v="OK"/>
    <s v="Ok"/>
    <s v="Ok"/>
    <n v="-1000"/>
    <s v="ok"/>
    <s v="Wrong"/>
    <x v="2"/>
    <n v="2024"/>
    <s v="Tue"/>
    <x v="0"/>
    <s v="Medium"/>
    <x v="0"/>
    <s v="Weekday"/>
  </r>
  <r>
    <x v="347"/>
    <d v="2024-12-09T00:00:00"/>
    <d v="2024-12-09T00:00:00"/>
    <d v="2024-12-15T00:00:00"/>
    <s v="Anjali Gupta"/>
    <s v="Nagpur"/>
    <x v="1"/>
    <x v="1"/>
    <s v="Oil"/>
    <n v="2"/>
    <n v="500"/>
    <n v="1000"/>
    <x v="3"/>
    <s v="Completed"/>
    <s v="On Time"/>
    <s v="WH-Mumbai"/>
    <s v="Online"/>
    <s v="N/A"/>
    <s v="N/A"/>
    <n v="6"/>
    <s v="Keep"/>
    <s v="Ok"/>
    <s v="Valid"/>
    <s v="OK"/>
    <s v="Ok"/>
    <s v="Ok"/>
    <n v="1000"/>
    <s v="ok"/>
    <s v="Not Returned"/>
    <x v="6"/>
    <n v="2024"/>
    <s v="Mon"/>
    <x v="1"/>
    <s v="Slow"/>
    <x v="0"/>
    <s v="Weekday"/>
  </r>
  <r>
    <x v="348"/>
    <d v="2024-04-27T00:00:00"/>
    <d v="2024-04-29T00:00:00"/>
    <d v="2024-04-29T00:00:00"/>
    <s v="Rohit Patel"/>
    <s v="Pune"/>
    <x v="1"/>
    <x v="0"/>
    <s v="Table"/>
    <n v="3"/>
    <n v="0"/>
    <n v="0"/>
    <x v="2"/>
    <s v="Cancelled"/>
    <s v="Delayed"/>
    <s v="WH-Pune"/>
    <s v="Online"/>
    <s v="N/A"/>
    <s v="N/A"/>
    <n v="0"/>
    <s v="Keep"/>
    <s v="Ok"/>
    <s v="Missing"/>
    <s v="OK"/>
    <s v="Fix"/>
    <s v="Ok"/>
    <n v="0"/>
    <s v="ok"/>
    <s v="Not Returned"/>
    <x v="10"/>
    <n v="2024"/>
    <s v="Sat"/>
    <x v="0"/>
    <s v="Fast"/>
    <x v="0"/>
    <s v="Weekend"/>
  </r>
  <r>
    <x v="349"/>
    <d v="2024-09-20T00:00:00"/>
    <d v="2024-09-18T00:00:00"/>
    <d v="2024-09-17T00:00:00"/>
    <s v="Sneha Sharma"/>
    <s v="Bangalore"/>
    <x v="3"/>
    <x v="3"/>
    <s v="Mobile"/>
    <n v="2"/>
    <n v="0"/>
    <n v="0"/>
    <x v="0"/>
    <s v="Pending"/>
    <s v="In Transit"/>
    <s v="WH-Pune"/>
    <s v="Offline"/>
    <s v="No"/>
    <s v="N/A"/>
    <n v="-1"/>
    <s v="Keep"/>
    <s v="Ok"/>
    <s v="Missing"/>
    <s v="Dispatch Error"/>
    <s v="Fix"/>
    <s v="Ok"/>
    <n v="0"/>
    <s v="ok"/>
    <s v="Not Returned"/>
    <x v="7"/>
    <n v="2024"/>
    <s v="Fri"/>
    <x v="0"/>
    <s v="Fast"/>
    <x v="0"/>
    <s v="Weekday"/>
  </r>
  <r>
    <x v="350"/>
    <d v="2024-12-10T00:00:00"/>
    <d v="2024-12-10T00:00:00"/>
    <d v="2024-12-13T00:00:00"/>
    <s v="Rohit Joshi"/>
    <s v="Pune"/>
    <x v="1"/>
    <x v="3"/>
    <s v="Laptop"/>
    <n v="-1"/>
    <n v="2000"/>
    <n v="-2000"/>
    <x v="0"/>
    <s v="Pending"/>
    <s v="On Time"/>
    <s v="WH-Mumbai"/>
    <s v="Online"/>
    <s v="Yes"/>
    <s v="Unknwon"/>
    <n v="3"/>
    <s v="Keep"/>
    <s v="Fix"/>
    <s v="Valid"/>
    <s v="OK"/>
    <s v="Ok"/>
    <s v="Ok"/>
    <n v="-2000"/>
    <s v="ok"/>
    <s v="Unknwon"/>
    <x v="6"/>
    <n v="2024"/>
    <s v="Tue"/>
    <x v="0"/>
    <s v="Medium"/>
    <x v="0"/>
    <s v="Weekday"/>
  </r>
  <r>
    <x v="351"/>
    <d v="2024-10-07T00:00:00"/>
    <d v="2024-10-06T00:00:00"/>
    <d v="2024-10-10T00:00:00"/>
    <s v="Neha Kumar"/>
    <s v="Pune"/>
    <x v="1"/>
    <x v="3"/>
    <s v="Laptop"/>
    <n v="3"/>
    <n v="1000"/>
    <n v="3000"/>
    <x v="1"/>
    <s v="Completed"/>
    <s v="On Time"/>
    <s v="WH-Mumbai"/>
    <s v="Online"/>
    <s v="No"/>
    <s v="N/A"/>
    <n v="4"/>
    <s v="Keep"/>
    <s v="Ok"/>
    <s v="Valid"/>
    <s v="Dispatch Error"/>
    <s v="Ok"/>
    <s v="Ok"/>
    <n v="3000"/>
    <s v="ok"/>
    <s v="Not Returned"/>
    <x v="0"/>
    <n v="2024"/>
    <s v="Mon"/>
    <x v="0"/>
    <s v="Medium"/>
    <x v="2"/>
    <s v="Weekday"/>
  </r>
  <r>
    <x v="352"/>
    <d v="2024-02-26T00:00:00"/>
    <d v="2024-02-29T00:00:00"/>
    <d v="2024-03-05T00:00:00"/>
    <s v="Rahul Verma"/>
    <s v="Pune"/>
    <x v="1"/>
    <x v="3"/>
    <s v="Headphones"/>
    <n v="1"/>
    <n v="1000"/>
    <n v="1000"/>
    <x v="3"/>
    <s v="Pending"/>
    <s v="Delayed"/>
    <s v="WH-Mumbai"/>
    <s v="Offline"/>
    <s v="Yes"/>
    <s v="Unknwon"/>
    <n v="5"/>
    <s v="Keep"/>
    <s v="Ok"/>
    <s v="Valid"/>
    <s v="OK"/>
    <s v="Ok"/>
    <s v="Ok"/>
    <n v="1000"/>
    <s v="ok"/>
    <s v="Unknwon"/>
    <x v="2"/>
    <n v="2024"/>
    <s v="Mon"/>
    <x v="0"/>
    <s v="Medium"/>
    <x v="0"/>
    <s v="Weekday"/>
  </r>
  <r>
    <x v="353"/>
    <d v="2024-07-03T00:00:00"/>
    <d v="2024-07-02T00:00:00"/>
    <d v="2024-07-01T00:00:00"/>
    <s v="Vikas Singh"/>
    <s v="Jaipur"/>
    <x v="2"/>
    <x v="3"/>
    <s v="Headphones"/>
    <n v="2"/>
    <n v="0"/>
    <n v="0"/>
    <x v="2"/>
    <s v="Completed"/>
    <s v="In Transit"/>
    <s v="WH-Mumbai"/>
    <s v="Online"/>
    <s v="Yes"/>
    <s v="Unknwon"/>
    <n v="-1"/>
    <s v="Keep"/>
    <s v="Ok"/>
    <s v="Missing"/>
    <s v="Dispatch Error"/>
    <s v="Fix"/>
    <s v="Ok"/>
    <n v="0"/>
    <s v="ok"/>
    <s v="Unknwon"/>
    <x v="1"/>
    <n v="2024"/>
    <s v="Wed"/>
    <x v="0"/>
    <s v="Fast"/>
    <x v="0"/>
    <s v="Weekday"/>
  </r>
  <r>
    <x v="354"/>
    <d v="2024-02-23T00:00:00"/>
    <d v="2024-02-25T00:00:00"/>
    <d v="2024-02-26T00:00:00"/>
    <s v="Karan Verma"/>
    <s v="Mumbai"/>
    <x v="1"/>
    <x v="0"/>
    <s v="Chair"/>
    <n v="0"/>
    <n v="1000"/>
    <n v="0"/>
    <x v="0"/>
    <s v="Pending"/>
    <s v="On Time"/>
    <s v="WH-Delhi"/>
    <s v="Online"/>
    <s v="N/A"/>
    <s v="N/A"/>
    <n v="1"/>
    <s v="Keep"/>
    <s v="Fix"/>
    <s v="Valid"/>
    <s v="OK"/>
    <s v="Ok"/>
    <s v="Ok"/>
    <n v="0"/>
    <s v="ok"/>
    <s v="Not Returned"/>
    <x v="2"/>
    <n v="2024"/>
    <s v="Fri"/>
    <x v="0"/>
    <s v="Fast"/>
    <x v="0"/>
    <s v="Weekday"/>
  </r>
  <r>
    <x v="355"/>
    <d v="2024-05-28T00:00:00"/>
    <d v="2024-05-30T00:00:00"/>
    <d v="2024-06-04T00:00:00"/>
    <s v="Vikas Verma"/>
    <s v="Bangalore"/>
    <x v="3"/>
    <x v="1"/>
    <s v="Wheat"/>
    <n v="1"/>
    <n v="100"/>
    <n v="100"/>
    <x v="1"/>
    <s v="Completed"/>
    <s v="On Time"/>
    <s v="WH-Mumbai"/>
    <s v="Offline"/>
    <s v="No"/>
    <s v="N/A"/>
    <n v="5"/>
    <s v="Keep"/>
    <s v="Ok"/>
    <s v="Valid"/>
    <s v="OK"/>
    <s v="Ok"/>
    <s v="Ok"/>
    <n v="100"/>
    <s v="ok"/>
    <s v="Not Returned"/>
    <x v="9"/>
    <n v="2024"/>
    <s v="Tue"/>
    <x v="0"/>
    <s v="Medium"/>
    <x v="0"/>
    <s v="Weekday"/>
  </r>
  <r>
    <x v="356"/>
    <d v="2024-02-12T00:00:00"/>
    <d v="2024-02-12T00:00:00"/>
    <d v="2024-02-13T00:00:00"/>
    <s v="Priya Yadav"/>
    <s v="Delhi"/>
    <x v="5"/>
    <x v="3"/>
    <s v="Laptop"/>
    <n v="-1"/>
    <n v="0"/>
    <n v="0"/>
    <x v="1"/>
    <s v="Cancelled"/>
    <s v="Delayed"/>
    <s v="WH-Delhi"/>
    <s v="Offline"/>
    <s v="No"/>
    <s v="N/A"/>
    <n v="1"/>
    <s v="Keep"/>
    <s v="Fix"/>
    <s v="Missing"/>
    <s v="OK"/>
    <s v="Fix"/>
    <s v="Ok"/>
    <n v="0"/>
    <s v="ok"/>
    <s v="Not Returned"/>
    <x v="2"/>
    <n v="2024"/>
    <s v="Mon"/>
    <x v="0"/>
    <s v="Fast"/>
    <x v="0"/>
    <s v="Weekday"/>
  </r>
  <r>
    <x v="357"/>
    <d v="2024-11-30T00:00:00"/>
    <d v="2024-12-03T00:00:00"/>
    <d v="2024-12-02T00:00:00"/>
    <s v="Anjali Singh"/>
    <s v="Mumbai"/>
    <x v="1"/>
    <x v="2"/>
    <s v="Jeans"/>
    <n v="0"/>
    <n v="2000"/>
    <n v="0"/>
    <x v="2"/>
    <s v="Cancelled"/>
    <s v="In Transit"/>
    <s v="WH-Pune"/>
    <s v="Offline"/>
    <s v="N/A"/>
    <s v="N/A"/>
    <n v="-1"/>
    <s v="Keep"/>
    <s v="Fix"/>
    <s v="Valid"/>
    <s v="Delivery Before Dispatch"/>
    <s v="Ok"/>
    <s v="Ok"/>
    <n v="0"/>
    <s v="ok"/>
    <s v="Not Returned"/>
    <x v="5"/>
    <n v="2024"/>
    <s v="Sat"/>
    <x v="0"/>
    <s v="Fast"/>
    <x v="0"/>
    <s v="Weekend"/>
  </r>
  <r>
    <x v="358"/>
    <d v="2024-11-28T00:00:00"/>
    <d v="2024-11-26T00:00:00"/>
    <d v="2024-12-03T00:00:00"/>
    <s v="Sneha Kumar"/>
    <s v="Hyderabad"/>
    <x v="0"/>
    <x v="0"/>
    <s v="Table"/>
    <n v="-1"/>
    <n v="100"/>
    <n v="-100"/>
    <x v="1"/>
    <s v="Cancelled"/>
    <s v="In Transit"/>
    <s v="WH-Pune"/>
    <s v="Offline"/>
    <s v="No"/>
    <s v="N/A"/>
    <n v="7"/>
    <s v="Keep"/>
    <s v="Fix"/>
    <s v="Valid"/>
    <s v="Dispatch Error"/>
    <s v="Ok"/>
    <s v="Ok"/>
    <n v="-100"/>
    <s v="ok"/>
    <s v="Not Returned"/>
    <x v="5"/>
    <n v="2024"/>
    <s v="Thu"/>
    <x v="1"/>
    <s v="Slow"/>
    <x v="0"/>
    <s v="Weekday"/>
  </r>
  <r>
    <x v="359"/>
    <d v="2024-11-29T00:00:00"/>
    <d v="2024-11-27T00:00:00"/>
    <d v="2024-11-30T00:00:00"/>
    <s v="Amit Sharma"/>
    <s v="Hyderabad"/>
    <x v="0"/>
    <x v="3"/>
    <s v="Mobile"/>
    <n v="3"/>
    <n v="2000"/>
    <n v="6000"/>
    <x v="3"/>
    <s v="Completed"/>
    <s v="Delayed"/>
    <s v="WH-Delhi"/>
    <s v="Online"/>
    <s v="No"/>
    <s v="N/A"/>
    <n v="3"/>
    <s v="Keep"/>
    <s v="Ok"/>
    <s v="Valid"/>
    <s v="Dispatch Error"/>
    <s v="Ok"/>
    <s v="Ok"/>
    <n v="6000"/>
    <s v="ok"/>
    <s v="Not Returned"/>
    <x v="5"/>
    <n v="2024"/>
    <s v="Fri"/>
    <x v="0"/>
    <s v="Medium"/>
    <x v="1"/>
    <s v="Weekday"/>
  </r>
  <r>
    <x v="360"/>
    <d v="2024-03-01T00:00:00"/>
    <d v="2024-03-01T00:00:00"/>
    <d v="2024-02-29T00:00:00"/>
    <s v="Rohit Kumar"/>
    <s v="Jaipur"/>
    <x v="2"/>
    <x v="3"/>
    <s v="Laptop"/>
    <n v="-1"/>
    <n v="1000"/>
    <n v="-1000"/>
    <x v="1"/>
    <s v="Pending"/>
    <s v="Delayed"/>
    <s v="WH-Mumbai"/>
    <s v="Offline"/>
    <s v="Yes"/>
    <s v="Wrong Item"/>
    <n v="-1"/>
    <s v="Keep"/>
    <s v="Fix"/>
    <s v="Valid"/>
    <s v="Delivery Before Order"/>
    <s v="Ok"/>
    <s v="Ok"/>
    <n v="-1000"/>
    <s v="ok"/>
    <s v="Wrong Item"/>
    <x v="8"/>
    <n v="2024"/>
    <s v="Fri"/>
    <x v="0"/>
    <s v="Fast"/>
    <x v="0"/>
    <s v="Weekday"/>
  </r>
  <r>
    <x v="361"/>
    <d v="2024-05-28T00:00:00"/>
    <d v="2024-05-30T00:00:00"/>
    <d v="2024-06-06T00:00:00"/>
    <s v="Vikas Verma"/>
    <s v="Nagpur"/>
    <x v="1"/>
    <x v="0"/>
    <s v="Chair"/>
    <n v="3"/>
    <n v="0"/>
    <n v="0"/>
    <x v="1"/>
    <s v="Completed"/>
    <s v="On Time"/>
    <s v="WH-Mumbai"/>
    <s v="Online"/>
    <s v="Yes"/>
    <s v="Wrong Item"/>
    <n v="7"/>
    <s v="Keep"/>
    <s v="Ok"/>
    <s v="Missing"/>
    <s v="OK"/>
    <s v="Fix"/>
    <s v="Ok"/>
    <n v="0"/>
    <s v="ok"/>
    <s v="Wrong Item"/>
    <x v="9"/>
    <n v="2024"/>
    <s v="Tue"/>
    <x v="1"/>
    <s v="Slow"/>
    <x v="0"/>
    <s v="Weekday"/>
  </r>
  <r>
    <x v="362"/>
    <d v="2024-08-31T00:00:00"/>
    <d v="2024-08-29T00:00:00"/>
    <d v="2024-08-30T00:00:00"/>
    <s v="Priya Singh"/>
    <s v="Lucknow"/>
    <x v="4"/>
    <x v="1"/>
    <s v="Wheat"/>
    <n v="0"/>
    <n v="1000"/>
    <n v="0"/>
    <x v="2"/>
    <s v="Cancelled"/>
    <s v="In Transit"/>
    <s v="WH-Mumbai"/>
    <s v="Online"/>
    <s v="Yes"/>
    <s v="Late Delivery"/>
    <n v="1"/>
    <s v="Keep"/>
    <s v="Fix"/>
    <s v="Valid"/>
    <s v="Dispatch Error"/>
    <s v="Ok"/>
    <s v="Ok"/>
    <n v="0"/>
    <s v="ok"/>
    <s v="Late Delivery"/>
    <x v="11"/>
    <n v="2024"/>
    <s v="Sat"/>
    <x v="0"/>
    <s v="Fast"/>
    <x v="0"/>
    <s v="Weekend"/>
  </r>
  <r>
    <x v="363"/>
    <d v="2024-07-15T00:00:00"/>
    <d v="2024-07-17T00:00:00"/>
    <d v="2024-07-23T00:00:00"/>
    <s v="Anjali Kumar"/>
    <s v="Hyderabad"/>
    <x v="0"/>
    <x v="1"/>
    <s v="Oil"/>
    <n v="1"/>
    <n v="2000"/>
    <n v="2000"/>
    <x v="0"/>
    <s v="Completed"/>
    <s v="In Transit"/>
    <s v="WH-Mumbai"/>
    <s v="Online"/>
    <s v="Yes"/>
    <s v="Wrong Item"/>
    <n v="6"/>
    <s v="Keep"/>
    <s v="Ok"/>
    <s v="Valid"/>
    <s v="OK"/>
    <s v="Ok"/>
    <s v="Ok"/>
    <n v="2000"/>
    <s v="ok"/>
    <s v="Wrong Item"/>
    <x v="1"/>
    <n v="2024"/>
    <s v="Mon"/>
    <x v="1"/>
    <s v="Slow"/>
    <x v="2"/>
    <s v="Weekday"/>
  </r>
  <r>
    <x v="364"/>
    <d v="2024-09-14T00:00:00"/>
    <d v="2024-09-17T00:00:00"/>
    <d v="2024-09-17T00:00:00"/>
    <s v="Amit Kumar"/>
    <s v="Hyderabad"/>
    <x v="0"/>
    <x v="1"/>
    <s v="Oil"/>
    <n v="3"/>
    <n v="0"/>
    <n v="0"/>
    <x v="0"/>
    <s v="Completed"/>
    <s v="In Transit"/>
    <s v="WH-Pune"/>
    <s v="Online"/>
    <s v="No"/>
    <s v="N/A"/>
    <n v="0"/>
    <s v="Keep"/>
    <s v="Ok"/>
    <s v="Missing"/>
    <s v="OK"/>
    <s v="Fix"/>
    <s v="Ok"/>
    <n v="0"/>
    <s v="ok"/>
    <s v="Not Returned"/>
    <x v="7"/>
    <n v="2024"/>
    <s v="Sat"/>
    <x v="0"/>
    <s v="Fast"/>
    <x v="0"/>
    <s v="Weekend"/>
  </r>
  <r>
    <x v="365"/>
    <d v="2024-07-19T00:00:00"/>
    <d v="2024-07-22T00:00:00"/>
    <d v="2024-07-29T00:00:00"/>
    <s v="Karan Kumar"/>
    <s v="Delhi"/>
    <x v="5"/>
    <x v="0"/>
    <s v="Table"/>
    <n v="-1"/>
    <n v="0"/>
    <n v="0"/>
    <x v="1"/>
    <s v="Completed"/>
    <s v="Delayed"/>
    <s v="WH-Pune"/>
    <s v="Online"/>
    <s v="Yes"/>
    <s v="Wrong Item"/>
    <n v="7"/>
    <s v="Keep"/>
    <s v="Fix"/>
    <s v="Missing"/>
    <s v="OK"/>
    <s v="Fix"/>
    <s v="Ok"/>
    <n v="0"/>
    <s v="ok"/>
    <s v="Wrong Item"/>
    <x v="1"/>
    <n v="2024"/>
    <s v="Fri"/>
    <x v="1"/>
    <s v="Slow"/>
    <x v="0"/>
    <s v="Weekday"/>
  </r>
  <r>
    <x v="366"/>
    <d v="2024-02-19T00:00:00"/>
    <d v="2024-02-22T00:00:00"/>
    <d v="2024-02-21T00:00:00"/>
    <s v="Neha Singh"/>
    <s v="Mumbai"/>
    <x v="1"/>
    <x v="0"/>
    <s v="Chair"/>
    <n v="2"/>
    <n v="0"/>
    <n v="0"/>
    <x v="1"/>
    <s v="Completed"/>
    <s v="On Time"/>
    <s v="WH-Pune"/>
    <s v="Offline"/>
    <s v="N/A"/>
    <s v="N/A"/>
    <n v="-1"/>
    <s v="Keep"/>
    <s v="Ok"/>
    <s v="Missing"/>
    <s v="Delivery Before Dispatch"/>
    <s v="Fix"/>
    <s v="Ok"/>
    <n v="0"/>
    <s v="ok"/>
    <s v="Not Returned"/>
    <x v="2"/>
    <n v="2024"/>
    <s v="Mon"/>
    <x v="0"/>
    <s v="Fast"/>
    <x v="0"/>
    <s v="Weekday"/>
  </r>
  <r>
    <x v="367"/>
    <d v="2024-02-06T00:00:00"/>
    <d v="2024-02-07T00:00:00"/>
    <d v="2024-02-08T00:00:00"/>
    <s v="Karan Joshi"/>
    <s v="Nagpur"/>
    <x v="1"/>
    <x v="2"/>
    <s v="Jeans"/>
    <n v="-1"/>
    <n v="2000"/>
    <n v="-2000"/>
    <x v="2"/>
    <s v="Cancelled"/>
    <s v="Delayed"/>
    <s v="WH-Mumbai"/>
    <s v="Online"/>
    <s v="No"/>
    <s v="N/A"/>
    <n v="1"/>
    <s v="Keep"/>
    <s v="Fix"/>
    <s v="Valid"/>
    <s v="OK"/>
    <s v="Ok"/>
    <s v="Ok"/>
    <n v="-2000"/>
    <s v="ok"/>
    <s v="Not Returned"/>
    <x v="2"/>
    <n v="2024"/>
    <s v="Tue"/>
    <x v="0"/>
    <s v="Fast"/>
    <x v="0"/>
    <s v="Weekday"/>
  </r>
  <r>
    <x v="368"/>
    <d v="2024-11-25T00:00:00"/>
    <d v="2024-11-26T00:00:00"/>
    <d v="2024-12-03T00:00:00"/>
    <s v="Sneha Verma"/>
    <s v="Nagpur"/>
    <x v="1"/>
    <x v="2"/>
    <s v="Jacket"/>
    <n v="-1"/>
    <n v="0"/>
    <n v="0"/>
    <x v="0"/>
    <s v="Cancelled"/>
    <s v="On Time"/>
    <s v="WH-Delhi"/>
    <s v="Online"/>
    <s v="No"/>
    <s v="N/A"/>
    <n v="7"/>
    <s v="Keep"/>
    <s v="Fix"/>
    <s v="Missing"/>
    <s v="OK"/>
    <s v="Fix"/>
    <s v="Ok"/>
    <n v="0"/>
    <s v="ok"/>
    <s v="Not Returned"/>
    <x v="5"/>
    <n v="2024"/>
    <s v="Mon"/>
    <x v="1"/>
    <s v="Slow"/>
    <x v="0"/>
    <s v="Weekday"/>
  </r>
  <r>
    <x v="369"/>
    <d v="2024-07-05T00:00:00"/>
    <d v="2024-07-03T00:00:00"/>
    <d v="2024-07-03T00:00:00"/>
    <s v="Karan Kumar"/>
    <s v="Mumbai"/>
    <x v="1"/>
    <x v="2"/>
    <s v="Jacket"/>
    <n v="1"/>
    <n v="1000"/>
    <n v="1000"/>
    <x v="2"/>
    <s v="Cancelled"/>
    <s v="On Time"/>
    <s v="WH-Delhi"/>
    <s v="Offline"/>
    <s v="N/A"/>
    <s v="N/A"/>
    <n v="0"/>
    <s v="Keep"/>
    <s v="Ok"/>
    <s v="Valid"/>
    <s v="Dispatch Error"/>
    <s v="Ok"/>
    <s v="Ok"/>
    <n v="1000"/>
    <s v="ok"/>
    <s v="Not Returned"/>
    <x v="1"/>
    <n v="2024"/>
    <s v="Fri"/>
    <x v="0"/>
    <s v="Fast"/>
    <x v="0"/>
    <s v="Weekday"/>
  </r>
  <r>
    <x v="370"/>
    <d v="2024-07-11T00:00:00"/>
    <d v="2024-07-10T00:00:00"/>
    <d v="2024-07-11T00:00:00"/>
    <s v="Rahul Gupta"/>
    <s v="Pune"/>
    <x v="1"/>
    <x v="2"/>
    <s v="Jacket"/>
    <n v="-1"/>
    <n v="100"/>
    <n v="-100"/>
    <x v="2"/>
    <s v="Completed"/>
    <s v="Delayed"/>
    <s v="WH-Mumbai"/>
    <s v="Offline"/>
    <s v="N/A"/>
    <s v="N/A"/>
    <n v="1"/>
    <s v="Keep"/>
    <s v="Fix"/>
    <s v="Valid"/>
    <s v="Dispatch Error"/>
    <s v="Ok"/>
    <s v="Ok"/>
    <n v="-100"/>
    <s v="ok"/>
    <s v="Wrong"/>
    <x v="1"/>
    <n v="2024"/>
    <s v="Thu"/>
    <x v="0"/>
    <s v="Fast"/>
    <x v="0"/>
    <s v="Weekday"/>
  </r>
  <r>
    <x v="371"/>
    <d v="2024-05-07T00:00:00"/>
    <d v="2024-05-05T00:00:00"/>
    <d v="2024-05-05T00:00:00"/>
    <s v="Karan Kumar"/>
    <s v="Lucknow"/>
    <x v="4"/>
    <x v="0"/>
    <s v="Chair"/>
    <n v="0"/>
    <n v="500"/>
    <n v="0"/>
    <x v="2"/>
    <s v="Completed"/>
    <s v="Delayed"/>
    <s v="WH-Pune"/>
    <s v="Offline"/>
    <s v="N/A"/>
    <s v="N/A"/>
    <n v="0"/>
    <s v="Keep"/>
    <s v="Fix"/>
    <s v="Valid"/>
    <s v="Dispatch Error"/>
    <s v="Ok"/>
    <s v="Ok"/>
    <n v="0"/>
    <s v="ok"/>
    <s v="Not Returned"/>
    <x v="9"/>
    <n v="2024"/>
    <s v="Tue"/>
    <x v="0"/>
    <s v="Fast"/>
    <x v="0"/>
    <s v="Weekday"/>
  </r>
  <r>
    <x v="372"/>
    <d v="2024-11-13T00:00:00"/>
    <d v="2024-11-11T00:00:00"/>
    <d v="2024-11-16T00:00:00"/>
    <s v="Karan Gupta"/>
    <s v="Nagpur"/>
    <x v="1"/>
    <x v="3"/>
    <s v="Mobile"/>
    <n v="3"/>
    <n v="2000"/>
    <n v="6000"/>
    <x v="3"/>
    <s v="Completed"/>
    <s v="Delayed"/>
    <s v="WH-Delhi"/>
    <s v="Online"/>
    <s v="No"/>
    <s v="N/A"/>
    <n v="5"/>
    <s v="Keep"/>
    <s v="Ok"/>
    <s v="Valid"/>
    <s v="Dispatch Error"/>
    <s v="Ok"/>
    <s v="Ok"/>
    <n v="6000"/>
    <s v="ok"/>
    <s v="Not Returned"/>
    <x v="5"/>
    <n v="2024"/>
    <s v="Wed"/>
    <x v="0"/>
    <s v="Medium"/>
    <x v="1"/>
    <s v="Weekday"/>
  </r>
  <r>
    <x v="373"/>
    <d v="2024-02-29T00:00:00"/>
    <d v="2024-03-01T00:00:00"/>
    <d v="2024-03-05T00:00:00"/>
    <s v="Rohit Joshi"/>
    <s v="Bangalore"/>
    <x v="3"/>
    <x v="3"/>
    <s v="Laptop"/>
    <n v="1"/>
    <n v="1000"/>
    <n v="1000"/>
    <x v="3"/>
    <s v="Pending"/>
    <s v="On Time"/>
    <s v="WH-Mumbai"/>
    <s v="Online"/>
    <s v="Yes"/>
    <s v="Wrong Item"/>
    <n v="4"/>
    <s v="Keep"/>
    <s v="Ok"/>
    <s v="Valid"/>
    <s v="OK"/>
    <s v="Ok"/>
    <s v="Ok"/>
    <n v="1000"/>
    <s v="ok"/>
    <s v="Wrong Item"/>
    <x v="2"/>
    <n v="2024"/>
    <s v="Thu"/>
    <x v="0"/>
    <s v="Medium"/>
    <x v="0"/>
    <s v="Weekday"/>
  </r>
  <r>
    <x v="374"/>
    <d v="2024-01-04T00:00:00"/>
    <d v="2024-01-02T00:00:00"/>
    <d v="2024-01-05T00:00:00"/>
    <s v="Karan Patel"/>
    <s v="Pune"/>
    <x v="1"/>
    <x v="3"/>
    <s v="Mobile"/>
    <n v="0"/>
    <n v="1000"/>
    <n v="0"/>
    <x v="1"/>
    <s v="Completed"/>
    <s v="Delayed"/>
    <s v="WH-Delhi"/>
    <s v="Offline"/>
    <s v="Yes"/>
    <s v="Late Delivery"/>
    <n v="3"/>
    <s v="Keep"/>
    <s v="Fix"/>
    <s v="Valid"/>
    <s v="Dispatch Error"/>
    <s v="Ok"/>
    <s v="Ok"/>
    <n v="0"/>
    <s v="ok"/>
    <s v="Late Delivery"/>
    <x v="4"/>
    <n v="2024"/>
    <s v="Thu"/>
    <x v="0"/>
    <s v="Medium"/>
    <x v="0"/>
    <s v="Weekday"/>
  </r>
  <r>
    <x v="375"/>
    <d v="2024-10-02T00:00:00"/>
    <d v="2024-10-01T00:00:00"/>
    <d v="2024-10-03T00:00:00"/>
    <s v="Neha Kumar"/>
    <s v="Delhi"/>
    <x v="5"/>
    <x v="0"/>
    <s v="Sofa"/>
    <n v="-1"/>
    <n v="100"/>
    <n v="-100"/>
    <x v="1"/>
    <s v="Completed"/>
    <s v="On Time"/>
    <s v="WH-Pune"/>
    <s v="Offline"/>
    <s v="N/A"/>
    <s v="N/A"/>
    <n v="2"/>
    <s v="Keep"/>
    <s v="Fix"/>
    <s v="Valid"/>
    <s v="Dispatch Error"/>
    <s v="Ok"/>
    <s v="Ok"/>
    <n v="-100"/>
    <s v="ok"/>
    <s v="Wrong"/>
    <x v="0"/>
    <n v="2024"/>
    <s v="Wed"/>
    <x v="0"/>
    <s v="Fast"/>
    <x v="0"/>
    <s v="Weekday"/>
  </r>
  <r>
    <x v="376"/>
    <d v="2024-05-22T00:00:00"/>
    <d v="2024-05-22T00:00:00"/>
    <d v="2024-05-24T00:00:00"/>
    <s v="Amit Verma"/>
    <s v="Delhi"/>
    <x v="5"/>
    <x v="2"/>
    <s v="Jeans"/>
    <n v="3"/>
    <n v="500"/>
    <n v="1500"/>
    <x v="2"/>
    <s v="Pending"/>
    <s v="On Time"/>
    <s v="WH-Pune"/>
    <s v="Online"/>
    <s v="N/A"/>
    <s v="N/A"/>
    <n v="2"/>
    <s v="Keep"/>
    <s v="Ok"/>
    <s v="Valid"/>
    <s v="OK"/>
    <s v="Ok"/>
    <s v="Ok"/>
    <n v="1500"/>
    <s v="ok"/>
    <s v="Not Returned"/>
    <x v="9"/>
    <n v="2024"/>
    <s v="Wed"/>
    <x v="0"/>
    <s v="Fast"/>
    <x v="0"/>
    <s v="Weekday"/>
  </r>
  <r>
    <x v="377"/>
    <d v="2024-09-12T00:00:00"/>
    <d v="2024-09-10T00:00:00"/>
    <d v="2024-09-15T00:00:00"/>
    <s v="Karan Sharma"/>
    <s v="Nagpur"/>
    <x v="1"/>
    <x v="2"/>
    <s v="T-Shirt"/>
    <n v="2"/>
    <n v="1000"/>
    <n v="2000"/>
    <x v="2"/>
    <s v="Cancelled"/>
    <s v="Delayed"/>
    <s v="WH-Delhi"/>
    <s v="Offline"/>
    <s v="N/A"/>
    <s v="N/A"/>
    <n v="5"/>
    <s v="Keep"/>
    <s v="Ok"/>
    <s v="Valid"/>
    <s v="Dispatch Error"/>
    <s v="Ok"/>
    <s v="Ok"/>
    <n v="2000"/>
    <s v="ok"/>
    <s v="Not Returned"/>
    <x v="7"/>
    <n v="2024"/>
    <s v="Thu"/>
    <x v="0"/>
    <s v="Medium"/>
    <x v="2"/>
    <s v="Weekday"/>
  </r>
  <r>
    <x v="378"/>
    <d v="2024-06-16T00:00:00"/>
    <d v="2024-06-18T00:00:00"/>
    <d v="2024-06-22T00:00:00"/>
    <s v="Priya Verma"/>
    <s v="Pune"/>
    <x v="1"/>
    <x v="1"/>
    <s v="Rice"/>
    <n v="0"/>
    <n v="2000"/>
    <n v="0"/>
    <x v="3"/>
    <s v="Cancelled"/>
    <s v="Delayed"/>
    <s v="WH-Delhi"/>
    <s v="Online"/>
    <s v="No"/>
    <s v="N/A"/>
    <n v="4"/>
    <s v="Keep"/>
    <s v="Fix"/>
    <s v="Valid"/>
    <s v="OK"/>
    <s v="Ok"/>
    <s v="Ok"/>
    <n v="0"/>
    <s v="ok"/>
    <s v="Not Returned"/>
    <x v="3"/>
    <n v="2024"/>
    <s v="Sun"/>
    <x v="0"/>
    <s v="Medium"/>
    <x v="0"/>
    <s v="Weekend"/>
  </r>
  <r>
    <x v="379"/>
    <d v="2024-10-16T00:00:00"/>
    <d v="2024-10-14T00:00:00"/>
    <d v="2024-10-14T00:00:00"/>
    <s v="Sneha Sharma"/>
    <s v="Lucknow"/>
    <x v="4"/>
    <x v="0"/>
    <s v="Chair"/>
    <n v="3"/>
    <n v="500"/>
    <n v="1500"/>
    <x v="1"/>
    <s v="Pending"/>
    <s v="In Transit"/>
    <s v="WH-Pune"/>
    <s v="Online"/>
    <s v="N/A"/>
    <s v="N/A"/>
    <n v="0"/>
    <s v="Keep"/>
    <s v="Ok"/>
    <s v="Valid"/>
    <s v="Dispatch Error"/>
    <s v="Ok"/>
    <s v="Ok"/>
    <n v="1500"/>
    <s v="ok"/>
    <s v="Not Returned"/>
    <x v="0"/>
    <n v="2024"/>
    <s v="Wed"/>
    <x v="0"/>
    <s v="Fast"/>
    <x v="0"/>
    <s v="Weekday"/>
  </r>
  <r>
    <x v="380"/>
    <d v="2024-08-05T00:00:00"/>
    <d v="2024-08-04T00:00:00"/>
    <d v="2024-08-09T00:00:00"/>
    <s v="Amit Kumar"/>
    <s v="Lucknow"/>
    <x v="4"/>
    <x v="2"/>
    <s v="Jacket"/>
    <n v="0"/>
    <n v="100"/>
    <n v="0"/>
    <x v="2"/>
    <s v="Cancelled"/>
    <s v="Delayed"/>
    <s v="WH-Pune"/>
    <s v="Offline"/>
    <s v="No"/>
    <s v="N/A"/>
    <n v="5"/>
    <s v="Keep"/>
    <s v="Fix"/>
    <s v="Valid"/>
    <s v="Dispatch Error"/>
    <s v="Ok"/>
    <s v="Ok"/>
    <n v="0"/>
    <s v="ok"/>
    <s v="Not Returned"/>
    <x v="11"/>
    <n v="2024"/>
    <s v="Mon"/>
    <x v="0"/>
    <s v="Medium"/>
    <x v="0"/>
    <s v="Weekday"/>
  </r>
  <r>
    <x v="381"/>
    <d v="2024-06-21T00:00:00"/>
    <d v="2024-06-23T00:00:00"/>
    <d v="2024-06-30T00:00:00"/>
    <s v="Rahul Singh"/>
    <s v="Jaipur"/>
    <x v="2"/>
    <x v="2"/>
    <s v="Jeans"/>
    <n v="0"/>
    <n v="100"/>
    <n v="0"/>
    <x v="2"/>
    <s v="Cancelled"/>
    <s v="On Time"/>
    <s v="WH-Mumbai"/>
    <s v="Online"/>
    <s v="N/A"/>
    <s v="N/A"/>
    <n v="7"/>
    <s v="Keep"/>
    <s v="Fix"/>
    <s v="Valid"/>
    <s v="OK"/>
    <s v="Ok"/>
    <s v="Ok"/>
    <n v="0"/>
    <s v="ok"/>
    <s v="Not Returned"/>
    <x v="3"/>
    <n v="2024"/>
    <s v="Fri"/>
    <x v="1"/>
    <s v="Slow"/>
    <x v="0"/>
    <s v="Weekday"/>
  </r>
  <r>
    <x v="382"/>
    <d v="2024-07-17T00:00:00"/>
    <d v="2024-07-16T00:00:00"/>
    <d v="2024-07-18T00:00:00"/>
    <s v="Rahul Singh"/>
    <s v="Mumbai"/>
    <x v="1"/>
    <x v="0"/>
    <s v="Chair"/>
    <n v="1"/>
    <n v="1000"/>
    <n v="1000"/>
    <x v="2"/>
    <s v="Cancelled"/>
    <s v="On Time"/>
    <s v="WH-Pune"/>
    <s v="Offline"/>
    <s v="No"/>
    <s v="N/A"/>
    <n v="2"/>
    <s v="Keep"/>
    <s v="Ok"/>
    <s v="Valid"/>
    <s v="Dispatch Error"/>
    <s v="Ok"/>
    <s v="Ok"/>
    <n v="1000"/>
    <s v="ok"/>
    <s v="Not Returned"/>
    <x v="1"/>
    <n v="2024"/>
    <s v="Wed"/>
    <x v="0"/>
    <s v="Fast"/>
    <x v="0"/>
    <s v="Weekday"/>
  </r>
  <r>
    <x v="383"/>
    <d v="2024-09-28T00:00:00"/>
    <d v="2024-09-26T00:00:00"/>
    <d v="2024-10-03T00:00:00"/>
    <s v="Pooja Sharma"/>
    <s v="Jaipur"/>
    <x v="2"/>
    <x v="2"/>
    <s v="T-Shirt"/>
    <n v="2"/>
    <n v="100"/>
    <n v="200"/>
    <x v="2"/>
    <s v="Cancelled"/>
    <s v="On Time"/>
    <s v="WH-Mumbai"/>
    <s v="Online"/>
    <s v="No"/>
    <s v="N/A"/>
    <n v="7"/>
    <s v="Keep"/>
    <s v="Ok"/>
    <s v="Valid"/>
    <s v="Dispatch Error"/>
    <s v="Ok"/>
    <s v="Ok"/>
    <n v="200"/>
    <s v="ok"/>
    <s v="Not Returned"/>
    <x v="7"/>
    <n v="2024"/>
    <s v="Sat"/>
    <x v="1"/>
    <s v="Slow"/>
    <x v="0"/>
    <s v="Weekend"/>
  </r>
  <r>
    <x v="384"/>
    <d v="2024-02-21T00:00:00"/>
    <d v="2024-02-23T00:00:00"/>
    <d v="2024-02-22T00:00:00"/>
    <s v="Anjali Patel"/>
    <s v="Bangalore"/>
    <x v="3"/>
    <x v="1"/>
    <s v="Rice"/>
    <n v="0"/>
    <n v="0"/>
    <n v="0"/>
    <x v="3"/>
    <s v="Completed"/>
    <s v="On Time"/>
    <s v="WH-Delhi"/>
    <s v="Offline"/>
    <s v="N/A"/>
    <s v="N/A"/>
    <n v="-1"/>
    <s v="Keep"/>
    <s v="Fix"/>
    <s v="Missing"/>
    <s v="Delivery Before Dispatch"/>
    <s v="Fix"/>
    <s v="Ok"/>
    <n v="0"/>
    <s v="ok"/>
    <s v="Not Returned"/>
    <x v="2"/>
    <n v="2024"/>
    <s v="Wed"/>
    <x v="0"/>
    <s v="Fast"/>
    <x v="0"/>
    <s v="Weekday"/>
  </r>
  <r>
    <x v="385"/>
    <d v="2024-01-06T00:00:00"/>
    <d v="2024-01-08T00:00:00"/>
    <d v="2024-01-07T00:00:00"/>
    <s v="Amit Joshi"/>
    <s v="Hyderabad"/>
    <x v="0"/>
    <x v="2"/>
    <s v="Jacket"/>
    <n v="1"/>
    <n v="1000"/>
    <n v="1000"/>
    <x v="2"/>
    <s v="Completed"/>
    <s v="Delayed"/>
    <s v="WH-Mumbai"/>
    <s v="Online"/>
    <s v="No"/>
    <s v="N/A"/>
    <n v="-1"/>
    <s v="Keep"/>
    <s v="Ok"/>
    <s v="Valid"/>
    <s v="Delivery Before Dispatch"/>
    <s v="Ok"/>
    <s v="Ok"/>
    <n v="1000"/>
    <s v="ok"/>
    <s v="Not Returned"/>
    <x v="4"/>
    <n v="2024"/>
    <s v="Sat"/>
    <x v="0"/>
    <s v="Fast"/>
    <x v="0"/>
    <s v="Weekend"/>
  </r>
  <r>
    <x v="386"/>
    <d v="2024-08-12T00:00:00"/>
    <d v="2024-08-14T00:00:00"/>
    <d v="2024-08-20T00:00:00"/>
    <s v="Vikas Gupta"/>
    <s v="Lucknow"/>
    <x v="4"/>
    <x v="3"/>
    <s v="Mobile"/>
    <n v="2"/>
    <n v="2000"/>
    <n v="4000"/>
    <x v="1"/>
    <s v="Completed"/>
    <s v="On Time"/>
    <s v="WH-Pune"/>
    <s v="Online"/>
    <s v="N/A"/>
    <s v="N/A"/>
    <n v="6"/>
    <s v="Keep"/>
    <s v="Ok"/>
    <s v="Valid"/>
    <s v="OK"/>
    <s v="Ok"/>
    <s v="Ok"/>
    <n v="4000"/>
    <s v="ok"/>
    <s v="Not Returned"/>
    <x v="11"/>
    <n v="2024"/>
    <s v="Mon"/>
    <x v="1"/>
    <s v="Slow"/>
    <x v="2"/>
    <s v="Weekday"/>
  </r>
  <r>
    <x v="387"/>
    <d v="2024-11-05T00:00:00"/>
    <d v="2024-11-03T00:00:00"/>
    <d v="2024-11-07T00:00:00"/>
    <s v="Sneha Singh"/>
    <s v="Jaipur"/>
    <x v="2"/>
    <x v="2"/>
    <s v="Jeans"/>
    <n v="2"/>
    <n v="500"/>
    <n v="1000"/>
    <x v="1"/>
    <s v="Pending"/>
    <s v="In Transit"/>
    <s v="WH-Mumbai"/>
    <s v="Offline"/>
    <s v="Yes"/>
    <s v="Damaged"/>
    <n v="4"/>
    <s v="Keep"/>
    <s v="Ok"/>
    <s v="Valid"/>
    <s v="Dispatch Error"/>
    <s v="Ok"/>
    <s v="Ok"/>
    <n v="1000"/>
    <s v="ok"/>
    <s v="Damaged"/>
    <x v="5"/>
    <n v="2024"/>
    <s v="Tue"/>
    <x v="0"/>
    <s v="Medium"/>
    <x v="0"/>
    <s v="Weekday"/>
  </r>
  <r>
    <x v="388"/>
    <d v="2024-02-05T00:00:00"/>
    <d v="2024-02-08T00:00:00"/>
    <d v="2024-02-15T00:00:00"/>
    <s v="Karan Patel"/>
    <s v="Mumbai"/>
    <x v="1"/>
    <x v="0"/>
    <s v="Sofa"/>
    <n v="1"/>
    <n v="1000"/>
    <n v="1000"/>
    <x v="1"/>
    <s v="Cancelled"/>
    <s v="Delayed"/>
    <s v="WH-Pune"/>
    <s v="Online"/>
    <s v="Yes"/>
    <s v="Damaged"/>
    <n v="7"/>
    <s v="Keep"/>
    <s v="Ok"/>
    <s v="Valid"/>
    <s v="OK"/>
    <s v="Ok"/>
    <s v="Ok"/>
    <n v="1000"/>
    <s v="ok"/>
    <s v="Damaged"/>
    <x v="2"/>
    <n v="2024"/>
    <s v="Mon"/>
    <x v="1"/>
    <s v="Slow"/>
    <x v="0"/>
    <s v="Weekday"/>
  </r>
  <r>
    <x v="389"/>
    <d v="2024-07-12T00:00:00"/>
    <d v="2024-07-13T00:00:00"/>
    <d v="2024-07-13T00:00:00"/>
    <s v="Rohit Kumar"/>
    <s v="Nagpur"/>
    <x v="1"/>
    <x v="2"/>
    <s v="Jacket"/>
    <n v="2"/>
    <n v="0"/>
    <n v="0"/>
    <x v="3"/>
    <s v="Cancelled"/>
    <s v="Delayed"/>
    <s v="WH-Mumbai"/>
    <s v="Offline"/>
    <s v="No"/>
    <s v="N/A"/>
    <n v="0"/>
    <s v="Keep"/>
    <s v="Ok"/>
    <s v="Missing"/>
    <s v="OK"/>
    <s v="Fix"/>
    <s v="Ok"/>
    <n v="0"/>
    <s v="ok"/>
    <s v="Not Returned"/>
    <x v="1"/>
    <n v="2024"/>
    <s v="Fri"/>
    <x v="0"/>
    <s v="Fast"/>
    <x v="0"/>
    <s v="Weekday"/>
  </r>
  <r>
    <x v="390"/>
    <d v="2024-08-27T00:00:00"/>
    <d v="2024-08-29T00:00:00"/>
    <d v="2024-08-30T00:00:00"/>
    <s v="Vikas Kumar"/>
    <s v="Lucknow"/>
    <x v="4"/>
    <x v="1"/>
    <s v="Rice"/>
    <n v="2"/>
    <n v="100"/>
    <n v="200"/>
    <x v="0"/>
    <s v="Cancelled"/>
    <s v="On Time"/>
    <s v="WH-Pune"/>
    <s v="Online"/>
    <s v="N/A"/>
    <s v="N/A"/>
    <n v="1"/>
    <s v="Keep"/>
    <s v="Ok"/>
    <s v="Valid"/>
    <s v="OK"/>
    <s v="Ok"/>
    <s v="Ok"/>
    <n v="200"/>
    <s v="ok"/>
    <s v="Not Returned"/>
    <x v="11"/>
    <n v="2024"/>
    <s v="Tue"/>
    <x v="0"/>
    <s v="Fast"/>
    <x v="0"/>
    <s v="Weekday"/>
  </r>
  <r>
    <x v="391"/>
    <d v="2024-08-23T00:00:00"/>
    <d v="2024-08-25T00:00:00"/>
    <d v="2024-08-24T00:00:00"/>
    <s v="Anjali Kumar"/>
    <s v="Lucknow"/>
    <x v="4"/>
    <x v="1"/>
    <s v="Wheat"/>
    <n v="3"/>
    <n v="100"/>
    <n v="300"/>
    <x v="2"/>
    <s v="Completed"/>
    <s v="In Transit"/>
    <s v="WH-Delhi"/>
    <s v="Offline"/>
    <s v="No"/>
    <s v="N/A"/>
    <n v="-1"/>
    <s v="Keep"/>
    <s v="Ok"/>
    <s v="Valid"/>
    <s v="Delivery Before Dispatch"/>
    <s v="Ok"/>
    <s v="Ok"/>
    <n v="300"/>
    <s v="ok"/>
    <s v="Not Returned"/>
    <x v="11"/>
    <n v="2024"/>
    <s v="Fri"/>
    <x v="0"/>
    <s v="Fast"/>
    <x v="0"/>
    <s v="Weekday"/>
  </r>
  <r>
    <x v="392"/>
    <d v="2024-09-04T00:00:00"/>
    <d v="2024-09-04T00:00:00"/>
    <d v="2024-09-03T00:00:00"/>
    <s v="Priya Kumar"/>
    <s v="Jaipur"/>
    <x v="2"/>
    <x v="3"/>
    <s v="Laptop"/>
    <n v="1"/>
    <n v="2000"/>
    <n v="2000"/>
    <x v="2"/>
    <s v="Pending"/>
    <s v="On Time"/>
    <s v="WH-Pune"/>
    <s v="Offline"/>
    <s v="N/A"/>
    <s v="N/A"/>
    <n v="-1"/>
    <s v="Keep"/>
    <s v="Ok"/>
    <s v="Valid"/>
    <s v="Delivery Before Order"/>
    <s v="Ok"/>
    <s v="Ok"/>
    <n v="2000"/>
    <s v="ok"/>
    <s v="Not Returned"/>
    <x v="7"/>
    <n v="2024"/>
    <s v="Wed"/>
    <x v="0"/>
    <s v="Fast"/>
    <x v="2"/>
    <s v="Weekday"/>
  </r>
  <r>
    <x v="393"/>
    <d v="2024-12-20T00:00:00"/>
    <d v="2024-12-18T00:00:00"/>
    <d v="2024-12-25T00:00:00"/>
    <s v="Amit Kumar"/>
    <s v="Bangalore"/>
    <x v="3"/>
    <x v="0"/>
    <s v="Table"/>
    <n v="1"/>
    <n v="0"/>
    <n v="0"/>
    <x v="2"/>
    <s v="Pending"/>
    <s v="On Time"/>
    <s v="WH-Delhi"/>
    <s v="Online"/>
    <s v="No"/>
    <s v="N/A"/>
    <n v="7"/>
    <s v="Keep"/>
    <s v="Ok"/>
    <s v="Missing"/>
    <s v="Dispatch Error"/>
    <s v="Fix"/>
    <s v="Ok"/>
    <n v="0"/>
    <s v="ok"/>
    <s v="Not Returned"/>
    <x v="6"/>
    <n v="2024"/>
    <s v="Fri"/>
    <x v="1"/>
    <s v="Slow"/>
    <x v="0"/>
    <s v="Weekday"/>
  </r>
  <r>
    <x v="394"/>
    <d v="2024-08-02T00:00:00"/>
    <d v="2024-08-01T00:00:00"/>
    <d v="2024-08-06T00:00:00"/>
    <s v="Rohit Singh"/>
    <s v="Mumbai"/>
    <x v="1"/>
    <x v="2"/>
    <s v="Jacket"/>
    <n v="1"/>
    <n v="2000"/>
    <n v="2000"/>
    <x v="1"/>
    <s v="Pending"/>
    <s v="Delayed"/>
    <s v="WH-Pune"/>
    <s v="Online"/>
    <s v="No"/>
    <s v="N/A"/>
    <n v="5"/>
    <s v="Keep"/>
    <s v="Ok"/>
    <s v="Valid"/>
    <s v="Dispatch Error"/>
    <s v="Ok"/>
    <s v="Ok"/>
    <n v="2000"/>
    <s v="ok"/>
    <s v="Not Returned"/>
    <x v="11"/>
    <n v="2024"/>
    <s v="Fri"/>
    <x v="0"/>
    <s v="Medium"/>
    <x v="2"/>
    <s v="Weekday"/>
  </r>
  <r>
    <x v="395"/>
    <d v="2024-09-22T00:00:00"/>
    <d v="2024-09-23T00:00:00"/>
    <d v="2024-09-24T00:00:00"/>
    <s v="Anjali Yadav"/>
    <s v="Mumbai"/>
    <x v="1"/>
    <x v="1"/>
    <s v="Oil"/>
    <n v="3"/>
    <n v="100"/>
    <n v="300"/>
    <x v="3"/>
    <s v="Pending"/>
    <s v="Delayed"/>
    <s v="WH-Delhi"/>
    <s v="Online"/>
    <s v="No"/>
    <s v="N/A"/>
    <n v="1"/>
    <s v="Keep"/>
    <s v="Ok"/>
    <s v="Valid"/>
    <s v="OK"/>
    <s v="Ok"/>
    <s v="Ok"/>
    <n v="300"/>
    <s v="ok"/>
    <s v="Not Returned"/>
    <x v="7"/>
    <n v="2024"/>
    <s v="Sun"/>
    <x v="0"/>
    <s v="Fast"/>
    <x v="0"/>
    <s v="Weekend"/>
  </r>
  <r>
    <x v="396"/>
    <d v="2024-04-11T00:00:00"/>
    <d v="2024-04-14T00:00:00"/>
    <d v="2024-04-14T00:00:00"/>
    <s v="Priya Sharma"/>
    <s v="Lucknow"/>
    <x v="4"/>
    <x v="2"/>
    <s v="T-Shirt"/>
    <n v="0"/>
    <n v="0"/>
    <n v="0"/>
    <x v="1"/>
    <s v="Cancelled"/>
    <s v="Delayed"/>
    <s v="WH-Delhi"/>
    <s v="Online"/>
    <s v="No"/>
    <s v="N/A"/>
    <n v="0"/>
    <s v="Keep"/>
    <s v="Fix"/>
    <s v="Missing"/>
    <s v="OK"/>
    <s v="Fix"/>
    <s v="Ok"/>
    <n v="0"/>
    <s v="ok"/>
    <s v="Not Returned"/>
    <x v="10"/>
    <n v="2024"/>
    <s v="Thu"/>
    <x v="0"/>
    <s v="Fast"/>
    <x v="0"/>
    <s v="Weekday"/>
  </r>
  <r>
    <x v="397"/>
    <d v="2024-05-30T00:00:00"/>
    <d v="2024-05-29T00:00:00"/>
    <d v="2024-06-02T00:00:00"/>
    <s v="Sneha Joshi"/>
    <s v="Bangalore"/>
    <x v="3"/>
    <x v="0"/>
    <s v="Sofa"/>
    <n v="3"/>
    <n v="2000"/>
    <n v="6000"/>
    <x v="1"/>
    <s v="Completed"/>
    <s v="On Time"/>
    <s v="WH-Pune"/>
    <s v="Online"/>
    <s v="No"/>
    <s v="N/A"/>
    <n v="4"/>
    <s v="Keep"/>
    <s v="Ok"/>
    <s v="Valid"/>
    <s v="Dispatch Error"/>
    <s v="Ok"/>
    <s v="Ok"/>
    <n v="6000"/>
    <s v="ok"/>
    <s v="Not Returned"/>
    <x v="9"/>
    <n v="2024"/>
    <s v="Thu"/>
    <x v="0"/>
    <s v="Medium"/>
    <x v="1"/>
    <s v="Weekday"/>
  </r>
  <r>
    <x v="398"/>
    <d v="2024-07-28T00:00:00"/>
    <d v="2024-07-26T00:00:00"/>
    <d v="2024-07-27T00:00:00"/>
    <s v="Karan Singh"/>
    <s v="Pune"/>
    <x v="1"/>
    <x v="0"/>
    <s v="Table"/>
    <n v="-1"/>
    <n v="100"/>
    <n v="-100"/>
    <x v="2"/>
    <s v="Completed"/>
    <s v="On Time"/>
    <s v="WH-Delhi"/>
    <s v="Online"/>
    <s v="Yes"/>
    <s v="Unknwon"/>
    <n v="1"/>
    <s v="Keep"/>
    <s v="Fix"/>
    <s v="Valid"/>
    <s v="Dispatch Error"/>
    <s v="Ok"/>
    <s v="Ok"/>
    <n v="-100"/>
    <s v="ok"/>
    <s v="Unknwon"/>
    <x v="1"/>
    <n v="2024"/>
    <s v="Sun"/>
    <x v="0"/>
    <s v="Fast"/>
    <x v="0"/>
    <s v="Weekend"/>
  </r>
  <r>
    <x v="399"/>
    <d v="2024-05-12T00:00:00"/>
    <d v="2024-05-11T00:00:00"/>
    <d v="2024-05-11T00:00:00"/>
    <s v="Rahul Kumar"/>
    <s v="Lucknow"/>
    <x v="4"/>
    <x v="0"/>
    <s v="Sofa"/>
    <n v="0"/>
    <n v="100"/>
    <n v="0"/>
    <x v="2"/>
    <s v="Cancelled"/>
    <s v="On Time"/>
    <s v="WH-Pune"/>
    <s v="Offline"/>
    <s v="Yes"/>
    <s v="Damaged"/>
    <n v="0"/>
    <s v="Keep"/>
    <s v="Fix"/>
    <s v="Valid"/>
    <s v="Dispatch Error"/>
    <s v="Ok"/>
    <s v="Ok"/>
    <n v="0"/>
    <s v="ok"/>
    <s v="Damaged"/>
    <x v="9"/>
    <n v="2024"/>
    <s v="Sun"/>
    <x v="0"/>
    <s v="Fast"/>
    <x v="0"/>
    <s v="Weekend"/>
  </r>
  <r>
    <x v="400"/>
    <d v="2024-04-07T00:00:00"/>
    <d v="2024-04-06T00:00:00"/>
    <d v="2024-04-12T00:00:00"/>
    <s v="Rohit Singh"/>
    <s v="Bangalore"/>
    <x v="3"/>
    <x v="0"/>
    <s v="Chair"/>
    <n v="1"/>
    <n v="1000"/>
    <n v="1000"/>
    <x v="0"/>
    <s v="Cancelled"/>
    <s v="In Transit"/>
    <s v="WH-Pune"/>
    <s v="Online"/>
    <s v="No"/>
    <s v="N/A"/>
    <n v="6"/>
    <s v="Keep"/>
    <s v="Ok"/>
    <s v="Valid"/>
    <s v="Dispatch Error"/>
    <s v="Ok"/>
    <s v="Ok"/>
    <n v="1000"/>
    <s v="ok"/>
    <s v="Not Returned"/>
    <x v="10"/>
    <n v="2024"/>
    <s v="Sun"/>
    <x v="1"/>
    <s v="Slow"/>
    <x v="0"/>
    <s v="Weekend"/>
  </r>
  <r>
    <x v="401"/>
    <d v="2024-06-23T00:00:00"/>
    <d v="2024-06-25T00:00:00"/>
    <d v="2024-06-26T00:00:00"/>
    <s v="Karan Verma"/>
    <s v="Jaipur"/>
    <x v="2"/>
    <x v="0"/>
    <s v="Chair"/>
    <n v="-1"/>
    <n v="100"/>
    <n v="-100"/>
    <x v="1"/>
    <s v="Cancelled"/>
    <s v="Delayed"/>
    <s v="WH-Mumbai"/>
    <s v="Online"/>
    <s v="No"/>
    <s v="N/A"/>
    <n v="1"/>
    <s v="Keep"/>
    <s v="Fix"/>
    <s v="Valid"/>
    <s v="OK"/>
    <s v="Ok"/>
    <s v="Ok"/>
    <n v="-100"/>
    <s v="ok"/>
    <s v="Not Returned"/>
    <x v="3"/>
    <n v="2024"/>
    <s v="Sun"/>
    <x v="0"/>
    <s v="Fast"/>
    <x v="0"/>
    <s v="Weekend"/>
  </r>
  <r>
    <x v="402"/>
    <d v="2024-11-07T00:00:00"/>
    <d v="2024-11-10T00:00:00"/>
    <d v="2024-11-17T00:00:00"/>
    <s v="Rohit Kumar"/>
    <s v="Nagpur"/>
    <x v="1"/>
    <x v="3"/>
    <s v="Mobile"/>
    <n v="2"/>
    <n v="0"/>
    <n v="0"/>
    <x v="2"/>
    <s v="Pending"/>
    <s v="In Transit"/>
    <s v="WH-Mumbai"/>
    <s v="Online"/>
    <s v="No"/>
    <s v="N/A"/>
    <n v="7"/>
    <s v="Keep"/>
    <s v="Ok"/>
    <s v="Missing"/>
    <s v="OK"/>
    <s v="Fix"/>
    <s v="Ok"/>
    <n v="0"/>
    <s v="ok"/>
    <s v="Not Returned"/>
    <x v="5"/>
    <n v="2024"/>
    <s v="Thu"/>
    <x v="1"/>
    <s v="Slow"/>
    <x v="0"/>
    <s v="Weekday"/>
  </r>
  <r>
    <x v="403"/>
    <d v="2024-06-03T00:00:00"/>
    <d v="2024-06-06T00:00:00"/>
    <d v="2024-06-08T00:00:00"/>
    <s v="Rahul Joshi"/>
    <s v="Pune"/>
    <x v="1"/>
    <x v="2"/>
    <s v="Jacket"/>
    <n v="-1"/>
    <n v="100"/>
    <n v="-100"/>
    <x v="2"/>
    <s v="Completed"/>
    <s v="On Time"/>
    <s v="WH-Mumbai"/>
    <s v="Online"/>
    <s v="N/A"/>
    <s v="N/A"/>
    <n v="2"/>
    <s v="Keep"/>
    <s v="Fix"/>
    <s v="Valid"/>
    <s v="OK"/>
    <s v="Ok"/>
    <s v="Ok"/>
    <n v="-100"/>
    <s v="ok"/>
    <s v="Wrong"/>
    <x v="3"/>
    <n v="2024"/>
    <s v="Mon"/>
    <x v="0"/>
    <s v="Fast"/>
    <x v="0"/>
    <s v="Weekday"/>
  </r>
  <r>
    <x v="404"/>
    <d v="2024-07-28T00:00:00"/>
    <d v="2024-07-28T00:00:00"/>
    <d v="2024-07-27T00:00:00"/>
    <s v="Karan Patel"/>
    <s v="Delhi"/>
    <x v="5"/>
    <x v="1"/>
    <s v="Rice"/>
    <n v="3"/>
    <n v="100"/>
    <n v="300"/>
    <x v="2"/>
    <s v="Cancelled"/>
    <s v="Delayed"/>
    <s v="WH-Delhi"/>
    <s v="Offline"/>
    <s v="N/A"/>
    <s v="N/A"/>
    <n v="-1"/>
    <s v="Keep"/>
    <s v="Ok"/>
    <s v="Valid"/>
    <s v="Delivery Before Order"/>
    <s v="Ok"/>
    <s v="Ok"/>
    <n v="300"/>
    <s v="ok"/>
    <s v="Not Returned"/>
    <x v="1"/>
    <n v="2024"/>
    <s v="Sun"/>
    <x v="0"/>
    <s v="Fast"/>
    <x v="0"/>
    <s v="Weekend"/>
  </r>
  <r>
    <x v="405"/>
    <d v="2024-07-14T00:00:00"/>
    <d v="2024-07-14T00:00:00"/>
    <d v="2024-07-18T00:00:00"/>
    <s v="Neha Singh"/>
    <s v="Lucknow"/>
    <x v="4"/>
    <x v="1"/>
    <s v="Wheat"/>
    <n v="1"/>
    <n v="0"/>
    <n v="0"/>
    <x v="1"/>
    <s v="Completed"/>
    <s v="In Transit"/>
    <s v="WH-Pune"/>
    <s v="Online"/>
    <s v="No"/>
    <s v="N/A"/>
    <n v="4"/>
    <s v="Keep"/>
    <s v="Ok"/>
    <s v="Missing"/>
    <s v="OK"/>
    <s v="Fix"/>
    <s v="Ok"/>
    <n v="0"/>
    <s v="ok"/>
    <s v="Not Returned"/>
    <x v="1"/>
    <n v="2024"/>
    <s v="Sun"/>
    <x v="0"/>
    <s v="Medium"/>
    <x v="0"/>
    <s v="Weekend"/>
  </r>
  <r>
    <x v="406"/>
    <d v="2024-08-03T00:00:00"/>
    <d v="2024-08-02T00:00:00"/>
    <d v="2024-08-09T00:00:00"/>
    <s v="Priya Kumar"/>
    <s v="Lucknow"/>
    <x v="4"/>
    <x v="2"/>
    <s v="T-Shirt"/>
    <n v="2"/>
    <n v="2000"/>
    <n v="4000"/>
    <x v="2"/>
    <s v="Completed"/>
    <s v="In Transit"/>
    <s v="WH-Delhi"/>
    <s v="Online"/>
    <s v="No"/>
    <s v="N/A"/>
    <n v="7"/>
    <s v="Keep"/>
    <s v="Ok"/>
    <s v="Valid"/>
    <s v="Dispatch Error"/>
    <s v="Ok"/>
    <s v="Ok"/>
    <n v="4000"/>
    <s v="ok"/>
    <s v="Not Returned"/>
    <x v="11"/>
    <n v="2024"/>
    <s v="Sat"/>
    <x v="1"/>
    <s v="Slow"/>
    <x v="2"/>
    <s v="Weekend"/>
  </r>
  <r>
    <x v="407"/>
    <d v="2024-06-27T00:00:00"/>
    <d v="2024-06-28T00:00:00"/>
    <d v="2024-06-27T00:00:00"/>
    <s v="Pooja Gupta"/>
    <s v="Lucknow"/>
    <x v="4"/>
    <x v="0"/>
    <s v="Chair"/>
    <n v="1"/>
    <n v="100"/>
    <n v="100"/>
    <x v="1"/>
    <s v="Pending"/>
    <s v="In Transit"/>
    <s v="WH-Pune"/>
    <s v="Online"/>
    <s v="Yes"/>
    <s v="Wrong Item"/>
    <n v="-1"/>
    <s v="Keep"/>
    <s v="Ok"/>
    <s v="Valid"/>
    <s v="Delivery Before Dispatch"/>
    <s v="Ok"/>
    <s v="Ok"/>
    <n v="100"/>
    <s v="ok"/>
    <s v="Wrong Item"/>
    <x v="3"/>
    <n v="2024"/>
    <s v="Thu"/>
    <x v="0"/>
    <s v="Fast"/>
    <x v="0"/>
    <s v="Weekday"/>
  </r>
  <r>
    <x v="408"/>
    <d v="2024-11-09T00:00:00"/>
    <d v="2024-11-10T00:00:00"/>
    <d v="2024-11-11T00:00:00"/>
    <s v="Rahul Singh"/>
    <s v="Hyderabad"/>
    <x v="0"/>
    <x v="1"/>
    <s v="Rice"/>
    <n v="0"/>
    <n v="1000"/>
    <n v="0"/>
    <x v="1"/>
    <s v="Completed"/>
    <s v="On Time"/>
    <s v="WH-Delhi"/>
    <s v="Offline"/>
    <s v="No"/>
    <s v="N/A"/>
    <n v="1"/>
    <s v="Keep"/>
    <s v="Fix"/>
    <s v="Valid"/>
    <s v="OK"/>
    <s v="Ok"/>
    <s v="Ok"/>
    <n v="0"/>
    <s v="ok"/>
    <s v="Not Returned"/>
    <x v="5"/>
    <n v="2024"/>
    <s v="Sat"/>
    <x v="0"/>
    <s v="Fast"/>
    <x v="0"/>
    <s v="Weekend"/>
  </r>
  <r>
    <x v="409"/>
    <d v="2024-04-25T00:00:00"/>
    <d v="2024-04-23T00:00:00"/>
    <d v="2024-04-23T00:00:00"/>
    <s v="Sneha Singh"/>
    <s v="Jaipur"/>
    <x v="2"/>
    <x v="0"/>
    <s v="Chair"/>
    <n v="3"/>
    <n v="500"/>
    <n v="1500"/>
    <x v="3"/>
    <s v="Pending"/>
    <s v="Delayed"/>
    <s v="WH-Pune"/>
    <s v="Online"/>
    <s v="No"/>
    <s v="N/A"/>
    <n v="0"/>
    <s v="Keep"/>
    <s v="Ok"/>
    <s v="Valid"/>
    <s v="Dispatch Error"/>
    <s v="Ok"/>
    <s v="Ok"/>
    <n v="1500"/>
    <s v="ok"/>
    <s v="Not Returned"/>
    <x v="10"/>
    <n v="2024"/>
    <s v="Thu"/>
    <x v="0"/>
    <s v="Fast"/>
    <x v="0"/>
    <s v="Weekday"/>
  </r>
  <r>
    <x v="410"/>
    <d v="2024-01-09T00:00:00"/>
    <d v="2024-01-12T00:00:00"/>
    <d v="2024-01-13T00:00:00"/>
    <s v="Amit Verma"/>
    <s v="Jaipur"/>
    <x v="2"/>
    <x v="3"/>
    <s v="Laptop"/>
    <n v="2"/>
    <n v="0"/>
    <n v="0"/>
    <x v="1"/>
    <s v="Pending"/>
    <s v="In Transit"/>
    <s v="WH-Delhi"/>
    <s v="Offline"/>
    <s v="N/A"/>
    <s v="N/A"/>
    <n v="1"/>
    <s v="Keep"/>
    <s v="Ok"/>
    <s v="Missing"/>
    <s v="OK"/>
    <s v="Fix"/>
    <s v="Ok"/>
    <n v="0"/>
    <s v="ok"/>
    <s v="Not Returned"/>
    <x v="4"/>
    <n v="2024"/>
    <s v="Tue"/>
    <x v="0"/>
    <s v="Fast"/>
    <x v="0"/>
    <s v="Weekday"/>
  </r>
  <r>
    <x v="411"/>
    <d v="2024-08-10T00:00:00"/>
    <d v="2024-08-13T00:00:00"/>
    <d v="2024-08-18T00:00:00"/>
    <s v="Anjali Joshi"/>
    <s v="Delhi"/>
    <x v="5"/>
    <x v="0"/>
    <s v="Sofa"/>
    <n v="2"/>
    <n v="100"/>
    <n v="200"/>
    <x v="1"/>
    <s v="Completed"/>
    <s v="On Time"/>
    <s v="WH-Delhi"/>
    <s v="Online"/>
    <s v="N/A"/>
    <s v="N/A"/>
    <n v="5"/>
    <s v="Keep"/>
    <s v="Ok"/>
    <s v="Valid"/>
    <s v="OK"/>
    <s v="Ok"/>
    <s v="Ok"/>
    <n v="200"/>
    <s v="ok"/>
    <s v="Not Returned"/>
    <x v="11"/>
    <n v="2024"/>
    <s v="Sat"/>
    <x v="0"/>
    <s v="Medium"/>
    <x v="0"/>
    <s v="Weekend"/>
  </r>
  <r>
    <x v="412"/>
    <d v="2024-01-03T00:00:00"/>
    <d v="2024-01-03T00:00:00"/>
    <d v="2024-01-06T00:00:00"/>
    <s v="Amit Verma"/>
    <s v="Delhi"/>
    <x v="5"/>
    <x v="2"/>
    <s v="T-Shirt"/>
    <n v="-1"/>
    <n v="1000"/>
    <n v="-1000"/>
    <x v="0"/>
    <s v="Completed"/>
    <s v="On Time"/>
    <s v="WH-Mumbai"/>
    <s v="Offline"/>
    <s v="Yes"/>
    <s v="Damaged"/>
    <n v="3"/>
    <s v="Keep"/>
    <s v="Fix"/>
    <s v="Valid"/>
    <s v="OK"/>
    <s v="Ok"/>
    <s v="Ok"/>
    <n v="-1000"/>
    <s v="ok"/>
    <s v="Damaged"/>
    <x v="4"/>
    <n v="2024"/>
    <s v="Wed"/>
    <x v="0"/>
    <s v="Medium"/>
    <x v="0"/>
    <s v="Weekday"/>
  </r>
  <r>
    <x v="413"/>
    <d v="2024-07-10T00:00:00"/>
    <d v="2024-07-08T00:00:00"/>
    <d v="2024-07-10T00:00:00"/>
    <s v="Rahul Verma"/>
    <s v="Delhi"/>
    <x v="5"/>
    <x v="2"/>
    <s v="Jacket"/>
    <n v="3"/>
    <n v="500"/>
    <n v="1500"/>
    <x v="1"/>
    <s v="Pending"/>
    <s v="Delayed"/>
    <s v="WH-Pune"/>
    <s v="Online"/>
    <s v="N/A"/>
    <s v="N/A"/>
    <n v="2"/>
    <s v="Keep"/>
    <s v="Ok"/>
    <s v="Valid"/>
    <s v="Dispatch Error"/>
    <s v="Ok"/>
    <s v="Ok"/>
    <n v="1500"/>
    <s v="ok"/>
    <s v="Not Returned"/>
    <x v="1"/>
    <n v="2024"/>
    <s v="Wed"/>
    <x v="0"/>
    <s v="Fast"/>
    <x v="0"/>
    <s v="Weekday"/>
  </r>
  <r>
    <x v="414"/>
    <d v="2024-12-09T00:00:00"/>
    <d v="2024-12-12T00:00:00"/>
    <d v="2024-12-19T00:00:00"/>
    <s v="Rohit Patel"/>
    <s v="Bangalore"/>
    <x v="3"/>
    <x v="3"/>
    <s v="Laptop"/>
    <n v="3"/>
    <n v="2000"/>
    <n v="6000"/>
    <x v="0"/>
    <s v="Pending"/>
    <s v="Delayed"/>
    <s v="WH-Delhi"/>
    <s v="Online"/>
    <s v="Yes"/>
    <s v="Late Delivery"/>
    <n v="7"/>
    <s v="Keep"/>
    <s v="Ok"/>
    <s v="Valid"/>
    <s v="OK"/>
    <s v="Ok"/>
    <s v="Ok"/>
    <n v="6000"/>
    <s v="ok"/>
    <s v="Late Delivery"/>
    <x v="6"/>
    <n v="2024"/>
    <s v="Mon"/>
    <x v="1"/>
    <s v="Slow"/>
    <x v="1"/>
    <s v="Weekday"/>
  </r>
  <r>
    <x v="415"/>
    <d v="2024-12-11T00:00:00"/>
    <d v="2024-12-11T00:00:00"/>
    <d v="2024-12-16T00:00:00"/>
    <s v="Rohit Patel"/>
    <s v="Jaipur"/>
    <x v="2"/>
    <x v="0"/>
    <s v="Sofa"/>
    <n v="0"/>
    <n v="500"/>
    <n v="0"/>
    <x v="3"/>
    <s v="Pending"/>
    <s v="In Transit"/>
    <s v="WH-Delhi"/>
    <s v="Offline"/>
    <s v="No"/>
    <s v="N/A"/>
    <n v="5"/>
    <s v="Keep"/>
    <s v="Fix"/>
    <s v="Valid"/>
    <s v="OK"/>
    <s v="Ok"/>
    <s v="Ok"/>
    <n v="0"/>
    <s v="ok"/>
    <s v="Not Returned"/>
    <x v="6"/>
    <n v="2024"/>
    <s v="Wed"/>
    <x v="0"/>
    <s v="Medium"/>
    <x v="0"/>
    <s v="Weekday"/>
  </r>
  <r>
    <x v="416"/>
    <d v="2024-06-10T00:00:00"/>
    <d v="2024-06-12T00:00:00"/>
    <d v="2024-06-12T00:00:00"/>
    <s v="Vikas Patel"/>
    <s v="Nagpur"/>
    <x v="1"/>
    <x v="2"/>
    <s v="Jeans"/>
    <n v="3"/>
    <n v="0"/>
    <n v="0"/>
    <x v="2"/>
    <s v="Cancelled"/>
    <s v="On Time"/>
    <s v="WH-Pune"/>
    <s v="Offline"/>
    <s v="Yes"/>
    <s v="Late Delivery"/>
    <n v="0"/>
    <s v="Keep"/>
    <s v="Ok"/>
    <s v="Missing"/>
    <s v="OK"/>
    <s v="Fix"/>
    <s v="Ok"/>
    <n v="0"/>
    <s v="ok"/>
    <s v="Late Delivery"/>
    <x v="3"/>
    <n v="2024"/>
    <s v="Mon"/>
    <x v="0"/>
    <s v="Fast"/>
    <x v="0"/>
    <s v="Weekday"/>
  </r>
  <r>
    <x v="417"/>
    <d v="2024-07-23T00:00:00"/>
    <d v="2024-07-24T00:00:00"/>
    <d v="2024-07-31T00:00:00"/>
    <s v="Rahul Sharma"/>
    <s v="Mumbai"/>
    <x v="1"/>
    <x v="2"/>
    <s v="Jeans"/>
    <n v="0"/>
    <n v="1000"/>
    <n v="0"/>
    <x v="0"/>
    <s v="Pending"/>
    <s v="On Time"/>
    <s v="WH-Pune"/>
    <s v="Online"/>
    <s v="N/A"/>
    <s v="N/A"/>
    <n v="7"/>
    <s v="Keep"/>
    <s v="Fix"/>
    <s v="Valid"/>
    <s v="OK"/>
    <s v="Ok"/>
    <s v="Ok"/>
    <n v="0"/>
    <s v="ok"/>
    <s v="Not Returned"/>
    <x v="1"/>
    <n v="2024"/>
    <s v="Tue"/>
    <x v="1"/>
    <s v="Slow"/>
    <x v="0"/>
    <s v="Weekday"/>
  </r>
  <r>
    <x v="418"/>
    <d v="2024-03-23T00:00:00"/>
    <d v="2024-03-22T00:00:00"/>
    <d v="2024-03-22T00:00:00"/>
    <s v="Amit Singh"/>
    <s v="Bangalore"/>
    <x v="3"/>
    <x v="3"/>
    <s v="Mobile"/>
    <n v="-1"/>
    <n v="1000"/>
    <n v="-1000"/>
    <x v="1"/>
    <s v="Pending"/>
    <s v="In Transit"/>
    <s v="WH-Delhi"/>
    <s v="Offline"/>
    <s v="N/A"/>
    <s v="N/A"/>
    <n v="0"/>
    <s v="Keep"/>
    <s v="Fix"/>
    <s v="Valid"/>
    <s v="Dispatch Error"/>
    <s v="Ok"/>
    <s v="Ok"/>
    <n v="-1000"/>
    <s v="ok"/>
    <s v="Wrong"/>
    <x v="8"/>
    <n v="2024"/>
    <s v="Sat"/>
    <x v="0"/>
    <s v="Fast"/>
    <x v="0"/>
    <s v="Weekend"/>
  </r>
  <r>
    <x v="419"/>
    <d v="2024-02-21T00:00:00"/>
    <d v="2024-02-24T00:00:00"/>
    <d v="2024-03-01T00:00:00"/>
    <s v="Rahul Kumar"/>
    <s v="Nagpur"/>
    <x v="1"/>
    <x v="0"/>
    <s v="Chair"/>
    <n v="3"/>
    <n v="0"/>
    <n v="0"/>
    <x v="1"/>
    <s v="Cancelled"/>
    <s v="In Transit"/>
    <s v="WH-Delhi"/>
    <s v="Online"/>
    <s v="Yes"/>
    <s v="Damaged"/>
    <n v="6"/>
    <s v="Keep"/>
    <s v="Ok"/>
    <s v="Missing"/>
    <s v="OK"/>
    <s v="Fix"/>
    <s v="Ok"/>
    <n v="0"/>
    <s v="ok"/>
    <s v="Damaged"/>
    <x v="2"/>
    <n v="2024"/>
    <s v="Wed"/>
    <x v="1"/>
    <s v="Slow"/>
    <x v="0"/>
    <s v="Weekday"/>
  </r>
  <r>
    <x v="420"/>
    <d v="2024-12-10T00:00:00"/>
    <d v="2024-12-10T00:00:00"/>
    <d v="2024-12-12T00:00:00"/>
    <s v="Rohit Patel"/>
    <s v="Hyderabad"/>
    <x v="0"/>
    <x v="0"/>
    <s v="Sofa"/>
    <n v="1"/>
    <n v="500"/>
    <n v="500"/>
    <x v="3"/>
    <s v="Completed"/>
    <s v="Delayed"/>
    <s v="WH-Mumbai"/>
    <s v="Offline"/>
    <s v="Yes"/>
    <s v="Unknwon"/>
    <n v="2"/>
    <s v="Keep"/>
    <s v="Ok"/>
    <s v="Valid"/>
    <s v="OK"/>
    <s v="Ok"/>
    <s v="Ok"/>
    <n v="500"/>
    <s v="ok"/>
    <s v="Unknwon"/>
    <x v="6"/>
    <n v="2024"/>
    <s v="Tue"/>
    <x v="0"/>
    <s v="Fast"/>
    <x v="0"/>
    <s v="Weekday"/>
  </r>
  <r>
    <x v="421"/>
    <d v="2024-02-01T00:00:00"/>
    <d v="2024-02-01T00:00:00"/>
    <d v="2024-02-01T00:00:00"/>
    <s v="Priya Verma"/>
    <s v="Nagpur"/>
    <x v="1"/>
    <x v="2"/>
    <s v="Jeans"/>
    <n v="0"/>
    <n v="500"/>
    <n v="0"/>
    <x v="2"/>
    <s v="Completed"/>
    <s v="On Time"/>
    <s v="WH-Pune"/>
    <s v="Offline"/>
    <s v="No"/>
    <s v="N/A"/>
    <n v="0"/>
    <s v="Keep"/>
    <s v="Fix"/>
    <s v="Valid"/>
    <s v="OK"/>
    <s v="Ok"/>
    <s v="Ok"/>
    <n v="0"/>
    <s v="ok"/>
    <s v="Not Returned"/>
    <x v="2"/>
    <n v="2024"/>
    <s v="Thu"/>
    <x v="0"/>
    <s v="Fast"/>
    <x v="0"/>
    <s v="Weekday"/>
  </r>
  <r>
    <x v="422"/>
    <d v="2024-06-06T00:00:00"/>
    <d v="2024-06-04T00:00:00"/>
    <d v="2024-06-08T00:00:00"/>
    <s v="Rohit Yadav"/>
    <s v="Pune"/>
    <x v="1"/>
    <x v="1"/>
    <s v="Oil"/>
    <n v="1"/>
    <n v="500"/>
    <n v="500"/>
    <x v="0"/>
    <s v="Cancelled"/>
    <s v="Delayed"/>
    <s v="WH-Pune"/>
    <s v="Offline"/>
    <s v="Yes"/>
    <s v="Wrong Item"/>
    <n v="4"/>
    <s v="Keep"/>
    <s v="Ok"/>
    <s v="Valid"/>
    <s v="Dispatch Error"/>
    <s v="Ok"/>
    <s v="Ok"/>
    <n v="500"/>
    <s v="ok"/>
    <s v="Wrong Item"/>
    <x v="3"/>
    <n v="2024"/>
    <s v="Thu"/>
    <x v="0"/>
    <s v="Medium"/>
    <x v="0"/>
    <s v="Weekday"/>
  </r>
  <r>
    <x v="423"/>
    <d v="2024-05-22T00:00:00"/>
    <d v="2024-05-23T00:00:00"/>
    <d v="2024-05-30T00:00:00"/>
    <s v="Pooja Joshi"/>
    <s v="Mumbai"/>
    <x v="1"/>
    <x v="2"/>
    <s v="T-Shirt"/>
    <n v="2"/>
    <n v="2000"/>
    <n v="4000"/>
    <x v="1"/>
    <s v="Cancelled"/>
    <s v="On Time"/>
    <s v="WH-Delhi"/>
    <s v="Online"/>
    <s v="Yes"/>
    <s v="Wrong Item"/>
    <n v="7"/>
    <s v="Keep"/>
    <s v="Ok"/>
    <s v="Valid"/>
    <s v="OK"/>
    <s v="Ok"/>
    <s v="Ok"/>
    <n v="4000"/>
    <s v="ok"/>
    <s v="Wrong Item"/>
    <x v="9"/>
    <n v="2024"/>
    <s v="Wed"/>
    <x v="1"/>
    <s v="Slow"/>
    <x v="2"/>
    <s v="Weekday"/>
  </r>
  <r>
    <x v="424"/>
    <d v="2024-11-13T00:00:00"/>
    <d v="2024-11-13T00:00:00"/>
    <d v="2024-11-19T00:00:00"/>
    <s v="Priya Yadav"/>
    <s v="Hyderabad"/>
    <x v="0"/>
    <x v="3"/>
    <s v="Laptop"/>
    <n v="2"/>
    <n v="0"/>
    <n v="0"/>
    <x v="1"/>
    <s v="Cancelled"/>
    <s v="On Time"/>
    <s v="WH-Delhi"/>
    <s v="Offline"/>
    <s v="No"/>
    <s v="N/A"/>
    <n v="6"/>
    <s v="Keep"/>
    <s v="Ok"/>
    <s v="Missing"/>
    <s v="OK"/>
    <s v="Fix"/>
    <s v="Ok"/>
    <n v="0"/>
    <s v="ok"/>
    <s v="Not Returned"/>
    <x v="5"/>
    <n v="2024"/>
    <s v="Wed"/>
    <x v="1"/>
    <s v="Slow"/>
    <x v="0"/>
    <s v="Weekday"/>
  </r>
  <r>
    <x v="425"/>
    <d v="2024-09-02T00:00:00"/>
    <d v="2024-08-31T00:00:00"/>
    <d v="2024-08-30T00:00:00"/>
    <s v="Karan Yadav"/>
    <s v="Mumbai"/>
    <x v="1"/>
    <x v="2"/>
    <s v="Jacket"/>
    <n v="2"/>
    <n v="100"/>
    <n v="200"/>
    <x v="1"/>
    <s v="Completed"/>
    <s v="Delayed"/>
    <s v="WH-Mumbai"/>
    <s v="Online"/>
    <s v="Yes"/>
    <s v="Damaged"/>
    <n v="-1"/>
    <s v="Keep"/>
    <s v="Ok"/>
    <s v="Valid"/>
    <s v="Dispatch Error"/>
    <s v="Ok"/>
    <s v="Ok"/>
    <n v="200"/>
    <s v="ok"/>
    <s v="Damaged"/>
    <x v="7"/>
    <n v="2024"/>
    <s v="Mon"/>
    <x v="0"/>
    <s v="Fast"/>
    <x v="0"/>
    <s v="Weekday"/>
  </r>
  <r>
    <x v="426"/>
    <d v="2024-06-10T00:00:00"/>
    <d v="2024-06-08T00:00:00"/>
    <d v="2024-06-13T00:00:00"/>
    <s v="Priya Kumar"/>
    <s v="Bangalore"/>
    <x v="3"/>
    <x v="2"/>
    <s v="Jacket"/>
    <n v="3"/>
    <n v="1000"/>
    <n v="3000"/>
    <x v="1"/>
    <s v="Completed"/>
    <s v="On Time"/>
    <s v="WH-Mumbai"/>
    <s v="Online"/>
    <s v="Yes"/>
    <s v="Damaged"/>
    <n v="5"/>
    <s v="Keep"/>
    <s v="Ok"/>
    <s v="Valid"/>
    <s v="Dispatch Error"/>
    <s v="Ok"/>
    <s v="Ok"/>
    <n v="3000"/>
    <s v="ok"/>
    <s v="Damaged"/>
    <x v="3"/>
    <n v="2024"/>
    <s v="Mon"/>
    <x v="0"/>
    <s v="Medium"/>
    <x v="2"/>
    <s v="Weekday"/>
  </r>
  <r>
    <x v="427"/>
    <d v="2024-01-13T00:00:00"/>
    <d v="2024-01-12T00:00:00"/>
    <d v="2024-01-13T00:00:00"/>
    <s v="Rahul Verma"/>
    <s v="Jaipur"/>
    <x v="2"/>
    <x v="3"/>
    <s v="Headphones"/>
    <n v="1"/>
    <n v="1000"/>
    <n v="1000"/>
    <x v="3"/>
    <s v="Pending"/>
    <s v="On Time"/>
    <s v="WH-Pune"/>
    <s v="Online"/>
    <s v="N/A"/>
    <s v="N/A"/>
    <n v="1"/>
    <s v="Keep"/>
    <s v="Ok"/>
    <s v="Valid"/>
    <s v="Dispatch Error"/>
    <s v="Ok"/>
    <s v="Ok"/>
    <n v="1000"/>
    <s v="ok"/>
    <s v="Not Returned"/>
    <x v="4"/>
    <n v="2024"/>
    <s v="Sat"/>
    <x v="0"/>
    <s v="Fast"/>
    <x v="0"/>
    <s v="Weekend"/>
  </r>
  <r>
    <x v="428"/>
    <d v="2024-05-03T00:00:00"/>
    <d v="2024-05-03T00:00:00"/>
    <d v="2024-05-09T00:00:00"/>
    <s v="Priya Yadav"/>
    <s v="Jaipur"/>
    <x v="2"/>
    <x v="0"/>
    <s v="Sofa"/>
    <n v="2"/>
    <n v="100"/>
    <n v="200"/>
    <x v="2"/>
    <s v="Completed"/>
    <s v="On Time"/>
    <s v="WH-Pune"/>
    <s v="Online"/>
    <s v="N/A"/>
    <s v="N/A"/>
    <n v="6"/>
    <s v="Keep"/>
    <s v="Ok"/>
    <s v="Valid"/>
    <s v="OK"/>
    <s v="Ok"/>
    <s v="Ok"/>
    <n v="200"/>
    <s v="ok"/>
    <s v="Not Returned"/>
    <x v="9"/>
    <n v="2024"/>
    <s v="Fri"/>
    <x v="1"/>
    <s v="Slow"/>
    <x v="0"/>
    <s v="Weekday"/>
  </r>
  <r>
    <x v="429"/>
    <d v="2024-03-08T00:00:00"/>
    <d v="2024-03-09T00:00:00"/>
    <d v="2024-03-16T00:00:00"/>
    <s v="Karan Verma"/>
    <s v="Hyderabad"/>
    <x v="0"/>
    <x v="1"/>
    <s v="Wheat"/>
    <n v="-1"/>
    <n v="0"/>
    <n v="0"/>
    <x v="0"/>
    <s v="Cancelled"/>
    <s v="In Transit"/>
    <s v="WH-Pune"/>
    <s v="Online"/>
    <s v="Yes"/>
    <s v="Wrong Item"/>
    <n v="7"/>
    <s v="Keep"/>
    <s v="Fix"/>
    <s v="Missing"/>
    <s v="OK"/>
    <s v="Fix"/>
    <s v="Ok"/>
    <n v="0"/>
    <s v="ok"/>
    <s v="Wrong Item"/>
    <x v="8"/>
    <n v="2024"/>
    <s v="Fri"/>
    <x v="1"/>
    <s v="Slow"/>
    <x v="0"/>
    <s v="Weekday"/>
  </r>
  <r>
    <x v="430"/>
    <d v="2024-07-17T00:00:00"/>
    <d v="2024-07-20T00:00:00"/>
    <d v="2024-07-26T00:00:00"/>
    <s v="Neha Singh"/>
    <s v="Pune"/>
    <x v="1"/>
    <x v="1"/>
    <s v="Oil"/>
    <n v="-1"/>
    <n v="0"/>
    <n v="0"/>
    <x v="0"/>
    <s v="Pending"/>
    <s v="Delayed"/>
    <s v="WH-Mumbai"/>
    <s v="Offline"/>
    <s v="N/A"/>
    <s v="N/A"/>
    <n v="6"/>
    <s v="Keep"/>
    <s v="Fix"/>
    <s v="Missing"/>
    <s v="OK"/>
    <s v="Fix"/>
    <s v="Ok"/>
    <n v="0"/>
    <s v="ok"/>
    <s v="Not Returned"/>
    <x v="1"/>
    <n v="2024"/>
    <s v="Wed"/>
    <x v="1"/>
    <s v="Slow"/>
    <x v="0"/>
    <s v="Weekday"/>
  </r>
  <r>
    <x v="431"/>
    <d v="2024-07-14T00:00:00"/>
    <d v="2024-07-17T00:00:00"/>
    <d v="2024-07-23T00:00:00"/>
    <s v="Rohit Gupta"/>
    <s v="Hyderabad"/>
    <x v="0"/>
    <x v="0"/>
    <s v="Table"/>
    <n v="2"/>
    <n v="2000"/>
    <n v="4000"/>
    <x v="1"/>
    <s v="Completed"/>
    <s v="In Transit"/>
    <s v="WH-Pune"/>
    <s v="Offline"/>
    <s v="No"/>
    <s v="N/A"/>
    <n v="6"/>
    <s v="Keep"/>
    <s v="Ok"/>
    <s v="Valid"/>
    <s v="OK"/>
    <s v="Ok"/>
    <s v="Ok"/>
    <n v="4000"/>
    <s v="ok"/>
    <s v="Not Returned"/>
    <x v="1"/>
    <n v="2024"/>
    <s v="Sun"/>
    <x v="1"/>
    <s v="Slow"/>
    <x v="2"/>
    <s v="Weekend"/>
  </r>
  <r>
    <x v="432"/>
    <d v="2024-07-20T00:00:00"/>
    <d v="2024-07-22T00:00:00"/>
    <d v="2024-07-28T00:00:00"/>
    <s v="Rohit Gupta"/>
    <s v="Jaipur"/>
    <x v="2"/>
    <x v="1"/>
    <s v="Wheat"/>
    <n v="0"/>
    <n v="1000"/>
    <n v="0"/>
    <x v="0"/>
    <s v="Completed"/>
    <s v="Delayed"/>
    <s v="WH-Pune"/>
    <s v="Offline"/>
    <s v="No"/>
    <s v="N/A"/>
    <n v="6"/>
    <s v="Keep"/>
    <s v="Fix"/>
    <s v="Valid"/>
    <s v="OK"/>
    <s v="Ok"/>
    <s v="Ok"/>
    <n v="0"/>
    <s v="ok"/>
    <s v="Not Returned"/>
    <x v="1"/>
    <n v="2024"/>
    <s v="Sat"/>
    <x v="1"/>
    <s v="Slow"/>
    <x v="0"/>
    <s v="Weekend"/>
  </r>
  <r>
    <x v="433"/>
    <d v="2024-02-27T00:00:00"/>
    <d v="2024-02-28T00:00:00"/>
    <d v="2024-02-29T00:00:00"/>
    <s v="Rahul Singh"/>
    <s v="Delhi"/>
    <x v="5"/>
    <x v="0"/>
    <s v="Table"/>
    <n v="0"/>
    <n v="500"/>
    <n v="0"/>
    <x v="1"/>
    <s v="Completed"/>
    <s v="Delayed"/>
    <s v="WH-Pune"/>
    <s v="Online"/>
    <s v="Yes"/>
    <s v="Unknwon"/>
    <n v="1"/>
    <s v="Keep"/>
    <s v="Fix"/>
    <s v="Valid"/>
    <s v="OK"/>
    <s v="Ok"/>
    <s v="Ok"/>
    <n v="0"/>
    <s v="ok"/>
    <s v="Unknwon"/>
    <x v="2"/>
    <n v="2024"/>
    <s v="Tue"/>
    <x v="0"/>
    <s v="Fast"/>
    <x v="0"/>
    <s v="Weekday"/>
  </r>
  <r>
    <x v="434"/>
    <d v="2024-08-04T00:00:00"/>
    <d v="2024-08-02T00:00:00"/>
    <d v="2024-08-09T00:00:00"/>
    <s v="Anjali Sharma"/>
    <s v="Bangalore"/>
    <x v="3"/>
    <x v="0"/>
    <s v="Table"/>
    <n v="-1"/>
    <n v="500"/>
    <n v="-500"/>
    <x v="0"/>
    <s v="Completed"/>
    <s v="On Time"/>
    <s v="WH-Pune"/>
    <s v="Offline"/>
    <s v="Yes"/>
    <s v="Damaged"/>
    <n v="7"/>
    <s v="Keep"/>
    <s v="Fix"/>
    <s v="Valid"/>
    <s v="Dispatch Error"/>
    <s v="Ok"/>
    <s v="Ok"/>
    <n v="-500"/>
    <s v="ok"/>
    <s v="Damaged"/>
    <x v="11"/>
    <n v="2024"/>
    <s v="Sun"/>
    <x v="1"/>
    <s v="Slow"/>
    <x v="0"/>
    <s v="Weekend"/>
  </r>
  <r>
    <x v="435"/>
    <d v="2024-05-30T00:00:00"/>
    <d v="2024-05-28T00:00:00"/>
    <d v="2024-05-27T00:00:00"/>
    <s v="Rahul Kumar"/>
    <s v="Jaipur"/>
    <x v="2"/>
    <x v="0"/>
    <s v="Sofa"/>
    <n v="1"/>
    <n v="1000"/>
    <n v="1000"/>
    <x v="1"/>
    <s v="Cancelled"/>
    <s v="In Transit"/>
    <s v="WH-Delhi"/>
    <s v="Online"/>
    <s v="Yes"/>
    <s v="Unknwon"/>
    <n v="-1"/>
    <s v="Keep"/>
    <s v="Ok"/>
    <s v="Valid"/>
    <s v="Dispatch Error"/>
    <s v="Ok"/>
    <s v="Ok"/>
    <n v="1000"/>
    <s v="ok"/>
    <s v="Unknwon"/>
    <x v="9"/>
    <n v="2024"/>
    <s v="Thu"/>
    <x v="0"/>
    <s v="Fast"/>
    <x v="0"/>
    <s v="Weekday"/>
  </r>
  <r>
    <x v="436"/>
    <d v="2024-08-27T00:00:00"/>
    <d v="2024-08-28T00:00:00"/>
    <d v="2024-08-29T00:00:00"/>
    <s v="Rohit Singh"/>
    <s v="Nagpur"/>
    <x v="1"/>
    <x v="0"/>
    <s v="Chair"/>
    <n v="2"/>
    <n v="2000"/>
    <n v="4000"/>
    <x v="3"/>
    <s v="Cancelled"/>
    <s v="In Transit"/>
    <s v="WH-Mumbai"/>
    <s v="Offline"/>
    <s v="N/A"/>
    <s v="N/A"/>
    <n v="1"/>
    <s v="Keep"/>
    <s v="Ok"/>
    <s v="Valid"/>
    <s v="OK"/>
    <s v="Ok"/>
    <s v="Ok"/>
    <n v="4000"/>
    <s v="ok"/>
    <s v="Not Returned"/>
    <x v="11"/>
    <n v="2024"/>
    <s v="Tue"/>
    <x v="0"/>
    <s v="Fast"/>
    <x v="2"/>
    <s v="Weekday"/>
  </r>
  <r>
    <x v="437"/>
    <d v="2024-12-30T00:00:00"/>
    <d v="2024-12-28T00:00:00"/>
    <d v="2025-01-03T00:00:00"/>
    <s v="Rahul Sharma"/>
    <s v="Delhi"/>
    <x v="5"/>
    <x v="0"/>
    <s v="Sofa"/>
    <n v="0"/>
    <n v="1000"/>
    <n v="0"/>
    <x v="2"/>
    <s v="Completed"/>
    <s v="Delayed"/>
    <s v="WH-Mumbai"/>
    <s v="Online"/>
    <s v="No"/>
    <s v="N/A"/>
    <n v="6"/>
    <s v="Keep"/>
    <s v="Fix"/>
    <s v="Valid"/>
    <s v="Dispatch Error"/>
    <s v="Ok"/>
    <s v="Ok"/>
    <n v="0"/>
    <s v="ok"/>
    <s v="Not Returned"/>
    <x v="6"/>
    <n v="2024"/>
    <s v="Mon"/>
    <x v="1"/>
    <s v="Slow"/>
    <x v="0"/>
    <s v="Weekday"/>
  </r>
  <r>
    <x v="438"/>
    <d v="2024-08-14T00:00:00"/>
    <d v="2024-08-15T00:00:00"/>
    <d v="2024-08-21T00:00:00"/>
    <s v="Neha Patel"/>
    <s v="Bangalore"/>
    <x v="3"/>
    <x v="0"/>
    <s v="Chair"/>
    <n v="-1"/>
    <n v="2000"/>
    <n v="-2000"/>
    <x v="0"/>
    <s v="Cancelled"/>
    <s v="In Transit"/>
    <s v="WH-Delhi"/>
    <s v="Online"/>
    <s v="Yes"/>
    <s v="Wrong Item"/>
    <n v="6"/>
    <s v="Keep"/>
    <s v="Fix"/>
    <s v="Valid"/>
    <s v="OK"/>
    <s v="Ok"/>
    <s v="Ok"/>
    <n v="-2000"/>
    <s v="ok"/>
    <s v="Wrong Item"/>
    <x v="11"/>
    <n v="2024"/>
    <s v="Wed"/>
    <x v="1"/>
    <s v="Slow"/>
    <x v="0"/>
    <s v="Weekday"/>
  </r>
  <r>
    <x v="439"/>
    <d v="2024-11-27T00:00:00"/>
    <d v="2024-11-27T00:00:00"/>
    <d v="2024-11-26T00:00:00"/>
    <s v="Vikas Singh"/>
    <s v="Nagpur"/>
    <x v="1"/>
    <x v="2"/>
    <s v="T-Shirt"/>
    <n v="0"/>
    <n v="2000"/>
    <n v="0"/>
    <x v="3"/>
    <s v="Completed"/>
    <s v="Delayed"/>
    <s v="WH-Mumbai"/>
    <s v="Online"/>
    <s v="No"/>
    <s v="N/A"/>
    <n v="-1"/>
    <s v="Keep"/>
    <s v="Fix"/>
    <s v="Valid"/>
    <s v="Delivery Before Order"/>
    <s v="Ok"/>
    <s v="Ok"/>
    <n v="0"/>
    <s v="ok"/>
    <s v="Not Returned"/>
    <x v="5"/>
    <n v="2024"/>
    <s v="Wed"/>
    <x v="0"/>
    <s v="Fast"/>
    <x v="0"/>
    <s v="Weekday"/>
  </r>
  <r>
    <x v="440"/>
    <d v="2024-01-15T00:00:00"/>
    <d v="2024-01-17T00:00:00"/>
    <d v="2024-01-22T00:00:00"/>
    <s v="Karan Verma"/>
    <s v="Delhi"/>
    <x v="5"/>
    <x v="1"/>
    <s v="Wheat"/>
    <n v="1"/>
    <n v="2000"/>
    <n v="2000"/>
    <x v="3"/>
    <s v="Completed"/>
    <s v="Delayed"/>
    <s v="WH-Pune"/>
    <s v="Offline"/>
    <s v="Yes"/>
    <s v="Wrong Item"/>
    <n v="5"/>
    <s v="Keep"/>
    <s v="Ok"/>
    <s v="Valid"/>
    <s v="OK"/>
    <s v="Ok"/>
    <s v="Ok"/>
    <n v="2000"/>
    <s v="ok"/>
    <s v="Wrong Item"/>
    <x v="4"/>
    <n v="2024"/>
    <s v="Mon"/>
    <x v="0"/>
    <s v="Medium"/>
    <x v="2"/>
    <s v="Weekday"/>
  </r>
  <r>
    <x v="441"/>
    <d v="2024-01-13T00:00:00"/>
    <d v="2024-01-11T00:00:00"/>
    <d v="2024-01-13T00:00:00"/>
    <s v="Karan Singh"/>
    <s v="Delhi"/>
    <x v="5"/>
    <x v="3"/>
    <s v="Laptop"/>
    <n v="3"/>
    <n v="2000"/>
    <n v="6000"/>
    <x v="1"/>
    <s v="Completed"/>
    <s v="On Time"/>
    <s v="WH-Mumbai"/>
    <s v="Online"/>
    <s v="No"/>
    <s v="N/A"/>
    <n v="2"/>
    <s v="Keep"/>
    <s v="Ok"/>
    <s v="Valid"/>
    <s v="Dispatch Error"/>
    <s v="Ok"/>
    <s v="Ok"/>
    <n v="6000"/>
    <s v="ok"/>
    <s v="Not Returned"/>
    <x v="4"/>
    <n v="2024"/>
    <s v="Sat"/>
    <x v="0"/>
    <s v="Fast"/>
    <x v="1"/>
    <s v="Weekend"/>
  </r>
  <r>
    <x v="442"/>
    <d v="2024-11-13T00:00:00"/>
    <d v="2024-11-14T00:00:00"/>
    <d v="2024-11-20T00:00:00"/>
    <s v="Rohit Verma"/>
    <s v="Hyderabad"/>
    <x v="0"/>
    <x v="1"/>
    <s v="Rice"/>
    <n v="3"/>
    <n v="500"/>
    <n v="1500"/>
    <x v="1"/>
    <s v="Completed"/>
    <s v="Delayed"/>
    <s v="WH-Pune"/>
    <s v="Online"/>
    <s v="Yes"/>
    <s v="Late Delivery"/>
    <n v="6"/>
    <s v="Keep"/>
    <s v="Ok"/>
    <s v="Valid"/>
    <s v="OK"/>
    <s v="Ok"/>
    <s v="Ok"/>
    <n v="1500"/>
    <s v="ok"/>
    <s v="Late Delivery"/>
    <x v="5"/>
    <n v="2024"/>
    <s v="Wed"/>
    <x v="1"/>
    <s v="Slow"/>
    <x v="0"/>
    <s v="Weekday"/>
  </r>
  <r>
    <x v="443"/>
    <d v="2024-08-14T00:00:00"/>
    <d v="2024-08-15T00:00:00"/>
    <d v="2024-08-16T00:00:00"/>
    <s v="Karan Yadav"/>
    <s v="Mumbai"/>
    <x v="1"/>
    <x v="3"/>
    <s v="Laptop"/>
    <n v="-1"/>
    <n v="2000"/>
    <n v="-2000"/>
    <x v="3"/>
    <s v="Completed"/>
    <s v="On Time"/>
    <s v="WH-Pune"/>
    <s v="Offline"/>
    <s v="Yes"/>
    <s v="Wrong Item"/>
    <n v="1"/>
    <s v="Keep"/>
    <s v="Fix"/>
    <s v="Valid"/>
    <s v="OK"/>
    <s v="Ok"/>
    <s v="Ok"/>
    <n v="-2000"/>
    <s v="ok"/>
    <s v="Wrong Item"/>
    <x v="11"/>
    <n v="2024"/>
    <s v="Wed"/>
    <x v="0"/>
    <s v="Fast"/>
    <x v="0"/>
    <s v="Weekday"/>
  </r>
  <r>
    <x v="444"/>
    <d v="2024-04-20T00:00:00"/>
    <d v="2024-04-22T00:00:00"/>
    <d v="2024-04-24T00:00:00"/>
    <s v="Sneha Joshi"/>
    <s v="Mumbai"/>
    <x v="1"/>
    <x v="1"/>
    <s v="Rice"/>
    <n v="0"/>
    <n v="100"/>
    <n v="0"/>
    <x v="1"/>
    <s v="Completed"/>
    <s v="In Transit"/>
    <s v="WH-Pune"/>
    <s v="Offline"/>
    <s v="N/A"/>
    <s v="N/A"/>
    <n v="2"/>
    <s v="Keep"/>
    <s v="Fix"/>
    <s v="Valid"/>
    <s v="OK"/>
    <s v="Ok"/>
    <s v="Ok"/>
    <n v="0"/>
    <s v="ok"/>
    <s v="Not Returned"/>
    <x v="10"/>
    <n v="2024"/>
    <s v="Sat"/>
    <x v="0"/>
    <s v="Fast"/>
    <x v="0"/>
    <s v="Weekend"/>
  </r>
  <r>
    <x v="445"/>
    <d v="2024-05-26T00:00:00"/>
    <d v="2024-05-25T00:00:00"/>
    <d v="2024-05-25T00:00:00"/>
    <s v="Karan Singh"/>
    <s v="Hyderabad"/>
    <x v="0"/>
    <x v="0"/>
    <s v="Chair"/>
    <n v="2"/>
    <n v="1000"/>
    <n v="2000"/>
    <x v="1"/>
    <s v="Cancelled"/>
    <s v="In Transit"/>
    <s v="WH-Mumbai"/>
    <s v="Offline"/>
    <s v="No"/>
    <s v="N/A"/>
    <n v="0"/>
    <s v="Keep"/>
    <s v="Ok"/>
    <s v="Valid"/>
    <s v="Dispatch Error"/>
    <s v="Ok"/>
    <s v="Ok"/>
    <n v="2000"/>
    <s v="ok"/>
    <s v="Not Returned"/>
    <x v="9"/>
    <n v="2024"/>
    <s v="Sun"/>
    <x v="0"/>
    <s v="Fast"/>
    <x v="2"/>
    <s v="Weekend"/>
  </r>
  <r>
    <x v="446"/>
    <d v="2024-12-21T00:00:00"/>
    <d v="2024-12-22T00:00:00"/>
    <d v="2024-12-29T00:00:00"/>
    <s v="Neha Joshi"/>
    <s v="Jaipur"/>
    <x v="2"/>
    <x v="2"/>
    <s v="T-Shirt"/>
    <n v="3"/>
    <n v="500"/>
    <n v="1500"/>
    <x v="0"/>
    <s v="Completed"/>
    <s v="Delayed"/>
    <s v="WH-Mumbai"/>
    <s v="Offline"/>
    <s v="Yes"/>
    <s v="Unknwon"/>
    <n v="7"/>
    <s v="Keep"/>
    <s v="Ok"/>
    <s v="Valid"/>
    <s v="OK"/>
    <s v="Ok"/>
    <s v="Ok"/>
    <n v="1500"/>
    <s v="ok"/>
    <s v="Unknwon"/>
    <x v="6"/>
    <n v="2024"/>
    <s v="Sat"/>
    <x v="1"/>
    <s v="Slow"/>
    <x v="0"/>
    <s v="Weekend"/>
  </r>
  <r>
    <x v="447"/>
    <d v="2024-06-17T00:00:00"/>
    <d v="2024-06-17T00:00:00"/>
    <d v="2024-06-18T00:00:00"/>
    <s v="Amit Sharma"/>
    <s v="Bangalore"/>
    <x v="3"/>
    <x v="0"/>
    <s v="Table"/>
    <n v="2"/>
    <n v="100"/>
    <n v="200"/>
    <x v="2"/>
    <s v="Completed"/>
    <s v="Delayed"/>
    <s v="WH-Pune"/>
    <s v="Online"/>
    <s v="No"/>
    <s v="N/A"/>
    <n v="1"/>
    <s v="Keep"/>
    <s v="Ok"/>
    <s v="Valid"/>
    <s v="OK"/>
    <s v="Ok"/>
    <s v="Ok"/>
    <n v="200"/>
    <s v="ok"/>
    <s v="Not Returned"/>
    <x v="3"/>
    <n v="2024"/>
    <s v="Mon"/>
    <x v="0"/>
    <s v="Fast"/>
    <x v="0"/>
    <s v="Weekday"/>
  </r>
  <r>
    <x v="448"/>
    <d v="2024-04-21T00:00:00"/>
    <d v="2024-04-24T00:00:00"/>
    <d v="2024-05-01T00:00:00"/>
    <s v="Karan Patel"/>
    <s v="Nagpur"/>
    <x v="1"/>
    <x v="3"/>
    <s v="Headphones"/>
    <n v="0"/>
    <n v="100"/>
    <n v="0"/>
    <x v="1"/>
    <s v="Completed"/>
    <s v="Delayed"/>
    <s v="WH-Pune"/>
    <s v="Online"/>
    <s v="N/A"/>
    <s v="N/A"/>
    <n v="7"/>
    <s v="Keep"/>
    <s v="Fix"/>
    <s v="Valid"/>
    <s v="OK"/>
    <s v="Ok"/>
    <s v="Ok"/>
    <n v="0"/>
    <s v="ok"/>
    <s v="Not Returned"/>
    <x v="10"/>
    <n v="2024"/>
    <s v="Sun"/>
    <x v="1"/>
    <s v="Slow"/>
    <x v="0"/>
    <s v="Weekend"/>
  </r>
  <r>
    <x v="449"/>
    <d v="2024-02-11T00:00:00"/>
    <d v="2024-02-11T00:00:00"/>
    <d v="2024-02-11T00:00:00"/>
    <s v="Neha Joshi"/>
    <s v="Bangalore"/>
    <x v="3"/>
    <x v="1"/>
    <s v="Oil"/>
    <n v="0"/>
    <n v="0"/>
    <n v="0"/>
    <x v="2"/>
    <s v="Completed"/>
    <s v="Delayed"/>
    <s v="WH-Pune"/>
    <s v="Offline"/>
    <s v="No"/>
    <s v="N/A"/>
    <n v="0"/>
    <s v="Keep"/>
    <s v="Fix"/>
    <s v="Missing"/>
    <s v="OK"/>
    <s v="Fix"/>
    <s v="Ok"/>
    <n v="0"/>
    <s v="ok"/>
    <s v="Not Returned"/>
    <x v="2"/>
    <n v="2024"/>
    <s v="Sun"/>
    <x v="0"/>
    <s v="Fast"/>
    <x v="0"/>
    <s v="Weekend"/>
  </r>
  <r>
    <x v="450"/>
    <d v="2024-09-10T00:00:00"/>
    <d v="2024-09-11T00:00:00"/>
    <d v="2024-09-18T00:00:00"/>
    <s v="Rahul Kumar"/>
    <s v="Delhi"/>
    <x v="5"/>
    <x v="0"/>
    <s v="Sofa"/>
    <n v="-1"/>
    <n v="100"/>
    <n v="-100"/>
    <x v="0"/>
    <s v="Completed"/>
    <s v="Delayed"/>
    <s v="WH-Delhi"/>
    <s v="Offline"/>
    <s v="No"/>
    <s v="N/A"/>
    <n v="7"/>
    <s v="Keep"/>
    <s v="Fix"/>
    <s v="Valid"/>
    <s v="OK"/>
    <s v="Ok"/>
    <s v="Ok"/>
    <n v="-100"/>
    <s v="ok"/>
    <s v="Not Returned"/>
    <x v="7"/>
    <n v="2024"/>
    <s v="Tue"/>
    <x v="1"/>
    <s v="Slow"/>
    <x v="0"/>
    <s v="Weekday"/>
  </r>
  <r>
    <x v="451"/>
    <d v="2024-04-26T00:00:00"/>
    <d v="2024-04-29T00:00:00"/>
    <d v="2024-04-29T00:00:00"/>
    <s v="Anjali Kumar"/>
    <s v="Delhi"/>
    <x v="5"/>
    <x v="1"/>
    <s v="Wheat"/>
    <n v="-1"/>
    <n v="0"/>
    <n v="0"/>
    <x v="2"/>
    <s v="Completed"/>
    <s v="Delayed"/>
    <s v="WH-Mumbai"/>
    <s v="Offline"/>
    <s v="No"/>
    <s v="N/A"/>
    <n v="0"/>
    <s v="Keep"/>
    <s v="Fix"/>
    <s v="Missing"/>
    <s v="OK"/>
    <s v="Fix"/>
    <s v="Ok"/>
    <n v="0"/>
    <s v="ok"/>
    <s v="Not Returned"/>
    <x v="10"/>
    <n v="2024"/>
    <s v="Fri"/>
    <x v="0"/>
    <s v="Fast"/>
    <x v="0"/>
    <s v="Weekday"/>
  </r>
  <r>
    <x v="452"/>
    <d v="2024-02-02T00:00:00"/>
    <d v="2024-02-02T00:00:00"/>
    <d v="2024-02-04T00:00:00"/>
    <s v="Rohit Verma"/>
    <s v="Hyderabad"/>
    <x v="0"/>
    <x v="0"/>
    <s v="Chair"/>
    <n v="3"/>
    <n v="100"/>
    <n v="300"/>
    <x v="1"/>
    <s v="Completed"/>
    <s v="On Time"/>
    <s v="WH-Pune"/>
    <s v="Offline"/>
    <s v="No"/>
    <s v="N/A"/>
    <n v="2"/>
    <s v="Keep"/>
    <s v="Ok"/>
    <s v="Valid"/>
    <s v="OK"/>
    <s v="Ok"/>
    <s v="Ok"/>
    <n v="300"/>
    <s v="ok"/>
    <s v="Not Returned"/>
    <x v="2"/>
    <n v="2024"/>
    <s v="Fri"/>
    <x v="0"/>
    <s v="Fast"/>
    <x v="0"/>
    <s v="Weekday"/>
  </r>
  <r>
    <x v="453"/>
    <d v="2024-03-30T00:00:00"/>
    <d v="2024-03-31T00:00:00"/>
    <d v="2024-04-06T00:00:00"/>
    <s v="Amit Patel"/>
    <s v="Bangalore"/>
    <x v="3"/>
    <x v="3"/>
    <s v="Mobile"/>
    <n v="3"/>
    <n v="1000"/>
    <n v="3000"/>
    <x v="1"/>
    <s v="Pending"/>
    <s v="Delayed"/>
    <s v="WH-Pune"/>
    <s v="Offline"/>
    <s v="Yes"/>
    <s v="Late Delivery"/>
    <n v="6"/>
    <s v="Keep"/>
    <s v="Ok"/>
    <s v="Valid"/>
    <s v="OK"/>
    <s v="Ok"/>
    <s v="Ok"/>
    <n v="3000"/>
    <s v="ok"/>
    <s v="Late Delivery"/>
    <x v="8"/>
    <n v="2024"/>
    <s v="Sat"/>
    <x v="1"/>
    <s v="Slow"/>
    <x v="2"/>
    <s v="Weekend"/>
  </r>
  <r>
    <x v="454"/>
    <d v="2024-07-07T00:00:00"/>
    <d v="2024-07-06T00:00:00"/>
    <d v="2024-07-09T00:00:00"/>
    <s v="Vikas Patel"/>
    <s v="Lucknow"/>
    <x v="4"/>
    <x v="1"/>
    <s v="Rice"/>
    <n v="2"/>
    <n v="100"/>
    <n v="200"/>
    <x v="0"/>
    <s v="Completed"/>
    <s v="Delayed"/>
    <s v="WH-Pune"/>
    <s v="Online"/>
    <s v="No"/>
    <s v="N/A"/>
    <n v="3"/>
    <s v="Keep"/>
    <s v="Ok"/>
    <s v="Valid"/>
    <s v="Dispatch Error"/>
    <s v="Ok"/>
    <s v="Ok"/>
    <n v="200"/>
    <s v="ok"/>
    <s v="Not Returned"/>
    <x v="1"/>
    <n v="2024"/>
    <s v="Sun"/>
    <x v="0"/>
    <s v="Medium"/>
    <x v="0"/>
    <s v="Weekend"/>
  </r>
  <r>
    <x v="455"/>
    <d v="2024-10-11T00:00:00"/>
    <d v="2024-10-12T00:00:00"/>
    <d v="2024-10-15T00:00:00"/>
    <s v="Rahul Joshi"/>
    <s v="Lucknow"/>
    <x v="4"/>
    <x v="1"/>
    <s v="Oil"/>
    <n v="2"/>
    <n v="500"/>
    <n v="1000"/>
    <x v="2"/>
    <s v="Cancelled"/>
    <s v="Delayed"/>
    <s v="WH-Delhi"/>
    <s v="Online"/>
    <s v="N/A"/>
    <s v="N/A"/>
    <n v="3"/>
    <s v="Keep"/>
    <s v="Ok"/>
    <s v="Valid"/>
    <s v="OK"/>
    <s v="Ok"/>
    <s v="Ok"/>
    <n v="1000"/>
    <s v="ok"/>
    <s v="Not Returned"/>
    <x v="0"/>
    <n v="2024"/>
    <s v="Fri"/>
    <x v="0"/>
    <s v="Medium"/>
    <x v="0"/>
    <s v="Weekday"/>
  </r>
  <r>
    <x v="456"/>
    <d v="2024-07-02T00:00:00"/>
    <d v="2024-07-01T00:00:00"/>
    <d v="2024-06-30T00:00:00"/>
    <s v="Amit Sharma"/>
    <s v="Nagpur"/>
    <x v="1"/>
    <x v="0"/>
    <s v="Sofa"/>
    <n v="1"/>
    <n v="0"/>
    <n v="0"/>
    <x v="2"/>
    <s v="Pending"/>
    <s v="Delayed"/>
    <s v="WH-Mumbai"/>
    <s v="Online"/>
    <s v="N/A"/>
    <s v="N/A"/>
    <n v="-1"/>
    <s v="Keep"/>
    <s v="Ok"/>
    <s v="Missing"/>
    <s v="Dispatch Error"/>
    <s v="Fix"/>
    <s v="Ok"/>
    <n v="0"/>
    <s v="ok"/>
    <s v="Not Returned"/>
    <x v="1"/>
    <n v="2024"/>
    <s v="Tue"/>
    <x v="0"/>
    <s v="Fast"/>
    <x v="0"/>
    <s v="Weekday"/>
  </r>
  <r>
    <x v="457"/>
    <d v="2024-01-21T00:00:00"/>
    <d v="2024-01-22T00:00:00"/>
    <d v="2024-01-22T00:00:00"/>
    <s v="Anjali Gupta"/>
    <s v="Nagpur"/>
    <x v="1"/>
    <x v="2"/>
    <s v="Jacket"/>
    <n v="3"/>
    <n v="500"/>
    <n v="1500"/>
    <x v="3"/>
    <s v="Pending"/>
    <s v="Delayed"/>
    <s v="WH-Delhi"/>
    <s v="Online"/>
    <s v="N/A"/>
    <s v="N/A"/>
    <n v="0"/>
    <s v="Keep"/>
    <s v="Ok"/>
    <s v="Valid"/>
    <s v="OK"/>
    <s v="Ok"/>
    <s v="Ok"/>
    <n v="1500"/>
    <s v="ok"/>
    <s v="Not Returned"/>
    <x v="4"/>
    <n v="2024"/>
    <s v="Sun"/>
    <x v="0"/>
    <s v="Fast"/>
    <x v="0"/>
    <s v="Weekend"/>
  </r>
  <r>
    <x v="458"/>
    <d v="2024-08-23T00:00:00"/>
    <d v="2024-08-24T00:00:00"/>
    <d v="2024-08-26T00:00:00"/>
    <s v="Neha Joshi"/>
    <s v="Mumbai"/>
    <x v="1"/>
    <x v="1"/>
    <s v="Rice"/>
    <n v="3"/>
    <n v="500"/>
    <n v="1500"/>
    <x v="2"/>
    <s v="Completed"/>
    <s v="In Transit"/>
    <s v="WH-Delhi"/>
    <s v="Offline"/>
    <s v="N/A"/>
    <s v="N/A"/>
    <n v="2"/>
    <s v="Keep"/>
    <s v="Ok"/>
    <s v="Valid"/>
    <s v="OK"/>
    <s v="Ok"/>
    <s v="Ok"/>
    <n v="1500"/>
    <s v="ok"/>
    <s v="Not Returned"/>
    <x v="11"/>
    <n v="2024"/>
    <s v="Fri"/>
    <x v="0"/>
    <s v="Fast"/>
    <x v="0"/>
    <s v="Weekday"/>
  </r>
  <r>
    <x v="459"/>
    <d v="2024-11-18T00:00:00"/>
    <d v="2024-11-16T00:00:00"/>
    <d v="2024-11-20T00:00:00"/>
    <s v="Sneha Verma"/>
    <s v="Pune"/>
    <x v="1"/>
    <x v="0"/>
    <s v="Table"/>
    <n v="3"/>
    <n v="1000"/>
    <n v="3000"/>
    <x v="2"/>
    <s v="Cancelled"/>
    <s v="In Transit"/>
    <s v="WH-Delhi"/>
    <s v="Online"/>
    <s v="No"/>
    <s v="N/A"/>
    <n v="4"/>
    <s v="Keep"/>
    <s v="Ok"/>
    <s v="Valid"/>
    <s v="Dispatch Error"/>
    <s v="Ok"/>
    <s v="Ok"/>
    <n v="3000"/>
    <s v="ok"/>
    <s v="Not Returned"/>
    <x v="5"/>
    <n v="2024"/>
    <s v="Mon"/>
    <x v="0"/>
    <s v="Medium"/>
    <x v="2"/>
    <s v="Weekday"/>
  </r>
  <r>
    <x v="460"/>
    <d v="2024-05-21T00:00:00"/>
    <d v="2024-05-24T00:00:00"/>
    <d v="2024-05-23T00:00:00"/>
    <s v="Rohit Sharma"/>
    <s v="Hyderabad"/>
    <x v="0"/>
    <x v="0"/>
    <s v="Table"/>
    <n v="1"/>
    <n v="2000"/>
    <n v="2000"/>
    <x v="2"/>
    <s v="Completed"/>
    <s v="On Time"/>
    <s v="WH-Delhi"/>
    <s v="Offline"/>
    <s v="N/A"/>
    <s v="N/A"/>
    <n v="-1"/>
    <s v="Keep"/>
    <s v="Ok"/>
    <s v="Valid"/>
    <s v="Delivery Before Dispatch"/>
    <s v="Ok"/>
    <s v="Ok"/>
    <n v="2000"/>
    <s v="ok"/>
    <s v="Not Returned"/>
    <x v="9"/>
    <n v="2024"/>
    <s v="Tue"/>
    <x v="0"/>
    <s v="Fast"/>
    <x v="2"/>
    <s v="Weekday"/>
  </r>
  <r>
    <x v="461"/>
    <d v="2024-04-20T00:00:00"/>
    <d v="2024-04-18T00:00:00"/>
    <d v="2024-04-18T00:00:00"/>
    <s v="Pooja Yadav"/>
    <s v="Delhi"/>
    <x v="5"/>
    <x v="1"/>
    <s v="Wheat"/>
    <n v="0"/>
    <n v="0"/>
    <n v="0"/>
    <x v="1"/>
    <s v="Completed"/>
    <s v="Delayed"/>
    <s v="WH-Delhi"/>
    <s v="Online"/>
    <s v="No"/>
    <s v="N/A"/>
    <n v="0"/>
    <s v="Keep"/>
    <s v="Fix"/>
    <s v="Missing"/>
    <s v="Dispatch Error"/>
    <s v="Fix"/>
    <s v="Ok"/>
    <n v="0"/>
    <s v="ok"/>
    <s v="Not Returned"/>
    <x v="10"/>
    <n v="2024"/>
    <s v="Sat"/>
    <x v="0"/>
    <s v="Fast"/>
    <x v="0"/>
    <s v="Weekend"/>
  </r>
  <r>
    <x v="462"/>
    <d v="2024-01-11T00:00:00"/>
    <d v="2024-01-13T00:00:00"/>
    <d v="2024-01-12T00:00:00"/>
    <s v="Anjali Verma"/>
    <s v="Pune"/>
    <x v="1"/>
    <x v="3"/>
    <s v="Headphones"/>
    <n v="1"/>
    <n v="100"/>
    <n v="100"/>
    <x v="1"/>
    <s v="Pending"/>
    <s v="In Transit"/>
    <s v="WH-Mumbai"/>
    <s v="Offline"/>
    <s v="No"/>
    <s v="N/A"/>
    <n v="-1"/>
    <s v="Keep"/>
    <s v="Ok"/>
    <s v="Valid"/>
    <s v="Delivery Before Dispatch"/>
    <s v="Ok"/>
    <s v="Ok"/>
    <n v="100"/>
    <s v="ok"/>
    <s v="Not Returned"/>
    <x v="4"/>
    <n v="2024"/>
    <s v="Thu"/>
    <x v="0"/>
    <s v="Fast"/>
    <x v="0"/>
    <s v="Weekday"/>
  </r>
  <r>
    <x v="463"/>
    <d v="2024-10-25T00:00:00"/>
    <d v="2024-10-27T00:00:00"/>
    <d v="2024-10-29T00:00:00"/>
    <s v="Rohit Kumar"/>
    <s v="Bangalore"/>
    <x v="3"/>
    <x v="0"/>
    <s v="Sofa"/>
    <n v="2"/>
    <n v="2000"/>
    <n v="4000"/>
    <x v="1"/>
    <s v="Completed"/>
    <s v="In Transit"/>
    <s v="WH-Delhi"/>
    <s v="Online"/>
    <s v="Yes"/>
    <s v="Damaged"/>
    <n v="2"/>
    <s v="Keep"/>
    <s v="Ok"/>
    <s v="Valid"/>
    <s v="OK"/>
    <s v="Ok"/>
    <s v="Ok"/>
    <n v="4000"/>
    <s v="ok"/>
    <s v="Damaged"/>
    <x v="0"/>
    <n v="2024"/>
    <s v="Fri"/>
    <x v="0"/>
    <s v="Fast"/>
    <x v="2"/>
    <s v="Weekday"/>
  </r>
  <r>
    <x v="464"/>
    <d v="2024-08-11T00:00:00"/>
    <d v="2024-08-10T00:00:00"/>
    <d v="2024-08-13T00:00:00"/>
    <s v="Sneha Sharma"/>
    <s v="Bangalore"/>
    <x v="3"/>
    <x v="2"/>
    <s v="Jacket"/>
    <n v="3"/>
    <n v="100"/>
    <n v="300"/>
    <x v="2"/>
    <s v="Completed"/>
    <s v="Delayed"/>
    <s v="WH-Delhi"/>
    <s v="Offline"/>
    <s v="Yes"/>
    <s v="Wrong Item"/>
    <n v="3"/>
    <s v="Keep"/>
    <s v="Ok"/>
    <s v="Valid"/>
    <s v="Dispatch Error"/>
    <s v="Ok"/>
    <s v="Ok"/>
    <n v="300"/>
    <s v="ok"/>
    <s v="Wrong Item"/>
    <x v="11"/>
    <n v="2024"/>
    <s v="Sun"/>
    <x v="0"/>
    <s v="Medium"/>
    <x v="0"/>
    <s v="Weekend"/>
  </r>
  <r>
    <x v="465"/>
    <d v="2024-05-28T00:00:00"/>
    <d v="2024-05-29T00:00:00"/>
    <d v="2024-05-30T00:00:00"/>
    <s v="Priya Verma"/>
    <s v="Lucknow"/>
    <x v="4"/>
    <x v="1"/>
    <s v="Oil"/>
    <n v="2"/>
    <n v="0"/>
    <n v="0"/>
    <x v="2"/>
    <s v="Pending"/>
    <s v="Delayed"/>
    <s v="WH-Mumbai"/>
    <s v="Offline"/>
    <s v="Yes"/>
    <s v="Unknwon"/>
    <n v="1"/>
    <s v="Keep"/>
    <s v="Ok"/>
    <s v="Missing"/>
    <s v="OK"/>
    <s v="Fix"/>
    <s v="Ok"/>
    <n v="0"/>
    <s v="ok"/>
    <s v="Unknwon"/>
    <x v="9"/>
    <n v="2024"/>
    <s v="Tue"/>
    <x v="0"/>
    <s v="Fast"/>
    <x v="0"/>
    <s v="Weekday"/>
  </r>
  <r>
    <x v="466"/>
    <d v="2024-08-29T00:00:00"/>
    <d v="2024-08-28T00:00:00"/>
    <d v="2024-09-04T00:00:00"/>
    <s v="Rohit Patel"/>
    <s v="Delhi"/>
    <x v="5"/>
    <x v="3"/>
    <s v="Laptop"/>
    <n v="1"/>
    <n v="500"/>
    <n v="500"/>
    <x v="1"/>
    <s v="Pending"/>
    <s v="On Time"/>
    <s v="WH-Pune"/>
    <s v="Online"/>
    <s v="N/A"/>
    <s v="N/A"/>
    <n v="7"/>
    <s v="Keep"/>
    <s v="Ok"/>
    <s v="Valid"/>
    <s v="Dispatch Error"/>
    <s v="Ok"/>
    <s v="Ok"/>
    <n v="500"/>
    <s v="ok"/>
    <s v="Not Returned"/>
    <x v="11"/>
    <n v="2024"/>
    <s v="Thu"/>
    <x v="1"/>
    <s v="Slow"/>
    <x v="0"/>
    <s v="Weekday"/>
  </r>
  <r>
    <x v="467"/>
    <d v="2024-07-01T00:00:00"/>
    <d v="2024-07-04T00:00:00"/>
    <d v="2024-07-07T00:00:00"/>
    <s v="Anjali Sharma"/>
    <s v="Hyderabad"/>
    <x v="0"/>
    <x v="3"/>
    <s v="Mobile"/>
    <n v="1"/>
    <n v="1000"/>
    <n v="1000"/>
    <x v="0"/>
    <s v="Cancelled"/>
    <s v="Delayed"/>
    <s v="WH-Delhi"/>
    <s v="Online"/>
    <s v="No"/>
    <s v="N/A"/>
    <n v="3"/>
    <s v="Keep"/>
    <s v="Ok"/>
    <s v="Valid"/>
    <s v="OK"/>
    <s v="Ok"/>
    <s v="Ok"/>
    <n v="1000"/>
    <s v="ok"/>
    <s v="Not Returned"/>
    <x v="1"/>
    <n v="2024"/>
    <s v="Mon"/>
    <x v="0"/>
    <s v="Medium"/>
    <x v="0"/>
    <s v="Weekday"/>
  </r>
  <r>
    <x v="468"/>
    <d v="2024-11-11T00:00:00"/>
    <d v="2024-11-14T00:00:00"/>
    <d v="2024-11-17T00:00:00"/>
    <s v="Priya Patel"/>
    <s v="Pune"/>
    <x v="1"/>
    <x v="1"/>
    <s v="Wheat"/>
    <n v="2"/>
    <n v="2000"/>
    <n v="4000"/>
    <x v="2"/>
    <s v="Pending"/>
    <s v="Delayed"/>
    <s v="WH-Delhi"/>
    <s v="Online"/>
    <s v="Yes"/>
    <s v="Damaged"/>
    <n v="3"/>
    <s v="Keep"/>
    <s v="Ok"/>
    <s v="Valid"/>
    <s v="OK"/>
    <s v="Ok"/>
    <s v="Ok"/>
    <n v="4000"/>
    <s v="ok"/>
    <s v="Damaged"/>
    <x v="5"/>
    <n v="2024"/>
    <s v="Mon"/>
    <x v="0"/>
    <s v="Medium"/>
    <x v="2"/>
    <s v="Weekday"/>
  </r>
  <r>
    <x v="469"/>
    <d v="2024-04-05T00:00:00"/>
    <d v="2024-04-04T00:00:00"/>
    <d v="2024-04-11T00:00:00"/>
    <s v="Priya Patel"/>
    <s v="Mumbai"/>
    <x v="1"/>
    <x v="3"/>
    <s v="Laptop"/>
    <n v="3"/>
    <n v="100"/>
    <n v="300"/>
    <x v="2"/>
    <s v="Cancelled"/>
    <s v="Delayed"/>
    <s v="WH-Mumbai"/>
    <s v="Offline"/>
    <s v="N/A"/>
    <s v="N/A"/>
    <n v="7"/>
    <s v="Keep"/>
    <s v="Ok"/>
    <s v="Valid"/>
    <s v="Dispatch Error"/>
    <s v="Ok"/>
    <s v="Ok"/>
    <n v="300"/>
    <s v="ok"/>
    <s v="Not Returned"/>
    <x v="10"/>
    <n v="2024"/>
    <s v="Fri"/>
    <x v="1"/>
    <s v="Slow"/>
    <x v="0"/>
    <s v="Weekday"/>
  </r>
  <r>
    <x v="470"/>
    <d v="2024-04-06T00:00:00"/>
    <d v="2024-04-09T00:00:00"/>
    <d v="2024-04-09T00:00:00"/>
    <s v="Priya Patel"/>
    <s v="Jaipur"/>
    <x v="2"/>
    <x v="2"/>
    <s v="Jacket"/>
    <n v="3"/>
    <n v="1000"/>
    <n v="3000"/>
    <x v="3"/>
    <s v="Completed"/>
    <s v="Delayed"/>
    <s v="WH-Mumbai"/>
    <s v="Offline"/>
    <s v="N/A"/>
    <s v="N/A"/>
    <n v="0"/>
    <s v="Keep"/>
    <s v="Ok"/>
    <s v="Valid"/>
    <s v="OK"/>
    <s v="Ok"/>
    <s v="Ok"/>
    <n v="3000"/>
    <s v="ok"/>
    <s v="Not Returned"/>
    <x v="10"/>
    <n v="2024"/>
    <s v="Sat"/>
    <x v="0"/>
    <s v="Fast"/>
    <x v="2"/>
    <s v="Weekend"/>
  </r>
  <r>
    <x v="471"/>
    <d v="2024-05-12T00:00:00"/>
    <d v="2024-05-12T00:00:00"/>
    <d v="2024-05-16T00:00:00"/>
    <s v="Rahul Kumar"/>
    <s v="Nagpur"/>
    <x v="1"/>
    <x v="0"/>
    <s v="Sofa"/>
    <n v="0"/>
    <n v="500"/>
    <n v="0"/>
    <x v="2"/>
    <s v="Completed"/>
    <s v="Delayed"/>
    <s v="WH-Mumbai"/>
    <s v="Online"/>
    <s v="Yes"/>
    <s v="Late Delivery"/>
    <n v="4"/>
    <s v="Keep"/>
    <s v="Fix"/>
    <s v="Valid"/>
    <s v="OK"/>
    <s v="Ok"/>
    <s v="Ok"/>
    <n v="0"/>
    <s v="ok"/>
    <s v="Late Delivery"/>
    <x v="9"/>
    <n v="2024"/>
    <s v="Sun"/>
    <x v="0"/>
    <s v="Medium"/>
    <x v="0"/>
    <s v="Weekend"/>
  </r>
  <r>
    <x v="472"/>
    <d v="2024-12-02T00:00:00"/>
    <d v="2024-12-01T00:00:00"/>
    <d v="2024-12-08T00:00:00"/>
    <s v="Rohit Singh"/>
    <s v="Pune"/>
    <x v="1"/>
    <x v="3"/>
    <s v="Mobile"/>
    <n v="0"/>
    <n v="2000"/>
    <n v="0"/>
    <x v="2"/>
    <s v="Pending"/>
    <s v="In Transit"/>
    <s v="WH-Mumbai"/>
    <s v="Online"/>
    <s v="No"/>
    <s v="N/A"/>
    <n v="7"/>
    <s v="Keep"/>
    <s v="Fix"/>
    <s v="Valid"/>
    <s v="Dispatch Error"/>
    <s v="Ok"/>
    <s v="Ok"/>
    <n v="0"/>
    <s v="ok"/>
    <s v="Not Returned"/>
    <x v="6"/>
    <n v="2024"/>
    <s v="Mon"/>
    <x v="1"/>
    <s v="Slow"/>
    <x v="0"/>
    <s v="Weekday"/>
  </r>
  <r>
    <x v="473"/>
    <d v="2024-11-07T00:00:00"/>
    <d v="2024-11-06T00:00:00"/>
    <d v="2024-11-10T00:00:00"/>
    <s v="Rohit Verma"/>
    <s v="Hyderabad"/>
    <x v="0"/>
    <x v="0"/>
    <s v="Chair"/>
    <n v="1"/>
    <n v="1000"/>
    <n v="1000"/>
    <x v="0"/>
    <s v="Pending"/>
    <s v="In Transit"/>
    <s v="WH-Mumbai"/>
    <s v="Offline"/>
    <s v="No"/>
    <s v="N/A"/>
    <n v="4"/>
    <s v="Keep"/>
    <s v="Ok"/>
    <s v="Valid"/>
    <s v="Dispatch Error"/>
    <s v="Ok"/>
    <s v="Ok"/>
    <n v="1000"/>
    <s v="ok"/>
    <s v="Not Returned"/>
    <x v="5"/>
    <n v="2024"/>
    <s v="Thu"/>
    <x v="0"/>
    <s v="Medium"/>
    <x v="0"/>
    <s v="Weekday"/>
  </r>
  <r>
    <x v="474"/>
    <d v="2024-11-14T00:00:00"/>
    <d v="2024-11-14T00:00:00"/>
    <d v="2024-11-21T00:00:00"/>
    <s v="Sneha Kumar"/>
    <s v="Delhi"/>
    <x v="5"/>
    <x v="2"/>
    <s v="Jacket"/>
    <n v="0"/>
    <n v="0"/>
    <n v="0"/>
    <x v="1"/>
    <s v="Pending"/>
    <s v="On Time"/>
    <s v="WH-Delhi"/>
    <s v="Online"/>
    <s v="N/A"/>
    <s v="N/A"/>
    <n v="7"/>
    <s v="Keep"/>
    <s v="Fix"/>
    <s v="Missing"/>
    <s v="OK"/>
    <s v="Fix"/>
    <s v="Ok"/>
    <n v="0"/>
    <s v="ok"/>
    <s v="Not Returned"/>
    <x v="5"/>
    <n v="2024"/>
    <s v="Thu"/>
    <x v="1"/>
    <s v="Slow"/>
    <x v="0"/>
    <s v="Weekday"/>
  </r>
  <r>
    <x v="475"/>
    <d v="2024-05-19T00:00:00"/>
    <d v="2024-05-21T00:00:00"/>
    <d v="2024-05-21T00:00:00"/>
    <s v="Amit Gupta"/>
    <s v="Bangalore"/>
    <x v="3"/>
    <x v="2"/>
    <s v="Jeans"/>
    <n v="-1"/>
    <n v="1000"/>
    <n v="-1000"/>
    <x v="1"/>
    <s v="Completed"/>
    <s v="Delayed"/>
    <s v="WH-Delhi"/>
    <s v="Online"/>
    <s v="No"/>
    <s v="N/A"/>
    <n v="0"/>
    <s v="Keep"/>
    <s v="Fix"/>
    <s v="Valid"/>
    <s v="OK"/>
    <s v="Ok"/>
    <s v="Ok"/>
    <n v="-1000"/>
    <s v="ok"/>
    <s v="Not Returned"/>
    <x v="9"/>
    <n v="2024"/>
    <s v="Sun"/>
    <x v="0"/>
    <s v="Fast"/>
    <x v="0"/>
    <s v="Weekend"/>
  </r>
  <r>
    <x v="476"/>
    <d v="2024-09-13T00:00:00"/>
    <d v="2024-09-16T00:00:00"/>
    <d v="2024-09-22T00:00:00"/>
    <s v="Amit Yadav"/>
    <s v="Bangalore"/>
    <x v="3"/>
    <x v="1"/>
    <s v="Oil"/>
    <n v="0"/>
    <n v="2000"/>
    <n v="0"/>
    <x v="3"/>
    <s v="Pending"/>
    <s v="In Transit"/>
    <s v="WH-Delhi"/>
    <s v="Online"/>
    <s v="N/A"/>
    <s v="N/A"/>
    <n v="6"/>
    <s v="Keep"/>
    <s v="Fix"/>
    <s v="Valid"/>
    <s v="OK"/>
    <s v="Ok"/>
    <s v="Ok"/>
    <n v="0"/>
    <s v="ok"/>
    <s v="Not Returned"/>
    <x v="7"/>
    <n v="2024"/>
    <s v="Fri"/>
    <x v="1"/>
    <s v="Slow"/>
    <x v="0"/>
    <s v="Weekday"/>
  </r>
  <r>
    <x v="477"/>
    <d v="2024-12-03T00:00:00"/>
    <d v="2024-12-04T00:00:00"/>
    <d v="2024-12-09T00:00:00"/>
    <s v="Rahul Patel"/>
    <s v="Mumbai"/>
    <x v="1"/>
    <x v="2"/>
    <s v="T-Shirt"/>
    <n v="-1"/>
    <n v="100"/>
    <n v="-100"/>
    <x v="3"/>
    <s v="Pending"/>
    <s v="Delayed"/>
    <s v="WH-Delhi"/>
    <s v="Offline"/>
    <s v="No"/>
    <s v="N/A"/>
    <n v="5"/>
    <s v="Keep"/>
    <s v="Fix"/>
    <s v="Valid"/>
    <s v="OK"/>
    <s v="Ok"/>
    <s v="Ok"/>
    <n v="-100"/>
    <s v="ok"/>
    <s v="Not Returned"/>
    <x v="6"/>
    <n v="2024"/>
    <s v="Tue"/>
    <x v="0"/>
    <s v="Medium"/>
    <x v="0"/>
    <s v="Weekday"/>
  </r>
  <r>
    <x v="478"/>
    <d v="2024-01-30T00:00:00"/>
    <d v="2024-01-28T00:00:00"/>
    <d v="2024-02-01T00:00:00"/>
    <s v="Rahul Kumar"/>
    <s v="Jaipur"/>
    <x v="2"/>
    <x v="3"/>
    <s v="Headphones"/>
    <n v="2"/>
    <n v="500"/>
    <n v="1000"/>
    <x v="3"/>
    <s v="Pending"/>
    <s v="Delayed"/>
    <s v="WH-Pune"/>
    <s v="Online"/>
    <s v="Yes"/>
    <s v="Late Delivery"/>
    <n v="4"/>
    <s v="Keep"/>
    <s v="Ok"/>
    <s v="Valid"/>
    <s v="Dispatch Error"/>
    <s v="Ok"/>
    <s v="Ok"/>
    <n v="1000"/>
    <s v="ok"/>
    <s v="Late Delivery"/>
    <x v="4"/>
    <n v="2024"/>
    <s v="Tue"/>
    <x v="0"/>
    <s v="Medium"/>
    <x v="0"/>
    <s v="Weekday"/>
  </r>
  <r>
    <x v="479"/>
    <d v="2024-07-03T00:00:00"/>
    <d v="2024-07-01T00:00:00"/>
    <d v="2024-07-07T00:00:00"/>
    <s v="Vikas Yadav"/>
    <s v="Hyderabad"/>
    <x v="0"/>
    <x v="1"/>
    <s v="Oil"/>
    <n v="0"/>
    <n v="100"/>
    <n v="0"/>
    <x v="0"/>
    <s v="Pending"/>
    <s v="Delayed"/>
    <s v="WH-Delhi"/>
    <s v="Offline"/>
    <s v="Yes"/>
    <s v="Late Delivery"/>
    <n v="6"/>
    <s v="Keep"/>
    <s v="Fix"/>
    <s v="Valid"/>
    <s v="Dispatch Error"/>
    <s v="Ok"/>
    <s v="Ok"/>
    <n v="0"/>
    <s v="ok"/>
    <s v="Late Delivery"/>
    <x v="1"/>
    <n v="2024"/>
    <s v="Wed"/>
    <x v="1"/>
    <s v="Slow"/>
    <x v="0"/>
    <s v="Weekday"/>
  </r>
  <r>
    <x v="480"/>
    <d v="2024-02-12T00:00:00"/>
    <d v="2024-02-14T00:00:00"/>
    <d v="2024-02-16T00:00:00"/>
    <s v="Sneha Joshi"/>
    <s v="Delhi"/>
    <x v="5"/>
    <x v="3"/>
    <s v="Laptop"/>
    <n v="2"/>
    <n v="2000"/>
    <n v="4000"/>
    <x v="3"/>
    <s v="Cancelled"/>
    <s v="On Time"/>
    <s v="WH-Mumbai"/>
    <s v="Offline"/>
    <s v="N/A"/>
    <s v="N/A"/>
    <n v="2"/>
    <s v="Keep"/>
    <s v="Ok"/>
    <s v="Valid"/>
    <s v="OK"/>
    <s v="Ok"/>
    <s v="Ok"/>
    <n v="4000"/>
    <s v="ok"/>
    <s v="Not Returned"/>
    <x v="2"/>
    <n v="2024"/>
    <s v="Mon"/>
    <x v="0"/>
    <s v="Fast"/>
    <x v="2"/>
    <s v="Weekday"/>
  </r>
  <r>
    <x v="481"/>
    <d v="2024-12-29T00:00:00"/>
    <d v="2024-12-28T00:00:00"/>
    <d v="2024-12-27T00:00:00"/>
    <s v="Rahul Joshi"/>
    <s v="Hyderabad"/>
    <x v="0"/>
    <x v="3"/>
    <s v="Laptop"/>
    <n v="-1"/>
    <n v="100"/>
    <n v="-100"/>
    <x v="1"/>
    <s v="Completed"/>
    <s v="In Transit"/>
    <s v="WH-Delhi"/>
    <s v="Online"/>
    <s v="Yes"/>
    <s v="Wrong Item"/>
    <n v="-1"/>
    <s v="Keep"/>
    <s v="Fix"/>
    <s v="Valid"/>
    <s v="Dispatch Error"/>
    <s v="Ok"/>
    <s v="Ok"/>
    <n v="-100"/>
    <s v="ok"/>
    <s v="Wrong Item"/>
    <x v="6"/>
    <n v="2024"/>
    <s v="Sun"/>
    <x v="0"/>
    <s v="Fast"/>
    <x v="0"/>
    <s v="Weekend"/>
  </r>
  <r>
    <x v="482"/>
    <d v="2024-01-24T00:00:00"/>
    <d v="2024-01-26T00:00:00"/>
    <d v="2024-01-25T00:00:00"/>
    <s v="Vikas Joshi"/>
    <s v="Jaipur"/>
    <x v="2"/>
    <x v="3"/>
    <s v="Mobile"/>
    <n v="0"/>
    <n v="1000"/>
    <n v="0"/>
    <x v="1"/>
    <s v="Pending"/>
    <s v="On Time"/>
    <s v="WH-Mumbai"/>
    <s v="Online"/>
    <s v="Yes"/>
    <s v="Late Delivery"/>
    <n v="-1"/>
    <s v="Keep"/>
    <s v="Fix"/>
    <s v="Valid"/>
    <s v="Delivery Before Dispatch"/>
    <s v="Ok"/>
    <s v="Ok"/>
    <n v="0"/>
    <s v="ok"/>
    <s v="Late Delivery"/>
    <x v="4"/>
    <n v="2024"/>
    <s v="Wed"/>
    <x v="0"/>
    <s v="Fast"/>
    <x v="0"/>
    <s v="Weekday"/>
  </r>
  <r>
    <x v="483"/>
    <d v="2024-01-07T00:00:00"/>
    <d v="2024-01-07T00:00:00"/>
    <d v="2024-01-07T00:00:00"/>
    <s v="Anjali Patel"/>
    <s v="Lucknow"/>
    <x v="4"/>
    <x v="0"/>
    <s v="Sofa"/>
    <n v="2"/>
    <n v="1000"/>
    <n v="2000"/>
    <x v="0"/>
    <s v="Pending"/>
    <s v="On Time"/>
    <s v="WH-Pune"/>
    <s v="Offline"/>
    <s v="Yes"/>
    <s v="Damaged"/>
    <n v="0"/>
    <s v="Keep"/>
    <s v="Ok"/>
    <s v="Valid"/>
    <s v="OK"/>
    <s v="Ok"/>
    <s v="Ok"/>
    <n v="2000"/>
    <s v="ok"/>
    <s v="Damaged"/>
    <x v="4"/>
    <n v="2024"/>
    <s v="Sun"/>
    <x v="0"/>
    <s v="Fast"/>
    <x v="2"/>
    <s v="Weekend"/>
  </r>
  <r>
    <x v="484"/>
    <d v="2024-05-31T00:00:00"/>
    <d v="2024-06-02T00:00:00"/>
    <d v="2024-06-03T00:00:00"/>
    <s v="Amit Gupta"/>
    <s v="Pune"/>
    <x v="1"/>
    <x v="3"/>
    <s v="Mobile"/>
    <n v="-1"/>
    <n v="2000"/>
    <n v="-2000"/>
    <x v="2"/>
    <s v="Pending"/>
    <s v="In Transit"/>
    <s v="WH-Pune"/>
    <s v="Online"/>
    <s v="Yes"/>
    <s v="Wrong Item"/>
    <n v="1"/>
    <s v="Keep"/>
    <s v="Fix"/>
    <s v="Valid"/>
    <s v="OK"/>
    <s v="Ok"/>
    <s v="Ok"/>
    <n v="-2000"/>
    <s v="ok"/>
    <s v="Wrong Item"/>
    <x v="9"/>
    <n v="2024"/>
    <s v="Fri"/>
    <x v="0"/>
    <s v="Fast"/>
    <x v="0"/>
    <s v="Weekday"/>
  </r>
  <r>
    <x v="485"/>
    <d v="2024-01-01T00:00:00"/>
    <d v="2024-01-03T00:00:00"/>
    <d v="2024-01-09T00:00:00"/>
    <s v="Neha Gupta"/>
    <s v="Delhi"/>
    <x v="5"/>
    <x v="1"/>
    <s v="Oil"/>
    <n v="0"/>
    <n v="0"/>
    <n v="0"/>
    <x v="2"/>
    <s v="Completed"/>
    <s v="On Time"/>
    <s v="WH-Delhi"/>
    <s v="Offline"/>
    <s v="Yes"/>
    <s v="Unknwon"/>
    <n v="6"/>
    <s v="Keep"/>
    <s v="Fix"/>
    <s v="Missing"/>
    <s v="OK"/>
    <s v="Fix"/>
    <s v="Ok"/>
    <n v="0"/>
    <s v="ok"/>
    <s v="Unknwon"/>
    <x v="4"/>
    <n v="2024"/>
    <s v="Mon"/>
    <x v="1"/>
    <s v="Slow"/>
    <x v="0"/>
    <s v="Weekday"/>
  </r>
  <r>
    <x v="486"/>
    <d v="2024-08-13T00:00:00"/>
    <d v="2024-08-14T00:00:00"/>
    <d v="2024-08-20T00:00:00"/>
    <s v="Karan Gupta"/>
    <s v="Nagpur"/>
    <x v="1"/>
    <x v="0"/>
    <s v="Chair"/>
    <n v="3"/>
    <n v="1000"/>
    <n v="3000"/>
    <x v="3"/>
    <s v="Completed"/>
    <s v="On Time"/>
    <s v="WH-Pune"/>
    <s v="Offline"/>
    <s v="Yes"/>
    <s v="Unknwon"/>
    <n v="6"/>
    <s v="Keep"/>
    <s v="Ok"/>
    <s v="Valid"/>
    <s v="OK"/>
    <s v="Ok"/>
    <s v="Ok"/>
    <n v="3000"/>
    <s v="ok"/>
    <s v="Unknwon"/>
    <x v="11"/>
    <n v="2024"/>
    <s v="Tue"/>
    <x v="1"/>
    <s v="Slow"/>
    <x v="2"/>
    <s v="Weekday"/>
  </r>
  <r>
    <x v="487"/>
    <d v="2024-11-01T00:00:00"/>
    <d v="2024-11-01T00:00:00"/>
    <d v="2024-10-31T00:00:00"/>
    <s v="Karan Kumar"/>
    <s v="Bangalore"/>
    <x v="3"/>
    <x v="0"/>
    <s v="Table"/>
    <n v="1"/>
    <n v="500"/>
    <n v="500"/>
    <x v="3"/>
    <s v="Completed"/>
    <s v="Delayed"/>
    <s v="WH-Delhi"/>
    <s v="Online"/>
    <s v="Yes"/>
    <s v="Wrong Item"/>
    <n v="-1"/>
    <s v="Keep"/>
    <s v="Ok"/>
    <s v="Valid"/>
    <s v="Delivery Before Order"/>
    <s v="Ok"/>
    <s v="Ok"/>
    <n v="500"/>
    <s v="ok"/>
    <s v="Wrong Item"/>
    <x v="5"/>
    <n v="2024"/>
    <s v="Fri"/>
    <x v="0"/>
    <s v="Fast"/>
    <x v="0"/>
    <s v="Weekday"/>
  </r>
  <r>
    <x v="488"/>
    <d v="2024-04-12T00:00:00"/>
    <d v="2024-04-15T00:00:00"/>
    <d v="2024-04-18T00:00:00"/>
    <s v="Karan Verma"/>
    <s v="Jaipur"/>
    <x v="2"/>
    <x v="3"/>
    <s v="Laptop"/>
    <n v="2"/>
    <n v="100"/>
    <n v="200"/>
    <x v="2"/>
    <s v="Pending"/>
    <s v="On Time"/>
    <s v="WH-Delhi"/>
    <s v="Online"/>
    <s v="Yes"/>
    <s v="Unknwon"/>
    <n v="3"/>
    <s v="Keep"/>
    <s v="Ok"/>
    <s v="Valid"/>
    <s v="OK"/>
    <s v="Ok"/>
    <s v="Ok"/>
    <n v="200"/>
    <s v="ok"/>
    <s v="Unknwon"/>
    <x v="10"/>
    <n v="2024"/>
    <s v="Fri"/>
    <x v="0"/>
    <s v="Medium"/>
    <x v="0"/>
    <s v="Weekday"/>
  </r>
  <r>
    <x v="489"/>
    <d v="2024-06-10T00:00:00"/>
    <d v="2024-06-10T00:00:00"/>
    <d v="2024-06-16T00:00:00"/>
    <s v="Rohit Gupta"/>
    <s v="Hyderabad"/>
    <x v="0"/>
    <x v="3"/>
    <s v="Laptop"/>
    <n v="0"/>
    <n v="2000"/>
    <n v="0"/>
    <x v="1"/>
    <s v="Pending"/>
    <s v="Delayed"/>
    <s v="WH-Pune"/>
    <s v="Online"/>
    <s v="No"/>
    <s v="N/A"/>
    <n v="6"/>
    <s v="Keep"/>
    <s v="Fix"/>
    <s v="Valid"/>
    <s v="OK"/>
    <s v="Ok"/>
    <s v="Ok"/>
    <n v="0"/>
    <s v="ok"/>
    <s v="Not Returned"/>
    <x v="3"/>
    <n v="2024"/>
    <s v="Mon"/>
    <x v="1"/>
    <s v="Slow"/>
    <x v="0"/>
    <s v="Weekday"/>
  </r>
  <r>
    <x v="490"/>
    <d v="2024-08-26T00:00:00"/>
    <d v="2024-08-29T00:00:00"/>
    <d v="2024-08-31T00:00:00"/>
    <s v="Sneha Gupta"/>
    <s v="Bangalore"/>
    <x v="3"/>
    <x v="3"/>
    <s v="Headphones"/>
    <n v="3"/>
    <n v="500"/>
    <n v="1500"/>
    <x v="0"/>
    <s v="Completed"/>
    <s v="Delayed"/>
    <s v="WH-Mumbai"/>
    <s v="Offline"/>
    <s v="N/A"/>
    <s v="N/A"/>
    <n v="2"/>
    <s v="Keep"/>
    <s v="Ok"/>
    <s v="Valid"/>
    <s v="OK"/>
    <s v="Ok"/>
    <s v="Ok"/>
    <n v="1500"/>
    <s v="ok"/>
    <s v="Not Returned"/>
    <x v="11"/>
    <n v="2024"/>
    <s v="Mon"/>
    <x v="0"/>
    <s v="Fast"/>
    <x v="0"/>
    <s v="Weekday"/>
  </r>
  <r>
    <x v="491"/>
    <d v="2024-08-18T00:00:00"/>
    <d v="2024-08-20T00:00:00"/>
    <d v="2024-08-19T00:00:00"/>
    <s v="Rohit Gupta"/>
    <s v="Delhi"/>
    <x v="5"/>
    <x v="1"/>
    <s v="Wheat"/>
    <n v="-1"/>
    <n v="2000"/>
    <n v="-2000"/>
    <x v="1"/>
    <s v="Cancelled"/>
    <s v="Delayed"/>
    <s v="WH-Pune"/>
    <s v="Online"/>
    <s v="Yes"/>
    <s v="Unknwon"/>
    <n v="-1"/>
    <s v="Keep"/>
    <s v="Fix"/>
    <s v="Valid"/>
    <s v="Delivery Before Dispatch"/>
    <s v="Ok"/>
    <s v="Ok"/>
    <n v="-2000"/>
    <s v="ok"/>
    <s v="Unknwon"/>
    <x v="11"/>
    <n v="2024"/>
    <s v="Sun"/>
    <x v="0"/>
    <s v="Fast"/>
    <x v="0"/>
    <s v="Weekend"/>
  </r>
  <r>
    <x v="492"/>
    <d v="2024-05-17T00:00:00"/>
    <d v="2024-05-18T00:00:00"/>
    <d v="2024-05-17T00:00:00"/>
    <s v="Pooja Patel"/>
    <s v="Hyderabad"/>
    <x v="0"/>
    <x v="2"/>
    <s v="Jacket"/>
    <n v="-1"/>
    <n v="0"/>
    <n v="0"/>
    <x v="3"/>
    <s v="Completed"/>
    <s v="Delayed"/>
    <s v="WH-Pune"/>
    <s v="Offline"/>
    <s v="Yes"/>
    <s v="Wrong Item"/>
    <n v="-1"/>
    <s v="Keep"/>
    <s v="Fix"/>
    <s v="Missing"/>
    <s v="Delivery Before Dispatch"/>
    <s v="Fix"/>
    <s v="Ok"/>
    <n v="0"/>
    <s v="ok"/>
    <s v="Wrong Item"/>
    <x v="9"/>
    <n v="2024"/>
    <s v="Fri"/>
    <x v="0"/>
    <s v="Fast"/>
    <x v="0"/>
    <s v="Weekday"/>
  </r>
  <r>
    <x v="493"/>
    <d v="2024-06-11T00:00:00"/>
    <d v="2024-06-11T00:00:00"/>
    <d v="2024-06-18T00:00:00"/>
    <s v="Amit Verma"/>
    <s v="Bangalore"/>
    <x v="3"/>
    <x v="2"/>
    <s v="Jeans"/>
    <n v="2"/>
    <n v="0"/>
    <n v="0"/>
    <x v="3"/>
    <s v="Completed"/>
    <s v="On Time"/>
    <s v="WH-Delhi"/>
    <s v="Offline"/>
    <s v="N/A"/>
    <s v="N/A"/>
    <n v="7"/>
    <s v="Keep"/>
    <s v="Ok"/>
    <s v="Missing"/>
    <s v="OK"/>
    <s v="Fix"/>
    <s v="Ok"/>
    <n v="0"/>
    <s v="ok"/>
    <s v="Not Returned"/>
    <x v="3"/>
    <n v="2024"/>
    <s v="Tue"/>
    <x v="1"/>
    <s v="Slow"/>
    <x v="0"/>
    <s v="Weekday"/>
  </r>
  <r>
    <x v="494"/>
    <d v="2024-01-13T00:00:00"/>
    <d v="2024-01-11T00:00:00"/>
    <d v="2024-01-12T00:00:00"/>
    <s v="Priya Singh"/>
    <s v="Mumbai"/>
    <x v="1"/>
    <x v="3"/>
    <s v="Mobile"/>
    <n v="0"/>
    <n v="500"/>
    <n v="0"/>
    <x v="2"/>
    <s v="Completed"/>
    <s v="Delayed"/>
    <s v="WH-Delhi"/>
    <s v="Offline"/>
    <s v="No"/>
    <s v="N/A"/>
    <n v="1"/>
    <s v="Keep"/>
    <s v="Fix"/>
    <s v="Valid"/>
    <s v="Dispatch Error"/>
    <s v="Ok"/>
    <s v="Ok"/>
    <n v="0"/>
    <s v="ok"/>
    <s v="Not Returned"/>
    <x v="4"/>
    <n v="2024"/>
    <s v="Sat"/>
    <x v="0"/>
    <s v="Fast"/>
    <x v="0"/>
    <s v="Weekend"/>
  </r>
  <r>
    <x v="495"/>
    <d v="2024-03-15T00:00:00"/>
    <d v="2024-03-16T00:00:00"/>
    <d v="2024-03-22T00:00:00"/>
    <s v="Priya Yadav"/>
    <s v="Pune"/>
    <x v="1"/>
    <x v="3"/>
    <s v="Mobile"/>
    <n v="-1"/>
    <n v="0"/>
    <n v="0"/>
    <x v="2"/>
    <s v="Completed"/>
    <s v="Delayed"/>
    <s v="WH-Delhi"/>
    <s v="Online"/>
    <s v="Yes"/>
    <s v="Wrong Item"/>
    <n v="6"/>
    <s v="Keep"/>
    <s v="Fix"/>
    <s v="Missing"/>
    <s v="OK"/>
    <s v="Fix"/>
    <s v="Ok"/>
    <n v="0"/>
    <s v="ok"/>
    <s v="Wrong Item"/>
    <x v="8"/>
    <n v="2024"/>
    <s v="Fri"/>
    <x v="1"/>
    <s v="Slow"/>
    <x v="0"/>
    <s v="Weekday"/>
  </r>
  <r>
    <x v="496"/>
    <d v="2024-01-10T00:00:00"/>
    <d v="2024-01-13T00:00:00"/>
    <d v="2024-01-18T00:00:00"/>
    <s v="Rohit Singh"/>
    <s v="Nagpur"/>
    <x v="1"/>
    <x v="1"/>
    <s v="Oil"/>
    <n v="0"/>
    <n v="1000"/>
    <n v="0"/>
    <x v="2"/>
    <s v="Completed"/>
    <s v="Delayed"/>
    <s v="WH-Delhi"/>
    <s v="Online"/>
    <s v="No"/>
    <s v="N/A"/>
    <n v="5"/>
    <s v="Keep"/>
    <s v="Fix"/>
    <s v="Valid"/>
    <s v="OK"/>
    <s v="Ok"/>
    <s v="Ok"/>
    <n v="0"/>
    <s v="ok"/>
    <s v="Not Returned"/>
    <x v="4"/>
    <n v="2024"/>
    <s v="Wed"/>
    <x v="0"/>
    <s v="Medium"/>
    <x v="0"/>
    <s v="Weekday"/>
  </r>
  <r>
    <x v="497"/>
    <d v="2024-04-26T00:00:00"/>
    <d v="2024-04-26T00:00:00"/>
    <d v="2024-04-29T00:00:00"/>
    <s v="Vikas Singh"/>
    <s v="Pune"/>
    <x v="1"/>
    <x v="2"/>
    <s v="Jeans"/>
    <n v="2"/>
    <n v="2000"/>
    <n v="4000"/>
    <x v="2"/>
    <s v="Completed"/>
    <s v="On Time"/>
    <s v="WH-Delhi"/>
    <s v="Offline"/>
    <s v="No"/>
    <s v="N/A"/>
    <n v="3"/>
    <s v="Keep"/>
    <s v="Ok"/>
    <s v="Valid"/>
    <s v="OK"/>
    <s v="Ok"/>
    <s v="Ok"/>
    <n v="4000"/>
    <s v="ok"/>
    <s v="Not Returned"/>
    <x v="10"/>
    <n v="2024"/>
    <s v="Fri"/>
    <x v="0"/>
    <s v="Medium"/>
    <x v="2"/>
    <s v="Weekday"/>
  </r>
  <r>
    <x v="498"/>
    <d v="2024-07-12T00:00:00"/>
    <d v="2024-07-14T00:00:00"/>
    <d v="2024-07-18T00:00:00"/>
    <s v="Anjali Sharma"/>
    <s v="Delhi"/>
    <x v="5"/>
    <x v="1"/>
    <s v="Oil"/>
    <n v="0"/>
    <n v="2000"/>
    <n v="0"/>
    <x v="0"/>
    <s v="Completed"/>
    <s v="Delayed"/>
    <s v="WH-Pune"/>
    <s v="Online"/>
    <s v="No"/>
    <s v="N/A"/>
    <n v="4"/>
    <s v="Keep"/>
    <s v="Fix"/>
    <s v="Valid"/>
    <s v="OK"/>
    <s v="Ok"/>
    <s v="Ok"/>
    <n v="0"/>
    <s v="ok"/>
    <s v="Not Returned"/>
    <x v="1"/>
    <n v="2024"/>
    <s v="Fri"/>
    <x v="0"/>
    <s v="Medium"/>
    <x v="0"/>
    <s v="Weekday"/>
  </r>
  <r>
    <x v="499"/>
    <d v="2024-10-27T00:00:00"/>
    <d v="2024-10-25T00:00:00"/>
    <d v="2024-10-29T00:00:00"/>
    <s v="Amit Gupta"/>
    <s v="Nagpur"/>
    <x v="1"/>
    <x v="0"/>
    <s v="Table"/>
    <n v="-1"/>
    <n v="0"/>
    <n v="0"/>
    <x v="3"/>
    <s v="Completed"/>
    <s v="On Time"/>
    <s v="WH-Mumbai"/>
    <s v="Online"/>
    <s v="N/A"/>
    <s v="N/A"/>
    <n v="4"/>
    <s v="Keep"/>
    <s v="Fix"/>
    <s v="Missing"/>
    <s v="Dispatch Error"/>
    <s v="Fix"/>
    <s v="Ok"/>
    <n v="0"/>
    <s v="ok"/>
    <s v="Not Returned"/>
    <x v="0"/>
    <n v="2024"/>
    <s v="Sun"/>
    <x v="0"/>
    <s v="Medium"/>
    <x v="0"/>
    <s v="Weekend"/>
  </r>
  <r>
    <x v="500"/>
    <d v="2024-10-05T00:00:00"/>
    <d v="2024-10-08T00:00:00"/>
    <d v="2024-10-13T00:00:00"/>
    <s v="Anjali Singh"/>
    <s v="Hyderabad"/>
    <x v="0"/>
    <x v="2"/>
    <s v="Jacket"/>
    <n v="2"/>
    <n v="500"/>
    <n v="1000"/>
    <x v="3"/>
    <s v="Completed"/>
    <s v="In Transit"/>
    <s v="WH-Mumbai"/>
    <s v="Online"/>
    <s v="No"/>
    <s v="N/A"/>
    <n v="5"/>
    <s v="Keep"/>
    <s v="Ok"/>
    <s v="Valid"/>
    <s v="OK"/>
    <s v="Ok"/>
    <s v="Ok"/>
    <n v="1000"/>
    <s v="ok"/>
    <s v="Not Returned"/>
    <x v="0"/>
    <n v="2024"/>
    <s v="Sat"/>
    <x v="0"/>
    <s v="Medium"/>
    <x v="0"/>
    <s v="Weekend"/>
  </r>
  <r>
    <x v="501"/>
    <d v="2024-07-31T00:00:00"/>
    <d v="2024-07-30T00:00:00"/>
    <d v="2024-08-02T00:00:00"/>
    <s v="Neha Patel"/>
    <s v="Lucknow"/>
    <x v="4"/>
    <x v="2"/>
    <s v="T-Shirt"/>
    <n v="1"/>
    <n v="2000"/>
    <n v="2000"/>
    <x v="1"/>
    <s v="Completed"/>
    <s v="In Transit"/>
    <s v="WH-Pune"/>
    <s v="Offline"/>
    <s v="N/A"/>
    <s v="N/A"/>
    <n v="3"/>
    <s v="Keep"/>
    <s v="Ok"/>
    <s v="Valid"/>
    <s v="Dispatch Error"/>
    <s v="Ok"/>
    <s v="Ok"/>
    <n v="2000"/>
    <s v="ok"/>
    <s v="Not Returned"/>
    <x v="1"/>
    <n v="2024"/>
    <s v="Wed"/>
    <x v="0"/>
    <s v="Medium"/>
    <x v="2"/>
    <s v="Weekday"/>
  </r>
  <r>
    <x v="502"/>
    <d v="2024-11-22T00:00:00"/>
    <d v="2024-11-23T00:00:00"/>
    <d v="2024-11-28T00:00:00"/>
    <s v="Neha Kumar"/>
    <s v="Mumbai"/>
    <x v="1"/>
    <x v="3"/>
    <s v="Headphones"/>
    <n v="0"/>
    <n v="500"/>
    <n v="0"/>
    <x v="2"/>
    <s v="Completed"/>
    <s v="Delayed"/>
    <s v="WH-Pune"/>
    <s v="Online"/>
    <s v="N/A"/>
    <s v="N/A"/>
    <n v="5"/>
    <s v="Keep"/>
    <s v="Fix"/>
    <s v="Valid"/>
    <s v="OK"/>
    <s v="Ok"/>
    <s v="Ok"/>
    <n v="0"/>
    <s v="ok"/>
    <s v="Not Returned"/>
    <x v="5"/>
    <n v="2024"/>
    <s v="Fri"/>
    <x v="0"/>
    <s v="Medium"/>
    <x v="0"/>
    <s v="Weekday"/>
  </r>
  <r>
    <x v="503"/>
    <d v="2024-09-25T00:00:00"/>
    <d v="2024-09-28T00:00:00"/>
    <d v="2024-09-29T00:00:00"/>
    <s v="Anjali Sharma"/>
    <s v="Lucknow"/>
    <x v="4"/>
    <x v="2"/>
    <s v="Jeans"/>
    <n v="3"/>
    <n v="1000"/>
    <n v="3000"/>
    <x v="1"/>
    <s v="Completed"/>
    <s v="Delayed"/>
    <s v="WH-Delhi"/>
    <s v="Offline"/>
    <s v="N/A"/>
    <s v="N/A"/>
    <n v="1"/>
    <s v="Keep"/>
    <s v="Ok"/>
    <s v="Valid"/>
    <s v="OK"/>
    <s v="Ok"/>
    <s v="Ok"/>
    <n v="3000"/>
    <s v="ok"/>
    <s v="Not Returned"/>
    <x v="7"/>
    <n v="2024"/>
    <s v="Wed"/>
    <x v="0"/>
    <s v="Fast"/>
    <x v="2"/>
    <s v="Weekday"/>
  </r>
  <r>
    <x v="504"/>
    <d v="2024-01-01T00:00:00"/>
    <d v="2024-01-04T00:00:00"/>
    <d v="2024-01-05T00:00:00"/>
    <s v="Rohit Kumar"/>
    <s v="Jaipur"/>
    <x v="2"/>
    <x v="3"/>
    <s v="Laptop"/>
    <n v="-1"/>
    <n v="2000"/>
    <n v="-2000"/>
    <x v="3"/>
    <s v="Cancelled"/>
    <s v="Delayed"/>
    <s v="WH-Mumbai"/>
    <s v="Online"/>
    <s v="No"/>
    <s v="N/A"/>
    <n v="1"/>
    <s v="Keep"/>
    <s v="Fix"/>
    <s v="Valid"/>
    <s v="OK"/>
    <s v="Ok"/>
    <s v="Ok"/>
    <n v="-2000"/>
    <s v="ok"/>
    <s v="Not Returned"/>
    <x v="4"/>
    <n v="2024"/>
    <s v="Mon"/>
    <x v="0"/>
    <s v="Fast"/>
    <x v="0"/>
    <s v="Weekday"/>
  </r>
  <r>
    <x v="505"/>
    <d v="2024-10-27T00:00:00"/>
    <d v="2024-10-28T00:00:00"/>
    <d v="2024-11-03T00:00:00"/>
    <s v="Sneha Yadav"/>
    <s v="Bangalore"/>
    <x v="3"/>
    <x v="0"/>
    <s v="Chair"/>
    <n v="1"/>
    <n v="100"/>
    <n v="100"/>
    <x v="1"/>
    <s v="Cancelled"/>
    <s v="Delayed"/>
    <s v="WH-Mumbai"/>
    <s v="Offline"/>
    <s v="No"/>
    <s v="N/A"/>
    <n v="6"/>
    <s v="Keep"/>
    <s v="Ok"/>
    <s v="Valid"/>
    <s v="OK"/>
    <s v="Ok"/>
    <s v="Ok"/>
    <n v="100"/>
    <s v="ok"/>
    <s v="Not Returned"/>
    <x v="0"/>
    <n v="2024"/>
    <s v="Sun"/>
    <x v="1"/>
    <s v="Slow"/>
    <x v="0"/>
    <s v="Weekend"/>
  </r>
  <r>
    <x v="506"/>
    <d v="2024-08-25T00:00:00"/>
    <d v="2024-08-28T00:00:00"/>
    <d v="2024-08-29T00:00:00"/>
    <s v="Rohit Gupta"/>
    <s v="Bangalore"/>
    <x v="3"/>
    <x v="2"/>
    <s v="Jeans"/>
    <n v="0"/>
    <n v="1000"/>
    <n v="0"/>
    <x v="0"/>
    <s v="Completed"/>
    <s v="In Transit"/>
    <s v="WH-Delhi"/>
    <s v="Offline"/>
    <s v="N/A"/>
    <s v="N/A"/>
    <n v="1"/>
    <s v="Keep"/>
    <s v="Fix"/>
    <s v="Valid"/>
    <s v="OK"/>
    <s v="Ok"/>
    <s v="Ok"/>
    <n v="0"/>
    <s v="ok"/>
    <s v="Not Returned"/>
    <x v="11"/>
    <n v="2024"/>
    <s v="Sun"/>
    <x v="0"/>
    <s v="Fast"/>
    <x v="0"/>
    <s v="Weekend"/>
  </r>
  <r>
    <x v="507"/>
    <d v="2024-05-29T00:00:00"/>
    <d v="2024-06-01T00:00:00"/>
    <d v="2024-06-06T00:00:00"/>
    <s v="Amit Joshi"/>
    <s v="Lucknow"/>
    <x v="4"/>
    <x v="2"/>
    <s v="Jacket"/>
    <n v="1"/>
    <n v="0"/>
    <n v="0"/>
    <x v="3"/>
    <s v="Completed"/>
    <s v="On Time"/>
    <s v="WH-Delhi"/>
    <s v="Offline"/>
    <s v="Yes"/>
    <s v="Unknwon"/>
    <n v="5"/>
    <s v="Keep"/>
    <s v="Ok"/>
    <s v="Missing"/>
    <s v="OK"/>
    <s v="Fix"/>
    <s v="Ok"/>
    <n v="0"/>
    <s v="ok"/>
    <s v="Unknwon"/>
    <x v="9"/>
    <n v="2024"/>
    <s v="Wed"/>
    <x v="0"/>
    <s v="Medium"/>
    <x v="0"/>
    <s v="Weekday"/>
  </r>
  <r>
    <x v="508"/>
    <d v="2024-04-14T00:00:00"/>
    <d v="2024-04-12T00:00:00"/>
    <d v="2024-04-17T00:00:00"/>
    <s v="Rahul Verma"/>
    <s v="Pune"/>
    <x v="1"/>
    <x v="3"/>
    <s v="Laptop"/>
    <n v="2"/>
    <n v="2000"/>
    <n v="4000"/>
    <x v="1"/>
    <s v="Completed"/>
    <s v="Delayed"/>
    <s v="WH-Mumbai"/>
    <s v="Offline"/>
    <s v="Yes"/>
    <s v="Late Delivery"/>
    <n v="5"/>
    <s v="Keep"/>
    <s v="Ok"/>
    <s v="Valid"/>
    <s v="Dispatch Error"/>
    <s v="Ok"/>
    <s v="Ok"/>
    <n v="4000"/>
    <s v="ok"/>
    <s v="Late Delivery"/>
    <x v="10"/>
    <n v="2024"/>
    <s v="Sun"/>
    <x v="0"/>
    <s v="Medium"/>
    <x v="2"/>
    <s v="Weekend"/>
  </r>
  <r>
    <x v="509"/>
    <d v="2024-06-22T00:00:00"/>
    <d v="2024-06-25T00:00:00"/>
    <d v="2024-06-25T00:00:00"/>
    <s v="Neha Yadav"/>
    <s v="Pune"/>
    <x v="1"/>
    <x v="2"/>
    <s v="Jeans"/>
    <n v="-1"/>
    <n v="1000"/>
    <n v="-1000"/>
    <x v="1"/>
    <s v="Pending"/>
    <s v="Delayed"/>
    <s v="WH-Delhi"/>
    <s v="Offline"/>
    <s v="Yes"/>
    <s v="Late Delivery"/>
    <n v="0"/>
    <s v="Keep"/>
    <s v="Fix"/>
    <s v="Valid"/>
    <s v="OK"/>
    <s v="Ok"/>
    <s v="Ok"/>
    <n v="-1000"/>
    <s v="ok"/>
    <s v="Late Delivery"/>
    <x v="3"/>
    <n v="2024"/>
    <s v="Sat"/>
    <x v="0"/>
    <s v="Fast"/>
    <x v="0"/>
    <s v="Weekend"/>
  </r>
  <r>
    <x v="510"/>
    <d v="2024-09-25T00:00:00"/>
    <d v="2024-09-25T00:00:00"/>
    <d v="2024-09-25T00:00:00"/>
    <s v="Karan Kumar"/>
    <s v="Delhi"/>
    <x v="5"/>
    <x v="2"/>
    <s v="Jeans"/>
    <n v="1"/>
    <n v="2000"/>
    <n v="2000"/>
    <x v="1"/>
    <s v="Pending"/>
    <s v="Delayed"/>
    <s v="WH-Pune"/>
    <s v="Online"/>
    <s v="Yes"/>
    <s v="Late Delivery"/>
    <n v="0"/>
    <s v="Keep"/>
    <s v="Ok"/>
    <s v="Valid"/>
    <s v="OK"/>
    <s v="Ok"/>
    <s v="Ok"/>
    <n v="2000"/>
    <s v="ok"/>
    <s v="Late Delivery"/>
    <x v="7"/>
    <n v="2024"/>
    <s v="Wed"/>
    <x v="0"/>
    <s v="Fast"/>
    <x v="2"/>
    <s v="Weekday"/>
  </r>
  <r>
    <x v="511"/>
    <d v="2024-06-19T00:00:00"/>
    <d v="2024-06-17T00:00:00"/>
    <d v="2024-06-17T00:00:00"/>
    <s v="Karan Patel"/>
    <s v="Nagpur"/>
    <x v="1"/>
    <x v="3"/>
    <s v="Headphones"/>
    <n v="0"/>
    <n v="500"/>
    <n v="0"/>
    <x v="2"/>
    <s v="Completed"/>
    <s v="On Time"/>
    <s v="WH-Pune"/>
    <s v="Offline"/>
    <s v="N/A"/>
    <s v="N/A"/>
    <n v="0"/>
    <s v="Keep"/>
    <s v="Fix"/>
    <s v="Valid"/>
    <s v="Dispatch Error"/>
    <s v="Ok"/>
    <s v="Ok"/>
    <n v="0"/>
    <s v="ok"/>
    <s v="Not Returned"/>
    <x v="3"/>
    <n v="2024"/>
    <s v="Wed"/>
    <x v="0"/>
    <s v="Fast"/>
    <x v="0"/>
    <s v="Weekday"/>
  </r>
  <r>
    <x v="512"/>
    <d v="2024-05-03T00:00:00"/>
    <d v="2024-05-06T00:00:00"/>
    <d v="2024-05-13T00:00:00"/>
    <s v="Sneha Sharma"/>
    <s v="Jaipur"/>
    <x v="2"/>
    <x v="0"/>
    <s v="Table"/>
    <n v="-1"/>
    <n v="0"/>
    <n v="0"/>
    <x v="1"/>
    <s v="Completed"/>
    <s v="In Transit"/>
    <s v="WH-Mumbai"/>
    <s v="Offline"/>
    <s v="N/A"/>
    <s v="N/A"/>
    <n v="7"/>
    <s v="Keep"/>
    <s v="Fix"/>
    <s v="Missing"/>
    <s v="OK"/>
    <s v="Fix"/>
    <s v="Ok"/>
    <n v="0"/>
    <s v="ok"/>
    <s v="Not Returned"/>
    <x v="9"/>
    <n v="2024"/>
    <s v="Fri"/>
    <x v="1"/>
    <s v="Slow"/>
    <x v="0"/>
    <s v="Weekday"/>
  </r>
  <r>
    <x v="513"/>
    <d v="2024-12-27T00:00:00"/>
    <d v="2024-12-26T00:00:00"/>
    <d v="2024-12-28T00:00:00"/>
    <s v="Pooja Patel"/>
    <s v="Lucknow"/>
    <x v="4"/>
    <x v="3"/>
    <s v="Mobile"/>
    <n v="0"/>
    <n v="1000"/>
    <n v="0"/>
    <x v="3"/>
    <s v="Completed"/>
    <s v="Delayed"/>
    <s v="WH-Mumbai"/>
    <s v="Online"/>
    <s v="No"/>
    <s v="N/A"/>
    <n v="2"/>
    <s v="Keep"/>
    <s v="Fix"/>
    <s v="Valid"/>
    <s v="Dispatch Error"/>
    <s v="Ok"/>
    <s v="Ok"/>
    <n v="0"/>
    <s v="ok"/>
    <s v="Not Returned"/>
    <x v="6"/>
    <n v="2024"/>
    <s v="Fri"/>
    <x v="0"/>
    <s v="Fast"/>
    <x v="0"/>
    <s v="Weekday"/>
  </r>
  <r>
    <x v="514"/>
    <d v="2024-05-28T00:00:00"/>
    <d v="2024-05-30T00:00:00"/>
    <d v="2024-05-29T00:00:00"/>
    <s v="Sneha Verma"/>
    <s v="Nagpur"/>
    <x v="1"/>
    <x v="1"/>
    <s v="Rice"/>
    <n v="2"/>
    <n v="500"/>
    <n v="1000"/>
    <x v="1"/>
    <s v="Cancelled"/>
    <s v="Delayed"/>
    <s v="WH-Delhi"/>
    <s v="Offline"/>
    <s v="No"/>
    <s v="N/A"/>
    <n v="-1"/>
    <s v="Keep"/>
    <s v="Ok"/>
    <s v="Valid"/>
    <s v="Delivery Before Dispatch"/>
    <s v="Ok"/>
    <s v="Ok"/>
    <n v="1000"/>
    <s v="ok"/>
    <s v="Not Returned"/>
    <x v="9"/>
    <n v="2024"/>
    <s v="Tue"/>
    <x v="0"/>
    <s v="Fast"/>
    <x v="0"/>
    <s v="Weekday"/>
  </r>
  <r>
    <x v="515"/>
    <d v="2024-07-25T00:00:00"/>
    <d v="2024-07-23T00:00:00"/>
    <d v="2024-07-30T00:00:00"/>
    <s v="Pooja Joshi"/>
    <s v="Pune"/>
    <x v="1"/>
    <x v="0"/>
    <s v="Table"/>
    <n v="3"/>
    <n v="0"/>
    <n v="0"/>
    <x v="0"/>
    <s v="Cancelled"/>
    <s v="On Time"/>
    <s v="WH-Pune"/>
    <s v="Online"/>
    <s v="Yes"/>
    <s v="Unknwon"/>
    <n v="7"/>
    <s v="Keep"/>
    <s v="Ok"/>
    <s v="Missing"/>
    <s v="Dispatch Error"/>
    <s v="Fix"/>
    <s v="Ok"/>
    <n v="0"/>
    <s v="ok"/>
    <s v="Unknwon"/>
    <x v="1"/>
    <n v="2024"/>
    <s v="Thu"/>
    <x v="1"/>
    <s v="Slow"/>
    <x v="0"/>
    <s v="Weekday"/>
  </r>
  <r>
    <x v="516"/>
    <d v="2024-11-23T00:00:00"/>
    <d v="2024-11-26T00:00:00"/>
    <d v="2024-11-29T00:00:00"/>
    <s v="Rahul Kumar"/>
    <s v="Nagpur"/>
    <x v="1"/>
    <x v="0"/>
    <s v="Chair"/>
    <n v="2"/>
    <n v="0"/>
    <n v="0"/>
    <x v="2"/>
    <s v="Pending"/>
    <s v="Delayed"/>
    <s v="WH-Pune"/>
    <s v="Offline"/>
    <s v="Yes"/>
    <s v="Unknwon"/>
    <n v="3"/>
    <s v="Keep"/>
    <s v="Ok"/>
    <s v="Missing"/>
    <s v="OK"/>
    <s v="Fix"/>
    <s v="Ok"/>
    <n v="0"/>
    <s v="ok"/>
    <s v="Unknwon"/>
    <x v="5"/>
    <n v="2024"/>
    <s v="Sat"/>
    <x v="0"/>
    <s v="Medium"/>
    <x v="0"/>
    <s v="Weekend"/>
  </r>
  <r>
    <x v="517"/>
    <d v="2024-12-29T00:00:00"/>
    <d v="2024-12-28T00:00:00"/>
    <d v="2025-01-01T00:00:00"/>
    <s v="Anjali Yadav"/>
    <s v="Nagpur"/>
    <x v="1"/>
    <x v="3"/>
    <s v="Laptop"/>
    <n v="1"/>
    <n v="1000"/>
    <n v="1000"/>
    <x v="1"/>
    <s v="Cancelled"/>
    <s v="Delayed"/>
    <s v="WH-Delhi"/>
    <s v="Offline"/>
    <s v="Yes"/>
    <s v="Late Delivery"/>
    <n v="4"/>
    <s v="Keep"/>
    <s v="Ok"/>
    <s v="Valid"/>
    <s v="Dispatch Error"/>
    <s v="Ok"/>
    <s v="Ok"/>
    <n v="1000"/>
    <s v="ok"/>
    <s v="Late Delivery"/>
    <x v="6"/>
    <n v="2024"/>
    <s v="Sun"/>
    <x v="0"/>
    <s v="Medium"/>
    <x v="0"/>
    <s v="Weekend"/>
  </r>
  <r>
    <x v="518"/>
    <d v="2024-05-22T00:00:00"/>
    <d v="2024-05-23T00:00:00"/>
    <d v="2024-05-28T00:00:00"/>
    <s v="Pooja Yadav"/>
    <s v="Jaipur"/>
    <x v="2"/>
    <x v="1"/>
    <s v="Oil"/>
    <n v="2"/>
    <n v="0"/>
    <n v="0"/>
    <x v="0"/>
    <s v="Pending"/>
    <s v="Delayed"/>
    <s v="WH-Mumbai"/>
    <s v="Offline"/>
    <s v="N/A"/>
    <s v="N/A"/>
    <n v="5"/>
    <s v="Keep"/>
    <s v="Ok"/>
    <s v="Missing"/>
    <s v="OK"/>
    <s v="Fix"/>
    <s v="Ok"/>
    <n v="0"/>
    <s v="ok"/>
    <s v="Not Returned"/>
    <x v="9"/>
    <n v="2024"/>
    <s v="Wed"/>
    <x v="0"/>
    <s v="Medium"/>
    <x v="0"/>
    <s v="Weekday"/>
  </r>
  <r>
    <x v="519"/>
    <d v="2024-09-05T00:00:00"/>
    <d v="2024-09-08T00:00:00"/>
    <d v="2024-09-08T00:00:00"/>
    <s v="Vikas Patel"/>
    <s v="Lucknow"/>
    <x v="4"/>
    <x v="1"/>
    <s v="Wheat"/>
    <n v="3"/>
    <n v="500"/>
    <n v="1500"/>
    <x v="3"/>
    <s v="Completed"/>
    <s v="Delayed"/>
    <s v="WH-Delhi"/>
    <s v="Online"/>
    <s v="N/A"/>
    <s v="N/A"/>
    <n v="0"/>
    <s v="Keep"/>
    <s v="Ok"/>
    <s v="Valid"/>
    <s v="OK"/>
    <s v="Ok"/>
    <s v="Ok"/>
    <n v="1500"/>
    <s v="ok"/>
    <s v="Not Returned"/>
    <x v="7"/>
    <n v="2024"/>
    <s v="Thu"/>
    <x v="0"/>
    <s v="Fast"/>
    <x v="0"/>
    <s v="Weekday"/>
  </r>
  <r>
    <x v="520"/>
    <d v="2024-10-15T00:00:00"/>
    <d v="2024-10-16T00:00:00"/>
    <d v="2024-10-23T00:00:00"/>
    <s v="Rahul Gupta"/>
    <s v="Mumbai"/>
    <x v="1"/>
    <x v="3"/>
    <s v="Mobile"/>
    <n v="3"/>
    <n v="0"/>
    <n v="0"/>
    <x v="1"/>
    <s v="Cancelled"/>
    <s v="On Time"/>
    <s v="WH-Delhi"/>
    <s v="Offline"/>
    <s v="Yes"/>
    <s v="Wrong Item"/>
    <n v="7"/>
    <s v="Keep"/>
    <s v="Ok"/>
    <s v="Missing"/>
    <s v="OK"/>
    <s v="Fix"/>
    <s v="Ok"/>
    <n v="0"/>
    <s v="ok"/>
    <s v="Wrong Item"/>
    <x v="0"/>
    <n v="2024"/>
    <s v="Tue"/>
    <x v="1"/>
    <s v="Slow"/>
    <x v="0"/>
    <s v="Weekday"/>
  </r>
  <r>
    <x v="521"/>
    <d v="2024-10-01T00:00:00"/>
    <d v="2024-09-30T00:00:00"/>
    <d v="2024-09-29T00:00:00"/>
    <s v="Pooja Gupta"/>
    <s v="Jaipur"/>
    <x v="2"/>
    <x v="2"/>
    <s v="Jacket"/>
    <n v="2"/>
    <n v="500"/>
    <n v="1000"/>
    <x v="1"/>
    <s v="Completed"/>
    <s v="On Time"/>
    <s v="WH-Mumbai"/>
    <s v="Offline"/>
    <s v="No"/>
    <s v="N/A"/>
    <n v="-1"/>
    <s v="Keep"/>
    <s v="Ok"/>
    <s v="Valid"/>
    <s v="Dispatch Error"/>
    <s v="Ok"/>
    <s v="Ok"/>
    <n v="1000"/>
    <s v="ok"/>
    <s v="Not Returned"/>
    <x v="0"/>
    <n v="2024"/>
    <s v="Tue"/>
    <x v="0"/>
    <s v="Fast"/>
    <x v="0"/>
    <s v="Weekday"/>
  </r>
  <r>
    <x v="522"/>
    <d v="2024-05-26T00:00:00"/>
    <d v="2024-05-29T00:00:00"/>
    <d v="2024-06-01T00:00:00"/>
    <s v="Sneha Verma"/>
    <s v="Nagpur"/>
    <x v="1"/>
    <x v="3"/>
    <s v="Headphones"/>
    <n v="3"/>
    <n v="2000"/>
    <n v="6000"/>
    <x v="1"/>
    <s v="Pending"/>
    <s v="On Time"/>
    <s v="WH-Delhi"/>
    <s v="Online"/>
    <s v="N/A"/>
    <s v="N/A"/>
    <n v="3"/>
    <s v="Keep"/>
    <s v="Ok"/>
    <s v="Valid"/>
    <s v="OK"/>
    <s v="Ok"/>
    <s v="Ok"/>
    <n v="6000"/>
    <s v="ok"/>
    <s v="Not Returned"/>
    <x v="9"/>
    <n v="2024"/>
    <s v="Sun"/>
    <x v="0"/>
    <s v="Medium"/>
    <x v="1"/>
    <s v="Weekend"/>
  </r>
  <r>
    <x v="523"/>
    <d v="2024-09-07T00:00:00"/>
    <d v="2024-09-10T00:00:00"/>
    <d v="2024-09-11T00:00:00"/>
    <s v="Priya Verma"/>
    <s v="Pune"/>
    <x v="1"/>
    <x v="1"/>
    <s v="Rice"/>
    <n v="3"/>
    <n v="1000"/>
    <n v="3000"/>
    <x v="1"/>
    <s v="Completed"/>
    <s v="In Transit"/>
    <s v="WH-Delhi"/>
    <s v="Offline"/>
    <s v="No"/>
    <s v="N/A"/>
    <n v="1"/>
    <s v="Keep"/>
    <s v="Ok"/>
    <s v="Valid"/>
    <s v="OK"/>
    <s v="Ok"/>
    <s v="Ok"/>
    <n v="3000"/>
    <s v="ok"/>
    <s v="Not Returned"/>
    <x v="7"/>
    <n v="2024"/>
    <s v="Sat"/>
    <x v="0"/>
    <s v="Fast"/>
    <x v="2"/>
    <s v="Weekend"/>
  </r>
  <r>
    <x v="524"/>
    <d v="2024-09-15T00:00:00"/>
    <d v="2024-09-14T00:00:00"/>
    <d v="2024-09-15T00:00:00"/>
    <s v="Rohit Yadav"/>
    <s v="Nagpur"/>
    <x v="1"/>
    <x v="1"/>
    <s v="Rice"/>
    <n v="3"/>
    <n v="1000"/>
    <n v="3000"/>
    <x v="3"/>
    <s v="Pending"/>
    <s v="In Transit"/>
    <s v="WH-Pune"/>
    <s v="Online"/>
    <s v="N/A"/>
    <s v="N/A"/>
    <n v="1"/>
    <s v="Keep"/>
    <s v="Ok"/>
    <s v="Valid"/>
    <s v="Dispatch Error"/>
    <s v="Ok"/>
    <s v="Ok"/>
    <n v="3000"/>
    <s v="ok"/>
    <s v="Not Returned"/>
    <x v="7"/>
    <n v="2024"/>
    <s v="Sun"/>
    <x v="0"/>
    <s v="Fast"/>
    <x v="2"/>
    <s v="Weekend"/>
  </r>
  <r>
    <x v="525"/>
    <d v="2024-09-23T00:00:00"/>
    <d v="2024-09-25T00:00:00"/>
    <d v="2024-10-01T00:00:00"/>
    <s v="Sneha Gupta"/>
    <s v="Mumbai"/>
    <x v="1"/>
    <x v="0"/>
    <s v="Sofa"/>
    <n v="0"/>
    <n v="2000"/>
    <n v="0"/>
    <x v="1"/>
    <s v="Completed"/>
    <s v="Delayed"/>
    <s v="WH-Delhi"/>
    <s v="Offline"/>
    <s v="No"/>
    <s v="N/A"/>
    <n v="6"/>
    <s v="Keep"/>
    <s v="Fix"/>
    <s v="Valid"/>
    <s v="OK"/>
    <s v="Ok"/>
    <s v="Ok"/>
    <n v="0"/>
    <s v="ok"/>
    <s v="Not Returned"/>
    <x v="7"/>
    <n v="2024"/>
    <s v="Mon"/>
    <x v="1"/>
    <s v="Slow"/>
    <x v="0"/>
    <s v="Weekday"/>
  </r>
  <r>
    <x v="526"/>
    <d v="2024-01-16T00:00:00"/>
    <d v="2024-01-17T00:00:00"/>
    <d v="2024-01-21T00:00:00"/>
    <s v="Pooja Verma"/>
    <s v="Lucknow"/>
    <x v="4"/>
    <x v="0"/>
    <s v="Chair"/>
    <n v="2"/>
    <n v="0"/>
    <n v="0"/>
    <x v="3"/>
    <s v="Pending"/>
    <s v="On Time"/>
    <s v="WH-Delhi"/>
    <s v="Online"/>
    <s v="No"/>
    <s v="N/A"/>
    <n v="4"/>
    <s v="Keep"/>
    <s v="Ok"/>
    <s v="Missing"/>
    <s v="OK"/>
    <s v="Fix"/>
    <s v="Ok"/>
    <n v="0"/>
    <s v="ok"/>
    <s v="Not Returned"/>
    <x v="4"/>
    <n v="2024"/>
    <s v="Tue"/>
    <x v="0"/>
    <s v="Medium"/>
    <x v="0"/>
    <s v="Weekday"/>
  </r>
  <r>
    <x v="527"/>
    <d v="2024-04-10T00:00:00"/>
    <d v="2024-04-11T00:00:00"/>
    <d v="2024-04-14T00:00:00"/>
    <s v="Neha Singh"/>
    <s v="Hyderabad"/>
    <x v="0"/>
    <x v="3"/>
    <s v="Mobile"/>
    <n v="0"/>
    <n v="1000"/>
    <n v="0"/>
    <x v="1"/>
    <s v="Completed"/>
    <s v="In Transit"/>
    <s v="WH-Mumbai"/>
    <s v="Offline"/>
    <s v="Yes"/>
    <s v="Late Delivery"/>
    <n v="3"/>
    <s v="Keep"/>
    <s v="Fix"/>
    <s v="Valid"/>
    <s v="OK"/>
    <s v="Ok"/>
    <s v="Ok"/>
    <n v="0"/>
    <s v="ok"/>
    <s v="Late Delivery"/>
    <x v="10"/>
    <n v="2024"/>
    <s v="Wed"/>
    <x v="0"/>
    <s v="Medium"/>
    <x v="0"/>
    <s v="Weekday"/>
  </r>
  <r>
    <x v="528"/>
    <d v="2024-08-26T00:00:00"/>
    <d v="2024-08-26T00:00:00"/>
    <d v="2024-08-27T00:00:00"/>
    <s v="Priya Joshi"/>
    <s v="Pune"/>
    <x v="1"/>
    <x v="1"/>
    <s v="Rice"/>
    <n v="3"/>
    <n v="1000"/>
    <n v="3000"/>
    <x v="3"/>
    <s v="Cancelled"/>
    <s v="On Time"/>
    <s v="WH-Pune"/>
    <s v="Online"/>
    <s v="Yes"/>
    <s v="Wrong Item"/>
    <n v="1"/>
    <s v="Keep"/>
    <s v="Ok"/>
    <s v="Valid"/>
    <s v="OK"/>
    <s v="Ok"/>
    <s v="Ok"/>
    <n v="3000"/>
    <s v="ok"/>
    <s v="Wrong Item"/>
    <x v="11"/>
    <n v="2024"/>
    <s v="Mon"/>
    <x v="0"/>
    <s v="Fast"/>
    <x v="2"/>
    <s v="Weekday"/>
  </r>
  <r>
    <x v="529"/>
    <d v="2024-07-24T00:00:00"/>
    <d v="2024-07-25T00:00:00"/>
    <d v="2024-08-01T00:00:00"/>
    <s v="Amit Patel"/>
    <s v="Pune"/>
    <x v="1"/>
    <x v="2"/>
    <s v="T-Shirt"/>
    <n v="0"/>
    <n v="100"/>
    <n v="0"/>
    <x v="0"/>
    <s v="Pending"/>
    <s v="Delayed"/>
    <s v="WH-Delhi"/>
    <s v="Online"/>
    <s v="Yes"/>
    <s v="Unknwon"/>
    <n v="7"/>
    <s v="Keep"/>
    <s v="Fix"/>
    <s v="Valid"/>
    <s v="OK"/>
    <s v="Ok"/>
    <s v="Ok"/>
    <n v="0"/>
    <s v="ok"/>
    <s v="Unknwon"/>
    <x v="1"/>
    <n v="2024"/>
    <s v="Wed"/>
    <x v="1"/>
    <s v="Slow"/>
    <x v="0"/>
    <s v="Weekday"/>
  </r>
  <r>
    <x v="530"/>
    <d v="2024-11-16T00:00:00"/>
    <d v="2024-11-19T00:00:00"/>
    <d v="2024-11-26T00:00:00"/>
    <s v="Amit Singh"/>
    <s v="Delhi"/>
    <x v="5"/>
    <x v="3"/>
    <s v="Headphones"/>
    <n v="1"/>
    <n v="500"/>
    <n v="500"/>
    <x v="0"/>
    <s v="Completed"/>
    <s v="Delayed"/>
    <s v="WH-Delhi"/>
    <s v="Online"/>
    <s v="N/A"/>
    <s v="N/A"/>
    <n v="7"/>
    <s v="Keep"/>
    <s v="Ok"/>
    <s v="Valid"/>
    <s v="OK"/>
    <s v="Ok"/>
    <s v="Ok"/>
    <n v="500"/>
    <s v="ok"/>
    <s v="Not Returned"/>
    <x v="5"/>
    <n v="2024"/>
    <s v="Sat"/>
    <x v="1"/>
    <s v="Slow"/>
    <x v="0"/>
    <s v="Weekend"/>
  </r>
  <r>
    <x v="531"/>
    <d v="2024-09-19T00:00:00"/>
    <d v="2024-09-18T00:00:00"/>
    <d v="2024-09-20T00:00:00"/>
    <s v="Karan Gupta"/>
    <s v="Delhi"/>
    <x v="5"/>
    <x v="1"/>
    <s v="Wheat"/>
    <n v="-1"/>
    <n v="500"/>
    <n v="-500"/>
    <x v="0"/>
    <s v="Completed"/>
    <s v="Delayed"/>
    <s v="WH-Delhi"/>
    <s v="Online"/>
    <s v="Yes"/>
    <s v="Unknwon"/>
    <n v="2"/>
    <s v="Keep"/>
    <s v="Fix"/>
    <s v="Valid"/>
    <s v="Dispatch Error"/>
    <s v="Ok"/>
    <s v="Ok"/>
    <n v="-500"/>
    <s v="ok"/>
    <s v="Unknwon"/>
    <x v="7"/>
    <n v="2024"/>
    <s v="Thu"/>
    <x v="0"/>
    <s v="Fast"/>
    <x v="0"/>
    <s v="Weekday"/>
  </r>
  <r>
    <x v="532"/>
    <d v="2024-12-21T00:00:00"/>
    <d v="2024-12-19T00:00:00"/>
    <d v="2024-12-22T00:00:00"/>
    <s v="Neha Gupta"/>
    <s v="Delhi"/>
    <x v="5"/>
    <x v="1"/>
    <s v="Wheat"/>
    <n v="-1"/>
    <n v="100"/>
    <n v="-100"/>
    <x v="3"/>
    <s v="Completed"/>
    <s v="On Time"/>
    <s v="WH-Pune"/>
    <s v="Online"/>
    <s v="Yes"/>
    <s v="Damaged"/>
    <n v="3"/>
    <s v="Keep"/>
    <s v="Fix"/>
    <s v="Valid"/>
    <s v="Dispatch Error"/>
    <s v="Ok"/>
    <s v="Ok"/>
    <n v="-100"/>
    <s v="ok"/>
    <s v="Damaged"/>
    <x v="6"/>
    <n v="2024"/>
    <s v="Sat"/>
    <x v="0"/>
    <s v="Medium"/>
    <x v="0"/>
    <s v="Weekend"/>
  </r>
  <r>
    <x v="533"/>
    <d v="2024-03-27T00:00:00"/>
    <d v="2024-03-28T00:00:00"/>
    <d v="2024-04-01T00:00:00"/>
    <s v="Karan Kumar"/>
    <s v="Bangalore"/>
    <x v="3"/>
    <x v="2"/>
    <s v="Jeans"/>
    <n v="-1"/>
    <n v="1000"/>
    <n v="-1000"/>
    <x v="0"/>
    <s v="Cancelled"/>
    <s v="In Transit"/>
    <s v="WH-Delhi"/>
    <s v="Online"/>
    <s v="No"/>
    <s v="N/A"/>
    <n v="4"/>
    <s v="Keep"/>
    <s v="Fix"/>
    <s v="Valid"/>
    <s v="OK"/>
    <s v="Ok"/>
    <s v="Ok"/>
    <n v="-1000"/>
    <s v="ok"/>
    <s v="Not Returned"/>
    <x v="8"/>
    <n v="2024"/>
    <s v="Wed"/>
    <x v="0"/>
    <s v="Medium"/>
    <x v="0"/>
    <s v="Weekday"/>
  </r>
  <r>
    <x v="534"/>
    <d v="2024-09-10T00:00:00"/>
    <d v="2024-09-12T00:00:00"/>
    <d v="2024-09-17T00:00:00"/>
    <s v="Sneha Verma"/>
    <s v="Mumbai"/>
    <x v="1"/>
    <x v="2"/>
    <s v="Jeans"/>
    <n v="2"/>
    <n v="2000"/>
    <n v="4000"/>
    <x v="0"/>
    <s v="Completed"/>
    <s v="Delayed"/>
    <s v="WH-Mumbai"/>
    <s v="Offline"/>
    <s v="Yes"/>
    <s v="Damaged"/>
    <n v="5"/>
    <s v="Keep"/>
    <s v="Ok"/>
    <s v="Valid"/>
    <s v="OK"/>
    <s v="Ok"/>
    <s v="Ok"/>
    <n v="4000"/>
    <s v="ok"/>
    <s v="Damaged"/>
    <x v="7"/>
    <n v="2024"/>
    <s v="Tue"/>
    <x v="0"/>
    <s v="Medium"/>
    <x v="2"/>
    <s v="Weekday"/>
  </r>
  <r>
    <x v="535"/>
    <d v="2024-05-24T00:00:00"/>
    <d v="2024-05-23T00:00:00"/>
    <d v="2024-05-23T00:00:00"/>
    <s v="Sneha Gupta"/>
    <s v="Bangalore"/>
    <x v="3"/>
    <x v="0"/>
    <s v="Table"/>
    <n v="-1"/>
    <n v="2000"/>
    <n v="-2000"/>
    <x v="1"/>
    <s v="Completed"/>
    <s v="On Time"/>
    <s v="WH-Mumbai"/>
    <s v="Offline"/>
    <s v="No"/>
    <s v="N/A"/>
    <n v="0"/>
    <s v="Keep"/>
    <s v="Fix"/>
    <s v="Valid"/>
    <s v="Dispatch Error"/>
    <s v="Ok"/>
    <s v="Ok"/>
    <n v="-2000"/>
    <s v="ok"/>
    <s v="Not Returned"/>
    <x v="9"/>
    <n v="2024"/>
    <s v="Fri"/>
    <x v="0"/>
    <s v="Fast"/>
    <x v="0"/>
    <s v="Weekday"/>
  </r>
  <r>
    <x v="536"/>
    <d v="2024-11-09T00:00:00"/>
    <d v="2024-11-11T00:00:00"/>
    <d v="2024-11-16T00:00:00"/>
    <s v="Karan Joshi"/>
    <s v="Hyderabad"/>
    <x v="0"/>
    <x v="0"/>
    <s v="Chair"/>
    <n v="0"/>
    <n v="1000"/>
    <n v="0"/>
    <x v="2"/>
    <s v="Completed"/>
    <s v="Delayed"/>
    <s v="WH-Delhi"/>
    <s v="Offline"/>
    <s v="Yes"/>
    <s v="Unknwon"/>
    <n v="5"/>
    <s v="Keep"/>
    <s v="Fix"/>
    <s v="Valid"/>
    <s v="OK"/>
    <s v="Ok"/>
    <s v="Ok"/>
    <n v="0"/>
    <s v="ok"/>
    <s v="Unknwon"/>
    <x v="5"/>
    <n v="2024"/>
    <s v="Sat"/>
    <x v="0"/>
    <s v="Medium"/>
    <x v="0"/>
    <s v="Weekend"/>
  </r>
  <r>
    <x v="537"/>
    <d v="2024-12-05T00:00:00"/>
    <d v="2024-12-05T00:00:00"/>
    <d v="2024-12-05T00:00:00"/>
    <s v="Neha Kumar"/>
    <s v="Jaipur"/>
    <x v="2"/>
    <x v="2"/>
    <s v="Jeans"/>
    <n v="1"/>
    <n v="500"/>
    <n v="500"/>
    <x v="2"/>
    <s v="Pending"/>
    <s v="On Time"/>
    <s v="WH-Pune"/>
    <s v="Online"/>
    <s v="No"/>
    <s v="N/A"/>
    <n v="0"/>
    <s v="Keep"/>
    <s v="Ok"/>
    <s v="Valid"/>
    <s v="OK"/>
    <s v="Ok"/>
    <s v="Ok"/>
    <n v="500"/>
    <s v="ok"/>
    <s v="Not Returned"/>
    <x v="6"/>
    <n v="2024"/>
    <s v="Thu"/>
    <x v="0"/>
    <s v="Fast"/>
    <x v="0"/>
    <s v="Weekday"/>
  </r>
  <r>
    <x v="538"/>
    <d v="2024-11-03T00:00:00"/>
    <d v="2024-11-01T00:00:00"/>
    <d v="2024-11-08T00:00:00"/>
    <s v="Rahul Sharma"/>
    <s v="Delhi"/>
    <x v="5"/>
    <x v="3"/>
    <s v="Headphones"/>
    <n v="2"/>
    <n v="500"/>
    <n v="1000"/>
    <x v="1"/>
    <s v="Completed"/>
    <s v="In Transit"/>
    <s v="WH-Mumbai"/>
    <s v="Online"/>
    <s v="Yes"/>
    <s v="Unknwon"/>
    <n v="7"/>
    <s v="Keep"/>
    <s v="Ok"/>
    <s v="Valid"/>
    <s v="Dispatch Error"/>
    <s v="Ok"/>
    <s v="Ok"/>
    <n v="1000"/>
    <s v="ok"/>
    <s v="Unknwon"/>
    <x v="5"/>
    <n v="2024"/>
    <s v="Sun"/>
    <x v="1"/>
    <s v="Slow"/>
    <x v="0"/>
    <s v="Weekend"/>
  </r>
  <r>
    <x v="539"/>
    <d v="2024-07-12T00:00:00"/>
    <d v="2024-07-14T00:00:00"/>
    <d v="2024-07-17T00:00:00"/>
    <s v="Priya Patel"/>
    <s v="Pune"/>
    <x v="1"/>
    <x v="1"/>
    <s v="Wheat"/>
    <n v="0"/>
    <n v="500"/>
    <n v="0"/>
    <x v="1"/>
    <s v="Cancelled"/>
    <s v="Delayed"/>
    <s v="WH-Delhi"/>
    <s v="Offline"/>
    <s v="No"/>
    <s v="N/A"/>
    <n v="3"/>
    <s v="Keep"/>
    <s v="Fix"/>
    <s v="Valid"/>
    <s v="OK"/>
    <s v="Ok"/>
    <s v="Ok"/>
    <n v="0"/>
    <s v="ok"/>
    <s v="Not Returned"/>
    <x v="1"/>
    <n v="2024"/>
    <s v="Fri"/>
    <x v="0"/>
    <s v="Medium"/>
    <x v="0"/>
    <s v="Weekday"/>
  </r>
  <r>
    <x v="540"/>
    <d v="2024-02-14T00:00:00"/>
    <d v="2024-02-14T00:00:00"/>
    <d v="2024-02-20T00:00:00"/>
    <s v="Priya Singh"/>
    <s v="Mumbai"/>
    <x v="1"/>
    <x v="0"/>
    <s v="Sofa"/>
    <n v="1"/>
    <n v="1000"/>
    <n v="1000"/>
    <x v="3"/>
    <s v="Completed"/>
    <s v="In Transit"/>
    <s v="WH-Delhi"/>
    <s v="Offline"/>
    <s v="Yes"/>
    <s v="Wrong Item"/>
    <n v="6"/>
    <s v="Keep"/>
    <s v="Ok"/>
    <s v="Valid"/>
    <s v="OK"/>
    <s v="Ok"/>
    <s v="Ok"/>
    <n v="1000"/>
    <s v="ok"/>
    <s v="Wrong Item"/>
    <x v="2"/>
    <n v="2024"/>
    <s v="Wed"/>
    <x v="1"/>
    <s v="Slow"/>
    <x v="0"/>
    <s v="Weekday"/>
  </r>
  <r>
    <x v="541"/>
    <d v="2024-04-07T00:00:00"/>
    <d v="2024-04-10T00:00:00"/>
    <d v="2024-04-12T00:00:00"/>
    <s v="Rahul Patel"/>
    <s v="Hyderabad"/>
    <x v="0"/>
    <x v="1"/>
    <s v="Wheat"/>
    <n v="3"/>
    <n v="100"/>
    <n v="300"/>
    <x v="3"/>
    <s v="Completed"/>
    <s v="Delayed"/>
    <s v="WH-Delhi"/>
    <s v="Online"/>
    <s v="No"/>
    <s v="N/A"/>
    <n v="2"/>
    <s v="Keep"/>
    <s v="Ok"/>
    <s v="Valid"/>
    <s v="OK"/>
    <s v="Ok"/>
    <s v="Ok"/>
    <n v="300"/>
    <s v="ok"/>
    <s v="Not Returned"/>
    <x v="10"/>
    <n v="2024"/>
    <s v="Sun"/>
    <x v="0"/>
    <s v="Fast"/>
    <x v="0"/>
    <s v="Weekend"/>
  </r>
  <r>
    <x v="542"/>
    <d v="2024-08-31T00:00:00"/>
    <d v="2024-09-01T00:00:00"/>
    <d v="2024-09-01T00:00:00"/>
    <s v="Anjali Kumar"/>
    <s v="Hyderabad"/>
    <x v="0"/>
    <x v="0"/>
    <s v="Sofa"/>
    <n v="0"/>
    <n v="100"/>
    <n v="0"/>
    <x v="0"/>
    <s v="Completed"/>
    <s v="Delayed"/>
    <s v="WH-Delhi"/>
    <s v="Online"/>
    <s v="Yes"/>
    <s v="Damaged"/>
    <n v="0"/>
    <s v="Keep"/>
    <s v="Fix"/>
    <s v="Valid"/>
    <s v="OK"/>
    <s v="Ok"/>
    <s v="Ok"/>
    <n v="0"/>
    <s v="ok"/>
    <s v="Damaged"/>
    <x v="11"/>
    <n v="2024"/>
    <s v="Sat"/>
    <x v="0"/>
    <s v="Fast"/>
    <x v="0"/>
    <s v="Weekend"/>
  </r>
  <r>
    <x v="543"/>
    <d v="2024-05-20T00:00:00"/>
    <d v="2024-05-21T00:00:00"/>
    <d v="2024-05-22T00:00:00"/>
    <s v="Pooja Yadav"/>
    <s v="Delhi"/>
    <x v="5"/>
    <x v="1"/>
    <s v="Wheat"/>
    <n v="-1"/>
    <n v="2000"/>
    <n v="-2000"/>
    <x v="1"/>
    <s v="Completed"/>
    <s v="Delayed"/>
    <s v="WH-Pune"/>
    <s v="Offline"/>
    <s v="N/A"/>
    <s v="N/A"/>
    <n v="1"/>
    <s v="Keep"/>
    <s v="Fix"/>
    <s v="Valid"/>
    <s v="OK"/>
    <s v="Ok"/>
    <s v="Ok"/>
    <n v="-2000"/>
    <s v="ok"/>
    <s v="Wrong"/>
    <x v="9"/>
    <n v="2024"/>
    <s v="Mon"/>
    <x v="0"/>
    <s v="Fast"/>
    <x v="0"/>
    <s v="Weekday"/>
  </r>
  <r>
    <x v="544"/>
    <d v="2024-10-27T00:00:00"/>
    <d v="2024-10-27T00:00:00"/>
    <d v="2024-10-26T00:00:00"/>
    <s v="Neha Singh"/>
    <s v="Mumbai"/>
    <x v="1"/>
    <x v="2"/>
    <s v="Jeans"/>
    <n v="0"/>
    <n v="1000"/>
    <n v="0"/>
    <x v="3"/>
    <s v="Completed"/>
    <s v="Delayed"/>
    <s v="WH-Delhi"/>
    <s v="Online"/>
    <s v="N/A"/>
    <s v="N/A"/>
    <n v="-1"/>
    <s v="Keep"/>
    <s v="Fix"/>
    <s v="Valid"/>
    <s v="Delivery Before Order"/>
    <s v="Ok"/>
    <s v="Ok"/>
    <n v="0"/>
    <s v="ok"/>
    <s v="Not Returned"/>
    <x v="0"/>
    <n v="2024"/>
    <s v="Sun"/>
    <x v="0"/>
    <s v="Fast"/>
    <x v="0"/>
    <s v="Weekend"/>
  </r>
  <r>
    <x v="545"/>
    <d v="2024-07-31T00:00:00"/>
    <d v="2024-07-29T00:00:00"/>
    <d v="2024-07-28T00:00:00"/>
    <s v="Rahul Yadav"/>
    <s v="Jaipur"/>
    <x v="2"/>
    <x v="1"/>
    <s v="Oil"/>
    <n v="0"/>
    <n v="100"/>
    <n v="0"/>
    <x v="3"/>
    <s v="Pending"/>
    <s v="Delayed"/>
    <s v="WH-Mumbai"/>
    <s v="Online"/>
    <s v="Yes"/>
    <s v="Damaged"/>
    <n v="-1"/>
    <s v="Keep"/>
    <s v="Fix"/>
    <s v="Valid"/>
    <s v="Dispatch Error"/>
    <s v="Ok"/>
    <s v="Ok"/>
    <n v="0"/>
    <s v="ok"/>
    <s v="Damaged"/>
    <x v="1"/>
    <n v="2024"/>
    <s v="Wed"/>
    <x v="0"/>
    <s v="Fast"/>
    <x v="0"/>
    <s v="Weekday"/>
  </r>
  <r>
    <x v="546"/>
    <d v="2024-11-22T00:00:00"/>
    <d v="2024-11-25T00:00:00"/>
    <d v="2024-11-26T00:00:00"/>
    <s v="Sneha Sharma"/>
    <s v="Nagpur"/>
    <x v="1"/>
    <x v="3"/>
    <s v="Laptop"/>
    <n v="-1"/>
    <n v="2000"/>
    <n v="-2000"/>
    <x v="1"/>
    <s v="Completed"/>
    <s v="On Time"/>
    <s v="WH-Delhi"/>
    <s v="Offline"/>
    <s v="Yes"/>
    <s v="Wrong Item"/>
    <n v="1"/>
    <s v="Keep"/>
    <s v="Fix"/>
    <s v="Valid"/>
    <s v="OK"/>
    <s v="Ok"/>
    <s v="Ok"/>
    <n v="-2000"/>
    <s v="ok"/>
    <s v="Wrong Item"/>
    <x v="5"/>
    <n v="2024"/>
    <s v="Fri"/>
    <x v="0"/>
    <s v="Fast"/>
    <x v="0"/>
    <s v="Weekday"/>
  </r>
  <r>
    <x v="547"/>
    <d v="2024-04-08T00:00:00"/>
    <d v="2024-04-08T00:00:00"/>
    <d v="2024-04-12T00:00:00"/>
    <s v="Anjali Singh"/>
    <s v="Nagpur"/>
    <x v="1"/>
    <x v="1"/>
    <s v="Rice"/>
    <n v="0"/>
    <n v="500"/>
    <n v="0"/>
    <x v="2"/>
    <s v="Cancelled"/>
    <s v="Delayed"/>
    <s v="WH-Mumbai"/>
    <s v="Online"/>
    <s v="Yes"/>
    <s v="Late Delivery"/>
    <n v="4"/>
    <s v="Keep"/>
    <s v="Fix"/>
    <s v="Valid"/>
    <s v="OK"/>
    <s v="Ok"/>
    <s v="Ok"/>
    <n v="0"/>
    <s v="ok"/>
    <s v="Late Delivery"/>
    <x v="10"/>
    <n v="2024"/>
    <s v="Mon"/>
    <x v="0"/>
    <s v="Medium"/>
    <x v="0"/>
    <s v="Weekday"/>
  </r>
  <r>
    <x v="548"/>
    <d v="2024-11-15T00:00:00"/>
    <d v="2024-11-14T00:00:00"/>
    <d v="2024-11-17T00:00:00"/>
    <s v="Sneha Patel"/>
    <s v="Lucknow"/>
    <x v="4"/>
    <x v="2"/>
    <s v="T-Shirt"/>
    <n v="0"/>
    <n v="100"/>
    <n v="0"/>
    <x v="2"/>
    <s v="Completed"/>
    <s v="Delayed"/>
    <s v="WH-Delhi"/>
    <s v="Offline"/>
    <s v="No"/>
    <s v="N/A"/>
    <n v="3"/>
    <s v="Keep"/>
    <s v="Fix"/>
    <s v="Valid"/>
    <s v="Dispatch Error"/>
    <s v="Ok"/>
    <s v="Ok"/>
    <n v="0"/>
    <s v="ok"/>
    <s v="Not Returned"/>
    <x v="5"/>
    <n v="2024"/>
    <s v="Fri"/>
    <x v="0"/>
    <s v="Medium"/>
    <x v="0"/>
    <s v="Weekday"/>
  </r>
  <r>
    <x v="549"/>
    <d v="2024-11-14T00:00:00"/>
    <d v="2024-11-16T00:00:00"/>
    <d v="2024-11-20T00:00:00"/>
    <s v="Anjali Patel"/>
    <s v="Delhi"/>
    <x v="5"/>
    <x v="3"/>
    <s v="Headphones"/>
    <n v="2"/>
    <n v="0"/>
    <n v="0"/>
    <x v="0"/>
    <s v="Completed"/>
    <s v="Delayed"/>
    <s v="WH-Delhi"/>
    <s v="Offline"/>
    <s v="Yes"/>
    <s v="Unknwon"/>
    <n v="4"/>
    <s v="Keep"/>
    <s v="Ok"/>
    <s v="Missing"/>
    <s v="OK"/>
    <s v="Fix"/>
    <s v="Ok"/>
    <n v="0"/>
    <s v="ok"/>
    <s v="Unknwon"/>
    <x v="5"/>
    <n v="2024"/>
    <s v="Thu"/>
    <x v="0"/>
    <s v="Medium"/>
    <x v="0"/>
    <s v="Weekday"/>
  </r>
  <r>
    <x v="550"/>
    <d v="2024-05-11T00:00:00"/>
    <d v="2024-05-09T00:00:00"/>
    <d v="2024-05-13T00:00:00"/>
    <s v="Priya Singh"/>
    <s v="Nagpur"/>
    <x v="1"/>
    <x v="0"/>
    <s v="Sofa"/>
    <n v="2"/>
    <n v="500"/>
    <n v="1000"/>
    <x v="2"/>
    <s v="Completed"/>
    <s v="On Time"/>
    <s v="WH-Mumbai"/>
    <s v="Online"/>
    <s v="Yes"/>
    <s v="Damaged"/>
    <n v="4"/>
    <s v="Keep"/>
    <s v="Ok"/>
    <s v="Valid"/>
    <s v="Dispatch Error"/>
    <s v="Ok"/>
    <s v="Ok"/>
    <n v="1000"/>
    <s v="ok"/>
    <s v="Damaged"/>
    <x v="9"/>
    <n v="2024"/>
    <s v="Sat"/>
    <x v="0"/>
    <s v="Medium"/>
    <x v="0"/>
    <s v="Weekend"/>
  </r>
  <r>
    <x v="551"/>
    <d v="2024-01-07T00:00:00"/>
    <d v="2024-01-05T00:00:00"/>
    <d v="2024-01-11T00:00:00"/>
    <s v="Pooja Kumar"/>
    <s v="Jaipur"/>
    <x v="2"/>
    <x v="0"/>
    <s v="Sofa"/>
    <n v="-1"/>
    <n v="0"/>
    <n v="0"/>
    <x v="1"/>
    <s v="Pending"/>
    <s v="In Transit"/>
    <s v="WH-Mumbai"/>
    <s v="Offline"/>
    <s v="N/A"/>
    <s v="N/A"/>
    <n v="6"/>
    <s v="Keep"/>
    <s v="Fix"/>
    <s v="Missing"/>
    <s v="Dispatch Error"/>
    <s v="Fix"/>
    <s v="Ok"/>
    <n v="0"/>
    <s v="ok"/>
    <s v="Not Returned"/>
    <x v="4"/>
    <n v="2024"/>
    <s v="Sun"/>
    <x v="1"/>
    <s v="Slow"/>
    <x v="0"/>
    <s v="Weekend"/>
  </r>
  <r>
    <x v="552"/>
    <d v="2024-10-10T00:00:00"/>
    <d v="2024-10-09T00:00:00"/>
    <d v="2024-10-10T00:00:00"/>
    <s v="Amit Gupta"/>
    <s v="Hyderabad"/>
    <x v="0"/>
    <x v="1"/>
    <s v="Oil"/>
    <n v="0"/>
    <n v="1000"/>
    <n v="0"/>
    <x v="1"/>
    <s v="Pending"/>
    <s v="Delayed"/>
    <s v="WH-Mumbai"/>
    <s v="Online"/>
    <s v="Yes"/>
    <s v="Wrong Item"/>
    <n v="1"/>
    <s v="Keep"/>
    <s v="Fix"/>
    <s v="Valid"/>
    <s v="Dispatch Error"/>
    <s v="Ok"/>
    <s v="Ok"/>
    <n v="0"/>
    <s v="ok"/>
    <s v="Wrong Item"/>
    <x v="0"/>
    <n v="2024"/>
    <s v="Thu"/>
    <x v="0"/>
    <s v="Fast"/>
    <x v="0"/>
    <s v="Weekday"/>
  </r>
  <r>
    <x v="553"/>
    <d v="2024-08-04T00:00:00"/>
    <d v="2024-08-06T00:00:00"/>
    <d v="2024-08-11T00:00:00"/>
    <s v="Pooja Sharma"/>
    <s v="Lucknow"/>
    <x v="4"/>
    <x v="2"/>
    <s v="Jacket"/>
    <n v="1"/>
    <n v="1000"/>
    <n v="1000"/>
    <x v="3"/>
    <s v="Completed"/>
    <s v="Delayed"/>
    <s v="WH-Delhi"/>
    <s v="Offline"/>
    <s v="No"/>
    <s v="N/A"/>
    <n v="5"/>
    <s v="Keep"/>
    <s v="Ok"/>
    <s v="Valid"/>
    <s v="OK"/>
    <s v="Ok"/>
    <s v="Ok"/>
    <n v="1000"/>
    <s v="ok"/>
    <s v="Not Returned"/>
    <x v="11"/>
    <n v="2024"/>
    <s v="Sun"/>
    <x v="0"/>
    <s v="Medium"/>
    <x v="0"/>
    <s v="Weekend"/>
  </r>
  <r>
    <x v="554"/>
    <d v="2024-09-25T00:00:00"/>
    <d v="2024-09-28T00:00:00"/>
    <d v="2024-09-28T00:00:00"/>
    <s v="Sneha Gupta"/>
    <s v="Delhi"/>
    <x v="5"/>
    <x v="2"/>
    <s v="Jacket"/>
    <n v="1"/>
    <n v="500"/>
    <n v="500"/>
    <x v="1"/>
    <s v="Completed"/>
    <s v="Delayed"/>
    <s v="WH-Delhi"/>
    <s v="Online"/>
    <s v="No"/>
    <s v="N/A"/>
    <n v="0"/>
    <s v="Keep"/>
    <s v="Ok"/>
    <s v="Valid"/>
    <s v="OK"/>
    <s v="Ok"/>
    <s v="Ok"/>
    <n v="500"/>
    <s v="ok"/>
    <s v="Not Returned"/>
    <x v="7"/>
    <n v="2024"/>
    <s v="Wed"/>
    <x v="0"/>
    <s v="Fast"/>
    <x v="0"/>
    <s v="Weekday"/>
  </r>
  <r>
    <x v="555"/>
    <d v="2024-08-22T00:00:00"/>
    <d v="2024-08-21T00:00:00"/>
    <d v="2024-08-20T00:00:00"/>
    <s v="Sneha Verma"/>
    <s v="Bangalore"/>
    <x v="3"/>
    <x v="1"/>
    <s v="Oil"/>
    <n v="-1"/>
    <n v="0"/>
    <n v="0"/>
    <x v="0"/>
    <s v="Pending"/>
    <s v="In Transit"/>
    <s v="WH-Delhi"/>
    <s v="Online"/>
    <s v="N/A"/>
    <s v="N/A"/>
    <n v="-1"/>
    <s v="Keep"/>
    <s v="Fix"/>
    <s v="Missing"/>
    <s v="Dispatch Error"/>
    <s v="Fix"/>
    <s v="Ok"/>
    <n v="0"/>
    <s v="ok"/>
    <s v="Not Returned"/>
    <x v="11"/>
    <n v="2024"/>
    <s v="Thu"/>
    <x v="0"/>
    <s v="Fast"/>
    <x v="0"/>
    <s v="Weekday"/>
  </r>
  <r>
    <x v="556"/>
    <d v="2024-08-05T00:00:00"/>
    <d v="2024-08-03T00:00:00"/>
    <d v="2024-08-02T00:00:00"/>
    <s v="Neha Sharma"/>
    <s v="Hyderabad"/>
    <x v="0"/>
    <x v="0"/>
    <s v="Table"/>
    <n v="2"/>
    <n v="1000"/>
    <n v="2000"/>
    <x v="3"/>
    <s v="Pending"/>
    <s v="On Time"/>
    <s v="WH-Pune"/>
    <s v="Online"/>
    <s v="No"/>
    <s v="N/A"/>
    <n v="-1"/>
    <s v="Keep"/>
    <s v="Ok"/>
    <s v="Valid"/>
    <s v="Dispatch Error"/>
    <s v="Ok"/>
    <s v="Ok"/>
    <n v="2000"/>
    <s v="ok"/>
    <s v="Not Returned"/>
    <x v="11"/>
    <n v="2024"/>
    <s v="Mon"/>
    <x v="0"/>
    <s v="Fast"/>
    <x v="2"/>
    <s v="Weekday"/>
  </r>
  <r>
    <x v="557"/>
    <d v="2024-09-25T00:00:00"/>
    <d v="2024-09-25T00:00:00"/>
    <d v="2024-09-29T00:00:00"/>
    <s v="Pooja Joshi"/>
    <s v="Hyderabad"/>
    <x v="0"/>
    <x v="3"/>
    <s v="Laptop"/>
    <n v="3"/>
    <n v="500"/>
    <n v="1500"/>
    <x v="0"/>
    <s v="Cancelled"/>
    <s v="Delayed"/>
    <s v="WH-Pune"/>
    <s v="Online"/>
    <s v="No"/>
    <s v="N/A"/>
    <n v="4"/>
    <s v="Keep"/>
    <s v="Ok"/>
    <s v="Valid"/>
    <s v="OK"/>
    <s v="Ok"/>
    <s v="Ok"/>
    <n v="1500"/>
    <s v="ok"/>
    <s v="Not Returned"/>
    <x v="7"/>
    <n v="2024"/>
    <s v="Wed"/>
    <x v="0"/>
    <s v="Medium"/>
    <x v="0"/>
    <s v="Weekday"/>
  </r>
  <r>
    <x v="558"/>
    <d v="2024-01-20T00:00:00"/>
    <d v="2024-01-20T00:00:00"/>
    <d v="2024-01-20T00:00:00"/>
    <s v="Sneha Yadav"/>
    <s v="Delhi"/>
    <x v="5"/>
    <x v="0"/>
    <s v="Sofa"/>
    <n v="0"/>
    <n v="1000"/>
    <n v="0"/>
    <x v="0"/>
    <s v="Completed"/>
    <s v="In Transit"/>
    <s v="WH-Mumbai"/>
    <s v="Online"/>
    <s v="Yes"/>
    <s v="Damaged"/>
    <n v="0"/>
    <s v="Keep"/>
    <s v="Fix"/>
    <s v="Valid"/>
    <s v="OK"/>
    <s v="Ok"/>
    <s v="Ok"/>
    <n v="0"/>
    <s v="ok"/>
    <s v="Damaged"/>
    <x v="4"/>
    <n v="2024"/>
    <s v="Sat"/>
    <x v="0"/>
    <s v="Fast"/>
    <x v="0"/>
    <s v="Weekend"/>
  </r>
  <r>
    <x v="559"/>
    <d v="2024-02-12T00:00:00"/>
    <d v="2024-02-15T00:00:00"/>
    <d v="2024-02-21T00:00:00"/>
    <s v="Anjali Gupta"/>
    <s v="Nagpur"/>
    <x v="1"/>
    <x v="1"/>
    <s v="Oil"/>
    <n v="2"/>
    <n v="500"/>
    <n v="1000"/>
    <x v="1"/>
    <s v="Pending"/>
    <s v="Delayed"/>
    <s v="WH-Pune"/>
    <s v="Online"/>
    <s v="Yes"/>
    <s v="Damaged"/>
    <n v="6"/>
    <s v="Keep"/>
    <s v="Ok"/>
    <s v="Valid"/>
    <s v="OK"/>
    <s v="Ok"/>
    <s v="Ok"/>
    <n v="1000"/>
    <s v="ok"/>
    <s v="Damaged"/>
    <x v="2"/>
    <n v="2024"/>
    <s v="Mon"/>
    <x v="1"/>
    <s v="Slow"/>
    <x v="0"/>
    <s v="Weekday"/>
  </r>
  <r>
    <x v="560"/>
    <d v="2024-10-23T00:00:00"/>
    <d v="2024-10-25T00:00:00"/>
    <d v="2024-11-01T00:00:00"/>
    <s v="Pooja Kumar"/>
    <s v="Nagpur"/>
    <x v="1"/>
    <x v="1"/>
    <s v="Rice"/>
    <n v="2"/>
    <n v="0"/>
    <n v="0"/>
    <x v="0"/>
    <s v="Completed"/>
    <s v="In Transit"/>
    <s v="WH-Pune"/>
    <s v="Online"/>
    <s v="Yes"/>
    <s v="Wrong Item"/>
    <n v="7"/>
    <s v="Keep"/>
    <s v="Ok"/>
    <s v="Missing"/>
    <s v="OK"/>
    <s v="Fix"/>
    <s v="Ok"/>
    <n v="0"/>
    <s v="ok"/>
    <s v="Wrong Item"/>
    <x v="0"/>
    <n v="2024"/>
    <s v="Wed"/>
    <x v="1"/>
    <s v="Slow"/>
    <x v="0"/>
    <s v="Weekday"/>
  </r>
  <r>
    <x v="561"/>
    <d v="2024-07-07T00:00:00"/>
    <d v="2024-07-09T00:00:00"/>
    <d v="2024-07-08T00:00:00"/>
    <s v="Karan Sharma"/>
    <s v="Mumbai"/>
    <x v="1"/>
    <x v="0"/>
    <s v="Sofa"/>
    <n v="1"/>
    <n v="1000"/>
    <n v="1000"/>
    <x v="0"/>
    <s v="Pending"/>
    <s v="Delayed"/>
    <s v="WH-Pune"/>
    <s v="Online"/>
    <s v="N/A"/>
    <s v="N/A"/>
    <n v="-1"/>
    <s v="Keep"/>
    <s v="Ok"/>
    <s v="Valid"/>
    <s v="Delivery Before Dispatch"/>
    <s v="Ok"/>
    <s v="Ok"/>
    <n v="1000"/>
    <s v="ok"/>
    <s v="Not Returned"/>
    <x v="1"/>
    <n v="2024"/>
    <s v="Sun"/>
    <x v="0"/>
    <s v="Fast"/>
    <x v="0"/>
    <s v="Weekend"/>
  </r>
  <r>
    <x v="562"/>
    <d v="2024-01-08T00:00:00"/>
    <d v="2024-01-06T00:00:00"/>
    <d v="2024-01-06T00:00:00"/>
    <s v="Rahul Sharma"/>
    <s v="Pune"/>
    <x v="1"/>
    <x v="1"/>
    <s v="Rice"/>
    <n v="2"/>
    <n v="500"/>
    <n v="1000"/>
    <x v="2"/>
    <s v="Completed"/>
    <s v="Delayed"/>
    <s v="WH-Delhi"/>
    <s v="Online"/>
    <s v="Yes"/>
    <s v="Unknwon"/>
    <n v="0"/>
    <s v="Keep"/>
    <s v="Ok"/>
    <s v="Valid"/>
    <s v="Dispatch Error"/>
    <s v="Ok"/>
    <s v="Ok"/>
    <n v="1000"/>
    <s v="ok"/>
    <s v="Unknwon"/>
    <x v="4"/>
    <n v="2024"/>
    <s v="Mon"/>
    <x v="0"/>
    <s v="Fast"/>
    <x v="0"/>
    <s v="Weekday"/>
  </r>
  <r>
    <x v="563"/>
    <d v="2024-03-27T00:00:00"/>
    <d v="2024-03-30T00:00:00"/>
    <d v="2024-04-03T00:00:00"/>
    <s v="Karan Patel"/>
    <s v="Lucknow"/>
    <x v="4"/>
    <x v="3"/>
    <s v="Laptop"/>
    <n v="2"/>
    <n v="500"/>
    <n v="1000"/>
    <x v="2"/>
    <s v="Completed"/>
    <s v="On Time"/>
    <s v="WH-Pune"/>
    <s v="Online"/>
    <s v="N/A"/>
    <s v="N/A"/>
    <n v="4"/>
    <s v="Keep"/>
    <s v="Ok"/>
    <s v="Valid"/>
    <s v="OK"/>
    <s v="Ok"/>
    <s v="Ok"/>
    <n v="1000"/>
    <s v="ok"/>
    <s v="Not Returned"/>
    <x v="8"/>
    <n v="2024"/>
    <s v="Wed"/>
    <x v="0"/>
    <s v="Medium"/>
    <x v="0"/>
    <s v="Weekday"/>
  </r>
  <r>
    <x v="564"/>
    <d v="2024-08-15T00:00:00"/>
    <d v="2024-08-13T00:00:00"/>
    <d v="2024-08-20T00:00:00"/>
    <s v="Rahul Gupta"/>
    <s v="Pune"/>
    <x v="1"/>
    <x v="0"/>
    <s v="Sofa"/>
    <n v="3"/>
    <n v="500"/>
    <n v="1500"/>
    <x v="1"/>
    <s v="Completed"/>
    <s v="Delayed"/>
    <s v="WH-Mumbai"/>
    <s v="Online"/>
    <s v="N/A"/>
    <s v="N/A"/>
    <n v="7"/>
    <s v="Keep"/>
    <s v="Ok"/>
    <s v="Valid"/>
    <s v="Dispatch Error"/>
    <s v="Ok"/>
    <s v="Ok"/>
    <n v="1500"/>
    <s v="ok"/>
    <s v="Not Returned"/>
    <x v="11"/>
    <n v="2024"/>
    <s v="Thu"/>
    <x v="1"/>
    <s v="Slow"/>
    <x v="0"/>
    <s v="Weekday"/>
  </r>
  <r>
    <x v="565"/>
    <d v="2024-12-16T00:00:00"/>
    <d v="2024-12-16T00:00:00"/>
    <d v="2024-12-17T00:00:00"/>
    <s v="Priya Kumar"/>
    <s v="Mumbai"/>
    <x v="1"/>
    <x v="3"/>
    <s v="Mobile"/>
    <n v="1"/>
    <n v="100"/>
    <n v="100"/>
    <x v="2"/>
    <s v="Completed"/>
    <s v="Delayed"/>
    <s v="WH-Delhi"/>
    <s v="Offline"/>
    <s v="Yes"/>
    <s v="Wrong Item"/>
    <n v="1"/>
    <s v="Keep"/>
    <s v="Ok"/>
    <s v="Valid"/>
    <s v="OK"/>
    <s v="Ok"/>
    <s v="Ok"/>
    <n v="100"/>
    <s v="ok"/>
    <s v="Wrong Item"/>
    <x v="6"/>
    <n v="2024"/>
    <s v="Mon"/>
    <x v="0"/>
    <s v="Fast"/>
    <x v="0"/>
    <s v="Weekday"/>
  </r>
  <r>
    <x v="566"/>
    <d v="2024-02-10T00:00:00"/>
    <d v="2024-02-09T00:00:00"/>
    <d v="2024-02-15T00:00:00"/>
    <s v="Karan Kumar"/>
    <s v="Nagpur"/>
    <x v="1"/>
    <x v="2"/>
    <s v="Jacket"/>
    <n v="-1"/>
    <n v="100"/>
    <n v="-100"/>
    <x v="2"/>
    <s v="Completed"/>
    <s v="On Time"/>
    <s v="WH-Delhi"/>
    <s v="Offline"/>
    <s v="N/A"/>
    <s v="N/A"/>
    <n v="6"/>
    <s v="Keep"/>
    <s v="Fix"/>
    <s v="Valid"/>
    <s v="Dispatch Error"/>
    <s v="Ok"/>
    <s v="Ok"/>
    <n v="-100"/>
    <s v="ok"/>
    <s v="Wrong"/>
    <x v="2"/>
    <n v="2024"/>
    <s v="Sat"/>
    <x v="1"/>
    <s v="Slow"/>
    <x v="0"/>
    <s v="Weekend"/>
  </r>
  <r>
    <x v="567"/>
    <d v="2024-05-27T00:00:00"/>
    <d v="2024-05-30T00:00:00"/>
    <d v="2024-06-06T00:00:00"/>
    <s v="Amit Patel"/>
    <s v="Jaipur"/>
    <x v="2"/>
    <x v="0"/>
    <s v="Sofa"/>
    <n v="-1"/>
    <n v="100"/>
    <n v="-100"/>
    <x v="0"/>
    <s v="Cancelled"/>
    <s v="Delayed"/>
    <s v="WH-Pune"/>
    <s v="Online"/>
    <s v="Yes"/>
    <s v="Wrong Item"/>
    <n v="7"/>
    <s v="Keep"/>
    <s v="Fix"/>
    <s v="Valid"/>
    <s v="OK"/>
    <s v="Ok"/>
    <s v="Ok"/>
    <n v="-100"/>
    <s v="ok"/>
    <s v="Wrong Item"/>
    <x v="9"/>
    <n v="2024"/>
    <s v="Mon"/>
    <x v="1"/>
    <s v="Slow"/>
    <x v="0"/>
    <s v="Weekday"/>
  </r>
  <r>
    <x v="568"/>
    <d v="2024-11-03T00:00:00"/>
    <d v="2024-11-05T00:00:00"/>
    <d v="2024-11-04T00:00:00"/>
    <s v="Pooja Gupta"/>
    <s v="Pune"/>
    <x v="1"/>
    <x v="2"/>
    <s v="Jeans"/>
    <n v="-1"/>
    <n v="1000"/>
    <n v="-1000"/>
    <x v="3"/>
    <s v="Pending"/>
    <s v="Delayed"/>
    <s v="WH-Mumbai"/>
    <s v="Online"/>
    <s v="N/A"/>
    <s v="N/A"/>
    <n v="-1"/>
    <s v="Keep"/>
    <s v="Fix"/>
    <s v="Valid"/>
    <s v="Delivery Before Dispatch"/>
    <s v="Ok"/>
    <s v="Ok"/>
    <n v="-1000"/>
    <s v="ok"/>
    <s v="Wrong"/>
    <x v="5"/>
    <n v="2024"/>
    <s v="Sun"/>
    <x v="0"/>
    <s v="Fast"/>
    <x v="0"/>
    <s v="Weekend"/>
  </r>
  <r>
    <x v="569"/>
    <d v="2024-11-26T00:00:00"/>
    <d v="2024-11-26T00:00:00"/>
    <d v="2024-12-03T00:00:00"/>
    <s v="Pooja Patel"/>
    <s v="Pune"/>
    <x v="1"/>
    <x v="3"/>
    <s v="Headphones"/>
    <n v="0"/>
    <n v="100"/>
    <n v="0"/>
    <x v="2"/>
    <s v="Cancelled"/>
    <s v="In Transit"/>
    <s v="WH-Pune"/>
    <s v="Offline"/>
    <s v="No"/>
    <s v="N/A"/>
    <n v="7"/>
    <s v="Keep"/>
    <s v="Fix"/>
    <s v="Valid"/>
    <s v="OK"/>
    <s v="Ok"/>
    <s v="Ok"/>
    <n v="0"/>
    <s v="ok"/>
    <s v="Not Returned"/>
    <x v="5"/>
    <n v="2024"/>
    <s v="Tue"/>
    <x v="1"/>
    <s v="Slow"/>
    <x v="0"/>
    <s v="Weekday"/>
  </r>
  <r>
    <x v="570"/>
    <d v="2024-12-12T00:00:00"/>
    <d v="2024-12-11T00:00:00"/>
    <d v="2024-12-16T00:00:00"/>
    <s v="Pooja Yadav"/>
    <s v="Delhi"/>
    <x v="5"/>
    <x v="1"/>
    <s v="Wheat"/>
    <n v="3"/>
    <n v="0"/>
    <n v="0"/>
    <x v="0"/>
    <s v="Completed"/>
    <s v="In Transit"/>
    <s v="WH-Pune"/>
    <s v="Offline"/>
    <s v="N/A"/>
    <s v="N/A"/>
    <n v="5"/>
    <s v="Keep"/>
    <s v="Ok"/>
    <s v="Missing"/>
    <s v="Dispatch Error"/>
    <s v="Fix"/>
    <s v="Ok"/>
    <n v="0"/>
    <s v="ok"/>
    <s v="Not Returned"/>
    <x v="6"/>
    <n v="2024"/>
    <s v="Thu"/>
    <x v="0"/>
    <s v="Medium"/>
    <x v="0"/>
    <s v="Weekday"/>
  </r>
  <r>
    <x v="571"/>
    <d v="2024-08-15T00:00:00"/>
    <d v="2024-08-15T00:00:00"/>
    <d v="2024-08-22T00:00:00"/>
    <s v="Rohit Sharma"/>
    <s v="Lucknow"/>
    <x v="4"/>
    <x v="3"/>
    <s v="Mobile"/>
    <n v="2"/>
    <n v="500"/>
    <n v="1000"/>
    <x v="3"/>
    <s v="Pending"/>
    <s v="In Transit"/>
    <s v="WH-Pune"/>
    <s v="Offline"/>
    <s v="Yes"/>
    <s v="Unknwon"/>
    <n v="7"/>
    <s v="Keep"/>
    <s v="Ok"/>
    <s v="Valid"/>
    <s v="OK"/>
    <s v="Ok"/>
    <s v="Ok"/>
    <n v="1000"/>
    <s v="ok"/>
    <s v="Unknwon"/>
    <x v="11"/>
    <n v="2024"/>
    <s v="Thu"/>
    <x v="1"/>
    <s v="Slow"/>
    <x v="0"/>
    <s v="Weekday"/>
  </r>
  <r>
    <x v="572"/>
    <d v="2024-02-13T00:00:00"/>
    <d v="2024-02-13T00:00:00"/>
    <d v="2024-02-12T00:00:00"/>
    <s v="Anjali Sharma"/>
    <s v="Lucknow"/>
    <x v="4"/>
    <x v="0"/>
    <s v="Chair"/>
    <n v="0"/>
    <n v="2000"/>
    <n v="0"/>
    <x v="1"/>
    <s v="Pending"/>
    <s v="Delayed"/>
    <s v="WH-Delhi"/>
    <s v="Online"/>
    <s v="Yes"/>
    <s v="Unknwon"/>
    <n v="-1"/>
    <s v="Keep"/>
    <s v="Fix"/>
    <s v="Valid"/>
    <s v="Delivery Before Order"/>
    <s v="Ok"/>
    <s v="Ok"/>
    <n v="0"/>
    <s v="ok"/>
    <s v="Unknwon"/>
    <x v="2"/>
    <n v="2024"/>
    <s v="Tue"/>
    <x v="0"/>
    <s v="Fast"/>
    <x v="0"/>
    <s v="Weekday"/>
  </r>
  <r>
    <x v="573"/>
    <d v="2024-05-29T00:00:00"/>
    <d v="2024-05-30T00:00:00"/>
    <d v="2024-06-02T00:00:00"/>
    <s v="Rahul Gupta"/>
    <s v="Lucknow"/>
    <x v="4"/>
    <x v="2"/>
    <s v="Jacket"/>
    <n v="3"/>
    <n v="100"/>
    <n v="300"/>
    <x v="1"/>
    <s v="Pending"/>
    <s v="Delayed"/>
    <s v="WH-Mumbai"/>
    <s v="Offline"/>
    <s v="N/A"/>
    <s v="N/A"/>
    <n v="3"/>
    <s v="Keep"/>
    <s v="Ok"/>
    <s v="Valid"/>
    <s v="OK"/>
    <s v="Ok"/>
    <s v="Ok"/>
    <n v="300"/>
    <s v="ok"/>
    <s v="Not Returned"/>
    <x v="9"/>
    <n v="2024"/>
    <s v="Wed"/>
    <x v="0"/>
    <s v="Medium"/>
    <x v="0"/>
    <s v="Weekday"/>
  </r>
  <r>
    <x v="574"/>
    <d v="2024-07-17T00:00:00"/>
    <d v="2024-07-16T00:00:00"/>
    <d v="2024-07-20T00:00:00"/>
    <s v="Neha Verma"/>
    <s v="Nagpur"/>
    <x v="1"/>
    <x v="3"/>
    <s v="Laptop"/>
    <n v="1"/>
    <n v="500"/>
    <n v="500"/>
    <x v="0"/>
    <s v="Pending"/>
    <s v="On Time"/>
    <s v="WH-Delhi"/>
    <s v="Offline"/>
    <s v="No"/>
    <s v="N/A"/>
    <n v="4"/>
    <s v="Keep"/>
    <s v="Ok"/>
    <s v="Valid"/>
    <s v="Dispatch Error"/>
    <s v="Ok"/>
    <s v="Ok"/>
    <n v="500"/>
    <s v="ok"/>
    <s v="Not Returned"/>
    <x v="1"/>
    <n v="2024"/>
    <s v="Wed"/>
    <x v="0"/>
    <s v="Medium"/>
    <x v="0"/>
    <s v="Weekday"/>
  </r>
  <r>
    <x v="575"/>
    <d v="2024-08-07T00:00:00"/>
    <d v="2024-08-05T00:00:00"/>
    <d v="2024-08-06T00:00:00"/>
    <s v="Anjali Joshi"/>
    <s v="Pune"/>
    <x v="1"/>
    <x v="1"/>
    <s v="Rice"/>
    <n v="0"/>
    <n v="1000"/>
    <n v="0"/>
    <x v="2"/>
    <s v="Cancelled"/>
    <s v="Delayed"/>
    <s v="WH-Delhi"/>
    <s v="Offline"/>
    <s v="No"/>
    <s v="N/A"/>
    <n v="1"/>
    <s v="Keep"/>
    <s v="Fix"/>
    <s v="Valid"/>
    <s v="Dispatch Error"/>
    <s v="Ok"/>
    <s v="Ok"/>
    <n v="0"/>
    <s v="ok"/>
    <s v="Not Returned"/>
    <x v="11"/>
    <n v="2024"/>
    <s v="Wed"/>
    <x v="0"/>
    <s v="Fast"/>
    <x v="0"/>
    <s v="Weekday"/>
  </r>
  <r>
    <x v="576"/>
    <d v="2024-11-19T00:00:00"/>
    <d v="2024-11-18T00:00:00"/>
    <d v="2024-11-25T00:00:00"/>
    <s v="Sneha Yadav"/>
    <s v="Nagpur"/>
    <x v="1"/>
    <x v="2"/>
    <s v="Jacket"/>
    <n v="2"/>
    <n v="1000"/>
    <n v="2000"/>
    <x v="2"/>
    <s v="Pending"/>
    <s v="In Transit"/>
    <s v="WH-Mumbai"/>
    <s v="Online"/>
    <s v="N/A"/>
    <s v="N/A"/>
    <n v="7"/>
    <s v="Keep"/>
    <s v="Ok"/>
    <s v="Valid"/>
    <s v="Dispatch Error"/>
    <s v="Ok"/>
    <s v="Ok"/>
    <n v="2000"/>
    <s v="ok"/>
    <s v="Not Returned"/>
    <x v="5"/>
    <n v="2024"/>
    <s v="Tue"/>
    <x v="1"/>
    <s v="Slow"/>
    <x v="2"/>
    <s v="Weekday"/>
  </r>
  <r>
    <x v="577"/>
    <d v="2024-07-31T00:00:00"/>
    <d v="2024-08-01T00:00:00"/>
    <d v="2024-08-03T00:00:00"/>
    <s v="Rahul Verma"/>
    <s v="Jaipur"/>
    <x v="2"/>
    <x v="2"/>
    <s v="Jeans"/>
    <n v="1"/>
    <n v="0"/>
    <n v="0"/>
    <x v="2"/>
    <s v="Pending"/>
    <s v="On Time"/>
    <s v="WH-Pune"/>
    <s v="Online"/>
    <s v="No"/>
    <s v="N/A"/>
    <n v="2"/>
    <s v="Keep"/>
    <s v="Ok"/>
    <s v="Missing"/>
    <s v="OK"/>
    <s v="Fix"/>
    <s v="Ok"/>
    <n v="0"/>
    <s v="ok"/>
    <s v="Not Returned"/>
    <x v="1"/>
    <n v="2024"/>
    <s v="Wed"/>
    <x v="0"/>
    <s v="Fast"/>
    <x v="0"/>
    <s v="Weekday"/>
  </r>
  <r>
    <x v="578"/>
    <d v="2024-09-06T00:00:00"/>
    <d v="2024-09-04T00:00:00"/>
    <d v="2024-09-05T00:00:00"/>
    <s v="Pooja Yadav"/>
    <s v="Lucknow"/>
    <x v="4"/>
    <x v="1"/>
    <s v="Rice"/>
    <n v="1"/>
    <n v="1000"/>
    <n v="1000"/>
    <x v="2"/>
    <s v="Pending"/>
    <s v="Delayed"/>
    <s v="WH-Delhi"/>
    <s v="Offline"/>
    <s v="No"/>
    <s v="N/A"/>
    <n v="1"/>
    <s v="Keep"/>
    <s v="Ok"/>
    <s v="Valid"/>
    <s v="Dispatch Error"/>
    <s v="Ok"/>
    <s v="Ok"/>
    <n v="1000"/>
    <s v="ok"/>
    <s v="Not Returned"/>
    <x v="7"/>
    <n v="2024"/>
    <s v="Fri"/>
    <x v="0"/>
    <s v="Fast"/>
    <x v="0"/>
    <s v="Weekday"/>
  </r>
  <r>
    <x v="579"/>
    <d v="2024-06-30T00:00:00"/>
    <d v="2024-07-01T00:00:00"/>
    <d v="2024-07-08T00:00:00"/>
    <s v="Neha Yadav"/>
    <s v="Pune"/>
    <x v="1"/>
    <x v="1"/>
    <s v="Rice"/>
    <n v="0"/>
    <n v="500"/>
    <n v="0"/>
    <x v="1"/>
    <s v="Completed"/>
    <s v="On Time"/>
    <s v="WH-Delhi"/>
    <s v="Online"/>
    <s v="Yes"/>
    <s v="Unknwon"/>
    <n v="7"/>
    <s v="Keep"/>
    <s v="Fix"/>
    <s v="Valid"/>
    <s v="OK"/>
    <s v="Ok"/>
    <s v="Ok"/>
    <n v="0"/>
    <s v="ok"/>
    <s v="Unknwon"/>
    <x v="3"/>
    <n v="2024"/>
    <s v="Sun"/>
    <x v="1"/>
    <s v="Slow"/>
    <x v="0"/>
    <s v="Weekend"/>
  </r>
  <r>
    <x v="580"/>
    <d v="2024-08-26T00:00:00"/>
    <d v="2024-08-25T00:00:00"/>
    <d v="2024-08-28T00:00:00"/>
    <s v="Pooja Verma"/>
    <s v="Lucknow"/>
    <x v="4"/>
    <x v="0"/>
    <s v="Table"/>
    <n v="1"/>
    <n v="500"/>
    <n v="500"/>
    <x v="1"/>
    <s v="Pending"/>
    <s v="On Time"/>
    <s v="WH-Mumbai"/>
    <s v="Offline"/>
    <s v="No"/>
    <s v="N/A"/>
    <n v="3"/>
    <s v="Keep"/>
    <s v="Ok"/>
    <s v="Valid"/>
    <s v="Dispatch Error"/>
    <s v="Ok"/>
    <s v="Ok"/>
    <n v="500"/>
    <s v="ok"/>
    <s v="Not Returned"/>
    <x v="11"/>
    <n v="2024"/>
    <s v="Mon"/>
    <x v="0"/>
    <s v="Medium"/>
    <x v="0"/>
    <s v="Weekday"/>
  </r>
  <r>
    <x v="581"/>
    <d v="2024-05-24T00:00:00"/>
    <d v="2024-05-26T00:00:00"/>
    <d v="2024-06-02T00:00:00"/>
    <s v="Sneha Joshi"/>
    <s v="Nagpur"/>
    <x v="1"/>
    <x v="1"/>
    <s v="Rice"/>
    <n v="0"/>
    <n v="500"/>
    <n v="0"/>
    <x v="1"/>
    <s v="Pending"/>
    <s v="Delayed"/>
    <s v="WH-Mumbai"/>
    <s v="Offline"/>
    <s v="Yes"/>
    <s v="Late Delivery"/>
    <n v="7"/>
    <s v="Keep"/>
    <s v="Fix"/>
    <s v="Valid"/>
    <s v="OK"/>
    <s v="Ok"/>
    <s v="Ok"/>
    <n v="0"/>
    <s v="ok"/>
    <s v="Late Delivery"/>
    <x v="9"/>
    <n v="2024"/>
    <s v="Fri"/>
    <x v="1"/>
    <s v="Slow"/>
    <x v="0"/>
    <s v="Weekday"/>
  </r>
  <r>
    <x v="582"/>
    <d v="2024-02-10T00:00:00"/>
    <d v="2024-02-12T00:00:00"/>
    <d v="2024-02-19T00:00:00"/>
    <s v="Amit Verma"/>
    <s v="Mumbai"/>
    <x v="1"/>
    <x v="3"/>
    <s v="Headphones"/>
    <n v="1"/>
    <n v="0"/>
    <n v="0"/>
    <x v="2"/>
    <s v="Cancelled"/>
    <s v="Delayed"/>
    <s v="WH-Delhi"/>
    <s v="Offline"/>
    <s v="No"/>
    <s v="N/A"/>
    <n v="7"/>
    <s v="Keep"/>
    <s v="Ok"/>
    <s v="Missing"/>
    <s v="OK"/>
    <s v="Fix"/>
    <s v="Ok"/>
    <n v="0"/>
    <s v="ok"/>
    <s v="Not Returned"/>
    <x v="2"/>
    <n v="2024"/>
    <s v="Sat"/>
    <x v="1"/>
    <s v="Slow"/>
    <x v="0"/>
    <s v="Weekend"/>
  </r>
  <r>
    <x v="583"/>
    <d v="2024-03-16T00:00:00"/>
    <d v="2024-03-15T00:00:00"/>
    <d v="2024-03-18T00:00:00"/>
    <s v="Neha Singh"/>
    <s v="Lucknow"/>
    <x v="4"/>
    <x v="1"/>
    <s v="Rice"/>
    <n v="-1"/>
    <n v="2000"/>
    <n v="-2000"/>
    <x v="3"/>
    <s v="Pending"/>
    <s v="Delayed"/>
    <s v="WH-Mumbai"/>
    <s v="Online"/>
    <s v="N/A"/>
    <s v="N/A"/>
    <n v="3"/>
    <s v="Keep"/>
    <s v="Fix"/>
    <s v="Valid"/>
    <s v="Dispatch Error"/>
    <s v="Ok"/>
    <s v="Ok"/>
    <n v="-2000"/>
    <s v="ok"/>
    <s v="Wrong"/>
    <x v="8"/>
    <n v="2024"/>
    <s v="Sat"/>
    <x v="0"/>
    <s v="Medium"/>
    <x v="0"/>
    <s v="Weekend"/>
  </r>
  <r>
    <x v="584"/>
    <d v="2024-12-27T00:00:00"/>
    <d v="2024-12-25T00:00:00"/>
    <d v="2024-12-31T00:00:00"/>
    <s v="Pooja Yadav"/>
    <s v="Jaipur"/>
    <x v="2"/>
    <x v="3"/>
    <s v="Laptop"/>
    <n v="1"/>
    <n v="100"/>
    <n v="100"/>
    <x v="2"/>
    <s v="Cancelled"/>
    <s v="Delayed"/>
    <s v="WH-Mumbai"/>
    <s v="Online"/>
    <s v="No"/>
    <s v="N/A"/>
    <n v="6"/>
    <s v="Keep"/>
    <s v="Ok"/>
    <s v="Valid"/>
    <s v="Dispatch Error"/>
    <s v="Ok"/>
    <s v="Ok"/>
    <n v="100"/>
    <s v="ok"/>
    <s v="Not Returned"/>
    <x v="6"/>
    <n v="2024"/>
    <s v="Fri"/>
    <x v="1"/>
    <s v="Slow"/>
    <x v="0"/>
    <s v="Weekday"/>
  </r>
  <r>
    <x v="585"/>
    <d v="2024-12-16T00:00:00"/>
    <d v="2024-12-15T00:00:00"/>
    <d v="2024-12-14T00:00:00"/>
    <s v="Neha Verma"/>
    <s v="Hyderabad"/>
    <x v="0"/>
    <x v="2"/>
    <s v="Jeans"/>
    <n v="3"/>
    <n v="2000"/>
    <n v="6000"/>
    <x v="3"/>
    <s v="Completed"/>
    <s v="In Transit"/>
    <s v="WH-Mumbai"/>
    <s v="Online"/>
    <s v="Yes"/>
    <s v="Damaged"/>
    <n v="-1"/>
    <s v="Keep"/>
    <s v="Ok"/>
    <s v="Valid"/>
    <s v="Dispatch Error"/>
    <s v="Ok"/>
    <s v="Ok"/>
    <n v="6000"/>
    <s v="ok"/>
    <s v="Damaged"/>
    <x v="6"/>
    <n v="2024"/>
    <s v="Mon"/>
    <x v="0"/>
    <s v="Fast"/>
    <x v="1"/>
    <s v="Weekday"/>
  </r>
  <r>
    <x v="586"/>
    <d v="2024-10-28T00:00:00"/>
    <d v="2024-10-28T00:00:00"/>
    <d v="2024-10-28T00:00:00"/>
    <s v="Sneha Gupta"/>
    <s v="Delhi"/>
    <x v="5"/>
    <x v="2"/>
    <s v="Jeans"/>
    <n v="2"/>
    <n v="0"/>
    <n v="0"/>
    <x v="1"/>
    <s v="Completed"/>
    <s v="In Transit"/>
    <s v="WH-Mumbai"/>
    <s v="Offline"/>
    <s v="Yes"/>
    <s v="Wrong Item"/>
    <n v="0"/>
    <s v="Keep"/>
    <s v="Ok"/>
    <s v="Missing"/>
    <s v="OK"/>
    <s v="Fix"/>
    <s v="Ok"/>
    <n v="0"/>
    <s v="ok"/>
    <s v="Wrong Item"/>
    <x v="0"/>
    <n v="2024"/>
    <s v="Mon"/>
    <x v="0"/>
    <s v="Fast"/>
    <x v="0"/>
    <s v="Weekday"/>
  </r>
  <r>
    <x v="587"/>
    <d v="2024-12-09T00:00:00"/>
    <d v="2024-12-09T00:00:00"/>
    <d v="2024-12-08T00:00:00"/>
    <s v="Karan Gupta"/>
    <s v="Nagpur"/>
    <x v="1"/>
    <x v="0"/>
    <s v="Chair"/>
    <n v="0"/>
    <n v="500"/>
    <n v="0"/>
    <x v="2"/>
    <s v="Completed"/>
    <s v="Delayed"/>
    <s v="WH-Delhi"/>
    <s v="Online"/>
    <s v="Yes"/>
    <s v="Wrong Item"/>
    <n v="-1"/>
    <s v="Keep"/>
    <s v="Fix"/>
    <s v="Valid"/>
    <s v="Delivery Before Order"/>
    <s v="Ok"/>
    <s v="Ok"/>
    <n v="0"/>
    <s v="ok"/>
    <s v="Wrong Item"/>
    <x v="6"/>
    <n v="2024"/>
    <s v="Mon"/>
    <x v="0"/>
    <s v="Fast"/>
    <x v="0"/>
    <s v="Weekday"/>
  </r>
  <r>
    <x v="588"/>
    <d v="2024-11-03T00:00:00"/>
    <d v="2024-11-01T00:00:00"/>
    <d v="2024-11-05T00:00:00"/>
    <s v="Rahul Gupta"/>
    <s v="Nagpur"/>
    <x v="1"/>
    <x v="3"/>
    <s v="Headphones"/>
    <n v="-1"/>
    <n v="1000"/>
    <n v="-1000"/>
    <x v="1"/>
    <s v="Completed"/>
    <s v="Delayed"/>
    <s v="WH-Mumbai"/>
    <s v="Online"/>
    <s v="Yes"/>
    <s v="Late Delivery"/>
    <n v="4"/>
    <s v="Keep"/>
    <s v="Fix"/>
    <s v="Valid"/>
    <s v="Dispatch Error"/>
    <s v="Ok"/>
    <s v="Ok"/>
    <n v="-1000"/>
    <s v="ok"/>
    <s v="Late Delivery"/>
    <x v="5"/>
    <n v="2024"/>
    <s v="Sun"/>
    <x v="0"/>
    <s v="Medium"/>
    <x v="0"/>
    <s v="Weekend"/>
  </r>
  <r>
    <x v="589"/>
    <d v="2024-12-22T00:00:00"/>
    <d v="2024-12-25T00:00:00"/>
    <d v="2024-12-24T00:00:00"/>
    <s v="Priya Singh"/>
    <s v="Bangalore"/>
    <x v="3"/>
    <x v="1"/>
    <s v="Rice"/>
    <n v="0"/>
    <n v="100"/>
    <n v="0"/>
    <x v="3"/>
    <s v="Pending"/>
    <s v="Delayed"/>
    <s v="WH-Delhi"/>
    <s v="Offline"/>
    <s v="No"/>
    <s v="N/A"/>
    <n v="-1"/>
    <s v="Keep"/>
    <s v="Fix"/>
    <s v="Valid"/>
    <s v="Delivery Before Dispatch"/>
    <s v="Ok"/>
    <s v="Ok"/>
    <n v="0"/>
    <s v="ok"/>
    <s v="Not Returned"/>
    <x v="6"/>
    <n v="2024"/>
    <s v="Sun"/>
    <x v="0"/>
    <s v="Fast"/>
    <x v="0"/>
    <s v="Weekend"/>
  </r>
  <r>
    <x v="590"/>
    <d v="2024-04-20T00:00:00"/>
    <d v="2024-04-21T00:00:00"/>
    <d v="2024-04-25T00:00:00"/>
    <s v="Priya Yadav"/>
    <s v="Delhi"/>
    <x v="5"/>
    <x v="1"/>
    <s v="Oil"/>
    <n v="1"/>
    <n v="2000"/>
    <n v="2000"/>
    <x v="3"/>
    <s v="Cancelled"/>
    <s v="Delayed"/>
    <s v="WH-Delhi"/>
    <s v="Offline"/>
    <s v="Yes"/>
    <s v="Unknwon"/>
    <n v="4"/>
    <s v="Keep"/>
    <s v="Ok"/>
    <s v="Valid"/>
    <s v="OK"/>
    <s v="Ok"/>
    <s v="Ok"/>
    <n v="2000"/>
    <s v="ok"/>
    <s v="Unknwon"/>
    <x v="10"/>
    <n v="2024"/>
    <s v="Sat"/>
    <x v="0"/>
    <s v="Medium"/>
    <x v="2"/>
    <s v="Weekend"/>
  </r>
  <r>
    <x v="591"/>
    <d v="2024-07-07T00:00:00"/>
    <d v="2024-07-05T00:00:00"/>
    <d v="2024-07-10T00:00:00"/>
    <s v="Priya Sharma"/>
    <s v="Mumbai"/>
    <x v="1"/>
    <x v="1"/>
    <s v="Wheat"/>
    <n v="3"/>
    <n v="0"/>
    <n v="0"/>
    <x v="0"/>
    <s v="Completed"/>
    <s v="Delayed"/>
    <s v="WH-Pune"/>
    <s v="Online"/>
    <s v="No"/>
    <s v="N/A"/>
    <n v="5"/>
    <s v="Keep"/>
    <s v="Ok"/>
    <s v="Missing"/>
    <s v="Dispatch Error"/>
    <s v="Fix"/>
    <s v="Ok"/>
    <n v="0"/>
    <s v="ok"/>
    <s v="Not Returned"/>
    <x v="1"/>
    <n v="2024"/>
    <s v="Sun"/>
    <x v="0"/>
    <s v="Medium"/>
    <x v="0"/>
    <s v="Weekend"/>
  </r>
  <r>
    <x v="592"/>
    <d v="2024-06-09T00:00:00"/>
    <d v="2024-06-07T00:00:00"/>
    <d v="2024-06-10T00:00:00"/>
    <s v="Pooja Yadav"/>
    <s v="Pune"/>
    <x v="1"/>
    <x v="1"/>
    <s v="Rice"/>
    <n v="3"/>
    <n v="1000"/>
    <n v="3000"/>
    <x v="1"/>
    <s v="Completed"/>
    <s v="In Transit"/>
    <s v="WH-Delhi"/>
    <s v="Online"/>
    <s v="N/A"/>
    <s v="N/A"/>
    <n v="3"/>
    <s v="Keep"/>
    <s v="Ok"/>
    <s v="Valid"/>
    <s v="Dispatch Error"/>
    <s v="Ok"/>
    <s v="Ok"/>
    <n v="3000"/>
    <s v="ok"/>
    <s v="Not Returned"/>
    <x v="3"/>
    <n v="2024"/>
    <s v="Sun"/>
    <x v="0"/>
    <s v="Medium"/>
    <x v="2"/>
    <s v="Weekend"/>
  </r>
  <r>
    <x v="593"/>
    <d v="2024-01-04T00:00:00"/>
    <d v="2024-01-04T00:00:00"/>
    <d v="2024-01-04T00:00:00"/>
    <s v="Amit Verma"/>
    <s v="Hyderabad"/>
    <x v="0"/>
    <x v="0"/>
    <s v="Sofa"/>
    <n v="3"/>
    <n v="0"/>
    <n v="0"/>
    <x v="1"/>
    <s v="Cancelled"/>
    <s v="On Time"/>
    <s v="WH-Delhi"/>
    <s v="Online"/>
    <s v="N/A"/>
    <s v="N/A"/>
    <n v="0"/>
    <s v="Keep"/>
    <s v="Ok"/>
    <s v="Missing"/>
    <s v="OK"/>
    <s v="Fix"/>
    <s v="Ok"/>
    <n v="0"/>
    <s v="ok"/>
    <s v="Not Returned"/>
    <x v="4"/>
    <n v="2024"/>
    <s v="Thu"/>
    <x v="0"/>
    <s v="Fast"/>
    <x v="0"/>
    <s v="Weekday"/>
  </r>
  <r>
    <x v="594"/>
    <d v="2024-09-11T00:00:00"/>
    <d v="2024-09-14T00:00:00"/>
    <d v="2024-09-16T00:00:00"/>
    <s v="Vikas Yadav"/>
    <s v="Lucknow"/>
    <x v="4"/>
    <x v="3"/>
    <s v="Laptop"/>
    <n v="1"/>
    <n v="0"/>
    <n v="0"/>
    <x v="0"/>
    <s v="Cancelled"/>
    <s v="On Time"/>
    <s v="WH-Mumbai"/>
    <s v="Offline"/>
    <s v="N/A"/>
    <s v="N/A"/>
    <n v="2"/>
    <s v="Keep"/>
    <s v="Ok"/>
    <s v="Missing"/>
    <s v="OK"/>
    <s v="Fix"/>
    <s v="Ok"/>
    <n v="0"/>
    <s v="ok"/>
    <s v="Not Returned"/>
    <x v="7"/>
    <n v="2024"/>
    <s v="Wed"/>
    <x v="0"/>
    <s v="Fast"/>
    <x v="0"/>
    <s v="Weekday"/>
  </r>
  <r>
    <x v="595"/>
    <d v="2024-11-18T00:00:00"/>
    <d v="2024-11-21T00:00:00"/>
    <d v="2024-11-27T00:00:00"/>
    <s v="Karan Singh"/>
    <s v="Pune"/>
    <x v="1"/>
    <x v="0"/>
    <s v="Chair"/>
    <n v="2"/>
    <n v="0"/>
    <n v="0"/>
    <x v="2"/>
    <s v="Completed"/>
    <s v="In Transit"/>
    <s v="WH-Pune"/>
    <s v="Online"/>
    <s v="N/A"/>
    <s v="N/A"/>
    <n v="6"/>
    <s v="Keep"/>
    <s v="Ok"/>
    <s v="Missing"/>
    <s v="OK"/>
    <s v="Fix"/>
    <s v="Ok"/>
    <n v="0"/>
    <s v="ok"/>
    <s v="Not Returned"/>
    <x v="5"/>
    <n v="2024"/>
    <s v="Mon"/>
    <x v="1"/>
    <s v="Slow"/>
    <x v="0"/>
    <s v="Weekday"/>
  </r>
  <r>
    <x v="596"/>
    <d v="2024-11-23T00:00:00"/>
    <d v="2024-11-24T00:00:00"/>
    <d v="2024-11-29T00:00:00"/>
    <s v="Vikas Sharma"/>
    <s v="Lucknow"/>
    <x v="4"/>
    <x v="2"/>
    <s v="T-Shirt"/>
    <n v="-1"/>
    <n v="1000"/>
    <n v="-1000"/>
    <x v="0"/>
    <s v="Completed"/>
    <s v="Delayed"/>
    <s v="WH-Pune"/>
    <s v="Online"/>
    <s v="N/A"/>
    <s v="N/A"/>
    <n v="5"/>
    <s v="Keep"/>
    <s v="Fix"/>
    <s v="Valid"/>
    <s v="OK"/>
    <s v="Ok"/>
    <s v="Ok"/>
    <n v="-1000"/>
    <s v="ok"/>
    <s v="Wrong"/>
    <x v="5"/>
    <n v="2024"/>
    <s v="Sat"/>
    <x v="0"/>
    <s v="Medium"/>
    <x v="0"/>
    <s v="Weekend"/>
  </r>
  <r>
    <x v="597"/>
    <d v="2024-02-21T00:00:00"/>
    <d v="2024-02-20T00:00:00"/>
    <d v="2024-02-26T00:00:00"/>
    <s v="Rohit Kumar"/>
    <s v="Lucknow"/>
    <x v="4"/>
    <x v="1"/>
    <s v="Oil"/>
    <n v="-1"/>
    <n v="0"/>
    <n v="0"/>
    <x v="1"/>
    <s v="Completed"/>
    <s v="In Transit"/>
    <s v="WH-Delhi"/>
    <s v="Online"/>
    <s v="N/A"/>
    <s v="N/A"/>
    <n v="6"/>
    <s v="Keep"/>
    <s v="Fix"/>
    <s v="Missing"/>
    <s v="Dispatch Error"/>
    <s v="Fix"/>
    <s v="Ok"/>
    <n v="0"/>
    <s v="ok"/>
    <s v="Not Returned"/>
    <x v="2"/>
    <n v="2024"/>
    <s v="Wed"/>
    <x v="1"/>
    <s v="Slow"/>
    <x v="0"/>
    <s v="Weekday"/>
  </r>
  <r>
    <x v="598"/>
    <d v="2024-07-05T00:00:00"/>
    <d v="2024-07-04T00:00:00"/>
    <d v="2024-07-07T00:00:00"/>
    <s v="Neha Sharma"/>
    <s v="Pune"/>
    <x v="1"/>
    <x v="1"/>
    <s v="Wheat"/>
    <n v="-1"/>
    <n v="100"/>
    <n v="-100"/>
    <x v="0"/>
    <s v="Cancelled"/>
    <s v="Delayed"/>
    <s v="WH-Mumbai"/>
    <s v="Offline"/>
    <s v="N/A"/>
    <s v="N/A"/>
    <n v="3"/>
    <s v="Keep"/>
    <s v="Fix"/>
    <s v="Valid"/>
    <s v="Dispatch Error"/>
    <s v="Ok"/>
    <s v="Ok"/>
    <n v="-100"/>
    <s v="ok"/>
    <s v="Wrong"/>
    <x v="1"/>
    <n v="2024"/>
    <s v="Fri"/>
    <x v="0"/>
    <s v="Medium"/>
    <x v="0"/>
    <s v="Weekday"/>
  </r>
  <r>
    <x v="599"/>
    <d v="2024-11-23T00:00:00"/>
    <d v="2024-11-25T00:00:00"/>
    <d v="2024-11-24T00:00:00"/>
    <s v="Sneha Joshi"/>
    <s v="Pune"/>
    <x v="1"/>
    <x v="0"/>
    <s v="Sofa"/>
    <n v="1"/>
    <n v="500"/>
    <n v="500"/>
    <x v="2"/>
    <s v="Pending"/>
    <s v="In Transit"/>
    <s v="WH-Mumbai"/>
    <s v="Online"/>
    <s v="N/A"/>
    <s v="N/A"/>
    <n v="-1"/>
    <s v="Keep"/>
    <s v="Ok"/>
    <s v="Valid"/>
    <s v="Delivery Before Dispatch"/>
    <s v="Ok"/>
    <s v="Ok"/>
    <n v="500"/>
    <s v="ok"/>
    <s v="Not Returned"/>
    <x v="5"/>
    <n v="2024"/>
    <s v="Sat"/>
    <x v="0"/>
    <s v="Fast"/>
    <x v="0"/>
    <s v="Weekend"/>
  </r>
  <r>
    <x v="600"/>
    <d v="2024-10-01T00:00:00"/>
    <d v="2024-09-29T00:00:00"/>
    <d v="2024-10-03T00:00:00"/>
    <s v="Sneha Joshi"/>
    <s v="Nagpur"/>
    <x v="1"/>
    <x v="2"/>
    <s v="Jacket"/>
    <n v="3"/>
    <n v="1000"/>
    <n v="3000"/>
    <x v="3"/>
    <s v="Pending"/>
    <s v="Delayed"/>
    <s v="WH-Mumbai"/>
    <s v="Online"/>
    <s v="No"/>
    <s v="N/A"/>
    <n v="4"/>
    <s v="Keep"/>
    <s v="Ok"/>
    <s v="Valid"/>
    <s v="Dispatch Error"/>
    <s v="Ok"/>
    <s v="Ok"/>
    <n v="3000"/>
    <s v="ok"/>
    <s v="Not Returned"/>
    <x v="0"/>
    <n v="2024"/>
    <s v="Tue"/>
    <x v="0"/>
    <s v="Medium"/>
    <x v="2"/>
    <s v="Weekday"/>
  </r>
  <r>
    <x v="601"/>
    <d v="2024-04-06T00:00:00"/>
    <d v="2024-04-04T00:00:00"/>
    <d v="2024-04-07T00:00:00"/>
    <s v="Anjali Patel"/>
    <s v="Hyderabad"/>
    <x v="0"/>
    <x v="3"/>
    <s v="Headphones"/>
    <n v="0"/>
    <n v="2000"/>
    <n v="0"/>
    <x v="1"/>
    <s v="Completed"/>
    <s v="Delayed"/>
    <s v="WH-Pune"/>
    <s v="Offline"/>
    <s v="No"/>
    <s v="N/A"/>
    <n v="3"/>
    <s v="Keep"/>
    <s v="Fix"/>
    <s v="Valid"/>
    <s v="Dispatch Error"/>
    <s v="Ok"/>
    <s v="Ok"/>
    <n v="0"/>
    <s v="ok"/>
    <s v="Not Returned"/>
    <x v="10"/>
    <n v="2024"/>
    <s v="Sat"/>
    <x v="0"/>
    <s v="Medium"/>
    <x v="0"/>
    <s v="Weekend"/>
  </r>
  <r>
    <x v="602"/>
    <d v="2024-02-09T00:00:00"/>
    <d v="2024-02-11T00:00:00"/>
    <d v="2024-02-16T00:00:00"/>
    <s v="Amit Gupta"/>
    <s v="Bangalore"/>
    <x v="3"/>
    <x v="1"/>
    <s v="Oil"/>
    <n v="3"/>
    <n v="0"/>
    <n v="0"/>
    <x v="0"/>
    <s v="Cancelled"/>
    <s v="Delayed"/>
    <s v="WH-Delhi"/>
    <s v="Offline"/>
    <s v="Yes"/>
    <s v="Damaged"/>
    <n v="5"/>
    <s v="Keep"/>
    <s v="Ok"/>
    <s v="Missing"/>
    <s v="OK"/>
    <s v="Fix"/>
    <s v="Ok"/>
    <n v="0"/>
    <s v="ok"/>
    <s v="Damaged"/>
    <x v="2"/>
    <n v="2024"/>
    <s v="Fri"/>
    <x v="0"/>
    <s v="Medium"/>
    <x v="0"/>
    <s v="Weekday"/>
  </r>
  <r>
    <x v="603"/>
    <d v="2024-02-05T00:00:00"/>
    <d v="2024-02-03T00:00:00"/>
    <d v="2024-02-06T00:00:00"/>
    <s v="Amit Kumar"/>
    <s v="Jaipur"/>
    <x v="2"/>
    <x v="2"/>
    <s v="Jeans"/>
    <n v="-1"/>
    <n v="2000"/>
    <n v="-2000"/>
    <x v="2"/>
    <s v="Pending"/>
    <s v="On Time"/>
    <s v="WH-Delhi"/>
    <s v="Offline"/>
    <s v="N/A"/>
    <s v="N/A"/>
    <n v="3"/>
    <s v="Keep"/>
    <s v="Fix"/>
    <s v="Valid"/>
    <s v="Dispatch Error"/>
    <s v="Ok"/>
    <s v="Ok"/>
    <n v="-2000"/>
    <s v="ok"/>
    <s v="Wrong"/>
    <x v="2"/>
    <n v="2024"/>
    <s v="Mon"/>
    <x v="0"/>
    <s v="Medium"/>
    <x v="0"/>
    <s v="Weekday"/>
  </r>
  <r>
    <x v="604"/>
    <d v="2024-07-30T00:00:00"/>
    <d v="2024-08-01T00:00:00"/>
    <d v="2024-08-07T00:00:00"/>
    <s v="Karan Gupta"/>
    <s v="Mumbai"/>
    <x v="1"/>
    <x v="2"/>
    <s v="Jeans"/>
    <n v="1"/>
    <n v="2000"/>
    <n v="2000"/>
    <x v="3"/>
    <s v="Cancelled"/>
    <s v="Delayed"/>
    <s v="WH-Pune"/>
    <s v="Offline"/>
    <s v="N/A"/>
    <s v="N/A"/>
    <n v="6"/>
    <s v="Keep"/>
    <s v="Ok"/>
    <s v="Valid"/>
    <s v="OK"/>
    <s v="Ok"/>
    <s v="Ok"/>
    <n v="2000"/>
    <s v="ok"/>
    <s v="Not Returned"/>
    <x v="1"/>
    <n v="2024"/>
    <s v="Tue"/>
    <x v="1"/>
    <s v="Slow"/>
    <x v="2"/>
    <s v="Weekday"/>
  </r>
  <r>
    <x v="605"/>
    <d v="2024-04-14T00:00:00"/>
    <d v="2024-04-17T00:00:00"/>
    <d v="2024-04-19T00:00:00"/>
    <s v="Amit Patel"/>
    <s v="Bangalore"/>
    <x v="3"/>
    <x v="3"/>
    <s v="Laptop"/>
    <n v="0"/>
    <n v="100"/>
    <n v="0"/>
    <x v="2"/>
    <s v="Completed"/>
    <s v="On Time"/>
    <s v="WH-Delhi"/>
    <s v="Online"/>
    <s v="Yes"/>
    <s v="Damaged"/>
    <n v="2"/>
    <s v="Keep"/>
    <s v="Fix"/>
    <s v="Valid"/>
    <s v="OK"/>
    <s v="Ok"/>
    <s v="Ok"/>
    <n v="0"/>
    <s v="ok"/>
    <s v="Damaged"/>
    <x v="10"/>
    <n v="2024"/>
    <s v="Sun"/>
    <x v="0"/>
    <s v="Fast"/>
    <x v="0"/>
    <s v="Weekend"/>
  </r>
  <r>
    <x v="606"/>
    <d v="2024-04-30T00:00:00"/>
    <d v="2024-05-01T00:00:00"/>
    <d v="2024-05-07T00:00:00"/>
    <s v="Karan Gupta"/>
    <s v="Hyderabad"/>
    <x v="0"/>
    <x v="0"/>
    <s v="Sofa"/>
    <n v="3"/>
    <n v="2000"/>
    <n v="6000"/>
    <x v="3"/>
    <s v="Completed"/>
    <s v="Delayed"/>
    <s v="WH-Pune"/>
    <s v="Online"/>
    <s v="N/A"/>
    <s v="N/A"/>
    <n v="6"/>
    <s v="Keep"/>
    <s v="Ok"/>
    <s v="Valid"/>
    <s v="OK"/>
    <s v="Ok"/>
    <s v="Ok"/>
    <n v="6000"/>
    <s v="ok"/>
    <s v="Not Returned"/>
    <x v="10"/>
    <n v="2024"/>
    <s v="Tue"/>
    <x v="1"/>
    <s v="Slow"/>
    <x v="1"/>
    <s v="Weekday"/>
  </r>
  <r>
    <x v="607"/>
    <d v="2024-01-18T00:00:00"/>
    <d v="2024-01-17T00:00:00"/>
    <d v="2024-01-19T00:00:00"/>
    <s v="Pooja Gupta"/>
    <s v="Bangalore"/>
    <x v="3"/>
    <x v="2"/>
    <s v="Jeans"/>
    <n v="0"/>
    <n v="2000"/>
    <n v="0"/>
    <x v="1"/>
    <s v="Completed"/>
    <s v="In Transit"/>
    <s v="WH-Pune"/>
    <s v="Online"/>
    <s v="Yes"/>
    <s v="Damaged"/>
    <n v="2"/>
    <s v="Keep"/>
    <s v="Fix"/>
    <s v="Valid"/>
    <s v="Dispatch Error"/>
    <s v="Ok"/>
    <s v="Ok"/>
    <n v="0"/>
    <s v="ok"/>
    <s v="Damaged"/>
    <x v="4"/>
    <n v="2024"/>
    <s v="Thu"/>
    <x v="0"/>
    <s v="Fast"/>
    <x v="0"/>
    <s v="Weekday"/>
  </r>
  <r>
    <x v="608"/>
    <d v="2024-02-03T00:00:00"/>
    <d v="2024-02-01T00:00:00"/>
    <d v="2024-02-02T00:00:00"/>
    <s v="Sneha Yadav"/>
    <s v="Nagpur"/>
    <x v="1"/>
    <x v="3"/>
    <s v="Laptop"/>
    <n v="0"/>
    <n v="0"/>
    <n v="0"/>
    <x v="1"/>
    <s v="Pending"/>
    <s v="On Time"/>
    <s v="WH-Mumbai"/>
    <s v="Offline"/>
    <s v="N/A"/>
    <s v="N/A"/>
    <n v="1"/>
    <s v="Keep"/>
    <s v="Fix"/>
    <s v="Missing"/>
    <s v="Dispatch Error"/>
    <s v="Fix"/>
    <s v="Ok"/>
    <n v="0"/>
    <s v="ok"/>
    <s v="Not Returned"/>
    <x v="2"/>
    <n v="2024"/>
    <s v="Sat"/>
    <x v="0"/>
    <s v="Fast"/>
    <x v="0"/>
    <s v="Weekend"/>
  </r>
  <r>
    <x v="609"/>
    <d v="2024-11-14T00:00:00"/>
    <d v="2024-11-13T00:00:00"/>
    <d v="2024-11-12T00:00:00"/>
    <s v="Amit Kumar"/>
    <s v="Bangalore"/>
    <x v="3"/>
    <x v="3"/>
    <s v="Mobile"/>
    <n v="-1"/>
    <n v="1000"/>
    <n v="-1000"/>
    <x v="3"/>
    <s v="Completed"/>
    <s v="Delayed"/>
    <s v="WH-Pune"/>
    <s v="Offline"/>
    <s v="No"/>
    <s v="N/A"/>
    <n v="-1"/>
    <s v="Keep"/>
    <s v="Fix"/>
    <s v="Valid"/>
    <s v="Dispatch Error"/>
    <s v="Ok"/>
    <s v="Ok"/>
    <n v="-1000"/>
    <s v="ok"/>
    <s v="Not Returned"/>
    <x v="5"/>
    <n v="2024"/>
    <s v="Thu"/>
    <x v="0"/>
    <s v="Fast"/>
    <x v="0"/>
    <s v="Weekday"/>
  </r>
  <r>
    <x v="610"/>
    <d v="2024-06-03T00:00:00"/>
    <d v="2024-06-02T00:00:00"/>
    <d v="2024-06-09T00:00:00"/>
    <s v="Rahul Gupta"/>
    <s v="Nagpur"/>
    <x v="1"/>
    <x v="1"/>
    <s v="Rice"/>
    <n v="0"/>
    <n v="100"/>
    <n v="0"/>
    <x v="2"/>
    <s v="Pending"/>
    <s v="In Transit"/>
    <s v="WH-Mumbai"/>
    <s v="Online"/>
    <s v="Yes"/>
    <s v="Damaged"/>
    <n v="7"/>
    <s v="Keep"/>
    <s v="Fix"/>
    <s v="Valid"/>
    <s v="Dispatch Error"/>
    <s v="Ok"/>
    <s v="Ok"/>
    <n v="0"/>
    <s v="ok"/>
    <s v="Damaged"/>
    <x v="3"/>
    <n v="2024"/>
    <s v="Mon"/>
    <x v="1"/>
    <s v="Slow"/>
    <x v="0"/>
    <s v="Weekday"/>
  </r>
  <r>
    <x v="611"/>
    <d v="2024-02-28T00:00:00"/>
    <d v="2024-02-26T00:00:00"/>
    <d v="2024-02-25T00:00:00"/>
    <s v="Pooja Singh"/>
    <s v="Nagpur"/>
    <x v="1"/>
    <x v="2"/>
    <s v="Jeans"/>
    <n v="2"/>
    <n v="0"/>
    <n v="0"/>
    <x v="0"/>
    <s v="Pending"/>
    <s v="Delayed"/>
    <s v="WH-Delhi"/>
    <s v="Online"/>
    <s v="Yes"/>
    <s v="Damaged"/>
    <n v="-1"/>
    <s v="Keep"/>
    <s v="Ok"/>
    <s v="Missing"/>
    <s v="Dispatch Error"/>
    <s v="Fix"/>
    <s v="Ok"/>
    <n v="0"/>
    <s v="ok"/>
    <s v="Damaged"/>
    <x v="2"/>
    <n v="2024"/>
    <s v="Wed"/>
    <x v="0"/>
    <s v="Fast"/>
    <x v="0"/>
    <s v="Weekday"/>
  </r>
  <r>
    <x v="612"/>
    <d v="2024-10-06T00:00:00"/>
    <d v="2024-10-06T00:00:00"/>
    <d v="2024-10-08T00:00:00"/>
    <s v="Vikas Patel"/>
    <s v="Pune"/>
    <x v="1"/>
    <x v="2"/>
    <s v="Jeans"/>
    <n v="3"/>
    <n v="0"/>
    <n v="0"/>
    <x v="1"/>
    <s v="Completed"/>
    <s v="In Transit"/>
    <s v="WH-Pune"/>
    <s v="Offline"/>
    <s v="No"/>
    <s v="N/A"/>
    <n v="2"/>
    <s v="Keep"/>
    <s v="Ok"/>
    <s v="Missing"/>
    <s v="OK"/>
    <s v="Fix"/>
    <s v="Ok"/>
    <n v="0"/>
    <s v="ok"/>
    <s v="Not Returned"/>
    <x v="0"/>
    <n v="2024"/>
    <s v="Sun"/>
    <x v="0"/>
    <s v="Fast"/>
    <x v="0"/>
    <s v="Weekend"/>
  </r>
  <r>
    <x v="613"/>
    <d v="2024-03-24T00:00:00"/>
    <d v="2024-03-27T00:00:00"/>
    <d v="2024-03-26T00:00:00"/>
    <s v="Karan Joshi"/>
    <s v="Lucknow"/>
    <x v="4"/>
    <x v="3"/>
    <s v="Laptop"/>
    <n v="3"/>
    <n v="100"/>
    <n v="300"/>
    <x v="1"/>
    <s v="Cancelled"/>
    <s v="Delayed"/>
    <s v="WH-Delhi"/>
    <s v="Offline"/>
    <s v="No"/>
    <s v="N/A"/>
    <n v="-1"/>
    <s v="Keep"/>
    <s v="Ok"/>
    <s v="Valid"/>
    <s v="Delivery Before Dispatch"/>
    <s v="Ok"/>
    <s v="Ok"/>
    <n v="300"/>
    <s v="ok"/>
    <s v="Not Returned"/>
    <x v="8"/>
    <n v="2024"/>
    <s v="Sun"/>
    <x v="0"/>
    <s v="Fast"/>
    <x v="0"/>
    <s v="Weekend"/>
  </r>
  <r>
    <x v="614"/>
    <d v="2024-05-09T00:00:00"/>
    <d v="2024-05-11T00:00:00"/>
    <d v="2024-05-15T00:00:00"/>
    <s v="Neha Singh"/>
    <s v="Delhi"/>
    <x v="5"/>
    <x v="2"/>
    <s v="T-Shirt"/>
    <n v="3"/>
    <n v="0"/>
    <n v="0"/>
    <x v="3"/>
    <s v="Completed"/>
    <s v="Delayed"/>
    <s v="WH-Delhi"/>
    <s v="Offline"/>
    <s v="Yes"/>
    <s v="Unknwon"/>
    <n v="4"/>
    <s v="Keep"/>
    <s v="Ok"/>
    <s v="Missing"/>
    <s v="OK"/>
    <s v="Fix"/>
    <s v="Ok"/>
    <n v="0"/>
    <s v="ok"/>
    <s v="Unknwon"/>
    <x v="9"/>
    <n v="2024"/>
    <s v="Thu"/>
    <x v="0"/>
    <s v="Medium"/>
    <x v="0"/>
    <s v="Weekday"/>
  </r>
  <r>
    <x v="615"/>
    <d v="2024-01-26T00:00:00"/>
    <d v="2024-01-28T00:00:00"/>
    <d v="2024-01-29T00:00:00"/>
    <s v="Rahul Kumar"/>
    <s v="Hyderabad"/>
    <x v="0"/>
    <x v="3"/>
    <s v="Laptop"/>
    <n v="0"/>
    <n v="2000"/>
    <n v="0"/>
    <x v="0"/>
    <s v="Completed"/>
    <s v="Delayed"/>
    <s v="WH-Pune"/>
    <s v="Online"/>
    <s v="No"/>
    <s v="N/A"/>
    <n v="1"/>
    <s v="Keep"/>
    <s v="Fix"/>
    <s v="Valid"/>
    <s v="OK"/>
    <s v="Ok"/>
    <s v="Ok"/>
    <n v="0"/>
    <s v="ok"/>
    <s v="Not Returned"/>
    <x v="4"/>
    <n v="2024"/>
    <s v="Fri"/>
    <x v="0"/>
    <s v="Fast"/>
    <x v="0"/>
    <s v="Weekday"/>
  </r>
  <r>
    <x v="616"/>
    <d v="2024-09-01T00:00:00"/>
    <d v="2024-09-03T00:00:00"/>
    <d v="2024-09-07T00:00:00"/>
    <s v="Vikas Singh"/>
    <s v="Lucknow"/>
    <x v="4"/>
    <x v="0"/>
    <s v="Sofa"/>
    <n v="3"/>
    <n v="100"/>
    <n v="300"/>
    <x v="1"/>
    <s v="Cancelled"/>
    <s v="On Time"/>
    <s v="WH-Delhi"/>
    <s v="Offline"/>
    <s v="No"/>
    <s v="N/A"/>
    <n v="4"/>
    <s v="Keep"/>
    <s v="Ok"/>
    <s v="Valid"/>
    <s v="OK"/>
    <s v="Ok"/>
    <s v="Ok"/>
    <n v="300"/>
    <s v="ok"/>
    <s v="Not Returned"/>
    <x v="7"/>
    <n v="2024"/>
    <s v="Sun"/>
    <x v="0"/>
    <s v="Medium"/>
    <x v="0"/>
    <s v="Weekend"/>
  </r>
  <r>
    <x v="617"/>
    <d v="2024-01-27T00:00:00"/>
    <d v="2024-01-25T00:00:00"/>
    <d v="2024-01-27T00:00:00"/>
    <s v="Rahul Verma"/>
    <s v="Bangalore"/>
    <x v="3"/>
    <x v="0"/>
    <s v="Chair"/>
    <n v="0"/>
    <n v="1000"/>
    <n v="0"/>
    <x v="1"/>
    <s v="Completed"/>
    <s v="Delayed"/>
    <s v="WH-Pune"/>
    <s v="Offline"/>
    <s v="N/A"/>
    <s v="N/A"/>
    <n v="2"/>
    <s v="Keep"/>
    <s v="Fix"/>
    <s v="Valid"/>
    <s v="Dispatch Error"/>
    <s v="Ok"/>
    <s v="Ok"/>
    <n v="0"/>
    <s v="ok"/>
    <s v="Not Returned"/>
    <x v="4"/>
    <n v="2024"/>
    <s v="Sat"/>
    <x v="0"/>
    <s v="Fast"/>
    <x v="0"/>
    <s v="Weekend"/>
  </r>
  <r>
    <x v="618"/>
    <d v="2024-12-19T00:00:00"/>
    <d v="2024-12-21T00:00:00"/>
    <d v="2024-12-28T00:00:00"/>
    <s v="Karan Sharma"/>
    <s v="Lucknow"/>
    <x v="4"/>
    <x v="1"/>
    <s v="Oil"/>
    <n v="0"/>
    <n v="2000"/>
    <n v="0"/>
    <x v="0"/>
    <s v="Pending"/>
    <s v="Delayed"/>
    <s v="WH-Delhi"/>
    <s v="Offline"/>
    <s v="No"/>
    <s v="N/A"/>
    <n v="7"/>
    <s v="Keep"/>
    <s v="Fix"/>
    <s v="Valid"/>
    <s v="OK"/>
    <s v="Ok"/>
    <s v="Ok"/>
    <n v="0"/>
    <s v="ok"/>
    <s v="Not Returned"/>
    <x v="6"/>
    <n v="2024"/>
    <s v="Thu"/>
    <x v="1"/>
    <s v="Slow"/>
    <x v="0"/>
    <s v="Weekday"/>
  </r>
  <r>
    <x v="619"/>
    <d v="2024-06-17T00:00:00"/>
    <d v="2024-06-15T00:00:00"/>
    <d v="2024-06-16T00:00:00"/>
    <s v="Rahul Yadav"/>
    <s v="Bangalore"/>
    <x v="3"/>
    <x v="0"/>
    <s v="Table"/>
    <n v="1"/>
    <n v="500"/>
    <n v="500"/>
    <x v="2"/>
    <s v="Completed"/>
    <s v="On Time"/>
    <s v="WH-Pune"/>
    <s v="Offline"/>
    <s v="Yes"/>
    <s v="Damaged"/>
    <n v="1"/>
    <s v="Keep"/>
    <s v="Ok"/>
    <s v="Valid"/>
    <s v="Dispatch Error"/>
    <s v="Ok"/>
    <s v="Ok"/>
    <n v="500"/>
    <s v="ok"/>
    <s v="Damaged"/>
    <x v="3"/>
    <n v="2024"/>
    <s v="Mon"/>
    <x v="0"/>
    <s v="Fast"/>
    <x v="0"/>
    <s v="Weekday"/>
  </r>
  <r>
    <x v="620"/>
    <d v="2024-07-25T00:00:00"/>
    <d v="2024-07-25T00:00:00"/>
    <d v="2024-07-26T00:00:00"/>
    <s v="Rohit Verma"/>
    <s v="Delhi"/>
    <x v="5"/>
    <x v="0"/>
    <s v="Table"/>
    <n v="1"/>
    <n v="100"/>
    <n v="100"/>
    <x v="3"/>
    <s v="Cancelled"/>
    <s v="On Time"/>
    <s v="WH-Mumbai"/>
    <s v="Online"/>
    <s v="Yes"/>
    <s v="Late Delivery"/>
    <n v="1"/>
    <s v="Keep"/>
    <s v="Ok"/>
    <s v="Valid"/>
    <s v="OK"/>
    <s v="Ok"/>
    <s v="Ok"/>
    <n v="100"/>
    <s v="ok"/>
    <s v="Late Delivery"/>
    <x v="1"/>
    <n v="2024"/>
    <s v="Thu"/>
    <x v="0"/>
    <s v="Fast"/>
    <x v="0"/>
    <s v="Weekday"/>
  </r>
  <r>
    <x v="621"/>
    <d v="2024-11-16T00:00:00"/>
    <d v="2024-11-17T00:00:00"/>
    <d v="2024-11-16T00:00:00"/>
    <s v="Vikas Patel"/>
    <s v="Jaipur"/>
    <x v="2"/>
    <x v="2"/>
    <s v="T-Shirt"/>
    <n v="-1"/>
    <n v="100"/>
    <n v="-100"/>
    <x v="0"/>
    <s v="Pending"/>
    <s v="Delayed"/>
    <s v="WH-Pune"/>
    <s v="Online"/>
    <s v="Yes"/>
    <s v="Damaged"/>
    <n v="-1"/>
    <s v="Keep"/>
    <s v="Fix"/>
    <s v="Valid"/>
    <s v="Delivery Before Dispatch"/>
    <s v="Ok"/>
    <s v="Ok"/>
    <n v="-100"/>
    <s v="ok"/>
    <s v="Damaged"/>
    <x v="5"/>
    <n v="2024"/>
    <s v="Sat"/>
    <x v="0"/>
    <s v="Fast"/>
    <x v="0"/>
    <s v="Weekend"/>
  </r>
  <r>
    <x v="622"/>
    <d v="2024-04-15T00:00:00"/>
    <d v="2024-04-17T00:00:00"/>
    <d v="2024-04-19T00:00:00"/>
    <s v="Pooja Kumar"/>
    <s v="Pune"/>
    <x v="1"/>
    <x v="0"/>
    <s v="Table"/>
    <n v="1"/>
    <n v="0"/>
    <n v="0"/>
    <x v="2"/>
    <s v="Pending"/>
    <s v="Delayed"/>
    <s v="WH-Pune"/>
    <s v="Offline"/>
    <s v="No"/>
    <s v="N/A"/>
    <n v="2"/>
    <s v="Keep"/>
    <s v="Ok"/>
    <s v="Missing"/>
    <s v="OK"/>
    <s v="Fix"/>
    <s v="Ok"/>
    <n v="0"/>
    <s v="ok"/>
    <s v="Not Returned"/>
    <x v="10"/>
    <n v="2024"/>
    <s v="Mon"/>
    <x v="0"/>
    <s v="Fast"/>
    <x v="0"/>
    <s v="Weekday"/>
  </r>
  <r>
    <x v="623"/>
    <d v="2024-06-27T00:00:00"/>
    <d v="2024-06-28T00:00:00"/>
    <d v="2024-07-02T00:00:00"/>
    <s v="Rohit Singh"/>
    <s v="Mumbai"/>
    <x v="1"/>
    <x v="0"/>
    <s v="Chair"/>
    <n v="2"/>
    <n v="500"/>
    <n v="1000"/>
    <x v="1"/>
    <s v="Completed"/>
    <s v="Delayed"/>
    <s v="WH-Pune"/>
    <s v="Offline"/>
    <s v="Yes"/>
    <s v="Late Delivery"/>
    <n v="4"/>
    <s v="Keep"/>
    <s v="Ok"/>
    <s v="Valid"/>
    <s v="OK"/>
    <s v="Ok"/>
    <s v="Ok"/>
    <n v="1000"/>
    <s v="ok"/>
    <s v="Late Delivery"/>
    <x v="3"/>
    <n v="2024"/>
    <s v="Thu"/>
    <x v="0"/>
    <s v="Medium"/>
    <x v="0"/>
    <s v="Weekday"/>
  </r>
  <r>
    <x v="624"/>
    <d v="2024-12-22T00:00:00"/>
    <d v="2024-12-23T00:00:00"/>
    <d v="2024-12-23T00:00:00"/>
    <s v="Karan Kumar"/>
    <s v="Bangalore"/>
    <x v="3"/>
    <x v="0"/>
    <s v="Chair"/>
    <n v="3"/>
    <n v="1000"/>
    <n v="3000"/>
    <x v="1"/>
    <s v="Completed"/>
    <s v="Delayed"/>
    <s v="WH-Delhi"/>
    <s v="Online"/>
    <s v="Yes"/>
    <s v="Unknwon"/>
    <n v="0"/>
    <s v="Keep"/>
    <s v="Ok"/>
    <s v="Valid"/>
    <s v="OK"/>
    <s v="Ok"/>
    <s v="Ok"/>
    <n v="3000"/>
    <s v="ok"/>
    <s v="Unknwon"/>
    <x v="6"/>
    <n v="2024"/>
    <s v="Sun"/>
    <x v="0"/>
    <s v="Fast"/>
    <x v="2"/>
    <s v="Weekend"/>
  </r>
  <r>
    <x v="625"/>
    <d v="2024-08-01T00:00:00"/>
    <d v="2024-08-01T00:00:00"/>
    <d v="2024-08-07T00:00:00"/>
    <s v="Amit Singh"/>
    <s v="Lucknow"/>
    <x v="4"/>
    <x v="2"/>
    <s v="T-Shirt"/>
    <n v="1"/>
    <n v="500"/>
    <n v="500"/>
    <x v="1"/>
    <s v="Pending"/>
    <s v="Delayed"/>
    <s v="WH-Pune"/>
    <s v="Online"/>
    <s v="Yes"/>
    <s v="Damaged"/>
    <n v="6"/>
    <s v="Keep"/>
    <s v="Ok"/>
    <s v="Valid"/>
    <s v="OK"/>
    <s v="Ok"/>
    <s v="Ok"/>
    <n v="500"/>
    <s v="ok"/>
    <s v="Damaged"/>
    <x v="11"/>
    <n v="2024"/>
    <s v="Thu"/>
    <x v="1"/>
    <s v="Slow"/>
    <x v="0"/>
    <s v="Weekday"/>
  </r>
  <r>
    <x v="626"/>
    <d v="2024-04-29T00:00:00"/>
    <d v="2024-04-27T00:00:00"/>
    <d v="2024-04-26T00:00:00"/>
    <s v="Rahul Sharma"/>
    <s v="Mumbai"/>
    <x v="1"/>
    <x v="2"/>
    <s v="Jeans"/>
    <n v="2"/>
    <n v="2000"/>
    <n v="4000"/>
    <x v="2"/>
    <s v="Completed"/>
    <s v="On Time"/>
    <s v="WH-Mumbai"/>
    <s v="Online"/>
    <s v="No"/>
    <s v="N/A"/>
    <n v="-1"/>
    <s v="Keep"/>
    <s v="Ok"/>
    <s v="Valid"/>
    <s v="Dispatch Error"/>
    <s v="Ok"/>
    <s v="Ok"/>
    <n v="4000"/>
    <s v="ok"/>
    <s v="Not Returned"/>
    <x v="10"/>
    <n v="2024"/>
    <s v="Mon"/>
    <x v="0"/>
    <s v="Fast"/>
    <x v="2"/>
    <s v="Weekday"/>
  </r>
  <r>
    <x v="627"/>
    <d v="2024-05-18T00:00:00"/>
    <d v="2024-05-21T00:00:00"/>
    <d v="2024-05-20T00:00:00"/>
    <s v="Vikas Gupta"/>
    <s v="Lucknow"/>
    <x v="4"/>
    <x v="2"/>
    <s v="T-Shirt"/>
    <n v="-1"/>
    <n v="100"/>
    <n v="-100"/>
    <x v="0"/>
    <s v="Completed"/>
    <s v="On Time"/>
    <s v="WH-Mumbai"/>
    <s v="Online"/>
    <s v="Yes"/>
    <s v="Unknwon"/>
    <n v="-1"/>
    <s v="Keep"/>
    <s v="Fix"/>
    <s v="Valid"/>
    <s v="Delivery Before Dispatch"/>
    <s v="Ok"/>
    <s v="Ok"/>
    <n v="-100"/>
    <s v="ok"/>
    <s v="Unknwon"/>
    <x v="9"/>
    <n v="2024"/>
    <s v="Sat"/>
    <x v="0"/>
    <s v="Fast"/>
    <x v="0"/>
    <s v="Weekend"/>
  </r>
  <r>
    <x v="628"/>
    <d v="2024-07-26T00:00:00"/>
    <d v="2024-07-25T00:00:00"/>
    <d v="2024-07-24T00:00:00"/>
    <s v="Vikas Gupta"/>
    <s v="Delhi"/>
    <x v="5"/>
    <x v="2"/>
    <s v="T-Shirt"/>
    <n v="-1"/>
    <n v="0"/>
    <n v="0"/>
    <x v="0"/>
    <s v="Cancelled"/>
    <s v="In Transit"/>
    <s v="WH-Mumbai"/>
    <s v="Online"/>
    <s v="Yes"/>
    <s v="Late Delivery"/>
    <n v="-1"/>
    <s v="Keep"/>
    <s v="Fix"/>
    <s v="Missing"/>
    <s v="Dispatch Error"/>
    <s v="Fix"/>
    <s v="Ok"/>
    <n v="0"/>
    <s v="ok"/>
    <s v="Late Delivery"/>
    <x v="1"/>
    <n v="2024"/>
    <s v="Fri"/>
    <x v="0"/>
    <s v="Fast"/>
    <x v="0"/>
    <s v="Weekday"/>
  </r>
  <r>
    <x v="629"/>
    <d v="2024-06-23T00:00:00"/>
    <d v="2024-06-23T00:00:00"/>
    <d v="2024-06-30T00:00:00"/>
    <s v="Anjali Yadav"/>
    <s v="Pune"/>
    <x v="1"/>
    <x v="0"/>
    <s v="Chair"/>
    <n v="-1"/>
    <n v="100"/>
    <n v="-100"/>
    <x v="3"/>
    <s v="Completed"/>
    <s v="In Transit"/>
    <s v="WH-Delhi"/>
    <s v="Online"/>
    <s v="No"/>
    <s v="N/A"/>
    <n v="7"/>
    <s v="Keep"/>
    <s v="Fix"/>
    <s v="Valid"/>
    <s v="OK"/>
    <s v="Ok"/>
    <s v="Ok"/>
    <n v="-100"/>
    <s v="ok"/>
    <s v="Not Returned"/>
    <x v="3"/>
    <n v="2024"/>
    <s v="Sun"/>
    <x v="1"/>
    <s v="Slow"/>
    <x v="0"/>
    <s v="Weekend"/>
  </r>
  <r>
    <x v="630"/>
    <d v="2024-02-17T00:00:00"/>
    <d v="2024-02-16T00:00:00"/>
    <d v="2024-02-22T00:00:00"/>
    <s v="Priya Gupta"/>
    <s v="Jaipur"/>
    <x v="2"/>
    <x v="0"/>
    <s v="Chair"/>
    <n v="3"/>
    <n v="100"/>
    <n v="300"/>
    <x v="0"/>
    <s v="Pending"/>
    <s v="Delayed"/>
    <s v="WH-Delhi"/>
    <s v="Offline"/>
    <s v="No"/>
    <s v="N/A"/>
    <n v="6"/>
    <s v="Keep"/>
    <s v="Ok"/>
    <s v="Valid"/>
    <s v="Dispatch Error"/>
    <s v="Ok"/>
    <s v="Ok"/>
    <n v="300"/>
    <s v="ok"/>
    <s v="Not Returned"/>
    <x v="2"/>
    <n v="2024"/>
    <s v="Sat"/>
    <x v="1"/>
    <s v="Slow"/>
    <x v="0"/>
    <s v="Weekend"/>
  </r>
  <r>
    <x v="631"/>
    <d v="2024-01-09T00:00:00"/>
    <d v="2024-01-12T00:00:00"/>
    <d v="2024-01-16T00:00:00"/>
    <s v="Amit Joshi"/>
    <s v="Bangalore"/>
    <x v="3"/>
    <x v="1"/>
    <s v="Rice"/>
    <n v="3"/>
    <n v="1000"/>
    <n v="3000"/>
    <x v="3"/>
    <s v="Cancelled"/>
    <s v="On Time"/>
    <s v="WH-Delhi"/>
    <s v="Offline"/>
    <s v="Yes"/>
    <s v="Unknwon"/>
    <n v="4"/>
    <s v="Keep"/>
    <s v="Ok"/>
    <s v="Valid"/>
    <s v="OK"/>
    <s v="Ok"/>
    <s v="Ok"/>
    <n v="3000"/>
    <s v="ok"/>
    <s v="Unknwon"/>
    <x v="4"/>
    <n v="2024"/>
    <s v="Tue"/>
    <x v="0"/>
    <s v="Medium"/>
    <x v="2"/>
    <s v="Weekday"/>
  </r>
  <r>
    <x v="632"/>
    <d v="2024-04-22T00:00:00"/>
    <d v="2024-04-24T00:00:00"/>
    <d v="2024-04-30T00:00:00"/>
    <s v="Karan Verma"/>
    <s v="Hyderabad"/>
    <x v="0"/>
    <x v="3"/>
    <s v="Laptop"/>
    <n v="3"/>
    <n v="500"/>
    <n v="1500"/>
    <x v="0"/>
    <s v="Cancelled"/>
    <s v="Delayed"/>
    <s v="WH-Mumbai"/>
    <s v="Online"/>
    <s v="No"/>
    <s v="N/A"/>
    <n v="6"/>
    <s v="Keep"/>
    <s v="Ok"/>
    <s v="Valid"/>
    <s v="OK"/>
    <s v="Ok"/>
    <s v="Ok"/>
    <n v="1500"/>
    <s v="ok"/>
    <s v="Not Returned"/>
    <x v="10"/>
    <n v="2024"/>
    <s v="Mon"/>
    <x v="1"/>
    <s v="Slow"/>
    <x v="0"/>
    <s v="Weekday"/>
  </r>
  <r>
    <x v="633"/>
    <d v="2024-04-17T00:00:00"/>
    <d v="2024-04-16T00:00:00"/>
    <d v="2024-04-18T00:00:00"/>
    <s v="Rahul Singh"/>
    <s v="Bangalore"/>
    <x v="3"/>
    <x v="2"/>
    <s v="Jacket"/>
    <n v="1"/>
    <n v="1000"/>
    <n v="1000"/>
    <x v="0"/>
    <s v="Completed"/>
    <s v="Delayed"/>
    <s v="WH-Mumbai"/>
    <s v="Online"/>
    <s v="Yes"/>
    <s v="Unknwon"/>
    <n v="2"/>
    <s v="Keep"/>
    <s v="Ok"/>
    <s v="Valid"/>
    <s v="Dispatch Error"/>
    <s v="Ok"/>
    <s v="Ok"/>
    <n v="1000"/>
    <s v="ok"/>
    <s v="Unknwon"/>
    <x v="10"/>
    <n v="2024"/>
    <s v="Wed"/>
    <x v="0"/>
    <s v="Fast"/>
    <x v="0"/>
    <s v="Weekday"/>
  </r>
  <r>
    <x v="634"/>
    <d v="2024-11-17T00:00:00"/>
    <d v="2024-11-16T00:00:00"/>
    <d v="2024-11-23T00:00:00"/>
    <s v="Vikas Verma"/>
    <s v="Bangalore"/>
    <x v="3"/>
    <x v="3"/>
    <s v="Laptop"/>
    <n v="1"/>
    <n v="500"/>
    <n v="500"/>
    <x v="1"/>
    <s v="Pending"/>
    <s v="In Transit"/>
    <s v="WH-Delhi"/>
    <s v="Online"/>
    <s v="No"/>
    <s v="N/A"/>
    <n v="7"/>
    <s v="Keep"/>
    <s v="Ok"/>
    <s v="Valid"/>
    <s v="Dispatch Error"/>
    <s v="Ok"/>
    <s v="Ok"/>
    <n v="500"/>
    <s v="ok"/>
    <s v="Not Returned"/>
    <x v="5"/>
    <n v="2024"/>
    <s v="Sun"/>
    <x v="1"/>
    <s v="Slow"/>
    <x v="0"/>
    <s v="Weekend"/>
  </r>
  <r>
    <x v="635"/>
    <d v="2024-02-15T00:00:00"/>
    <d v="2024-02-17T00:00:00"/>
    <d v="2024-02-18T00:00:00"/>
    <s v="Rohit Verma"/>
    <s v="Pune"/>
    <x v="1"/>
    <x v="1"/>
    <s v="Rice"/>
    <n v="2"/>
    <n v="0"/>
    <n v="0"/>
    <x v="1"/>
    <s v="Completed"/>
    <s v="Delayed"/>
    <s v="WH-Delhi"/>
    <s v="Offline"/>
    <s v="Yes"/>
    <s v="Unknwon"/>
    <n v="1"/>
    <s v="Keep"/>
    <s v="Ok"/>
    <s v="Missing"/>
    <s v="OK"/>
    <s v="Fix"/>
    <s v="Ok"/>
    <n v="0"/>
    <s v="ok"/>
    <s v="Unknwon"/>
    <x v="2"/>
    <n v="2024"/>
    <s v="Thu"/>
    <x v="0"/>
    <s v="Fast"/>
    <x v="0"/>
    <s v="Weekday"/>
  </r>
  <r>
    <x v="636"/>
    <d v="2024-07-11T00:00:00"/>
    <d v="2024-07-12T00:00:00"/>
    <d v="2024-07-13T00:00:00"/>
    <s v="Amit Kumar"/>
    <s v="Delhi"/>
    <x v="5"/>
    <x v="1"/>
    <s v="Oil"/>
    <n v="0"/>
    <n v="0"/>
    <n v="0"/>
    <x v="3"/>
    <s v="Completed"/>
    <s v="In Transit"/>
    <s v="WH-Delhi"/>
    <s v="Offline"/>
    <s v="N/A"/>
    <s v="N/A"/>
    <n v="1"/>
    <s v="Keep"/>
    <s v="Fix"/>
    <s v="Missing"/>
    <s v="OK"/>
    <s v="Fix"/>
    <s v="Ok"/>
    <n v="0"/>
    <s v="ok"/>
    <s v="Not Returned"/>
    <x v="1"/>
    <n v="2024"/>
    <s v="Thu"/>
    <x v="0"/>
    <s v="Fast"/>
    <x v="0"/>
    <s v="Weekday"/>
  </r>
  <r>
    <x v="637"/>
    <d v="2024-04-21T00:00:00"/>
    <d v="2024-04-24T00:00:00"/>
    <d v="2024-04-23T00:00:00"/>
    <s v="Karan Kumar"/>
    <s v="Jaipur"/>
    <x v="2"/>
    <x v="3"/>
    <s v="Mobile"/>
    <n v="-1"/>
    <n v="2000"/>
    <n v="-2000"/>
    <x v="1"/>
    <s v="Pending"/>
    <s v="In Transit"/>
    <s v="WH-Pune"/>
    <s v="Offline"/>
    <s v="Yes"/>
    <s v="Wrong Item"/>
    <n v="-1"/>
    <s v="Keep"/>
    <s v="Fix"/>
    <s v="Valid"/>
    <s v="Delivery Before Dispatch"/>
    <s v="Ok"/>
    <s v="Ok"/>
    <n v="-2000"/>
    <s v="ok"/>
    <s v="Wrong Item"/>
    <x v="10"/>
    <n v="2024"/>
    <s v="Sun"/>
    <x v="0"/>
    <s v="Fast"/>
    <x v="0"/>
    <s v="Weekend"/>
  </r>
  <r>
    <x v="638"/>
    <d v="2024-03-02T00:00:00"/>
    <d v="2024-03-03T00:00:00"/>
    <d v="2024-03-02T00:00:00"/>
    <s v="Karan Yadav"/>
    <s v="Lucknow"/>
    <x v="4"/>
    <x v="0"/>
    <s v="Chair"/>
    <n v="3"/>
    <n v="0"/>
    <n v="0"/>
    <x v="0"/>
    <s v="Completed"/>
    <s v="Delayed"/>
    <s v="WH-Pune"/>
    <s v="Online"/>
    <s v="No"/>
    <s v="N/A"/>
    <n v="-1"/>
    <s v="Keep"/>
    <s v="Ok"/>
    <s v="Missing"/>
    <s v="Delivery Before Dispatch"/>
    <s v="Fix"/>
    <s v="Ok"/>
    <n v="0"/>
    <s v="ok"/>
    <s v="Not Returned"/>
    <x v="8"/>
    <n v="2024"/>
    <s v="Sat"/>
    <x v="0"/>
    <s v="Fast"/>
    <x v="0"/>
    <s v="Weekend"/>
  </r>
  <r>
    <x v="639"/>
    <d v="2024-12-23T00:00:00"/>
    <d v="2024-12-21T00:00:00"/>
    <d v="2024-12-23T00:00:00"/>
    <s v="Pooja Kumar"/>
    <s v="Jaipur"/>
    <x v="2"/>
    <x v="3"/>
    <s v="Headphones"/>
    <n v="1"/>
    <n v="1000"/>
    <n v="1000"/>
    <x v="2"/>
    <s v="Completed"/>
    <s v="On Time"/>
    <s v="WH-Mumbai"/>
    <s v="Online"/>
    <s v="N/A"/>
    <s v="N/A"/>
    <n v="2"/>
    <s v="Keep"/>
    <s v="Ok"/>
    <s v="Valid"/>
    <s v="Dispatch Error"/>
    <s v="Ok"/>
    <s v="Ok"/>
    <n v="1000"/>
    <s v="ok"/>
    <s v="Not Returned"/>
    <x v="6"/>
    <n v="2024"/>
    <s v="Mon"/>
    <x v="0"/>
    <s v="Fast"/>
    <x v="0"/>
    <s v="Weekday"/>
  </r>
  <r>
    <x v="640"/>
    <d v="2024-02-09T00:00:00"/>
    <d v="2024-02-07T00:00:00"/>
    <d v="2024-02-11T00:00:00"/>
    <s v="Rahul Sharma"/>
    <s v="Nagpur"/>
    <x v="1"/>
    <x v="0"/>
    <s v="Sofa"/>
    <n v="-1"/>
    <n v="100"/>
    <n v="-100"/>
    <x v="2"/>
    <s v="Completed"/>
    <s v="On Time"/>
    <s v="WH-Delhi"/>
    <s v="Online"/>
    <s v="No"/>
    <s v="N/A"/>
    <n v="4"/>
    <s v="Keep"/>
    <s v="Fix"/>
    <s v="Valid"/>
    <s v="Dispatch Error"/>
    <s v="Ok"/>
    <s v="Ok"/>
    <n v="-100"/>
    <s v="ok"/>
    <s v="Not Returned"/>
    <x v="2"/>
    <n v="2024"/>
    <s v="Fri"/>
    <x v="0"/>
    <s v="Medium"/>
    <x v="0"/>
    <s v="Weekday"/>
  </r>
  <r>
    <x v="641"/>
    <d v="2024-05-16T00:00:00"/>
    <d v="2024-05-14T00:00:00"/>
    <d v="2024-05-21T00:00:00"/>
    <s v="Vikas Singh"/>
    <s v="Delhi"/>
    <x v="5"/>
    <x v="0"/>
    <s v="Sofa"/>
    <n v="3"/>
    <n v="100"/>
    <n v="300"/>
    <x v="2"/>
    <s v="Completed"/>
    <s v="In Transit"/>
    <s v="WH-Mumbai"/>
    <s v="Online"/>
    <s v="Yes"/>
    <s v="Unknwon"/>
    <n v="7"/>
    <s v="Keep"/>
    <s v="Ok"/>
    <s v="Valid"/>
    <s v="Dispatch Error"/>
    <s v="Ok"/>
    <s v="Ok"/>
    <n v="300"/>
    <s v="ok"/>
    <s v="Unknwon"/>
    <x v="9"/>
    <n v="2024"/>
    <s v="Thu"/>
    <x v="1"/>
    <s v="Slow"/>
    <x v="0"/>
    <s v="Weekday"/>
  </r>
  <r>
    <x v="642"/>
    <d v="2024-10-09T00:00:00"/>
    <d v="2024-10-07T00:00:00"/>
    <d v="2024-10-10T00:00:00"/>
    <s v="Karan Sharma"/>
    <s v="Lucknow"/>
    <x v="4"/>
    <x v="2"/>
    <s v="Jacket"/>
    <n v="1"/>
    <n v="2000"/>
    <n v="2000"/>
    <x v="3"/>
    <s v="Cancelled"/>
    <s v="On Time"/>
    <s v="WH-Pune"/>
    <s v="Online"/>
    <s v="Yes"/>
    <s v="Damaged"/>
    <n v="3"/>
    <s v="Keep"/>
    <s v="Ok"/>
    <s v="Valid"/>
    <s v="Dispatch Error"/>
    <s v="Ok"/>
    <s v="Ok"/>
    <n v="2000"/>
    <s v="ok"/>
    <s v="Damaged"/>
    <x v="0"/>
    <n v="2024"/>
    <s v="Wed"/>
    <x v="0"/>
    <s v="Medium"/>
    <x v="2"/>
    <s v="Weekday"/>
  </r>
  <r>
    <x v="643"/>
    <d v="2024-12-18T00:00:00"/>
    <d v="2024-12-16T00:00:00"/>
    <d v="2024-12-19T00:00:00"/>
    <s v="Priya Sharma"/>
    <s v="Pune"/>
    <x v="1"/>
    <x v="2"/>
    <s v="Jeans"/>
    <n v="0"/>
    <n v="0"/>
    <n v="0"/>
    <x v="3"/>
    <s v="Completed"/>
    <s v="On Time"/>
    <s v="WH-Mumbai"/>
    <s v="Online"/>
    <s v="N/A"/>
    <s v="N/A"/>
    <n v="3"/>
    <s v="Keep"/>
    <s v="Fix"/>
    <s v="Missing"/>
    <s v="Dispatch Error"/>
    <s v="Fix"/>
    <s v="Ok"/>
    <n v="0"/>
    <s v="ok"/>
    <s v="Not Returned"/>
    <x v="6"/>
    <n v="2024"/>
    <s v="Wed"/>
    <x v="0"/>
    <s v="Medium"/>
    <x v="0"/>
    <s v="Weekday"/>
  </r>
  <r>
    <x v="644"/>
    <d v="2024-03-05T00:00:00"/>
    <d v="2024-03-04T00:00:00"/>
    <d v="2024-03-11T00:00:00"/>
    <s v="Sneha Yadav"/>
    <s v="Delhi"/>
    <x v="5"/>
    <x v="1"/>
    <s v="Oil"/>
    <n v="1"/>
    <n v="2000"/>
    <n v="2000"/>
    <x v="3"/>
    <s v="Cancelled"/>
    <s v="On Time"/>
    <s v="WH-Delhi"/>
    <s v="Online"/>
    <s v="Yes"/>
    <s v="Wrong Item"/>
    <n v="7"/>
    <s v="Keep"/>
    <s v="Ok"/>
    <s v="Valid"/>
    <s v="Dispatch Error"/>
    <s v="Ok"/>
    <s v="Ok"/>
    <n v="2000"/>
    <s v="ok"/>
    <s v="Wrong Item"/>
    <x v="8"/>
    <n v="2024"/>
    <s v="Tue"/>
    <x v="1"/>
    <s v="Slow"/>
    <x v="2"/>
    <s v="Weekday"/>
  </r>
  <r>
    <x v="645"/>
    <d v="2024-11-11T00:00:00"/>
    <d v="2024-11-10T00:00:00"/>
    <d v="2024-11-15T00:00:00"/>
    <s v="Sneha Yadav"/>
    <s v="Mumbai"/>
    <x v="1"/>
    <x v="3"/>
    <s v="Mobile"/>
    <n v="0"/>
    <n v="100"/>
    <n v="0"/>
    <x v="0"/>
    <s v="Completed"/>
    <s v="On Time"/>
    <s v="WH-Delhi"/>
    <s v="Offline"/>
    <s v="No"/>
    <s v="N/A"/>
    <n v="5"/>
    <s v="Keep"/>
    <s v="Fix"/>
    <s v="Valid"/>
    <s v="Dispatch Error"/>
    <s v="Ok"/>
    <s v="Ok"/>
    <n v="0"/>
    <s v="ok"/>
    <s v="Not Returned"/>
    <x v="5"/>
    <n v="2024"/>
    <s v="Mon"/>
    <x v="0"/>
    <s v="Medium"/>
    <x v="0"/>
    <s v="Weekday"/>
  </r>
  <r>
    <x v="646"/>
    <d v="2024-06-11T00:00:00"/>
    <d v="2024-06-14T00:00:00"/>
    <d v="2024-06-15T00:00:00"/>
    <s v="Rohit Gupta"/>
    <s v="Bangalore"/>
    <x v="3"/>
    <x v="2"/>
    <s v="Jeans"/>
    <n v="-1"/>
    <n v="500"/>
    <n v="-500"/>
    <x v="3"/>
    <s v="Cancelled"/>
    <s v="On Time"/>
    <s v="WH-Delhi"/>
    <s v="Online"/>
    <s v="Yes"/>
    <s v="Late Delivery"/>
    <n v="1"/>
    <s v="Keep"/>
    <s v="Fix"/>
    <s v="Valid"/>
    <s v="OK"/>
    <s v="Ok"/>
    <s v="Ok"/>
    <n v="-500"/>
    <s v="ok"/>
    <s v="Late Delivery"/>
    <x v="3"/>
    <n v="2024"/>
    <s v="Tue"/>
    <x v="0"/>
    <s v="Fast"/>
    <x v="0"/>
    <s v="Weekday"/>
  </r>
  <r>
    <x v="647"/>
    <d v="2024-06-03T00:00:00"/>
    <d v="2024-06-06T00:00:00"/>
    <d v="2024-06-10T00:00:00"/>
    <s v="Anjali Sharma"/>
    <s v="Nagpur"/>
    <x v="1"/>
    <x v="3"/>
    <s v="Laptop"/>
    <n v="2"/>
    <n v="1000"/>
    <n v="2000"/>
    <x v="1"/>
    <s v="Completed"/>
    <s v="On Time"/>
    <s v="WH-Mumbai"/>
    <s v="Online"/>
    <s v="Yes"/>
    <s v="Unknwon"/>
    <n v="4"/>
    <s v="Keep"/>
    <s v="Ok"/>
    <s v="Valid"/>
    <s v="OK"/>
    <s v="Ok"/>
    <s v="Ok"/>
    <n v="2000"/>
    <s v="ok"/>
    <s v="Unknwon"/>
    <x v="3"/>
    <n v="2024"/>
    <s v="Mon"/>
    <x v="0"/>
    <s v="Medium"/>
    <x v="2"/>
    <s v="Weekday"/>
  </r>
  <r>
    <x v="648"/>
    <d v="2024-12-09T00:00:00"/>
    <d v="2024-12-12T00:00:00"/>
    <d v="2024-12-13T00:00:00"/>
    <s v="Vikas Joshi"/>
    <s v="Hyderabad"/>
    <x v="0"/>
    <x v="3"/>
    <s v="Headphones"/>
    <n v="2"/>
    <n v="0"/>
    <n v="0"/>
    <x v="0"/>
    <s v="Pending"/>
    <s v="Delayed"/>
    <s v="WH-Mumbai"/>
    <s v="Offline"/>
    <s v="Yes"/>
    <s v="Damaged"/>
    <n v="1"/>
    <s v="Keep"/>
    <s v="Ok"/>
    <s v="Missing"/>
    <s v="OK"/>
    <s v="Fix"/>
    <s v="Ok"/>
    <n v="0"/>
    <s v="ok"/>
    <s v="Damaged"/>
    <x v="6"/>
    <n v="2024"/>
    <s v="Mon"/>
    <x v="0"/>
    <s v="Fast"/>
    <x v="0"/>
    <s v="Weekday"/>
  </r>
  <r>
    <x v="649"/>
    <d v="2024-10-11T00:00:00"/>
    <d v="2024-10-14T00:00:00"/>
    <d v="2024-10-13T00:00:00"/>
    <s v="Pooja Patel"/>
    <s v="Lucknow"/>
    <x v="4"/>
    <x v="1"/>
    <s v="Oil"/>
    <n v="0"/>
    <n v="1000"/>
    <n v="0"/>
    <x v="2"/>
    <s v="Completed"/>
    <s v="On Time"/>
    <s v="WH-Pune"/>
    <s v="Online"/>
    <s v="No"/>
    <s v="N/A"/>
    <n v="-1"/>
    <s v="Keep"/>
    <s v="Fix"/>
    <s v="Valid"/>
    <s v="Delivery Before Dispatch"/>
    <s v="Ok"/>
    <s v="Ok"/>
    <n v="0"/>
    <s v="ok"/>
    <s v="Not Returned"/>
    <x v="0"/>
    <n v="2024"/>
    <s v="Fri"/>
    <x v="0"/>
    <s v="Fast"/>
    <x v="0"/>
    <s v="Weekday"/>
  </r>
  <r>
    <x v="650"/>
    <d v="2024-05-30T00:00:00"/>
    <d v="2024-06-02T00:00:00"/>
    <d v="2024-06-02T00:00:00"/>
    <s v="Anjali Patel"/>
    <s v="Nagpur"/>
    <x v="1"/>
    <x v="0"/>
    <s v="Sofa"/>
    <n v="3"/>
    <n v="500"/>
    <n v="1500"/>
    <x v="2"/>
    <s v="Completed"/>
    <s v="On Time"/>
    <s v="WH-Mumbai"/>
    <s v="Offline"/>
    <s v="No"/>
    <s v="N/A"/>
    <n v="0"/>
    <s v="Keep"/>
    <s v="Ok"/>
    <s v="Valid"/>
    <s v="OK"/>
    <s v="Ok"/>
    <s v="Ok"/>
    <n v="1500"/>
    <s v="ok"/>
    <s v="Not Returned"/>
    <x v="9"/>
    <n v="2024"/>
    <s v="Thu"/>
    <x v="0"/>
    <s v="Fast"/>
    <x v="0"/>
    <s v="Weekday"/>
  </r>
  <r>
    <x v="651"/>
    <d v="2024-03-13T00:00:00"/>
    <d v="2024-03-12T00:00:00"/>
    <d v="2024-03-15T00:00:00"/>
    <s v="Pooja Yadav"/>
    <s v="Lucknow"/>
    <x v="4"/>
    <x v="2"/>
    <s v="Jacket"/>
    <n v="-1"/>
    <n v="100"/>
    <n v="-100"/>
    <x v="0"/>
    <s v="Completed"/>
    <s v="Delayed"/>
    <s v="WH-Delhi"/>
    <s v="Offline"/>
    <s v="N/A"/>
    <s v="N/A"/>
    <n v="3"/>
    <s v="Keep"/>
    <s v="Fix"/>
    <s v="Valid"/>
    <s v="Dispatch Error"/>
    <s v="Ok"/>
    <s v="Ok"/>
    <n v="-100"/>
    <s v="ok"/>
    <s v="Wrong"/>
    <x v="8"/>
    <n v="2024"/>
    <s v="Wed"/>
    <x v="0"/>
    <s v="Medium"/>
    <x v="0"/>
    <s v="Weekday"/>
  </r>
  <r>
    <x v="652"/>
    <d v="2024-02-23T00:00:00"/>
    <d v="2024-02-23T00:00:00"/>
    <d v="2024-02-27T00:00:00"/>
    <s v="Priya Patel"/>
    <s v="Pune"/>
    <x v="1"/>
    <x v="0"/>
    <s v="Sofa"/>
    <n v="-1"/>
    <n v="100"/>
    <n v="-100"/>
    <x v="2"/>
    <s v="Pending"/>
    <s v="Delayed"/>
    <s v="WH-Delhi"/>
    <s v="Online"/>
    <s v="N/A"/>
    <s v="N/A"/>
    <n v="4"/>
    <s v="Keep"/>
    <s v="Fix"/>
    <s v="Valid"/>
    <s v="OK"/>
    <s v="Ok"/>
    <s v="Ok"/>
    <n v="-100"/>
    <s v="ok"/>
    <s v="Wrong"/>
    <x v="2"/>
    <n v="2024"/>
    <s v="Fri"/>
    <x v="0"/>
    <s v="Medium"/>
    <x v="0"/>
    <s v="Weekday"/>
  </r>
  <r>
    <x v="653"/>
    <d v="2024-10-02T00:00:00"/>
    <d v="2024-10-02T00:00:00"/>
    <d v="2024-10-02T00:00:00"/>
    <s v="Amit Kumar"/>
    <s v="Nagpur"/>
    <x v="1"/>
    <x v="1"/>
    <s v="Rice"/>
    <n v="2"/>
    <n v="500"/>
    <n v="1000"/>
    <x v="1"/>
    <s v="Completed"/>
    <s v="On Time"/>
    <s v="WH-Delhi"/>
    <s v="Offline"/>
    <s v="N/A"/>
    <s v="N/A"/>
    <n v="0"/>
    <s v="Keep"/>
    <s v="Ok"/>
    <s v="Valid"/>
    <s v="OK"/>
    <s v="Ok"/>
    <s v="Ok"/>
    <n v="1000"/>
    <s v="ok"/>
    <s v="Not Returned"/>
    <x v="0"/>
    <n v="2024"/>
    <s v="Wed"/>
    <x v="0"/>
    <s v="Fast"/>
    <x v="0"/>
    <s v="Weekday"/>
  </r>
  <r>
    <x v="654"/>
    <d v="2024-11-05T00:00:00"/>
    <d v="2024-11-06T00:00:00"/>
    <d v="2024-11-12T00:00:00"/>
    <s v="Rohit Gupta"/>
    <s v="Pune"/>
    <x v="1"/>
    <x v="2"/>
    <s v="Jacket"/>
    <n v="-1"/>
    <n v="100"/>
    <n v="-100"/>
    <x v="1"/>
    <s v="Completed"/>
    <s v="On Time"/>
    <s v="WH-Delhi"/>
    <s v="Offline"/>
    <s v="N/A"/>
    <s v="N/A"/>
    <n v="6"/>
    <s v="Keep"/>
    <s v="Fix"/>
    <s v="Valid"/>
    <s v="OK"/>
    <s v="Ok"/>
    <s v="Ok"/>
    <n v="-100"/>
    <s v="ok"/>
    <s v="Wrong"/>
    <x v="5"/>
    <n v="2024"/>
    <s v="Tue"/>
    <x v="1"/>
    <s v="Slow"/>
    <x v="0"/>
    <s v="Weekday"/>
  </r>
  <r>
    <x v="655"/>
    <d v="2024-06-08T00:00:00"/>
    <d v="2024-06-08T00:00:00"/>
    <d v="2024-06-07T00:00:00"/>
    <s v="Amit Yadav"/>
    <s v="Hyderabad"/>
    <x v="0"/>
    <x v="1"/>
    <s v="Rice"/>
    <n v="2"/>
    <n v="1000"/>
    <n v="2000"/>
    <x v="2"/>
    <s v="Cancelled"/>
    <s v="On Time"/>
    <s v="WH-Mumbai"/>
    <s v="Online"/>
    <s v="Yes"/>
    <s v="Damaged"/>
    <n v="-1"/>
    <s v="Keep"/>
    <s v="Ok"/>
    <s v="Valid"/>
    <s v="Delivery Before Order"/>
    <s v="Ok"/>
    <s v="Ok"/>
    <n v="2000"/>
    <s v="ok"/>
    <s v="Damaged"/>
    <x v="3"/>
    <n v="2024"/>
    <s v="Sat"/>
    <x v="0"/>
    <s v="Fast"/>
    <x v="2"/>
    <s v="Weekend"/>
  </r>
  <r>
    <x v="656"/>
    <d v="2024-08-04T00:00:00"/>
    <d v="2024-08-05T00:00:00"/>
    <d v="2024-08-12T00:00:00"/>
    <s v="Neha Yadav"/>
    <s v="Hyderabad"/>
    <x v="0"/>
    <x v="0"/>
    <s v="Sofa"/>
    <n v="-1"/>
    <n v="1000"/>
    <n v="-1000"/>
    <x v="2"/>
    <s v="Completed"/>
    <s v="On Time"/>
    <s v="WH-Delhi"/>
    <s v="Offline"/>
    <s v="Yes"/>
    <s v="Late Delivery"/>
    <n v="7"/>
    <s v="Keep"/>
    <s v="Fix"/>
    <s v="Valid"/>
    <s v="OK"/>
    <s v="Ok"/>
    <s v="Ok"/>
    <n v="-1000"/>
    <s v="ok"/>
    <s v="Late Delivery"/>
    <x v="11"/>
    <n v="2024"/>
    <s v="Sun"/>
    <x v="1"/>
    <s v="Slow"/>
    <x v="0"/>
    <s v="Weekend"/>
  </r>
  <r>
    <x v="657"/>
    <d v="2024-08-31T00:00:00"/>
    <d v="2024-08-31T00:00:00"/>
    <d v="2024-08-31T00:00:00"/>
    <s v="Karan Joshi"/>
    <s v="Mumbai"/>
    <x v="1"/>
    <x v="3"/>
    <s v="Laptop"/>
    <n v="-1"/>
    <n v="2000"/>
    <n v="-2000"/>
    <x v="0"/>
    <s v="Completed"/>
    <s v="On Time"/>
    <s v="WH-Pune"/>
    <s v="Online"/>
    <s v="N/A"/>
    <s v="N/A"/>
    <n v="0"/>
    <s v="Keep"/>
    <s v="Fix"/>
    <s v="Valid"/>
    <s v="OK"/>
    <s v="Ok"/>
    <s v="Ok"/>
    <n v="-2000"/>
    <s v="ok"/>
    <s v="Wrong"/>
    <x v="11"/>
    <n v="2024"/>
    <s v="Sat"/>
    <x v="0"/>
    <s v="Fast"/>
    <x v="0"/>
    <s v="Weekend"/>
  </r>
  <r>
    <x v="658"/>
    <d v="2024-05-02T00:00:00"/>
    <d v="2024-05-05T00:00:00"/>
    <d v="2024-05-06T00:00:00"/>
    <s v="Rohit Joshi"/>
    <s v="Mumbai"/>
    <x v="1"/>
    <x v="1"/>
    <s v="Rice"/>
    <n v="-1"/>
    <n v="100"/>
    <n v="-100"/>
    <x v="0"/>
    <s v="Pending"/>
    <s v="Delayed"/>
    <s v="WH-Delhi"/>
    <s v="Online"/>
    <s v="Yes"/>
    <s v="Wrong Item"/>
    <n v="1"/>
    <s v="Keep"/>
    <s v="Fix"/>
    <s v="Valid"/>
    <s v="OK"/>
    <s v="Ok"/>
    <s v="Ok"/>
    <n v="-100"/>
    <s v="ok"/>
    <s v="Wrong Item"/>
    <x v="9"/>
    <n v="2024"/>
    <s v="Thu"/>
    <x v="0"/>
    <s v="Fast"/>
    <x v="0"/>
    <s v="Weekday"/>
  </r>
  <r>
    <x v="659"/>
    <d v="2024-06-02T00:00:00"/>
    <d v="2024-06-04T00:00:00"/>
    <d v="2024-06-11T00:00:00"/>
    <s v="Amit Singh"/>
    <s v="Delhi"/>
    <x v="5"/>
    <x v="2"/>
    <s v="Jeans"/>
    <n v="0"/>
    <n v="100"/>
    <n v="0"/>
    <x v="3"/>
    <s v="Cancelled"/>
    <s v="On Time"/>
    <s v="WH-Pune"/>
    <s v="Offline"/>
    <s v="No"/>
    <s v="N/A"/>
    <n v="7"/>
    <s v="Keep"/>
    <s v="Fix"/>
    <s v="Valid"/>
    <s v="OK"/>
    <s v="Ok"/>
    <s v="Ok"/>
    <n v="0"/>
    <s v="ok"/>
    <s v="Not Returned"/>
    <x v="3"/>
    <n v="2024"/>
    <s v="Sun"/>
    <x v="1"/>
    <s v="Slow"/>
    <x v="0"/>
    <s v="Weekend"/>
  </r>
  <r>
    <x v="660"/>
    <d v="2024-01-08T00:00:00"/>
    <d v="2024-01-11T00:00:00"/>
    <d v="2024-01-10T00:00:00"/>
    <s v="Rahul Kumar"/>
    <s v="Hyderabad"/>
    <x v="0"/>
    <x v="2"/>
    <s v="Jeans"/>
    <n v="3"/>
    <n v="100"/>
    <n v="300"/>
    <x v="2"/>
    <s v="Completed"/>
    <s v="Delayed"/>
    <s v="WH-Mumbai"/>
    <s v="Offline"/>
    <s v="No"/>
    <s v="N/A"/>
    <n v="-1"/>
    <s v="Keep"/>
    <s v="Ok"/>
    <s v="Valid"/>
    <s v="Delivery Before Dispatch"/>
    <s v="Ok"/>
    <s v="Ok"/>
    <n v="300"/>
    <s v="ok"/>
    <s v="Not Returned"/>
    <x v="4"/>
    <n v="2024"/>
    <s v="Mon"/>
    <x v="0"/>
    <s v="Fast"/>
    <x v="0"/>
    <s v="Weekday"/>
  </r>
  <r>
    <x v="661"/>
    <d v="2024-10-27T00:00:00"/>
    <d v="2024-10-26T00:00:00"/>
    <d v="2024-10-26T00:00:00"/>
    <s v="Karan Yadav"/>
    <s v="Nagpur"/>
    <x v="1"/>
    <x v="1"/>
    <s v="Wheat"/>
    <n v="1"/>
    <n v="0"/>
    <n v="0"/>
    <x v="1"/>
    <s v="Cancelled"/>
    <s v="Delayed"/>
    <s v="WH-Pune"/>
    <s v="Online"/>
    <s v="No"/>
    <s v="N/A"/>
    <n v="0"/>
    <s v="Keep"/>
    <s v="Ok"/>
    <s v="Missing"/>
    <s v="Dispatch Error"/>
    <s v="Fix"/>
    <s v="Ok"/>
    <n v="0"/>
    <s v="ok"/>
    <s v="Not Returned"/>
    <x v="0"/>
    <n v="2024"/>
    <s v="Sun"/>
    <x v="0"/>
    <s v="Fast"/>
    <x v="0"/>
    <s v="Weekend"/>
  </r>
  <r>
    <x v="662"/>
    <d v="2024-01-24T00:00:00"/>
    <d v="2024-01-23T00:00:00"/>
    <d v="2024-01-25T00:00:00"/>
    <s v="Vikas Gupta"/>
    <s v="Delhi"/>
    <x v="5"/>
    <x v="3"/>
    <s v="Mobile"/>
    <n v="2"/>
    <n v="100"/>
    <n v="200"/>
    <x v="1"/>
    <s v="Completed"/>
    <s v="Delayed"/>
    <s v="WH-Pune"/>
    <s v="Online"/>
    <s v="N/A"/>
    <s v="N/A"/>
    <n v="2"/>
    <s v="Keep"/>
    <s v="Ok"/>
    <s v="Valid"/>
    <s v="Dispatch Error"/>
    <s v="Ok"/>
    <s v="Ok"/>
    <n v="200"/>
    <s v="ok"/>
    <s v="Not Returned"/>
    <x v="4"/>
    <n v="2024"/>
    <s v="Wed"/>
    <x v="0"/>
    <s v="Fast"/>
    <x v="0"/>
    <s v="Weekday"/>
  </r>
  <r>
    <x v="663"/>
    <d v="2024-08-23T00:00:00"/>
    <d v="2024-08-24T00:00:00"/>
    <d v="2024-08-30T00:00:00"/>
    <s v="Amit Patel"/>
    <s v="Pune"/>
    <x v="1"/>
    <x v="3"/>
    <s v="Laptop"/>
    <n v="2"/>
    <n v="1000"/>
    <n v="2000"/>
    <x v="1"/>
    <s v="Pending"/>
    <s v="Delayed"/>
    <s v="WH-Delhi"/>
    <s v="Online"/>
    <s v="Yes"/>
    <s v="Late Delivery"/>
    <n v="6"/>
    <s v="Keep"/>
    <s v="Ok"/>
    <s v="Valid"/>
    <s v="OK"/>
    <s v="Ok"/>
    <s v="Ok"/>
    <n v="2000"/>
    <s v="ok"/>
    <s v="Late Delivery"/>
    <x v="11"/>
    <n v="2024"/>
    <s v="Fri"/>
    <x v="1"/>
    <s v="Slow"/>
    <x v="2"/>
    <s v="Weekday"/>
  </r>
  <r>
    <x v="664"/>
    <d v="2024-01-09T00:00:00"/>
    <d v="2024-01-10T00:00:00"/>
    <d v="2024-01-11T00:00:00"/>
    <s v="Anjali Verma"/>
    <s v="Mumbai"/>
    <x v="1"/>
    <x v="0"/>
    <s v="Chair"/>
    <n v="1"/>
    <n v="100"/>
    <n v="100"/>
    <x v="2"/>
    <s v="Completed"/>
    <s v="Delayed"/>
    <s v="WH-Delhi"/>
    <s v="Offline"/>
    <s v="No"/>
    <s v="N/A"/>
    <n v="1"/>
    <s v="Keep"/>
    <s v="Ok"/>
    <s v="Valid"/>
    <s v="OK"/>
    <s v="Ok"/>
    <s v="Ok"/>
    <n v="100"/>
    <s v="ok"/>
    <s v="Not Returned"/>
    <x v="4"/>
    <n v="2024"/>
    <s v="Tue"/>
    <x v="0"/>
    <s v="Fast"/>
    <x v="0"/>
    <s v="Weekday"/>
  </r>
  <r>
    <x v="665"/>
    <d v="2024-11-17T00:00:00"/>
    <d v="2024-11-16T00:00:00"/>
    <d v="2024-11-20T00:00:00"/>
    <s v="Rohit Gupta"/>
    <s v="Bangalore"/>
    <x v="3"/>
    <x v="0"/>
    <s v="Table"/>
    <n v="-1"/>
    <n v="2000"/>
    <n v="-2000"/>
    <x v="0"/>
    <s v="Pending"/>
    <s v="Delayed"/>
    <s v="WH-Pune"/>
    <s v="Offline"/>
    <s v="No"/>
    <s v="N/A"/>
    <n v="4"/>
    <s v="Keep"/>
    <s v="Fix"/>
    <s v="Valid"/>
    <s v="Dispatch Error"/>
    <s v="Ok"/>
    <s v="Ok"/>
    <n v="-2000"/>
    <s v="ok"/>
    <s v="Not Returned"/>
    <x v="5"/>
    <n v="2024"/>
    <s v="Sun"/>
    <x v="0"/>
    <s v="Medium"/>
    <x v="0"/>
    <s v="Weekend"/>
  </r>
  <r>
    <x v="666"/>
    <d v="2024-04-11T00:00:00"/>
    <d v="2024-04-11T00:00:00"/>
    <d v="2024-04-17T00:00:00"/>
    <s v="Rahul Gupta"/>
    <s v="Hyderabad"/>
    <x v="0"/>
    <x v="3"/>
    <s v="Laptop"/>
    <n v="1"/>
    <n v="0"/>
    <n v="0"/>
    <x v="1"/>
    <s v="Pending"/>
    <s v="Delayed"/>
    <s v="WH-Pune"/>
    <s v="Online"/>
    <s v="N/A"/>
    <s v="N/A"/>
    <n v="6"/>
    <s v="Keep"/>
    <s v="Ok"/>
    <s v="Missing"/>
    <s v="OK"/>
    <s v="Fix"/>
    <s v="Ok"/>
    <n v="0"/>
    <s v="ok"/>
    <s v="Not Returned"/>
    <x v="10"/>
    <n v="2024"/>
    <s v="Thu"/>
    <x v="1"/>
    <s v="Slow"/>
    <x v="0"/>
    <s v="Weekday"/>
  </r>
  <r>
    <x v="667"/>
    <d v="2024-01-23T00:00:00"/>
    <d v="2024-01-23T00:00:00"/>
    <d v="2024-01-26T00:00:00"/>
    <s v="Neha Patel"/>
    <s v="Delhi"/>
    <x v="5"/>
    <x v="0"/>
    <s v="Sofa"/>
    <n v="-1"/>
    <n v="1000"/>
    <n v="-1000"/>
    <x v="0"/>
    <s v="Completed"/>
    <s v="In Transit"/>
    <s v="WH-Mumbai"/>
    <s v="Offline"/>
    <s v="Yes"/>
    <s v="Damaged"/>
    <n v="3"/>
    <s v="Keep"/>
    <s v="Fix"/>
    <s v="Valid"/>
    <s v="OK"/>
    <s v="Ok"/>
    <s v="Ok"/>
    <n v="-1000"/>
    <s v="ok"/>
    <s v="Damaged"/>
    <x v="4"/>
    <n v="2024"/>
    <s v="Tue"/>
    <x v="0"/>
    <s v="Medium"/>
    <x v="0"/>
    <s v="Weekday"/>
  </r>
  <r>
    <x v="668"/>
    <d v="2024-12-12T00:00:00"/>
    <d v="2024-12-11T00:00:00"/>
    <d v="2024-12-18T00:00:00"/>
    <s v="Pooja Sharma"/>
    <s v="Pune"/>
    <x v="1"/>
    <x v="0"/>
    <s v="Chair"/>
    <n v="-1"/>
    <n v="500"/>
    <n v="-500"/>
    <x v="2"/>
    <s v="Completed"/>
    <s v="Delayed"/>
    <s v="WH-Mumbai"/>
    <s v="Offline"/>
    <s v="N/A"/>
    <s v="N/A"/>
    <n v="7"/>
    <s v="Keep"/>
    <s v="Fix"/>
    <s v="Valid"/>
    <s v="Dispatch Error"/>
    <s v="Ok"/>
    <s v="Ok"/>
    <n v="-500"/>
    <s v="ok"/>
    <s v="Wrong"/>
    <x v="6"/>
    <n v="2024"/>
    <s v="Thu"/>
    <x v="1"/>
    <s v="Slow"/>
    <x v="0"/>
    <s v="Weekday"/>
  </r>
  <r>
    <x v="669"/>
    <d v="2024-10-23T00:00:00"/>
    <d v="2024-10-23T00:00:00"/>
    <d v="2024-10-22T00:00:00"/>
    <s v="Amit Kumar"/>
    <s v="Mumbai"/>
    <x v="1"/>
    <x v="1"/>
    <s v="Rice"/>
    <n v="0"/>
    <n v="2000"/>
    <n v="0"/>
    <x v="1"/>
    <s v="Completed"/>
    <s v="Delayed"/>
    <s v="WH-Mumbai"/>
    <s v="Offline"/>
    <s v="No"/>
    <s v="N/A"/>
    <n v="-1"/>
    <s v="Keep"/>
    <s v="Fix"/>
    <s v="Valid"/>
    <s v="Delivery Before Order"/>
    <s v="Ok"/>
    <s v="Ok"/>
    <n v="0"/>
    <s v="ok"/>
    <s v="Not Returned"/>
    <x v="0"/>
    <n v="2024"/>
    <s v="Wed"/>
    <x v="0"/>
    <s v="Fast"/>
    <x v="0"/>
    <s v="Weekday"/>
  </r>
  <r>
    <x v="670"/>
    <d v="2024-02-09T00:00:00"/>
    <d v="2024-02-12T00:00:00"/>
    <d v="2024-02-18T00:00:00"/>
    <s v="Neha Joshi"/>
    <s v="Nagpur"/>
    <x v="1"/>
    <x v="2"/>
    <s v="Jeans"/>
    <n v="2"/>
    <n v="100"/>
    <n v="200"/>
    <x v="0"/>
    <s v="Cancelled"/>
    <s v="Delayed"/>
    <s v="WH-Pune"/>
    <s v="Offline"/>
    <s v="No"/>
    <s v="N/A"/>
    <n v="6"/>
    <s v="Keep"/>
    <s v="Ok"/>
    <s v="Valid"/>
    <s v="OK"/>
    <s v="Ok"/>
    <s v="Ok"/>
    <n v="200"/>
    <s v="ok"/>
    <s v="Not Returned"/>
    <x v="2"/>
    <n v="2024"/>
    <s v="Fri"/>
    <x v="1"/>
    <s v="Slow"/>
    <x v="0"/>
    <s v="Weekday"/>
  </r>
  <r>
    <x v="671"/>
    <d v="2024-12-23T00:00:00"/>
    <d v="2024-12-23T00:00:00"/>
    <d v="2024-12-26T00:00:00"/>
    <s v="Pooja Verma"/>
    <s v="Nagpur"/>
    <x v="1"/>
    <x v="1"/>
    <s v="Oil"/>
    <n v="1"/>
    <n v="2000"/>
    <n v="2000"/>
    <x v="3"/>
    <s v="Pending"/>
    <s v="On Time"/>
    <s v="WH-Mumbai"/>
    <s v="Online"/>
    <s v="Yes"/>
    <s v="Wrong Item"/>
    <n v="3"/>
    <s v="Keep"/>
    <s v="Ok"/>
    <s v="Valid"/>
    <s v="OK"/>
    <s v="Ok"/>
    <s v="Ok"/>
    <n v="2000"/>
    <s v="ok"/>
    <s v="Wrong Item"/>
    <x v="6"/>
    <n v="2024"/>
    <s v="Mon"/>
    <x v="0"/>
    <s v="Medium"/>
    <x v="2"/>
    <s v="Weekday"/>
  </r>
  <r>
    <x v="672"/>
    <d v="2024-02-19T00:00:00"/>
    <d v="2024-02-20T00:00:00"/>
    <d v="2024-02-19T00:00:00"/>
    <s v="Neha Sharma"/>
    <s v="Nagpur"/>
    <x v="1"/>
    <x v="3"/>
    <s v="Laptop"/>
    <n v="3"/>
    <n v="500"/>
    <n v="1500"/>
    <x v="1"/>
    <s v="Completed"/>
    <s v="Delayed"/>
    <s v="WH-Delhi"/>
    <s v="Online"/>
    <s v="No"/>
    <s v="N/A"/>
    <n v="-1"/>
    <s v="Keep"/>
    <s v="Ok"/>
    <s v="Valid"/>
    <s v="Delivery Before Dispatch"/>
    <s v="Ok"/>
    <s v="Ok"/>
    <n v="1500"/>
    <s v="ok"/>
    <s v="Not Returned"/>
    <x v="2"/>
    <n v="2024"/>
    <s v="Mon"/>
    <x v="0"/>
    <s v="Fast"/>
    <x v="0"/>
    <s v="Weekday"/>
  </r>
  <r>
    <x v="673"/>
    <d v="2024-01-21T00:00:00"/>
    <d v="2024-01-19T00:00:00"/>
    <d v="2024-01-25T00:00:00"/>
    <s v="Neha Sharma"/>
    <s v="Bangalore"/>
    <x v="3"/>
    <x v="1"/>
    <s v="Oil"/>
    <n v="1"/>
    <n v="0"/>
    <n v="0"/>
    <x v="0"/>
    <s v="Completed"/>
    <s v="On Time"/>
    <s v="WH-Pune"/>
    <s v="Offline"/>
    <s v="Yes"/>
    <s v="Unknwon"/>
    <n v="6"/>
    <s v="Keep"/>
    <s v="Ok"/>
    <s v="Missing"/>
    <s v="Dispatch Error"/>
    <s v="Fix"/>
    <s v="Ok"/>
    <n v="0"/>
    <s v="ok"/>
    <s v="Unknwon"/>
    <x v="4"/>
    <n v="2024"/>
    <s v="Sun"/>
    <x v="1"/>
    <s v="Slow"/>
    <x v="0"/>
    <s v="Weekend"/>
  </r>
  <r>
    <x v="674"/>
    <d v="2024-08-23T00:00:00"/>
    <d v="2024-08-21T00:00:00"/>
    <d v="2024-08-27T00:00:00"/>
    <s v="Rahul Kumar"/>
    <s v="Nagpur"/>
    <x v="1"/>
    <x v="0"/>
    <s v="Table"/>
    <n v="-1"/>
    <n v="1000"/>
    <n v="-1000"/>
    <x v="1"/>
    <s v="Completed"/>
    <s v="Delayed"/>
    <s v="WH-Delhi"/>
    <s v="Online"/>
    <s v="No"/>
    <s v="N/A"/>
    <n v="6"/>
    <s v="Keep"/>
    <s v="Fix"/>
    <s v="Valid"/>
    <s v="Dispatch Error"/>
    <s v="Ok"/>
    <s v="Ok"/>
    <n v="-1000"/>
    <s v="ok"/>
    <s v="Not Returned"/>
    <x v="11"/>
    <n v="2024"/>
    <s v="Fri"/>
    <x v="1"/>
    <s v="Slow"/>
    <x v="0"/>
    <s v="Weekday"/>
  </r>
  <r>
    <x v="675"/>
    <d v="2024-11-01T00:00:00"/>
    <d v="2024-11-02T00:00:00"/>
    <d v="2024-11-05T00:00:00"/>
    <s v="Karan Patel"/>
    <s v="Pune"/>
    <x v="1"/>
    <x v="3"/>
    <s v="Headphones"/>
    <n v="0"/>
    <n v="2000"/>
    <n v="0"/>
    <x v="0"/>
    <s v="Pending"/>
    <s v="On Time"/>
    <s v="WH-Mumbai"/>
    <s v="Online"/>
    <s v="N/A"/>
    <s v="N/A"/>
    <n v="3"/>
    <s v="Keep"/>
    <s v="Fix"/>
    <s v="Valid"/>
    <s v="OK"/>
    <s v="Ok"/>
    <s v="Ok"/>
    <n v="0"/>
    <s v="ok"/>
    <s v="Not Returned"/>
    <x v="5"/>
    <n v="2024"/>
    <s v="Fri"/>
    <x v="0"/>
    <s v="Medium"/>
    <x v="0"/>
    <s v="Weekday"/>
  </r>
  <r>
    <x v="676"/>
    <d v="2024-07-13T00:00:00"/>
    <d v="2024-07-15T00:00:00"/>
    <d v="2024-07-18T00:00:00"/>
    <s v="Amit Gupta"/>
    <s v="Delhi"/>
    <x v="5"/>
    <x v="1"/>
    <s v="Wheat"/>
    <n v="0"/>
    <n v="100"/>
    <n v="0"/>
    <x v="3"/>
    <s v="Pending"/>
    <s v="On Time"/>
    <s v="WH-Pune"/>
    <s v="Offline"/>
    <s v="Yes"/>
    <s v="Unknwon"/>
    <n v="3"/>
    <s v="Keep"/>
    <s v="Fix"/>
    <s v="Valid"/>
    <s v="OK"/>
    <s v="Ok"/>
    <s v="Ok"/>
    <n v="0"/>
    <s v="ok"/>
    <s v="Unknwon"/>
    <x v="1"/>
    <n v="2024"/>
    <s v="Sat"/>
    <x v="0"/>
    <s v="Medium"/>
    <x v="0"/>
    <s v="Weekend"/>
  </r>
  <r>
    <x v="677"/>
    <d v="2024-07-20T00:00:00"/>
    <d v="2024-07-18T00:00:00"/>
    <d v="2024-07-25T00:00:00"/>
    <s v="Vikas Verma"/>
    <s v="Lucknow"/>
    <x v="4"/>
    <x v="2"/>
    <s v="Jeans"/>
    <n v="3"/>
    <n v="500"/>
    <n v="1500"/>
    <x v="3"/>
    <s v="Completed"/>
    <s v="Delayed"/>
    <s v="WH-Pune"/>
    <s v="Offline"/>
    <s v="Yes"/>
    <s v="Late Delivery"/>
    <n v="7"/>
    <s v="Keep"/>
    <s v="Ok"/>
    <s v="Valid"/>
    <s v="Dispatch Error"/>
    <s v="Ok"/>
    <s v="Ok"/>
    <n v="1500"/>
    <s v="ok"/>
    <s v="Late Delivery"/>
    <x v="1"/>
    <n v="2024"/>
    <s v="Sat"/>
    <x v="1"/>
    <s v="Slow"/>
    <x v="0"/>
    <s v="Weekend"/>
  </r>
  <r>
    <x v="678"/>
    <d v="2024-09-10T00:00:00"/>
    <d v="2024-09-09T00:00:00"/>
    <d v="2024-09-13T00:00:00"/>
    <s v="Pooja Verma"/>
    <s v="Hyderabad"/>
    <x v="0"/>
    <x v="2"/>
    <s v="Jacket"/>
    <n v="1"/>
    <n v="100"/>
    <n v="100"/>
    <x v="0"/>
    <s v="Pending"/>
    <s v="Delayed"/>
    <s v="WH-Pune"/>
    <s v="Online"/>
    <s v="N/A"/>
    <s v="N/A"/>
    <n v="4"/>
    <s v="Keep"/>
    <s v="Ok"/>
    <s v="Valid"/>
    <s v="Dispatch Error"/>
    <s v="Ok"/>
    <s v="Ok"/>
    <n v="100"/>
    <s v="ok"/>
    <s v="Not Returned"/>
    <x v="7"/>
    <n v="2024"/>
    <s v="Tue"/>
    <x v="0"/>
    <s v="Medium"/>
    <x v="0"/>
    <s v="Weekday"/>
  </r>
  <r>
    <x v="679"/>
    <d v="2024-07-22T00:00:00"/>
    <d v="2024-07-21T00:00:00"/>
    <d v="2024-07-24T00:00:00"/>
    <s v="Neha Patel"/>
    <s v="Delhi"/>
    <x v="5"/>
    <x v="3"/>
    <s v="Laptop"/>
    <n v="0"/>
    <n v="0"/>
    <n v="0"/>
    <x v="1"/>
    <s v="Pending"/>
    <s v="On Time"/>
    <s v="WH-Pune"/>
    <s v="Offline"/>
    <s v="Yes"/>
    <s v="Damaged"/>
    <n v="3"/>
    <s v="Keep"/>
    <s v="Fix"/>
    <s v="Missing"/>
    <s v="Dispatch Error"/>
    <s v="Fix"/>
    <s v="Ok"/>
    <n v="0"/>
    <s v="ok"/>
    <s v="Damaged"/>
    <x v="1"/>
    <n v="2024"/>
    <s v="Mon"/>
    <x v="0"/>
    <s v="Medium"/>
    <x v="0"/>
    <s v="Weekday"/>
  </r>
  <r>
    <x v="680"/>
    <d v="2024-09-01T00:00:00"/>
    <d v="2024-08-30T00:00:00"/>
    <d v="2024-08-30T00:00:00"/>
    <s v="Vikas Sharma"/>
    <s v="Jaipur"/>
    <x v="2"/>
    <x v="2"/>
    <s v="T-Shirt"/>
    <n v="1"/>
    <n v="500"/>
    <n v="500"/>
    <x v="2"/>
    <s v="Cancelled"/>
    <s v="Delayed"/>
    <s v="WH-Delhi"/>
    <s v="Offline"/>
    <s v="N/A"/>
    <s v="N/A"/>
    <n v="0"/>
    <s v="Keep"/>
    <s v="Ok"/>
    <s v="Valid"/>
    <s v="Dispatch Error"/>
    <s v="Ok"/>
    <s v="Ok"/>
    <n v="500"/>
    <s v="ok"/>
    <s v="Not Returned"/>
    <x v="7"/>
    <n v="2024"/>
    <s v="Sun"/>
    <x v="0"/>
    <s v="Fast"/>
    <x v="0"/>
    <s v="Weekend"/>
  </r>
  <r>
    <x v="681"/>
    <d v="2024-11-02T00:00:00"/>
    <d v="2024-10-31T00:00:00"/>
    <d v="2024-11-02T00:00:00"/>
    <s v="Anjali Joshi"/>
    <s v="Pune"/>
    <x v="1"/>
    <x v="3"/>
    <s v="Headphones"/>
    <n v="0"/>
    <n v="500"/>
    <n v="0"/>
    <x v="0"/>
    <s v="Completed"/>
    <s v="Delayed"/>
    <s v="WH-Mumbai"/>
    <s v="Online"/>
    <s v="No"/>
    <s v="N/A"/>
    <n v="2"/>
    <s v="Keep"/>
    <s v="Fix"/>
    <s v="Valid"/>
    <s v="Dispatch Error"/>
    <s v="Ok"/>
    <s v="Ok"/>
    <n v="0"/>
    <s v="ok"/>
    <s v="Not Returned"/>
    <x v="5"/>
    <n v="2024"/>
    <s v="Sat"/>
    <x v="0"/>
    <s v="Fast"/>
    <x v="0"/>
    <s v="Weekend"/>
  </r>
  <r>
    <x v="682"/>
    <d v="2024-10-19T00:00:00"/>
    <d v="2024-10-17T00:00:00"/>
    <d v="2024-10-22T00:00:00"/>
    <s v="Pooja Sharma"/>
    <s v="Jaipur"/>
    <x v="2"/>
    <x v="2"/>
    <s v="Jacket"/>
    <n v="-1"/>
    <n v="500"/>
    <n v="-500"/>
    <x v="1"/>
    <s v="Cancelled"/>
    <s v="In Transit"/>
    <s v="WH-Mumbai"/>
    <s v="Offline"/>
    <s v="No"/>
    <s v="N/A"/>
    <n v="5"/>
    <s v="Keep"/>
    <s v="Fix"/>
    <s v="Valid"/>
    <s v="Dispatch Error"/>
    <s v="Ok"/>
    <s v="Ok"/>
    <n v="-500"/>
    <s v="ok"/>
    <s v="Not Returned"/>
    <x v="0"/>
    <n v="2024"/>
    <s v="Sat"/>
    <x v="0"/>
    <s v="Medium"/>
    <x v="0"/>
    <s v="Weekend"/>
  </r>
  <r>
    <x v="683"/>
    <d v="2024-07-09T00:00:00"/>
    <d v="2024-07-07T00:00:00"/>
    <d v="2024-07-13T00:00:00"/>
    <s v="Priya Yadav"/>
    <s v="Lucknow"/>
    <x v="4"/>
    <x v="3"/>
    <s v="Mobile"/>
    <n v="2"/>
    <n v="500"/>
    <n v="1000"/>
    <x v="3"/>
    <s v="Cancelled"/>
    <s v="On Time"/>
    <s v="WH-Delhi"/>
    <s v="Offline"/>
    <s v="N/A"/>
    <s v="N/A"/>
    <n v="6"/>
    <s v="Keep"/>
    <s v="Ok"/>
    <s v="Valid"/>
    <s v="Dispatch Error"/>
    <s v="Ok"/>
    <s v="Ok"/>
    <n v="1000"/>
    <s v="ok"/>
    <s v="Not Returned"/>
    <x v="1"/>
    <n v="2024"/>
    <s v="Tue"/>
    <x v="1"/>
    <s v="Slow"/>
    <x v="0"/>
    <s v="Weekday"/>
  </r>
  <r>
    <x v="684"/>
    <d v="2024-08-01T00:00:00"/>
    <d v="2024-08-02T00:00:00"/>
    <d v="2024-08-05T00:00:00"/>
    <s v="Anjali Gupta"/>
    <s v="Hyderabad"/>
    <x v="0"/>
    <x v="3"/>
    <s v="Laptop"/>
    <n v="3"/>
    <n v="1000"/>
    <n v="3000"/>
    <x v="0"/>
    <s v="Completed"/>
    <s v="On Time"/>
    <s v="WH-Mumbai"/>
    <s v="Online"/>
    <s v="N/A"/>
    <s v="N/A"/>
    <n v="3"/>
    <s v="Keep"/>
    <s v="Ok"/>
    <s v="Valid"/>
    <s v="OK"/>
    <s v="Ok"/>
    <s v="Ok"/>
    <n v="3000"/>
    <s v="ok"/>
    <s v="Not Returned"/>
    <x v="11"/>
    <n v="2024"/>
    <s v="Thu"/>
    <x v="0"/>
    <s v="Medium"/>
    <x v="2"/>
    <s v="Weekday"/>
  </r>
  <r>
    <x v="685"/>
    <d v="2024-09-13T00:00:00"/>
    <d v="2024-09-15T00:00:00"/>
    <d v="2024-09-17T00:00:00"/>
    <s v="Neha Joshi"/>
    <s v="Bangalore"/>
    <x v="3"/>
    <x v="1"/>
    <s v="Wheat"/>
    <n v="3"/>
    <n v="1000"/>
    <n v="3000"/>
    <x v="2"/>
    <s v="Cancelled"/>
    <s v="On Time"/>
    <s v="WH-Mumbai"/>
    <s v="Online"/>
    <s v="N/A"/>
    <s v="N/A"/>
    <n v="2"/>
    <s v="Keep"/>
    <s v="Ok"/>
    <s v="Valid"/>
    <s v="OK"/>
    <s v="Ok"/>
    <s v="Ok"/>
    <n v="3000"/>
    <s v="ok"/>
    <s v="Not Returned"/>
    <x v="7"/>
    <n v="2024"/>
    <s v="Fri"/>
    <x v="0"/>
    <s v="Fast"/>
    <x v="2"/>
    <s v="Weekday"/>
  </r>
  <r>
    <x v="686"/>
    <d v="2024-03-31T00:00:00"/>
    <d v="2024-03-30T00:00:00"/>
    <d v="2024-04-02T00:00:00"/>
    <s v="Amit Sharma"/>
    <s v="Nagpur"/>
    <x v="1"/>
    <x v="0"/>
    <s v="Sofa"/>
    <n v="1"/>
    <n v="0"/>
    <n v="0"/>
    <x v="1"/>
    <s v="Completed"/>
    <s v="Delayed"/>
    <s v="WH-Mumbai"/>
    <s v="Offline"/>
    <s v="N/A"/>
    <s v="N/A"/>
    <n v="3"/>
    <s v="Keep"/>
    <s v="Ok"/>
    <s v="Missing"/>
    <s v="Dispatch Error"/>
    <s v="Fix"/>
    <s v="Ok"/>
    <n v="0"/>
    <s v="ok"/>
    <s v="Not Returned"/>
    <x v="8"/>
    <n v="2024"/>
    <s v="Sun"/>
    <x v="0"/>
    <s v="Medium"/>
    <x v="0"/>
    <s v="Weekend"/>
  </r>
  <r>
    <x v="687"/>
    <d v="2024-02-19T00:00:00"/>
    <d v="2024-02-17T00:00:00"/>
    <d v="2024-02-18T00:00:00"/>
    <s v="Pooja Verma"/>
    <s v="Jaipur"/>
    <x v="2"/>
    <x v="1"/>
    <s v="Oil"/>
    <n v="2"/>
    <n v="2000"/>
    <n v="4000"/>
    <x v="2"/>
    <s v="Cancelled"/>
    <s v="In Transit"/>
    <s v="WH-Delhi"/>
    <s v="Offline"/>
    <s v="N/A"/>
    <s v="N/A"/>
    <n v="1"/>
    <s v="Keep"/>
    <s v="Ok"/>
    <s v="Valid"/>
    <s v="Dispatch Error"/>
    <s v="Ok"/>
    <s v="Ok"/>
    <n v="4000"/>
    <s v="ok"/>
    <s v="Not Returned"/>
    <x v="2"/>
    <n v="2024"/>
    <s v="Mon"/>
    <x v="0"/>
    <s v="Fast"/>
    <x v="2"/>
    <s v="Weekday"/>
  </r>
  <r>
    <x v="688"/>
    <d v="2024-08-19T00:00:00"/>
    <d v="2024-08-22T00:00:00"/>
    <d v="2024-08-21T00:00:00"/>
    <s v="Pooja Patel"/>
    <s v="Delhi"/>
    <x v="5"/>
    <x v="3"/>
    <s v="Mobile"/>
    <n v="-1"/>
    <n v="0"/>
    <n v="0"/>
    <x v="1"/>
    <s v="Completed"/>
    <s v="On Time"/>
    <s v="WH-Pune"/>
    <s v="Online"/>
    <s v="N/A"/>
    <s v="N/A"/>
    <n v="-1"/>
    <s v="Keep"/>
    <s v="Fix"/>
    <s v="Missing"/>
    <s v="Delivery Before Dispatch"/>
    <s v="Fix"/>
    <s v="Ok"/>
    <n v="0"/>
    <s v="ok"/>
    <s v="Not Returned"/>
    <x v="11"/>
    <n v="2024"/>
    <s v="Mon"/>
    <x v="0"/>
    <s v="Fast"/>
    <x v="0"/>
    <s v="Weekday"/>
  </r>
  <r>
    <x v="689"/>
    <d v="2024-12-02T00:00:00"/>
    <d v="2024-11-30T00:00:00"/>
    <d v="2024-11-30T00:00:00"/>
    <s v="Neha Joshi"/>
    <s v="Hyderabad"/>
    <x v="0"/>
    <x v="1"/>
    <s v="Oil"/>
    <n v="0"/>
    <n v="0"/>
    <n v="0"/>
    <x v="2"/>
    <s v="Completed"/>
    <s v="Delayed"/>
    <s v="WH-Pune"/>
    <s v="Offline"/>
    <s v="No"/>
    <s v="N/A"/>
    <n v="0"/>
    <s v="Keep"/>
    <s v="Fix"/>
    <s v="Missing"/>
    <s v="Dispatch Error"/>
    <s v="Fix"/>
    <s v="Ok"/>
    <n v="0"/>
    <s v="ok"/>
    <s v="Not Returned"/>
    <x v="6"/>
    <n v="2024"/>
    <s v="Mon"/>
    <x v="0"/>
    <s v="Fast"/>
    <x v="0"/>
    <s v="Weekday"/>
  </r>
  <r>
    <x v="690"/>
    <d v="2024-12-15T00:00:00"/>
    <d v="2024-12-14T00:00:00"/>
    <d v="2024-12-17T00:00:00"/>
    <s v="Karan Singh"/>
    <s v="Jaipur"/>
    <x v="2"/>
    <x v="0"/>
    <s v="Chair"/>
    <n v="1"/>
    <n v="100"/>
    <n v="100"/>
    <x v="3"/>
    <s v="Cancelled"/>
    <s v="On Time"/>
    <s v="WH-Pune"/>
    <s v="Online"/>
    <s v="N/A"/>
    <s v="N/A"/>
    <n v="3"/>
    <s v="Keep"/>
    <s v="Ok"/>
    <s v="Valid"/>
    <s v="Dispatch Error"/>
    <s v="Ok"/>
    <s v="Ok"/>
    <n v="100"/>
    <s v="ok"/>
    <s v="Not Returned"/>
    <x v="6"/>
    <n v="2024"/>
    <s v="Sun"/>
    <x v="0"/>
    <s v="Medium"/>
    <x v="0"/>
    <s v="Weekend"/>
  </r>
  <r>
    <x v="691"/>
    <d v="2024-09-11T00:00:00"/>
    <d v="2024-09-14T00:00:00"/>
    <d v="2024-09-19T00:00:00"/>
    <s v="Rahul Singh"/>
    <s v="Jaipur"/>
    <x v="2"/>
    <x v="2"/>
    <s v="Jeans"/>
    <n v="-1"/>
    <n v="0"/>
    <n v="0"/>
    <x v="2"/>
    <s v="Pending"/>
    <s v="In Transit"/>
    <s v="WH-Pune"/>
    <s v="Online"/>
    <s v="No"/>
    <s v="N/A"/>
    <n v="5"/>
    <s v="Keep"/>
    <s v="Fix"/>
    <s v="Missing"/>
    <s v="OK"/>
    <s v="Fix"/>
    <s v="Ok"/>
    <n v="0"/>
    <s v="ok"/>
    <s v="Not Returned"/>
    <x v="7"/>
    <n v="2024"/>
    <s v="Wed"/>
    <x v="0"/>
    <s v="Medium"/>
    <x v="0"/>
    <s v="Weekday"/>
  </r>
  <r>
    <x v="692"/>
    <d v="2024-09-21T00:00:00"/>
    <d v="2024-09-19T00:00:00"/>
    <d v="2024-09-21T00:00:00"/>
    <s v="Rahul Singh"/>
    <s v="Hyderabad"/>
    <x v="0"/>
    <x v="0"/>
    <s v="Chair"/>
    <n v="2"/>
    <n v="500"/>
    <n v="1000"/>
    <x v="0"/>
    <s v="Completed"/>
    <s v="Delayed"/>
    <s v="WH-Delhi"/>
    <s v="Offline"/>
    <s v="No"/>
    <s v="N/A"/>
    <n v="2"/>
    <s v="Keep"/>
    <s v="Ok"/>
    <s v="Valid"/>
    <s v="Dispatch Error"/>
    <s v="Ok"/>
    <s v="Ok"/>
    <n v="1000"/>
    <s v="ok"/>
    <s v="Not Returned"/>
    <x v="7"/>
    <n v="2024"/>
    <s v="Sat"/>
    <x v="0"/>
    <s v="Fast"/>
    <x v="0"/>
    <s v="Weekend"/>
  </r>
  <r>
    <x v="693"/>
    <d v="2024-02-12T00:00:00"/>
    <d v="2024-02-13T00:00:00"/>
    <d v="2024-02-13T00:00:00"/>
    <s v="Rohit Kumar"/>
    <s v="Hyderabad"/>
    <x v="0"/>
    <x v="2"/>
    <s v="Jeans"/>
    <n v="-1"/>
    <n v="1000"/>
    <n v="-1000"/>
    <x v="0"/>
    <s v="Completed"/>
    <s v="Delayed"/>
    <s v="WH-Mumbai"/>
    <s v="Offline"/>
    <s v="Yes"/>
    <s v="Late Delivery"/>
    <n v="0"/>
    <s v="Keep"/>
    <s v="Fix"/>
    <s v="Valid"/>
    <s v="OK"/>
    <s v="Ok"/>
    <s v="Ok"/>
    <n v="-1000"/>
    <s v="ok"/>
    <s v="Late Delivery"/>
    <x v="2"/>
    <n v="2024"/>
    <s v="Mon"/>
    <x v="0"/>
    <s v="Fast"/>
    <x v="0"/>
    <s v="Weekday"/>
  </r>
  <r>
    <x v="694"/>
    <d v="2024-09-27T00:00:00"/>
    <d v="2024-09-26T00:00:00"/>
    <d v="2024-09-26T00:00:00"/>
    <s v="Pooja Gupta"/>
    <s v="Lucknow"/>
    <x v="4"/>
    <x v="1"/>
    <s v="Rice"/>
    <n v="1"/>
    <n v="500"/>
    <n v="500"/>
    <x v="0"/>
    <s v="Pending"/>
    <s v="On Time"/>
    <s v="WH-Delhi"/>
    <s v="Online"/>
    <s v="N/A"/>
    <s v="N/A"/>
    <n v="0"/>
    <s v="Keep"/>
    <s v="Ok"/>
    <s v="Valid"/>
    <s v="Dispatch Error"/>
    <s v="Ok"/>
    <s v="Ok"/>
    <n v="500"/>
    <s v="ok"/>
    <s v="Not Returned"/>
    <x v="7"/>
    <n v="2024"/>
    <s v="Fri"/>
    <x v="0"/>
    <s v="Fast"/>
    <x v="0"/>
    <s v="Weekday"/>
  </r>
  <r>
    <x v="695"/>
    <d v="2024-06-04T00:00:00"/>
    <d v="2024-06-04T00:00:00"/>
    <d v="2024-06-10T00:00:00"/>
    <s v="Anjali Singh"/>
    <s v="Bangalore"/>
    <x v="3"/>
    <x v="2"/>
    <s v="Jeans"/>
    <n v="0"/>
    <n v="500"/>
    <n v="0"/>
    <x v="3"/>
    <s v="Pending"/>
    <s v="Delayed"/>
    <s v="WH-Mumbai"/>
    <s v="Online"/>
    <s v="N/A"/>
    <s v="N/A"/>
    <n v="6"/>
    <s v="Keep"/>
    <s v="Fix"/>
    <s v="Valid"/>
    <s v="OK"/>
    <s v="Ok"/>
    <s v="Ok"/>
    <n v="0"/>
    <s v="ok"/>
    <s v="Not Returned"/>
    <x v="3"/>
    <n v="2024"/>
    <s v="Tue"/>
    <x v="1"/>
    <s v="Slow"/>
    <x v="0"/>
    <s v="Weekday"/>
  </r>
  <r>
    <x v="696"/>
    <d v="2024-01-16T00:00:00"/>
    <d v="2024-01-18T00:00:00"/>
    <d v="2024-01-18T00:00:00"/>
    <s v="Karan Gupta"/>
    <s v="Mumbai"/>
    <x v="1"/>
    <x v="0"/>
    <s v="Table"/>
    <n v="1"/>
    <n v="2000"/>
    <n v="2000"/>
    <x v="0"/>
    <s v="Cancelled"/>
    <s v="Delayed"/>
    <s v="WH-Mumbai"/>
    <s v="Offline"/>
    <s v="No"/>
    <s v="N/A"/>
    <n v="0"/>
    <s v="Keep"/>
    <s v="Ok"/>
    <s v="Valid"/>
    <s v="OK"/>
    <s v="Ok"/>
    <s v="Ok"/>
    <n v="2000"/>
    <s v="ok"/>
    <s v="Not Returned"/>
    <x v="4"/>
    <n v="2024"/>
    <s v="Tue"/>
    <x v="0"/>
    <s v="Fast"/>
    <x v="2"/>
    <s v="Weekday"/>
  </r>
  <r>
    <x v="697"/>
    <d v="2024-02-14T00:00:00"/>
    <d v="2024-02-17T00:00:00"/>
    <d v="2024-02-22T00:00:00"/>
    <s v="Neha Yadav"/>
    <s v="Jaipur"/>
    <x v="2"/>
    <x v="2"/>
    <s v="T-Shirt"/>
    <n v="0"/>
    <n v="1000"/>
    <n v="0"/>
    <x v="2"/>
    <s v="Pending"/>
    <s v="Delayed"/>
    <s v="WH-Mumbai"/>
    <s v="Online"/>
    <s v="No"/>
    <s v="N/A"/>
    <n v="5"/>
    <s v="Keep"/>
    <s v="Fix"/>
    <s v="Valid"/>
    <s v="OK"/>
    <s v="Ok"/>
    <s v="Ok"/>
    <n v="0"/>
    <s v="ok"/>
    <s v="Not Returned"/>
    <x v="2"/>
    <n v="2024"/>
    <s v="Wed"/>
    <x v="0"/>
    <s v="Medium"/>
    <x v="0"/>
    <s v="Weekday"/>
  </r>
  <r>
    <x v="698"/>
    <d v="2024-06-19T00:00:00"/>
    <d v="2024-06-19T00:00:00"/>
    <d v="2024-06-22T00:00:00"/>
    <s v="Vikas Patel"/>
    <s v="Pune"/>
    <x v="1"/>
    <x v="2"/>
    <s v="Jacket"/>
    <n v="0"/>
    <n v="0"/>
    <n v="0"/>
    <x v="0"/>
    <s v="Cancelled"/>
    <s v="In Transit"/>
    <s v="WH-Delhi"/>
    <s v="Offline"/>
    <s v="N/A"/>
    <s v="N/A"/>
    <n v="3"/>
    <s v="Keep"/>
    <s v="Fix"/>
    <s v="Missing"/>
    <s v="OK"/>
    <s v="Fix"/>
    <s v="Ok"/>
    <n v="0"/>
    <s v="ok"/>
    <s v="Not Returned"/>
    <x v="3"/>
    <n v="2024"/>
    <s v="Wed"/>
    <x v="0"/>
    <s v="Medium"/>
    <x v="0"/>
    <s v="Weekday"/>
  </r>
  <r>
    <x v="699"/>
    <d v="2024-09-13T00:00:00"/>
    <d v="2024-09-14T00:00:00"/>
    <d v="2024-09-20T00:00:00"/>
    <s v="Vikas Yadav"/>
    <s v="Delhi"/>
    <x v="5"/>
    <x v="2"/>
    <s v="T-Shirt"/>
    <n v="1"/>
    <n v="2000"/>
    <n v="2000"/>
    <x v="0"/>
    <s v="Completed"/>
    <s v="In Transit"/>
    <s v="WH-Mumbai"/>
    <s v="Offline"/>
    <s v="N/A"/>
    <s v="N/A"/>
    <n v="6"/>
    <s v="Keep"/>
    <s v="Ok"/>
    <s v="Valid"/>
    <s v="OK"/>
    <s v="Ok"/>
    <s v="Ok"/>
    <n v="2000"/>
    <s v="ok"/>
    <s v="Not Returned"/>
    <x v="7"/>
    <n v="2024"/>
    <s v="Fri"/>
    <x v="1"/>
    <s v="Slow"/>
    <x v="2"/>
    <s v="Weekday"/>
  </r>
  <r>
    <x v="700"/>
    <d v="2024-03-12T00:00:00"/>
    <d v="2024-03-10T00:00:00"/>
    <d v="2024-03-12T00:00:00"/>
    <s v="Priya Verma"/>
    <s v="Mumbai"/>
    <x v="1"/>
    <x v="0"/>
    <s v="Table"/>
    <n v="2"/>
    <n v="0"/>
    <n v="0"/>
    <x v="0"/>
    <s v="Cancelled"/>
    <s v="In Transit"/>
    <s v="WH-Mumbai"/>
    <s v="Offline"/>
    <s v="Yes"/>
    <s v="Unknwon"/>
    <n v="2"/>
    <s v="Keep"/>
    <s v="Ok"/>
    <s v="Missing"/>
    <s v="Dispatch Error"/>
    <s v="Fix"/>
    <s v="Ok"/>
    <n v="0"/>
    <s v="ok"/>
    <s v="Unknwon"/>
    <x v="8"/>
    <n v="2024"/>
    <s v="Tue"/>
    <x v="0"/>
    <s v="Fast"/>
    <x v="0"/>
    <s v="Weekday"/>
  </r>
  <r>
    <x v="701"/>
    <d v="2024-02-22T00:00:00"/>
    <d v="2024-02-25T00:00:00"/>
    <d v="2024-02-28T00:00:00"/>
    <s v="Anjali Patel"/>
    <s v="Jaipur"/>
    <x v="2"/>
    <x v="2"/>
    <s v="Jacket"/>
    <n v="1"/>
    <n v="100"/>
    <n v="100"/>
    <x v="2"/>
    <s v="Pending"/>
    <s v="In Transit"/>
    <s v="WH-Delhi"/>
    <s v="Online"/>
    <s v="No"/>
    <s v="N/A"/>
    <n v="3"/>
    <s v="Keep"/>
    <s v="Ok"/>
    <s v="Valid"/>
    <s v="OK"/>
    <s v="Ok"/>
    <s v="Ok"/>
    <n v="100"/>
    <s v="ok"/>
    <s v="Not Returned"/>
    <x v="2"/>
    <n v="2024"/>
    <s v="Thu"/>
    <x v="0"/>
    <s v="Medium"/>
    <x v="0"/>
    <s v="Weekday"/>
  </r>
  <r>
    <x v="702"/>
    <d v="2024-08-10T00:00:00"/>
    <d v="2024-08-09T00:00:00"/>
    <d v="2024-08-13T00:00:00"/>
    <s v="Vikas Joshi"/>
    <s v="Jaipur"/>
    <x v="2"/>
    <x v="3"/>
    <s v="Laptop"/>
    <n v="2"/>
    <n v="100"/>
    <n v="200"/>
    <x v="2"/>
    <s v="Completed"/>
    <s v="On Time"/>
    <s v="WH-Delhi"/>
    <s v="Online"/>
    <s v="No"/>
    <s v="N/A"/>
    <n v="4"/>
    <s v="Keep"/>
    <s v="Ok"/>
    <s v="Valid"/>
    <s v="Dispatch Error"/>
    <s v="Ok"/>
    <s v="Ok"/>
    <n v="200"/>
    <s v="ok"/>
    <s v="Not Returned"/>
    <x v="11"/>
    <n v="2024"/>
    <s v="Sat"/>
    <x v="0"/>
    <s v="Medium"/>
    <x v="0"/>
    <s v="Weekend"/>
  </r>
  <r>
    <x v="703"/>
    <d v="2024-06-01T00:00:00"/>
    <d v="2024-05-31T00:00:00"/>
    <d v="2024-06-04T00:00:00"/>
    <s v="Neha Kumar"/>
    <s v="Bangalore"/>
    <x v="3"/>
    <x v="1"/>
    <s v="Wheat"/>
    <n v="0"/>
    <n v="0"/>
    <n v="0"/>
    <x v="3"/>
    <s v="Pending"/>
    <s v="In Transit"/>
    <s v="WH-Delhi"/>
    <s v="Online"/>
    <s v="N/A"/>
    <s v="N/A"/>
    <n v="4"/>
    <s v="Keep"/>
    <s v="Fix"/>
    <s v="Missing"/>
    <s v="Dispatch Error"/>
    <s v="Fix"/>
    <s v="Ok"/>
    <n v="0"/>
    <s v="ok"/>
    <s v="Not Returned"/>
    <x v="3"/>
    <n v="2024"/>
    <s v="Sat"/>
    <x v="0"/>
    <s v="Medium"/>
    <x v="0"/>
    <s v="Weekend"/>
  </r>
  <r>
    <x v="704"/>
    <d v="2024-01-26T00:00:00"/>
    <d v="2024-01-27T00:00:00"/>
    <d v="2024-01-27T00:00:00"/>
    <s v="Rohit Singh"/>
    <s v="Hyderabad"/>
    <x v="0"/>
    <x v="0"/>
    <s v="Table"/>
    <n v="1"/>
    <n v="2000"/>
    <n v="2000"/>
    <x v="0"/>
    <s v="Cancelled"/>
    <s v="Delayed"/>
    <s v="WH-Mumbai"/>
    <s v="Online"/>
    <s v="N/A"/>
    <s v="N/A"/>
    <n v="0"/>
    <s v="Keep"/>
    <s v="Ok"/>
    <s v="Valid"/>
    <s v="OK"/>
    <s v="Ok"/>
    <s v="Ok"/>
    <n v="2000"/>
    <s v="ok"/>
    <s v="Not Returned"/>
    <x v="4"/>
    <n v="2024"/>
    <s v="Fri"/>
    <x v="0"/>
    <s v="Fast"/>
    <x v="2"/>
    <s v="Weekday"/>
  </r>
  <r>
    <x v="705"/>
    <d v="2024-05-07T00:00:00"/>
    <d v="2024-05-05T00:00:00"/>
    <d v="2024-05-08T00:00:00"/>
    <s v="Rohit Joshi"/>
    <s v="Delhi"/>
    <x v="5"/>
    <x v="1"/>
    <s v="Wheat"/>
    <n v="-1"/>
    <n v="500"/>
    <n v="-500"/>
    <x v="3"/>
    <s v="Completed"/>
    <s v="Delayed"/>
    <s v="WH-Mumbai"/>
    <s v="Online"/>
    <s v="No"/>
    <s v="N/A"/>
    <n v="3"/>
    <s v="Keep"/>
    <s v="Fix"/>
    <s v="Valid"/>
    <s v="Dispatch Error"/>
    <s v="Ok"/>
    <s v="Ok"/>
    <n v="-500"/>
    <s v="ok"/>
    <s v="Not Returned"/>
    <x v="9"/>
    <n v="2024"/>
    <s v="Tue"/>
    <x v="0"/>
    <s v="Medium"/>
    <x v="0"/>
    <s v="Weekday"/>
  </r>
  <r>
    <x v="706"/>
    <d v="2024-05-21T00:00:00"/>
    <d v="2024-05-20T00:00:00"/>
    <d v="2024-05-19T00:00:00"/>
    <s v="Rahul Sharma"/>
    <s v="Bangalore"/>
    <x v="3"/>
    <x v="1"/>
    <s v="Oil"/>
    <n v="0"/>
    <n v="1000"/>
    <n v="0"/>
    <x v="3"/>
    <s v="Completed"/>
    <s v="On Time"/>
    <s v="WH-Pune"/>
    <s v="Offline"/>
    <s v="No"/>
    <s v="N/A"/>
    <n v="-1"/>
    <s v="Keep"/>
    <s v="Fix"/>
    <s v="Valid"/>
    <s v="Dispatch Error"/>
    <s v="Ok"/>
    <s v="Ok"/>
    <n v="0"/>
    <s v="ok"/>
    <s v="Not Returned"/>
    <x v="9"/>
    <n v="2024"/>
    <s v="Tue"/>
    <x v="0"/>
    <s v="Fast"/>
    <x v="0"/>
    <s v="Weekday"/>
  </r>
  <r>
    <x v="707"/>
    <d v="2024-08-22T00:00:00"/>
    <d v="2024-08-25T00:00:00"/>
    <d v="2024-08-28T00:00:00"/>
    <s v="Vikas Sharma"/>
    <s v="Jaipur"/>
    <x v="2"/>
    <x v="0"/>
    <s v="Table"/>
    <n v="-1"/>
    <n v="1000"/>
    <n v="-1000"/>
    <x v="2"/>
    <s v="Completed"/>
    <s v="Delayed"/>
    <s v="WH-Pune"/>
    <s v="Online"/>
    <s v="No"/>
    <s v="N/A"/>
    <n v="3"/>
    <s v="Keep"/>
    <s v="Fix"/>
    <s v="Valid"/>
    <s v="OK"/>
    <s v="Ok"/>
    <s v="Ok"/>
    <n v="-1000"/>
    <s v="ok"/>
    <s v="Not Returned"/>
    <x v="11"/>
    <n v="2024"/>
    <s v="Thu"/>
    <x v="0"/>
    <s v="Medium"/>
    <x v="0"/>
    <s v="Weekday"/>
  </r>
  <r>
    <x v="708"/>
    <d v="2024-10-04T00:00:00"/>
    <d v="2024-10-05T00:00:00"/>
    <d v="2024-10-05T00:00:00"/>
    <s v="Karan Verma"/>
    <s v="Jaipur"/>
    <x v="2"/>
    <x v="1"/>
    <s v="Oil"/>
    <n v="1"/>
    <n v="1000"/>
    <n v="1000"/>
    <x v="1"/>
    <s v="Completed"/>
    <s v="Delayed"/>
    <s v="WH-Mumbai"/>
    <s v="Offline"/>
    <s v="Yes"/>
    <s v="Late Delivery"/>
    <n v="0"/>
    <s v="Keep"/>
    <s v="Ok"/>
    <s v="Valid"/>
    <s v="OK"/>
    <s v="Ok"/>
    <s v="Ok"/>
    <n v="1000"/>
    <s v="ok"/>
    <s v="Late Delivery"/>
    <x v="0"/>
    <n v="2024"/>
    <s v="Fri"/>
    <x v="0"/>
    <s v="Fast"/>
    <x v="0"/>
    <s v="Weekday"/>
  </r>
  <r>
    <x v="709"/>
    <d v="2024-07-05T00:00:00"/>
    <d v="2024-07-08T00:00:00"/>
    <d v="2024-07-07T00:00:00"/>
    <s v="Priya Verma"/>
    <s v="Lucknow"/>
    <x v="4"/>
    <x v="1"/>
    <s v="Wheat"/>
    <n v="0"/>
    <n v="1000"/>
    <n v="0"/>
    <x v="3"/>
    <s v="Cancelled"/>
    <s v="In Transit"/>
    <s v="WH-Delhi"/>
    <s v="Offline"/>
    <s v="No"/>
    <s v="N/A"/>
    <n v="-1"/>
    <s v="Keep"/>
    <s v="Fix"/>
    <s v="Valid"/>
    <s v="Delivery Before Dispatch"/>
    <s v="Ok"/>
    <s v="Ok"/>
    <n v="0"/>
    <s v="ok"/>
    <s v="Not Returned"/>
    <x v="1"/>
    <n v="2024"/>
    <s v="Fri"/>
    <x v="0"/>
    <s v="Fast"/>
    <x v="0"/>
    <s v="Weekday"/>
  </r>
  <r>
    <x v="710"/>
    <d v="2024-11-07T00:00:00"/>
    <d v="2024-11-05T00:00:00"/>
    <d v="2024-11-09T00:00:00"/>
    <s v="Priya Sharma"/>
    <s v="Bangalore"/>
    <x v="3"/>
    <x v="2"/>
    <s v="Jacket"/>
    <n v="2"/>
    <n v="500"/>
    <n v="1000"/>
    <x v="1"/>
    <s v="Cancelled"/>
    <s v="On Time"/>
    <s v="WH-Mumbai"/>
    <s v="Offline"/>
    <s v="Yes"/>
    <s v="Late Delivery"/>
    <n v="4"/>
    <s v="Keep"/>
    <s v="Ok"/>
    <s v="Valid"/>
    <s v="Dispatch Error"/>
    <s v="Ok"/>
    <s v="Ok"/>
    <n v="1000"/>
    <s v="ok"/>
    <s v="Late Delivery"/>
    <x v="5"/>
    <n v="2024"/>
    <s v="Thu"/>
    <x v="0"/>
    <s v="Medium"/>
    <x v="0"/>
    <s v="Weekday"/>
  </r>
  <r>
    <x v="711"/>
    <d v="2024-09-30T00:00:00"/>
    <d v="2024-10-03T00:00:00"/>
    <d v="2024-10-05T00:00:00"/>
    <s v="Neha Yadav"/>
    <s v="Bangalore"/>
    <x v="3"/>
    <x v="1"/>
    <s v="Rice"/>
    <n v="1"/>
    <n v="100"/>
    <n v="100"/>
    <x v="2"/>
    <s v="Completed"/>
    <s v="On Time"/>
    <s v="WH-Pune"/>
    <s v="Offline"/>
    <s v="No"/>
    <s v="N/A"/>
    <n v="2"/>
    <s v="Keep"/>
    <s v="Ok"/>
    <s v="Valid"/>
    <s v="OK"/>
    <s v="Ok"/>
    <s v="Ok"/>
    <n v="100"/>
    <s v="ok"/>
    <s v="Not Returned"/>
    <x v="7"/>
    <n v="2024"/>
    <s v="Mon"/>
    <x v="0"/>
    <s v="Fast"/>
    <x v="0"/>
    <s v="Weekday"/>
  </r>
  <r>
    <x v="712"/>
    <d v="2024-04-24T00:00:00"/>
    <d v="2024-04-27T00:00:00"/>
    <d v="2024-04-27T00:00:00"/>
    <s v="Anjali Verma"/>
    <s v="Hyderabad"/>
    <x v="0"/>
    <x v="2"/>
    <s v="Jacket"/>
    <n v="0"/>
    <n v="500"/>
    <n v="0"/>
    <x v="1"/>
    <s v="Cancelled"/>
    <s v="In Transit"/>
    <s v="WH-Delhi"/>
    <s v="Offline"/>
    <s v="No"/>
    <s v="N/A"/>
    <n v="0"/>
    <s v="Keep"/>
    <s v="Fix"/>
    <s v="Valid"/>
    <s v="OK"/>
    <s v="Ok"/>
    <s v="Ok"/>
    <n v="0"/>
    <s v="ok"/>
    <s v="Not Returned"/>
    <x v="10"/>
    <n v="2024"/>
    <s v="Wed"/>
    <x v="0"/>
    <s v="Fast"/>
    <x v="0"/>
    <s v="Weekday"/>
  </r>
  <r>
    <x v="713"/>
    <d v="2024-04-18T00:00:00"/>
    <d v="2024-04-17T00:00:00"/>
    <d v="2024-04-22T00:00:00"/>
    <s v="Sneha Yadav"/>
    <s v="Pune"/>
    <x v="1"/>
    <x v="3"/>
    <s v="Laptop"/>
    <n v="1"/>
    <n v="100"/>
    <n v="100"/>
    <x v="3"/>
    <s v="Cancelled"/>
    <s v="On Time"/>
    <s v="WH-Mumbai"/>
    <s v="Online"/>
    <s v="No"/>
    <s v="N/A"/>
    <n v="5"/>
    <s v="Keep"/>
    <s v="Ok"/>
    <s v="Valid"/>
    <s v="Dispatch Error"/>
    <s v="Ok"/>
    <s v="Ok"/>
    <n v="100"/>
    <s v="ok"/>
    <s v="Not Returned"/>
    <x v="10"/>
    <n v="2024"/>
    <s v="Thu"/>
    <x v="0"/>
    <s v="Medium"/>
    <x v="0"/>
    <s v="Weekday"/>
  </r>
  <r>
    <x v="714"/>
    <d v="2024-10-27T00:00:00"/>
    <d v="2024-10-28T00:00:00"/>
    <d v="2024-11-04T00:00:00"/>
    <s v="Amit Kumar"/>
    <s v="Mumbai"/>
    <x v="1"/>
    <x v="0"/>
    <s v="Table"/>
    <n v="3"/>
    <n v="2000"/>
    <n v="6000"/>
    <x v="2"/>
    <s v="Completed"/>
    <s v="In Transit"/>
    <s v="WH-Mumbai"/>
    <s v="Online"/>
    <s v="Yes"/>
    <s v="Unknwon"/>
    <n v="7"/>
    <s v="Keep"/>
    <s v="Ok"/>
    <s v="Valid"/>
    <s v="OK"/>
    <s v="Ok"/>
    <s v="Ok"/>
    <n v="6000"/>
    <s v="ok"/>
    <s v="Unknwon"/>
    <x v="0"/>
    <n v="2024"/>
    <s v="Sun"/>
    <x v="1"/>
    <s v="Slow"/>
    <x v="1"/>
    <s v="Weekend"/>
  </r>
  <r>
    <x v="715"/>
    <d v="2024-11-30T00:00:00"/>
    <d v="2024-12-02T00:00:00"/>
    <d v="2024-12-05T00:00:00"/>
    <s v="Pooja Gupta"/>
    <s v="Bangalore"/>
    <x v="3"/>
    <x v="3"/>
    <s v="Laptop"/>
    <n v="3"/>
    <n v="100"/>
    <n v="300"/>
    <x v="0"/>
    <s v="Cancelled"/>
    <s v="On Time"/>
    <s v="WH-Delhi"/>
    <s v="Offline"/>
    <s v="Yes"/>
    <s v="Wrong Item"/>
    <n v="3"/>
    <s v="Keep"/>
    <s v="Ok"/>
    <s v="Valid"/>
    <s v="OK"/>
    <s v="Ok"/>
    <s v="Ok"/>
    <n v="300"/>
    <s v="ok"/>
    <s v="Wrong Item"/>
    <x v="5"/>
    <n v="2024"/>
    <s v="Sat"/>
    <x v="0"/>
    <s v="Medium"/>
    <x v="0"/>
    <s v="Weekend"/>
  </r>
  <r>
    <x v="716"/>
    <d v="2024-09-27T00:00:00"/>
    <d v="2024-09-30T00:00:00"/>
    <d v="2024-10-01T00:00:00"/>
    <s v="Sneha Verma"/>
    <s v="Lucknow"/>
    <x v="4"/>
    <x v="3"/>
    <s v="Headphones"/>
    <n v="0"/>
    <n v="0"/>
    <n v="0"/>
    <x v="2"/>
    <s v="Completed"/>
    <s v="On Time"/>
    <s v="WH-Pune"/>
    <s v="Offline"/>
    <s v="No"/>
    <s v="N/A"/>
    <n v="1"/>
    <s v="Keep"/>
    <s v="Fix"/>
    <s v="Missing"/>
    <s v="OK"/>
    <s v="Fix"/>
    <s v="Ok"/>
    <n v="0"/>
    <s v="ok"/>
    <s v="Not Returned"/>
    <x v="7"/>
    <n v="2024"/>
    <s v="Fri"/>
    <x v="0"/>
    <s v="Fast"/>
    <x v="0"/>
    <s v="Weekday"/>
  </r>
  <r>
    <x v="717"/>
    <d v="2024-06-11T00:00:00"/>
    <d v="2024-06-12T00:00:00"/>
    <d v="2024-06-15T00:00:00"/>
    <s v="Pooja Kumar"/>
    <s v="Nagpur"/>
    <x v="1"/>
    <x v="1"/>
    <s v="Rice"/>
    <n v="-1"/>
    <n v="2000"/>
    <n v="-2000"/>
    <x v="1"/>
    <s v="Completed"/>
    <s v="In Transit"/>
    <s v="WH-Delhi"/>
    <s v="Online"/>
    <s v="No"/>
    <s v="N/A"/>
    <n v="3"/>
    <s v="Keep"/>
    <s v="Fix"/>
    <s v="Valid"/>
    <s v="OK"/>
    <s v="Ok"/>
    <s v="Ok"/>
    <n v="-2000"/>
    <s v="ok"/>
    <s v="Not Returned"/>
    <x v="3"/>
    <n v="2024"/>
    <s v="Tue"/>
    <x v="0"/>
    <s v="Medium"/>
    <x v="0"/>
    <s v="Weekday"/>
  </r>
  <r>
    <x v="718"/>
    <d v="2024-08-18T00:00:00"/>
    <d v="2024-08-18T00:00:00"/>
    <d v="2024-08-23T00:00:00"/>
    <s v="Amit Verma"/>
    <s v="Pune"/>
    <x v="1"/>
    <x v="2"/>
    <s v="Jacket"/>
    <n v="3"/>
    <n v="100"/>
    <n v="300"/>
    <x v="0"/>
    <s v="Completed"/>
    <s v="Delayed"/>
    <s v="WH-Pune"/>
    <s v="Online"/>
    <s v="No"/>
    <s v="N/A"/>
    <n v="5"/>
    <s v="Keep"/>
    <s v="Ok"/>
    <s v="Valid"/>
    <s v="OK"/>
    <s v="Ok"/>
    <s v="Ok"/>
    <n v="300"/>
    <s v="ok"/>
    <s v="Not Returned"/>
    <x v="11"/>
    <n v="2024"/>
    <s v="Sun"/>
    <x v="0"/>
    <s v="Medium"/>
    <x v="0"/>
    <s v="Weekend"/>
  </r>
  <r>
    <x v="719"/>
    <d v="2024-01-22T00:00:00"/>
    <d v="2024-01-25T00:00:00"/>
    <d v="2024-01-30T00:00:00"/>
    <s v="Rohit Kumar"/>
    <s v="Lucknow"/>
    <x v="4"/>
    <x v="2"/>
    <s v="T-Shirt"/>
    <n v="2"/>
    <n v="2000"/>
    <n v="4000"/>
    <x v="2"/>
    <s v="Cancelled"/>
    <s v="On Time"/>
    <s v="WH-Delhi"/>
    <s v="Offline"/>
    <s v="Yes"/>
    <s v="Damaged"/>
    <n v="5"/>
    <s v="Keep"/>
    <s v="Ok"/>
    <s v="Valid"/>
    <s v="OK"/>
    <s v="Ok"/>
    <s v="Ok"/>
    <n v="4000"/>
    <s v="ok"/>
    <s v="Damaged"/>
    <x v="4"/>
    <n v="2024"/>
    <s v="Mon"/>
    <x v="0"/>
    <s v="Medium"/>
    <x v="2"/>
    <s v="Weekday"/>
  </r>
  <r>
    <x v="720"/>
    <d v="2024-02-13T00:00:00"/>
    <d v="2024-02-11T00:00:00"/>
    <d v="2024-02-17T00:00:00"/>
    <s v="Rahul Verma"/>
    <s v="Nagpur"/>
    <x v="1"/>
    <x v="3"/>
    <s v="Headphones"/>
    <n v="0"/>
    <n v="1000"/>
    <n v="0"/>
    <x v="0"/>
    <s v="Completed"/>
    <s v="Delayed"/>
    <s v="WH-Delhi"/>
    <s v="Online"/>
    <s v="No"/>
    <s v="N/A"/>
    <n v="6"/>
    <s v="Keep"/>
    <s v="Fix"/>
    <s v="Valid"/>
    <s v="Dispatch Error"/>
    <s v="Ok"/>
    <s v="Ok"/>
    <n v="0"/>
    <s v="ok"/>
    <s v="Not Returned"/>
    <x v="2"/>
    <n v="2024"/>
    <s v="Tue"/>
    <x v="1"/>
    <s v="Slow"/>
    <x v="0"/>
    <s v="Weekday"/>
  </r>
  <r>
    <x v="721"/>
    <d v="2024-12-22T00:00:00"/>
    <d v="2024-12-22T00:00:00"/>
    <d v="2024-12-28T00:00:00"/>
    <s v="Rahul Patel"/>
    <s v="Nagpur"/>
    <x v="1"/>
    <x v="2"/>
    <s v="Jacket"/>
    <n v="1"/>
    <n v="100"/>
    <n v="100"/>
    <x v="3"/>
    <s v="Pending"/>
    <s v="In Transit"/>
    <s v="WH-Pune"/>
    <s v="Online"/>
    <s v="No"/>
    <s v="N/A"/>
    <n v="6"/>
    <s v="Keep"/>
    <s v="Ok"/>
    <s v="Valid"/>
    <s v="OK"/>
    <s v="Ok"/>
    <s v="Ok"/>
    <n v="100"/>
    <s v="ok"/>
    <s v="Not Returned"/>
    <x v="6"/>
    <n v="2024"/>
    <s v="Sun"/>
    <x v="1"/>
    <s v="Slow"/>
    <x v="0"/>
    <s v="Weekend"/>
  </r>
  <r>
    <x v="722"/>
    <d v="2024-09-12T00:00:00"/>
    <d v="2024-09-11T00:00:00"/>
    <d v="2024-09-12T00:00:00"/>
    <s v="Anjali Joshi"/>
    <s v="Jaipur"/>
    <x v="2"/>
    <x v="0"/>
    <s v="Sofa"/>
    <n v="0"/>
    <n v="1000"/>
    <n v="0"/>
    <x v="3"/>
    <s v="Cancelled"/>
    <s v="In Transit"/>
    <s v="WH-Mumbai"/>
    <s v="Offline"/>
    <s v="No"/>
    <s v="N/A"/>
    <n v="1"/>
    <s v="Keep"/>
    <s v="Fix"/>
    <s v="Valid"/>
    <s v="Dispatch Error"/>
    <s v="Ok"/>
    <s v="Ok"/>
    <n v="0"/>
    <s v="ok"/>
    <s v="Not Returned"/>
    <x v="7"/>
    <n v="2024"/>
    <s v="Thu"/>
    <x v="0"/>
    <s v="Fast"/>
    <x v="0"/>
    <s v="Weekday"/>
  </r>
  <r>
    <x v="723"/>
    <d v="2024-08-15T00:00:00"/>
    <d v="2024-08-17T00:00:00"/>
    <d v="2024-08-21T00:00:00"/>
    <s v="Rohit Singh"/>
    <s v="Pune"/>
    <x v="1"/>
    <x v="1"/>
    <s v="Wheat"/>
    <n v="0"/>
    <n v="2000"/>
    <n v="0"/>
    <x v="3"/>
    <s v="Cancelled"/>
    <s v="Delayed"/>
    <s v="WH-Pune"/>
    <s v="Offline"/>
    <s v="No"/>
    <s v="N/A"/>
    <n v="4"/>
    <s v="Keep"/>
    <s v="Fix"/>
    <s v="Valid"/>
    <s v="OK"/>
    <s v="Ok"/>
    <s v="Ok"/>
    <n v="0"/>
    <s v="ok"/>
    <s v="Not Returned"/>
    <x v="11"/>
    <n v="2024"/>
    <s v="Thu"/>
    <x v="0"/>
    <s v="Medium"/>
    <x v="0"/>
    <s v="Weekday"/>
  </r>
  <r>
    <x v="724"/>
    <d v="2024-06-30T00:00:00"/>
    <d v="2024-06-29T00:00:00"/>
    <d v="2024-06-30T00:00:00"/>
    <s v="Karan Verma"/>
    <s v="Jaipur"/>
    <x v="2"/>
    <x v="1"/>
    <s v="Rice"/>
    <n v="2"/>
    <n v="0"/>
    <n v="0"/>
    <x v="2"/>
    <s v="Completed"/>
    <s v="Delayed"/>
    <s v="WH-Delhi"/>
    <s v="Offline"/>
    <s v="Yes"/>
    <s v="Wrong Item"/>
    <n v="1"/>
    <s v="Keep"/>
    <s v="Ok"/>
    <s v="Missing"/>
    <s v="Dispatch Error"/>
    <s v="Fix"/>
    <s v="Ok"/>
    <n v="0"/>
    <s v="ok"/>
    <s v="Wrong Item"/>
    <x v="3"/>
    <n v="2024"/>
    <s v="Sun"/>
    <x v="0"/>
    <s v="Fast"/>
    <x v="0"/>
    <s v="Weekend"/>
  </r>
  <r>
    <x v="725"/>
    <d v="2024-04-25T00:00:00"/>
    <d v="2024-04-25T00:00:00"/>
    <d v="2024-04-28T00:00:00"/>
    <s v="Neha Patel"/>
    <s v="Lucknow"/>
    <x v="4"/>
    <x v="0"/>
    <s v="Table"/>
    <n v="0"/>
    <n v="2000"/>
    <n v="0"/>
    <x v="3"/>
    <s v="Completed"/>
    <s v="In Transit"/>
    <s v="WH-Mumbai"/>
    <s v="Offline"/>
    <s v="No"/>
    <s v="N/A"/>
    <n v="3"/>
    <s v="Keep"/>
    <s v="Fix"/>
    <s v="Valid"/>
    <s v="OK"/>
    <s v="Ok"/>
    <s v="Ok"/>
    <n v="0"/>
    <s v="ok"/>
    <s v="Not Returned"/>
    <x v="10"/>
    <n v="2024"/>
    <s v="Thu"/>
    <x v="0"/>
    <s v="Medium"/>
    <x v="0"/>
    <s v="Weekday"/>
  </r>
  <r>
    <x v="726"/>
    <d v="2024-11-17T00:00:00"/>
    <d v="2024-11-16T00:00:00"/>
    <d v="2024-11-23T00:00:00"/>
    <s v="Rahul Verma"/>
    <s v="Jaipur"/>
    <x v="2"/>
    <x v="3"/>
    <s v="Laptop"/>
    <n v="0"/>
    <n v="0"/>
    <n v="0"/>
    <x v="1"/>
    <s v="Completed"/>
    <s v="On Time"/>
    <s v="WH-Mumbai"/>
    <s v="Online"/>
    <s v="No"/>
    <s v="N/A"/>
    <n v="7"/>
    <s v="Keep"/>
    <s v="Fix"/>
    <s v="Missing"/>
    <s v="Dispatch Error"/>
    <s v="Fix"/>
    <s v="Ok"/>
    <n v="0"/>
    <s v="ok"/>
    <s v="Not Returned"/>
    <x v="5"/>
    <n v="2024"/>
    <s v="Sun"/>
    <x v="1"/>
    <s v="Slow"/>
    <x v="0"/>
    <s v="Weekend"/>
  </r>
  <r>
    <x v="727"/>
    <d v="2024-05-28T00:00:00"/>
    <d v="2024-05-31T00:00:00"/>
    <d v="2024-06-03T00:00:00"/>
    <s v="Anjali Sharma"/>
    <s v="Delhi"/>
    <x v="5"/>
    <x v="1"/>
    <s v="Wheat"/>
    <n v="-1"/>
    <n v="2000"/>
    <n v="-2000"/>
    <x v="3"/>
    <s v="Completed"/>
    <s v="On Time"/>
    <s v="WH-Delhi"/>
    <s v="Online"/>
    <s v="Yes"/>
    <s v="Unknwon"/>
    <n v="3"/>
    <s v="Keep"/>
    <s v="Fix"/>
    <s v="Valid"/>
    <s v="OK"/>
    <s v="Ok"/>
    <s v="Ok"/>
    <n v="-2000"/>
    <s v="ok"/>
    <s v="Unknwon"/>
    <x v="9"/>
    <n v="2024"/>
    <s v="Tue"/>
    <x v="0"/>
    <s v="Medium"/>
    <x v="0"/>
    <s v="Weekday"/>
  </r>
  <r>
    <x v="728"/>
    <d v="2024-12-12T00:00:00"/>
    <d v="2024-12-15T00:00:00"/>
    <d v="2024-12-22T00:00:00"/>
    <s v="Pooja Patel"/>
    <s v="Delhi"/>
    <x v="5"/>
    <x v="1"/>
    <s v="Rice"/>
    <n v="3"/>
    <n v="100"/>
    <n v="300"/>
    <x v="1"/>
    <s v="Completed"/>
    <s v="In Transit"/>
    <s v="WH-Mumbai"/>
    <s v="Online"/>
    <s v="Yes"/>
    <s v="Unknwon"/>
    <n v="7"/>
    <s v="Keep"/>
    <s v="Ok"/>
    <s v="Valid"/>
    <s v="OK"/>
    <s v="Ok"/>
    <s v="Ok"/>
    <n v="300"/>
    <s v="ok"/>
    <s v="Unknwon"/>
    <x v="6"/>
    <n v="2024"/>
    <s v="Thu"/>
    <x v="1"/>
    <s v="Slow"/>
    <x v="0"/>
    <s v="Weekday"/>
  </r>
  <r>
    <x v="729"/>
    <d v="2024-11-18T00:00:00"/>
    <d v="2024-11-17T00:00:00"/>
    <d v="2024-11-18T00:00:00"/>
    <s v="Karan Singh"/>
    <s v="Pune"/>
    <x v="1"/>
    <x v="0"/>
    <s v="Chair"/>
    <n v="1"/>
    <n v="1000"/>
    <n v="1000"/>
    <x v="1"/>
    <s v="Cancelled"/>
    <s v="Delayed"/>
    <s v="WH-Mumbai"/>
    <s v="Offline"/>
    <s v="No"/>
    <s v="N/A"/>
    <n v="1"/>
    <s v="Keep"/>
    <s v="Ok"/>
    <s v="Valid"/>
    <s v="Dispatch Error"/>
    <s v="Ok"/>
    <s v="Ok"/>
    <n v="1000"/>
    <s v="ok"/>
    <s v="Not Returned"/>
    <x v="5"/>
    <n v="2024"/>
    <s v="Mon"/>
    <x v="0"/>
    <s v="Fast"/>
    <x v="0"/>
    <s v="Weekday"/>
  </r>
  <r>
    <x v="730"/>
    <d v="2024-02-03T00:00:00"/>
    <d v="2024-02-01T00:00:00"/>
    <d v="2024-02-06T00:00:00"/>
    <s v="Pooja Singh"/>
    <s v="Mumbai"/>
    <x v="1"/>
    <x v="3"/>
    <s v="Headphones"/>
    <n v="-1"/>
    <n v="0"/>
    <n v="0"/>
    <x v="0"/>
    <s v="Completed"/>
    <s v="Delayed"/>
    <s v="WH-Delhi"/>
    <s v="Online"/>
    <s v="N/A"/>
    <s v="N/A"/>
    <n v="5"/>
    <s v="Keep"/>
    <s v="Fix"/>
    <s v="Missing"/>
    <s v="Dispatch Error"/>
    <s v="Fix"/>
    <s v="Ok"/>
    <n v="0"/>
    <s v="ok"/>
    <s v="Not Returned"/>
    <x v="2"/>
    <n v="2024"/>
    <s v="Sat"/>
    <x v="0"/>
    <s v="Medium"/>
    <x v="0"/>
    <s v="Weekend"/>
  </r>
  <r>
    <x v="731"/>
    <d v="2024-06-26T00:00:00"/>
    <d v="2024-06-26T00:00:00"/>
    <d v="2024-07-01T00:00:00"/>
    <s v="Vikas Sharma"/>
    <s v="Mumbai"/>
    <x v="1"/>
    <x v="2"/>
    <s v="Jacket"/>
    <n v="3"/>
    <n v="2000"/>
    <n v="6000"/>
    <x v="1"/>
    <s v="Cancelled"/>
    <s v="In Transit"/>
    <s v="WH-Delhi"/>
    <s v="Online"/>
    <s v="No"/>
    <s v="N/A"/>
    <n v="5"/>
    <s v="Keep"/>
    <s v="Ok"/>
    <s v="Valid"/>
    <s v="OK"/>
    <s v="Ok"/>
    <s v="Ok"/>
    <n v="6000"/>
    <s v="ok"/>
    <s v="Not Returned"/>
    <x v="3"/>
    <n v="2024"/>
    <s v="Wed"/>
    <x v="0"/>
    <s v="Medium"/>
    <x v="1"/>
    <s v="Weekday"/>
  </r>
  <r>
    <x v="732"/>
    <d v="2024-02-01T00:00:00"/>
    <d v="2024-02-03T00:00:00"/>
    <d v="2024-02-09T00:00:00"/>
    <s v="Priya Verma"/>
    <s v="Jaipur"/>
    <x v="2"/>
    <x v="3"/>
    <s v="Mobile"/>
    <n v="1"/>
    <n v="0"/>
    <n v="0"/>
    <x v="2"/>
    <s v="Pending"/>
    <s v="Delayed"/>
    <s v="WH-Pune"/>
    <s v="Online"/>
    <s v="No"/>
    <s v="N/A"/>
    <n v="6"/>
    <s v="Keep"/>
    <s v="Ok"/>
    <s v="Missing"/>
    <s v="OK"/>
    <s v="Fix"/>
    <s v="Ok"/>
    <n v="0"/>
    <s v="ok"/>
    <s v="Not Returned"/>
    <x v="2"/>
    <n v="2024"/>
    <s v="Thu"/>
    <x v="1"/>
    <s v="Slow"/>
    <x v="0"/>
    <s v="Weekday"/>
  </r>
  <r>
    <x v="733"/>
    <d v="2024-04-15T00:00:00"/>
    <d v="2024-04-13T00:00:00"/>
    <d v="2024-04-13T00:00:00"/>
    <s v="Rohit Gupta"/>
    <s v="Jaipur"/>
    <x v="2"/>
    <x v="3"/>
    <s v="Mobile"/>
    <n v="1"/>
    <n v="1000"/>
    <n v="1000"/>
    <x v="2"/>
    <s v="Pending"/>
    <s v="On Time"/>
    <s v="WH-Delhi"/>
    <s v="Offline"/>
    <s v="Yes"/>
    <s v="Late Delivery"/>
    <n v="0"/>
    <s v="Keep"/>
    <s v="Ok"/>
    <s v="Valid"/>
    <s v="Dispatch Error"/>
    <s v="Ok"/>
    <s v="Ok"/>
    <n v="1000"/>
    <s v="ok"/>
    <s v="Late Delivery"/>
    <x v="10"/>
    <n v="2024"/>
    <s v="Mon"/>
    <x v="0"/>
    <s v="Fast"/>
    <x v="0"/>
    <s v="Weekday"/>
  </r>
  <r>
    <x v="734"/>
    <d v="2024-06-09T00:00:00"/>
    <d v="2024-06-12T00:00:00"/>
    <d v="2024-06-13T00:00:00"/>
    <s v="Vikas Sharma"/>
    <s v="Pune"/>
    <x v="1"/>
    <x v="2"/>
    <s v="T-Shirt"/>
    <n v="2"/>
    <n v="1000"/>
    <n v="2000"/>
    <x v="0"/>
    <s v="Pending"/>
    <s v="Delayed"/>
    <s v="WH-Delhi"/>
    <s v="Offline"/>
    <s v="Yes"/>
    <s v="Wrong Item"/>
    <n v="1"/>
    <s v="Keep"/>
    <s v="Ok"/>
    <s v="Valid"/>
    <s v="OK"/>
    <s v="Ok"/>
    <s v="Ok"/>
    <n v="2000"/>
    <s v="ok"/>
    <s v="Wrong Item"/>
    <x v="3"/>
    <n v="2024"/>
    <s v="Sun"/>
    <x v="0"/>
    <s v="Fast"/>
    <x v="2"/>
    <s v="Weekend"/>
  </r>
  <r>
    <x v="735"/>
    <d v="2024-09-28T00:00:00"/>
    <d v="2024-09-27T00:00:00"/>
    <d v="2024-10-03T00:00:00"/>
    <s v="Rohit Joshi"/>
    <s v="Pune"/>
    <x v="1"/>
    <x v="0"/>
    <s v="Table"/>
    <n v="-1"/>
    <n v="2000"/>
    <n v="-2000"/>
    <x v="2"/>
    <s v="Completed"/>
    <s v="Delayed"/>
    <s v="WH-Pune"/>
    <s v="Online"/>
    <s v="Yes"/>
    <s v="Late Delivery"/>
    <n v="6"/>
    <s v="Keep"/>
    <s v="Fix"/>
    <s v="Valid"/>
    <s v="Dispatch Error"/>
    <s v="Ok"/>
    <s v="Ok"/>
    <n v="-2000"/>
    <s v="ok"/>
    <s v="Late Delivery"/>
    <x v="7"/>
    <n v="2024"/>
    <s v="Sat"/>
    <x v="1"/>
    <s v="Slow"/>
    <x v="0"/>
    <s v="Weekend"/>
  </r>
  <r>
    <x v="736"/>
    <d v="2024-06-06T00:00:00"/>
    <d v="2024-06-09T00:00:00"/>
    <d v="2024-06-16T00:00:00"/>
    <s v="Rohit Sharma"/>
    <s v="Mumbai"/>
    <x v="1"/>
    <x v="2"/>
    <s v="T-Shirt"/>
    <n v="2"/>
    <n v="500"/>
    <n v="1000"/>
    <x v="1"/>
    <s v="Pending"/>
    <s v="In Transit"/>
    <s v="WH-Delhi"/>
    <s v="Offline"/>
    <s v="Yes"/>
    <s v="Damaged"/>
    <n v="7"/>
    <s v="Keep"/>
    <s v="Ok"/>
    <s v="Valid"/>
    <s v="OK"/>
    <s v="Ok"/>
    <s v="Ok"/>
    <n v="1000"/>
    <s v="ok"/>
    <s v="Damaged"/>
    <x v="3"/>
    <n v="2024"/>
    <s v="Thu"/>
    <x v="1"/>
    <s v="Slow"/>
    <x v="0"/>
    <s v="Weekday"/>
  </r>
  <r>
    <x v="737"/>
    <d v="2024-05-16T00:00:00"/>
    <d v="2024-05-16T00:00:00"/>
    <d v="2024-05-15T00:00:00"/>
    <s v="Priya Yadav"/>
    <s v="Mumbai"/>
    <x v="1"/>
    <x v="2"/>
    <s v="Jacket"/>
    <n v="-1"/>
    <n v="2000"/>
    <n v="-2000"/>
    <x v="3"/>
    <s v="Cancelled"/>
    <s v="Delayed"/>
    <s v="WH-Mumbai"/>
    <s v="Online"/>
    <s v="No"/>
    <s v="N/A"/>
    <n v="-1"/>
    <s v="Keep"/>
    <s v="Fix"/>
    <s v="Valid"/>
    <s v="Delivery Before Order"/>
    <s v="Ok"/>
    <s v="Ok"/>
    <n v="-2000"/>
    <s v="ok"/>
    <s v="Not Returned"/>
    <x v="9"/>
    <n v="2024"/>
    <s v="Thu"/>
    <x v="0"/>
    <s v="Fast"/>
    <x v="0"/>
    <s v="Weekday"/>
  </r>
  <r>
    <x v="738"/>
    <d v="2024-11-15T00:00:00"/>
    <d v="2024-11-18T00:00:00"/>
    <d v="2024-11-17T00:00:00"/>
    <s v="Rohit Gupta"/>
    <s v="Hyderabad"/>
    <x v="0"/>
    <x v="1"/>
    <s v="Rice"/>
    <n v="1"/>
    <n v="1000"/>
    <n v="1000"/>
    <x v="2"/>
    <s v="Cancelled"/>
    <s v="In Transit"/>
    <s v="WH-Mumbai"/>
    <s v="Offline"/>
    <s v="Yes"/>
    <s v="Damaged"/>
    <n v="-1"/>
    <s v="Keep"/>
    <s v="Ok"/>
    <s v="Valid"/>
    <s v="Delivery Before Dispatch"/>
    <s v="Ok"/>
    <s v="Ok"/>
    <n v="1000"/>
    <s v="ok"/>
    <s v="Damaged"/>
    <x v="5"/>
    <n v="2024"/>
    <s v="Fri"/>
    <x v="0"/>
    <s v="Fast"/>
    <x v="0"/>
    <s v="Weekday"/>
  </r>
  <r>
    <x v="739"/>
    <d v="2024-08-05T00:00:00"/>
    <d v="2024-08-04T00:00:00"/>
    <d v="2024-08-06T00:00:00"/>
    <s v="Amit Sharma"/>
    <s v="Lucknow"/>
    <x v="4"/>
    <x v="3"/>
    <s v="Mobile"/>
    <n v="3"/>
    <n v="1000"/>
    <n v="3000"/>
    <x v="3"/>
    <s v="Completed"/>
    <s v="On Time"/>
    <s v="WH-Delhi"/>
    <s v="Offline"/>
    <s v="N/A"/>
    <s v="N/A"/>
    <n v="2"/>
    <s v="Keep"/>
    <s v="Ok"/>
    <s v="Valid"/>
    <s v="Dispatch Error"/>
    <s v="Ok"/>
    <s v="Ok"/>
    <n v="3000"/>
    <s v="ok"/>
    <s v="Not Returned"/>
    <x v="11"/>
    <n v="2024"/>
    <s v="Mon"/>
    <x v="0"/>
    <s v="Fast"/>
    <x v="2"/>
    <s v="Weekday"/>
  </r>
  <r>
    <x v="740"/>
    <d v="2024-07-07T00:00:00"/>
    <d v="2024-07-06T00:00:00"/>
    <d v="2024-07-12T00:00:00"/>
    <s v="Pooja Verma"/>
    <s v="Lucknow"/>
    <x v="4"/>
    <x v="1"/>
    <s v="Rice"/>
    <n v="2"/>
    <n v="0"/>
    <n v="0"/>
    <x v="3"/>
    <s v="Cancelled"/>
    <s v="In Transit"/>
    <s v="WH-Delhi"/>
    <s v="Offline"/>
    <s v="Yes"/>
    <s v="Unknwon"/>
    <n v="6"/>
    <s v="Keep"/>
    <s v="Ok"/>
    <s v="Missing"/>
    <s v="Dispatch Error"/>
    <s v="Fix"/>
    <s v="Ok"/>
    <n v="0"/>
    <s v="ok"/>
    <s v="Unknwon"/>
    <x v="1"/>
    <n v="2024"/>
    <s v="Sun"/>
    <x v="1"/>
    <s v="Slow"/>
    <x v="0"/>
    <s v="Weekend"/>
  </r>
  <r>
    <x v="741"/>
    <d v="2024-04-25T00:00:00"/>
    <d v="2024-04-24T00:00:00"/>
    <d v="2024-04-26T00:00:00"/>
    <s v="Priya Singh"/>
    <s v="Pune"/>
    <x v="1"/>
    <x v="1"/>
    <s v="Rice"/>
    <n v="2"/>
    <n v="2000"/>
    <n v="4000"/>
    <x v="2"/>
    <s v="Completed"/>
    <s v="In Transit"/>
    <s v="WH-Mumbai"/>
    <s v="Online"/>
    <s v="Yes"/>
    <s v="Damaged"/>
    <n v="2"/>
    <s v="Keep"/>
    <s v="Ok"/>
    <s v="Valid"/>
    <s v="Dispatch Error"/>
    <s v="Ok"/>
    <s v="Ok"/>
    <n v="4000"/>
    <s v="ok"/>
    <s v="Damaged"/>
    <x v="10"/>
    <n v="2024"/>
    <s v="Thu"/>
    <x v="0"/>
    <s v="Fast"/>
    <x v="2"/>
    <s v="Weekday"/>
  </r>
  <r>
    <x v="742"/>
    <d v="2024-06-02T00:00:00"/>
    <d v="2024-05-31T00:00:00"/>
    <d v="2024-06-04T00:00:00"/>
    <s v="Rahul Joshi"/>
    <s v="Nagpur"/>
    <x v="1"/>
    <x v="2"/>
    <s v="T-Shirt"/>
    <n v="2"/>
    <n v="0"/>
    <n v="0"/>
    <x v="2"/>
    <s v="Pending"/>
    <s v="Delayed"/>
    <s v="WH-Pune"/>
    <s v="Online"/>
    <s v="No"/>
    <s v="N/A"/>
    <n v="4"/>
    <s v="Keep"/>
    <s v="Ok"/>
    <s v="Missing"/>
    <s v="Dispatch Error"/>
    <s v="Fix"/>
    <s v="Ok"/>
    <n v="0"/>
    <s v="ok"/>
    <s v="Not Returned"/>
    <x v="3"/>
    <n v="2024"/>
    <s v="Sun"/>
    <x v="0"/>
    <s v="Medium"/>
    <x v="0"/>
    <s v="Weekend"/>
  </r>
  <r>
    <x v="743"/>
    <d v="2024-07-02T00:00:00"/>
    <d v="2024-07-02T00:00:00"/>
    <d v="2024-07-09T00:00:00"/>
    <s v="Karan Sharma"/>
    <s v="Lucknow"/>
    <x v="4"/>
    <x v="2"/>
    <s v="Jeans"/>
    <n v="3"/>
    <n v="2000"/>
    <n v="6000"/>
    <x v="1"/>
    <s v="Cancelled"/>
    <s v="Delayed"/>
    <s v="WH-Delhi"/>
    <s v="Online"/>
    <s v="Yes"/>
    <s v="Damaged"/>
    <n v="7"/>
    <s v="Keep"/>
    <s v="Ok"/>
    <s v="Valid"/>
    <s v="OK"/>
    <s v="Ok"/>
    <s v="Ok"/>
    <n v="6000"/>
    <s v="ok"/>
    <s v="Damaged"/>
    <x v="1"/>
    <n v="2024"/>
    <s v="Tue"/>
    <x v="1"/>
    <s v="Slow"/>
    <x v="1"/>
    <s v="Weekday"/>
  </r>
  <r>
    <x v="744"/>
    <d v="2024-03-04T00:00:00"/>
    <d v="2024-03-07T00:00:00"/>
    <d v="2024-03-11T00:00:00"/>
    <s v="Priya Gupta"/>
    <s v="Hyderabad"/>
    <x v="0"/>
    <x v="1"/>
    <s v="Oil"/>
    <n v="-1"/>
    <n v="1000"/>
    <n v="-1000"/>
    <x v="3"/>
    <s v="Cancelled"/>
    <s v="Delayed"/>
    <s v="WH-Delhi"/>
    <s v="Offline"/>
    <s v="Yes"/>
    <s v="Late Delivery"/>
    <n v="4"/>
    <s v="Keep"/>
    <s v="Fix"/>
    <s v="Valid"/>
    <s v="OK"/>
    <s v="Ok"/>
    <s v="Ok"/>
    <n v="-1000"/>
    <s v="ok"/>
    <s v="Late Delivery"/>
    <x v="8"/>
    <n v="2024"/>
    <s v="Mon"/>
    <x v="0"/>
    <s v="Medium"/>
    <x v="0"/>
    <s v="Weekday"/>
  </r>
  <r>
    <x v="745"/>
    <d v="2024-10-30T00:00:00"/>
    <d v="2024-11-02T00:00:00"/>
    <d v="2024-11-06T00:00:00"/>
    <s v="Priya Patel"/>
    <s v="Nagpur"/>
    <x v="1"/>
    <x v="0"/>
    <s v="Table"/>
    <n v="1"/>
    <n v="100"/>
    <n v="100"/>
    <x v="2"/>
    <s v="Completed"/>
    <s v="Delayed"/>
    <s v="WH-Pune"/>
    <s v="Offline"/>
    <s v="N/A"/>
    <s v="N/A"/>
    <n v="4"/>
    <s v="Keep"/>
    <s v="Ok"/>
    <s v="Valid"/>
    <s v="OK"/>
    <s v="Ok"/>
    <s v="Ok"/>
    <n v="100"/>
    <s v="ok"/>
    <s v="Not Returned"/>
    <x v="0"/>
    <n v="2024"/>
    <s v="Wed"/>
    <x v="0"/>
    <s v="Medium"/>
    <x v="0"/>
    <s v="Weekday"/>
  </r>
  <r>
    <x v="746"/>
    <d v="2024-01-28T00:00:00"/>
    <d v="2024-01-30T00:00:00"/>
    <d v="2024-02-04T00:00:00"/>
    <s v="Anjali Joshi"/>
    <s v="Hyderabad"/>
    <x v="0"/>
    <x v="3"/>
    <s v="Mobile"/>
    <n v="0"/>
    <n v="100"/>
    <n v="0"/>
    <x v="1"/>
    <s v="Completed"/>
    <s v="In Transit"/>
    <s v="WH-Mumbai"/>
    <s v="Online"/>
    <s v="Yes"/>
    <s v="Wrong Item"/>
    <n v="5"/>
    <s v="Keep"/>
    <s v="Fix"/>
    <s v="Valid"/>
    <s v="OK"/>
    <s v="Ok"/>
    <s v="Ok"/>
    <n v="0"/>
    <s v="ok"/>
    <s v="Wrong Item"/>
    <x v="4"/>
    <n v="2024"/>
    <s v="Sun"/>
    <x v="0"/>
    <s v="Medium"/>
    <x v="0"/>
    <s v="Weekend"/>
  </r>
  <r>
    <x v="747"/>
    <d v="2024-10-01T00:00:00"/>
    <d v="2024-10-04T00:00:00"/>
    <d v="2024-10-06T00:00:00"/>
    <s v="Amit Joshi"/>
    <s v="Delhi"/>
    <x v="5"/>
    <x v="3"/>
    <s v="Headphones"/>
    <n v="1"/>
    <n v="100"/>
    <n v="100"/>
    <x v="1"/>
    <s v="Completed"/>
    <s v="Delayed"/>
    <s v="WH-Delhi"/>
    <s v="Offline"/>
    <s v="Yes"/>
    <s v="Unknwon"/>
    <n v="2"/>
    <s v="Keep"/>
    <s v="Ok"/>
    <s v="Valid"/>
    <s v="OK"/>
    <s v="Ok"/>
    <s v="Ok"/>
    <n v="100"/>
    <s v="ok"/>
    <s v="Unknwon"/>
    <x v="0"/>
    <n v="2024"/>
    <s v="Tue"/>
    <x v="0"/>
    <s v="Fast"/>
    <x v="0"/>
    <s v="Weekday"/>
  </r>
  <r>
    <x v="748"/>
    <d v="2024-03-06T00:00:00"/>
    <d v="2024-03-09T00:00:00"/>
    <d v="2024-03-15T00:00:00"/>
    <s v="Pooja Patel"/>
    <s v="Jaipur"/>
    <x v="2"/>
    <x v="1"/>
    <s v="Oil"/>
    <n v="0"/>
    <n v="2000"/>
    <n v="0"/>
    <x v="3"/>
    <s v="Completed"/>
    <s v="On Time"/>
    <s v="WH-Pune"/>
    <s v="Online"/>
    <s v="Yes"/>
    <s v="Damaged"/>
    <n v="6"/>
    <s v="Keep"/>
    <s v="Fix"/>
    <s v="Valid"/>
    <s v="OK"/>
    <s v="Ok"/>
    <s v="Ok"/>
    <n v="0"/>
    <s v="ok"/>
    <s v="Damaged"/>
    <x v="8"/>
    <n v="2024"/>
    <s v="Wed"/>
    <x v="1"/>
    <s v="Slow"/>
    <x v="0"/>
    <s v="Weekday"/>
  </r>
  <r>
    <x v="749"/>
    <d v="2024-02-29T00:00:00"/>
    <d v="2024-03-02T00:00:00"/>
    <d v="2024-03-05T00:00:00"/>
    <s v="Priya Singh"/>
    <s v="Pune"/>
    <x v="1"/>
    <x v="3"/>
    <s v="Laptop"/>
    <n v="0"/>
    <n v="500"/>
    <n v="0"/>
    <x v="0"/>
    <s v="Cancelled"/>
    <s v="Delayed"/>
    <s v="WH-Delhi"/>
    <s v="Online"/>
    <s v="N/A"/>
    <s v="N/A"/>
    <n v="3"/>
    <s v="Keep"/>
    <s v="Fix"/>
    <s v="Valid"/>
    <s v="OK"/>
    <s v="Ok"/>
    <s v="Ok"/>
    <n v="0"/>
    <s v="ok"/>
    <s v="Not Returned"/>
    <x v="2"/>
    <n v="2024"/>
    <s v="Thu"/>
    <x v="0"/>
    <s v="Medium"/>
    <x v="0"/>
    <s v="Weekday"/>
  </r>
  <r>
    <x v="750"/>
    <d v="2024-08-22T00:00:00"/>
    <d v="2024-08-24T00:00:00"/>
    <d v="2024-08-25T00:00:00"/>
    <s v="Rahul Singh"/>
    <s v="Pune"/>
    <x v="1"/>
    <x v="0"/>
    <s v="Chair"/>
    <n v="3"/>
    <n v="1000"/>
    <n v="3000"/>
    <x v="0"/>
    <s v="Pending"/>
    <s v="Delayed"/>
    <s v="WH-Delhi"/>
    <s v="Offline"/>
    <s v="Yes"/>
    <s v="Late Delivery"/>
    <n v="1"/>
    <s v="Keep"/>
    <s v="Ok"/>
    <s v="Valid"/>
    <s v="OK"/>
    <s v="Ok"/>
    <s v="Ok"/>
    <n v="3000"/>
    <s v="ok"/>
    <s v="Late Delivery"/>
    <x v="11"/>
    <n v="2024"/>
    <s v="Thu"/>
    <x v="0"/>
    <s v="Fast"/>
    <x v="2"/>
    <s v="Weekday"/>
  </r>
  <r>
    <x v="751"/>
    <d v="2024-05-21T00:00:00"/>
    <d v="2024-05-24T00:00:00"/>
    <d v="2024-05-30T00:00:00"/>
    <s v="Sneha Singh"/>
    <s v="Nagpur"/>
    <x v="1"/>
    <x v="2"/>
    <s v="Jacket"/>
    <n v="-1"/>
    <n v="2000"/>
    <n v="-2000"/>
    <x v="1"/>
    <s v="Completed"/>
    <s v="Delayed"/>
    <s v="WH-Delhi"/>
    <s v="Online"/>
    <s v="N/A"/>
    <s v="N/A"/>
    <n v="6"/>
    <s v="Keep"/>
    <s v="Fix"/>
    <s v="Valid"/>
    <s v="OK"/>
    <s v="Ok"/>
    <s v="Ok"/>
    <n v="-2000"/>
    <s v="ok"/>
    <s v="Wrong"/>
    <x v="9"/>
    <n v="2024"/>
    <s v="Tue"/>
    <x v="1"/>
    <s v="Slow"/>
    <x v="0"/>
    <s v="Weekday"/>
  </r>
  <r>
    <x v="752"/>
    <d v="2024-10-31T00:00:00"/>
    <d v="2024-10-31T00:00:00"/>
    <d v="2024-11-03T00:00:00"/>
    <s v="Pooja Gupta"/>
    <s v="Pune"/>
    <x v="1"/>
    <x v="1"/>
    <s v="Wheat"/>
    <n v="3"/>
    <n v="500"/>
    <n v="1500"/>
    <x v="3"/>
    <s v="Pending"/>
    <s v="Delayed"/>
    <s v="WH-Pune"/>
    <s v="Offline"/>
    <s v="N/A"/>
    <s v="N/A"/>
    <n v="3"/>
    <s v="Keep"/>
    <s v="Ok"/>
    <s v="Valid"/>
    <s v="OK"/>
    <s v="Ok"/>
    <s v="Ok"/>
    <n v="1500"/>
    <s v="ok"/>
    <s v="Not Returned"/>
    <x v="0"/>
    <n v="2024"/>
    <s v="Thu"/>
    <x v="0"/>
    <s v="Medium"/>
    <x v="0"/>
    <s v="Weekday"/>
  </r>
  <r>
    <x v="753"/>
    <d v="2024-12-16T00:00:00"/>
    <d v="2024-12-14T00:00:00"/>
    <d v="2024-12-15T00:00:00"/>
    <s v="Karan Patel"/>
    <s v="Hyderabad"/>
    <x v="0"/>
    <x v="1"/>
    <s v="Wheat"/>
    <n v="2"/>
    <n v="0"/>
    <n v="0"/>
    <x v="2"/>
    <s v="Cancelled"/>
    <s v="In Transit"/>
    <s v="WH-Mumbai"/>
    <s v="Offline"/>
    <s v="No"/>
    <s v="N/A"/>
    <n v="1"/>
    <s v="Keep"/>
    <s v="Ok"/>
    <s v="Missing"/>
    <s v="Dispatch Error"/>
    <s v="Fix"/>
    <s v="Ok"/>
    <n v="0"/>
    <s v="ok"/>
    <s v="Not Returned"/>
    <x v="6"/>
    <n v="2024"/>
    <s v="Mon"/>
    <x v="0"/>
    <s v="Fast"/>
    <x v="0"/>
    <s v="Weekday"/>
  </r>
  <r>
    <x v="754"/>
    <d v="2024-01-18T00:00:00"/>
    <d v="2024-01-18T00:00:00"/>
    <d v="2024-01-18T00:00:00"/>
    <s v="Vikas Gupta"/>
    <s v="Lucknow"/>
    <x v="4"/>
    <x v="2"/>
    <s v="Jeans"/>
    <n v="-1"/>
    <n v="500"/>
    <n v="-500"/>
    <x v="2"/>
    <s v="Pending"/>
    <s v="Delayed"/>
    <s v="WH-Mumbai"/>
    <s v="Online"/>
    <s v="No"/>
    <s v="N/A"/>
    <n v="0"/>
    <s v="Keep"/>
    <s v="Fix"/>
    <s v="Valid"/>
    <s v="OK"/>
    <s v="Ok"/>
    <s v="Ok"/>
    <n v="-500"/>
    <s v="ok"/>
    <s v="Not Returned"/>
    <x v="4"/>
    <n v="2024"/>
    <s v="Thu"/>
    <x v="0"/>
    <s v="Fast"/>
    <x v="0"/>
    <s v="Weekday"/>
  </r>
  <r>
    <x v="755"/>
    <d v="2024-04-18T00:00:00"/>
    <d v="2024-04-16T00:00:00"/>
    <d v="2024-04-19T00:00:00"/>
    <s v="Priya Joshi"/>
    <s v="Pune"/>
    <x v="1"/>
    <x v="1"/>
    <s v="Oil"/>
    <n v="2"/>
    <n v="2000"/>
    <n v="4000"/>
    <x v="3"/>
    <s v="Completed"/>
    <s v="On Time"/>
    <s v="WH-Mumbai"/>
    <s v="Online"/>
    <s v="No"/>
    <s v="N/A"/>
    <n v="3"/>
    <s v="Keep"/>
    <s v="Ok"/>
    <s v="Valid"/>
    <s v="Dispatch Error"/>
    <s v="Ok"/>
    <s v="Ok"/>
    <n v="4000"/>
    <s v="ok"/>
    <s v="Not Returned"/>
    <x v="10"/>
    <n v="2024"/>
    <s v="Thu"/>
    <x v="0"/>
    <s v="Medium"/>
    <x v="2"/>
    <s v="Weekday"/>
  </r>
  <r>
    <x v="756"/>
    <d v="2024-03-04T00:00:00"/>
    <d v="2024-03-07T00:00:00"/>
    <d v="2024-03-07T00:00:00"/>
    <s v="Anjali Yadav"/>
    <s v="Delhi"/>
    <x v="5"/>
    <x v="1"/>
    <s v="Oil"/>
    <n v="2"/>
    <n v="2000"/>
    <n v="4000"/>
    <x v="2"/>
    <s v="Pending"/>
    <s v="On Time"/>
    <s v="WH-Delhi"/>
    <s v="Online"/>
    <s v="No"/>
    <s v="N/A"/>
    <n v="0"/>
    <s v="Keep"/>
    <s v="Ok"/>
    <s v="Valid"/>
    <s v="OK"/>
    <s v="Ok"/>
    <s v="Ok"/>
    <n v="4000"/>
    <s v="ok"/>
    <s v="Not Returned"/>
    <x v="8"/>
    <n v="2024"/>
    <s v="Mon"/>
    <x v="0"/>
    <s v="Fast"/>
    <x v="2"/>
    <s v="Weekday"/>
  </r>
  <r>
    <x v="757"/>
    <d v="2024-01-10T00:00:00"/>
    <d v="2024-01-10T00:00:00"/>
    <d v="2024-01-14T00:00:00"/>
    <s v="Rohit Singh"/>
    <s v="Nagpur"/>
    <x v="1"/>
    <x v="3"/>
    <s v="Laptop"/>
    <n v="0"/>
    <n v="0"/>
    <n v="0"/>
    <x v="1"/>
    <s v="Pending"/>
    <s v="Delayed"/>
    <s v="WH-Delhi"/>
    <s v="Offline"/>
    <s v="Yes"/>
    <s v="Damaged"/>
    <n v="4"/>
    <s v="Keep"/>
    <s v="Fix"/>
    <s v="Missing"/>
    <s v="OK"/>
    <s v="Fix"/>
    <s v="Ok"/>
    <n v="0"/>
    <s v="ok"/>
    <s v="Damaged"/>
    <x v="4"/>
    <n v="2024"/>
    <s v="Wed"/>
    <x v="0"/>
    <s v="Medium"/>
    <x v="0"/>
    <s v="Weekday"/>
  </r>
  <r>
    <x v="758"/>
    <d v="2024-11-02T00:00:00"/>
    <d v="2024-11-03T00:00:00"/>
    <d v="2024-11-08T00:00:00"/>
    <s v="Karan Singh"/>
    <s v="Mumbai"/>
    <x v="1"/>
    <x v="2"/>
    <s v="Jacket"/>
    <n v="2"/>
    <n v="100"/>
    <n v="200"/>
    <x v="0"/>
    <s v="Completed"/>
    <s v="Delayed"/>
    <s v="WH-Mumbai"/>
    <s v="Offline"/>
    <s v="No"/>
    <s v="N/A"/>
    <n v="5"/>
    <s v="Keep"/>
    <s v="Ok"/>
    <s v="Valid"/>
    <s v="OK"/>
    <s v="Ok"/>
    <s v="Ok"/>
    <n v="200"/>
    <s v="ok"/>
    <s v="Not Returned"/>
    <x v="5"/>
    <n v="2024"/>
    <s v="Sat"/>
    <x v="0"/>
    <s v="Medium"/>
    <x v="0"/>
    <s v="Weekend"/>
  </r>
  <r>
    <x v="759"/>
    <d v="2024-04-23T00:00:00"/>
    <d v="2024-04-22T00:00:00"/>
    <d v="2024-04-26T00:00:00"/>
    <s v="Neha Joshi"/>
    <s v="Bangalore"/>
    <x v="3"/>
    <x v="3"/>
    <s v="Headphones"/>
    <n v="2"/>
    <n v="2000"/>
    <n v="4000"/>
    <x v="1"/>
    <s v="Pending"/>
    <s v="Delayed"/>
    <s v="WH-Pune"/>
    <s v="Offline"/>
    <s v="No"/>
    <s v="N/A"/>
    <n v="4"/>
    <s v="Keep"/>
    <s v="Ok"/>
    <s v="Valid"/>
    <s v="Dispatch Error"/>
    <s v="Ok"/>
    <s v="Ok"/>
    <n v="4000"/>
    <s v="ok"/>
    <s v="Not Returned"/>
    <x v="10"/>
    <n v="2024"/>
    <s v="Tue"/>
    <x v="0"/>
    <s v="Medium"/>
    <x v="2"/>
    <s v="Weekday"/>
  </r>
  <r>
    <x v="760"/>
    <d v="2024-09-20T00:00:00"/>
    <d v="2024-09-18T00:00:00"/>
    <d v="2024-09-23T00:00:00"/>
    <s v="Vikas Yadav"/>
    <s v="Bangalore"/>
    <x v="3"/>
    <x v="1"/>
    <s v="Wheat"/>
    <n v="3"/>
    <n v="100"/>
    <n v="300"/>
    <x v="2"/>
    <s v="Completed"/>
    <s v="On Time"/>
    <s v="WH-Pune"/>
    <s v="Online"/>
    <s v="No"/>
    <s v="N/A"/>
    <n v="5"/>
    <s v="Keep"/>
    <s v="Ok"/>
    <s v="Valid"/>
    <s v="Dispatch Error"/>
    <s v="Ok"/>
    <s v="Ok"/>
    <n v="300"/>
    <s v="ok"/>
    <s v="Not Returned"/>
    <x v="7"/>
    <n v="2024"/>
    <s v="Fri"/>
    <x v="0"/>
    <s v="Medium"/>
    <x v="0"/>
    <s v="Weekday"/>
  </r>
  <r>
    <x v="761"/>
    <d v="2024-07-19T00:00:00"/>
    <d v="2024-07-18T00:00:00"/>
    <d v="2024-07-24T00:00:00"/>
    <s v="Rohit Singh"/>
    <s v="Jaipur"/>
    <x v="2"/>
    <x v="2"/>
    <s v="Jeans"/>
    <n v="3"/>
    <n v="0"/>
    <n v="0"/>
    <x v="3"/>
    <s v="Cancelled"/>
    <s v="Delayed"/>
    <s v="WH-Mumbai"/>
    <s v="Online"/>
    <s v="No"/>
    <s v="N/A"/>
    <n v="6"/>
    <s v="Keep"/>
    <s v="Ok"/>
    <s v="Missing"/>
    <s v="Dispatch Error"/>
    <s v="Fix"/>
    <s v="Ok"/>
    <n v="0"/>
    <s v="ok"/>
    <s v="Not Returned"/>
    <x v="1"/>
    <n v="2024"/>
    <s v="Fri"/>
    <x v="1"/>
    <s v="Slow"/>
    <x v="0"/>
    <s v="Weekday"/>
  </r>
  <r>
    <x v="762"/>
    <d v="2024-08-10T00:00:00"/>
    <d v="2024-08-09T00:00:00"/>
    <d v="2024-08-11T00:00:00"/>
    <s v="Pooja Verma"/>
    <s v="Pune"/>
    <x v="1"/>
    <x v="0"/>
    <s v="Sofa"/>
    <n v="3"/>
    <n v="100"/>
    <n v="300"/>
    <x v="0"/>
    <s v="Cancelled"/>
    <s v="Delayed"/>
    <s v="WH-Pune"/>
    <s v="Offline"/>
    <s v="No"/>
    <s v="N/A"/>
    <n v="2"/>
    <s v="Keep"/>
    <s v="Ok"/>
    <s v="Valid"/>
    <s v="Dispatch Error"/>
    <s v="Ok"/>
    <s v="Ok"/>
    <n v="300"/>
    <s v="ok"/>
    <s v="Not Returned"/>
    <x v="11"/>
    <n v="2024"/>
    <s v="Sat"/>
    <x v="0"/>
    <s v="Fast"/>
    <x v="0"/>
    <s v="Weekend"/>
  </r>
  <r>
    <x v="763"/>
    <d v="2024-11-23T00:00:00"/>
    <d v="2024-11-22T00:00:00"/>
    <d v="2024-11-26T00:00:00"/>
    <s v="Karan Joshi"/>
    <s v="Jaipur"/>
    <x v="2"/>
    <x v="0"/>
    <s v="Sofa"/>
    <n v="2"/>
    <n v="100"/>
    <n v="200"/>
    <x v="0"/>
    <s v="Completed"/>
    <s v="In Transit"/>
    <s v="WH-Mumbai"/>
    <s v="Offline"/>
    <s v="No"/>
    <s v="N/A"/>
    <n v="4"/>
    <s v="Keep"/>
    <s v="Ok"/>
    <s v="Valid"/>
    <s v="Dispatch Error"/>
    <s v="Ok"/>
    <s v="Ok"/>
    <n v="200"/>
    <s v="ok"/>
    <s v="Not Returned"/>
    <x v="5"/>
    <n v="2024"/>
    <s v="Sat"/>
    <x v="0"/>
    <s v="Medium"/>
    <x v="0"/>
    <s v="Weekend"/>
  </r>
  <r>
    <x v="764"/>
    <d v="2024-06-11T00:00:00"/>
    <d v="2024-06-12T00:00:00"/>
    <d v="2024-06-12T00:00:00"/>
    <s v="Priya Singh"/>
    <s v="Jaipur"/>
    <x v="2"/>
    <x v="2"/>
    <s v="T-Shirt"/>
    <n v="2"/>
    <n v="2000"/>
    <n v="4000"/>
    <x v="1"/>
    <s v="Cancelled"/>
    <s v="On Time"/>
    <s v="WH-Pune"/>
    <s v="Offline"/>
    <s v="Yes"/>
    <s v="Late Delivery"/>
    <n v="0"/>
    <s v="Keep"/>
    <s v="Ok"/>
    <s v="Valid"/>
    <s v="OK"/>
    <s v="Ok"/>
    <s v="Ok"/>
    <n v="4000"/>
    <s v="ok"/>
    <s v="Late Delivery"/>
    <x v="3"/>
    <n v="2024"/>
    <s v="Tue"/>
    <x v="0"/>
    <s v="Fast"/>
    <x v="2"/>
    <s v="Weekday"/>
  </r>
  <r>
    <x v="765"/>
    <d v="2024-06-20T00:00:00"/>
    <d v="2024-06-23T00:00:00"/>
    <d v="2024-06-29T00:00:00"/>
    <s v="Sneha Joshi"/>
    <s v="Pune"/>
    <x v="1"/>
    <x v="2"/>
    <s v="Jacket"/>
    <n v="1"/>
    <n v="1000"/>
    <n v="1000"/>
    <x v="1"/>
    <s v="Completed"/>
    <s v="In Transit"/>
    <s v="WH-Delhi"/>
    <s v="Online"/>
    <s v="Yes"/>
    <s v="Damaged"/>
    <n v="6"/>
    <s v="Keep"/>
    <s v="Ok"/>
    <s v="Valid"/>
    <s v="OK"/>
    <s v="Ok"/>
    <s v="Ok"/>
    <n v="1000"/>
    <s v="ok"/>
    <s v="Damaged"/>
    <x v="3"/>
    <n v="2024"/>
    <s v="Thu"/>
    <x v="1"/>
    <s v="Slow"/>
    <x v="0"/>
    <s v="Weekday"/>
  </r>
  <r>
    <x v="766"/>
    <d v="2024-05-26T00:00:00"/>
    <d v="2024-05-29T00:00:00"/>
    <d v="2024-05-28T00:00:00"/>
    <s v="Rohit Singh"/>
    <s v="Lucknow"/>
    <x v="4"/>
    <x v="1"/>
    <s v="Wheat"/>
    <n v="1"/>
    <n v="100"/>
    <n v="100"/>
    <x v="3"/>
    <s v="Cancelled"/>
    <s v="Delayed"/>
    <s v="WH-Mumbai"/>
    <s v="Online"/>
    <s v="Yes"/>
    <s v="Unknwon"/>
    <n v="-1"/>
    <s v="Keep"/>
    <s v="Ok"/>
    <s v="Valid"/>
    <s v="Delivery Before Dispatch"/>
    <s v="Ok"/>
    <s v="Ok"/>
    <n v="100"/>
    <s v="ok"/>
    <s v="Unknwon"/>
    <x v="9"/>
    <n v="2024"/>
    <s v="Sun"/>
    <x v="0"/>
    <s v="Fast"/>
    <x v="0"/>
    <s v="Weekend"/>
  </r>
  <r>
    <x v="767"/>
    <d v="2024-08-11T00:00:00"/>
    <d v="2024-08-13T00:00:00"/>
    <d v="2024-08-13T00:00:00"/>
    <s v="Priya Sharma"/>
    <s v="Hyderabad"/>
    <x v="0"/>
    <x v="3"/>
    <s v="Laptop"/>
    <n v="3"/>
    <n v="1000"/>
    <n v="3000"/>
    <x v="1"/>
    <s v="Cancelled"/>
    <s v="In Transit"/>
    <s v="WH-Mumbai"/>
    <s v="Offline"/>
    <s v="Yes"/>
    <s v="Damaged"/>
    <n v="0"/>
    <s v="Keep"/>
    <s v="Ok"/>
    <s v="Valid"/>
    <s v="OK"/>
    <s v="Ok"/>
    <s v="Ok"/>
    <n v="3000"/>
    <s v="ok"/>
    <s v="Damaged"/>
    <x v="11"/>
    <n v="2024"/>
    <s v="Sun"/>
    <x v="0"/>
    <s v="Fast"/>
    <x v="2"/>
    <s v="Weekend"/>
  </r>
  <r>
    <x v="768"/>
    <d v="2024-09-13T00:00:00"/>
    <d v="2024-09-13T00:00:00"/>
    <d v="2024-09-19T00:00:00"/>
    <s v="Sneha Singh"/>
    <s v="Mumbai"/>
    <x v="1"/>
    <x v="0"/>
    <s v="Chair"/>
    <n v="3"/>
    <n v="2000"/>
    <n v="6000"/>
    <x v="1"/>
    <s v="Pending"/>
    <s v="In Transit"/>
    <s v="WH-Delhi"/>
    <s v="Online"/>
    <s v="Yes"/>
    <s v="Wrong Item"/>
    <n v="6"/>
    <s v="Keep"/>
    <s v="Ok"/>
    <s v="Valid"/>
    <s v="OK"/>
    <s v="Ok"/>
    <s v="Ok"/>
    <n v="6000"/>
    <s v="ok"/>
    <s v="Wrong Item"/>
    <x v="7"/>
    <n v="2024"/>
    <s v="Fri"/>
    <x v="1"/>
    <s v="Slow"/>
    <x v="1"/>
    <s v="Weekday"/>
  </r>
  <r>
    <x v="769"/>
    <d v="2024-09-27T00:00:00"/>
    <d v="2024-09-29T00:00:00"/>
    <d v="2024-10-06T00:00:00"/>
    <s v="Sneha Singh"/>
    <s v="Pune"/>
    <x v="1"/>
    <x v="1"/>
    <s v="Rice"/>
    <n v="3"/>
    <n v="100"/>
    <n v="300"/>
    <x v="3"/>
    <s v="Completed"/>
    <s v="Delayed"/>
    <s v="WH-Mumbai"/>
    <s v="Online"/>
    <s v="Yes"/>
    <s v="Wrong Item"/>
    <n v="7"/>
    <s v="Keep"/>
    <s v="Ok"/>
    <s v="Valid"/>
    <s v="OK"/>
    <s v="Ok"/>
    <s v="Ok"/>
    <n v="300"/>
    <s v="ok"/>
    <s v="Wrong Item"/>
    <x v="7"/>
    <n v="2024"/>
    <s v="Fri"/>
    <x v="1"/>
    <s v="Slow"/>
    <x v="0"/>
    <s v="Weekday"/>
  </r>
  <r>
    <x v="770"/>
    <d v="2024-06-24T00:00:00"/>
    <d v="2024-06-26T00:00:00"/>
    <d v="2024-06-26T00:00:00"/>
    <s v="Sneha Sharma"/>
    <s v="Bangalore"/>
    <x v="3"/>
    <x v="1"/>
    <s v="Rice"/>
    <n v="1"/>
    <n v="1000"/>
    <n v="1000"/>
    <x v="3"/>
    <s v="Cancelled"/>
    <s v="In Transit"/>
    <s v="WH-Delhi"/>
    <s v="Online"/>
    <s v="Yes"/>
    <s v="Unknwon"/>
    <n v="0"/>
    <s v="Keep"/>
    <s v="Ok"/>
    <s v="Valid"/>
    <s v="OK"/>
    <s v="Ok"/>
    <s v="Ok"/>
    <n v="1000"/>
    <s v="ok"/>
    <s v="Unknwon"/>
    <x v="3"/>
    <n v="2024"/>
    <s v="Mon"/>
    <x v="0"/>
    <s v="Fast"/>
    <x v="0"/>
    <s v="Weekday"/>
  </r>
  <r>
    <x v="771"/>
    <d v="2024-05-09T00:00:00"/>
    <d v="2024-05-07T00:00:00"/>
    <d v="2024-05-12T00:00:00"/>
    <s v="Anjali Verma"/>
    <s v="Pune"/>
    <x v="1"/>
    <x v="3"/>
    <s v="Mobile"/>
    <n v="-1"/>
    <n v="100"/>
    <n v="-100"/>
    <x v="3"/>
    <s v="Completed"/>
    <s v="On Time"/>
    <s v="WH-Mumbai"/>
    <s v="Offline"/>
    <s v="N/A"/>
    <s v="N/A"/>
    <n v="5"/>
    <s v="Keep"/>
    <s v="Fix"/>
    <s v="Valid"/>
    <s v="Dispatch Error"/>
    <s v="Ok"/>
    <s v="Ok"/>
    <n v="-100"/>
    <s v="ok"/>
    <s v="Wrong"/>
    <x v="9"/>
    <n v="2024"/>
    <s v="Thu"/>
    <x v="0"/>
    <s v="Medium"/>
    <x v="0"/>
    <s v="Weekday"/>
  </r>
  <r>
    <x v="772"/>
    <d v="2024-08-15T00:00:00"/>
    <d v="2024-08-16T00:00:00"/>
    <d v="2024-08-22T00:00:00"/>
    <s v="Rohit Verma"/>
    <s v="Delhi"/>
    <x v="5"/>
    <x v="0"/>
    <s v="Sofa"/>
    <n v="2"/>
    <n v="2000"/>
    <n v="4000"/>
    <x v="3"/>
    <s v="Pending"/>
    <s v="Delayed"/>
    <s v="WH-Mumbai"/>
    <s v="Online"/>
    <s v="No"/>
    <s v="N/A"/>
    <n v="6"/>
    <s v="Keep"/>
    <s v="Ok"/>
    <s v="Valid"/>
    <s v="OK"/>
    <s v="Ok"/>
    <s v="Ok"/>
    <n v="4000"/>
    <s v="ok"/>
    <s v="Not Returned"/>
    <x v="11"/>
    <n v="2024"/>
    <s v="Thu"/>
    <x v="1"/>
    <s v="Slow"/>
    <x v="2"/>
    <s v="Weekday"/>
  </r>
  <r>
    <x v="773"/>
    <d v="2024-04-19T00:00:00"/>
    <d v="2024-04-19T00:00:00"/>
    <d v="2024-04-26T00:00:00"/>
    <s v="Rahul Verma"/>
    <s v="Bangalore"/>
    <x v="3"/>
    <x v="2"/>
    <s v="Jeans"/>
    <n v="3"/>
    <n v="100"/>
    <n v="300"/>
    <x v="0"/>
    <s v="Cancelled"/>
    <s v="Delayed"/>
    <s v="WH-Delhi"/>
    <s v="Online"/>
    <s v="Yes"/>
    <s v="Wrong Item"/>
    <n v="7"/>
    <s v="Keep"/>
    <s v="Ok"/>
    <s v="Valid"/>
    <s v="OK"/>
    <s v="Ok"/>
    <s v="Ok"/>
    <n v="300"/>
    <s v="ok"/>
    <s v="Wrong Item"/>
    <x v="10"/>
    <n v="2024"/>
    <s v="Fri"/>
    <x v="1"/>
    <s v="Slow"/>
    <x v="0"/>
    <s v="Weekday"/>
  </r>
  <r>
    <x v="774"/>
    <d v="2024-06-14T00:00:00"/>
    <d v="2024-06-17T00:00:00"/>
    <d v="2024-06-23T00:00:00"/>
    <s v="Anjali Gupta"/>
    <s v="Lucknow"/>
    <x v="4"/>
    <x v="3"/>
    <s v="Mobile"/>
    <n v="2"/>
    <n v="500"/>
    <n v="1000"/>
    <x v="0"/>
    <s v="Cancelled"/>
    <s v="On Time"/>
    <s v="WH-Mumbai"/>
    <s v="Online"/>
    <s v="Yes"/>
    <s v="Unknwon"/>
    <n v="6"/>
    <s v="Keep"/>
    <s v="Ok"/>
    <s v="Valid"/>
    <s v="OK"/>
    <s v="Ok"/>
    <s v="Ok"/>
    <n v="1000"/>
    <s v="ok"/>
    <s v="Unknwon"/>
    <x v="3"/>
    <n v="2024"/>
    <s v="Fri"/>
    <x v="1"/>
    <s v="Slow"/>
    <x v="0"/>
    <s v="Weekday"/>
  </r>
  <r>
    <x v="775"/>
    <d v="2024-09-08T00:00:00"/>
    <d v="2024-09-07T00:00:00"/>
    <d v="2024-09-13T00:00:00"/>
    <s v="Vikas Verma"/>
    <s v="Hyderabad"/>
    <x v="0"/>
    <x v="1"/>
    <s v="Rice"/>
    <n v="0"/>
    <n v="100"/>
    <n v="0"/>
    <x v="1"/>
    <s v="Pending"/>
    <s v="Delayed"/>
    <s v="WH-Mumbai"/>
    <s v="Online"/>
    <s v="Yes"/>
    <s v="Wrong Item"/>
    <n v="6"/>
    <s v="Keep"/>
    <s v="Fix"/>
    <s v="Valid"/>
    <s v="Dispatch Error"/>
    <s v="Ok"/>
    <s v="Ok"/>
    <n v="0"/>
    <s v="ok"/>
    <s v="Wrong Item"/>
    <x v="7"/>
    <n v="2024"/>
    <s v="Sun"/>
    <x v="1"/>
    <s v="Slow"/>
    <x v="0"/>
    <s v="Weekend"/>
  </r>
  <r>
    <x v="776"/>
    <d v="2024-03-10T00:00:00"/>
    <d v="2024-03-10T00:00:00"/>
    <d v="2024-03-13T00:00:00"/>
    <s v="Neha Gupta"/>
    <s v="Jaipur"/>
    <x v="2"/>
    <x v="0"/>
    <s v="Sofa"/>
    <n v="0"/>
    <n v="0"/>
    <n v="0"/>
    <x v="1"/>
    <s v="Completed"/>
    <s v="In Transit"/>
    <s v="WH-Mumbai"/>
    <s v="Online"/>
    <s v="N/A"/>
    <s v="N/A"/>
    <n v="3"/>
    <s v="Keep"/>
    <s v="Fix"/>
    <s v="Missing"/>
    <s v="OK"/>
    <s v="Fix"/>
    <s v="Ok"/>
    <n v="0"/>
    <s v="ok"/>
    <s v="Not Returned"/>
    <x v="8"/>
    <n v="2024"/>
    <s v="Sun"/>
    <x v="0"/>
    <s v="Medium"/>
    <x v="0"/>
    <s v="Weekend"/>
  </r>
  <r>
    <x v="777"/>
    <d v="2024-01-13T00:00:00"/>
    <d v="2024-01-14T00:00:00"/>
    <d v="2024-01-13T00:00:00"/>
    <s v="Rohit Singh"/>
    <s v="Delhi"/>
    <x v="5"/>
    <x v="3"/>
    <s v="Mobile"/>
    <n v="2"/>
    <n v="0"/>
    <n v="0"/>
    <x v="0"/>
    <s v="Completed"/>
    <s v="On Time"/>
    <s v="WH-Mumbai"/>
    <s v="Online"/>
    <s v="Yes"/>
    <s v="Damaged"/>
    <n v="-1"/>
    <s v="Keep"/>
    <s v="Ok"/>
    <s v="Missing"/>
    <s v="Delivery Before Dispatch"/>
    <s v="Fix"/>
    <s v="Ok"/>
    <n v="0"/>
    <s v="ok"/>
    <s v="Damaged"/>
    <x v="4"/>
    <n v="2024"/>
    <s v="Sat"/>
    <x v="0"/>
    <s v="Fast"/>
    <x v="0"/>
    <s v="Weekend"/>
  </r>
  <r>
    <x v="778"/>
    <d v="2024-01-23T00:00:00"/>
    <d v="2024-01-26T00:00:00"/>
    <d v="2024-01-30T00:00:00"/>
    <s v="Rahul Gupta"/>
    <s v="Bangalore"/>
    <x v="3"/>
    <x v="1"/>
    <s v="Oil"/>
    <n v="3"/>
    <n v="1000"/>
    <n v="3000"/>
    <x v="3"/>
    <s v="Pending"/>
    <s v="Delayed"/>
    <s v="WH-Delhi"/>
    <s v="Offline"/>
    <s v="Yes"/>
    <s v="Late Delivery"/>
    <n v="4"/>
    <s v="Keep"/>
    <s v="Ok"/>
    <s v="Valid"/>
    <s v="OK"/>
    <s v="Ok"/>
    <s v="Ok"/>
    <n v="3000"/>
    <s v="ok"/>
    <s v="Late Delivery"/>
    <x v="4"/>
    <n v="2024"/>
    <s v="Tue"/>
    <x v="0"/>
    <s v="Medium"/>
    <x v="2"/>
    <s v="Weekday"/>
  </r>
  <r>
    <x v="779"/>
    <d v="2024-08-23T00:00:00"/>
    <d v="2024-08-26T00:00:00"/>
    <d v="2024-08-28T00:00:00"/>
    <s v="Vikas Kumar"/>
    <s v="Hyderabad"/>
    <x v="0"/>
    <x v="3"/>
    <s v="Headphones"/>
    <n v="2"/>
    <n v="100"/>
    <n v="200"/>
    <x v="2"/>
    <s v="Completed"/>
    <s v="Delayed"/>
    <s v="WH-Delhi"/>
    <s v="Offline"/>
    <s v="Yes"/>
    <s v="Wrong Item"/>
    <n v="2"/>
    <s v="Keep"/>
    <s v="Ok"/>
    <s v="Valid"/>
    <s v="OK"/>
    <s v="Ok"/>
    <s v="Ok"/>
    <n v="200"/>
    <s v="ok"/>
    <s v="Wrong Item"/>
    <x v="11"/>
    <n v="2024"/>
    <s v="Fri"/>
    <x v="0"/>
    <s v="Fast"/>
    <x v="0"/>
    <s v="Weekday"/>
  </r>
  <r>
    <x v="780"/>
    <d v="2024-10-15T00:00:00"/>
    <d v="2024-10-14T00:00:00"/>
    <d v="2024-10-21T00:00:00"/>
    <s v="Anjali Verma"/>
    <s v="Mumbai"/>
    <x v="1"/>
    <x v="0"/>
    <s v="Chair"/>
    <n v="-1"/>
    <n v="500"/>
    <n v="-500"/>
    <x v="2"/>
    <s v="Cancelled"/>
    <s v="In Transit"/>
    <s v="WH-Mumbai"/>
    <s v="Online"/>
    <s v="Yes"/>
    <s v="Late Delivery"/>
    <n v="7"/>
    <s v="Keep"/>
    <s v="Fix"/>
    <s v="Valid"/>
    <s v="Dispatch Error"/>
    <s v="Ok"/>
    <s v="Ok"/>
    <n v="-500"/>
    <s v="ok"/>
    <s v="Late Delivery"/>
    <x v="0"/>
    <n v="2024"/>
    <s v="Tue"/>
    <x v="1"/>
    <s v="Slow"/>
    <x v="0"/>
    <s v="Weekday"/>
  </r>
  <r>
    <x v="781"/>
    <d v="2024-03-07T00:00:00"/>
    <d v="2024-03-10T00:00:00"/>
    <d v="2024-03-12T00:00:00"/>
    <s v="Pooja Verma"/>
    <s v="Bangalore"/>
    <x v="3"/>
    <x v="2"/>
    <s v="T-Shirt"/>
    <n v="3"/>
    <n v="0"/>
    <n v="0"/>
    <x v="2"/>
    <s v="Completed"/>
    <s v="On Time"/>
    <s v="WH-Pune"/>
    <s v="Online"/>
    <s v="No"/>
    <s v="N/A"/>
    <n v="2"/>
    <s v="Keep"/>
    <s v="Ok"/>
    <s v="Missing"/>
    <s v="OK"/>
    <s v="Fix"/>
    <s v="Ok"/>
    <n v="0"/>
    <s v="ok"/>
    <s v="Not Returned"/>
    <x v="8"/>
    <n v="2024"/>
    <s v="Thu"/>
    <x v="0"/>
    <s v="Fast"/>
    <x v="0"/>
    <s v="Weekday"/>
  </r>
  <r>
    <x v="782"/>
    <d v="2024-04-06T00:00:00"/>
    <d v="2024-04-07T00:00:00"/>
    <d v="2024-04-13T00:00:00"/>
    <s v="Rahul Yadav"/>
    <s v="Delhi"/>
    <x v="5"/>
    <x v="2"/>
    <s v="T-Shirt"/>
    <n v="-1"/>
    <n v="0"/>
    <n v="0"/>
    <x v="3"/>
    <s v="Pending"/>
    <s v="Delayed"/>
    <s v="WH-Delhi"/>
    <s v="Offline"/>
    <s v="No"/>
    <s v="N/A"/>
    <n v="6"/>
    <s v="Keep"/>
    <s v="Fix"/>
    <s v="Missing"/>
    <s v="OK"/>
    <s v="Fix"/>
    <s v="Ok"/>
    <n v="0"/>
    <s v="ok"/>
    <s v="Not Returned"/>
    <x v="10"/>
    <n v="2024"/>
    <s v="Sat"/>
    <x v="1"/>
    <s v="Slow"/>
    <x v="0"/>
    <s v="Weekend"/>
  </r>
  <r>
    <x v="783"/>
    <d v="2024-07-12T00:00:00"/>
    <d v="2024-07-14T00:00:00"/>
    <d v="2024-07-15T00:00:00"/>
    <s v="Sneha Gupta"/>
    <s v="Bangalore"/>
    <x v="3"/>
    <x v="0"/>
    <s v="Table"/>
    <n v="-1"/>
    <n v="100"/>
    <n v="-100"/>
    <x v="3"/>
    <s v="Completed"/>
    <s v="In Transit"/>
    <s v="WH-Mumbai"/>
    <s v="Online"/>
    <s v="N/A"/>
    <s v="N/A"/>
    <n v="1"/>
    <s v="Keep"/>
    <s v="Fix"/>
    <s v="Valid"/>
    <s v="OK"/>
    <s v="Ok"/>
    <s v="Ok"/>
    <n v="-100"/>
    <s v="ok"/>
    <s v="Wrong"/>
    <x v="1"/>
    <n v="2024"/>
    <s v="Fri"/>
    <x v="0"/>
    <s v="Fast"/>
    <x v="0"/>
    <s v="Weekday"/>
  </r>
  <r>
    <x v="784"/>
    <d v="2024-01-26T00:00:00"/>
    <d v="2024-01-28T00:00:00"/>
    <d v="2024-01-27T00:00:00"/>
    <s v="Anjali Yadav"/>
    <s v="Lucknow"/>
    <x v="4"/>
    <x v="2"/>
    <s v="Jeans"/>
    <n v="1"/>
    <n v="1000"/>
    <n v="1000"/>
    <x v="1"/>
    <s v="Cancelled"/>
    <s v="In Transit"/>
    <s v="WH-Mumbai"/>
    <s v="Online"/>
    <s v="Yes"/>
    <s v="Wrong Item"/>
    <n v="-1"/>
    <s v="Keep"/>
    <s v="Ok"/>
    <s v="Valid"/>
    <s v="Delivery Before Dispatch"/>
    <s v="Ok"/>
    <s v="Ok"/>
    <n v="1000"/>
    <s v="ok"/>
    <s v="Wrong Item"/>
    <x v="4"/>
    <n v="2024"/>
    <s v="Fri"/>
    <x v="0"/>
    <s v="Fast"/>
    <x v="0"/>
    <s v="Weekday"/>
  </r>
  <r>
    <x v="785"/>
    <d v="2024-06-27T00:00:00"/>
    <d v="2024-06-29T00:00:00"/>
    <d v="2024-07-03T00:00:00"/>
    <s v="Sneha Kumar"/>
    <s v="Bangalore"/>
    <x v="3"/>
    <x v="3"/>
    <s v="Mobile"/>
    <n v="0"/>
    <n v="100"/>
    <n v="0"/>
    <x v="0"/>
    <s v="Cancelled"/>
    <s v="In Transit"/>
    <s v="WH-Mumbai"/>
    <s v="Online"/>
    <s v="N/A"/>
    <s v="N/A"/>
    <n v="4"/>
    <s v="Keep"/>
    <s v="Fix"/>
    <s v="Valid"/>
    <s v="OK"/>
    <s v="Ok"/>
    <s v="Ok"/>
    <n v="0"/>
    <s v="ok"/>
    <s v="Not Returned"/>
    <x v="3"/>
    <n v="2024"/>
    <s v="Thu"/>
    <x v="0"/>
    <s v="Medium"/>
    <x v="0"/>
    <s v="Weekday"/>
  </r>
  <r>
    <x v="786"/>
    <d v="2024-02-15T00:00:00"/>
    <d v="2024-02-14T00:00:00"/>
    <d v="2024-02-13T00:00:00"/>
    <s v="Rohit Patel"/>
    <s v="Lucknow"/>
    <x v="4"/>
    <x v="0"/>
    <s v="Sofa"/>
    <n v="0"/>
    <n v="0"/>
    <n v="0"/>
    <x v="2"/>
    <s v="Pending"/>
    <s v="Delayed"/>
    <s v="WH-Mumbai"/>
    <s v="Offline"/>
    <s v="Yes"/>
    <s v="Late Delivery"/>
    <n v="-1"/>
    <s v="Keep"/>
    <s v="Fix"/>
    <s v="Missing"/>
    <s v="Dispatch Error"/>
    <s v="Fix"/>
    <s v="Ok"/>
    <n v="0"/>
    <s v="ok"/>
    <s v="Late Delivery"/>
    <x v="2"/>
    <n v="2024"/>
    <s v="Thu"/>
    <x v="0"/>
    <s v="Fast"/>
    <x v="0"/>
    <s v="Weekday"/>
  </r>
  <r>
    <x v="787"/>
    <d v="2024-04-22T00:00:00"/>
    <d v="2024-04-24T00:00:00"/>
    <d v="2024-04-27T00:00:00"/>
    <s v="Anjali Sharma"/>
    <s v="Jaipur"/>
    <x v="2"/>
    <x v="1"/>
    <s v="Wheat"/>
    <n v="3"/>
    <n v="0"/>
    <n v="0"/>
    <x v="3"/>
    <s v="Cancelled"/>
    <s v="Delayed"/>
    <s v="WH-Delhi"/>
    <s v="Online"/>
    <s v="No"/>
    <s v="N/A"/>
    <n v="3"/>
    <s v="Keep"/>
    <s v="Ok"/>
    <s v="Missing"/>
    <s v="OK"/>
    <s v="Fix"/>
    <s v="Ok"/>
    <n v="0"/>
    <s v="ok"/>
    <s v="Not Returned"/>
    <x v="10"/>
    <n v="2024"/>
    <s v="Mon"/>
    <x v="0"/>
    <s v="Medium"/>
    <x v="0"/>
    <s v="Weekday"/>
  </r>
  <r>
    <x v="788"/>
    <d v="2024-12-11T00:00:00"/>
    <d v="2024-12-09T00:00:00"/>
    <d v="2024-12-16T00:00:00"/>
    <s v="Neha Singh"/>
    <s v="Pune"/>
    <x v="1"/>
    <x v="2"/>
    <s v="Jeans"/>
    <n v="2"/>
    <n v="500"/>
    <n v="1000"/>
    <x v="1"/>
    <s v="Pending"/>
    <s v="Delayed"/>
    <s v="WH-Pune"/>
    <s v="Online"/>
    <s v="N/A"/>
    <s v="N/A"/>
    <n v="7"/>
    <s v="Keep"/>
    <s v="Ok"/>
    <s v="Valid"/>
    <s v="Dispatch Error"/>
    <s v="Ok"/>
    <s v="Ok"/>
    <n v="1000"/>
    <s v="ok"/>
    <s v="Not Returned"/>
    <x v="6"/>
    <n v="2024"/>
    <s v="Wed"/>
    <x v="1"/>
    <s v="Slow"/>
    <x v="0"/>
    <s v="Weekday"/>
  </r>
  <r>
    <x v="789"/>
    <d v="2024-01-25T00:00:00"/>
    <d v="2024-01-28T00:00:00"/>
    <d v="2024-01-31T00:00:00"/>
    <s v="Neha Sharma"/>
    <s v="Hyderabad"/>
    <x v="0"/>
    <x v="3"/>
    <s v="Laptop"/>
    <n v="2"/>
    <n v="0"/>
    <n v="0"/>
    <x v="2"/>
    <s v="Completed"/>
    <s v="Delayed"/>
    <s v="WH-Delhi"/>
    <s v="Offline"/>
    <s v="N/A"/>
    <s v="N/A"/>
    <n v="3"/>
    <s v="Keep"/>
    <s v="Ok"/>
    <s v="Missing"/>
    <s v="OK"/>
    <s v="Fix"/>
    <s v="Ok"/>
    <n v="0"/>
    <s v="ok"/>
    <s v="Not Returned"/>
    <x v="4"/>
    <n v="2024"/>
    <s v="Thu"/>
    <x v="0"/>
    <s v="Medium"/>
    <x v="0"/>
    <s v="Weekday"/>
  </r>
  <r>
    <x v="790"/>
    <d v="2024-03-27T00:00:00"/>
    <d v="2024-03-29T00:00:00"/>
    <d v="2024-03-29T00:00:00"/>
    <s v="Pooja Sharma"/>
    <s v="Bangalore"/>
    <x v="3"/>
    <x v="0"/>
    <s v="Chair"/>
    <n v="3"/>
    <n v="100"/>
    <n v="300"/>
    <x v="2"/>
    <s v="Completed"/>
    <s v="In Transit"/>
    <s v="WH-Pune"/>
    <s v="Online"/>
    <s v="N/A"/>
    <s v="N/A"/>
    <n v="0"/>
    <s v="Keep"/>
    <s v="Ok"/>
    <s v="Valid"/>
    <s v="OK"/>
    <s v="Ok"/>
    <s v="Ok"/>
    <n v="300"/>
    <s v="ok"/>
    <s v="Not Returned"/>
    <x v="8"/>
    <n v="2024"/>
    <s v="Wed"/>
    <x v="0"/>
    <s v="Fast"/>
    <x v="0"/>
    <s v="Weekday"/>
  </r>
  <r>
    <x v="791"/>
    <d v="2024-12-16T00:00:00"/>
    <d v="2024-12-17T00:00:00"/>
    <d v="2024-12-23T00:00:00"/>
    <s v="Rahul Joshi"/>
    <s v="Jaipur"/>
    <x v="2"/>
    <x v="2"/>
    <s v="Jacket"/>
    <n v="1"/>
    <n v="0"/>
    <n v="0"/>
    <x v="1"/>
    <s v="Cancelled"/>
    <s v="Delayed"/>
    <s v="WH-Mumbai"/>
    <s v="Offline"/>
    <s v="No"/>
    <s v="N/A"/>
    <n v="6"/>
    <s v="Keep"/>
    <s v="Ok"/>
    <s v="Missing"/>
    <s v="OK"/>
    <s v="Fix"/>
    <s v="Ok"/>
    <n v="0"/>
    <s v="ok"/>
    <s v="Not Returned"/>
    <x v="6"/>
    <n v="2024"/>
    <s v="Mon"/>
    <x v="1"/>
    <s v="Slow"/>
    <x v="0"/>
    <s v="Weekday"/>
  </r>
  <r>
    <x v="792"/>
    <d v="2024-02-16T00:00:00"/>
    <d v="2024-02-14T00:00:00"/>
    <d v="2024-02-20T00:00:00"/>
    <s v="Rohit Kumar"/>
    <s v="Bangalore"/>
    <x v="3"/>
    <x v="2"/>
    <s v="Jacket"/>
    <n v="2"/>
    <n v="100"/>
    <n v="200"/>
    <x v="0"/>
    <s v="Cancelled"/>
    <s v="On Time"/>
    <s v="WH-Delhi"/>
    <s v="Offline"/>
    <s v="No"/>
    <s v="N/A"/>
    <n v="6"/>
    <s v="Keep"/>
    <s v="Ok"/>
    <s v="Valid"/>
    <s v="Dispatch Error"/>
    <s v="Ok"/>
    <s v="Ok"/>
    <n v="200"/>
    <s v="ok"/>
    <s v="Not Returned"/>
    <x v="2"/>
    <n v="2024"/>
    <s v="Fri"/>
    <x v="1"/>
    <s v="Slow"/>
    <x v="0"/>
    <s v="Weekday"/>
  </r>
  <r>
    <x v="793"/>
    <d v="2024-10-19T00:00:00"/>
    <d v="2024-10-20T00:00:00"/>
    <d v="2024-10-21T00:00:00"/>
    <s v="Anjali Verma"/>
    <s v="Jaipur"/>
    <x v="2"/>
    <x v="3"/>
    <s v="Laptop"/>
    <n v="1"/>
    <n v="500"/>
    <n v="500"/>
    <x v="0"/>
    <s v="Cancelled"/>
    <s v="Delayed"/>
    <s v="WH-Pune"/>
    <s v="Online"/>
    <s v="Yes"/>
    <s v="Unknwon"/>
    <n v="1"/>
    <s v="Keep"/>
    <s v="Ok"/>
    <s v="Valid"/>
    <s v="OK"/>
    <s v="Ok"/>
    <s v="Ok"/>
    <n v="500"/>
    <s v="ok"/>
    <s v="Unknwon"/>
    <x v="0"/>
    <n v="2024"/>
    <s v="Sat"/>
    <x v="0"/>
    <s v="Fast"/>
    <x v="0"/>
    <s v="Weekend"/>
  </r>
  <r>
    <x v="794"/>
    <d v="2024-11-08T00:00:00"/>
    <d v="2024-11-10T00:00:00"/>
    <d v="2024-11-13T00:00:00"/>
    <s v="Anjali Verma"/>
    <s v="Mumbai"/>
    <x v="1"/>
    <x v="1"/>
    <s v="Rice"/>
    <n v="3"/>
    <n v="100"/>
    <n v="300"/>
    <x v="0"/>
    <s v="Pending"/>
    <s v="On Time"/>
    <s v="WH-Pune"/>
    <s v="Online"/>
    <s v="Yes"/>
    <s v="Wrong Item"/>
    <n v="3"/>
    <s v="Keep"/>
    <s v="Ok"/>
    <s v="Valid"/>
    <s v="OK"/>
    <s v="Ok"/>
    <s v="Ok"/>
    <n v="300"/>
    <s v="ok"/>
    <s v="Wrong Item"/>
    <x v="5"/>
    <n v="2024"/>
    <s v="Fri"/>
    <x v="0"/>
    <s v="Medium"/>
    <x v="0"/>
    <s v="Weekday"/>
  </r>
  <r>
    <x v="795"/>
    <d v="2024-12-15T00:00:00"/>
    <d v="2024-12-15T00:00:00"/>
    <d v="2024-12-17T00:00:00"/>
    <s v="Sneha Sharma"/>
    <s v="Delhi"/>
    <x v="5"/>
    <x v="2"/>
    <s v="Jacket"/>
    <n v="-1"/>
    <n v="100"/>
    <n v="-100"/>
    <x v="2"/>
    <s v="Cancelled"/>
    <s v="In Transit"/>
    <s v="WH-Mumbai"/>
    <s v="Online"/>
    <s v="N/A"/>
    <s v="N/A"/>
    <n v="2"/>
    <s v="Keep"/>
    <s v="Fix"/>
    <s v="Valid"/>
    <s v="OK"/>
    <s v="Ok"/>
    <s v="Ok"/>
    <n v="-100"/>
    <s v="ok"/>
    <s v="Wrong"/>
    <x v="6"/>
    <n v="2024"/>
    <s v="Sun"/>
    <x v="0"/>
    <s v="Fast"/>
    <x v="0"/>
    <s v="Weekend"/>
  </r>
  <r>
    <x v="796"/>
    <d v="2024-05-22T00:00:00"/>
    <d v="2024-05-22T00:00:00"/>
    <d v="2024-05-25T00:00:00"/>
    <s v="Anjali Verma"/>
    <s v="Lucknow"/>
    <x v="4"/>
    <x v="1"/>
    <s v="Rice"/>
    <n v="3"/>
    <n v="2000"/>
    <n v="6000"/>
    <x v="0"/>
    <s v="Cancelled"/>
    <s v="Delayed"/>
    <s v="WH-Pune"/>
    <s v="Online"/>
    <s v="No"/>
    <s v="N/A"/>
    <n v="3"/>
    <s v="Keep"/>
    <s v="Ok"/>
    <s v="Valid"/>
    <s v="OK"/>
    <s v="Ok"/>
    <s v="Ok"/>
    <n v="6000"/>
    <s v="ok"/>
    <s v="Not Returned"/>
    <x v="9"/>
    <n v="2024"/>
    <s v="Wed"/>
    <x v="0"/>
    <s v="Medium"/>
    <x v="1"/>
    <s v="Weekday"/>
  </r>
  <r>
    <x v="797"/>
    <d v="2024-04-13T00:00:00"/>
    <d v="2024-04-11T00:00:00"/>
    <d v="2024-04-14T00:00:00"/>
    <s v="Anjali Verma"/>
    <s v="Delhi"/>
    <x v="5"/>
    <x v="0"/>
    <s v="Table"/>
    <n v="2"/>
    <n v="0"/>
    <n v="0"/>
    <x v="2"/>
    <s v="Completed"/>
    <s v="In Transit"/>
    <s v="WH-Delhi"/>
    <s v="Online"/>
    <s v="N/A"/>
    <s v="N/A"/>
    <n v="3"/>
    <s v="Keep"/>
    <s v="Ok"/>
    <s v="Missing"/>
    <s v="Dispatch Error"/>
    <s v="Fix"/>
    <s v="Ok"/>
    <n v="0"/>
    <s v="ok"/>
    <s v="Not Returned"/>
    <x v="10"/>
    <n v="2024"/>
    <s v="Sat"/>
    <x v="0"/>
    <s v="Medium"/>
    <x v="0"/>
    <s v="Weekend"/>
  </r>
  <r>
    <x v="798"/>
    <d v="2024-11-05T00:00:00"/>
    <d v="2024-11-03T00:00:00"/>
    <d v="2024-11-07T00:00:00"/>
    <s v="Rahul Gupta"/>
    <s v="Delhi"/>
    <x v="5"/>
    <x v="3"/>
    <s v="Headphones"/>
    <n v="1"/>
    <n v="2000"/>
    <n v="2000"/>
    <x v="3"/>
    <s v="Completed"/>
    <s v="In Transit"/>
    <s v="WH-Pune"/>
    <s v="Offline"/>
    <s v="No"/>
    <s v="N/A"/>
    <n v="4"/>
    <s v="Keep"/>
    <s v="Ok"/>
    <s v="Valid"/>
    <s v="Dispatch Error"/>
    <s v="Ok"/>
    <s v="Ok"/>
    <n v="2000"/>
    <s v="ok"/>
    <s v="Not Returned"/>
    <x v="5"/>
    <n v="2024"/>
    <s v="Tue"/>
    <x v="0"/>
    <s v="Medium"/>
    <x v="2"/>
    <s v="Weekday"/>
  </r>
  <r>
    <x v="799"/>
    <d v="2024-10-13T00:00:00"/>
    <d v="2024-10-16T00:00:00"/>
    <d v="2024-10-20T00:00:00"/>
    <s v="Rohit Patel"/>
    <s v="Hyderabad"/>
    <x v="0"/>
    <x v="0"/>
    <s v="Table"/>
    <n v="0"/>
    <n v="0"/>
    <n v="0"/>
    <x v="1"/>
    <s v="Completed"/>
    <s v="In Transit"/>
    <s v="WH-Mumbai"/>
    <s v="Online"/>
    <s v="N/A"/>
    <s v="N/A"/>
    <n v="4"/>
    <s v="Keep"/>
    <s v="Fix"/>
    <s v="Missing"/>
    <s v="OK"/>
    <s v="Fix"/>
    <s v="Ok"/>
    <n v="0"/>
    <s v="ok"/>
    <s v="Not Returned"/>
    <x v="0"/>
    <n v="2024"/>
    <s v="Sun"/>
    <x v="0"/>
    <s v="Medium"/>
    <x v="0"/>
    <s v="Weekend"/>
  </r>
  <r>
    <x v="800"/>
    <d v="2024-03-25T00:00:00"/>
    <d v="2024-03-25T00:00:00"/>
    <d v="2024-03-24T00:00:00"/>
    <s v="Priya Gupta"/>
    <s v="Hyderabad"/>
    <x v="0"/>
    <x v="2"/>
    <s v="Jeans"/>
    <n v="0"/>
    <n v="500"/>
    <n v="0"/>
    <x v="3"/>
    <s v="Completed"/>
    <s v="In Transit"/>
    <s v="WH-Delhi"/>
    <s v="Offline"/>
    <s v="No"/>
    <s v="N/A"/>
    <n v="-1"/>
    <s v="Keep"/>
    <s v="Fix"/>
    <s v="Valid"/>
    <s v="Delivery Before Order"/>
    <s v="Ok"/>
    <s v="Ok"/>
    <n v="0"/>
    <s v="ok"/>
    <s v="Not Returned"/>
    <x v="8"/>
    <n v="2024"/>
    <s v="Mon"/>
    <x v="0"/>
    <s v="Fast"/>
    <x v="0"/>
    <s v="Weekday"/>
  </r>
  <r>
    <x v="801"/>
    <d v="2024-11-23T00:00:00"/>
    <d v="2024-11-24T00:00:00"/>
    <d v="2024-11-25T00:00:00"/>
    <s v="Anjali Verma"/>
    <s v="Hyderabad"/>
    <x v="0"/>
    <x v="1"/>
    <s v="Wheat"/>
    <n v="0"/>
    <n v="0"/>
    <n v="0"/>
    <x v="3"/>
    <s v="Completed"/>
    <s v="In Transit"/>
    <s v="WH-Pune"/>
    <s v="Online"/>
    <s v="N/A"/>
    <s v="N/A"/>
    <n v="1"/>
    <s v="Keep"/>
    <s v="Fix"/>
    <s v="Missing"/>
    <s v="OK"/>
    <s v="Fix"/>
    <s v="Ok"/>
    <n v="0"/>
    <s v="ok"/>
    <s v="Not Returned"/>
    <x v="5"/>
    <n v="2024"/>
    <s v="Sat"/>
    <x v="0"/>
    <s v="Fast"/>
    <x v="0"/>
    <s v="Weekend"/>
  </r>
  <r>
    <x v="802"/>
    <d v="2024-10-02T00:00:00"/>
    <d v="2024-10-03T00:00:00"/>
    <d v="2024-10-06T00:00:00"/>
    <s v="Amit Kumar"/>
    <s v="Lucknow"/>
    <x v="4"/>
    <x v="3"/>
    <s v="Headphones"/>
    <n v="-1"/>
    <n v="0"/>
    <n v="0"/>
    <x v="2"/>
    <s v="Pending"/>
    <s v="Delayed"/>
    <s v="WH-Mumbai"/>
    <s v="Offline"/>
    <s v="Yes"/>
    <s v="Late Delivery"/>
    <n v="3"/>
    <s v="Keep"/>
    <s v="Fix"/>
    <s v="Missing"/>
    <s v="OK"/>
    <s v="Fix"/>
    <s v="Ok"/>
    <n v="0"/>
    <s v="ok"/>
    <s v="Late Delivery"/>
    <x v="0"/>
    <n v="2024"/>
    <s v="Wed"/>
    <x v="0"/>
    <s v="Medium"/>
    <x v="0"/>
    <s v="Weekday"/>
  </r>
  <r>
    <x v="803"/>
    <d v="2024-01-17T00:00:00"/>
    <d v="2024-01-20T00:00:00"/>
    <d v="2024-01-24T00:00:00"/>
    <s v="Rohit Verma"/>
    <s v="Bangalore"/>
    <x v="3"/>
    <x v="2"/>
    <s v="Jeans"/>
    <n v="2"/>
    <n v="1000"/>
    <n v="2000"/>
    <x v="2"/>
    <s v="Pending"/>
    <s v="On Time"/>
    <s v="WH-Pune"/>
    <s v="Online"/>
    <s v="Yes"/>
    <s v="Unknwon"/>
    <n v="4"/>
    <s v="Keep"/>
    <s v="Ok"/>
    <s v="Valid"/>
    <s v="OK"/>
    <s v="Ok"/>
    <s v="Ok"/>
    <n v="2000"/>
    <s v="ok"/>
    <s v="Unknwon"/>
    <x v="4"/>
    <n v="2024"/>
    <s v="Wed"/>
    <x v="0"/>
    <s v="Medium"/>
    <x v="2"/>
    <s v="Weekday"/>
  </r>
  <r>
    <x v="804"/>
    <d v="2024-04-15T00:00:00"/>
    <d v="2024-04-15T00:00:00"/>
    <d v="2024-04-18T00:00:00"/>
    <s v="Sneha Verma"/>
    <s v="Bangalore"/>
    <x v="3"/>
    <x v="1"/>
    <s v="Oil"/>
    <n v="3"/>
    <n v="1000"/>
    <n v="3000"/>
    <x v="0"/>
    <s v="Completed"/>
    <s v="Delayed"/>
    <s v="WH-Mumbai"/>
    <s v="Online"/>
    <s v="No"/>
    <s v="N/A"/>
    <n v="3"/>
    <s v="Keep"/>
    <s v="Ok"/>
    <s v="Valid"/>
    <s v="OK"/>
    <s v="Ok"/>
    <s v="Ok"/>
    <n v="3000"/>
    <s v="ok"/>
    <s v="Not Returned"/>
    <x v="10"/>
    <n v="2024"/>
    <s v="Mon"/>
    <x v="0"/>
    <s v="Medium"/>
    <x v="2"/>
    <s v="Weekday"/>
  </r>
  <r>
    <x v="805"/>
    <d v="2024-08-13T00:00:00"/>
    <d v="2024-08-12T00:00:00"/>
    <d v="2024-08-12T00:00:00"/>
    <s v="Rohit Singh"/>
    <s v="Delhi"/>
    <x v="5"/>
    <x v="0"/>
    <s v="Chair"/>
    <n v="2"/>
    <n v="2000"/>
    <n v="4000"/>
    <x v="3"/>
    <s v="Completed"/>
    <s v="On Time"/>
    <s v="WH-Pune"/>
    <s v="Offline"/>
    <s v="Yes"/>
    <s v="Damaged"/>
    <n v="0"/>
    <s v="Keep"/>
    <s v="Ok"/>
    <s v="Valid"/>
    <s v="Dispatch Error"/>
    <s v="Ok"/>
    <s v="Ok"/>
    <n v="4000"/>
    <s v="ok"/>
    <s v="Damaged"/>
    <x v="11"/>
    <n v="2024"/>
    <s v="Tue"/>
    <x v="0"/>
    <s v="Fast"/>
    <x v="2"/>
    <s v="Weekday"/>
  </r>
  <r>
    <x v="806"/>
    <d v="2024-03-22T00:00:00"/>
    <d v="2024-03-24T00:00:00"/>
    <d v="2024-03-29T00:00:00"/>
    <s v="Amit Joshi"/>
    <s v="Lucknow"/>
    <x v="4"/>
    <x v="3"/>
    <s v="Headphones"/>
    <n v="1"/>
    <n v="0"/>
    <n v="0"/>
    <x v="3"/>
    <s v="Pending"/>
    <s v="Delayed"/>
    <s v="WH-Mumbai"/>
    <s v="Online"/>
    <s v="No"/>
    <s v="N/A"/>
    <n v="5"/>
    <s v="Keep"/>
    <s v="Ok"/>
    <s v="Missing"/>
    <s v="OK"/>
    <s v="Fix"/>
    <s v="Ok"/>
    <n v="0"/>
    <s v="ok"/>
    <s v="Not Returned"/>
    <x v="8"/>
    <n v="2024"/>
    <s v="Fri"/>
    <x v="0"/>
    <s v="Medium"/>
    <x v="0"/>
    <s v="Weekday"/>
  </r>
  <r>
    <x v="807"/>
    <d v="2024-06-10T00:00:00"/>
    <d v="2024-06-11T00:00:00"/>
    <d v="2024-06-13T00:00:00"/>
    <s v="Rahul Verma"/>
    <s v="Delhi"/>
    <x v="5"/>
    <x v="3"/>
    <s v="Headphones"/>
    <n v="1"/>
    <n v="100"/>
    <n v="100"/>
    <x v="3"/>
    <s v="Pending"/>
    <s v="Delayed"/>
    <s v="WH-Pune"/>
    <s v="Offline"/>
    <s v="No"/>
    <s v="N/A"/>
    <n v="2"/>
    <s v="Keep"/>
    <s v="Ok"/>
    <s v="Valid"/>
    <s v="OK"/>
    <s v="Ok"/>
    <s v="Ok"/>
    <n v="100"/>
    <s v="ok"/>
    <s v="Not Returned"/>
    <x v="3"/>
    <n v="2024"/>
    <s v="Mon"/>
    <x v="0"/>
    <s v="Fast"/>
    <x v="0"/>
    <s v="Weekday"/>
  </r>
  <r>
    <x v="808"/>
    <d v="2024-09-11T00:00:00"/>
    <d v="2024-09-11T00:00:00"/>
    <d v="2024-09-18T00:00:00"/>
    <s v="Pooja Sharma"/>
    <s v="Pune"/>
    <x v="1"/>
    <x v="3"/>
    <s v="Mobile"/>
    <n v="3"/>
    <n v="100"/>
    <n v="300"/>
    <x v="1"/>
    <s v="Completed"/>
    <s v="Delayed"/>
    <s v="WH-Delhi"/>
    <s v="Online"/>
    <s v="No"/>
    <s v="N/A"/>
    <n v="7"/>
    <s v="Keep"/>
    <s v="Ok"/>
    <s v="Valid"/>
    <s v="OK"/>
    <s v="Ok"/>
    <s v="Ok"/>
    <n v="300"/>
    <s v="ok"/>
    <s v="Not Returned"/>
    <x v="7"/>
    <n v="2024"/>
    <s v="Wed"/>
    <x v="1"/>
    <s v="Slow"/>
    <x v="0"/>
    <s v="Weekday"/>
  </r>
  <r>
    <x v="809"/>
    <d v="2024-04-24T00:00:00"/>
    <d v="2024-04-27T00:00:00"/>
    <d v="2024-04-28T00:00:00"/>
    <s v="Neha Yadav"/>
    <s v="Nagpur"/>
    <x v="1"/>
    <x v="0"/>
    <s v="Chair"/>
    <n v="2"/>
    <n v="500"/>
    <n v="1000"/>
    <x v="3"/>
    <s v="Cancelled"/>
    <s v="Delayed"/>
    <s v="WH-Delhi"/>
    <s v="Offline"/>
    <s v="Yes"/>
    <s v="Late Delivery"/>
    <n v="1"/>
    <s v="Keep"/>
    <s v="Ok"/>
    <s v="Valid"/>
    <s v="OK"/>
    <s v="Ok"/>
    <s v="Ok"/>
    <n v="1000"/>
    <s v="ok"/>
    <s v="Late Delivery"/>
    <x v="10"/>
    <n v="2024"/>
    <s v="Wed"/>
    <x v="0"/>
    <s v="Fast"/>
    <x v="0"/>
    <s v="Weekday"/>
  </r>
  <r>
    <x v="810"/>
    <d v="2024-02-05T00:00:00"/>
    <d v="2024-02-08T00:00:00"/>
    <d v="2024-02-08T00:00:00"/>
    <s v="Vikas Gupta"/>
    <s v="Delhi"/>
    <x v="5"/>
    <x v="0"/>
    <s v="Table"/>
    <n v="2"/>
    <n v="0"/>
    <n v="0"/>
    <x v="1"/>
    <s v="Cancelled"/>
    <s v="Delayed"/>
    <s v="WH-Pune"/>
    <s v="Online"/>
    <s v="Yes"/>
    <s v="Unknwon"/>
    <n v="0"/>
    <s v="Keep"/>
    <s v="Ok"/>
    <s v="Missing"/>
    <s v="OK"/>
    <s v="Fix"/>
    <s v="Ok"/>
    <n v="0"/>
    <s v="ok"/>
    <s v="Unknwon"/>
    <x v="2"/>
    <n v="2024"/>
    <s v="Mon"/>
    <x v="0"/>
    <s v="Fast"/>
    <x v="0"/>
    <s v="Weekday"/>
  </r>
  <r>
    <x v="811"/>
    <d v="2024-08-21T00:00:00"/>
    <d v="2024-08-23T00:00:00"/>
    <d v="2024-08-27T00:00:00"/>
    <s v="Sneha Patel"/>
    <s v="Hyderabad"/>
    <x v="0"/>
    <x v="3"/>
    <s v="Headphones"/>
    <n v="3"/>
    <n v="1000"/>
    <n v="3000"/>
    <x v="2"/>
    <s v="Completed"/>
    <s v="Delayed"/>
    <s v="WH-Mumbai"/>
    <s v="Offline"/>
    <s v="N/A"/>
    <s v="N/A"/>
    <n v="4"/>
    <s v="Keep"/>
    <s v="Ok"/>
    <s v="Valid"/>
    <s v="OK"/>
    <s v="Ok"/>
    <s v="Ok"/>
    <n v="3000"/>
    <s v="ok"/>
    <s v="Not Returned"/>
    <x v="11"/>
    <n v="2024"/>
    <s v="Wed"/>
    <x v="0"/>
    <s v="Medium"/>
    <x v="2"/>
    <s v="Weekday"/>
  </r>
  <r>
    <x v="812"/>
    <d v="2024-03-21T00:00:00"/>
    <d v="2024-03-24T00:00:00"/>
    <d v="2024-03-31T00:00:00"/>
    <s v="Vikas Yadav"/>
    <s v="Delhi"/>
    <x v="5"/>
    <x v="2"/>
    <s v="Jeans"/>
    <n v="2"/>
    <n v="2000"/>
    <n v="4000"/>
    <x v="3"/>
    <s v="Cancelled"/>
    <s v="On Time"/>
    <s v="WH-Pune"/>
    <s v="Online"/>
    <s v="N/A"/>
    <s v="N/A"/>
    <n v="7"/>
    <s v="Keep"/>
    <s v="Ok"/>
    <s v="Valid"/>
    <s v="OK"/>
    <s v="Ok"/>
    <s v="Ok"/>
    <n v="4000"/>
    <s v="ok"/>
    <s v="Not Returned"/>
    <x v="8"/>
    <n v="2024"/>
    <s v="Thu"/>
    <x v="1"/>
    <s v="Slow"/>
    <x v="2"/>
    <s v="Weekday"/>
  </r>
  <r>
    <x v="813"/>
    <d v="2024-01-13T00:00:00"/>
    <d v="2024-01-15T00:00:00"/>
    <d v="2024-01-20T00:00:00"/>
    <s v="Rahul Yadav"/>
    <s v="Mumbai"/>
    <x v="1"/>
    <x v="1"/>
    <s v="Oil"/>
    <n v="0"/>
    <n v="500"/>
    <n v="0"/>
    <x v="0"/>
    <s v="Completed"/>
    <s v="In Transit"/>
    <s v="WH-Delhi"/>
    <s v="Offline"/>
    <s v="N/A"/>
    <s v="N/A"/>
    <n v="5"/>
    <s v="Keep"/>
    <s v="Fix"/>
    <s v="Valid"/>
    <s v="OK"/>
    <s v="Ok"/>
    <s v="Ok"/>
    <n v="0"/>
    <s v="ok"/>
    <s v="Not Returned"/>
    <x v="4"/>
    <n v="2024"/>
    <s v="Sat"/>
    <x v="0"/>
    <s v="Medium"/>
    <x v="0"/>
    <s v="Weekend"/>
  </r>
  <r>
    <x v="814"/>
    <d v="2024-11-21T00:00:00"/>
    <d v="2024-11-19T00:00:00"/>
    <d v="2024-11-24T00:00:00"/>
    <s v="Rohit Verma"/>
    <s v="Nagpur"/>
    <x v="1"/>
    <x v="3"/>
    <s v="Headphones"/>
    <n v="0"/>
    <n v="500"/>
    <n v="0"/>
    <x v="0"/>
    <s v="Pending"/>
    <s v="On Time"/>
    <s v="WH-Mumbai"/>
    <s v="Online"/>
    <s v="N/A"/>
    <s v="N/A"/>
    <n v="5"/>
    <s v="Keep"/>
    <s v="Fix"/>
    <s v="Valid"/>
    <s v="Dispatch Error"/>
    <s v="Ok"/>
    <s v="Ok"/>
    <n v="0"/>
    <s v="ok"/>
    <s v="Not Returned"/>
    <x v="5"/>
    <n v="2024"/>
    <s v="Thu"/>
    <x v="0"/>
    <s v="Medium"/>
    <x v="0"/>
    <s v="Weekday"/>
  </r>
  <r>
    <x v="815"/>
    <d v="2024-10-01T00:00:00"/>
    <d v="2024-09-30T00:00:00"/>
    <d v="2024-10-01T00:00:00"/>
    <s v="Priya Patel"/>
    <s v="Nagpur"/>
    <x v="1"/>
    <x v="3"/>
    <s v="Headphones"/>
    <n v="0"/>
    <n v="1000"/>
    <n v="0"/>
    <x v="1"/>
    <s v="Cancelled"/>
    <s v="On Time"/>
    <s v="WH-Delhi"/>
    <s v="Online"/>
    <s v="No"/>
    <s v="N/A"/>
    <n v="1"/>
    <s v="Keep"/>
    <s v="Fix"/>
    <s v="Valid"/>
    <s v="Dispatch Error"/>
    <s v="Ok"/>
    <s v="Ok"/>
    <n v="0"/>
    <s v="ok"/>
    <s v="Not Returned"/>
    <x v="0"/>
    <n v="2024"/>
    <s v="Tue"/>
    <x v="0"/>
    <s v="Fast"/>
    <x v="0"/>
    <s v="Weekday"/>
  </r>
  <r>
    <x v="816"/>
    <d v="2024-02-18T00:00:00"/>
    <d v="2024-02-16T00:00:00"/>
    <d v="2024-02-18T00:00:00"/>
    <s v="Pooja Yadav"/>
    <s v="Bangalore"/>
    <x v="3"/>
    <x v="3"/>
    <s v="Mobile"/>
    <n v="2"/>
    <n v="1000"/>
    <n v="2000"/>
    <x v="3"/>
    <s v="Completed"/>
    <s v="Delayed"/>
    <s v="WH-Mumbai"/>
    <s v="Online"/>
    <s v="No"/>
    <s v="N/A"/>
    <n v="2"/>
    <s v="Keep"/>
    <s v="Ok"/>
    <s v="Valid"/>
    <s v="Dispatch Error"/>
    <s v="Ok"/>
    <s v="Ok"/>
    <n v="2000"/>
    <s v="ok"/>
    <s v="Not Returned"/>
    <x v="2"/>
    <n v="2024"/>
    <s v="Sun"/>
    <x v="0"/>
    <s v="Fast"/>
    <x v="2"/>
    <s v="Weekend"/>
  </r>
  <r>
    <x v="817"/>
    <d v="2024-05-26T00:00:00"/>
    <d v="2024-05-26T00:00:00"/>
    <d v="2024-05-26T00:00:00"/>
    <s v="Vikas Gupta"/>
    <s v="Lucknow"/>
    <x v="4"/>
    <x v="3"/>
    <s v="Mobile"/>
    <n v="-1"/>
    <n v="1000"/>
    <n v="-1000"/>
    <x v="3"/>
    <s v="Completed"/>
    <s v="In Transit"/>
    <s v="WH-Mumbai"/>
    <s v="Offline"/>
    <s v="No"/>
    <s v="N/A"/>
    <n v="0"/>
    <s v="Keep"/>
    <s v="Fix"/>
    <s v="Valid"/>
    <s v="OK"/>
    <s v="Ok"/>
    <s v="Ok"/>
    <n v="-1000"/>
    <s v="ok"/>
    <s v="Not Returned"/>
    <x v="9"/>
    <n v="2024"/>
    <s v="Sun"/>
    <x v="0"/>
    <s v="Fast"/>
    <x v="0"/>
    <s v="Weekend"/>
  </r>
  <r>
    <x v="818"/>
    <d v="2024-10-14T00:00:00"/>
    <d v="2024-10-16T00:00:00"/>
    <d v="2024-10-22T00:00:00"/>
    <s v="Vikas Kumar"/>
    <s v="Bangalore"/>
    <x v="3"/>
    <x v="1"/>
    <s v="Oil"/>
    <n v="3"/>
    <n v="1000"/>
    <n v="3000"/>
    <x v="3"/>
    <s v="Cancelled"/>
    <s v="Delayed"/>
    <s v="WH-Delhi"/>
    <s v="Offline"/>
    <s v="N/A"/>
    <s v="N/A"/>
    <n v="6"/>
    <s v="Keep"/>
    <s v="Ok"/>
    <s v="Valid"/>
    <s v="OK"/>
    <s v="Ok"/>
    <s v="Ok"/>
    <n v="3000"/>
    <s v="ok"/>
    <s v="Not Returned"/>
    <x v="0"/>
    <n v="2024"/>
    <s v="Mon"/>
    <x v="1"/>
    <s v="Slow"/>
    <x v="2"/>
    <s v="Weekday"/>
  </r>
  <r>
    <x v="819"/>
    <d v="2024-03-17T00:00:00"/>
    <d v="2024-03-15T00:00:00"/>
    <d v="2024-03-19T00:00:00"/>
    <s v="Karan Yadav"/>
    <s v="Bangalore"/>
    <x v="3"/>
    <x v="2"/>
    <s v="Jacket"/>
    <n v="2"/>
    <n v="2000"/>
    <n v="4000"/>
    <x v="2"/>
    <s v="Cancelled"/>
    <s v="In Transit"/>
    <s v="WH-Delhi"/>
    <s v="Online"/>
    <s v="No"/>
    <s v="N/A"/>
    <n v="4"/>
    <s v="Keep"/>
    <s v="Ok"/>
    <s v="Valid"/>
    <s v="Dispatch Error"/>
    <s v="Ok"/>
    <s v="Ok"/>
    <n v="4000"/>
    <s v="ok"/>
    <s v="Not Returned"/>
    <x v="8"/>
    <n v="2024"/>
    <s v="Sun"/>
    <x v="0"/>
    <s v="Medium"/>
    <x v="2"/>
    <s v="Weekend"/>
  </r>
  <r>
    <x v="820"/>
    <d v="2024-07-25T00:00:00"/>
    <d v="2024-07-26T00:00:00"/>
    <d v="2024-07-27T00:00:00"/>
    <s v="Pooja Singh"/>
    <s v="Pune"/>
    <x v="1"/>
    <x v="2"/>
    <s v="Jacket"/>
    <n v="-1"/>
    <n v="2000"/>
    <n v="-2000"/>
    <x v="3"/>
    <s v="Completed"/>
    <s v="Delayed"/>
    <s v="WH-Pune"/>
    <s v="Online"/>
    <s v="No"/>
    <s v="N/A"/>
    <n v="1"/>
    <s v="Keep"/>
    <s v="Fix"/>
    <s v="Valid"/>
    <s v="OK"/>
    <s v="Ok"/>
    <s v="Ok"/>
    <n v="-2000"/>
    <s v="ok"/>
    <s v="Not Returned"/>
    <x v="1"/>
    <n v="2024"/>
    <s v="Thu"/>
    <x v="0"/>
    <s v="Fast"/>
    <x v="0"/>
    <s v="Weekday"/>
  </r>
  <r>
    <x v="821"/>
    <d v="2024-03-06T00:00:00"/>
    <d v="2024-03-07T00:00:00"/>
    <d v="2024-03-13T00:00:00"/>
    <s v="Amit Sharma"/>
    <s v="Jaipur"/>
    <x v="2"/>
    <x v="0"/>
    <s v="Sofa"/>
    <n v="2"/>
    <n v="0"/>
    <n v="0"/>
    <x v="1"/>
    <s v="Cancelled"/>
    <s v="Delayed"/>
    <s v="WH-Pune"/>
    <s v="Online"/>
    <s v="No"/>
    <s v="N/A"/>
    <n v="6"/>
    <s v="Keep"/>
    <s v="Ok"/>
    <s v="Missing"/>
    <s v="OK"/>
    <s v="Fix"/>
    <s v="Ok"/>
    <n v="0"/>
    <s v="ok"/>
    <s v="Not Returned"/>
    <x v="8"/>
    <n v="2024"/>
    <s v="Wed"/>
    <x v="1"/>
    <s v="Slow"/>
    <x v="0"/>
    <s v="Weekday"/>
  </r>
  <r>
    <x v="822"/>
    <d v="2024-06-16T00:00:00"/>
    <d v="2024-06-18T00:00:00"/>
    <d v="2024-06-22T00:00:00"/>
    <s v="Vikas Kumar"/>
    <s v="Jaipur"/>
    <x v="2"/>
    <x v="2"/>
    <s v="Jacket"/>
    <n v="1"/>
    <n v="1000"/>
    <n v="1000"/>
    <x v="3"/>
    <s v="Completed"/>
    <s v="On Time"/>
    <s v="WH-Pune"/>
    <s v="Online"/>
    <s v="No"/>
    <s v="N/A"/>
    <n v="4"/>
    <s v="Keep"/>
    <s v="Ok"/>
    <s v="Valid"/>
    <s v="OK"/>
    <s v="Ok"/>
    <s v="Ok"/>
    <n v="1000"/>
    <s v="ok"/>
    <s v="Not Returned"/>
    <x v="3"/>
    <n v="2024"/>
    <s v="Sun"/>
    <x v="0"/>
    <s v="Medium"/>
    <x v="0"/>
    <s v="Weekend"/>
  </r>
  <r>
    <x v="823"/>
    <d v="2024-12-11T00:00:00"/>
    <d v="2024-12-09T00:00:00"/>
    <d v="2024-12-16T00:00:00"/>
    <s v="Priya Kumar"/>
    <s v="Jaipur"/>
    <x v="2"/>
    <x v="0"/>
    <s v="Sofa"/>
    <n v="1"/>
    <n v="0"/>
    <n v="0"/>
    <x v="3"/>
    <s v="Pending"/>
    <s v="On Time"/>
    <s v="WH-Mumbai"/>
    <s v="Online"/>
    <s v="No"/>
    <s v="N/A"/>
    <n v="7"/>
    <s v="Keep"/>
    <s v="Ok"/>
    <s v="Missing"/>
    <s v="Dispatch Error"/>
    <s v="Fix"/>
    <s v="Ok"/>
    <n v="0"/>
    <s v="ok"/>
    <s v="Not Returned"/>
    <x v="6"/>
    <n v="2024"/>
    <s v="Wed"/>
    <x v="1"/>
    <s v="Slow"/>
    <x v="0"/>
    <s v="Weekday"/>
  </r>
  <r>
    <x v="824"/>
    <d v="2024-07-01T00:00:00"/>
    <d v="2024-07-04T00:00:00"/>
    <d v="2024-07-10T00:00:00"/>
    <s v="Anjali Sharma"/>
    <s v="Pune"/>
    <x v="1"/>
    <x v="3"/>
    <s v="Mobile"/>
    <n v="1"/>
    <n v="100"/>
    <n v="100"/>
    <x v="2"/>
    <s v="Completed"/>
    <s v="In Transit"/>
    <s v="WH-Delhi"/>
    <s v="Online"/>
    <s v="N/A"/>
    <s v="N/A"/>
    <n v="6"/>
    <s v="Keep"/>
    <s v="Ok"/>
    <s v="Valid"/>
    <s v="OK"/>
    <s v="Ok"/>
    <s v="Ok"/>
    <n v="100"/>
    <s v="ok"/>
    <s v="Not Returned"/>
    <x v="1"/>
    <n v="2024"/>
    <s v="Mon"/>
    <x v="1"/>
    <s v="Slow"/>
    <x v="0"/>
    <s v="Weekday"/>
  </r>
  <r>
    <x v="825"/>
    <d v="2024-03-02T00:00:00"/>
    <d v="2024-03-04T00:00:00"/>
    <d v="2024-03-09T00:00:00"/>
    <s v="Priya Kumar"/>
    <s v="Jaipur"/>
    <x v="2"/>
    <x v="0"/>
    <s v="Table"/>
    <n v="2"/>
    <n v="0"/>
    <n v="0"/>
    <x v="2"/>
    <s v="Completed"/>
    <s v="On Time"/>
    <s v="WH-Delhi"/>
    <s v="Online"/>
    <s v="No"/>
    <s v="N/A"/>
    <n v="5"/>
    <s v="Keep"/>
    <s v="Ok"/>
    <s v="Missing"/>
    <s v="OK"/>
    <s v="Fix"/>
    <s v="Ok"/>
    <n v="0"/>
    <s v="ok"/>
    <s v="Not Returned"/>
    <x v="8"/>
    <n v="2024"/>
    <s v="Sat"/>
    <x v="0"/>
    <s v="Medium"/>
    <x v="0"/>
    <s v="Weekend"/>
  </r>
  <r>
    <x v="826"/>
    <d v="2024-10-04T00:00:00"/>
    <d v="2024-10-06T00:00:00"/>
    <d v="2024-10-10T00:00:00"/>
    <s v="Rahul Sharma"/>
    <s v="Delhi"/>
    <x v="5"/>
    <x v="2"/>
    <s v="Jeans"/>
    <n v="3"/>
    <n v="500"/>
    <n v="1500"/>
    <x v="2"/>
    <s v="Completed"/>
    <s v="On Time"/>
    <s v="WH-Delhi"/>
    <s v="Online"/>
    <s v="N/A"/>
    <s v="N/A"/>
    <n v="4"/>
    <s v="Keep"/>
    <s v="Ok"/>
    <s v="Valid"/>
    <s v="OK"/>
    <s v="Ok"/>
    <s v="Ok"/>
    <n v="1500"/>
    <s v="ok"/>
    <s v="Not Returned"/>
    <x v="0"/>
    <n v="2024"/>
    <s v="Fri"/>
    <x v="0"/>
    <s v="Medium"/>
    <x v="0"/>
    <s v="Weekday"/>
  </r>
  <r>
    <x v="827"/>
    <d v="2024-09-08T00:00:00"/>
    <d v="2024-09-09T00:00:00"/>
    <d v="2024-09-13T00:00:00"/>
    <s v="Amit Sharma"/>
    <s v="Nagpur"/>
    <x v="1"/>
    <x v="2"/>
    <s v="T-Shirt"/>
    <n v="0"/>
    <n v="100"/>
    <n v="0"/>
    <x v="2"/>
    <s v="Completed"/>
    <s v="Delayed"/>
    <s v="WH-Delhi"/>
    <s v="Offline"/>
    <s v="No"/>
    <s v="N/A"/>
    <n v="4"/>
    <s v="Keep"/>
    <s v="Fix"/>
    <s v="Valid"/>
    <s v="OK"/>
    <s v="Ok"/>
    <s v="Ok"/>
    <n v="0"/>
    <s v="ok"/>
    <s v="Not Returned"/>
    <x v="7"/>
    <n v="2024"/>
    <s v="Sun"/>
    <x v="0"/>
    <s v="Medium"/>
    <x v="0"/>
    <s v="Weekend"/>
  </r>
  <r>
    <x v="828"/>
    <d v="2024-04-08T00:00:00"/>
    <d v="2024-04-06T00:00:00"/>
    <d v="2024-04-09T00:00:00"/>
    <s v="Anjali Verma"/>
    <s v="Delhi"/>
    <x v="5"/>
    <x v="1"/>
    <s v="Wheat"/>
    <n v="3"/>
    <n v="500"/>
    <n v="1500"/>
    <x v="1"/>
    <s v="Cancelled"/>
    <s v="In Transit"/>
    <s v="WH-Pune"/>
    <s v="Online"/>
    <s v="Yes"/>
    <s v="Unknwon"/>
    <n v="3"/>
    <s v="Keep"/>
    <s v="Ok"/>
    <s v="Valid"/>
    <s v="Dispatch Error"/>
    <s v="Ok"/>
    <s v="Ok"/>
    <n v="1500"/>
    <s v="ok"/>
    <s v="Unknwon"/>
    <x v="10"/>
    <n v="2024"/>
    <s v="Mon"/>
    <x v="0"/>
    <s v="Medium"/>
    <x v="0"/>
    <s v="Weekday"/>
  </r>
  <r>
    <x v="829"/>
    <d v="2024-03-29T00:00:00"/>
    <d v="2024-04-01T00:00:00"/>
    <d v="2024-04-05T00:00:00"/>
    <s v="Priya Yadav"/>
    <s v="Lucknow"/>
    <x v="4"/>
    <x v="1"/>
    <s v="Wheat"/>
    <n v="3"/>
    <n v="100"/>
    <n v="300"/>
    <x v="0"/>
    <s v="Completed"/>
    <s v="On Time"/>
    <s v="WH-Pune"/>
    <s v="Online"/>
    <s v="N/A"/>
    <s v="N/A"/>
    <n v="4"/>
    <s v="Keep"/>
    <s v="Ok"/>
    <s v="Valid"/>
    <s v="OK"/>
    <s v="Ok"/>
    <s v="Ok"/>
    <n v="300"/>
    <s v="ok"/>
    <s v="Not Returned"/>
    <x v="8"/>
    <n v="2024"/>
    <s v="Fri"/>
    <x v="0"/>
    <s v="Medium"/>
    <x v="0"/>
    <s v="Weekday"/>
  </r>
  <r>
    <x v="830"/>
    <d v="2024-04-17T00:00:00"/>
    <d v="2024-04-17T00:00:00"/>
    <d v="2024-04-19T00:00:00"/>
    <s v="Pooja Joshi"/>
    <s v="Bangalore"/>
    <x v="3"/>
    <x v="1"/>
    <s v="Wheat"/>
    <n v="-1"/>
    <n v="1000"/>
    <n v="-1000"/>
    <x v="3"/>
    <s v="Pending"/>
    <s v="Delayed"/>
    <s v="WH-Pune"/>
    <s v="Online"/>
    <s v="Yes"/>
    <s v="Damaged"/>
    <n v="2"/>
    <s v="Keep"/>
    <s v="Fix"/>
    <s v="Valid"/>
    <s v="OK"/>
    <s v="Ok"/>
    <s v="Ok"/>
    <n v="-1000"/>
    <s v="ok"/>
    <s v="Damaged"/>
    <x v="10"/>
    <n v="2024"/>
    <s v="Wed"/>
    <x v="0"/>
    <s v="Fast"/>
    <x v="0"/>
    <s v="Weekday"/>
  </r>
  <r>
    <x v="831"/>
    <d v="2024-02-16T00:00:00"/>
    <d v="2024-02-17T00:00:00"/>
    <d v="2024-02-21T00:00:00"/>
    <s v="Karan Yadav"/>
    <s v="Jaipur"/>
    <x v="2"/>
    <x v="0"/>
    <s v="Chair"/>
    <n v="1"/>
    <n v="500"/>
    <n v="500"/>
    <x v="3"/>
    <s v="Completed"/>
    <s v="Delayed"/>
    <s v="WH-Pune"/>
    <s v="Online"/>
    <s v="Yes"/>
    <s v="Late Delivery"/>
    <n v="4"/>
    <s v="Keep"/>
    <s v="Ok"/>
    <s v="Valid"/>
    <s v="OK"/>
    <s v="Ok"/>
    <s v="Ok"/>
    <n v="500"/>
    <s v="ok"/>
    <s v="Late Delivery"/>
    <x v="2"/>
    <n v="2024"/>
    <s v="Fri"/>
    <x v="0"/>
    <s v="Medium"/>
    <x v="0"/>
    <s v="Weekday"/>
  </r>
  <r>
    <x v="832"/>
    <d v="2024-07-08T00:00:00"/>
    <d v="2024-07-11T00:00:00"/>
    <d v="2024-07-14T00:00:00"/>
    <s v="Anjali Sharma"/>
    <s v="Mumbai"/>
    <x v="1"/>
    <x v="2"/>
    <s v="T-Shirt"/>
    <n v="0"/>
    <n v="0"/>
    <n v="0"/>
    <x v="1"/>
    <s v="Completed"/>
    <s v="On Time"/>
    <s v="WH-Pune"/>
    <s v="Online"/>
    <s v="N/A"/>
    <s v="N/A"/>
    <n v="3"/>
    <s v="Keep"/>
    <s v="Fix"/>
    <s v="Missing"/>
    <s v="OK"/>
    <s v="Fix"/>
    <s v="Ok"/>
    <n v="0"/>
    <s v="ok"/>
    <s v="Not Returned"/>
    <x v="1"/>
    <n v="2024"/>
    <s v="Mon"/>
    <x v="0"/>
    <s v="Medium"/>
    <x v="0"/>
    <s v="Weekday"/>
  </r>
  <r>
    <x v="833"/>
    <d v="2024-11-14T00:00:00"/>
    <d v="2024-11-14T00:00:00"/>
    <d v="2024-11-13T00:00:00"/>
    <s v="Pooja Joshi"/>
    <s v="Bangalore"/>
    <x v="3"/>
    <x v="3"/>
    <s v="Mobile"/>
    <n v="-1"/>
    <n v="100"/>
    <n v="-100"/>
    <x v="0"/>
    <s v="Completed"/>
    <s v="On Time"/>
    <s v="WH-Delhi"/>
    <s v="Offline"/>
    <s v="Yes"/>
    <s v="Damaged"/>
    <n v="-1"/>
    <s v="Keep"/>
    <s v="Fix"/>
    <s v="Valid"/>
    <s v="Delivery Before Order"/>
    <s v="Ok"/>
    <s v="Ok"/>
    <n v="-100"/>
    <s v="ok"/>
    <s v="Damaged"/>
    <x v="5"/>
    <n v="2024"/>
    <s v="Thu"/>
    <x v="0"/>
    <s v="Fast"/>
    <x v="0"/>
    <s v="Weekday"/>
  </r>
  <r>
    <x v="834"/>
    <d v="2024-01-29T00:00:00"/>
    <d v="2024-01-27T00:00:00"/>
    <d v="2024-01-31T00:00:00"/>
    <s v="Rahul Sharma"/>
    <s v="Lucknow"/>
    <x v="4"/>
    <x v="0"/>
    <s v="Table"/>
    <n v="3"/>
    <n v="100"/>
    <n v="300"/>
    <x v="1"/>
    <s v="Completed"/>
    <s v="On Time"/>
    <s v="WH-Mumbai"/>
    <s v="Online"/>
    <s v="No"/>
    <s v="N/A"/>
    <n v="4"/>
    <s v="Keep"/>
    <s v="Ok"/>
    <s v="Valid"/>
    <s v="Dispatch Error"/>
    <s v="Ok"/>
    <s v="Ok"/>
    <n v="300"/>
    <s v="ok"/>
    <s v="Not Returned"/>
    <x v="4"/>
    <n v="2024"/>
    <s v="Mon"/>
    <x v="0"/>
    <s v="Medium"/>
    <x v="0"/>
    <s v="Weekday"/>
  </r>
  <r>
    <x v="835"/>
    <d v="2024-08-02T00:00:00"/>
    <d v="2024-08-02T00:00:00"/>
    <d v="2024-08-01T00:00:00"/>
    <s v="Anjali Yadav"/>
    <s v="Bangalore"/>
    <x v="3"/>
    <x v="0"/>
    <s v="Chair"/>
    <n v="1"/>
    <n v="1000"/>
    <n v="1000"/>
    <x v="0"/>
    <s v="Completed"/>
    <s v="In Transit"/>
    <s v="WH-Mumbai"/>
    <s v="Offline"/>
    <s v="No"/>
    <s v="N/A"/>
    <n v="-1"/>
    <s v="Keep"/>
    <s v="Ok"/>
    <s v="Valid"/>
    <s v="Delivery Before Order"/>
    <s v="Ok"/>
    <s v="Ok"/>
    <n v="1000"/>
    <s v="ok"/>
    <s v="Not Returned"/>
    <x v="11"/>
    <n v="2024"/>
    <s v="Fri"/>
    <x v="0"/>
    <s v="Fast"/>
    <x v="0"/>
    <s v="Weekday"/>
  </r>
  <r>
    <x v="836"/>
    <d v="2024-05-13T00:00:00"/>
    <d v="2024-05-11T00:00:00"/>
    <d v="2024-05-12T00:00:00"/>
    <s v="Amit Yadav"/>
    <s v="Delhi"/>
    <x v="5"/>
    <x v="3"/>
    <s v="Mobile"/>
    <n v="0"/>
    <n v="0"/>
    <n v="0"/>
    <x v="1"/>
    <s v="Completed"/>
    <s v="Delayed"/>
    <s v="WH-Mumbai"/>
    <s v="Online"/>
    <s v="No"/>
    <s v="N/A"/>
    <n v="1"/>
    <s v="Keep"/>
    <s v="Fix"/>
    <s v="Missing"/>
    <s v="Dispatch Error"/>
    <s v="Fix"/>
    <s v="Ok"/>
    <n v="0"/>
    <s v="ok"/>
    <s v="Not Returned"/>
    <x v="9"/>
    <n v="2024"/>
    <s v="Mon"/>
    <x v="0"/>
    <s v="Fast"/>
    <x v="0"/>
    <s v="Weekday"/>
  </r>
  <r>
    <x v="837"/>
    <d v="2024-05-22T00:00:00"/>
    <d v="2024-05-24T00:00:00"/>
    <d v="2024-05-24T00:00:00"/>
    <s v="Pooja Singh"/>
    <s v="Pune"/>
    <x v="1"/>
    <x v="2"/>
    <s v="T-Shirt"/>
    <n v="1"/>
    <n v="100"/>
    <n v="100"/>
    <x v="2"/>
    <s v="Cancelled"/>
    <s v="In Transit"/>
    <s v="WH-Pune"/>
    <s v="Offline"/>
    <s v="No"/>
    <s v="N/A"/>
    <n v="0"/>
    <s v="Keep"/>
    <s v="Ok"/>
    <s v="Valid"/>
    <s v="OK"/>
    <s v="Ok"/>
    <s v="Ok"/>
    <n v="100"/>
    <s v="ok"/>
    <s v="Not Returned"/>
    <x v="9"/>
    <n v="2024"/>
    <s v="Wed"/>
    <x v="0"/>
    <s v="Fast"/>
    <x v="0"/>
    <s v="Weekday"/>
  </r>
  <r>
    <x v="838"/>
    <d v="2024-08-01T00:00:00"/>
    <d v="2024-07-30T00:00:00"/>
    <d v="2024-08-02T00:00:00"/>
    <s v="Sneha Gupta"/>
    <s v="Hyderabad"/>
    <x v="0"/>
    <x v="0"/>
    <s v="Table"/>
    <n v="0"/>
    <n v="100"/>
    <n v="0"/>
    <x v="3"/>
    <s v="Completed"/>
    <s v="Delayed"/>
    <s v="WH-Delhi"/>
    <s v="Offline"/>
    <s v="No"/>
    <s v="N/A"/>
    <n v="3"/>
    <s v="Keep"/>
    <s v="Fix"/>
    <s v="Valid"/>
    <s v="Dispatch Error"/>
    <s v="Ok"/>
    <s v="Ok"/>
    <n v="0"/>
    <s v="ok"/>
    <s v="Not Returned"/>
    <x v="11"/>
    <n v="2024"/>
    <s v="Thu"/>
    <x v="0"/>
    <s v="Medium"/>
    <x v="0"/>
    <s v="Weekday"/>
  </r>
  <r>
    <x v="839"/>
    <d v="2024-06-13T00:00:00"/>
    <d v="2024-06-13T00:00:00"/>
    <d v="2024-06-15T00:00:00"/>
    <s v="Pooja Sharma"/>
    <s v="Mumbai"/>
    <x v="1"/>
    <x v="2"/>
    <s v="Jeans"/>
    <n v="-1"/>
    <n v="1000"/>
    <n v="-1000"/>
    <x v="3"/>
    <s v="Completed"/>
    <s v="In Transit"/>
    <s v="WH-Delhi"/>
    <s v="Offline"/>
    <s v="N/A"/>
    <s v="N/A"/>
    <n v="2"/>
    <s v="Keep"/>
    <s v="Fix"/>
    <s v="Valid"/>
    <s v="OK"/>
    <s v="Ok"/>
    <s v="Ok"/>
    <n v="-1000"/>
    <s v="ok"/>
    <s v="Wrong"/>
    <x v="3"/>
    <n v="2024"/>
    <s v="Thu"/>
    <x v="0"/>
    <s v="Fast"/>
    <x v="0"/>
    <s v="Weekday"/>
  </r>
  <r>
    <x v="840"/>
    <d v="2024-12-31T00:00:00"/>
    <d v="2024-12-29T00:00:00"/>
    <d v="2024-12-30T00:00:00"/>
    <s v="Vikas Yadav"/>
    <s v="Nagpur"/>
    <x v="1"/>
    <x v="2"/>
    <s v="T-Shirt"/>
    <n v="2"/>
    <n v="100"/>
    <n v="200"/>
    <x v="3"/>
    <s v="Completed"/>
    <s v="Delayed"/>
    <s v="WH-Delhi"/>
    <s v="Online"/>
    <s v="N/A"/>
    <s v="N/A"/>
    <n v="1"/>
    <s v="Keep"/>
    <s v="Ok"/>
    <s v="Valid"/>
    <s v="Dispatch Error"/>
    <s v="Ok"/>
    <s v="Ok"/>
    <n v="200"/>
    <s v="ok"/>
    <s v="Not Returned"/>
    <x v="6"/>
    <n v="2024"/>
    <s v="Tue"/>
    <x v="0"/>
    <s v="Fast"/>
    <x v="0"/>
    <s v="Weekday"/>
  </r>
  <r>
    <x v="841"/>
    <d v="2024-01-25T00:00:00"/>
    <d v="2024-01-23T00:00:00"/>
    <d v="2024-01-25T00:00:00"/>
    <s v="Pooja Sharma"/>
    <s v="Nagpur"/>
    <x v="1"/>
    <x v="1"/>
    <s v="Oil"/>
    <n v="3"/>
    <n v="2000"/>
    <n v="6000"/>
    <x v="1"/>
    <s v="Cancelled"/>
    <s v="On Time"/>
    <s v="WH-Pune"/>
    <s v="Offline"/>
    <s v="N/A"/>
    <s v="N/A"/>
    <n v="2"/>
    <s v="Keep"/>
    <s v="Ok"/>
    <s v="Valid"/>
    <s v="Dispatch Error"/>
    <s v="Ok"/>
    <s v="Ok"/>
    <n v="6000"/>
    <s v="ok"/>
    <s v="Not Returned"/>
    <x v="4"/>
    <n v="2024"/>
    <s v="Thu"/>
    <x v="0"/>
    <s v="Fast"/>
    <x v="1"/>
    <s v="Weekday"/>
  </r>
  <r>
    <x v="842"/>
    <d v="2024-10-25T00:00:00"/>
    <d v="2024-10-28T00:00:00"/>
    <d v="2024-10-31T00:00:00"/>
    <s v="Amit Yadav"/>
    <s v="Hyderabad"/>
    <x v="0"/>
    <x v="3"/>
    <s v="Mobile"/>
    <n v="1"/>
    <n v="2000"/>
    <n v="2000"/>
    <x v="2"/>
    <s v="Completed"/>
    <s v="Delayed"/>
    <s v="WH-Pune"/>
    <s v="Online"/>
    <s v="Yes"/>
    <s v="Unknwon"/>
    <n v="3"/>
    <s v="Keep"/>
    <s v="Ok"/>
    <s v="Valid"/>
    <s v="OK"/>
    <s v="Ok"/>
    <s v="Ok"/>
    <n v="2000"/>
    <s v="ok"/>
    <s v="Unknwon"/>
    <x v="0"/>
    <n v="2024"/>
    <s v="Fri"/>
    <x v="0"/>
    <s v="Medium"/>
    <x v="2"/>
    <s v="Weekday"/>
  </r>
  <r>
    <x v="843"/>
    <d v="2024-05-04T00:00:00"/>
    <d v="2024-05-04T00:00:00"/>
    <d v="2024-05-06T00:00:00"/>
    <s v="Sneha Sharma"/>
    <s v="Lucknow"/>
    <x v="4"/>
    <x v="2"/>
    <s v="Jacket"/>
    <n v="-1"/>
    <n v="500"/>
    <n v="-500"/>
    <x v="2"/>
    <s v="Completed"/>
    <s v="In Transit"/>
    <s v="WH-Delhi"/>
    <s v="Online"/>
    <s v="No"/>
    <s v="N/A"/>
    <n v="2"/>
    <s v="Keep"/>
    <s v="Fix"/>
    <s v="Valid"/>
    <s v="OK"/>
    <s v="Ok"/>
    <s v="Ok"/>
    <n v="-500"/>
    <s v="ok"/>
    <s v="Not Returned"/>
    <x v="9"/>
    <n v="2024"/>
    <s v="Sat"/>
    <x v="0"/>
    <s v="Fast"/>
    <x v="0"/>
    <s v="Weekend"/>
  </r>
  <r>
    <x v="844"/>
    <d v="2024-05-01T00:00:00"/>
    <d v="2024-05-04T00:00:00"/>
    <d v="2024-05-11T00:00:00"/>
    <s v="Rahul Gupta"/>
    <s v="Pune"/>
    <x v="1"/>
    <x v="2"/>
    <s v="Jacket"/>
    <n v="-1"/>
    <n v="500"/>
    <n v="-500"/>
    <x v="3"/>
    <s v="Completed"/>
    <s v="On Time"/>
    <s v="WH-Mumbai"/>
    <s v="Offline"/>
    <s v="Yes"/>
    <s v="Late Delivery"/>
    <n v="7"/>
    <s v="Keep"/>
    <s v="Fix"/>
    <s v="Valid"/>
    <s v="OK"/>
    <s v="Ok"/>
    <s v="Ok"/>
    <n v="-500"/>
    <s v="ok"/>
    <s v="Late Delivery"/>
    <x v="9"/>
    <n v="2024"/>
    <s v="Wed"/>
    <x v="1"/>
    <s v="Slow"/>
    <x v="0"/>
    <s v="Weekday"/>
  </r>
  <r>
    <x v="845"/>
    <d v="2024-05-30T00:00:00"/>
    <d v="2024-06-01T00:00:00"/>
    <d v="2024-06-06T00:00:00"/>
    <s v="Rahul Kumar"/>
    <s v="Bangalore"/>
    <x v="3"/>
    <x v="2"/>
    <s v="Jacket"/>
    <n v="2"/>
    <n v="1000"/>
    <n v="2000"/>
    <x v="0"/>
    <s v="Completed"/>
    <s v="Delayed"/>
    <s v="WH-Mumbai"/>
    <s v="Offline"/>
    <s v="Yes"/>
    <s v="Damaged"/>
    <n v="5"/>
    <s v="Keep"/>
    <s v="Ok"/>
    <s v="Valid"/>
    <s v="OK"/>
    <s v="Ok"/>
    <s v="Ok"/>
    <n v="2000"/>
    <s v="ok"/>
    <s v="Damaged"/>
    <x v="9"/>
    <n v="2024"/>
    <s v="Thu"/>
    <x v="0"/>
    <s v="Medium"/>
    <x v="2"/>
    <s v="Weekday"/>
  </r>
  <r>
    <x v="846"/>
    <d v="2024-01-15T00:00:00"/>
    <d v="2024-01-13T00:00:00"/>
    <d v="2024-01-17T00:00:00"/>
    <s v="Priya Singh"/>
    <s v="Mumbai"/>
    <x v="1"/>
    <x v="0"/>
    <s v="Table"/>
    <n v="-1"/>
    <n v="1000"/>
    <n v="-1000"/>
    <x v="2"/>
    <s v="Completed"/>
    <s v="Delayed"/>
    <s v="WH-Pune"/>
    <s v="Online"/>
    <s v="Yes"/>
    <s v="Late Delivery"/>
    <n v="4"/>
    <s v="Keep"/>
    <s v="Fix"/>
    <s v="Valid"/>
    <s v="Dispatch Error"/>
    <s v="Ok"/>
    <s v="Ok"/>
    <n v="-1000"/>
    <s v="ok"/>
    <s v="Late Delivery"/>
    <x v="4"/>
    <n v="2024"/>
    <s v="Mon"/>
    <x v="0"/>
    <s v="Medium"/>
    <x v="0"/>
    <s v="Weekday"/>
  </r>
  <r>
    <x v="847"/>
    <d v="2024-04-06T00:00:00"/>
    <d v="2024-04-05T00:00:00"/>
    <d v="2024-04-10T00:00:00"/>
    <s v="Pooja Singh"/>
    <s v="Nagpur"/>
    <x v="1"/>
    <x v="2"/>
    <s v="Jeans"/>
    <n v="-1"/>
    <n v="0"/>
    <n v="0"/>
    <x v="3"/>
    <s v="Completed"/>
    <s v="In Transit"/>
    <s v="WH-Pune"/>
    <s v="Online"/>
    <s v="Yes"/>
    <s v="Late Delivery"/>
    <n v="5"/>
    <s v="Keep"/>
    <s v="Fix"/>
    <s v="Missing"/>
    <s v="Dispatch Error"/>
    <s v="Fix"/>
    <s v="Ok"/>
    <n v="0"/>
    <s v="ok"/>
    <s v="Late Delivery"/>
    <x v="10"/>
    <n v="2024"/>
    <s v="Sat"/>
    <x v="0"/>
    <s v="Medium"/>
    <x v="0"/>
    <s v="Weekend"/>
  </r>
  <r>
    <x v="848"/>
    <d v="2024-03-17T00:00:00"/>
    <d v="2024-03-16T00:00:00"/>
    <d v="2024-03-18T00:00:00"/>
    <s v="Neha Yadav"/>
    <s v="Hyderabad"/>
    <x v="0"/>
    <x v="0"/>
    <s v="Sofa"/>
    <n v="2"/>
    <n v="1000"/>
    <n v="2000"/>
    <x v="1"/>
    <s v="Completed"/>
    <s v="In Transit"/>
    <s v="WH-Pune"/>
    <s v="Offline"/>
    <s v="No"/>
    <s v="N/A"/>
    <n v="2"/>
    <s v="Keep"/>
    <s v="Ok"/>
    <s v="Valid"/>
    <s v="Dispatch Error"/>
    <s v="Ok"/>
    <s v="Ok"/>
    <n v="2000"/>
    <s v="ok"/>
    <s v="Not Returned"/>
    <x v="8"/>
    <n v="2024"/>
    <s v="Sun"/>
    <x v="0"/>
    <s v="Fast"/>
    <x v="2"/>
    <s v="Weekend"/>
  </r>
  <r>
    <x v="849"/>
    <d v="2024-06-09T00:00:00"/>
    <d v="2024-06-12T00:00:00"/>
    <d v="2024-06-18T00:00:00"/>
    <s v="Neha Singh"/>
    <s v="Lucknow"/>
    <x v="4"/>
    <x v="3"/>
    <s v="Headphones"/>
    <n v="3"/>
    <n v="500"/>
    <n v="1500"/>
    <x v="3"/>
    <s v="Cancelled"/>
    <s v="On Time"/>
    <s v="WH-Mumbai"/>
    <s v="Online"/>
    <s v="N/A"/>
    <s v="N/A"/>
    <n v="6"/>
    <s v="Keep"/>
    <s v="Ok"/>
    <s v="Valid"/>
    <s v="OK"/>
    <s v="Ok"/>
    <s v="Ok"/>
    <n v="1500"/>
    <s v="ok"/>
    <s v="Not Returned"/>
    <x v="3"/>
    <n v="2024"/>
    <s v="Sun"/>
    <x v="1"/>
    <s v="Slow"/>
    <x v="0"/>
    <s v="Weekend"/>
  </r>
  <r>
    <x v="850"/>
    <d v="2024-07-05T00:00:00"/>
    <d v="2024-07-06T00:00:00"/>
    <d v="2024-07-09T00:00:00"/>
    <s v="Vikas Patel"/>
    <s v="Pune"/>
    <x v="1"/>
    <x v="1"/>
    <s v="Oil"/>
    <n v="-1"/>
    <n v="0"/>
    <n v="0"/>
    <x v="1"/>
    <s v="Pending"/>
    <s v="In Transit"/>
    <s v="WH-Delhi"/>
    <s v="Offline"/>
    <s v="No"/>
    <s v="N/A"/>
    <n v="3"/>
    <s v="Keep"/>
    <s v="Fix"/>
    <s v="Missing"/>
    <s v="OK"/>
    <s v="Fix"/>
    <s v="Ok"/>
    <n v="0"/>
    <s v="ok"/>
    <s v="Not Returned"/>
    <x v="1"/>
    <n v="2024"/>
    <s v="Fri"/>
    <x v="0"/>
    <s v="Medium"/>
    <x v="0"/>
    <s v="Weekday"/>
  </r>
  <r>
    <x v="851"/>
    <d v="2024-07-17T00:00:00"/>
    <d v="2024-07-18T00:00:00"/>
    <d v="2024-07-19T00:00:00"/>
    <s v="Priya Joshi"/>
    <s v="Hyderabad"/>
    <x v="0"/>
    <x v="0"/>
    <s v="Chair"/>
    <n v="0"/>
    <n v="0"/>
    <n v="0"/>
    <x v="2"/>
    <s v="Completed"/>
    <s v="On Time"/>
    <s v="WH-Mumbai"/>
    <s v="Offline"/>
    <s v="No"/>
    <s v="N/A"/>
    <n v="1"/>
    <s v="Keep"/>
    <s v="Fix"/>
    <s v="Missing"/>
    <s v="OK"/>
    <s v="Fix"/>
    <s v="Ok"/>
    <n v="0"/>
    <s v="ok"/>
    <s v="Not Returned"/>
    <x v="1"/>
    <n v="2024"/>
    <s v="Wed"/>
    <x v="0"/>
    <s v="Fast"/>
    <x v="0"/>
    <s v="Weekday"/>
  </r>
  <r>
    <x v="852"/>
    <d v="2024-06-26T00:00:00"/>
    <d v="2024-06-27T00:00:00"/>
    <d v="2024-06-27T00:00:00"/>
    <s v="Karan Joshi"/>
    <s v="Bangalore"/>
    <x v="3"/>
    <x v="0"/>
    <s v="Chair"/>
    <n v="1"/>
    <n v="1000"/>
    <n v="1000"/>
    <x v="2"/>
    <s v="Cancelled"/>
    <s v="Delayed"/>
    <s v="WH-Delhi"/>
    <s v="Online"/>
    <s v="No"/>
    <s v="N/A"/>
    <n v="0"/>
    <s v="Keep"/>
    <s v="Ok"/>
    <s v="Valid"/>
    <s v="OK"/>
    <s v="Ok"/>
    <s v="Ok"/>
    <n v="1000"/>
    <s v="ok"/>
    <s v="Not Returned"/>
    <x v="3"/>
    <n v="2024"/>
    <s v="Wed"/>
    <x v="0"/>
    <s v="Fast"/>
    <x v="0"/>
    <s v="Weekday"/>
  </r>
  <r>
    <x v="853"/>
    <d v="2024-02-24T00:00:00"/>
    <d v="2024-02-25T00:00:00"/>
    <d v="2024-02-27T00:00:00"/>
    <s v="Rohit Verma"/>
    <s v="Lucknow"/>
    <x v="4"/>
    <x v="1"/>
    <s v="Wheat"/>
    <n v="2"/>
    <n v="100"/>
    <n v="200"/>
    <x v="0"/>
    <s v="Pending"/>
    <s v="Delayed"/>
    <s v="WH-Pune"/>
    <s v="Offline"/>
    <s v="Yes"/>
    <s v="Damaged"/>
    <n v="2"/>
    <s v="Keep"/>
    <s v="Ok"/>
    <s v="Valid"/>
    <s v="OK"/>
    <s v="Ok"/>
    <s v="Ok"/>
    <n v="200"/>
    <s v="ok"/>
    <s v="Damaged"/>
    <x v="2"/>
    <n v="2024"/>
    <s v="Sat"/>
    <x v="0"/>
    <s v="Fast"/>
    <x v="0"/>
    <s v="Weekend"/>
  </r>
  <r>
    <x v="854"/>
    <d v="2024-12-15T00:00:00"/>
    <d v="2024-12-17T00:00:00"/>
    <d v="2024-12-20T00:00:00"/>
    <s v="Neha Singh"/>
    <s v="Hyderabad"/>
    <x v="0"/>
    <x v="0"/>
    <s v="Sofa"/>
    <n v="2"/>
    <n v="0"/>
    <n v="0"/>
    <x v="1"/>
    <s v="Cancelled"/>
    <s v="On Time"/>
    <s v="WH-Delhi"/>
    <s v="Online"/>
    <s v="N/A"/>
    <s v="N/A"/>
    <n v="3"/>
    <s v="Keep"/>
    <s v="Ok"/>
    <s v="Missing"/>
    <s v="OK"/>
    <s v="Fix"/>
    <s v="Ok"/>
    <n v="0"/>
    <s v="ok"/>
    <s v="Not Returned"/>
    <x v="6"/>
    <n v="2024"/>
    <s v="Sun"/>
    <x v="0"/>
    <s v="Medium"/>
    <x v="0"/>
    <s v="Weekend"/>
  </r>
  <r>
    <x v="855"/>
    <d v="2024-01-18T00:00:00"/>
    <d v="2024-01-16T00:00:00"/>
    <d v="2024-01-16T00:00:00"/>
    <s v="Pooja Yadav"/>
    <s v="Delhi"/>
    <x v="5"/>
    <x v="3"/>
    <s v="Headphones"/>
    <n v="-1"/>
    <n v="1000"/>
    <n v="-1000"/>
    <x v="0"/>
    <s v="Cancelled"/>
    <s v="Delayed"/>
    <s v="WH-Mumbai"/>
    <s v="Offline"/>
    <s v="No"/>
    <s v="N/A"/>
    <n v="0"/>
    <s v="Keep"/>
    <s v="Fix"/>
    <s v="Valid"/>
    <s v="Dispatch Error"/>
    <s v="Ok"/>
    <s v="Ok"/>
    <n v="-1000"/>
    <s v="ok"/>
    <s v="Not Returned"/>
    <x v="4"/>
    <n v="2024"/>
    <s v="Thu"/>
    <x v="0"/>
    <s v="Fast"/>
    <x v="0"/>
    <s v="Weekday"/>
  </r>
  <r>
    <x v="856"/>
    <d v="2024-09-08T00:00:00"/>
    <d v="2024-09-06T00:00:00"/>
    <d v="2024-09-10T00:00:00"/>
    <s v="Amit Joshi"/>
    <s v="Lucknow"/>
    <x v="4"/>
    <x v="3"/>
    <s v="Headphones"/>
    <n v="2"/>
    <n v="100"/>
    <n v="200"/>
    <x v="0"/>
    <s v="Completed"/>
    <s v="In Transit"/>
    <s v="WH-Mumbai"/>
    <s v="Online"/>
    <s v="Yes"/>
    <s v="Late Delivery"/>
    <n v="4"/>
    <s v="Keep"/>
    <s v="Ok"/>
    <s v="Valid"/>
    <s v="Dispatch Error"/>
    <s v="Ok"/>
    <s v="Ok"/>
    <n v="200"/>
    <s v="ok"/>
    <s v="Late Delivery"/>
    <x v="7"/>
    <n v="2024"/>
    <s v="Sun"/>
    <x v="0"/>
    <s v="Medium"/>
    <x v="0"/>
    <s v="Weekend"/>
  </r>
  <r>
    <x v="857"/>
    <d v="2024-06-23T00:00:00"/>
    <d v="2024-06-23T00:00:00"/>
    <d v="2024-06-25T00:00:00"/>
    <s v="Sneha Singh"/>
    <s v="Jaipur"/>
    <x v="2"/>
    <x v="0"/>
    <s v="Sofa"/>
    <n v="3"/>
    <n v="0"/>
    <n v="0"/>
    <x v="2"/>
    <s v="Pending"/>
    <s v="Delayed"/>
    <s v="WH-Delhi"/>
    <s v="Offline"/>
    <s v="N/A"/>
    <s v="N/A"/>
    <n v="2"/>
    <s v="Keep"/>
    <s v="Ok"/>
    <s v="Missing"/>
    <s v="OK"/>
    <s v="Fix"/>
    <s v="Ok"/>
    <n v="0"/>
    <s v="ok"/>
    <s v="Not Returned"/>
    <x v="3"/>
    <n v="2024"/>
    <s v="Sun"/>
    <x v="0"/>
    <s v="Fast"/>
    <x v="0"/>
    <s v="Weekend"/>
  </r>
  <r>
    <x v="858"/>
    <d v="2024-08-22T00:00:00"/>
    <d v="2024-08-23T00:00:00"/>
    <d v="2024-08-29T00:00:00"/>
    <s v="Sneha Patel"/>
    <s v="Nagpur"/>
    <x v="1"/>
    <x v="2"/>
    <s v="T-Shirt"/>
    <n v="2"/>
    <n v="500"/>
    <n v="1000"/>
    <x v="2"/>
    <s v="Completed"/>
    <s v="Delayed"/>
    <s v="WH-Pune"/>
    <s v="Online"/>
    <s v="N/A"/>
    <s v="N/A"/>
    <n v="6"/>
    <s v="Keep"/>
    <s v="Ok"/>
    <s v="Valid"/>
    <s v="OK"/>
    <s v="Ok"/>
    <s v="Ok"/>
    <n v="1000"/>
    <s v="ok"/>
    <s v="Not Returned"/>
    <x v="11"/>
    <n v="2024"/>
    <s v="Thu"/>
    <x v="1"/>
    <s v="Slow"/>
    <x v="0"/>
    <s v="Weekday"/>
  </r>
  <r>
    <x v="859"/>
    <d v="2024-06-21T00:00:00"/>
    <d v="2024-06-22T00:00:00"/>
    <d v="2024-06-26T00:00:00"/>
    <s v="Vikas Gupta"/>
    <s v="Jaipur"/>
    <x v="2"/>
    <x v="1"/>
    <s v="Wheat"/>
    <n v="2"/>
    <n v="1000"/>
    <n v="2000"/>
    <x v="3"/>
    <s v="Completed"/>
    <s v="On Time"/>
    <s v="WH-Mumbai"/>
    <s v="Online"/>
    <s v="No"/>
    <s v="N/A"/>
    <n v="4"/>
    <s v="Keep"/>
    <s v="Ok"/>
    <s v="Valid"/>
    <s v="OK"/>
    <s v="Ok"/>
    <s v="Ok"/>
    <n v="2000"/>
    <s v="ok"/>
    <s v="Not Returned"/>
    <x v="3"/>
    <n v="2024"/>
    <s v="Fri"/>
    <x v="0"/>
    <s v="Medium"/>
    <x v="2"/>
    <s v="Weekday"/>
  </r>
  <r>
    <x v="860"/>
    <d v="2024-09-14T00:00:00"/>
    <d v="2024-09-15T00:00:00"/>
    <d v="2024-09-20T00:00:00"/>
    <s v="Anjali Verma"/>
    <s v="Mumbai"/>
    <x v="1"/>
    <x v="2"/>
    <s v="Jeans"/>
    <n v="2"/>
    <n v="100"/>
    <n v="200"/>
    <x v="2"/>
    <s v="Completed"/>
    <s v="On Time"/>
    <s v="WH-Mumbai"/>
    <s v="Online"/>
    <s v="N/A"/>
    <s v="N/A"/>
    <n v="5"/>
    <s v="Keep"/>
    <s v="Ok"/>
    <s v="Valid"/>
    <s v="OK"/>
    <s v="Ok"/>
    <s v="Ok"/>
    <n v="200"/>
    <s v="ok"/>
    <s v="Not Returned"/>
    <x v="7"/>
    <n v="2024"/>
    <s v="Sat"/>
    <x v="0"/>
    <s v="Medium"/>
    <x v="0"/>
    <s v="Weekend"/>
  </r>
  <r>
    <x v="861"/>
    <d v="2024-09-07T00:00:00"/>
    <d v="2024-09-08T00:00:00"/>
    <d v="2024-09-12T00:00:00"/>
    <s v="Rohit Patel"/>
    <s v="Pune"/>
    <x v="1"/>
    <x v="2"/>
    <s v="Jeans"/>
    <n v="2"/>
    <n v="100"/>
    <n v="200"/>
    <x v="0"/>
    <s v="Completed"/>
    <s v="Delayed"/>
    <s v="WH-Mumbai"/>
    <s v="Online"/>
    <s v="N/A"/>
    <s v="N/A"/>
    <n v="4"/>
    <s v="Keep"/>
    <s v="Ok"/>
    <s v="Valid"/>
    <s v="OK"/>
    <s v="Ok"/>
    <s v="Ok"/>
    <n v="200"/>
    <s v="ok"/>
    <s v="Not Returned"/>
    <x v="7"/>
    <n v="2024"/>
    <s v="Sat"/>
    <x v="0"/>
    <s v="Medium"/>
    <x v="0"/>
    <s v="Weekend"/>
  </r>
  <r>
    <x v="862"/>
    <d v="2024-11-17T00:00:00"/>
    <d v="2024-11-20T00:00:00"/>
    <d v="2024-11-19T00:00:00"/>
    <s v="Amit Verma"/>
    <s v="Delhi"/>
    <x v="5"/>
    <x v="1"/>
    <s v="Rice"/>
    <n v="0"/>
    <n v="2000"/>
    <n v="0"/>
    <x v="2"/>
    <s v="Completed"/>
    <s v="In Transit"/>
    <s v="WH-Delhi"/>
    <s v="Online"/>
    <s v="N/A"/>
    <s v="N/A"/>
    <n v="-1"/>
    <s v="Keep"/>
    <s v="Fix"/>
    <s v="Valid"/>
    <s v="Delivery Before Dispatch"/>
    <s v="Ok"/>
    <s v="Ok"/>
    <n v="0"/>
    <s v="ok"/>
    <s v="Not Returned"/>
    <x v="5"/>
    <n v="2024"/>
    <s v="Sun"/>
    <x v="0"/>
    <s v="Fast"/>
    <x v="0"/>
    <s v="Weekend"/>
  </r>
  <r>
    <x v="863"/>
    <d v="2024-05-04T00:00:00"/>
    <d v="2024-05-04T00:00:00"/>
    <d v="2024-05-07T00:00:00"/>
    <s v="Amit Yadav"/>
    <s v="Nagpur"/>
    <x v="1"/>
    <x v="2"/>
    <s v="T-Shirt"/>
    <n v="3"/>
    <n v="0"/>
    <n v="0"/>
    <x v="1"/>
    <s v="Completed"/>
    <s v="In Transit"/>
    <s v="WH-Delhi"/>
    <s v="Online"/>
    <s v="No"/>
    <s v="N/A"/>
    <n v="3"/>
    <s v="Keep"/>
    <s v="Ok"/>
    <s v="Missing"/>
    <s v="OK"/>
    <s v="Fix"/>
    <s v="Ok"/>
    <n v="0"/>
    <s v="ok"/>
    <s v="Not Returned"/>
    <x v="9"/>
    <n v="2024"/>
    <s v="Sat"/>
    <x v="0"/>
    <s v="Medium"/>
    <x v="0"/>
    <s v="Weekend"/>
  </r>
  <r>
    <x v="864"/>
    <d v="2024-06-26T00:00:00"/>
    <d v="2024-06-26T00:00:00"/>
    <d v="2024-06-26T00:00:00"/>
    <s v="Amit Gupta"/>
    <s v="Mumbai"/>
    <x v="1"/>
    <x v="3"/>
    <s v="Mobile"/>
    <n v="3"/>
    <n v="1000"/>
    <n v="3000"/>
    <x v="3"/>
    <s v="Completed"/>
    <s v="Delayed"/>
    <s v="WH-Mumbai"/>
    <s v="Offline"/>
    <s v="N/A"/>
    <s v="N/A"/>
    <n v="0"/>
    <s v="Keep"/>
    <s v="Ok"/>
    <s v="Valid"/>
    <s v="OK"/>
    <s v="Ok"/>
    <s v="Ok"/>
    <n v="3000"/>
    <s v="ok"/>
    <s v="Not Returned"/>
    <x v="3"/>
    <n v="2024"/>
    <s v="Wed"/>
    <x v="0"/>
    <s v="Fast"/>
    <x v="2"/>
    <s v="Weekday"/>
  </r>
  <r>
    <x v="865"/>
    <d v="2024-06-08T00:00:00"/>
    <d v="2024-06-11T00:00:00"/>
    <d v="2024-06-12T00:00:00"/>
    <s v="Anjali Yadav"/>
    <s v="Bangalore"/>
    <x v="3"/>
    <x v="3"/>
    <s v="Laptop"/>
    <n v="1"/>
    <n v="500"/>
    <n v="500"/>
    <x v="3"/>
    <s v="Cancelled"/>
    <s v="Delayed"/>
    <s v="WH-Mumbai"/>
    <s v="Online"/>
    <s v="N/A"/>
    <s v="N/A"/>
    <n v="1"/>
    <s v="Keep"/>
    <s v="Ok"/>
    <s v="Valid"/>
    <s v="OK"/>
    <s v="Ok"/>
    <s v="Ok"/>
    <n v="500"/>
    <s v="ok"/>
    <s v="Not Returned"/>
    <x v="3"/>
    <n v="2024"/>
    <s v="Sat"/>
    <x v="0"/>
    <s v="Fast"/>
    <x v="0"/>
    <s v="Weekend"/>
  </r>
  <r>
    <x v="866"/>
    <d v="2024-08-27T00:00:00"/>
    <d v="2024-08-29T00:00:00"/>
    <d v="2024-08-28T00:00:00"/>
    <s v="Rahul Gupta"/>
    <s v="Nagpur"/>
    <x v="1"/>
    <x v="3"/>
    <s v="Mobile"/>
    <n v="-1"/>
    <n v="500"/>
    <n v="-500"/>
    <x v="1"/>
    <s v="Completed"/>
    <s v="In Transit"/>
    <s v="WH-Mumbai"/>
    <s v="Offline"/>
    <s v="N/A"/>
    <s v="N/A"/>
    <n v="-1"/>
    <s v="Keep"/>
    <s v="Fix"/>
    <s v="Valid"/>
    <s v="Delivery Before Dispatch"/>
    <s v="Ok"/>
    <s v="Ok"/>
    <n v="-500"/>
    <s v="ok"/>
    <s v="Wrong"/>
    <x v="11"/>
    <n v="2024"/>
    <s v="Tue"/>
    <x v="0"/>
    <s v="Fast"/>
    <x v="0"/>
    <s v="Weekday"/>
  </r>
  <r>
    <x v="867"/>
    <d v="2024-12-25T00:00:00"/>
    <d v="2024-12-26T00:00:00"/>
    <d v="2024-12-26T00:00:00"/>
    <s v="Rahul Singh"/>
    <s v="Hyderabad"/>
    <x v="0"/>
    <x v="1"/>
    <s v="Wheat"/>
    <n v="-1"/>
    <n v="2000"/>
    <n v="-2000"/>
    <x v="3"/>
    <s v="Completed"/>
    <s v="In Transit"/>
    <s v="WH-Delhi"/>
    <s v="Online"/>
    <s v="N/A"/>
    <s v="N/A"/>
    <n v="0"/>
    <s v="Keep"/>
    <s v="Fix"/>
    <s v="Valid"/>
    <s v="OK"/>
    <s v="Ok"/>
    <s v="Ok"/>
    <n v="-2000"/>
    <s v="ok"/>
    <s v="Wrong"/>
    <x v="6"/>
    <n v="2024"/>
    <s v="Wed"/>
    <x v="0"/>
    <s v="Fast"/>
    <x v="0"/>
    <s v="Weekday"/>
  </r>
  <r>
    <x v="868"/>
    <d v="2024-05-03T00:00:00"/>
    <d v="2024-05-01T00:00:00"/>
    <d v="2024-05-02T00:00:00"/>
    <s v="Pooja Verma"/>
    <s v="Delhi"/>
    <x v="5"/>
    <x v="2"/>
    <s v="Jeans"/>
    <n v="3"/>
    <n v="500"/>
    <n v="1500"/>
    <x v="0"/>
    <s v="Completed"/>
    <s v="Delayed"/>
    <s v="WH-Pune"/>
    <s v="Online"/>
    <s v="Yes"/>
    <s v="Late Delivery"/>
    <n v="1"/>
    <s v="Keep"/>
    <s v="Ok"/>
    <s v="Valid"/>
    <s v="Dispatch Error"/>
    <s v="Ok"/>
    <s v="Ok"/>
    <n v="1500"/>
    <s v="ok"/>
    <s v="Late Delivery"/>
    <x v="9"/>
    <n v="2024"/>
    <s v="Fri"/>
    <x v="0"/>
    <s v="Fast"/>
    <x v="0"/>
    <s v="Weekday"/>
  </r>
  <r>
    <x v="869"/>
    <d v="2024-09-24T00:00:00"/>
    <d v="2024-09-24T00:00:00"/>
    <d v="2024-09-28T00:00:00"/>
    <s v="Rahul Patel"/>
    <s v="Jaipur"/>
    <x v="2"/>
    <x v="3"/>
    <s v="Mobile"/>
    <n v="2"/>
    <n v="100"/>
    <n v="200"/>
    <x v="3"/>
    <s v="Completed"/>
    <s v="Delayed"/>
    <s v="WH-Pune"/>
    <s v="Online"/>
    <s v="N/A"/>
    <s v="N/A"/>
    <n v="4"/>
    <s v="Keep"/>
    <s v="Ok"/>
    <s v="Valid"/>
    <s v="OK"/>
    <s v="Ok"/>
    <s v="Ok"/>
    <n v="200"/>
    <s v="ok"/>
    <s v="Not Returned"/>
    <x v="7"/>
    <n v="2024"/>
    <s v="Tue"/>
    <x v="0"/>
    <s v="Medium"/>
    <x v="0"/>
    <s v="Weekday"/>
  </r>
  <r>
    <x v="870"/>
    <d v="2024-06-06T00:00:00"/>
    <d v="2024-06-04T00:00:00"/>
    <d v="2024-06-08T00:00:00"/>
    <s v="Rahul Patel"/>
    <s v="Delhi"/>
    <x v="5"/>
    <x v="2"/>
    <s v="Jeans"/>
    <n v="-1"/>
    <n v="100"/>
    <n v="-100"/>
    <x v="1"/>
    <s v="Completed"/>
    <s v="Delayed"/>
    <s v="WH-Mumbai"/>
    <s v="Online"/>
    <s v="Yes"/>
    <s v="Unknwon"/>
    <n v="4"/>
    <s v="Keep"/>
    <s v="Fix"/>
    <s v="Valid"/>
    <s v="Dispatch Error"/>
    <s v="Ok"/>
    <s v="Ok"/>
    <n v="-100"/>
    <s v="ok"/>
    <s v="Unknwon"/>
    <x v="3"/>
    <n v="2024"/>
    <s v="Thu"/>
    <x v="0"/>
    <s v="Medium"/>
    <x v="0"/>
    <s v="Weekday"/>
  </r>
  <r>
    <x v="871"/>
    <d v="2024-06-12T00:00:00"/>
    <d v="2024-06-12T00:00:00"/>
    <d v="2024-06-14T00:00:00"/>
    <s v="Pooja Yadav"/>
    <s v="Delhi"/>
    <x v="5"/>
    <x v="0"/>
    <s v="Table"/>
    <n v="0"/>
    <n v="1000"/>
    <n v="0"/>
    <x v="1"/>
    <s v="Cancelled"/>
    <s v="Delayed"/>
    <s v="WH-Delhi"/>
    <s v="Online"/>
    <s v="No"/>
    <s v="N/A"/>
    <n v="2"/>
    <s v="Keep"/>
    <s v="Fix"/>
    <s v="Valid"/>
    <s v="OK"/>
    <s v="Ok"/>
    <s v="Ok"/>
    <n v="0"/>
    <s v="ok"/>
    <s v="Not Returned"/>
    <x v="3"/>
    <n v="2024"/>
    <s v="Wed"/>
    <x v="0"/>
    <s v="Fast"/>
    <x v="0"/>
    <s v="Weekday"/>
  </r>
  <r>
    <x v="872"/>
    <d v="2024-08-16T00:00:00"/>
    <d v="2024-08-15T00:00:00"/>
    <d v="2024-08-22T00:00:00"/>
    <s v="Amit Singh"/>
    <s v="Mumbai"/>
    <x v="1"/>
    <x v="1"/>
    <s v="Oil"/>
    <n v="-1"/>
    <n v="100"/>
    <n v="-100"/>
    <x v="1"/>
    <s v="Cancelled"/>
    <s v="Delayed"/>
    <s v="WH-Mumbai"/>
    <s v="Online"/>
    <s v="No"/>
    <s v="N/A"/>
    <n v="7"/>
    <s v="Keep"/>
    <s v="Fix"/>
    <s v="Valid"/>
    <s v="Dispatch Error"/>
    <s v="Ok"/>
    <s v="Ok"/>
    <n v="-100"/>
    <s v="ok"/>
    <s v="Not Returned"/>
    <x v="11"/>
    <n v="2024"/>
    <s v="Fri"/>
    <x v="1"/>
    <s v="Slow"/>
    <x v="0"/>
    <s v="Weekday"/>
  </r>
  <r>
    <x v="873"/>
    <d v="2024-01-23T00:00:00"/>
    <d v="2024-01-23T00:00:00"/>
    <d v="2024-01-24T00:00:00"/>
    <s v="Vikas Singh"/>
    <s v="Mumbai"/>
    <x v="1"/>
    <x v="1"/>
    <s v="Wheat"/>
    <n v="0"/>
    <n v="0"/>
    <n v="0"/>
    <x v="1"/>
    <s v="Pending"/>
    <s v="Delayed"/>
    <s v="WH-Pune"/>
    <s v="Online"/>
    <s v="No"/>
    <s v="N/A"/>
    <n v="1"/>
    <s v="Keep"/>
    <s v="Fix"/>
    <s v="Missing"/>
    <s v="OK"/>
    <s v="Fix"/>
    <s v="Ok"/>
    <n v="0"/>
    <s v="ok"/>
    <s v="Not Returned"/>
    <x v="4"/>
    <n v="2024"/>
    <s v="Tue"/>
    <x v="0"/>
    <s v="Fast"/>
    <x v="0"/>
    <s v="Weekday"/>
  </r>
  <r>
    <x v="874"/>
    <d v="2024-06-18T00:00:00"/>
    <d v="2024-06-19T00:00:00"/>
    <d v="2024-06-18T00:00:00"/>
    <s v="Rahul Kumar"/>
    <s v="Nagpur"/>
    <x v="1"/>
    <x v="3"/>
    <s v="Headphones"/>
    <n v="0"/>
    <n v="2000"/>
    <n v="0"/>
    <x v="2"/>
    <s v="Pending"/>
    <s v="On Time"/>
    <s v="WH-Pune"/>
    <s v="Online"/>
    <s v="N/A"/>
    <s v="N/A"/>
    <n v="-1"/>
    <s v="Keep"/>
    <s v="Fix"/>
    <s v="Valid"/>
    <s v="Delivery Before Dispatch"/>
    <s v="Ok"/>
    <s v="Ok"/>
    <n v="0"/>
    <s v="ok"/>
    <s v="Not Returned"/>
    <x v="3"/>
    <n v="2024"/>
    <s v="Tue"/>
    <x v="0"/>
    <s v="Fast"/>
    <x v="0"/>
    <s v="Weekday"/>
  </r>
  <r>
    <x v="875"/>
    <d v="2024-12-03T00:00:00"/>
    <d v="2024-12-05T00:00:00"/>
    <d v="2024-12-10T00:00:00"/>
    <s v="Rahul Gupta"/>
    <s v="Bangalore"/>
    <x v="3"/>
    <x v="2"/>
    <s v="Jacket"/>
    <n v="2"/>
    <n v="1000"/>
    <n v="2000"/>
    <x v="2"/>
    <s v="Cancelled"/>
    <s v="In Transit"/>
    <s v="WH-Pune"/>
    <s v="Offline"/>
    <s v="N/A"/>
    <s v="N/A"/>
    <n v="5"/>
    <s v="Keep"/>
    <s v="Ok"/>
    <s v="Valid"/>
    <s v="OK"/>
    <s v="Ok"/>
    <s v="Ok"/>
    <n v="2000"/>
    <s v="ok"/>
    <s v="Not Returned"/>
    <x v="6"/>
    <n v="2024"/>
    <s v="Tue"/>
    <x v="0"/>
    <s v="Medium"/>
    <x v="2"/>
    <s v="Weekday"/>
  </r>
  <r>
    <x v="876"/>
    <d v="2024-03-08T00:00:00"/>
    <d v="2024-03-11T00:00:00"/>
    <d v="2024-03-13T00:00:00"/>
    <s v="Priya Singh"/>
    <s v="Delhi"/>
    <x v="5"/>
    <x v="2"/>
    <s v="Jeans"/>
    <n v="1"/>
    <n v="100"/>
    <n v="100"/>
    <x v="2"/>
    <s v="Completed"/>
    <s v="Delayed"/>
    <s v="WH-Mumbai"/>
    <s v="Online"/>
    <s v="Yes"/>
    <s v="Unknwon"/>
    <n v="2"/>
    <s v="Keep"/>
    <s v="Ok"/>
    <s v="Valid"/>
    <s v="OK"/>
    <s v="Ok"/>
    <s v="Ok"/>
    <n v="100"/>
    <s v="ok"/>
    <s v="Unknwon"/>
    <x v="8"/>
    <n v="2024"/>
    <s v="Fri"/>
    <x v="0"/>
    <s v="Fast"/>
    <x v="0"/>
    <s v="Weekday"/>
  </r>
  <r>
    <x v="877"/>
    <d v="2024-09-14T00:00:00"/>
    <d v="2024-09-13T00:00:00"/>
    <d v="2024-09-18T00:00:00"/>
    <s v="Pooja Yadav"/>
    <s v="Hyderabad"/>
    <x v="0"/>
    <x v="2"/>
    <s v="Jacket"/>
    <n v="-1"/>
    <n v="2000"/>
    <n v="-2000"/>
    <x v="1"/>
    <s v="Completed"/>
    <s v="On Time"/>
    <s v="WH-Pune"/>
    <s v="Online"/>
    <s v="N/A"/>
    <s v="N/A"/>
    <n v="5"/>
    <s v="Keep"/>
    <s v="Fix"/>
    <s v="Valid"/>
    <s v="Dispatch Error"/>
    <s v="Ok"/>
    <s v="Ok"/>
    <n v="-2000"/>
    <s v="ok"/>
    <s v="Wrong"/>
    <x v="7"/>
    <n v="2024"/>
    <s v="Sat"/>
    <x v="0"/>
    <s v="Medium"/>
    <x v="0"/>
    <s v="Weekend"/>
  </r>
  <r>
    <x v="878"/>
    <d v="2024-06-13T00:00:00"/>
    <d v="2024-06-13T00:00:00"/>
    <d v="2024-06-13T00:00:00"/>
    <s v="Neha Sharma"/>
    <s v="Delhi"/>
    <x v="5"/>
    <x v="3"/>
    <s v="Mobile"/>
    <n v="1"/>
    <n v="500"/>
    <n v="500"/>
    <x v="2"/>
    <s v="Completed"/>
    <s v="In Transit"/>
    <s v="WH-Delhi"/>
    <s v="Offline"/>
    <s v="Yes"/>
    <s v="Late Delivery"/>
    <n v="0"/>
    <s v="Keep"/>
    <s v="Ok"/>
    <s v="Valid"/>
    <s v="OK"/>
    <s v="Ok"/>
    <s v="Ok"/>
    <n v="500"/>
    <s v="ok"/>
    <s v="Late Delivery"/>
    <x v="3"/>
    <n v="2024"/>
    <s v="Thu"/>
    <x v="0"/>
    <s v="Fast"/>
    <x v="0"/>
    <s v="Weekday"/>
  </r>
  <r>
    <x v="879"/>
    <d v="2024-03-15T00:00:00"/>
    <d v="2024-03-15T00:00:00"/>
    <d v="2024-03-15T00:00:00"/>
    <s v="Rahul Singh"/>
    <s v="Lucknow"/>
    <x v="4"/>
    <x v="0"/>
    <s v="Sofa"/>
    <n v="0"/>
    <n v="500"/>
    <n v="0"/>
    <x v="1"/>
    <s v="Cancelled"/>
    <s v="Delayed"/>
    <s v="WH-Delhi"/>
    <s v="Online"/>
    <s v="No"/>
    <s v="N/A"/>
    <n v="0"/>
    <s v="Keep"/>
    <s v="Fix"/>
    <s v="Valid"/>
    <s v="OK"/>
    <s v="Ok"/>
    <s v="Ok"/>
    <n v="0"/>
    <s v="ok"/>
    <s v="Not Returned"/>
    <x v="8"/>
    <n v="2024"/>
    <s v="Fri"/>
    <x v="0"/>
    <s v="Fast"/>
    <x v="0"/>
    <s v="Weekday"/>
  </r>
  <r>
    <x v="880"/>
    <d v="2024-10-30T00:00:00"/>
    <d v="2024-10-30T00:00:00"/>
    <d v="2024-11-03T00:00:00"/>
    <s v="Rahul Kumar"/>
    <s v="Pune"/>
    <x v="1"/>
    <x v="0"/>
    <s v="Chair"/>
    <n v="2"/>
    <n v="100"/>
    <n v="200"/>
    <x v="3"/>
    <s v="Completed"/>
    <s v="Delayed"/>
    <s v="WH-Delhi"/>
    <s v="Online"/>
    <s v="No"/>
    <s v="N/A"/>
    <n v="4"/>
    <s v="Keep"/>
    <s v="Ok"/>
    <s v="Valid"/>
    <s v="OK"/>
    <s v="Ok"/>
    <s v="Ok"/>
    <n v="200"/>
    <s v="ok"/>
    <s v="Not Returned"/>
    <x v="0"/>
    <n v="2024"/>
    <s v="Wed"/>
    <x v="0"/>
    <s v="Medium"/>
    <x v="0"/>
    <s v="Weekday"/>
  </r>
  <r>
    <x v="881"/>
    <d v="2024-10-19T00:00:00"/>
    <d v="2024-10-20T00:00:00"/>
    <d v="2024-10-20T00:00:00"/>
    <s v="Sneha Patel"/>
    <s v="Bangalore"/>
    <x v="3"/>
    <x v="1"/>
    <s v="Oil"/>
    <n v="2"/>
    <n v="2000"/>
    <n v="4000"/>
    <x v="1"/>
    <s v="Completed"/>
    <s v="Delayed"/>
    <s v="WH-Mumbai"/>
    <s v="Offline"/>
    <s v="N/A"/>
    <s v="N/A"/>
    <n v="0"/>
    <s v="Keep"/>
    <s v="Ok"/>
    <s v="Valid"/>
    <s v="OK"/>
    <s v="Ok"/>
    <s v="Ok"/>
    <n v="4000"/>
    <s v="ok"/>
    <s v="Not Returned"/>
    <x v="0"/>
    <n v="2024"/>
    <s v="Sat"/>
    <x v="0"/>
    <s v="Fast"/>
    <x v="2"/>
    <s v="Weekend"/>
  </r>
  <r>
    <x v="882"/>
    <d v="2024-08-13T00:00:00"/>
    <d v="2024-08-11T00:00:00"/>
    <d v="2024-08-17T00:00:00"/>
    <s v="Amit Joshi"/>
    <s v="Mumbai"/>
    <x v="1"/>
    <x v="0"/>
    <s v="Table"/>
    <n v="0"/>
    <n v="1000"/>
    <n v="0"/>
    <x v="1"/>
    <s v="Pending"/>
    <s v="In Transit"/>
    <s v="WH-Delhi"/>
    <s v="Online"/>
    <s v="No"/>
    <s v="N/A"/>
    <n v="6"/>
    <s v="Keep"/>
    <s v="Fix"/>
    <s v="Valid"/>
    <s v="Dispatch Error"/>
    <s v="Ok"/>
    <s v="Ok"/>
    <n v="0"/>
    <s v="ok"/>
    <s v="Not Returned"/>
    <x v="11"/>
    <n v="2024"/>
    <s v="Tue"/>
    <x v="1"/>
    <s v="Slow"/>
    <x v="0"/>
    <s v="Weekday"/>
  </r>
  <r>
    <x v="883"/>
    <d v="2024-02-05T00:00:00"/>
    <d v="2024-02-07T00:00:00"/>
    <d v="2024-02-11T00:00:00"/>
    <s v="Sneha Yadav"/>
    <s v="Delhi"/>
    <x v="5"/>
    <x v="0"/>
    <s v="Sofa"/>
    <n v="3"/>
    <n v="0"/>
    <n v="0"/>
    <x v="0"/>
    <s v="Completed"/>
    <s v="Delayed"/>
    <s v="WH-Mumbai"/>
    <s v="Online"/>
    <s v="Yes"/>
    <s v="Unknwon"/>
    <n v="4"/>
    <s v="Keep"/>
    <s v="Ok"/>
    <s v="Missing"/>
    <s v="OK"/>
    <s v="Fix"/>
    <s v="Ok"/>
    <n v="0"/>
    <s v="ok"/>
    <s v="Unknwon"/>
    <x v="2"/>
    <n v="2024"/>
    <s v="Mon"/>
    <x v="0"/>
    <s v="Medium"/>
    <x v="0"/>
    <s v="Weekday"/>
  </r>
  <r>
    <x v="884"/>
    <d v="2024-11-02T00:00:00"/>
    <d v="2024-11-05T00:00:00"/>
    <d v="2024-11-10T00:00:00"/>
    <s v="Rahul Kumar"/>
    <s v="Hyderabad"/>
    <x v="0"/>
    <x v="2"/>
    <s v="Jeans"/>
    <n v="1"/>
    <n v="0"/>
    <n v="0"/>
    <x v="3"/>
    <s v="Completed"/>
    <s v="In Transit"/>
    <s v="WH-Delhi"/>
    <s v="Offline"/>
    <s v="N/A"/>
    <s v="N/A"/>
    <n v="5"/>
    <s v="Keep"/>
    <s v="Ok"/>
    <s v="Missing"/>
    <s v="OK"/>
    <s v="Fix"/>
    <s v="Ok"/>
    <n v="0"/>
    <s v="ok"/>
    <s v="Not Returned"/>
    <x v="5"/>
    <n v="2024"/>
    <s v="Sat"/>
    <x v="0"/>
    <s v="Medium"/>
    <x v="0"/>
    <s v="Weekend"/>
  </r>
  <r>
    <x v="885"/>
    <d v="2024-07-01T00:00:00"/>
    <d v="2024-07-03T00:00:00"/>
    <d v="2024-07-07T00:00:00"/>
    <s v="Vikas Verma"/>
    <s v="Jaipur"/>
    <x v="2"/>
    <x v="1"/>
    <s v="Oil"/>
    <n v="0"/>
    <n v="0"/>
    <n v="0"/>
    <x v="1"/>
    <s v="Completed"/>
    <s v="Delayed"/>
    <s v="WH-Delhi"/>
    <s v="Offline"/>
    <s v="N/A"/>
    <s v="N/A"/>
    <n v="4"/>
    <s v="Keep"/>
    <s v="Fix"/>
    <s v="Missing"/>
    <s v="OK"/>
    <s v="Fix"/>
    <s v="Ok"/>
    <n v="0"/>
    <s v="ok"/>
    <s v="Not Returned"/>
    <x v="1"/>
    <n v="2024"/>
    <s v="Mon"/>
    <x v="0"/>
    <s v="Medium"/>
    <x v="0"/>
    <s v="Weekday"/>
  </r>
  <r>
    <x v="886"/>
    <d v="2024-01-16T00:00:00"/>
    <d v="2024-01-16T00:00:00"/>
    <d v="2024-01-16T00:00:00"/>
    <s v="Karan Sharma"/>
    <s v="Delhi"/>
    <x v="5"/>
    <x v="1"/>
    <s v="Rice"/>
    <n v="2"/>
    <n v="2000"/>
    <n v="4000"/>
    <x v="3"/>
    <s v="Completed"/>
    <s v="Delayed"/>
    <s v="WH-Delhi"/>
    <s v="Offline"/>
    <s v="No"/>
    <s v="N/A"/>
    <n v="0"/>
    <s v="Keep"/>
    <s v="Ok"/>
    <s v="Valid"/>
    <s v="OK"/>
    <s v="Ok"/>
    <s v="Ok"/>
    <n v="4000"/>
    <s v="ok"/>
    <s v="Not Returned"/>
    <x v="4"/>
    <n v="2024"/>
    <s v="Tue"/>
    <x v="0"/>
    <s v="Fast"/>
    <x v="2"/>
    <s v="Weekday"/>
  </r>
  <r>
    <x v="887"/>
    <d v="2024-02-25T00:00:00"/>
    <d v="2024-02-27T00:00:00"/>
    <d v="2024-02-26T00:00:00"/>
    <s v="Sneha Kumar"/>
    <s v="Mumbai"/>
    <x v="1"/>
    <x v="3"/>
    <s v="Mobile"/>
    <n v="-1"/>
    <n v="100"/>
    <n v="-100"/>
    <x v="2"/>
    <s v="Cancelled"/>
    <s v="In Transit"/>
    <s v="WH-Mumbai"/>
    <s v="Offline"/>
    <s v="No"/>
    <s v="N/A"/>
    <n v="-1"/>
    <s v="Keep"/>
    <s v="Fix"/>
    <s v="Valid"/>
    <s v="Delivery Before Dispatch"/>
    <s v="Ok"/>
    <s v="Ok"/>
    <n v="-100"/>
    <s v="ok"/>
    <s v="Not Returned"/>
    <x v="2"/>
    <n v="2024"/>
    <s v="Sun"/>
    <x v="0"/>
    <s v="Fast"/>
    <x v="0"/>
    <s v="Weekend"/>
  </r>
  <r>
    <x v="888"/>
    <d v="2024-04-08T00:00:00"/>
    <d v="2024-04-08T00:00:00"/>
    <d v="2024-04-09T00:00:00"/>
    <s v="Karan Singh"/>
    <s v="Mumbai"/>
    <x v="1"/>
    <x v="3"/>
    <s v="Laptop"/>
    <n v="0"/>
    <n v="1000"/>
    <n v="0"/>
    <x v="0"/>
    <s v="Pending"/>
    <s v="On Time"/>
    <s v="WH-Pune"/>
    <s v="Online"/>
    <s v="N/A"/>
    <s v="N/A"/>
    <n v="1"/>
    <s v="Keep"/>
    <s v="Fix"/>
    <s v="Valid"/>
    <s v="OK"/>
    <s v="Ok"/>
    <s v="Ok"/>
    <n v="0"/>
    <s v="ok"/>
    <s v="Not Returned"/>
    <x v="10"/>
    <n v="2024"/>
    <s v="Mon"/>
    <x v="0"/>
    <s v="Fast"/>
    <x v="0"/>
    <s v="Weekday"/>
  </r>
  <r>
    <x v="889"/>
    <d v="2024-06-17T00:00:00"/>
    <d v="2024-06-17T00:00:00"/>
    <d v="2024-06-17T00:00:00"/>
    <s v="Karan Sharma"/>
    <s v="Delhi"/>
    <x v="5"/>
    <x v="3"/>
    <s v="Mobile"/>
    <n v="0"/>
    <n v="0"/>
    <n v="0"/>
    <x v="3"/>
    <s v="Completed"/>
    <s v="In Transit"/>
    <s v="WH-Delhi"/>
    <s v="Online"/>
    <s v="No"/>
    <s v="N/A"/>
    <n v="0"/>
    <s v="Keep"/>
    <s v="Fix"/>
    <s v="Missing"/>
    <s v="OK"/>
    <s v="Fix"/>
    <s v="Ok"/>
    <n v="0"/>
    <s v="ok"/>
    <s v="Not Returned"/>
    <x v="3"/>
    <n v="2024"/>
    <s v="Mon"/>
    <x v="0"/>
    <s v="Fast"/>
    <x v="0"/>
    <s v="Weekday"/>
  </r>
  <r>
    <x v="890"/>
    <d v="2024-12-11T00:00:00"/>
    <d v="2024-12-12T00:00:00"/>
    <d v="2024-12-15T00:00:00"/>
    <s v="Anjali Verma"/>
    <s v="Mumbai"/>
    <x v="1"/>
    <x v="3"/>
    <s v="Headphones"/>
    <n v="0"/>
    <n v="1000"/>
    <n v="0"/>
    <x v="0"/>
    <s v="Completed"/>
    <s v="In Transit"/>
    <s v="WH-Pune"/>
    <s v="Online"/>
    <s v="N/A"/>
    <s v="N/A"/>
    <n v="3"/>
    <s v="Keep"/>
    <s v="Fix"/>
    <s v="Valid"/>
    <s v="OK"/>
    <s v="Ok"/>
    <s v="Ok"/>
    <n v="0"/>
    <s v="ok"/>
    <s v="Not Returned"/>
    <x v="6"/>
    <n v="2024"/>
    <s v="Wed"/>
    <x v="0"/>
    <s v="Medium"/>
    <x v="0"/>
    <s v="Weekday"/>
  </r>
  <r>
    <x v="891"/>
    <d v="2024-06-13T00:00:00"/>
    <d v="2024-06-15T00:00:00"/>
    <d v="2024-06-20T00:00:00"/>
    <s v="Anjali Gupta"/>
    <s v="Nagpur"/>
    <x v="1"/>
    <x v="1"/>
    <s v="Wheat"/>
    <n v="2"/>
    <n v="2000"/>
    <n v="4000"/>
    <x v="3"/>
    <s v="Completed"/>
    <s v="Delayed"/>
    <s v="WH-Pune"/>
    <s v="Online"/>
    <s v="N/A"/>
    <s v="N/A"/>
    <n v="5"/>
    <s v="Keep"/>
    <s v="Ok"/>
    <s v="Valid"/>
    <s v="OK"/>
    <s v="Ok"/>
    <s v="Ok"/>
    <n v="4000"/>
    <s v="ok"/>
    <s v="Not Returned"/>
    <x v="3"/>
    <n v="2024"/>
    <s v="Thu"/>
    <x v="0"/>
    <s v="Medium"/>
    <x v="2"/>
    <s v="Weekday"/>
  </r>
  <r>
    <x v="892"/>
    <d v="2024-05-20T00:00:00"/>
    <d v="2024-05-20T00:00:00"/>
    <d v="2024-05-20T00:00:00"/>
    <s v="Sneha Kumar"/>
    <s v="Mumbai"/>
    <x v="1"/>
    <x v="1"/>
    <s v="Rice"/>
    <n v="1"/>
    <n v="0"/>
    <n v="0"/>
    <x v="3"/>
    <s v="Pending"/>
    <s v="In Transit"/>
    <s v="WH-Pune"/>
    <s v="Online"/>
    <s v="N/A"/>
    <s v="N/A"/>
    <n v="0"/>
    <s v="Keep"/>
    <s v="Ok"/>
    <s v="Missing"/>
    <s v="OK"/>
    <s v="Fix"/>
    <s v="Ok"/>
    <n v="0"/>
    <s v="ok"/>
    <s v="Not Returned"/>
    <x v="9"/>
    <n v="2024"/>
    <s v="Mon"/>
    <x v="0"/>
    <s v="Fast"/>
    <x v="0"/>
    <s v="Weekday"/>
  </r>
  <r>
    <x v="893"/>
    <d v="2024-06-17T00:00:00"/>
    <d v="2024-06-17T00:00:00"/>
    <d v="2024-06-21T00:00:00"/>
    <s v="Rahul Kumar"/>
    <s v="Lucknow"/>
    <x v="4"/>
    <x v="1"/>
    <s v="Oil"/>
    <n v="1"/>
    <n v="100"/>
    <n v="100"/>
    <x v="0"/>
    <s v="Completed"/>
    <s v="Delayed"/>
    <s v="WH-Mumbai"/>
    <s v="Offline"/>
    <s v="N/A"/>
    <s v="N/A"/>
    <n v="4"/>
    <s v="Keep"/>
    <s v="Ok"/>
    <s v="Valid"/>
    <s v="OK"/>
    <s v="Ok"/>
    <s v="Ok"/>
    <n v="100"/>
    <s v="ok"/>
    <s v="Not Returned"/>
    <x v="3"/>
    <n v="2024"/>
    <s v="Mon"/>
    <x v="0"/>
    <s v="Medium"/>
    <x v="0"/>
    <s v="Weekday"/>
  </r>
  <r>
    <x v="894"/>
    <d v="2024-04-30T00:00:00"/>
    <d v="2024-04-29T00:00:00"/>
    <d v="2024-04-29T00:00:00"/>
    <s v="Anjali Joshi"/>
    <s v="Delhi"/>
    <x v="5"/>
    <x v="2"/>
    <s v="T-Shirt"/>
    <n v="0"/>
    <n v="500"/>
    <n v="0"/>
    <x v="3"/>
    <s v="Pending"/>
    <s v="Delayed"/>
    <s v="WH-Delhi"/>
    <s v="Online"/>
    <s v="N/A"/>
    <s v="N/A"/>
    <n v="0"/>
    <s v="Keep"/>
    <s v="Fix"/>
    <s v="Valid"/>
    <s v="Dispatch Error"/>
    <s v="Ok"/>
    <s v="Ok"/>
    <n v="0"/>
    <s v="ok"/>
    <s v="Not Returned"/>
    <x v="10"/>
    <n v="2024"/>
    <s v="Tue"/>
    <x v="0"/>
    <s v="Fast"/>
    <x v="0"/>
    <s v="Weekday"/>
  </r>
  <r>
    <x v="895"/>
    <d v="2024-11-30T00:00:00"/>
    <d v="2024-12-01T00:00:00"/>
    <d v="2024-12-05T00:00:00"/>
    <s v="Karan Sharma"/>
    <s v="Mumbai"/>
    <x v="1"/>
    <x v="0"/>
    <s v="Sofa"/>
    <n v="-1"/>
    <n v="1000"/>
    <n v="-1000"/>
    <x v="0"/>
    <s v="Pending"/>
    <s v="Delayed"/>
    <s v="WH-Delhi"/>
    <s v="Online"/>
    <s v="Yes"/>
    <s v="Unknwon"/>
    <n v="4"/>
    <s v="Keep"/>
    <s v="Fix"/>
    <s v="Valid"/>
    <s v="OK"/>
    <s v="Ok"/>
    <s v="Ok"/>
    <n v="-1000"/>
    <s v="ok"/>
    <s v="Unknwon"/>
    <x v="5"/>
    <n v="2024"/>
    <s v="Sat"/>
    <x v="0"/>
    <s v="Medium"/>
    <x v="0"/>
    <s v="Weekend"/>
  </r>
  <r>
    <x v="896"/>
    <d v="2024-04-16T00:00:00"/>
    <d v="2024-04-15T00:00:00"/>
    <d v="2024-04-22T00:00:00"/>
    <s v="Rohit Yadav"/>
    <s v="Hyderabad"/>
    <x v="0"/>
    <x v="3"/>
    <s v="Headphones"/>
    <n v="0"/>
    <n v="500"/>
    <n v="0"/>
    <x v="0"/>
    <s v="Pending"/>
    <s v="Delayed"/>
    <s v="WH-Pune"/>
    <s v="Offline"/>
    <s v="Yes"/>
    <s v="Wrong Item"/>
    <n v="7"/>
    <s v="Keep"/>
    <s v="Fix"/>
    <s v="Valid"/>
    <s v="Dispatch Error"/>
    <s v="Ok"/>
    <s v="Ok"/>
    <n v="0"/>
    <s v="ok"/>
    <s v="Wrong Item"/>
    <x v="10"/>
    <n v="2024"/>
    <s v="Tue"/>
    <x v="1"/>
    <s v="Slow"/>
    <x v="0"/>
    <s v="Weekday"/>
  </r>
  <r>
    <x v="897"/>
    <d v="2024-05-09T00:00:00"/>
    <d v="2024-05-10T00:00:00"/>
    <d v="2024-05-16T00:00:00"/>
    <s v="Pooja Kumar"/>
    <s v="Hyderabad"/>
    <x v="0"/>
    <x v="1"/>
    <s v="Rice"/>
    <n v="2"/>
    <n v="500"/>
    <n v="1000"/>
    <x v="1"/>
    <s v="Pending"/>
    <s v="Delayed"/>
    <s v="WH-Delhi"/>
    <s v="Online"/>
    <s v="No"/>
    <s v="N/A"/>
    <n v="6"/>
    <s v="Keep"/>
    <s v="Ok"/>
    <s v="Valid"/>
    <s v="OK"/>
    <s v="Ok"/>
    <s v="Ok"/>
    <n v="1000"/>
    <s v="ok"/>
    <s v="Not Returned"/>
    <x v="9"/>
    <n v="2024"/>
    <s v="Thu"/>
    <x v="1"/>
    <s v="Slow"/>
    <x v="0"/>
    <s v="Weekday"/>
  </r>
  <r>
    <x v="898"/>
    <d v="2024-07-01T00:00:00"/>
    <d v="2024-07-02T00:00:00"/>
    <d v="2024-07-08T00:00:00"/>
    <s v="Amit Singh"/>
    <s v="Delhi"/>
    <x v="5"/>
    <x v="2"/>
    <s v="Jeans"/>
    <n v="2"/>
    <n v="500"/>
    <n v="1000"/>
    <x v="3"/>
    <s v="Completed"/>
    <s v="Delayed"/>
    <s v="WH-Delhi"/>
    <s v="Offline"/>
    <s v="No"/>
    <s v="N/A"/>
    <n v="6"/>
    <s v="Keep"/>
    <s v="Ok"/>
    <s v="Valid"/>
    <s v="OK"/>
    <s v="Ok"/>
    <s v="Ok"/>
    <n v="1000"/>
    <s v="ok"/>
    <s v="Not Returned"/>
    <x v="1"/>
    <n v="2024"/>
    <s v="Mon"/>
    <x v="1"/>
    <s v="Slow"/>
    <x v="0"/>
    <s v="Weekday"/>
  </r>
  <r>
    <x v="899"/>
    <d v="2024-09-15T00:00:00"/>
    <d v="2024-09-14T00:00:00"/>
    <d v="2024-09-19T00:00:00"/>
    <s v="Rahul Gupta"/>
    <s v="Pune"/>
    <x v="1"/>
    <x v="0"/>
    <s v="Table"/>
    <n v="-1"/>
    <n v="500"/>
    <n v="-500"/>
    <x v="1"/>
    <s v="Completed"/>
    <s v="On Time"/>
    <s v="WH-Mumbai"/>
    <s v="Online"/>
    <s v="N/A"/>
    <s v="N/A"/>
    <n v="5"/>
    <s v="Keep"/>
    <s v="Fix"/>
    <s v="Valid"/>
    <s v="Dispatch Error"/>
    <s v="Ok"/>
    <s v="Ok"/>
    <n v="-500"/>
    <s v="ok"/>
    <s v="Wrong"/>
    <x v="7"/>
    <n v="2024"/>
    <s v="Sun"/>
    <x v="0"/>
    <s v="Medium"/>
    <x v="0"/>
    <s v="Weekend"/>
  </r>
  <r>
    <x v="900"/>
    <d v="2024-08-02T00:00:00"/>
    <d v="2024-08-05T00:00:00"/>
    <d v="2024-08-06T00:00:00"/>
    <s v="Amit Patel"/>
    <s v="Jaipur"/>
    <x v="2"/>
    <x v="2"/>
    <s v="Jacket"/>
    <n v="0"/>
    <n v="1000"/>
    <n v="0"/>
    <x v="1"/>
    <s v="Pending"/>
    <s v="On Time"/>
    <s v="WH-Delhi"/>
    <s v="Online"/>
    <s v="No"/>
    <s v="N/A"/>
    <n v="1"/>
    <s v="Keep"/>
    <s v="Fix"/>
    <s v="Valid"/>
    <s v="OK"/>
    <s v="Ok"/>
    <s v="Ok"/>
    <n v="0"/>
    <s v="ok"/>
    <s v="Not Returned"/>
    <x v="11"/>
    <n v="2024"/>
    <s v="Fri"/>
    <x v="0"/>
    <s v="Fast"/>
    <x v="0"/>
    <s v="Weekday"/>
  </r>
  <r>
    <x v="901"/>
    <d v="2024-07-10T00:00:00"/>
    <d v="2024-07-09T00:00:00"/>
    <d v="2024-07-15T00:00:00"/>
    <s v="Vikas Patel"/>
    <s v="Bangalore"/>
    <x v="3"/>
    <x v="1"/>
    <s v="Wheat"/>
    <n v="3"/>
    <n v="500"/>
    <n v="1500"/>
    <x v="2"/>
    <s v="Pending"/>
    <s v="Delayed"/>
    <s v="WH-Mumbai"/>
    <s v="Online"/>
    <s v="Yes"/>
    <s v="Damaged"/>
    <n v="6"/>
    <s v="Keep"/>
    <s v="Ok"/>
    <s v="Valid"/>
    <s v="Dispatch Error"/>
    <s v="Ok"/>
    <s v="Ok"/>
    <n v="1500"/>
    <s v="ok"/>
    <s v="Damaged"/>
    <x v="1"/>
    <n v="2024"/>
    <s v="Wed"/>
    <x v="1"/>
    <s v="Slow"/>
    <x v="0"/>
    <s v="Weekday"/>
  </r>
  <r>
    <x v="902"/>
    <d v="2024-10-05T00:00:00"/>
    <d v="2024-10-05T00:00:00"/>
    <d v="2024-10-06T00:00:00"/>
    <s v="Pooja Gupta"/>
    <s v="Hyderabad"/>
    <x v="0"/>
    <x v="0"/>
    <s v="Table"/>
    <n v="2"/>
    <n v="1000"/>
    <n v="2000"/>
    <x v="1"/>
    <s v="Completed"/>
    <s v="On Time"/>
    <s v="WH-Mumbai"/>
    <s v="Online"/>
    <s v="Yes"/>
    <s v="Wrong Item"/>
    <n v="1"/>
    <s v="Keep"/>
    <s v="Ok"/>
    <s v="Valid"/>
    <s v="OK"/>
    <s v="Ok"/>
    <s v="Ok"/>
    <n v="2000"/>
    <s v="ok"/>
    <s v="Wrong Item"/>
    <x v="0"/>
    <n v="2024"/>
    <s v="Sat"/>
    <x v="0"/>
    <s v="Fast"/>
    <x v="2"/>
    <s v="Weekend"/>
  </r>
  <r>
    <x v="903"/>
    <d v="2024-12-30T00:00:00"/>
    <d v="2024-12-31T00:00:00"/>
    <d v="2025-01-06T00:00:00"/>
    <s v="Rohit Yadav"/>
    <s v="Lucknow"/>
    <x v="4"/>
    <x v="3"/>
    <s v="Headphones"/>
    <n v="-1"/>
    <n v="100"/>
    <n v="-100"/>
    <x v="2"/>
    <s v="Completed"/>
    <s v="In Transit"/>
    <s v="WH-Pune"/>
    <s v="Offline"/>
    <s v="N/A"/>
    <s v="N/A"/>
    <n v="6"/>
    <s v="Keep"/>
    <s v="Fix"/>
    <s v="Valid"/>
    <s v="OK"/>
    <s v="Ok"/>
    <s v="Ok"/>
    <n v="-100"/>
    <s v="ok"/>
    <s v="Wrong"/>
    <x v="6"/>
    <n v="2024"/>
    <s v="Mon"/>
    <x v="1"/>
    <s v="Slow"/>
    <x v="0"/>
    <s v="Weekday"/>
  </r>
  <r>
    <x v="904"/>
    <d v="2024-04-23T00:00:00"/>
    <d v="2024-04-25T00:00:00"/>
    <d v="2024-04-28T00:00:00"/>
    <s v="Rohit Sharma"/>
    <s v="Delhi"/>
    <x v="5"/>
    <x v="0"/>
    <s v="Chair"/>
    <n v="-1"/>
    <n v="100"/>
    <n v="-100"/>
    <x v="3"/>
    <s v="Cancelled"/>
    <s v="On Time"/>
    <s v="WH-Pune"/>
    <s v="Offline"/>
    <s v="No"/>
    <s v="N/A"/>
    <n v="3"/>
    <s v="Keep"/>
    <s v="Fix"/>
    <s v="Valid"/>
    <s v="OK"/>
    <s v="Ok"/>
    <s v="Ok"/>
    <n v="-100"/>
    <s v="ok"/>
    <s v="Not Returned"/>
    <x v="10"/>
    <n v="2024"/>
    <s v="Tue"/>
    <x v="0"/>
    <s v="Medium"/>
    <x v="0"/>
    <s v="Weekday"/>
  </r>
  <r>
    <x v="905"/>
    <d v="2024-05-07T00:00:00"/>
    <d v="2024-05-06T00:00:00"/>
    <d v="2024-05-08T00:00:00"/>
    <s v="Neha Joshi"/>
    <s v="Pune"/>
    <x v="1"/>
    <x v="1"/>
    <s v="Oil"/>
    <n v="2"/>
    <n v="500"/>
    <n v="1000"/>
    <x v="1"/>
    <s v="Completed"/>
    <s v="Delayed"/>
    <s v="WH-Mumbai"/>
    <s v="Offline"/>
    <s v="No"/>
    <s v="N/A"/>
    <n v="2"/>
    <s v="Keep"/>
    <s v="Ok"/>
    <s v="Valid"/>
    <s v="Dispatch Error"/>
    <s v="Ok"/>
    <s v="Ok"/>
    <n v="1000"/>
    <s v="ok"/>
    <s v="Not Returned"/>
    <x v="9"/>
    <n v="2024"/>
    <s v="Tue"/>
    <x v="0"/>
    <s v="Fast"/>
    <x v="0"/>
    <s v="Weekday"/>
  </r>
  <r>
    <x v="906"/>
    <d v="2024-01-13T00:00:00"/>
    <d v="2024-01-15T00:00:00"/>
    <d v="2024-01-20T00:00:00"/>
    <s v="Anjali Joshi"/>
    <s v="Pune"/>
    <x v="1"/>
    <x v="3"/>
    <s v="Headphones"/>
    <n v="-1"/>
    <n v="1000"/>
    <n v="-1000"/>
    <x v="2"/>
    <s v="Completed"/>
    <s v="In Transit"/>
    <s v="WH-Delhi"/>
    <s v="Offline"/>
    <s v="N/A"/>
    <s v="N/A"/>
    <n v="5"/>
    <s v="Keep"/>
    <s v="Fix"/>
    <s v="Valid"/>
    <s v="OK"/>
    <s v="Ok"/>
    <s v="Ok"/>
    <n v="-1000"/>
    <s v="ok"/>
    <s v="Wrong"/>
    <x v="4"/>
    <n v="2024"/>
    <s v="Sat"/>
    <x v="0"/>
    <s v="Medium"/>
    <x v="0"/>
    <s v="Weekend"/>
  </r>
  <r>
    <x v="907"/>
    <d v="2024-09-24T00:00:00"/>
    <d v="2024-09-23T00:00:00"/>
    <d v="2024-09-22T00:00:00"/>
    <s v="Neha Joshi"/>
    <s v="Jaipur"/>
    <x v="2"/>
    <x v="1"/>
    <s v="Rice"/>
    <n v="1"/>
    <n v="0"/>
    <n v="0"/>
    <x v="3"/>
    <s v="Pending"/>
    <s v="In Transit"/>
    <s v="WH-Mumbai"/>
    <s v="Online"/>
    <s v="N/A"/>
    <s v="N/A"/>
    <n v="-1"/>
    <s v="Keep"/>
    <s v="Ok"/>
    <s v="Missing"/>
    <s v="Dispatch Error"/>
    <s v="Fix"/>
    <s v="Ok"/>
    <n v="0"/>
    <s v="ok"/>
    <s v="Not Returned"/>
    <x v="7"/>
    <n v="2024"/>
    <s v="Tue"/>
    <x v="0"/>
    <s v="Fast"/>
    <x v="0"/>
    <s v="Weekday"/>
  </r>
  <r>
    <x v="908"/>
    <d v="2024-12-07T00:00:00"/>
    <d v="2024-12-06T00:00:00"/>
    <d v="2024-12-12T00:00:00"/>
    <s v="Anjali Gupta"/>
    <s v="Lucknow"/>
    <x v="4"/>
    <x v="2"/>
    <s v="Jeans"/>
    <n v="0"/>
    <n v="2000"/>
    <n v="0"/>
    <x v="3"/>
    <s v="Completed"/>
    <s v="Delayed"/>
    <s v="WH-Pune"/>
    <s v="Online"/>
    <s v="Yes"/>
    <s v="Damaged"/>
    <n v="6"/>
    <s v="Keep"/>
    <s v="Fix"/>
    <s v="Valid"/>
    <s v="Dispatch Error"/>
    <s v="Ok"/>
    <s v="Ok"/>
    <n v="0"/>
    <s v="ok"/>
    <s v="Damaged"/>
    <x v="6"/>
    <n v="2024"/>
    <s v="Sat"/>
    <x v="1"/>
    <s v="Slow"/>
    <x v="0"/>
    <s v="Weekend"/>
  </r>
  <r>
    <x v="909"/>
    <d v="2024-02-14T00:00:00"/>
    <d v="2024-02-16T00:00:00"/>
    <d v="2024-02-22T00:00:00"/>
    <s v="Vikas Joshi"/>
    <s v="Lucknow"/>
    <x v="4"/>
    <x v="1"/>
    <s v="Rice"/>
    <n v="0"/>
    <n v="500"/>
    <n v="0"/>
    <x v="3"/>
    <s v="Pending"/>
    <s v="On Time"/>
    <s v="WH-Delhi"/>
    <s v="Online"/>
    <s v="No"/>
    <s v="N/A"/>
    <n v="6"/>
    <s v="Keep"/>
    <s v="Fix"/>
    <s v="Valid"/>
    <s v="OK"/>
    <s v="Ok"/>
    <s v="Ok"/>
    <n v="0"/>
    <s v="ok"/>
    <s v="Not Returned"/>
    <x v="2"/>
    <n v="2024"/>
    <s v="Wed"/>
    <x v="1"/>
    <s v="Slow"/>
    <x v="0"/>
    <s v="Weekday"/>
  </r>
  <r>
    <x v="910"/>
    <d v="2024-10-12T00:00:00"/>
    <d v="2024-10-10T00:00:00"/>
    <d v="2024-10-09T00:00:00"/>
    <s v="Rahul Kumar"/>
    <s v="Jaipur"/>
    <x v="2"/>
    <x v="0"/>
    <s v="Sofa"/>
    <n v="-1"/>
    <n v="0"/>
    <n v="0"/>
    <x v="3"/>
    <s v="Completed"/>
    <s v="On Time"/>
    <s v="WH-Pune"/>
    <s v="Online"/>
    <s v="Yes"/>
    <s v="Damaged"/>
    <n v="-1"/>
    <s v="Keep"/>
    <s v="Fix"/>
    <s v="Missing"/>
    <s v="Dispatch Error"/>
    <s v="Fix"/>
    <s v="Ok"/>
    <n v="0"/>
    <s v="ok"/>
    <s v="Damaged"/>
    <x v="0"/>
    <n v="2024"/>
    <s v="Sat"/>
    <x v="0"/>
    <s v="Fast"/>
    <x v="0"/>
    <s v="Weekend"/>
  </r>
  <r>
    <x v="911"/>
    <d v="2024-05-06T00:00:00"/>
    <d v="2024-05-07T00:00:00"/>
    <d v="2024-05-10T00:00:00"/>
    <s v="Amit Patel"/>
    <s v="Jaipur"/>
    <x v="2"/>
    <x v="3"/>
    <s v="Laptop"/>
    <n v="-1"/>
    <n v="500"/>
    <n v="-500"/>
    <x v="2"/>
    <s v="Pending"/>
    <s v="Delayed"/>
    <s v="WH-Pune"/>
    <s v="Online"/>
    <s v="Yes"/>
    <s v="Damaged"/>
    <n v="3"/>
    <s v="Keep"/>
    <s v="Fix"/>
    <s v="Valid"/>
    <s v="OK"/>
    <s v="Ok"/>
    <s v="Ok"/>
    <n v="-500"/>
    <s v="ok"/>
    <s v="Damaged"/>
    <x v="9"/>
    <n v="2024"/>
    <s v="Mon"/>
    <x v="0"/>
    <s v="Medium"/>
    <x v="0"/>
    <s v="Weekday"/>
  </r>
  <r>
    <x v="912"/>
    <d v="2024-07-01T00:00:00"/>
    <d v="2024-06-30T00:00:00"/>
    <d v="2024-07-06T00:00:00"/>
    <s v="Pooja Joshi"/>
    <s v="Pune"/>
    <x v="1"/>
    <x v="0"/>
    <s v="Table"/>
    <n v="2"/>
    <n v="500"/>
    <n v="1000"/>
    <x v="2"/>
    <s v="Cancelled"/>
    <s v="Delayed"/>
    <s v="WH-Mumbai"/>
    <s v="Offline"/>
    <s v="N/A"/>
    <s v="N/A"/>
    <n v="6"/>
    <s v="Keep"/>
    <s v="Ok"/>
    <s v="Valid"/>
    <s v="Dispatch Error"/>
    <s v="Ok"/>
    <s v="Ok"/>
    <n v="1000"/>
    <s v="ok"/>
    <s v="Not Returned"/>
    <x v="1"/>
    <n v="2024"/>
    <s v="Mon"/>
    <x v="1"/>
    <s v="Slow"/>
    <x v="0"/>
    <s v="Weekday"/>
  </r>
  <r>
    <x v="913"/>
    <d v="2024-01-09T00:00:00"/>
    <d v="2024-01-11T00:00:00"/>
    <d v="2024-01-16T00:00:00"/>
    <s v="Neha Sharma"/>
    <s v="Lucknow"/>
    <x v="4"/>
    <x v="3"/>
    <s v="Headphones"/>
    <n v="0"/>
    <n v="2000"/>
    <n v="0"/>
    <x v="0"/>
    <s v="Completed"/>
    <s v="In Transit"/>
    <s v="WH-Mumbai"/>
    <s v="Online"/>
    <s v="No"/>
    <s v="N/A"/>
    <n v="5"/>
    <s v="Keep"/>
    <s v="Fix"/>
    <s v="Valid"/>
    <s v="OK"/>
    <s v="Ok"/>
    <s v="Ok"/>
    <n v="0"/>
    <s v="ok"/>
    <s v="Not Returned"/>
    <x v="4"/>
    <n v="2024"/>
    <s v="Tue"/>
    <x v="0"/>
    <s v="Medium"/>
    <x v="0"/>
    <s v="Weekday"/>
  </r>
  <r>
    <x v="914"/>
    <d v="2024-04-14T00:00:00"/>
    <d v="2024-04-13T00:00:00"/>
    <d v="2024-04-18T00:00:00"/>
    <s v="Rahul Gupta"/>
    <s v="Hyderabad"/>
    <x v="0"/>
    <x v="2"/>
    <s v="Jacket"/>
    <n v="0"/>
    <n v="500"/>
    <n v="0"/>
    <x v="0"/>
    <s v="Pending"/>
    <s v="Delayed"/>
    <s v="WH-Delhi"/>
    <s v="Offline"/>
    <s v="No"/>
    <s v="N/A"/>
    <n v="5"/>
    <s v="Keep"/>
    <s v="Fix"/>
    <s v="Valid"/>
    <s v="Dispatch Error"/>
    <s v="Ok"/>
    <s v="Ok"/>
    <n v="0"/>
    <s v="ok"/>
    <s v="Not Returned"/>
    <x v="10"/>
    <n v="2024"/>
    <s v="Sun"/>
    <x v="0"/>
    <s v="Medium"/>
    <x v="0"/>
    <s v="Weekend"/>
  </r>
  <r>
    <x v="915"/>
    <d v="2024-04-25T00:00:00"/>
    <d v="2024-04-24T00:00:00"/>
    <d v="2024-04-28T00:00:00"/>
    <s v="Amit Yadav"/>
    <s v="Jaipur"/>
    <x v="2"/>
    <x v="1"/>
    <s v="Oil"/>
    <n v="3"/>
    <n v="1000"/>
    <n v="3000"/>
    <x v="2"/>
    <s v="Completed"/>
    <s v="In Transit"/>
    <s v="WH-Pune"/>
    <s v="Online"/>
    <s v="N/A"/>
    <s v="N/A"/>
    <n v="4"/>
    <s v="Keep"/>
    <s v="Ok"/>
    <s v="Valid"/>
    <s v="Dispatch Error"/>
    <s v="Ok"/>
    <s v="Ok"/>
    <n v="3000"/>
    <s v="ok"/>
    <s v="Not Returned"/>
    <x v="10"/>
    <n v="2024"/>
    <s v="Thu"/>
    <x v="0"/>
    <s v="Medium"/>
    <x v="2"/>
    <s v="Weekday"/>
  </r>
  <r>
    <x v="916"/>
    <d v="2024-03-13T00:00:00"/>
    <d v="2024-03-13T00:00:00"/>
    <d v="2024-03-15T00:00:00"/>
    <s v="Rohit Gupta"/>
    <s v="Bangalore"/>
    <x v="3"/>
    <x v="3"/>
    <s v="Mobile"/>
    <n v="0"/>
    <n v="0"/>
    <n v="0"/>
    <x v="3"/>
    <s v="Completed"/>
    <s v="On Time"/>
    <s v="WH-Pune"/>
    <s v="Online"/>
    <s v="N/A"/>
    <s v="N/A"/>
    <n v="2"/>
    <s v="Keep"/>
    <s v="Fix"/>
    <s v="Missing"/>
    <s v="OK"/>
    <s v="Fix"/>
    <s v="Ok"/>
    <n v="0"/>
    <s v="ok"/>
    <s v="Not Returned"/>
    <x v="8"/>
    <n v="2024"/>
    <s v="Wed"/>
    <x v="0"/>
    <s v="Fast"/>
    <x v="0"/>
    <s v="Weekday"/>
  </r>
  <r>
    <x v="917"/>
    <d v="2024-02-15T00:00:00"/>
    <d v="2024-02-17T00:00:00"/>
    <d v="2024-02-23T00:00:00"/>
    <s v="Pooja Verma"/>
    <s v="Mumbai"/>
    <x v="1"/>
    <x v="3"/>
    <s v="Laptop"/>
    <n v="-1"/>
    <n v="2000"/>
    <n v="-2000"/>
    <x v="0"/>
    <s v="Pending"/>
    <s v="On Time"/>
    <s v="WH-Mumbai"/>
    <s v="Offline"/>
    <s v="N/A"/>
    <s v="N/A"/>
    <n v="6"/>
    <s v="Keep"/>
    <s v="Fix"/>
    <s v="Valid"/>
    <s v="OK"/>
    <s v="Ok"/>
    <s v="Ok"/>
    <n v="-2000"/>
    <s v="ok"/>
    <s v="Wrong"/>
    <x v="2"/>
    <n v="2024"/>
    <s v="Thu"/>
    <x v="1"/>
    <s v="Slow"/>
    <x v="0"/>
    <s v="Weekday"/>
  </r>
  <r>
    <x v="918"/>
    <d v="2024-12-09T00:00:00"/>
    <d v="2024-12-11T00:00:00"/>
    <d v="2024-12-18T00:00:00"/>
    <s v="Amit Patel"/>
    <s v="Bangalore"/>
    <x v="3"/>
    <x v="0"/>
    <s v="Sofa"/>
    <n v="2"/>
    <n v="100"/>
    <n v="200"/>
    <x v="2"/>
    <s v="Cancelled"/>
    <s v="On Time"/>
    <s v="WH-Delhi"/>
    <s v="Online"/>
    <s v="No"/>
    <s v="N/A"/>
    <n v="7"/>
    <s v="Keep"/>
    <s v="Ok"/>
    <s v="Valid"/>
    <s v="OK"/>
    <s v="Ok"/>
    <s v="Ok"/>
    <n v="200"/>
    <s v="ok"/>
    <s v="Not Returned"/>
    <x v="6"/>
    <n v="2024"/>
    <s v="Mon"/>
    <x v="1"/>
    <s v="Slow"/>
    <x v="0"/>
    <s v="Weekday"/>
  </r>
  <r>
    <x v="919"/>
    <d v="2024-03-15T00:00:00"/>
    <d v="2024-03-14T00:00:00"/>
    <d v="2024-03-17T00:00:00"/>
    <s v="Karan Yadav"/>
    <s v="Nagpur"/>
    <x v="1"/>
    <x v="3"/>
    <s v="Laptop"/>
    <n v="2"/>
    <n v="1000"/>
    <n v="2000"/>
    <x v="1"/>
    <s v="Cancelled"/>
    <s v="On Time"/>
    <s v="WH-Pune"/>
    <s v="Online"/>
    <s v="N/A"/>
    <s v="N/A"/>
    <n v="3"/>
    <s v="Keep"/>
    <s v="Ok"/>
    <s v="Valid"/>
    <s v="Dispatch Error"/>
    <s v="Ok"/>
    <s v="Ok"/>
    <n v="2000"/>
    <s v="ok"/>
    <s v="Not Returned"/>
    <x v="8"/>
    <n v="2024"/>
    <s v="Fri"/>
    <x v="0"/>
    <s v="Medium"/>
    <x v="2"/>
    <s v="Weekday"/>
  </r>
  <r>
    <x v="920"/>
    <d v="2024-06-23T00:00:00"/>
    <d v="2024-06-25T00:00:00"/>
    <d v="2024-06-26T00:00:00"/>
    <s v="Neha Verma"/>
    <s v="Delhi"/>
    <x v="5"/>
    <x v="2"/>
    <s v="T-Shirt"/>
    <n v="2"/>
    <n v="1000"/>
    <n v="2000"/>
    <x v="3"/>
    <s v="Completed"/>
    <s v="In Transit"/>
    <s v="WH-Mumbai"/>
    <s v="Online"/>
    <s v="Yes"/>
    <s v="Unknwon"/>
    <n v="1"/>
    <s v="Keep"/>
    <s v="Ok"/>
    <s v="Valid"/>
    <s v="OK"/>
    <s v="Ok"/>
    <s v="Ok"/>
    <n v="2000"/>
    <s v="ok"/>
    <s v="Unknwon"/>
    <x v="3"/>
    <n v="2024"/>
    <s v="Sun"/>
    <x v="0"/>
    <s v="Fast"/>
    <x v="2"/>
    <s v="Weekend"/>
  </r>
  <r>
    <x v="921"/>
    <d v="2024-07-26T00:00:00"/>
    <d v="2024-07-28T00:00:00"/>
    <d v="2024-07-27T00:00:00"/>
    <s v="Priya Gupta"/>
    <s v="Nagpur"/>
    <x v="1"/>
    <x v="0"/>
    <s v="Table"/>
    <n v="1"/>
    <n v="500"/>
    <n v="500"/>
    <x v="3"/>
    <s v="Cancelled"/>
    <s v="On Time"/>
    <s v="WH-Pune"/>
    <s v="Online"/>
    <s v="Yes"/>
    <s v="Wrong Item"/>
    <n v="-1"/>
    <s v="Keep"/>
    <s v="Ok"/>
    <s v="Valid"/>
    <s v="Delivery Before Dispatch"/>
    <s v="Ok"/>
    <s v="Ok"/>
    <n v="500"/>
    <s v="ok"/>
    <s v="Wrong Item"/>
    <x v="1"/>
    <n v="2024"/>
    <s v="Fri"/>
    <x v="0"/>
    <s v="Fast"/>
    <x v="0"/>
    <s v="Weekday"/>
  </r>
  <r>
    <x v="922"/>
    <d v="2024-02-13T00:00:00"/>
    <d v="2024-02-13T00:00:00"/>
    <d v="2024-02-13T00:00:00"/>
    <s v="Karan Gupta"/>
    <s v="Pune"/>
    <x v="1"/>
    <x v="3"/>
    <s v="Headphones"/>
    <n v="2"/>
    <n v="0"/>
    <n v="0"/>
    <x v="3"/>
    <s v="Completed"/>
    <s v="Delayed"/>
    <s v="WH-Pune"/>
    <s v="Online"/>
    <s v="N/A"/>
    <s v="N/A"/>
    <n v="0"/>
    <s v="Keep"/>
    <s v="Ok"/>
    <s v="Missing"/>
    <s v="OK"/>
    <s v="Fix"/>
    <s v="Ok"/>
    <n v="0"/>
    <s v="ok"/>
    <s v="Not Returned"/>
    <x v="2"/>
    <n v="2024"/>
    <s v="Tue"/>
    <x v="0"/>
    <s v="Fast"/>
    <x v="0"/>
    <s v="Weekday"/>
  </r>
  <r>
    <x v="923"/>
    <d v="2024-03-14T00:00:00"/>
    <d v="2024-03-12T00:00:00"/>
    <d v="2024-03-12T00:00:00"/>
    <s v="Pooja Joshi"/>
    <s v="Hyderabad"/>
    <x v="0"/>
    <x v="2"/>
    <s v="Jacket"/>
    <n v="2"/>
    <n v="100"/>
    <n v="200"/>
    <x v="0"/>
    <s v="Cancelled"/>
    <s v="In Transit"/>
    <s v="WH-Mumbai"/>
    <s v="Offline"/>
    <s v="N/A"/>
    <s v="N/A"/>
    <n v="0"/>
    <s v="Keep"/>
    <s v="Ok"/>
    <s v="Valid"/>
    <s v="Dispatch Error"/>
    <s v="Ok"/>
    <s v="Ok"/>
    <n v="200"/>
    <s v="ok"/>
    <s v="Not Returned"/>
    <x v="8"/>
    <n v="2024"/>
    <s v="Thu"/>
    <x v="0"/>
    <s v="Fast"/>
    <x v="0"/>
    <s v="Weekday"/>
  </r>
  <r>
    <x v="924"/>
    <d v="2024-11-04T00:00:00"/>
    <d v="2024-11-06T00:00:00"/>
    <d v="2024-11-06T00:00:00"/>
    <s v="Anjali Kumar"/>
    <s v="Mumbai"/>
    <x v="1"/>
    <x v="1"/>
    <s v="Oil"/>
    <n v="1"/>
    <n v="2000"/>
    <n v="2000"/>
    <x v="0"/>
    <s v="Completed"/>
    <s v="Delayed"/>
    <s v="WH-Pune"/>
    <s v="Offline"/>
    <s v="N/A"/>
    <s v="N/A"/>
    <n v="0"/>
    <s v="Keep"/>
    <s v="Ok"/>
    <s v="Valid"/>
    <s v="OK"/>
    <s v="Ok"/>
    <s v="Ok"/>
    <n v="2000"/>
    <s v="ok"/>
    <s v="Not Returned"/>
    <x v="5"/>
    <n v="2024"/>
    <s v="Mon"/>
    <x v="0"/>
    <s v="Fast"/>
    <x v="2"/>
    <s v="Weekday"/>
  </r>
  <r>
    <x v="925"/>
    <d v="2024-02-14T00:00:00"/>
    <d v="2024-02-12T00:00:00"/>
    <d v="2024-02-19T00:00:00"/>
    <s v="Rahul Singh"/>
    <s v="Nagpur"/>
    <x v="1"/>
    <x v="1"/>
    <s v="Wheat"/>
    <n v="0"/>
    <n v="2000"/>
    <n v="0"/>
    <x v="2"/>
    <s v="Pending"/>
    <s v="Delayed"/>
    <s v="WH-Pune"/>
    <s v="Offline"/>
    <s v="No"/>
    <s v="N/A"/>
    <n v="7"/>
    <s v="Keep"/>
    <s v="Fix"/>
    <s v="Valid"/>
    <s v="Dispatch Error"/>
    <s v="Ok"/>
    <s v="Ok"/>
    <n v="0"/>
    <s v="ok"/>
    <s v="Not Returned"/>
    <x v="2"/>
    <n v="2024"/>
    <s v="Wed"/>
    <x v="1"/>
    <s v="Slow"/>
    <x v="0"/>
    <s v="Weekday"/>
  </r>
  <r>
    <x v="926"/>
    <d v="2024-01-08T00:00:00"/>
    <d v="2024-01-08T00:00:00"/>
    <d v="2024-01-12T00:00:00"/>
    <s v="Vikas Gupta"/>
    <s v="Hyderabad"/>
    <x v="0"/>
    <x v="2"/>
    <s v="Jeans"/>
    <n v="1"/>
    <n v="100"/>
    <n v="100"/>
    <x v="2"/>
    <s v="Completed"/>
    <s v="Delayed"/>
    <s v="WH-Delhi"/>
    <s v="Offline"/>
    <s v="N/A"/>
    <s v="N/A"/>
    <n v="4"/>
    <s v="Keep"/>
    <s v="Ok"/>
    <s v="Valid"/>
    <s v="OK"/>
    <s v="Ok"/>
    <s v="Ok"/>
    <n v="100"/>
    <s v="ok"/>
    <s v="Not Returned"/>
    <x v="4"/>
    <n v="2024"/>
    <s v="Mon"/>
    <x v="0"/>
    <s v="Medium"/>
    <x v="0"/>
    <s v="Weekday"/>
  </r>
  <r>
    <x v="927"/>
    <d v="2024-08-02T00:00:00"/>
    <d v="2024-08-02T00:00:00"/>
    <d v="2024-08-06T00:00:00"/>
    <s v="Neha Singh"/>
    <s v="Jaipur"/>
    <x v="2"/>
    <x v="3"/>
    <s v="Laptop"/>
    <n v="0"/>
    <n v="0"/>
    <n v="0"/>
    <x v="0"/>
    <s v="Completed"/>
    <s v="Delayed"/>
    <s v="WH-Mumbai"/>
    <s v="Online"/>
    <s v="N/A"/>
    <s v="N/A"/>
    <n v="4"/>
    <s v="Keep"/>
    <s v="Fix"/>
    <s v="Missing"/>
    <s v="OK"/>
    <s v="Fix"/>
    <s v="Ok"/>
    <n v="0"/>
    <s v="ok"/>
    <s v="Not Returned"/>
    <x v="11"/>
    <n v="2024"/>
    <s v="Fri"/>
    <x v="0"/>
    <s v="Medium"/>
    <x v="0"/>
    <s v="Weekday"/>
  </r>
  <r>
    <x v="928"/>
    <d v="2024-07-18T00:00:00"/>
    <d v="2024-07-21T00:00:00"/>
    <d v="2024-07-24T00:00:00"/>
    <s v="Rahul Joshi"/>
    <s v="Pune"/>
    <x v="1"/>
    <x v="3"/>
    <s v="Mobile"/>
    <n v="-1"/>
    <n v="1000"/>
    <n v="-1000"/>
    <x v="3"/>
    <s v="Completed"/>
    <s v="Delayed"/>
    <s v="WH-Pune"/>
    <s v="Online"/>
    <s v="N/A"/>
    <s v="N/A"/>
    <n v="3"/>
    <s v="Keep"/>
    <s v="Fix"/>
    <s v="Valid"/>
    <s v="OK"/>
    <s v="Ok"/>
    <s v="Ok"/>
    <n v="-1000"/>
    <s v="ok"/>
    <s v="Wrong"/>
    <x v="1"/>
    <n v="2024"/>
    <s v="Thu"/>
    <x v="0"/>
    <s v="Medium"/>
    <x v="0"/>
    <s v="Weekday"/>
  </r>
  <r>
    <x v="929"/>
    <d v="2024-04-23T00:00:00"/>
    <d v="2024-04-22T00:00:00"/>
    <d v="2024-04-24T00:00:00"/>
    <s v="Rohit Gupta"/>
    <s v="Nagpur"/>
    <x v="1"/>
    <x v="3"/>
    <s v="Mobile"/>
    <n v="2"/>
    <n v="2000"/>
    <n v="4000"/>
    <x v="2"/>
    <s v="Cancelled"/>
    <s v="Delayed"/>
    <s v="WH-Pune"/>
    <s v="Online"/>
    <s v="N/A"/>
    <s v="N/A"/>
    <n v="2"/>
    <s v="Keep"/>
    <s v="Ok"/>
    <s v="Valid"/>
    <s v="Dispatch Error"/>
    <s v="Ok"/>
    <s v="Ok"/>
    <n v="4000"/>
    <s v="ok"/>
    <s v="Not Returned"/>
    <x v="10"/>
    <n v="2024"/>
    <s v="Tue"/>
    <x v="0"/>
    <s v="Fast"/>
    <x v="2"/>
    <s v="Weekday"/>
  </r>
  <r>
    <x v="930"/>
    <d v="2024-08-16T00:00:00"/>
    <d v="2024-08-14T00:00:00"/>
    <d v="2024-08-13T00:00:00"/>
    <s v="Amit Singh"/>
    <s v="Nagpur"/>
    <x v="1"/>
    <x v="0"/>
    <s v="Chair"/>
    <n v="0"/>
    <n v="100"/>
    <n v="0"/>
    <x v="2"/>
    <s v="Completed"/>
    <s v="In Transit"/>
    <s v="WH-Mumbai"/>
    <s v="Online"/>
    <s v="N/A"/>
    <s v="N/A"/>
    <n v="-1"/>
    <s v="Keep"/>
    <s v="Fix"/>
    <s v="Valid"/>
    <s v="Dispatch Error"/>
    <s v="Ok"/>
    <s v="Ok"/>
    <n v="0"/>
    <s v="ok"/>
    <s v="Not Returned"/>
    <x v="11"/>
    <n v="2024"/>
    <s v="Fri"/>
    <x v="0"/>
    <s v="Fast"/>
    <x v="0"/>
    <s v="Weekday"/>
  </r>
  <r>
    <x v="931"/>
    <d v="2024-08-19T00:00:00"/>
    <d v="2024-08-18T00:00:00"/>
    <d v="2024-08-17T00:00:00"/>
    <s v="Rahul Joshi"/>
    <s v="Mumbai"/>
    <x v="1"/>
    <x v="1"/>
    <s v="Oil"/>
    <n v="2"/>
    <n v="100"/>
    <n v="200"/>
    <x v="2"/>
    <s v="Completed"/>
    <s v="Delayed"/>
    <s v="WH-Pune"/>
    <s v="Online"/>
    <s v="Yes"/>
    <s v="Unknwon"/>
    <n v="-1"/>
    <s v="Keep"/>
    <s v="Ok"/>
    <s v="Valid"/>
    <s v="Dispatch Error"/>
    <s v="Ok"/>
    <s v="Ok"/>
    <n v="200"/>
    <s v="ok"/>
    <s v="Unknwon"/>
    <x v="11"/>
    <n v="2024"/>
    <s v="Mon"/>
    <x v="0"/>
    <s v="Fast"/>
    <x v="0"/>
    <s v="Weekday"/>
  </r>
  <r>
    <x v="932"/>
    <d v="2024-08-23T00:00:00"/>
    <d v="2024-08-24T00:00:00"/>
    <d v="2024-08-31T00:00:00"/>
    <s v="Priya Verma"/>
    <s v="Bangalore"/>
    <x v="3"/>
    <x v="2"/>
    <s v="Jeans"/>
    <n v="1"/>
    <n v="0"/>
    <n v="0"/>
    <x v="1"/>
    <s v="Completed"/>
    <s v="On Time"/>
    <s v="WH-Mumbai"/>
    <s v="Offline"/>
    <s v="No"/>
    <s v="N/A"/>
    <n v="7"/>
    <s v="Keep"/>
    <s v="Ok"/>
    <s v="Missing"/>
    <s v="OK"/>
    <s v="Fix"/>
    <s v="Ok"/>
    <n v="0"/>
    <s v="ok"/>
    <s v="Not Returned"/>
    <x v="11"/>
    <n v="2024"/>
    <s v="Fri"/>
    <x v="1"/>
    <s v="Slow"/>
    <x v="0"/>
    <s v="Weekday"/>
  </r>
  <r>
    <x v="933"/>
    <d v="2024-09-13T00:00:00"/>
    <d v="2024-09-12T00:00:00"/>
    <d v="2024-09-13T00:00:00"/>
    <s v="Rahul Sharma"/>
    <s v="Delhi"/>
    <x v="5"/>
    <x v="0"/>
    <s v="Chair"/>
    <n v="1"/>
    <n v="1000"/>
    <n v="1000"/>
    <x v="2"/>
    <s v="Completed"/>
    <s v="Delayed"/>
    <s v="WH-Pune"/>
    <s v="Offline"/>
    <s v="Yes"/>
    <s v="Late Delivery"/>
    <n v="1"/>
    <s v="Keep"/>
    <s v="Ok"/>
    <s v="Valid"/>
    <s v="Dispatch Error"/>
    <s v="Ok"/>
    <s v="Ok"/>
    <n v="1000"/>
    <s v="ok"/>
    <s v="Late Delivery"/>
    <x v="7"/>
    <n v="2024"/>
    <s v="Fri"/>
    <x v="0"/>
    <s v="Fast"/>
    <x v="0"/>
    <s v="Weekday"/>
  </r>
  <r>
    <x v="934"/>
    <d v="2024-07-20T00:00:00"/>
    <d v="2024-07-23T00:00:00"/>
    <d v="2024-07-28T00:00:00"/>
    <s v="Karan Verma"/>
    <s v="Lucknow"/>
    <x v="4"/>
    <x v="3"/>
    <s v="Laptop"/>
    <n v="0"/>
    <n v="500"/>
    <n v="0"/>
    <x v="2"/>
    <s v="Completed"/>
    <s v="Delayed"/>
    <s v="WH-Mumbai"/>
    <s v="Offline"/>
    <s v="Yes"/>
    <s v="Unknwon"/>
    <n v="5"/>
    <s v="Keep"/>
    <s v="Fix"/>
    <s v="Valid"/>
    <s v="OK"/>
    <s v="Ok"/>
    <s v="Ok"/>
    <n v="0"/>
    <s v="ok"/>
    <s v="Unknwon"/>
    <x v="1"/>
    <n v="2024"/>
    <s v="Sat"/>
    <x v="0"/>
    <s v="Medium"/>
    <x v="0"/>
    <s v="Weekend"/>
  </r>
  <r>
    <x v="935"/>
    <d v="2024-03-16T00:00:00"/>
    <d v="2024-03-17T00:00:00"/>
    <d v="2024-03-23T00:00:00"/>
    <s v="Priya Patel"/>
    <s v="Pune"/>
    <x v="1"/>
    <x v="0"/>
    <s v="Table"/>
    <n v="1"/>
    <n v="1000"/>
    <n v="1000"/>
    <x v="3"/>
    <s v="Pending"/>
    <s v="Delayed"/>
    <s v="WH-Mumbai"/>
    <s v="Online"/>
    <s v="Yes"/>
    <s v="Damaged"/>
    <n v="6"/>
    <s v="Keep"/>
    <s v="Ok"/>
    <s v="Valid"/>
    <s v="OK"/>
    <s v="Ok"/>
    <s v="Ok"/>
    <n v="1000"/>
    <s v="ok"/>
    <s v="Damaged"/>
    <x v="8"/>
    <n v="2024"/>
    <s v="Sat"/>
    <x v="1"/>
    <s v="Slow"/>
    <x v="0"/>
    <s v="Weekend"/>
  </r>
  <r>
    <x v="936"/>
    <d v="2024-09-13T00:00:00"/>
    <d v="2024-09-15T00:00:00"/>
    <d v="2024-09-18T00:00:00"/>
    <s v="Neha Joshi"/>
    <s v="Lucknow"/>
    <x v="4"/>
    <x v="1"/>
    <s v="Oil"/>
    <n v="0"/>
    <n v="2000"/>
    <n v="0"/>
    <x v="0"/>
    <s v="Completed"/>
    <s v="On Time"/>
    <s v="WH-Pune"/>
    <s v="Online"/>
    <s v="No"/>
    <s v="N/A"/>
    <n v="3"/>
    <s v="Keep"/>
    <s v="Fix"/>
    <s v="Valid"/>
    <s v="OK"/>
    <s v="Ok"/>
    <s v="Ok"/>
    <n v="0"/>
    <s v="ok"/>
    <s v="Not Returned"/>
    <x v="7"/>
    <n v="2024"/>
    <s v="Fri"/>
    <x v="0"/>
    <s v="Medium"/>
    <x v="0"/>
    <s v="Weekday"/>
  </r>
  <r>
    <x v="937"/>
    <d v="2024-08-26T00:00:00"/>
    <d v="2024-08-29T00:00:00"/>
    <d v="2024-09-03T00:00:00"/>
    <s v="Amit Patel"/>
    <s v="Bangalore"/>
    <x v="3"/>
    <x v="3"/>
    <s v="Headphones"/>
    <n v="-1"/>
    <n v="500"/>
    <n v="-500"/>
    <x v="2"/>
    <s v="Cancelled"/>
    <s v="On Time"/>
    <s v="WH-Mumbai"/>
    <s v="Online"/>
    <s v="N/A"/>
    <s v="N/A"/>
    <n v="5"/>
    <s v="Keep"/>
    <s v="Fix"/>
    <s v="Valid"/>
    <s v="OK"/>
    <s v="Ok"/>
    <s v="Ok"/>
    <n v="-500"/>
    <s v="ok"/>
    <s v="Wrong"/>
    <x v="11"/>
    <n v="2024"/>
    <s v="Mon"/>
    <x v="0"/>
    <s v="Medium"/>
    <x v="0"/>
    <s v="Weekday"/>
  </r>
  <r>
    <x v="938"/>
    <d v="2024-02-23T00:00:00"/>
    <d v="2024-02-26T00:00:00"/>
    <d v="2024-02-27T00:00:00"/>
    <s v="Neha Verma"/>
    <s v="Bangalore"/>
    <x v="3"/>
    <x v="3"/>
    <s v="Laptop"/>
    <n v="1"/>
    <n v="1000"/>
    <n v="1000"/>
    <x v="3"/>
    <s v="Cancelled"/>
    <s v="Delayed"/>
    <s v="WH-Pune"/>
    <s v="Online"/>
    <s v="Yes"/>
    <s v="Wrong Item"/>
    <n v="1"/>
    <s v="Keep"/>
    <s v="Ok"/>
    <s v="Valid"/>
    <s v="OK"/>
    <s v="Ok"/>
    <s v="Ok"/>
    <n v="1000"/>
    <s v="ok"/>
    <s v="Wrong Item"/>
    <x v="2"/>
    <n v="2024"/>
    <s v="Fri"/>
    <x v="0"/>
    <s v="Fast"/>
    <x v="0"/>
    <s v="Weekday"/>
  </r>
  <r>
    <x v="939"/>
    <d v="2024-11-07T00:00:00"/>
    <d v="2024-11-06T00:00:00"/>
    <d v="2024-11-10T00:00:00"/>
    <s v="Karan Patel"/>
    <s v="Lucknow"/>
    <x v="4"/>
    <x v="3"/>
    <s v="Headphones"/>
    <n v="1"/>
    <n v="1000"/>
    <n v="1000"/>
    <x v="0"/>
    <s v="Cancelled"/>
    <s v="On Time"/>
    <s v="WH-Mumbai"/>
    <s v="Offline"/>
    <s v="No"/>
    <s v="N/A"/>
    <n v="4"/>
    <s v="Keep"/>
    <s v="Ok"/>
    <s v="Valid"/>
    <s v="Dispatch Error"/>
    <s v="Ok"/>
    <s v="Ok"/>
    <n v="1000"/>
    <s v="ok"/>
    <s v="Not Returned"/>
    <x v="5"/>
    <n v="2024"/>
    <s v="Thu"/>
    <x v="0"/>
    <s v="Medium"/>
    <x v="0"/>
    <s v="Weekday"/>
  </r>
  <r>
    <x v="940"/>
    <d v="2024-02-13T00:00:00"/>
    <d v="2024-02-14T00:00:00"/>
    <d v="2024-02-16T00:00:00"/>
    <s v="Karan Verma"/>
    <s v="Jaipur"/>
    <x v="2"/>
    <x v="0"/>
    <s v="Sofa"/>
    <n v="3"/>
    <n v="0"/>
    <n v="0"/>
    <x v="3"/>
    <s v="Pending"/>
    <s v="Delayed"/>
    <s v="WH-Mumbai"/>
    <s v="Online"/>
    <s v="N/A"/>
    <s v="N/A"/>
    <n v="2"/>
    <s v="Keep"/>
    <s v="Ok"/>
    <s v="Missing"/>
    <s v="OK"/>
    <s v="Fix"/>
    <s v="Ok"/>
    <n v="0"/>
    <s v="ok"/>
    <s v="Not Returned"/>
    <x v="2"/>
    <n v="2024"/>
    <s v="Tue"/>
    <x v="0"/>
    <s v="Fast"/>
    <x v="0"/>
    <s v="Weekday"/>
  </r>
  <r>
    <x v="941"/>
    <d v="2024-08-18T00:00:00"/>
    <d v="2024-08-21T00:00:00"/>
    <d v="2024-08-24T00:00:00"/>
    <s v="Amit Sharma"/>
    <s v="Delhi"/>
    <x v="5"/>
    <x v="3"/>
    <s v="Headphones"/>
    <n v="2"/>
    <n v="500"/>
    <n v="1000"/>
    <x v="3"/>
    <s v="Completed"/>
    <s v="In Transit"/>
    <s v="WH-Pune"/>
    <s v="Offline"/>
    <s v="N/A"/>
    <s v="N/A"/>
    <n v="3"/>
    <s v="Keep"/>
    <s v="Ok"/>
    <s v="Valid"/>
    <s v="OK"/>
    <s v="Ok"/>
    <s v="Ok"/>
    <n v="1000"/>
    <s v="ok"/>
    <s v="Not Returned"/>
    <x v="11"/>
    <n v="2024"/>
    <s v="Sun"/>
    <x v="0"/>
    <s v="Medium"/>
    <x v="0"/>
    <s v="Weekend"/>
  </r>
  <r>
    <x v="942"/>
    <d v="2024-10-02T00:00:00"/>
    <d v="2024-10-03T00:00:00"/>
    <d v="2024-10-02T00:00:00"/>
    <s v="Amit Sharma"/>
    <s v="Bangalore"/>
    <x v="3"/>
    <x v="2"/>
    <s v="Jacket"/>
    <n v="3"/>
    <n v="1000"/>
    <n v="3000"/>
    <x v="1"/>
    <s v="Completed"/>
    <s v="In Transit"/>
    <s v="WH-Mumbai"/>
    <s v="Offline"/>
    <s v="Yes"/>
    <s v="Wrong Item"/>
    <n v="-1"/>
    <s v="Keep"/>
    <s v="Ok"/>
    <s v="Valid"/>
    <s v="Delivery Before Dispatch"/>
    <s v="Ok"/>
    <s v="Ok"/>
    <n v="3000"/>
    <s v="ok"/>
    <s v="Wrong Item"/>
    <x v="0"/>
    <n v="2024"/>
    <s v="Wed"/>
    <x v="0"/>
    <s v="Fast"/>
    <x v="2"/>
    <s v="Weekday"/>
  </r>
  <r>
    <x v="943"/>
    <d v="2024-03-22T00:00:00"/>
    <d v="2024-03-20T00:00:00"/>
    <d v="2024-03-27T00:00:00"/>
    <s v="Rohit Joshi"/>
    <s v="Nagpur"/>
    <x v="1"/>
    <x v="3"/>
    <s v="Headphones"/>
    <n v="1"/>
    <n v="500"/>
    <n v="500"/>
    <x v="2"/>
    <s v="Pending"/>
    <s v="On Time"/>
    <s v="WH-Mumbai"/>
    <s v="Offline"/>
    <s v="N/A"/>
    <s v="N/A"/>
    <n v="7"/>
    <s v="Keep"/>
    <s v="Ok"/>
    <s v="Valid"/>
    <s v="Dispatch Error"/>
    <s v="Ok"/>
    <s v="Ok"/>
    <n v="500"/>
    <s v="ok"/>
    <s v="Not Returned"/>
    <x v="8"/>
    <n v="2024"/>
    <s v="Fri"/>
    <x v="1"/>
    <s v="Slow"/>
    <x v="0"/>
    <s v="Weekday"/>
  </r>
  <r>
    <x v="944"/>
    <d v="2024-06-28T00:00:00"/>
    <d v="2024-06-28T00:00:00"/>
    <d v="2024-07-02T00:00:00"/>
    <s v="Rohit Singh"/>
    <s v="Nagpur"/>
    <x v="1"/>
    <x v="0"/>
    <s v="Chair"/>
    <n v="-1"/>
    <n v="500"/>
    <n v="-500"/>
    <x v="3"/>
    <s v="Pending"/>
    <s v="On Time"/>
    <s v="WH-Mumbai"/>
    <s v="Online"/>
    <s v="N/A"/>
    <s v="N/A"/>
    <n v="4"/>
    <s v="Keep"/>
    <s v="Fix"/>
    <s v="Valid"/>
    <s v="OK"/>
    <s v="Ok"/>
    <s v="Ok"/>
    <n v="-500"/>
    <s v="ok"/>
    <s v="Wrong"/>
    <x v="3"/>
    <n v="2024"/>
    <s v="Fri"/>
    <x v="0"/>
    <s v="Medium"/>
    <x v="0"/>
    <s v="Weekday"/>
  </r>
  <r>
    <x v="945"/>
    <d v="2024-10-06T00:00:00"/>
    <d v="2024-10-06T00:00:00"/>
    <d v="2024-10-08T00:00:00"/>
    <s v="Vikas Gupta"/>
    <s v="Hyderabad"/>
    <x v="0"/>
    <x v="3"/>
    <s v="Laptop"/>
    <n v="0"/>
    <n v="2000"/>
    <n v="0"/>
    <x v="3"/>
    <s v="Cancelled"/>
    <s v="In Transit"/>
    <s v="WH-Delhi"/>
    <s v="Offline"/>
    <s v="Yes"/>
    <s v="Unknwon"/>
    <n v="2"/>
    <s v="Keep"/>
    <s v="Fix"/>
    <s v="Valid"/>
    <s v="OK"/>
    <s v="Ok"/>
    <s v="Ok"/>
    <n v="0"/>
    <s v="ok"/>
    <s v="Unknwon"/>
    <x v="0"/>
    <n v="2024"/>
    <s v="Sun"/>
    <x v="0"/>
    <s v="Fast"/>
    <x v="0"/>
    <s v="Weekend"/>
  </r>
  <r>
    <x v="946"/>
    <d v="2024-11-11T00:00:00"/>
    <d v="2024-11-09T00:00:00"/>
    <d v="2024-11-10T00:00:00"/>
    <s v="Rohit Patel"/>
    <s v="Jaipur"/>
    <x v="2"/>
    <x v="1"/>
    <s v="Wheat"/>
    <n v="0"/>
    <n v="100"/>
    <n v="0"/>
    <x v="3"/>
    <s v="Completed"/>
    <s v="Delayed"/>
    <s v="WH-Mumbai"/>
    <s v="Offline"/>
    <s v="No"/>
    <s v="N/A"/>
    <n v="1"/>
    <s v="Keep"/>
    <s v="Fix"/>
    <s v="Valid"/>
    <s v="Dispatch Error"/>
    <s v="Ok"/>
    <s v="Ok"/>
    <n v="0"/>
    <s v="ok"/>
    <s v="Not Returned"/>
    <x v="5"/>
    <n v="2024"/>
    <s v="Mon"/>
    <x v="0"/>
    <s v="Fast"/>
    <x v="0"/>
    <s v="Weekday"/>
  </r>
  <r>
    <x v="947"/>
    <d v="2024-04-13T00:00:00"/>
    <d v="2024-04-12T00:00:00"/>
    <d v="2024-04-16T00:00:00"/>
    <s v="Rohit Sharma"/>
    <s v="Jaipur"/>
    <x v="2"/>
    <x v="2"/>
    <s v="Jacket"/>
    <n v="0"/>
    <n v="1000"/>
    <n v="0"/>
    <x v="2"/>
    <s v="Completed"/>
    <s v="On Time"/>
    <s v="WH-Pune"/>
    <s v="Offline"/>
    <s v="No"/>
    <s v="N/A"/>
    <n v="4"/>
    <s v="Keep"/>
    <s v="Fix"/>
    <s v="Valid"/>
    <s v="Dispatch Error"/>
    <s v="Ok"/>
    <s v="Ok"/>
    <n v="0"/>
    <s v="ok"/>
    <s v="Not Returned"/>
    <x v="10"/>
    <n v="2024"/>
    <s v="Sat"/>
    <x v="0"/>
    <s v="Medium"/>
    <x v="0"/>
    <s v="Weekend"/>
  </r>
  <r>
    <x v="948"/>
    <d v="2024-06-23T00:00:00"/>
    <d v="2024-06-25T00:00:00"/>
    <d v="2024-06-29T00:00:00"/>
    <s v="Priya Kumar"/>
    <s v="Jaipur"/>
    <x v="2"/>
    <x v="0"/>
    <s v="Chair"/>
    <n v="0"/>
    <n v="500"/>
    <n v="0"/>
    <x v="3"/>
    <s v="Pending"/>
    <s v="On Time"/>
    <s v="WH-Delhi"/>
    <s v="Offline"/>
    <s v="N/A"/>
    <s v="N/A"/>
    <n v="4"/>
    <s v="Keep"/>
    <s v="Fix"/>
    <s v="Valid"/>
    <s v="OK"/>
    <s v="Ok"/>
    <s v="Ok"/>
    <n v="0"/>
    <s v="ok"/>
    <s v="Not Returned"/>
    <x v="3"/>
    <n v="2024"/>
    <s v="Sun"/>
    <x v="0"/>
    <s v="Medium"/>
    <x v="0"/>
    <s v="Weekend"/>
  </r>
  <r>
    <x v="949"/>
    <d v="2024-12-11T00:00:00"/>
    <d v="2024-12-10T00:00:00"/>
    <d v="2024-12-14T00:00:00"/>
    <s v="Priya Verma"/>
    <s v="Bangalore"/>
    <x v="3"/>
    <x v="2"/>
    <s v="Jeans"/>
    <n v="2"/>
    <n v="1000"/>
    <n v="2000"/>
    <x v="2"/>
    <s v="Completed"/>
    <s v="In Transit"/>
    <s v="WH-Delhi"/>
    <s v="Offline"/>
    <s v="N/A"/>
    <s v="N/A"/>
    <n v="4"/>
    <s v="Keep"/>
    <s v="Ok"/>
    <s v="Valid"/>
    <s v="Dispatch Error"/>
    <s v="Ok"/>
    <s v="Ok"/>
    <n v="2000"/>
    <s v="ok"/>
    <s v="Not Returned"/>
    <x v="6"/>
    <n v="2024"/>
    <s v="Wed"/>
    <x v="0"/>
    <s v="Medium"/>
    <x v="2"/>
    <s v="Weekday"/>
  </r>
  <r>
    <x v="950"/>
    <d v="2024-02-21T00:00:00"/>
    <d v="2024-02-24T00:00:00"/>
    <d v="2024-02-28T00:00:00"/>
    <s v="Karan Kumar"/>
    <s v="Jaipur"/>
    <x v="2"/>
    <x v="2"/>
    <s v="T-Shirt"/>
    <n v="3"/>
    <n v="1000"/>
    <n v="3000"/>
    <x v="0"/>
    <s v="Completed"/>
    <s v="Delayed"/>
    <s v="WH-Delhi"/>
    <s v="Offline"/>
    <s v="No"/>
    <s v="N/A"/>
    <n v="4"/>
    <s v="Keep"/>
    <s v="Ok"/>
    <s v="Valid"/>
    <s v="OK"/>
    <s v="Ok"/>
    <s v="Ok"/>
    <n v="3000"/>
    <s v="ok"/>
    <s v="Not Returned"/>
    <x v="2"/>
    <n v="2024"/>
    <s v="Wed"/>
    <x v="0"/>
    <s v="Medium"/>
    <x v="2"/>
    <s v="Weekday"/>
  </r>
  <r>
    <x v="951"/>
    <d v="2024-12-24T00:00:00"/>
    <d v="2024-12-22T00:00:00"/>
    <d v="2024-12-22T00:00:00"/>
    <s v="Karan Yadav"/>
    <s v="Bangalore"/>
    <x v="3"/>
    <x v="1"/>
    <s v="Rice"/>
    <n v="3"/>
    <n v="0"/>
    <n v="0"/>
    <x v="1"/>
    <s v="Cancelled"/>
    <s v="In Transit"/>
    <s v="WH-Delhi"/>
    <s v="Offline"/>
    <s v="N/A"/>
    <s v="N/A"/>
    <n v="0"/>
    <s v="Keep"/>
    <s v="Ok"/>
    <s v="Missing"/>
    <s v="Dispatch Error"/>
    <s v="Fix"/>
    <s v="Ok"/>
    <n v="0"/>
    <s v="ok"/>
    <s v="Not Returned"/>
    <x v="6"/>
    <n v="2024"/>
    <s v="Tue"/>
    <x v="0"/>
    <s v="Fast"/>
    <x v="0"/>
    <s v="Weekday"/>
  </r>
  <r>
    <x v="952"/>
    <d v="2024-11-04T00:00:00"/>
    <d v="2024-11-05T00:00:00"/>
    <d v="2024-11-09T00:00:00"/>
    <s v="Pooja Singh"/>
    <s v="Jaipur"/>
    <x v="2"/>
    <x v="0"/>
    <s v="Chair"/>
    <n v="1"/>
    <n v="100"/>
    <n v="100"/>
    <x v="0"/>
    <s v="Completed"/>
    <s v="Delayed"/>
    <s v="WH-Pune"/>
    <s v="Online"/>
    <s v="No"/>
    <s v="N/A"/>
    <n v="4"/>
    <s v="Keep"/>
    <s v="Ok"/>
    <s v="Valid"/>
    <s v="OK"/>
    <s v="Ok"/>
    <s v="Ok"/>
    <n v="100"/>
    <s v="ok"/>
    <s v="Not Returned"/>
    <x v="5"/>
    <n v="2024"/>
    <s v="Mon"/>
    <x v="0"/>
    <s v="Medium"/>
    <x v="0"/>
    <s v="Weekday"/>
  </r>
  <r>
    <x v="953"/>
    <d v="2024-03-31T00:00:00"/>
    <d v="2024-04-03T00:00:00"/>
    <d v="2024-04-07T00:00:00"/>
    <s v="Karan Sharma"/>
    <s v="Bangalore"/>
    <x v="3"/>
    <x v="0"/>
    <s v="Table"/>
    <n v="3"/>
    <n v="1000"/>
    <n v="3000"/>
    <x v="0"/>
    <s v="Cancelled"/>
    <s v="Delayed"/>
    <s v="WH-Delhi"/>
    <s v="Online"/>
    <s v="N/A"/>
    <s v="N/A"/>
    <n v="4"/>
    <s v="Keep"/>
    <s v="Ok"/>
    <s v="Valid"/>
    <s v="OK"/>
    <s v="Ok"/>
    <s v="Ok"/>
    <n v="3000"/>
    <s v="ok"/>
    <s v="Not Returned"/>
    <x v="8"/>
    <n v="2024"/>
    <s v="Sun"/>
    <x v="0"/>
    <s v="Medium"/>
    <x v="2"/>
    <s v="Weekend"/>
  </r>
  <r>
    <x v="954"/>
    <d v="2024-06-11T00:00:00"/>
    <d v="2024-06-14T00:00:00"/>
    <d v="2024-06-17T00:00:00"/>
    <s v="Rahul Verma"/>
    <s v="Hyderabad"/>
    <x v="0"/>
    <x v="3"/>
    <s v="Mobile"/>
    <n v="0"/>
    <n v="500"/>
    <n v="0"/>
    <x v="2"/>
    <s v="Cancelled"/>
    <s v="Delayed"/>
    <s v="WH-Mumbai"/>
    <s v="Online"/>
    <s v="Yes"/>
    <s v="Late Delivery"/>
    <n v="3"/>
    <s v="Keep"/>
    <s v="Fix"/>
    <s v="Valid"/>
    <s v="OK"/>
    <s v="Ok"/>
    <s v="Ok"/>
    <n v="0"/>
    <s v="ok"/>
    <s v="Late Delivery"/>
    <x v="3"/>
    <n v="2024"/>
    <s v="Tue"/>
    <x v="0"/>
    <s v="Medium"/>
    <x v="0"/>
    <s v="Weekday"/>
  </r>
  <r>
    <x v="955"/>
    <d v="2024-03-03T00:00:00"/>
    <d v="2024-03-05T00:00:00"/>
    <d v="2024-03-06T00:00:00"/>
    <s v="Priya Gupta"/>
    <s v="Mumbai"/>
    <x v="1"/>
    <x v="3"/>
    <s v="Mobile"/>
    <n v="-1"/>
    <n v="2000"/>
    <n v="-2000"/>
    <x v="1"/>
    <s v="Pending"/>
    <s v="Delayed"/>
    <s v="WH-Delhi"/>
    <s v="Online"/>
    <s v="Yes"/>
    <s v="Wrong Item"/>
    <n v="1"/>
    <s v="Keep"/>
    <s v="Fix"/>
    <s v="Valid"/>
    <s v="OK"/>
    <s v="Ok"/>
    <s v="Ok"/>
    <n v="-2000"/>
    <s v="ok"/>
    <s v="Wrong Item"/>
    <x v="8"/>
    <n v="2024"/>
    <s v="Sun"/>
    <x v="0"/>
    <s v="Fast"/>
    <x v="0"/>
    <s v="Weekend"/>
  </r>
  <r>
    <x v="956"/>
    <d v="2024-01-06T00:00:00"/>
    <d v="2024-01-05T00:00:00"/>
    <d v="2024-01-08T00:00:00"/>
    <s v="Amit Gupta"/>
    <s v="Bangalore"/>
    <x v="3"/>
    <x v="2"/>
    <s v="T-Shirt"/>
    <n v="1"/>
    <n v="0"/>
    <n v="0"/>
    <x v="0"/>
    <s v="Cancelled"/>
    <s v="Delayed"/>
    <s v="WH-Pune"/>
    <s v="Offline"/>
    <s v="N/A"/>
    <s v="N/A"/>
    <n v="3"/>
    <s v="Keep"/>
    <s v="Ok"/>
    <s v="Missing"/>
    <s v="Dispatch Error"/>
    <s v="Fix"/>
    <s v="Ok"/>
    <n v="0"/>
    <s v="ok"/>
    <s v="Not Returned"/>
    <x v="4"/>
    <n v="2024"/>
    <s v="Sat"/>
    <x v="0"/>
    <s v="Medium"/>
    <x v="0"/>
    <s v="Weekend"/>
  </r>
  <r>
    <x v="957"/>
    <d v="2024-01-11T00:00:00"/>
    <d v="2024-01-09T00:00:00"/>
    <d v="2024-01-15T00:00:00"/>
    <s v="Amit Gupta"/>
    <s v="Bangalore"/>
    <x v="3"/>
    <x v="0"/>
    <s v="Sofa"/>
    <n v="0"/>
    <n v="1000"/>
    <n v="0"/>
    <x v="0"/>
    <s v="Pending"/>
    <s v="Delayed"/>
    <s v="WH-Mumbai"/>
    <s v="Online"/>
    <s v="Yes"/>
    <s v="Wrong Item"/>
    <n v="6"/>
    <s v="Keep"/>
    <s v="Fix"/>
    <s v="Valid"/>
    <s v="Dispatch Error"/>
    <s v="Ok"/>
    <s v="Ok"/>
    <n v="0"/>
    <s v="ok"/>
    <s v="Wrong Item"/>
    <x v="4"/>
    <n v="2024"/>
    <s v="Thu"/>
    <x v="1"/>
    <s v="Slow"/>
    <x v="0"/>
    <s v="Weekday"/>
  </r>
  <r>
    <x v="958"/>
    <d v="2024-08-06T00:00:00"/>
    <d v="2024-08-04T00:00:00"/>
    <d v="2024-08-05T00:00:00"/>
    <s v="Rahul Kumar"/>
    <s v="Jaipur"/>
    <x v="2"/>
    <x v="0"/>
    <s v="Sofa"/>
    <n v="0"/>
    <n v="0"/>
    <n v="0"/>
    <x v="3"/>
    <s v="Cancelled"/>
    <s v="Delayed"/>
    <s v="WH-Pune"/>
    <s v="Offline"/>
    <s v="N/A"/>
    <s v="N/A"/>
    <n v="1"/>
    <s v="Keep"/>
    <s v="Fix"/>
    <s v="Missing"/>
    <s v="Dispatch Error"/>
    <s v="Fix"/>
    <s v="Ok"/>
    <n v="0"/>
    <s v="ok"/>
    <s v="Not Returned"/>
    <x v="11"/>
    <n v="2024"/>
    <s v="Tue"/>
    <x v="0"/>
    <s v="Fast"/>
    <x v="0"/>
    <s v="Weekday"/>
  </r>
  <r>
    <x v="959"/>
    <d v="2024-08-19T00:00:00"/>
    <d v="2024-08-20T00:00:00"/>
    <d v="2024-08-21T00:00:00"/>
    <s v="Vikas Yadav"/>
    <s v="Mumbai"/>
    <x v="1"/>
    <x v="3"/>
    <s v="Mobile"/>
    <n v="2"/>
    <n v="100"/>
    <n v="200"/>
    <x v="2"/>
    <s v="Completed"/>
    <s v="In Transit"/>
    <s v="WH-Mumbai"/>
    <s v="Online"/>
    <s v="Yes"/>
    <s v="Late Delivery"/>
    <n v="1"/>
    <s v="Keep"/>
    <s v="Ok"/>
    <s v="Valid"/>
    <s v="OK"/>
    <s v="Ok"/>
    <s v="Ok"/>
    <n v="200"/>
    <s v="ok"/>
    <s v="Late Delivery"/>
    <x v="11"/>
    <n v="2024"/>
    <s v="Mon"/>
    <x v="0"/>
    <s v="Fast"/>
    <x v="0"/>
    <s v="Weekday"/>
  </r>
  <r>
    <x v="960"/>
    <d v="2024-02-03T00:00:00"/>
    <d v="2024-02-03T00:00:00"/>
    <d v="2024-02-03T00:00:00"/>
    <s v="Neha Sharma"/>
    <s v="Mumbai"/>
    <x v="1"/>
    <x v="1"/>
    <s v="Oil"/>
    <n v="1"/>
    <n v="500"/>
    <n v="500"/>
    <x v="3"/>
    <s v="Completed"/>
    <s v="In Transit"/>
    <s v="WH-Mumbai"/>
    <s v="Offline"/>
    <s v="N/A"/>
    <s v="N/A"/>
    <n v="0"/>
    <s v="Keep"/>
    <s v="Ok"/>
    <s v="Valid"/>
    <s v="OK"/>
    <s v="Ok"/>
    <s v="Ok"/>
    <n v="500"/>
    <s v="ok"/>
    <s v="Not Returned"/>
    <x v="2"/>
    <n v="2024"/>
    <s v="Sat"/>
    <x v="0"/>
    <s v="Fast"/>
    <x v="0"/>
    <s v="Weekend"/>
  </r>
  <r>
    <x v="961"/>
    <d v="2024-06-14T00:00:00"/>
    <d v="2024-06-12T00:00:00"/>
    <d v="2024-06-11T00:00:00"/>
    <s v="Anjali Sharma"/>
    <s v="Mumbai"/>
    <x v="1"/>
    <x v="3"/>
    <s v="Laptop"/>
    <n v="2"/>
    <n v="2000"/>
    <n v="4000"/>
    <x v="3"/>
    <s v="Completed"/>
    <s v="In Transit"/>
    <s v="WH-Mumbai"/>
    <s v="Online"/>
    <s v="Yes"/>
    <s v="Damaged"/>
    <n v="-1"/>
    <s v="Keep"/>
    <s v="Ok"/>
    <s v="Valid"/>
    <s v="Dispatch Error"/>
    <s v="Ok"/>
    <s v="Ok"/>
    <n v="4000"/>
    <s v="ok"/>
    <s v="Damaged"/>
    <x v="3"/>
    <n v="2024"/>
    <s v="Fri"/>
    <x v="0"/>
    <s v="Fast"/>
    <x v="2"/>
    <s v="Weekday"/>
  </r>
  <r>
    <x v="962"/>
    <d v="2024-10-11T00:00:00"/>
    <d v="2024-10-10T00:00:00"/>
    <d v="2024-10-12T00:00:00"/>
    <s v="Vikas Kumar"/>
    <s v="Pune"/>
    <x v="1"/>
    <x v="3"/>
    <s v="Headphones"/>
    <n v="-1"/>
    <n v="2000"/>
    <n v="-2000"/>
    <x v="3"/>
    <s v="Completed"/>
    <s v="In Transit"/>
    <s v="WH-Mumbai"/>
    <s v="Online"/>
    <s v="Yes"/>
    <s v="Unknwon"/>
    <n v="2"/>
    <s v="Keep"/>
    <s v="Fix"/>
    <s v="Valid"/>
    <s v="Dispatch Error"/>
    <s v="Ok"/>
    <s v="Ok"/>
    <n v="-2000"/>
    <s v="ok"/>
    <s v="Unknwon"/>
    <x v="0"/>
    <n v="2024"/>
    <s v="Fri"/>
    <x v="0"/>
    <s v="Fast"/>
    <x v="0"/>
    <s v="Weekday"/>
  </r>
  <r>
    <x v="963"/>
    <d v="2024-05-16T00:00:00"/>
    <d v="2024-05-15T00:00:00"/>
    <d v="2024-05-16T00:00:00"/>
    <s v="Amit Kumar"/>
    <s v="Mumbai"/>
    <x v="1"/>
    <x v="0"/>
    <s v="Table"/>
    <n v="3"/>
    <n v="1000"/>
    <n v="3000"/>
    <x v="1"/>
    <s v="Completed"/>
    <s v="Delayed"/>
    <s v="WH-Pune"/>
    <s v="Online"/>
    <s v="N/A"/>
    <s v="N/A"/>
    <n v="1"/>
    <s v="Keep"/>
    <s v="Ok"/>
    <s v="Valid"/>
    <s v="Dispatch Error"/>
    <s v="Ok"/>
    <s v="Ok"/>
    <n v="3000"/>
    <s v="ok"/>
    <s v="Not Returned"/>
    <x v="9"/>
    <n v="2024"/>
    <s v="Thu"/>
    <x v="0"/>
    <s v="Fast"/>
    <x v="2"/>
    <s v="Weekday"/>
  </r>
  <r>
    <x v="964"/>
    <d v="2024-06-06T00:00:00"/>
    <d v="2024-06-04T00:00:00"/>
    <d v="2024-06-04T00:00:00"/>
    <s v="Rahul Singh"/>
    <s v="Bangalore"/>
    <x v="3"/>
    <x v="3"/>
    <s v="Mobile"/>
    <n v="1"/>
    <n v="2000"/>
    <n v="2000"/>
    <x v="0"/>
    <s v="Cancelled"/>
    <s v="On Time"/>
    <s v="WH-Pune"/>
    <s v="Offline"/>
    <s v="No"/>
    <s v="N/A"/>
    <n v="0"/>
    <s v="Keep"/>
    <s v="Ok"/>
    <s v="Valid"/>
    <s v="Dispatch Error"/>
    <s v="Ok"/>
    <s v="Ok"/>
    <n v="2000"/>
    <s v="ok"/>
    <s v="Not Returned"/>
    <x v="3"/>
    <n v="2024"/>
    <s v="Thu"/>
    <x v="0"/>
    <s v="Fast"/>
    <x v="2"/>
    <s v="Weekday"/>
  </r>
  <r>
    <x v="965"/>
    <d v="2024-03-04T00:00:00"/>
    <d v="2024-03-04T00:00:00"/>
    <d v="2024-03-07T00:00:00"/>
    <s v="Anjali Singh"/>
    <s v="Mumbai"/>
    <x v="1"/>
    <x v="0"/>
    <s v="Table"/>
    <n v="3"/>
    <n v="1000"/>
    <n v="3000"/>
    <x v="3"/>
    <s v="Cancelled"/>
    <s v="Delayed"/>
    <s v="WH-Mumbai"/>
    <s v="Online"/>
    <s v="Yes"/>
    <s v="Unknwon"/>
    <n v="3"/>
    <s v="Keep"/>
    <s v="Ok"/>
    <s v="Valid"/>
    <s v="OK"/>
    <s v="Ok"/>
    <s v="Ok"/>
    <n v="3000"/>
    <s v="ok"/>
    <s v="Unknwon"/>
    <x v="8"/>
    <n v="2024"/>
    <s v="Mon"/>
    <x v="0"/>
    <s v="Medium"/>
    <x v="2"/>
    <s v="Weekday"/>
  </r>
  <r>
    <x v="966"/>
    <d v="2024-11-04T00:00:00"/>
    <d v="2024-11-06T00:00:00"/>
    <d v="2024-11-11T00:00:00"/>
    <s v="Sneha Sharma"/>
    <s v="Bangalore"/>
    <x v="3"/>
    <x v="3"/>
    <s v="Headphones"/>
    <n v="0"/>
    <n v="2000"/>
    <n v="0"/>
    <x v="1"/>
    <s v="Completed"/>
    <s v="On Time"/>
    <s v="WH-Delhi"/>
    <s v="Offline"/>
    <s v="N/A"/>
    <s v="N/A"/>
    <n v="5"/>
    <s v="Keep"/>
    <s v="Fix"/>
    <s v="Valid"/>
    <s v="OK"/>
    <s v="Ok"/>
    <s v="Ok"/>
    <n v="0"/>
    <s v="ok"/>
    <s v="Not Returned"/>
    <x v="5"/>
    <n v="2024"/>
    <s v="Mon"/>
    <x v="0"/>
    <s v="Medium"/>
    <x v="0"/>
    <s v="Weekday"/>
  </r>
  <r>
    <x v="967"/>
    <d v="2024-10-01T00:00:00"/>
    <d v="2024-09-29T00:00:00"/>
    <d v="2024-09-30T00:00:00"/>
    <s v="Amit Yadav"/>
    <s v="Jaipur"/>
    <x v="2"/>
    <x v="3"/>
    <s v="Laptop"/>
    <n v="-1"/>
    <n v="0"/>
    <n v="0"/>
    <x v="2"/>
    <s v="Completed"/>
    <s v="In Transit"/>
    <s v="WH-Mumbai"/>
    <s v="Online"/>
    <s v="N/A"/>
    <s v="N/A"/>
    <n v="1"/>
    <s v="Keep"/>
    <s v="Fix"/>
    <s v="Missing"/>
    <s v="Dispatch Error"/>
    <s v="Fix"/>
    <s v="Ok"/>
    <n v="0"/>
    <s v="ok"/>
    <s v="Not Returned"/>
    <x v="0"/>
    <n v="2024"/>
    <s v="Tue"/>
    <x v="0"/>
    <s v="Fast"/>
    <x v="0"/>
    <s v="Weekday"/>
  </r>
  <r>
    <x v="968"/>
    <d v="2024-09-04T00:00:00"/>
    <d v="2024-09-06T00:00:00"/>
    <d v="2024-09-09T00:00:00"/>
    <s v="Pooja Patel"/>
    <s v="Hyderabad"/>
    <x v="0"/>
    <x v="1"/>
    <s v="Wheat"/>
    <n v="0"/>
    <n v="2000"/>
    <n v="0"/>
    <x v="0"/>
    <s v="Cancelled"/>
    <s v="On Time"/>
    <s v="WH-Delhi"/>
    <s v="Online"/>
    <s v="Yes"/>
    <s v="Late Delivery"/>
    <n v="3"/>
    <s v="Keep"/>
    <s v="Fix"/>
    <s v="Valid"/>
    <s v="OK"/>
    <s v="Ok"/>
    <s v="Ok"/>
    <n v="0"/>
    <s v="ok"/>
    <s v="Late Delivery"/>
    <x v="7"/>
    <n v="2024"/>
    <s v="Wed"/>
    <x v="0"/>
    <s v="Medium"/>
    <x v="0"/>
    <s v="Weekday"/>
  </r>
  <r>
    <x v="969"/>
    <d v="2024-11-28T00:00:00"/>
    <d v="2024-11-30T00:00:00"/>
    <d v="2024-12-07T00:00:00"/>
    <s v="Anjali Yadav"/>
    <s v="Hyderabad"/>
    <x v="0"/>
    <x v="2"/>
    <s v="Jeans"/>
    <n v="0"/>
    <n v="500"/>
    <n v="0"/>
    <x v="3"/>
    <s v="Completed"/>
    <s v="Delayed"/>
    <s v="WH-Pune"/>
    <s v="Online"/>
    <s v="N/A"/>
    <s v="N/A"/>
    <n v="7"/>
    <s v="Keep"/>
    <s v="Fix"/>
    <s v="Valid"/>
    <s v="OK"/>
    <s v="Ok"/>
    <s v="Ok"/>
    <n v="0"/>
    <s v="ok"/>
    <s v="Not Returned"/>
    <x v="5"/>
    <n v="2024"/>
    <s v="Thu"/>
    <x v="1"/>
    <s v="Slow"/>
    <x v="0"/>
    <s v="Weekday"/>
  </r>
  <r>
    <x v="970"/>
    <d v="2024-07-19T00:00:00"/>
    <d v="2024-07-21T00:00:00"/>
    <d v="2024-07-26T00:00:00"/>
    <s v="Rohit Yadav"/>
    <s v="Nagpur"/>
    <x v="1"/>
    <x v="3"/>
    <s v="Mobile"/>
    <n v="0"/>
    <n v="100"/>
    <n v="0"/>
    <x v="0"/>
    <s v="Completed"/>
    <s v="In Transit"/>
    <s v="WH-Mumbai"/>
    <s v="Online"/>
    <s v="Yes"/>
    <s v="Late Delivery"/>
    <n v="5"/>
    <s v="Keep"/>
    <s v="Fix"/>
    <s v="Valid"/>
    <s v="OK"/>
    <s v="Ok"/>
    <s v="Ok"/>
    <n v="0"/>
    <s v="ok"/>
    <s v="Late Delivery"/>
    <x v="1"/>
    <n v="2024"/>
    <s v="Fri"/>
    <x v="0"/>
    <s v="Medium"/>
    <x v="0"/>
    <s v="Weekday"/>
  </r>
  <r>
    <x v="971"/>
    <d v="2024-10-18T00:00:00"/>
    <d v="2024-10-16T00:00:00"/>
    <d v="2024-10-15T00:00:00"/>
    <s v="Neha Singh"/>
    <s v="Delhi"/>
    <x v="5"/>
    <x v="0"/>
    <s v="Sofa"/>
    <n v="-1"/>
    <n v="0"/>
    <n v="0"/>
    <x v="0"/>
    <s v="Cancelled"/>
    <s v="Delayed"/>
    <s v="WH-Mumbai"/>
    <s v="Online"/>
    <s v="Yes"/>
    <s v="Unknwon"/>
    <n v="-1"/>
    <s v="Keep"/>
    <s v="Fix"/>
    <s v="Missing"/>
    <s v="Dispatch Error"/>
    <s v="Fix"/>
    <s v="Ok"/>
    <n v="0"/>
    <s v="ok"/>
    <s v="Unknwon"/>
    <x v="0"/>
    <n v="2024"/>
    <s v="Fri"/>
    <x v="0"/>
    <s v="Fast"/>
    <x v="0"/>
    <s v="Weekday"/>
  </r>
  <r>
    <x v="972"/>
    <d v="2024-03-22T00:00:00"/>
    <d v="2024-03-25T00:00:00"/>
    <d v="2024-03-24T00:00:00"/>
    <s v="Anjali Joshi"/>
    <s v="Mumbai"/>
    <x v="1"/>
    <x v="3"/>
    <s v="Mobile"/>
    <n v="0"/>
    <n v="1000"/>
    <n v="0"/>
    <x v="2"/>
    <s v="Cancelled"/>
    <s v="In Transit"/>
    <s v="WH-Delhi"/>
    <s v="Online"/>
    <s v="No"/>
    <s v="N/A"/>
    <n v="-1"/>
    <s v="Keep"/>
    <s v="Fix"/>
    <s v="Valid"/>
    <s v="Delivery Before Dispatch"/>
    <s v="Ok"/>
    <s v="Ok"/>
    <n v="0"/>
    <s v="ok"/>
    <s v="Not Returned"/>
    <x v="8"/>
    <n v="2024"/>
    <s v="Fri"/>
    <x v="0"/>
    <s v="Fast"/>
    <x v="0"/>
    <s v="Weekday"/>
  </r>
  <r>
    <x v="973"/>
    <d v="2024-02-12T00:00:00"/>
    <d v="2024-02-13T00:00:00"/>
    <d v="2024-02-14T00:00:00"/>
    <s v="Rohit Joshi"/>
    <s v="Mumbai"/>
    <x v="1"/>
    <x v="1"/>
    <s v="Oil"/>
    <n v="1"/>
    <n v="500"/>
    <n v="500"/>
    <x v="0"/>
    <s v="Completed"/>
    <s v="Delayed"/>
    <s v="WH-Mumbai"/>
    <s v="Online"/>
    <s v="Yes"/>
    <s v="Unknwon"/>
    <n v="1"/>
    <s v="Keep"/>
    <s v="Ok"/>
    <s v="Valid"/>
    <s v="OK"/>
    <s v="Ok"/>
    <s v="Ok"/>
    <n v="500"/>
    <s v="ok"/>
    <s v="Unknwon"/>
    <x v="2"/>
    <n v="2024"/>
    <s v="Mon"/>
    <x v="0"/>
    <s v="Fast"/>
    <x v="0"/>
    <s v="Weekday"/>
  </r>
  <r>
    <x v="974"/>
    <d v="2024-01-17T00:00:00"/>
    <d v="2024-01-18T00:00:00"/>
    <d v="2024-01-22T00:00:00"/>
    <s v="Anjali Patel"/>
    <s v="Bangalore"/>
    <x v="3"/>
    <x v="0"/>
    <s v="Chair"/>
    <n v="1"/>
    <n v="0"/>
    <n v="0"/>
    <x v="0"/>
    <s v="Completed"/>
    <s v="On Time"/>
    <s v="WH-Pune"/>
    <s v="Offline"/>
    <s v="No"/>
    <s v="N/A"/>
    <n v="4"/>
    <s v="Keep"/>
    <s v="Ok"/>
    <s v="Missing"/>
    <s v="OK"/>
    <s v="Fix"/>
    <s v="Ok"/>
    <n v="0"/>
    <s v="ok"/>
    <s v="Not Returned"/>
    <x v="4"/>
    <n v="2024"/>
    <s v="Wed"/>
    <x v="0"/>
    <s v="Medium"/>
    <x v="0"/>
    <s v="Weekday"/>
  </r>
  <r>
    <x v="975"/>
    <d v="2024-05-07T00:00:00"/>
    <d v="2024-05-05T00:00:00"/>
    <d v="2024-05-09T00:00:00"/>
    <s v="Amit Gupta"/>
    <s v="Jaipur"/>
    <x v="2"/>
    <x v="3"/>
    <s v="Mobile"/>
    <n v="3"/>
    <n v="1000"/>
    <n v="3000"/>
    <x v="3"/>
    <s v="Completed"/>
    <s v="In Transit"/>
    <s v="WH-Mumbai"/>
    <s v="Offline"/>
    <s v="No"/>
    <s v="N/A"/>
    <n v="4"/>
    <s v="Keep"/>
    <s v="Ok"/>
    <s v="Valid"/>
    <s v="Dispatch Error"/>
    <s v="Ok"/>
    <s v="Ok"/>
    <n v="3000"/>
    <s v="ok"/>
    <s v="Not Returned"/>
    <x v="9"/>
    <n v="2024"/>
    <s v="Tue"/>
    <x v="0"/>
    <s v="Medium"/>
    <x v="2"/>
    <s v="Weekday"/>
  </r>
  <r>
    <x v="976"/>
    <d v="2024-10-30T00:00:00"/>
    <d v="2024-11-01T00:00:00"/>
    <d v="2024-10-31T00:00:00"/>
    <s v="Rahul Singh"/>
    <s v="Bangalore"/>
    <x v="3"/>
    <x v="3"/>
    <s v="Headphones"/>
    <n v="3"/>
    <n v="0"/>
    <n v="0"/>
    <x v="0"/>
    <s v="Completed"/>
    <s v="In Transit"/>
    <s v="WH-Mumbai"/>
    <s v="Online"/>
    <s v="Yes"/>
    <s v="Late Delivery"/>
    <n v="-1"/>
    <s v="Keep"/>
    <s v="Ok"/>
    <s v="Missing"/>
    <s v="Delivery Before Dispatch"/>
    <s v="Fix"/>
    <s v="Ok"/>
    <n v="0"/>
    <s v="ok"/>
    <s v="Late Delivery"/>
    <x v="0"/>
    <n v="2024"/>
    <s v="Wed"/>
    <x v="0"/>
    <s v="Fast"/>
    <x v="0"/>
    <s v="Weekday"/>
  </r>
  <r>
    <x v="977"/>
    <d v="2024-12-09T00:00:00"/>
    <d v="2024-12-09T00:00:00"/>
    <d v="2024-12-13T00:00:00"/>
    <s v="Rahul Sharma"/>
    <s v="Delhi"/>
    <x v="5"/>
    <x v="3"/>
    <s v="Mobile"/>
    <n v="1"/>
    <n v="1000"/>
    <n v="1000"/>
    <x v="1"/>
    <s v="Completed"/>
    <s v="Delayed"/>
    <s v="WH-Delhi"/>
    <s v="Online"/>
    <s v="N/A"/>
    <s v="N/A"/>
    <n v="4"/>
    <s v="Keep"/>
    <s v="Ok"/>
    <s v="Valid"/>
    <s v="OK"/>
    <s v="Ok"/>
    <s v="Ok"/>
    <n v="1000"/>
    <s v="ok"/>
    <s v="Not Returned"/>
    <x v="6"/>
    <n v="2024"/>
    <s v="Mon"/>
    <x v="0"/>
    <s v="Medium"/>
    <x v="0"/>
    <s v="Weekday"/>
  </r>
  <r>
    <x v="978"/>
    <d v="2024-11-14T00:00:00"/>
    <d v="2024-11-15T00:00:00"/>
    <d v="2024-11-15T00:00:00"/>
    <s v="Vikas Kumar"/>
    <s v="Jaipur"/>
    <x v="2"/>
    <x v="1"/>
    <s v="Oil"/>
    <n v="-1"/>
    <n v="500"/>
    <n v="-500"/>
    <x v="2"/>
    <s v="Completed"/>
    <s v="Delayed"/>
    <s v="WH-Delhi"/>
    <s v="Online"/>
    <s v="N/A"/>
    <s v="N/A"/>
    <n v="0"/>
    <s v="Keep"/>
    <s v="Fix"/>
    <s v="Valid"/>
    <s v="OK"/>
    <s v="Ok"/>
    <s v="Ok"/>
    <n v="-500"/>
    <s v="ok"/>
    <s v="Wrong"/>
    <x v="5"/>
    <n v="2024"/>
    <s v="Thu"/>
    <x v="0"/>
    <s v="Fast"/>
    <x v="0"/>
    <s v="Weekday"/>
  </r>
  <r>
    <x v="979"/>
    <d v="2024-05-13T00:00:00"/>
    <d v="2024-05-14T00:00:00"/>
    <d v="2024-05-19T00:00:00"/>
    <s v="Sneha Verma"/>
    <s v="Delhi"/>
    <x v="5"/>
    <x v="1"/>
    <s v="Rice"/>
    <n v="3"/>
    <n v="1000"/>
    <n v="3000"/>
    <x v="0"/>
    <s v="Pending"/>
    <s v="In Transit"/>
    <s v="WH-Pune"/>
    <s v="Offline"/>
    <s v="No"/>
    <s v="N/A"/>
    <n v="5"/>
    <s v="Keep"/>
    <s v="Ok"/>
    <s v="Valid"/>
    <s v="OK"/>
    <s v="Ok"/>
    <s v="Ok"/>
    <n v="3000"/>
    <s v="ok"/>
    <s v="Not Returned"/>
    <x v="9"/>
    <n v="2024"/>
    <s v="Mon"/>
    <x v="0"/>
    <s v="Medium"/>
    <x v="2"/>
    <s v="Weekday"/>
  </r>
  <r>
    <x v="980"/>
    <d v="2024-12-29T00:00:00"/>
    <d v="2024-12-28T00:00:00"/>
    <d v="2025-01-01T00:00:00"/>
    <s v="Neha Joshi"/>
    <s v="Hyderabad"/>
    <x v="0"/>
    <x v="0"/>
    <s v="Table"/>
    <n v="-1"/>
    <n v="2000"/>
    <n v="-2000"/>
    <x v="3"/>
    <s v="Completed"/>
    <s v="Delayed"/>
    <s v="WH-Delhi"/>
    <s v="Offline"/>
    <s v="No"/>
    <s v="N/A"/>
    <n v="4"/>
    <s v="Keep"/>
    <s v="Fix"/>
    <s v="Valid"/>
    <s v="Dispatch Error"/>
    <s v="Ok"/>
    <s v="Ok"/>
    <n v="-2000"/>
    <s v="ok"/>
    <s v="Not Returned"/>
    <x v="6"/>
    <n v="2024"/>
    <s v="Sun"/>
    <x v="0"/>
    <s v="Medium"/>
    <x v="0"/>
    <s v="Weekend"/>
  </r>
  <r>
    <x v="981"/>
    <d v="2024-02-24T00:00:00"/>
    <d v="2024-02-27T00:00:00"/>
    <d v="2024-03-01T00:00:00"/>
    <s v="Anjali Sharma"/>
    <s v="Bangalore"/>
    <x v="3"/>
    <x v="2"/>
    <s v="Jeans"/>
    <n v="1"/>
    <n v="2000"/>
    <n v="2000"/>
    <x v="0"/>
    <s v="Pending"/>
    <s v="Delayed"/>
    <s v="WH-Pune"/>
    <s v="Offline"/>
    <s v="N/A"/>
    <s v="N/A"/>
    <n v="3"/>
    <s v="Keep"/>
    <s v="Ok"/>
    <s v="Valid"/>
    <s v="OK"/>
    <s v="Ok"/>
    <s v="Ok"/>
    <n v="2000"/>
    <s v="ok"/>
    <s v="Not Returned"/>
    <x v="2"/>
    <n v="2024"/>
    <s v="Sat"/>
    <x v="0"/>
    <s v="Medium"/>
    <x v="2"/>
    <s v="Weekend"/>
  </r>
  <r>
    <x v="982"/>
    <d v="2024-06-28T00:00:00"/>
    <d v="2024-06-28T00:00:00"/>
    <d v="2024-06-28T00:00:00"/>
    <s v="Pooja Joshi"/>
    <s v="Mumbai"/>
    <x v="1"/>
    <x v="2"/>
    <s v="Jacket"/>
    <n v="-1"/>
    <n v="0"/>
    <n v="0"/>
    <x v="3"/>
    <s v="Completed"/>
    <s v="Delayed"/>
    <s v="WH-Delhi"/>
    <s v="Offline"/>
    <s v="N/A"/>
    <s v="N/A"/>
    <n v="0"/>
    <s v="Keep"/>
    <s v="Fix"/>
    <s v="Missing"/>
    <s v="OK"/>
    <s v="Fix"/>
    <s v="Ok"/>
    <n v="0"/>
    <s v="ok"/>
    <s v="Not Returned"/>
    <x v="3"/>
    <n v="2024"/>
    <s v="Fri"/>
    <x v="0"/>
    <s v="Fast"/>
    <x v="0"/>
    <s v="Weekday"/>
  </r>
  <r>
    <x v="983"/>
    <d v="2024-07-20T00:00:00"/>
    <d v="2024-07-22T00:00:00"/>
    <d v="2024-07-27T00:00:00"/>
    <s v="Vikas Patel"/>
    <s v="Pune"/>
    <x v="1"/>
    <x v="0"/>
    <s v="Sofa"/>
    <n v="1"/>
    <n v="0"/>
    <n v="0"/>
    <x v="0"/>
    <s v="Completed"/>
    <s v="Delayed"/>
    <s v="WH-Pune"/>
    <s v="Offline"/>
    <s v="N/A"/>
    <s v="N/A"/>
    <n v="5"/>
    <s v="Keep"/>
    <s v="Ok"/>
    <s v="Missing"/>
    <s v="OK"/>
    <s v="Fix"/>
    <s v="Ok"/>
    <n v="0"/>
    <s v="ok"/>
    <s v="Not Returned"/>
    <x v="1"/>
    <n v="2024"/>
    <s v="Sat"/>
    <x v="0"/>
    <s v="Medium"/>
    <x v="0"/>
    <s v="Weekend"/>
  </r>
  <r>
    <x v="984"/>
    <d v="2024-10-03T00:00:00"/>
    <d v="2024-10-05T00:00:00"/>
    <d v="2024-10-08T00:00:00"/>
    <s v="Sneha Joshi"/>
    <s v="Mumbai"/>
    <x v="1"/>
    <x v="2"/>
    <s v="T-Shirt"/>
    <n v="3"/>
    <n v="0"/>
    <n v="0"/>
    <x v="0"/>
    <s v="Pending"/>
    <s v="On Time"/>
    <s v="WH-Pune"/>
    <s v="Offline"/>
    <s v="N/A"/>
    <s v="N/A"/>
    <n v="3"/>
    <s v="Keep"/>
    <s v="Ok"/>
    <s v="Missing"/>
    <s v="OK"/>
    <s v="Fix"/>
    <s v="Ok"/>
    <n v="0"/>
    <s v="ok"/>
    <s v="Not Returned"/>
    <x v="0"/>
    <n v="2024"/>
    <s v="Thu"/>
    <x v="0"/>
    <s v="Medium"/>
    <x v="0"/>
    <s v="Weekday"/>
  </r>
  <r>
    <x v="985"/>
    <d v="2024-04-07T00:00:00"/>
    <d v="2024-04-06T00:00:00"/>
    <d v="2024-04-13T00:00:00"/>
    <s v="Anjali Kumar"/>
    <s v="Nagpur"/>
    <x v="1"/>
    <x v="2"/>
    <s v="Jeans"/>
    <n v="2"/>
    <n v="1000"/>
    <n v="2000"/>
    <x v="0"/>
    <s v="Completed"/>
    <s v="Delayed"/>
    <s v="WH-Pune"/>
    <s v="Offline"/>
    <s v="No"/>
    <s v="N/A"/>
    <n v="7"/>
    <s v="Keep"/>
    <s v="Ok"/>
    <s v="Valid"/>
    <s v="Dispatch Error"/>
    <s v="Ok"/>
    <s v="Ok"/>
    <n v="2000"/>
    <s v="ok"/>
    <s v="Not Returned"/>
    <x v="10"/>
    <n v="2024"/>
    <s v="Sun"/>
    <x v="1"/>
    <s v="Slow"/>
    <x v="2"/>
    <s v="Weekend"/>
  </r>
  <r>
    <x v="986"/>
    <d v="2024-05-15T00:00:00"/>
    <d v="2024-05-16T00:00:00"/>
    <d v="2024-05-19T00:00:00"/>
    <s v="Pooja Yadav"/>
    <s v="Lucknow"/>
    <x v="4"/>
    <x v="0"/>
    <s v="Table"/>
    <n v="0"/>
    <n v="100"/>
    <n v="0"/>
    <x v="0"/>
    <s v="Completed"/>
    <s v="In Transit"/>
    <s v="WH-Pune"/>
    <s v="Offline"/>
    <s v="N/A"/>
    <s v="N/A"/>
    <n v="3"/>
    <s v="Keep"/>
    <s v="Fix"/>
    <s v="Valid"/>
    <s v="OK"/>
    <s v="Ok"/>
    <s v="Ok"/>
    <n v="0"/>
    <s v="ok"/>
    <s v="Not Returned"/>
    <x v="9"/>
    <n v="2024"/>
    <s v="Wed"/>
    <x v="0"/>
    <s v="Medium"/>
    <x v="0"/>
    <s v="Weekday"/>
  </r>
  <r>
    <x v="987"/>
    <d v="2024-07-16T00:00:00"/>
    <d v="2024-07-17T00:00:00"/>
    <d v="2024-07-20T00:00:00"/>
    <s v="Neha Patel"/>
    <s v="Jaipur"/>
    <x v="2"/>
    <x v="2"/>
    <s v="T-Shirt"/>
    <n v="3"/>
    <n v="1000"/>
    <n v="3000"/>
    <x v="3"/>
    <s v="Completed"/>
    <s v="Delayed"/>
    <s v="WH-Pune"/>
    <s v="Online"/>
    <s v="N/A"/>
    <s v="N/A"/>
    <n v="3"/>
    <s v="Keep"/>
    <s v="Ok"/>
    <s v="Valid"/>
    <s v="OK"/>
    <s v="Ok"/>
    <s v="Ok"/>
    <n v="3000"/>
    <s v="ok"/>
    <s v="Not Returned"/>
    <x v="1"/>
    <n v="2024"/>
    <s v="Tue"/>
    <x v="0"/>
    <s v="Medium"/>
    <x v="2"/>
    <s v="Weekday"/>
  </r>
  <r>
    <x v="988"/>
    <d v="2024-06-28T00:00:00"/>
    <d v="2024-06-30T00:00:00"/>
    <d v="2024-07-05T00:00:00"/>
    <s v="Neha Kumar"/>
    <s v="Pune"/>
    <x v="1"/>
    <x v="0"/>
    <s v="Chair"/>
    <n v="-1"/>
    <n v="100"/>
    <n v="-100"/>
    <x v="1"/>
    <s v="Cancelled"/>
    <s v="In Transit"/>
    <s v="WH-Pune"/>
    <s v="Online"/>
    <s v="Yes"/>
    <s v="Wrong Item"/>
    <n v="5"/>
    <s v="Keep"/>
    <s v="Fix"/>
    <s v="Valid"/>
    <s v="OK"/>
    <s v="Ok"/>
    <s v="Ok"/>
    <n v="-100"/>
    <s v="ok"/>
    <s v="Wrong Item"/>
    <x v="3"/>
    <n v="2024"/>
    <s v="Fri"/>
    <x v="0"/>
    <s v="Medium"/>
    <x v="0"/>
    <s v="Weekday"/>
  </r>
  <r>
    <x v="989"/>
    <d v="2024-04-17T00:00:00"/>
    <d v="2024-04-18T00:00:00"/>
    <d v="2024-04-17T00:00:00"/>
    <s v="Amit Verma"/>
    <s v="Mumbai"/>
    <x v="1"/>
    <x v="0"/>
    <s v="Sofa"/>
    <n v="2"/>
    <n v="0"/>
    <n v="0"/>
    <x v="0"/>
    <s v="Completed"/>
    <s v="Delayed"/>
    <s v="WH-Mumbai"/>
    <s v="Online"/>
    <s v="No"/>
    <s v="N/A"/>
    <n v="-1"/>
    <s v="Keep"/>
    <s v="Ok"/>
    <s v="Missing"/>
    <s v="Delivery Before Dispatch"/>
    <s v="Fix"/>
    <s v="Ok"/>
    <n v="0"/>
    <s v="ok"/>
    <s v="Not Returned"/>
    <x v="10"/>
    <n v="2024"/>
    <s v="Wed"/>
    <x v="0"/>
    <s v="Fast"/>
    <x v="0"/>
    <s v="Weekday"/>
  </r>
  <r>
    <x v="990"/>
    <d v="2024-10-09T00:00:00"/>
    <d v="2024-10-09T00:00:00"/>
    <d v="2024-10-16T00:00:00"/>
    <s v="Rahul Sharma"/>
    <s v="Delhi"/>
    <x v="5"/>
    <x v="2"/>
    <s v="T-Shirt"/>
    <n v="0"/>
    <n v="500"/>
    <n v="0"/>
    <x v="3"/>
    <s v="Completed"/>
    <s v="Delayed"/>
    <s v="WH-Mumbai"/>
    <s v="Offline"/>
    <s v="N/A"/>
    <s v="N/A"/>
    <n v="7"/>
    <s v="Keep"/>
    <s v="Fix"/>
    <s v="Valid"/>
    <s v="OK"/>
    <s v="Ok"/>
    <s v="Ok"/>
    <n v="0"/>
    <s v="ok"/>
    <s v="Not Returned"/>
    <x v="0"/>
    <n v="2024"/>
    <s v="Wed"/>
    <x v="1"/>
    <s v="Slow"/>
    <x v="0"/>
    <s v="Weekday"/>
  </r>
  <r>
    <x v="991"/>
    <d v="2024-08-17T00:00:00"/>
    <d v="2024-08-20T00:00:00"/>
    <d v="2024-08-25T00:00:00"/>
    <s v="Vikas Verma"/>
    <s v="Delhi"/>
    <x v="5"/>
    <x v="3"/>
    <s v="Laptop"/>
    <n v="0"/>
    <n v="0"/>
    <n v="0"/>
    <x v="0"/>
    <s v="Completed"/>
    <s v="In Transit"/>
    <s v="WH-Pune"/>
    <s v="Offline"/>
    <s v="No"/>
    <s v="N/A"/>
    <n v="5"/>
    <s v="Keep"/>
    <s v="Fix"/>
    <s v="Missing"/>
    <s v="OK"/>
    <s v="Fix"/>
    <s v="Ok"/>
    <n v="0"/>
    <s v="ok"/>
    <s v="Not Returned"/>
    <x v="11"/>
    <n v="2024"/>
    <s v="Sat"/>
    <x v="0"/>
    <s v="Medium"/>
    <x v="0"/>
    <s v="Weekend"/>
  </r>
  <r>
    <x v="992"/>
    <d v="2024-08-05T00:00:00"/>
    <d v="2024-08-07T00:00:00"/>
    <d v="2024-08-11T00:00:00"/>
    <s v="Neha Patel"/>
    <s v="Jaipur"/>
    <x v="2"/>
    <x v="1"/>
    <s v="Rice"/>
    <n v="-1"/>
    <n v="500"/>
    <n v="-500"/>
    <x v="1"/>
    <s v="Completed"/>
    <s v="Delayed"/>
    <s v="WH-Mumbai"/>
    <s v="Offline"/>
    <s v="No"/>
    <s v="N/A"/>
    <n v="4"/>
    <s v="Keep"/>
    <s v="Fix"/>
    <s v="Valid"/>
    <s v="OK"/>
    <s v="Ok"/>
    <s v="Ok"/>
    <n v="-500"/>
    <s v="ok"/>
    <s v="Not Returned"/>
    <x v="11"/>
    <n v="2024"/>
    <s v="Mon"/>
    <x v="0"/>
    <s v="Medium"/>
    <x v="0"/>
    <s v="Weekday"/>
  </r>
  <r>
    <x v="993"/>
    <d v="2024-03-29T00:00:00"/>
    <d v="2024-03-30T00:00:00"/>
    <d v="2024-04-05T00:00:00"/>
    <s v="Rohit Yadav"/>
    <s v="Nagpur"/>
    <x v="1"/>
    <x v="0"/>
    <s v="Sofa"/>
    <n v="-1"/>
    <n v="0"/>
    <n v="0"/>
    <x v="1"/>
    <s v="Cancelled"/>
    <s v="In Transit"/>
    <s v="WH-Pune"/>
    <s v="Offline"/>
    <s v="Yes"/>
    <s v="Late Delivery"/>
    <n v="6"/>
    <s v="Keep"/>
    <s v="Fix"/>
    <s v="Missing"/>
    <s v="OK"/>
    <s v="Fix"/>
    <s v="Ok"/>
    <n v="0"/>
    <s v="ok"/>
    <s v="Late Delivery"/>
    <x v="8"/>
    <n v="2024"/>
    <s v="Fri"/>
    <x v="1"/>
    <s v="Slow"/>
    <x v="0"/>
    <s v="Weekday"/>
  </r>
  <r>
    <x v="994"/>
    <d v="2024-05-19T00:00:00"/>
    <d v="2024-05-19T00:00:00"/>
    <d v="2024-05-22T00:00:00"/>
    <s v="Neha Sharma"/>
    <s v="Mumbai"/>
    <x v="1"/>
    <x v="1"/>
    <s v="Oil"/>
    <n v="3"/>
    <n v="500"/>
    <n v="1500"/>
    <x v="2"/>
    <s v="Completed"/>
    <s v="Delayed"/>
    <s v="WH-Pune"/>
    <s v="Online"/>
    <s v="No"/>
    <s v="N/A"/>
    <n v="3"/>
    <s v="Keep"/>
    <s v="Ok"/>
    <s v="Valid"/>
    <s v="OK"/>
    <s v="Ok"/>
    <s v="Ok"/>
    <n v="1500"/>
    <s v="ok"/>
    <s v="Not Returned"/>
    <x v="9"/>
    <n v="2024"/>
    <s v="Sun"/>
    <x v="0"/>
    <s v="Medium"/>
    <x v="0"/>
    <s v="Weekend"/>
  </r>
  <r>
    <x v="995"/>
    <d v="2024-06-25T00:00:00"/>
    <d v="2024-06-27T00:00:00"/>
    <d v="2024-07-02T00:00:00"/>
    <s v="Neha Kumar"/>
    <s v="Pune"/>
    <x v="1"/>
    <x v="1"/>
    <s v="Oil"/>
    <n v="1"/>
    <n v="2000"/>
    <n v="2000"/>
    <x v="1"/>
    <s v="Cancelled"/>
    <s v="In Transit"/>
    <s v="WH-Pune"/>
    <s v="Offline"/>
    <s v="No"/>
    <s v="N/A"/>
    <n v="5"/>
    <s v="Keep"/>
    <s v="Ok"/>
    <s v="Valid"/>
    <s v="OK"/>
    <s v="Ok"/>
    <s v="Ok"/>
    <n v="2000"/>
    <s v="ok"/>
    <s v="Not Returned"/>
    <x v="3"/>
    <n v="2024"/>
    <s v="Tue"/>
    <x v="0"/>
    <s v="Medium"/>
    <x v="2"/>
    <s v="Weekday"/>
  </r>
  <r>
    <x v="996"/>
    <d v="2024-04-02T00:00:00"/>
    <d v="2024-04-04T00:00:00"/>
    <d v="2024-04-09T00:00:00"/>
    <s v="Rohit Yadav"/>
    <s v="Delhi"/>
    <x v="5"/>
    <x v="3"/>
    <s v="Mobile"/>
    <n v="1"/>
    <n v="2000"/>
    <n v="2000"/>
    <x v="2"/>
    <s v="Completed"/>
    <s v="In Transit"/>
    <s v="WH-Delhi"/>
    <s v="Offline"/>
    <s v="N/A"/>
    <s v="N/A"/>
    <n v="5"/>
    <s v="Keep"/>
    <s v="Ok"/>
    <s v="Valid"/>
    <s v="OK"/>
    <s v="Ok"/>
    <s v="Ok"/>
    <n v="2000"/>
    <s v="ok"/>
    <s v="Not Returned"/>
    <x v="10"/>
    <n v="2024"/>
    <s v="Tue"/>
    <x v="0"/>
    <s v="Medium"/>
    <x v="2"/>
    <s v="Weekday"/>
  </r>
  <r>
    <x v="997"/>
    <d v="2024-05-02T00:00:00"/>
    <d v="2024-05-02T00:00:00"/>
    <d v="2024-05-06T00:00:00"/>
    <s v="Anjali Kumar"/>
    <s v="Jaipur"/>
    <x v="2"/>
    <x v="2"/>
    <s v="Jeans"/>
    <n v="2"/>
    <n v="100"/>
    <n v="200"/>
    <x v="3"/>
    <s v="Completed"/>
    <s v="In Transit"/>
    <s v="WH-Mumbai"/>
    <s v="Online"/>
    <s v="N/A"/>
    <s v="N/A"/>
    <n v="4"/>
    <s v="Keep"/>
    <s v="Ok"/>
    <s v="Valid"/>
    <s v="OK"/>
    <s v="Ok"/>
    <s v="Ok"/>
    <n v="200"/>
    <s v="ok"/>
    <s v="Not Returned"/>
    <x v="9"/>
    <n v="2024"/>
    <s v="Thu"/>
    <x v="0"/>
    <s v="Medium"/>
    <x v="0"/>
    <s v="Weekday"/>
  </r>
  <r>
    <x v="998"/>
    <d v="2024-02-10T00:00:00"/>
    <d v="2024-02-13T00:00:00"/>
    <d v="2024-02-12T00:00:00"/>
    <s v="Karan Singh"/>
    <s v="Bangalore"/>
    <x v="3"/>
    <x v="3"/>
    <s v="Mobile"/>
    <n v="-1"/>
    <n v="500"/>
    <n v="-500"/>
    <x v="2"/>
    <s v="Pending"/>
    <s v="On Time"/>
    <s v="WH-Pune"/>
    <s v="Offline"/>
    <s v="No"/>
    <s v="N/A"/>
    <n v="-1"/>
    <s v="Keep"/>
    <s v="Fix"/>
    <s v="Valid"/>
    <s v="Delivery Before Dispatch"/>
    <s v="Ok"/>
    <s v="Ok"/>
    <n v="-500"/>
    <s v="ok"/>
    <s v="Not Returned"/>
    <x v="2"/>
    <n v="2024"/>
    <s v="Sat"/>
    <x v="0"/>
    <s v="Fast"/>
    <x v="0"/>
    <s v="Weekend"/>
  </r>
  <r>
    <x v="999"/>
    <d v="2024-11-23T00:00:00"/>
    <d v="2024-11-22T00:00:00"/>
    <d v="2024-11-26T00:00:00"/>
    <s v="Priya Gupta"/>
    <s v="Pune"/>
    <x v="1"/>
    <x v="2"/>
    <s v="Jacket"/>
    <n v="3"/>
    <n v="100"/>
    <n v="300"/>
    <x v="3"/>
    <s v="Completed"/>
    <s v="In Transit"/>
    <s v="WH-Mumbai"/>
    <s v="Online"/>
    <s v="Yes"/>
    <s v="Late Delivery"/>
    <n v="4"/>
    <s v="Keep"/>
    <s v="Ok"/>
    <s v="Valid"/>
    <s v="Dispatch Error"/>
    <s v="Ok"/>
    <s v="Ok"/>
    <n v="300"/>
    <s v="ok"/>
    <s v="Late Delivery"/>
    <x v="5"/>
    <n v="2024"/>
    <s v="Sat"/>
    <x v="0"/>
    <s v="Medium"/>
    <x v="0"/>
    <s v="Weekend"/>
  </r>
  <r>
    <x v="1000"/>
    <d v="2024-04-18T00:00:00"/>
    <d v="2024-04-21T00:00:00"/>
    <d v="2024-04-25T00:00:00"/>
    <s v="Amit Singh"/>
    <s v="Pune"/>
    <x v="1"/>
    <x v="1"/>
    <s v="Wheat"/>
    <n v="2"/>
    <n v="0"/>
    <n v="0"/>
    <x v="1"/>
    <s v="Cancelled"/>
    <s v="In Transit"/>
    <s v="WH-Pune"/>
    <s v="Online"/>
    <s v="Yes"/>
    <s v="Wrong Item"/>
    <n v="4"/>
    <s v="Keep"/>
    <s v="Ok"/>
    <s v="Missing"/>
    <s v="OK"/>
    <s v="Fix"/>
    <s v="Ok"/>
    <n v="0"/>
    <s v="ok"/>
    <s v="Wrong Item"/>
    <x v="10"/>
    <n v="2024"/>
    <s v="Thu"/>
    <x v="0"/>
    <s v="Medium"/>
    <x v="0"/>
    <s v="Weekday"/>
  </r>
  <r>
    <x v="1001"/>
    <d v="2024-07-06T00:00:00"/>
    <d v="2024-07-08T00:00:00"/>
    <d v="2024-07-09T00:00:00"/>
    <s v="Neha Kumar"/>
    <s v="Delhi"/>
    <x v="5"/>
    <x v="2"/>
    <s v="Jeans"/>
    <n v="1"/>
    <n v="100"/>
    <n v="100"/>
    <x v="1"/>
    <s v="Pending"/>
    <s v="In Transit"/>
    <s v="WH-Pune"/>
    <s v="Offline"/>
    <s v="N/A"/>
    <s v="N/A"/>
    <n v="1"/>
    <s v="Keep"/>
    <s v="Ok"/>
    <s v="Valid"/>
    <s v="OK"/>
    <s v="Ok"/>
    <s v="Ok"/>
    <n v="100"/>
    <s v="ok"/>
    <s v="Not Returned"/>
    <x v="1"/>
    <n v="2024"/>
    <s v="Sat"/>
    <x v="0"/>
    <s v="Fast"/>
    <x v="0"/>
    <s v="Weekend"/>
  </r>
  <r>
    <x v="1002"/>
    <d v="2024-01-20T00:00:00"/>
    <d v="2024-01-19T00:00:00"/>
    <d v="2024-01-22T00:00:00"/>
    <s v="Rahul Joshi"/>
    <s v="Jaipur"/>
    <x v="2"/>
    <x v="3"/>
    <s v="Laptop"/>
    <n v="0"/>
    <n v="1000"/>
    <n v="0"/>
    <x v="0"/>
    <s v="Completed"/>
    <s v="In Transit"/>
    <s v="WH-Pune"/>
    <s v="Offline"/>
    <s v="No"/>
    <s v="N/A"/>
    <n v="3"/>
    <s v="Keep"/>
    <s v="Fix"/>
    <s v="Valid"/>
    <s v="Dispatch Error"/>
    <s v="Ok"/>
    <s v="Ok"/>
    <n v="0"/>
    <s v="ok"/>
    <s v="Not Returned"/>
    <x v="4"/>
    <n v="2024"/>
    <s v="Sat"/>
    <x v="0"/>
    <s v="Medium"/>
    <x v="0"/>
    <s v="Weekend"/>
  </r>
  <r>
    <x v="1003"/>
    <d v="2024-02-13T00:00:00"/>
    <d v="2024-02-16T00:00:00"/>
    <d v="2024-02-16T00:00:00"/>
    <s v="Pooja Verma"/>
    <s v="Bangalore"/>
    <x v="3"/>
    <x v="1"/>
    <s v="Rice"/>
    <n v="1"/>
    <n v="100"/>
    <n v="100"/>
    <x v="0"/>
    <s v="Completed"/>
    <s v="Delayed"/>
    <s v="WH-Delhi"/>
    <s v="Online"/>
    <s v="No"/>
    <s v="N/A"/>
    <n v="0"/>
    <s v="Keep"/>
    <s v="Ok"/>
    <s v="Valid"/>
    <s v="OK"/>
    <s v="Ok"/>
    <s v="Ok"/>
    <n v="100"/>
    <s v="ok"/>
    <s v="Not Returned"/>
    <x v="2"/>
    <n v="2024"/>
    <s v="Tue"/>
    <x v="0"/>
    <s v="Fast"/>
    <x v="0"/>
    <s v="Weekday"/>
  </r>
  <r>
    <x v="1004"/>
    <d v="2024-11-25T00:00:00"/>
    <d v="2024-11-24T00:00:00"/>
    <d v="2024-11-23T00:00:00"/>
    <s v="Vikas Verma"/>
    <s v="Nagpur"/>
    <x v="1"/>
    <x v="3"/>
    <s v="Mobile"/>
    <n v="0"/>
    <n v="500"/>
    <n v="0"/>
    <x v="3"/>
    <s v="Pending"/>
    <s v="Delayed"/>
    <s v="WH-Delhi"/>
    <s v="Online"/>
    <s v="N/A"/>
    <s v="N/A"/>
    <n v="-1"/>
    <s v="Keep"/>
    <s v="Fix"/>
    <s v="Valid"/>
    <s v="Dispatch Error"/>
    <s v="Ok"/>
    <s v="Ok"/>
    <n v="0"/>
    <s v="ok"/>
    <s v="Not Returned"/>
    <x v="5"/>
    <n v="2024"/>
    <s v="Mon"/>
    <x v="0"/>
    <s v="Fast"/>
    <x v="0"/>
    <s v="Weekday"/>
  </r>
  <r>
    <x v="1005"/>
    <d v="2024-01-14T00:00:00"/>
    <d v="2024-01-17T00:00:00"/>
    <d v="2024-01-20T00:00:00"/>
    <s v="Priya Patel"/>
    <s v="Nagpur"/>
    <x v="1"/>
    <x v="1"/>
    <s v="Oil"/>
    <n v="2"/>
    <n v="0"/>
    <n v="0"/>
    <x v="0"/>
    <s v="Completed"/>
    <s v="Delayed"/>
    <s v="WH-Delhi"/>
    <s v="Offline"/>
    <s v="Yes"/>
    <s v="Wrong Item"/>
    <n v="3"/>
    <s v="Keep"/>
    <s v="Ok"/>
    <s v="Missing"/>
    <s v="OK"/>
    <s v="Fix"/>
    <s v="Ok"/>
    <n v="0"/>
    <s v="ok"/>
    <s v="Wrong Item"/>
    <x v="4"/>
    <n v="2024"/>
    <s v="Sun"/>
    <x v="0"/>
    <s v="Medium"/>
    <x v="0"/>
    <s v="Weekend"/>
  </r>
  <r>
    <x v="1006"/>
    <d v="2024-11-30T00:00:00"/>
    <d v="2024-12-01T00:00:00"/>
    <d v="2024-12-04T00:00:00"/>
    <s v="Rahul Kumar"/>
    <s v="Nagpur"/>
    <x v="1"/>
    <x v="1"/>
    <s v="Rice"/>
    <n v="3"/>
    <n v="1000"/>
    <n v="3000"/>
    <x v="2"/>
    <s v="Completed"/>
    <s v="In Transit"/>
    <s v="WH-Pune"/>
    <s v="Online"/>
    <s v="Yes"/>
    <s v="Late Delivery"/>
    <n v="3"/>
    <s v="Keep"/>
    <s v="Ok"/>
    <s v="Valid"/>
    <s v="OK"/>
    <s v="Ok"/>
    <s v="Ok"/>
    <n v="3000"/>
    <s v="ok"/>
    <s v="Late Delivery"/>
    <x v="5"/>
    <n v="2024"/>
    <s v="Sat"/>
    <x v="0"/>
    <s v="Medium"/>
    <x v="2"/>
    <s v="Weekend"/>
  </r>
  <r>
    <x v="1007"/>
    <d v="2024-08-02T00:00:00"/>
    <d v="2024-08-03T00:00:00"/>
    <d v="2024-08-05T00:00:00"/>
    <s v="Pooja Verma"/>
    <s v="Lucknow"/>
    <x v="4"/>
    <x v="0"/>
    <s v="Sofa"/>
    <n v="1"/>
    <n v="100"/>
    <n v="100"/>
    <x v="3"/>
    <s v="Completed"/>
    <s v="On Time"/>
    <s v="WH-Mumbai"/>
    <s v="Offline"/>
    <s v="No"/>
    <s v="N/A"/>
    <n v="2"/>
    <s v="Keep"/>
    <s v="Ok"/>
    <s v="Valid"/>
    <s v="OK"/>
    <s v="Ok"/>
    <s v="Ok"/>
    <n v="100"/>
    <s v="ok"/>
    <s v="Not Returned"/>
    <x v="11"/>
    <n v="2024"/>
    <s v="Fri"/>
    <x v="0"/>
    <s v="Fast"/>
    <x v="0"/>
    <s v="Weekday"/>
  </r>
  <r>
    <x v="1008"/>
    <d v="2024-12-28T00:00:00"/>
    <d v="2024-12-31T00:00:00"/>
    <d v="2025-01-07T00:00:00"/>
    <s v="Rohit Gupta"/>
    <s v="Lucknow"/>
    <x v="4"/>
    <x v="2"/>
    <s v="Jeans"/>
    <n v="2"/>
    <n v="1000"/>
    <n v="2000"/>
    <x v="3"/>
    <s v="Pending"/>
    <s v="Delayed"/>
    <s v="WH-Pune"/>
    <s v="Offline"/>
    <s v="N/A"/>
    <s v="N/A"/>
    <n v="7"/>
    <s v="Keep"/>
    <s v="Ok"/>
    <s v="Valid"/>
    <s v="OK"/>
    <s v="Ok"/>
    <s v="Ok"/>
    <n v="2000"/>
    <s v="ok"/>
    <s v="Not Returned"/>
    <x v="6"/>
    <n v="2024"/>
    <s v="Sat"/>
    <x v="1"/>
    <s v="Slow"/>
    <x v="2"/>
    <s v="Weekend"/>
  </r>
  <r>
    <x v="1009"/>
    <d v="2024-09-13T00:00:00"/>
    <d v="2024-09-16T00:00:00"/>
    <d v="2024-09-23T00:00:00"/>
    <s v="Anjali Sharma"/>
    <s v="Lucknow"/>
    <x v="4"/>
    <x v="0"/>
    <s v="Table"/>
    <n v="0"/>
    <n v="1000"/>
    <n v="0"/>
    <x v="0"/>
    <s v="Cancelled"/>
    <s v="On Time"/>
    <s v="WH-Mumbai"/>
    <s v="Online"/>
    <s v="No"/>
    <s v="N/A"/>
    <n v="7"/>
    <s v="Keep"/>
    <s v="Fix"/>
    <s v="Valid"/>
    <s v="OK"/>
    <s v="Ok"/>
    <s v="Ok"/>
    <n v="0"/>
    <s v="ok"/>
    <s v="Not Returned"/>
    <x v="7"/>
    <n v="2024"/>
    <s v="Fri"/>
    <x v="1"/>
    <s v="Slow"/>
    <x v="0"/>
    <s v="Weekday"/>
  </r>
  <r>
    <x v="1010"/>
    <d v="2024-07-29T00:00:00"/>
    <d v="2024-07-27T00:00:00"/>
    <d v="2024-07-26T00:00:00"/>
    <s v="Amit Kumar"/>
    <s v="Mumbai"/>
    <x v="1"/>
    <x v="0"/>
    <s v="Sofa"/>
    <n v="2"/>
    <n v="0"/>
    <n v="0"/>
    <x v="2"/>
    <s v="Pending"/>
    <s v="In Transit"/>
    <s v="WH-Pune"/>
    <s v="Offline"/>
    <s v="No"/>
    <s v="N/A"/>
    <n v="-1"/>
    <s v="Keep"/>
    <s v="Ok"/>
    <s v="Missing"/>
    <s v="Dispatch Error"/>
    <s v="Fix"/>
    <s v="Ok"/>
    <n v="0"/>
    <s v="ok"/>
    <s v="Not Returned"/>
    <x v="1"/>
    <n v="2024"/>
    <s v="Mon"/>
    <x v="0"/>
    <s v="Fast"/>
    <x v="0"/>
    <s v="Weekday"/>
  </r>
  <r>
    <x v="1011"/>
    <d v="2024-11-14T00:00:00"/>
    <d v="2024-11-15T00:00:00"/>
    <d v="2024-11-19T00:00:00"/>
    <s v="Amit Sharma"/>
    <s v="Jaipur"/>
    <x v="2"/>
    <x v="3"/>
    <s v="Laptop"/>
    <n v="3"/>
    <n v="0"/>
    <n v="0"/>
    <x v="3"/>
    <s v="Pending"/>
    <s v="Delayed"/>
    <s v="WH-Pune"/>
    <s v="Offline"/>
    <s v="N/A"/>
    <s v="N/A"/>
    <n v="4"/>
    <s v="Keep"/>
    <s v="Ok"/>
    <s v="Missing"/>
    <s v="OK"/>
    <s v="Fix"/>
    <s v="Ok"/>
    <n v="0"/>
    <s v="ok"/>
    <s v="Not Returned"/>
    <x v="5"/>
    <n v="2024"/>
    <s v="Thu"/>
    <x v="0"/>
    <s v="Medium"/>
    <x v="0"/>
    <s v="Weekday"/>
  </r>
  <r>
    <x v="1012"/>
    <d v="2024-03-07T00:00:00"/>
    <d v="2024-03-08T00:00:00"/>
    <d v="2024-03-12T00:00:00"/>
    <s v="Pooja Verma"/>
    <s v="Bangalore"/>
    <x v="3"/>
    <x v="2"/>
    <s v="Jacket"/>
    <n v="1"/>
    <n v="0"/>
    <n v="0"/>
    <x v="3"/>
    <s v="Cancelled"/>
    <s v="Delayed"/>
    <s v="WH-Delhi"/>
    <s v="Online"/>
    <s v="No"/>
    <s v="N/A"/>
    <n v="4"/>
    <s v="Keep"/>
    <s v="Ok"/>
    <s v="Missing"/>
    <s v="OK"/>
    <s v="Fix"/>
    <s v="Ok"/>
    <n v="0"/>
    <s v="ok"/>
    <s v="Not Returned"/>
    <x v="8"/>
    <n v="2024"/>
    <s v="Thu"/>
    <x v="0"/>
    <s v="Medium"/>
    <x v="0"/>
    <s v="Weekday"/>
  </r>
  <r>
    <x v="1013"/>
    <d v="2024-07-17T00:00:00"/>
    <d v="2024-07-19T00:00:00"/>
    <d v="2024-07-26T00:00:00"/>
    <s v="Karan Joshi"/>
    <s v="Lucknow"/>
    <x v="4"/>
    <x v="3"/>
    <s v="Headphones"/>
    <n v="-1"/>
    <n v="1000"/>
    <n v="-1000"/>
    <x v="2"/>
    <s v="Cancelled"/>
    <s v="Delayed"/>
    <s v="WH-Delhi"/>
    <s v="Online"/>
    <s v="No"/>
    <s v="N/A"/>
    <n v="7"/>
    <s v="Keep"/>
    <s v="Fix"/>
    <s v="Valid"/>
    <s v="OK"/>
    <s v="Ok"/>
    <s v="Ok"/>
    <n v="-1000"/>
    <s v="ok"/>
    <s v="Not Returned"/>
    <x v="1"/>
    <n v="2024"/>
    <s v="Wed"/>
    <x v="1"/>
    <s v="Slow"/>
    <x v="0"/>
    <s v="Weekday"/>
  </r>
  <r>
    <x v="1014"/>
    <d v="2024-07-22T00:00:00"/>
    <d v="2024-07-24T00:00:00"/>
    <d v="2024-07-31T00:00:00"/>
    <s v="Sneha Gupta"/>
    <s v="Jaipur"/>
    <x v="2"/>
    <x v="3"/>
    <s v="Headphones"/>
    <n v="2"/>
    <n v="0"/>
    <n v="0"/>
    <x v="0"/>
    <s v="Completed"/>
    <s v="Delayed"/>
    <s v="WH-Pune"/>
    <s v="Offline"/>
    <s v="No"/>
    <s v="N/A"/>
    <n v="7"/>
    <s v="Keep"/>
    <s v="Ok"/>
    <s v="Missing"/>
    <s v="OK"/>
    <s v="Fix"/>
    <s v="Ok"/>
    <n v="0"/>
    <s v="ok"/>
    <s v="Not Returned"/>
    <x v="1"/>
    <n v="2024"/>
    <s v="Mon"/>
    <x v="1"/>
    <s v="Slow"/>
    <x v="0"/>
    <s v="Weekday"/>
  </r>
  <r>
    <x v="1015"/>
    <d v="2024-05-23T00:00:00"/>
    <d v="2024-05-21T00:00:00"/>
    <d v="2024-05-25T00:00:00"/>
    <s v="Pooja Verma"/>
    <s v="Mumbai"/>
    <x v="1"/>
    <x v="1"/>
    <s v="Rice"/>
    <n v="0"/>
    <n v="0"/>
    <n v="0"/>
    <x v="1"/>
    <s v="Cancelled"/>
    <s v="In Transit"/>
    <s v="WH-Delhi"/>
    <s v="Offline"/>
    <s v="No"/>
    <s v="N/A"/>
    <n v="4"/>
    <s v="Keep"/>
    <s v="Fix"/>
    <s v="Missing"/>
    <s v="Dispatch Error"/>
    <s v="Fix"/>
    <s v="Ok"/>
    <n v="0"/>
    <s v="ok"/>
    <s v="Not Returned"/>
    <x v="9"/>
    <n v="2024"/>
    <s v="Thu"/>
    <x v="0"/>
    <s v="Medium"/>
    <x v="0"/>
    <s v="Weekday"/>
  </r>
  <r>
    <x v="1016"/>
    <d v="2024-06-07T00:00:00"/>
    <d v="2024-06-09T00:00:00"/>
    <d v="2024-06-08T00:00:00"/>
    <s v="Neha Joshi"/>
    <s v="Hyderabad"/>
    <x v="0"/>
    <x v="0"/>
    <s v="Chair"/>
    <n v="1"/>
    <n v="1000"/>
    <n v="1000"/>
    <x v="3"/>
    <s v="Completed"/>
    <s v="Delayed"/>
    <s v="WH-Mumbai"/>
    <s v="Online"/>
    <s v="No"/>
    <s v="N/A"/>
    <n v="-1"/>
    <s v="Keep"/>
    <s v="Ok"/>
    <s v="Valid"/>
    <s v="Delivery Before Dispatch"/>
    <s v="Ok"/>
    <s v="Ok"/>
    <n v="1000"/>
    <s v="ok"/>
    <s v="Not Returned"/>
    <x v="3"/>
    <n v="2024"/>
    <s v="Fri"/>
    <x v="0"/>
    <s v="Fast"/>
    <x v="0"/>
    <s v="Weekday"/>
  </r>
  <r>
    <x v="1017"/>
    <d v="2024-12-05T00:00:00"/>
    <d v="2024-12-03T00:00:00"/>
    <d v="2024-12-05T00:00:00"/>
    <s v="Priya Patel"/>
    <s v="Mumbai"/>
    <x v="1"/>
    <x v="0"/>
    <s v="Sofa"/>
    <n v="0"/>
    <n v="2000"/>
    <n v="0"/>
    <x v="0"/>
    <s v="Pending"/>
    <s v="Delayed"/>
    <s v="WH-Delhi"/>
    <s v="Online"/>
    <s v="No"/>
    <s v="N/A"/>
    <n v="2"/>
    <s v="Keep"/>
    <s v="Fix"/>
    <s v="Valid"/>
    <s v="Dispatch Error"/>
    <s v="Ok"/>
    <s v="Ok"/>
    <n v="0"/>
    <s v="ok"/>
    <s v="Not Returned"/>
    <x v="6"/>
    <n v="2024"/>
    <s v="Thu"/>
    <x v="0"/>
    <s v="Fast"/>
    <x v="0"/>
    <s v="Weekday"/>
  </r>
  <r>
    <x v="1018"/>
    <d v="2024-12-09T00:00:00"/>
    <d v="2024-12-09T00:00:00"/>
    <d v="2024-12-11T00:00:00"/>
    <s v="Anjali Verma"/>
    <s v="Lucknow"/>
    <x v="4"/>
    <x v="1"/>
    <s v="Wheat"/>
    <n v="3"/>
    <n v="0"/>
    <n v="0"/>
    <x v="0"/>
    <s v="Completed"/>
    <s v="On Time"/>
    <s v="WH-Pune"/>
    <s v="Offline"/>
    <s v="N/A"/>
    <s v="N/A"/>
    <n v="2"/>
    <s v="Keep"/>
    <s v="Ok"/>
    <s v="Missing"/>
    <s v="OK"/>
    <s v="Fix"/>
    <s v="Ok"/>
    <n v="0"/>
    <s v="ok"/>
    <s v="Not Returned"/>
    <x v="6"/>
    <n v="2024"/>
    <s v="Mon"/>
    <x v="0"/>
    <s v="Fast"/>
    <x v="0"/>
    <s v="Weekday"/>
  </r>
  <r>
    <x v="1019"/>
    <d v="2024-03-31T00:00:00"/>
    <d v="2024-03-31T00:00:00"/>
    <d v="2024-04-05T00:00:00"/>
    <s v="Rahul Kumar"/>
    <s v="Delhi"/>
    <x v="5"/>
    <x v="0"/>
    <s v="Chair"/>
    <n v="2"/>
    <n v="500"/>
    <n v="1000"/>
    <x v="0"/>
    <s v="Pending"/>
    <s v="In Transit"/>
    <s v="WH-Pune"/>
    <s v="Offline"/>
    <s v="No"/>
    <s v="N/A"/>
    <n v="5"/>
    <s v="Keep"/>
    <s v="Ok"/>
    <s v="Valid"/>
    <s v="OK"/>
    <s v="Ok"/>
    <s v="Ok"/>
    <n v="1000"/>
    <s v="ok"/>
    <s v="Not Returned"/>
    <x v="8"/>
    <n v="2024"/>
    <s v="Sun"/>
    <x v="0"/>
    <s v="Medium"/>
    <x v="0"/>
    <s v="Weekend"/>
  </r>
  <r>
    <x v="1020"/>
    <d v="2024-03-05T00:00:00"/>
    <d v="2024-03-04T00:00:00"/>
    <d v="2024-03-04T00:00:00"/>
    <s v="Neha Singh"/>
    <s v="Lucknow"/>
    <x v="4"/>
    <x v="2"/>
    <s v="Jacket"/>
    <n v="1"/>
    <n v="500"/>
    <n v="500"/>
    <x v="1"/>
    <s v="Completed"/>
    <s v="On Time"/>
    <s v="WH-Delhi"/>
    <s v="Offline"/>
    <s v="N/A"/>
    <s v="N/A"/>
    <n v="0"/>
    <s v="Keep"/>
    <s v="Ok"/>
    <s v="Valid"/>
    <s v="Dispatch Error"/>
    <s v="Ok"/>
    <s v="Ok"/>
    <n v="500"/>
    <s v="ok"/>
    <s v="Not Returned"/>
    <x v="8"/>
    <n v="2024"/>
    <s v="Tue"/>
    <x v="0"/>
    <s v="Fast"/>
    <x v="0"/>
    <s v="Weekday"/>
  </r>
  <r>
    <x v="1021"/>
    <d v="2024-06-08T00:00:00"/>
    <d v="2024-06-10T00:00:00"/>
    <d v="2024-06-17T00:00:00"/>
    <s v="Pooja Singh"/>
    <s v="Delhi"/>
    <x v="5"/>
    <x v="2"/>
    <s v="Jeans"/>
    <n v="2"/>
    <n v="500"/>
    <n v="1000"/>
    <x v="1"/>
    <s v="Completed"/>
    <s v="In Transit"/>
    <s v="WH-Mumbai"/>
    <s v="Online"/>
    <s v="No"/>
    <s v="N/A"/>
    <n v="7"/>
    <s v="Keep"/>
    <s v="Ok"/>
    <s v="Valid"/>
    <s v="OK"/>
    <s v="Ok"/>
    <s v="Ok"/>
    <n v="1000"/>
    <s v="ok"/>
    <s v="Not Returned"/>
    <x v="3"/>
    <n v="2024"/>
    <s v="Sat"/>
    <x v="1"/>
    <s v="Slow"/>
    <x v="0"/>
    <s v="Weekend"/>
  </r>
  <r>
    <x v="1022"/>
    <d v="2024-08-05T00:00:00"/>
    <d v="2024-08-08T00:00:00"/>
    <d v="2024-08-15T00:00:00"/>
    <s v="Rohit Joshi"/>
    <s v="Nagpur"/>
    <x v="1"/>
    <x v="0"/>
    <s v="Sofa"/>
    <n v="1"/>
    <n v="100"/>
    <n v="100"/>
    <x v="1"/>
    <s v="Completed"/>
    <s v="On Time"/>
    <s v="WH-Delhi"/>
    <s v="Online"/>
    <s v="No"/>
    <s v="N/A"/>
    <n v="7"/>
    <s v="Keep"/>
    <s v="Ok"/>
    <s v="Valid"/>
    <s v="OK"/>
    <s v="Ok"/>
    <s v="Ok"/>
    <n v="100"/>
    <s v="ok"/>
    <s v="Not Returned"/>
    <x v="11"/>
    <n v="2024"/>
    <s v="Mon"/>
    <x v="1"/>
    <s v="Slow"/>
    <x v="0"/>
    <s v="Weekday"/>
  </r>
  <r>
    <x v="1023"/>
    <d v="2024-12-30T00:00:00"/>
    <d v="2024-12-31T00:00:00"/>
    <d v="2024-12-31T00:00:00"/>
    <s v="Anjali Gupta"/>
    <s v="Jaipur"/>
    <x v="2"/>
    <x v="2"/>
    <s v="T-Shirt"/>
    <n v="2"/>
    <n v="500"/>
    <n v="1000"/>
    <x v="0"/>
    <s v="Completed"/>
    <s v="Delayed"/>
    <s v="WH-Mumbai"/>
    <s v="Offline"/>
    <s v="N/A"/>
    <s v="N/A"/>
    <n v="0"/>
    <s v="Keep"/>
    <s v="Ok"/>
    <s v="Valid"/>
    <s v="OK"/>
    <s v="Ok"/>
    <s v="Ok"/>
    <n v="1000"/>
    <s v="ok"/>
    <s v="Not Returned"/>
    <x v="6"/>
    <n v="2024"/>
    <s v="Mon"/>
    <x v="0"/>
    <s v="Fast"/>
    <x v="0"/>
    <s v="Weekday"/>
  </r>
  <r>
    <x v="1024"/>
    <d v="2024-05-11T00:00:00"/>
    <d v="2024-05-11T00:00:00"/>
    <d v="2024-05-10T00:00:00"/>
    <s v="Sneha Singh"/>
    <s v="Mumbai"/>
    <x v="1"/>
    <x v="2"/>
    <s v="Jeans"/>
    <n v="0"/>
    <n v="500"/>
    <n v="0"/>
    <x v="2"/>
    <s v="Pending"/>
    <s v="In Transit"/>
    <s v="WH-Delhi"/>
    <s v="Offline"/>
    <s v="Yes"/>
    <s v="Unknwon"/>
    <n v="-1"/>
    <s v="Keep"/>
    <s v="Fix"/>
    <s v="Valid"/>
    <s v="Delivery Before Order"/>
    <s v="Ok"/>
    <s v="Ok"/>
    <n v="0"/>
    <s v="ok"/>
    <s v="Unknwon"/>
    <x v="9"/>
    <n v="2024"/>
    <s v="Sat"/>
    <x v="0"/>
    <s v="Fast"/>
    <x v="0"/>
    <s v="Weekend"/>
  </r>
  <r>
    <x v="1025"/>
    <d v="2024-07-06T00:00:00"/>
    <d v="2024-07-04T00:00:00"/>
    <d v="2024-07-05T00:00:00"/>
    <s v="Pooja Singh"/>
    <s v="Jaipur"/>
    <x v="2"/>
    <x v="1"/>
    <s v="Wheat"/>
    <n v="1"/>
    <n v="2000"/>
    <n v="2000"/>
    <x v="1"/>
    <s v="Cancelled"/>
    <s v="On Time"/>
    <s v="WH-Mumbai"/>
    <s v="Offline"/>
    <s v="Yes"/>
    <s v="Unknwon"/>
    <n v="1"/>
    <s v="Keep"/>
    <s v="Ok"/>
    <s v="Valid"/>
    <s v="Dispatch Error"/>
    <s v="Ok"/>
    <s v="Ok"/>
    <n v="2000"/>
    <s v="ok"/>
    <s v="Unknwon"/>
    <x v="1"/>
    <n v="2024"/>
    <s v="Sat"/>
    <x v="0"/>
    <s v="Fast"/>
    <x v="2"/>
    <s v="Weekend"/>
  </r>
  <r>
    <x v="1026"/>
    <d v="2024-02-05T00:00:00"/>
    <d v="2024-02-06T00:00:00"/>
    <d v="2024-02-06T00:00:00"/>
    <s v="Neha Kumar"/>
    <s v="Hyderabad"/>
    <x v="0"/>
    <x v="2"/>
    <s v="Jacket"/>
    <n v="1"/>
    <n v="0"/>
    <n v="0"/>
    <x v="2"/>
    <s v="Completed"/>
    <s v="Delayed"/>
    <s v="WH-Mumbai"/>
    <s v="Offline"/>
    <s v="No"/>
    <s v="N/A"/>
    <n v="0"/>
    <s v="Keep"/>
    <s v="Ok"/>
    <s v="Missing"/>
    <s v="OK"/>
    <s v="Fix"/>
    <s v="Ok"/>
    <n v="0"/>
    <s v="ok"/>
    <s v="Not Returned"/>
    <x v="2"/>
    <n v="2024"/>
    <s v="Mon"/>
    <x v="0"/>
    <s v="Fast"/>
    <x v="0"/>
    <s v="Weekday"/>
  </r>
  <r>
    <x v="1027"/>
    <d v="2024-09-20T00:00:00"/>
    <d v="2024-09-21T00:00:00"/>
    <d v="2024-09-27T00:00:00"/>
    <s v="Rahul Yadav"/>
    <s v="Bangalore"/>
    <x v="3"/>
    <x v="1"/>
    <s v="Rice"/>
    <n v="0"/>
    <n v="100"/>
    <n v="0"/>
    <x v="0"/>
    <s v="Completed"/>
    <s v="Delayed"/>
    <s v="WH-Mumbai"/>
    <s v="Offline"/>
    <s v="Yes"/>
    <s v="Late Delivery"/>
    <n v="6"/>
    <s v="Keep"/>
    <s v="Fix"/>
    <s v="Valid"/>
    <s v="OK"/>
    <s v="Ok"/>
    <s v="Ok"/>
    <n v="0"/>
    <s v="ok"/>
    <s v="Late Delivery"/>
    <x v="7"/>
    <n v="2024"/>
    <s v="Fri"/>
    <x v="1"/>
    <s v="Slow"/>
    <x v="0"/>
    <s v="Weekday"/>
  </r>
  <r>
    <x v="1028"/>
    <d v="2024-11-07T00:00:00"/>
    <d v="2024-11-10T00:00:00"/>
    <d v="2024-11-11T00:00:00"/>
    <s v="Priya Patel"/>
    <s v="Mumbai"/>
    <x v="1"/>
    <x v="1"/>
    <s v="Rice"/>
    <n v="3"/>
    <n v="2000"/>
    <n v="6000"/>
    <x v="3"/>
    <s v="Completed"/>
    <s v="In Transit"/>
    <s v="WH-Pune"/>
    <s v="Offline"/>
    <s v="N/A"/>
    <s v="N/A"/>
    <n v="1"/>
    <s v="Keep"/>
    <s v="Ok"/>
    <s v="Valid"/>
    <s v="OK"/>
    <s v="Ok"/>
    <s v="Ok"/>
    <n v="6000"/>
    <s v="ok"/>
    <s v="Not Returned"/>
    <x v="5"/>
    <n v="2024"/>
    <s v="Thu"/>
    <x v="0"/>
    <s v="Fast"/>
    <x v="1"/>
    <s v="Weekday"/>
  </r>
  <r>
    <x v="1029"/>
    <d v="2024-11-18T00:00:00"/>
    <d v="2024-11-21T00:00:00"/>
    <d v="2024-11-22T00:00:00"/>
    <s v="Amit Patel"/>
    <s v="Lucknow"/>
    <x v="4"/>
    <x v="2"/>
    <s v="T-Shirt"/>
    <n v="0"/>
    <n v="500"/>
    <n v="0"/>
    <x v="2"/>
    <s v="Completed"/>
    <s v="Delayed"/>
    <s v="WH-Pune"/>
    <s v="Online"/>
    <s v="N/A"/>
    <s v="N/A"/>
    <n v="1"/>
    <s v="Keep"/>
    <s v="Fix"/>
    <s v="Valid"/>
    <s v="OK"/>
    <s v="Ok"/>
    <s v="Ok"/>
    <n v="0"/>
    <s v="ok"/>
    <s v="Not Returned"/>
    <x v="5"/>
    <n v="2024"/>
    <s v="Mon"/>
    <x v="0"/>
    <s v="Fast"/>
    <x v="0"/>
    <s v="Weekday"/>
  </r>
  <r>
    <x v="1030"/>
    <d v="2024-02-06T00:00:00"/>
    <d v="2024-02-06T00:00:00"/>
    <d v="2024-02-06T00:00:00"/>
    <s v="Rahul Gupta"/>
    <s v="Hyderabad"/>
    <x v="0"/>
    <x v="2"/>
    <s v="T-Shirt"/>
    <n v="3"/>
    <n v="2000"/>
    <n v="6000"/>
    <x v="3"/>
    <s v="Pending"/>
    <s v="In Transit"/>
    <s v="WH-Pune"/>
    <s v="Offline"/>
    <s v="No"/>
    <s v="N/A"/>
    <n v="0"/>
    <s v="Keep"/>
    <s v="Ok"/>
    <s v="Valid"/>
    <s v="OK"/>
    <s v="Ok"/>
    <s v="Ok"/>
    <n v="6000"/>
    <s v="ok"/>
    <s v="Not Returned"/>
    <x v="2"/>
    <n v="2024"/>
    <s v="Tue"/>
    <x v="0"/>
    <s v="Fast"/>
    <x v="1"/>
    <s v="Weekday"/>
  </r>
  <r>
    <x v="1031"/>
    <d v="2024-06-01T00:00:00"/>
    <d v="2024-06-03T00:00:00"/>
    <d v="2024-06-08T00:00:00"/>
    <s v="Rohit Yadav"/>
    <s v="Lucknow"/>
    <x v="4"/>
    <x v="3"/>
    <s v="Headphones"/>
    <n v="0"/>
    <n v="100"/>
    <n v="0"/>
    <x v="1"/>
    <s v="Completed"/>
    <s v="In Transit"/>
    <s v="WH-Pune"/>
    <s v="Offline"/>
    <s v="N/A"/>
    <s v="N/A"/>
    <n v="5"/>
    <s v="Keep"/>
    <s v="Fix"/>
    <s v="Valid"/>
    <s v="OK"/>
    <s v="Ok"/>
    <s v="Ok"/>
    <n v="0"/>
    <s v="ok"/>
    <s v="Not Returned"/>
    <x v="3"/>
    <n v="2024"/>
    <s v="Sat"/>
    <x v="0"/>
    <s v="Medium"/>
    <x v="0"/>
    <s v="Weekend"/>
  </r>
  <r>
    <x v="1032"/>
    <d v="2024-02-05T00:00:00"/>
    <d v="2024-02-05T00:00:00"/>
    <d v="2024-02-10T00:00:00"/>
    <s v="Sneha Verma"/>
    <s v="Delhi"/>
    <x v="5"/>
    <x v="3"/>
    <s v="Mobile"/>
    <n v="3"/>
    <n v="100"/>
    <n v="300"/>
    <x v="2"/>
    <s v="Completed"/>
    <s v="On Time"/>
    <s v="WH-Delhi"/>
    <s v="Online"/>
    <s v="No"/>
    <s v="N/A"/>
    <n v="5"/>
    <s v="Keep"/>
    <s v="Ok"/>
    <s v="Valid"/>
    <s v="OK"/>
    <s v="Ok"/>
    <s v="Ok"/>
    <n v="300"/>
    <s v="ok"/>
    <s v="Not Returned"/>
    <x v="2"/>
    <n v="2024"/>
    <s v="Mon"/>
    <x v="0"/>
    <s v="Medium"/>
    <x v="0"/>
    <s v="Weekday"/>
  </r>
  <r>
    <x v="1033"/>
    <d v="2024-02-27T00:00:00"/>
    <d v="2024-02-27T00:00:00"/>
    <d v="2024-02-26T00:00:00"/>
    <s v="Sneha Joshi"/>
    <s v="Hyderabad"/>
    <x v="0"/>
    <x v="3"/>
    <s v="Headphones"/>
    <n v="2"/>
    <n v="100"/>
    <n v="200"/>
    <x v="0"/>
    <s v="Pending"/>
    <s v="Delayed"/>
    <s v="WH-Delhi"/>
    <s v="Online"/>
    <s v="No"/>
    <s v="N/A"/>
    <n v="-1"/>
    <s v="Keep"/>
    <s v="Ok"/>
    <s v="Valid"/>
    <s v="Delivery Before Order"/>
    <s v="Ok"/>
    <s v="Ok"/>
    <n v="200"/>
    <s v="ok"/>
    <s v="Not Returned"/>
    <x v="2"/>
    <n v="2024"/>
    <s v="Tue"/>
    <x v="0"/>
    <s v="Fast"/>
    <x v="0"/>
    <s v="Weekday"/>
  </r>
  <r>
    <x v="1034"/>
    <d v="2024-03-27T00:00:00"/>
    <d v="2024-03-29T00:00:00"/>
    <d v="2024-04-05T00:00:00"/>
    <s v="Anjali Sharma"/>
    <s v="Mumbai"/>
    <x v="1"/>
    <x v="2"/>
    <s v="Jeans"/>
    <n v="2"/>
    <n v="1000"/>
    <n v="2000"/>
    <x v="1"/>
    <s v="Completed"/>
    <s v="In Transit"/>
    <s v="WH-Delhi"/>
    <s v="Offline"/>
    <s v="No"/>
    <s v="N/A"/>
    <n v="7"/>
    <s v="Keep"/>
    <s v="Ok"/>
    <s v="Valid"/>
    <s v="OK"/>
    <s v="Ok"/>
    <s v="Ok"/>
    <n v="2000"/>
    <s v="ok"/>
    <s v="Not Returned"/>
    <x v="8"/>
    <n v="2024"/>
    <s v="Wed"/>
    <x v="1"/>
    <s v="Slow"/>
    <x v="2"/>
    <s v="Weekday"/>
  </r>
  <r>
    <x v="1035"/>
    <d v="2024-06-13T00:00:00"/>
    <d v="2024-06-16T00:00:00"/>
    <d v="2024-06-21T00:00:00"/>
    <s v="Priya Patel"/>
    <s v="Pune"/>
    <x v="1"/>
    <x v="1"/>
    <s v="Wheat"/>
    <n v="-1"/>
    <n v="500"/>
    <n v="-500"/>
    <x v="0"/>
    <s v="Cancelled"/>
    <s v="In Transit"/>
    <s v="WH-Mumbai"/>
    <s v="Offline"/>
    <s v="N/A"/>
    <s v="N/A"/>
    <n v="5"/>
    <s v="Keep"/>
    <s v="Fix"/>
    <s v="Valid"/>
    <s v="OK"/>
    <s v="Ok"/>
    <s v="Ok"/>
    <n v="-500"/>
    <s v="ok"/>
    <s v="Wrong"/>
    <x v="3"/>
    <n v="2024"/>
    <s v="Thu"/>
    <x v="0"/>
    <s v="Medium"/>
    <x v="0"/>
    <s v="Weekday"/>
  </r>
  <r>
    <x v="1036"/>
    <d v="2024-03-15T00:00:00"/>
    <d v="2024-03-14T00:00:00"/>
    <d v="2024-03-15T00:00:00"/>
    <s v="Vikas Gupta"/>
    <s v="Hyderabad"/>
    <x v="0"/>
    <x v="1"/>
    <s v="Rice"/>
    <n v="0"/>
    <n v="2000"/>
    <n v="0"/>
    <x v="0"/>
    <s v="Pending"/>
    <s v="On Time"/>
    <s v="WH-Pune"/>
    <s v="Online"/>
    <s v="Yes"/>
    <s v="Damaged"/>
    <n v="1"/>
    <s v="Keep"/>
    <s v="Fix"/>
    <s v="Valid"/>
    <s v="Dispatch Error"/>
    <s v="Ok"/>
    <s v="Ok"/>
    <n v="0"/>
    <s v="ok"/>
    <s v="Damaged"/>
    <x v="8"/>
    <n v="2024"/>
    <s v="Fri"/>
    <x v="0"/>
    <s v="Fast"/>
    <x v="0"/>
    <s v="Weekday"/>
  </r>
  <r>
    <x v="1037"/>
    <d v="2024-12-07T00:00:00"/>
    <d v="2024-12-08T00:00:00"/>
    <d v="2024-12-12T00:00:00"/>
    <s v="Pooja Patel"/>
    <s v="Delhi"/>
    <x v="5"/>
    <x v="1"/>
    <s v="Rice"/>
    <n v="2"/>
    <n v="1000"/>
    <n v="2000"/>
    <x v="3"/>
    <s v="Cancelled"/>
    <s v="Delayed"/>
    <s v="WH-Pune"/>
    <s v="Offline"/>
    <s v="No"/>
    <s v="N/A"/>
    <n v="4"/>
    <s v="Keep"/>
    <s v="Ok"/>
    <s v="Valid"/>
    <s v="OK"/>
    <s v="Ok"/>
    <s v="Ok"/>
    <n v="2000"/>
    <s v="ok"/>
    <s v="Not Returned"/>
    <x v="6"/>
    <n v="2024"/>
    <s v="Sat"/>
    <x v="0"/>
    <s v="Medium"/>
    <x v="2"/>
    <s v="Weekend"/>
  </r>
  <r>
    <x v="1038"/>
    <d v="2024-09-05T00:00:00"/>
    <d v="2024-09-05T00:00:00"/>
    <d v="2024-09-04T00:00:00"/>
    <s v="Pooja Kumar"/>
    <s v="Hyderabad"/>
    <x v="0"/>
    <x v="3"/>
    <s v="Laptop"/>
    <n v="1"/>
    <n v="100"/>
    <n v="100"/>
    <x v="2"/>
    <s v="Completed"/>
    <s v="On Time"/>
    <s v="WH-Mumbai"/>
    <s v="Offline"/>
    <s v="No"/>
    <s v="N/A"/>
    <n v="-1"/>
    <s v="Keep"/>
    <s v="Ok"/>
    <s v="Valid"/>
    <s v="Delivery Before Order"/>
    <s v="Ok"/>
    <s v="Ok"/>
    <n v="100"/>
    <s v="ok"/>
    <s v="Not Returned"/>
    <x v="7"/>
    <n v="2024"/>
    <s v="Thu"/>
    <x v="0"/>
    <s v="Fast"/>
    <x v="0"/>
    <s v="Weekday"/>
  </r>
  <r>
    <x v="1039"/>
    <d v="2024-10-22T00:00:00"/>
    <d v="2024-10-24T00:00:00"/>
    <d v="2024-10-26T00:00:00"/>
    <s v="Rohit Patel"/>
    <s v="Mumbai"/>
    <x v="1"/>
    <x v="1"/>
    <s v="Rice"/>
    <n v="3"/>
    <n v="500"/>
    <n v="1500"/>
    <x v="1"/>
    <s v="Completed"/>
    <s v="On Time"/>
    <s v="WH-Mumbai"/>
    <s v="Online"/>
    <s v="N/A"/>
    <s v="N/A"/>
    <n v="2"/>
    <s v="Keep"/>
    <s v="Ok"/>
    <s v="Valid"/>
    <s v="OK"/>
    <s v="Ok"/>
    <s v="Ok"/>
    <n v="1500"/>
    <s v="ok"/>
    <s v="Not Returned"/>
    <x v="0"/>
    <n v="2024"/>
    <s v="Tue"/>
    <x v="0"/>
    <s v="Fast"/>
    <x v="0"/>
    <s v="Weekday"/>
  </r>
  <r>
    <x v="1040"/>
    <d v="2024-05-22T00:00:00"/>
    <d v="2024-05-24T00:00:00"/>
    <d v="2024-05-27T00:00:00"/>
    <s v="Pooja Verma"/>
    <s v="Lucknow"/>
    <x v="4"/>
    <x v="2"/>
    <s v="Jacket"/>
    <n v="2"/>
    <n v="500"/>
    <n v="1000"/>
    <x v="0"/>
    <s v="Cancelled"/>
    <s v="On Time"/>
    <s v="WH-Pune"/>
    <s v="Offline"/>
    <s v="N/A"/>
    <s v="N/A"/>
    <n v="3"/>
    <s v="Keep"/>
    <s v="Ok"/>
    <s v="Valid"/>
    <s v="OK"/>
    <s v="Ok"/>
    <s v="Ok"/>
    <n v="1000"/>
    <s v="ok"/>
    <s v="Not Returned"/>
    <x v="9"/>
    <n v="2024"/>
    <s v="Wed"/>
    <x v="0"/>
    <s v="Medium"/>
    <x v="0"/>
    <s v="Weekday"/>
  </r>
  <r>
    <x v="1041"/>
    <d v="2024-07-17T00:00:00"/>
    <d v="2024-07-19T00:00:00"/>
    <d v="2024-07-19T00:00:00"/>
    <s v="Sneha Sharma"/>
    <s v="Nagpur"/>
    <x v="1"/>
    <x v="0"/>
    <s v="Table"/>
    <n v="3"/>
    <n v="100"/>
    <n v="300"/>
    <x v="0"/>
    <s v="Completed"/>
    <s v="On Time"/>
    <s v="WH-Delhi"/>
    <s v="Offline"/>
    <s v="Yes"/>
    <s v="Wrong Item"/>
    <n v="0"/>
    <s v="Keep"/>
    <s v="Ok"/>
    <s v="Valid"/>
    <s v="OK"/>
    <s v="Ok"/>
    <s v="Ok"/>
    <n v="300"/>
    <s v="ok"/>
    <s v="Wrong Item"/>
    <x v="1"/>
    <n v="2024"/>
    <s v="Wed"/>
    <x v="0"/>
    <s v="Fast"/>
    <x v="0"/>
    <s v="Weekday"/>
  </r>
  <r>
    <x v="1042"/>
    <d v="2024-06-27T00:00:00"/>
    <d v="2024-06-27T00:00:00"/>
    <d v="2024-06-30T00:00:00"/>
    <s v="Neha Patel"/>
    <s v="Pune"/>
    <x v="1"/>
    <x v="2"/>
    <s v="Jeans"/>
    <n v="0"/>
    <n v="500"/>
    <n v="0"/>
    <x v="0"/>
    <s v="Completed"/>
    <s v="On Time"/>
    <s v="WH-Delhi"/>
    <s v="Offline"/>
    <s v="Yes"/>
    <s v="Damaged"/>
    <n v="3"/>
    <s v="Keep"/>
    <s v="Fix"/>
    <s v="Valid"/>
    <s v="OK"/>
    <s v="Ok"/>
    <s v="Ok"/>
    <n v="0"/>
    <s v="ok"/>
    <s v="Damaged"/>
    <x v="3"/>
    <n v="2024"/>
    <s v="Thu"/>
    <x v="0"/>
    <s v="Medium"/>
    <x v="0"/>
    <s v="Weekday"/>
  </r>
  <r>
    <x v="1043"/>
    <d v="2024-11-22T00:00:00"/>
    <d v="2024-11-25T00:00:00"/>
    <d v="2024-11-29T00:00:00"/>
    <s v="Sneha Joshi"/>
    <s v="Lucknow"/>
    <x v="4"/>
    <x v="3"/>
    <s v="Headphones"/>
    <n v="0"/>
    <n v="1000"/>
    <n v="0"/>
    <x v="1"/>
    <s v="Completed"/>
    <s v="Delayed"/>
    <s v="WH-Delhi"/>
    <s v="Online"/>
    <s v="No"/>
    <s v="N/A"/>
    <n v="4"/>
    <s v="Keep"/>
    <s v="Fix"/>
    <s v="Valid"/>
    <s v="OK"/>
    <s v="Ok"/>
    <s v="Ok"/>
    <n v="0"/>
    <s v="ok"/>
    <s v="Not Returned"/>
    <x v="5"/>
    <n v="2024"/>
    <s v="Fri"/>
    <x v="0"/>
    <s v="Medium"/>
    <x v="0"/>
    <s v="Weekday"/>
  </r>
  <r>
    <x v="1044"/>
    <d v="2024-11-09T00:00:00"/>
    <d v="2024-11-08T00:00:00"/>
    <d v="2024-11-15T00:00:00"/>
    <s v="Vikas Sharma"/>
    <s v="Mumbai"/>
    <x v="1"/>
    <x v="2"/>
    <s v="Jacket"/>
    <n v="3"/>
    <n v="500"/>
    <n v="1500"/>
    <x v="1"/>
    <s v="Completed"/>
    <s v="Delayed"/>
    <s v="WH-Mumbai"/>
    <s v="Online"/>
    <s v="Yes"/>
    <s v="Unknwon"/>
    <n v="7"/>
    <s v="Keep"/>
    <s v="Ok"/>
    <s v="Valid"/>
    <s v="Dispatch Error"/>
    <s v="Ok"/>
    <s v="Ok"/>
    <n v="1500"/>
    <s v="ok"/>
    <s v="Unknwon"/>
    <x v="5"/>
    <n v="2024"/>
    <s v="Sat"/>
    <x v="1"/>
    <s v="Slow"/>
    <x v="0"/>
    <s v="Weekend"/>
  </r>
  <r>
    <x v="1045"/>
    <d v="2024-01-10T00:00:00"/>
    <d v="2024-01-09T00:00:00"/>
    <d v="2024-01-15T00:00:00"/>
    <s v="Amit Patel"/>
    <s v="Hyderabad"/>
    <x v="0"/>
    <x v="3"/>
    <s v="Laptop"/>
    <n v="2"/>
    <n v="1000"/>
    <n v="2000"/>
    <x v="3"/>
    <s v="Pending"/>
    <s v="On Time"/>
    <s v="WH-Pune"/>
    <s v="Offline"/>
    <s v="Yes"/>
    <s v="Wrong Item"/>
    <n v="6"/>
    <s v="Keep"/>
    <s v="Ok"/>
    <s v="Valid"/>
    <s v="Dispatch Error"/>
    <s v="Ok"/>
    <s v="Ok"/>
    <n v="2000"/>
    <s v="ok"/>
    <s v="Wrong Item"/>
    <x v="4"/>
    <n v="2024"/>
    <s v="Wed"/>
    <x v="1"/>
    <s v="Slow"/>
    <x v="2"/>
    <s v="Weekday"/>
  </r>
  <r>
    <x v="1046"/>
    <d v="2024-06-23T00:00:00"/>
    <d v="2024-06-21T00:00:00"/>
    <d v="2024-06-24T00:00:00"/>
    <s v="Rahul Verma"/>
    <s v="Hyderabad"/>
    <x v="0"/>
    <x v="1"/>
    <s v="Wheat"/>
    <n v="2"/>
    <n v="1000"/>
    <n v="2000"/>
    <x v="0"/>
    <s v="Completed"/>
    <s v="Delayed"/>
    <s v="WH-Mumbai"/>
    <s v="Offline"/>
    <s v="Yes"/>
    <s v="Late Delivery"/>
    <n v="3"/>
    <s v="Keep"/>
    <s v="Ok"/>
    <s v="Valid"/>
    <s v="Dispatch Error"/>
    <s v="Ok"/>
    <s v="Ok"/>
    <n v="2000"/>
    <s v="ok"/>
    <s v="Late Delivery"/>
    <x v="3"/>
    <n v="2024"/>
    <s v="Sun"/>
    <x v="0"/>
    <s v="Medium"/>
    <x v="2"/>
    <s v="Weekend"/>
  </r>
  <r>
    <x v="1047"/>
    <d v="2024-01-17T00:00:00"/>
    <d v="2024-01-17T00:00:00"/>
    <d v="2024-01-17T00:00:00"/>
    <s v="Priya Yadav"/>
    <s v="Bangalore"/>
    <x v="3"/>
    <x v="0"/>
    <s v="Table"/>
    <n v="3"/>
    <n v="500"/>
    <n v="1500"/>
    <x v="2"/>
    <s v="Cancelled"/>
    <s v="On Time"/>
    <s v="WH-Delhi"/>
    <s v="Offline"/>
    <s v="N/A"/>
    <s v="N/A"/>
    <n v="0"/>
    <s v="Keep"/>
    <s v="Ok"/>
    <s v="Valid"/>
    <s v="OK"/>
    <s v="Ok"/>
    <s v="Ok"/>
    <n v="1500"/>
    <s v="ok"/>
    <s v="Not Returned"/>
    <x v="4"/>
    <n v="2024"/>
    <s v="Wed"/>
    <x v="0"/>
    <s v="Fast"/>
    <x v="0"/>
    <s v="Weekday"/>
  </r>
  <r>
    <x v="1048"/>
    <d v="2024-01-28T00:00:00"/>
    <d v="2024-01-31T00:00:00"/>
    <d v="2024-02-07T00:00:00"/>
    <s v="Amit Gupta"/>
    <s v="Jaipur"/>
    <x v="2"/>
    <x v="3"/>
    <s v="Laptop"/>
    <n v="1"/>
    <n v="2000"/>
    <n v="2000"/>
    <x v="2"/>
    <s v="Completed"/>
    <s v="Delayed"/>
    <s v="WH-Mumbai"/>
    <s v="Online"/>
    <s v="No"/>
    <s v="N/A"/>
    <n v="7"/>
    <s v="Keep"/>
    <s v="Ok"/>
    <s v="Valid"/>
    <s v="OK"/>
    <s v="Ok"/>
    <s v="Ok"/>
    <n v="2000"/>
    <s v="ok"/>
    <s v="Not Returned"/>
    <x v="4"/>
    <n v="2024"/>
    <s v="Sun"/>
    <x v="1"/>
    <s v="Slow"/>
    <x v="2"/>
    <s v="Weekend"/>
  </r>
  <r>
    <x v="1049"/>
    <d v="2024-10-13T00:00:00"/>
    <d v="2024-10-15T00:00:00"/>
    <d v="2024-10-15T00:00:00"/>
    <s v="Rohit Verma"/>
    <s v="Hyderabad"/>
    <x v="0"/>
    <x v="3"/>
    <s v="Laptop"/>
    <n v="0"/>
    <n v="2000"/>
    <n v="0"/>
    <x v="0"/>
    <s v="Cancelled"/>
    <s v="Delayed"/>
    <s v="WH-Pune"/>
    <s v="Online"/>
    <s v="N/A"/>
    <s v="N/A"/>
    <n v="0"/>
    <s v="Keep"/>
    <s v="Fix"/>
    <s v="Valid"/>
    <s v="OK"/>
    <s v="Ok"/>
    <s v="Ok"/>
    <n v="0"/>
    <s v="ok"/>
    <s v="Not Returned"/>
    <x v="0"/>
    <n v="2024"/>
    <s v="Sun"/>
    <x v="0"/>
    <s v="Fast"/>
    <x v="0"/>
    <s v="Weekend"/>
  </r>
  <r>
    <x v="1050"/>
    <d v="2024-02-23T00:00:00"/>
    <d v="2024-02-23T00:00:00"/>
    <d v="2024-02-22T00:00:00"/>
    <s v="Anjali Gupta"/>
    <s v="Lucknow"/>
    <x v="4"/>
    <x v="0"/>
    <s v="Chair"/>
    <n v="3"/>
    <n v="100"/>
    <n v="300"/>
    <x v="2"/>
    <s v="Pending"/>
    <s v="Delayed"/>
    <s v="WH-Mumbai"/>
    <s v="Offline"/>
    <s v="N/A"/>
    <s v="N/A"/>
    <n v="-1"/>
    <s v="Keep"/>
    <s v="Ok"/>
    <s v="Valid"/>
    <s v="Delivery Before Order"/>
    <s v="Ok"/>
    <s v="Ok"/>
    <n v="300"/>
    <s v="ok"/>
    <s v="Not Returned"/>
    <x v="2"/>
    <n v="2024"/>
    <s v="Fri"/>
    <x v="0"/>
    <s v="Fast"/>
    <x v="0"/>
    <s v="Weekday"/>
  </r>
  <r>
    <x v="1051"/>
    <d v="2024-09-13T00:00:00"/>
    <d v="2024-09-16T00:00:00"/>
    <d v="2024-09-18T00:00:00"/>
    <s v="Pooja Yadav"/>
    <s v="Jaipur"/>
    <x v="2"/>
    <x v="3"/>
    <s v="Mobile"/>
    <n v="1"/>
    <n v="2000"/>
    <n v="2000"/>
    <x v="2"/>
    <s v="Cancelled"/>
    <s v="Delayed"/>
    <s v="WH-Mumbai"/>
    <s v="Offline"/>
    <s v="Yes"/>
    <s v="Wrong Item"/>
    <n v="2"/>
    <s v="Keep"/>
    <s v="Ok"/>
    <s v="Valid"/>
    <s v="OK"/>
    <s v="Ok"/>
    <s v="Ok"/>
    <n v="2000"/>
    <s v="ok"/>
    <s v="Wrong Item"/>
    <x v="7"/>
    <n v="2024"/>
    <s v="Fri"/>
    <x v="0"/>
    <s v="Fast"/>
    <x v="2"/>
    <s v="Weekday"/>
  </r>
  <r>
    <x v="1052"/>
    <d v="2024-06-30T00:00:00"/>
    <d v="2024-07-01T00:00:00"/>
    <d v="2024-07-01T00:00:00"/>
    <s v="Rohit Patel"/>
    <s v="Bangalore"/>
    <x v="3"/>
    <x v="2"/>
    <s v="Jeans"/>
    <n v="2"/>
    <n v="0"/>
    <n v="0"/>
    <x v="0"/>
    <s v="Completed"/>
    <s v="Delayed"/>
    <s v="WH-Delhi"/>
    <s v="Offline"/>
    <s v="No"/>
    <s v="N/A"/>
    <n v="0"/>
    <s v="Keep"/>
    <s v="Ok"/>
    <s v="Missing"/>
    <s v="OK"/>
    <s v="Fix"/>
    <s v="Ok"/>
    <n v="0"/>
    <s v="ok"/>
    <s v="Not Returned"/>
    <x v="3"/>
    <n v="2024"/>
    <s v="Sun"/>
    <x v="0"/>
    <s v="Fast"/>
    <x v="0"/>
    <s v="Weekend"/>
  </r>
  <r>
    <x v="1053"/>
    <d v="2024-02-11T00:00:00"/>
    <d v="2024-02-11T00:00:00"/>
    <d v="2024-02-17T00:00:00"/>
    <s v="Rohit Patel"/>
    <s v="Nagpur"/>
    <x v="1"/>
    <x v="2"/>
    <s v="T-Shirt"/>
    <n v="3"/>
    <n v="100"/>
    <n v="300"/>
    <x v="3"/>
    <s v="Completed"/>
    <s v="Delayed"/>
    <s v="WH-Delhi"/>
    <s v="Offline"/>
    <s v="Yes"/>
    <s v="Damaged"/>
    <n v="6"/>
    <s v="Keep"/>
    <s v="Ok"/>
    <s v="Valid"/>
    <s v="OK"/>
    <s v="Ok"/>
    <s v="Ok"/>
    <n v="300"/>
    <s v="ok"/>
    <s v="Damaged"/>
    <x v="2"/>
    <n v="2024"/>
    <s v="Sun"/>
    <x v="1"/>
    <s v="Slow"/>
    <x v="0"/>
    <s v="Weekend"/>
  </r>
  <r>
    <x v="1054"/>
    <d v="2024-05-20T00:00:00"/>
    <d v="2024-05-22T00:00:00"/>
    <d v="2024-05-23T00:00:00"/>
    <s v="Karan Yadav"/>
    <s v="Delhi"/>
    <x v="5"/>
    <x v="1"/>
    <s v="Wheat"/>
    <n v="2"/>
    <n v="2000"/>
    <n v="4000"/>
    <x v="3"/>
    <s v="Completed"/>
    <s v="Delayed"/>
    <s v="WH-Pune"/>
    <s v="Online"/>
    <s v="No"/>
    <s v="N/A"/>
    <n v="1"/>
    <s v="Keep"/>
    <s v="Ok"/>
    <s v="Valid"/>
    <s v="OK"/>
    <s v="Ok"/>
    <s v="Ok"/>
    <n v="4000"/>
    <s v="ok"/>
    <s v="Not Returned"/>
    <x v="9"/>
    <n v="2024"/>
    <s v="Mon"/>
    <x v="0"/>
    <s v="Fast"/>
    <x v="2"/>
    <s v="Weekday"/>
  </r>
  <r>
    <x v="1055"/>
    <d v="2024-06-22T00:00:00"/>
    <d v="2024-06-24T00:00:00"/>
    <d v="2024-06-24T00:00:00"/>
    <s v="Rohit Yadav"/>
    <s v="Nagpur"/>
    <x v="1"/>
    <x v="3"/>
    <s v="Mobile"/>
    <n v="1"/>
    <n v="1000"/>
    <n v="1000"/>
    <x v="2"/>
    <s v="Pending"/>
    <s v="In Transit"/>
    <s v="WH-Mumbai"/>
    <s v="Offline"/>
    <s v="No"/>
    <s v="N/A"/>
    <n v="0"/>
    <s v="Keep"/>
    <s v="Ok"/>
    <s v="Valid"/>
    <s v="OK"/>
    <s v="Ok"/>
    <s v="Ok"/>
    <n v="1000"/>
    <s v="ok"/>
    <s v="Not Returned"/>
    <x v="3"/>
    <n v="2024"/>
    <s v="Sat"/>
    <x v="0"/>
    <s v="Fast"/>
    <x v="0"/>
    <s v="Weekend"/>
  </r>
  <r>
    <x v="1056"/>
    <d v="2024-04-26T00:00:00"/>
    <d v="2024-04-28T00:00:00"/>
    <d v="2024-05-03T00:00:00"/>
    <s v="Anjali Patel"/>
    <s v="Bangalore"/>
    <x v="3"/>
    <x v="1"/>
    <s v="Wheat"/>
    <n v="0"/>
    <n v="100"/>
    <n v="0"/>
    <x v="2"/>
    <s v="Pending"/>
    <s v="On Time"/>
    <s v="WH-Mumbai"/>
    <s v="Online"/>
    <s v="Yes"/>
    <s v="Unknwon"/>
    <n v="5"/>
    <s v="Keep"/>
    <s v="Fix"/>
    <s v="Valid"/>
    <s v="OK"/>
    <s v="Ok"/>
    <s v="Ok"/>
    <n v="0"/>
    <s v="ok"/>
    <s v="Unknwon"/>
    <x v="10"/>
    <n v="2024"/>
    <s v="Fri"/>
    <x v="0"/>
    <s v="Medium"/>
    <x v="0"/>
    <s v="Weekday"/>
  </r>
  <r>
    <x v="1057"/>
    <d v="2024-02-19T00:00:00"/>
    <d v="2024-02-18T00:00:00"/>
    <d v="2024-02-21T00:00:00"/>
    <s v="Amit Gupta"/>
    <s v="Delhi"/>
    <x v="5"/>
    <x v="1"/>
    <s v="Wheat"/>
    <n v="-1"/>
    <n v="0"/>
    <n v="0"/>
    <x v="0"/>
    <s v="Completed"/>
    <s v="Delayed"/>
    <s v="WH-Pune"/>
    <s v="Online"/>
    <s v="No"/>
    <s v="N/A"/>
    <n v="3"/>
    <s v="Keep"/>
    <s v="Fix"/>
    <s v="Missing"/>
    <s v="Dispatch Error"/>
    <s v="Fix"/>
    <s v="Ok"/>
    <n v="0"/>
    <s v="ok"/>
    <s v="Not Returned"/>
    <x v="2"/>
    <n v="2024"/>
    <s v="Mon"/>
    <x v="0"/>
    <s v="Medium"/>
    <x v="0"/>
    <s v="Weekday"/>
  </r>
  <r>
    <x v="1058"/>
    <d v="2024-11-05T00:00:00"/>
    <d v="2024-11-03T00:00:00"/>
    <d v="2024-11-06T00:00:00"/>
    <s v="Vikas Yadav"/>
    <s v="Nagpur"/>
    <x v="1"/>
    <x v="2"/>
    <s v="T-Shirt"/>
    <n v="3"/>
    <n v="1000"/>
    <n v="3000"/>
    <x v="1"/>
    <s v="Completed"/>
    <s v="On Time"/>
    <s v="WH-Delhi"/>
    <s v="Online"/>
    <s v="Yes"/>
    <s v="Damaged"/>
    <n v="3"/>
    <s v="Keep"/>
    <s v="Ok"/>
    <s v="Valid"/>
    <s v="Dispatch Error"/>
    <s v="Ok"/>
    <s v="Ok"/>
    <n v="3000"/>
    <s v="ok"/>
    <s v="Damaged"/>
    <x v="5"/>
    <n v="2024"/>
    <s v="Tue"/>
    <x v="0"/>
    <s v="Medium"/>
    <x v="2"/>
    <s v="Weekday"/>
  </r>
  <r>
    <x v="1059"/>
    <d v="2024-05-20T00:00:00"/>
    <d v="2024-05-22T00:00:00"/>
    <d v="2024-05-24T00:00:00"/>
    <s v="Amit Singh"/>
    <s v="Mumbai"/>
    <x v="1"/>
    <x v="0"/>
    <s v="Chair"/>
    <n v="3"/>
    <n v="500"/>
    <n v="1500"/>
    <x v="0"/>
    <s v="Pending"/>
    <s v="Delayed"/>
    <s v="WH-Mumbai"/>
    <s v="Offline"/>
    <s v="Yes"/>
    <s v="Damaged"/>
    <n v="2"/>
    <s v="Keep"/>
    <s v="Ok"/>
    <s v="Valid"/>
    <s v="OK"/>
    <s v="Ok"/>
    <s v="Ok"/>
    <n v="1500"/>
    <s v="ok"/>
    <s v="Damaged"/>
    <x v="9"/>
    <n v="2024"/>
    <s v="Mon"/>
    <x v="0"/>
    <s v="Fast"/>
    <x v="0"/>
    <s v="Weekday"/>
  </r>
  <r>
    <x v="1060"/>
    <d v="2024-02-05T00:00:00"/>
    <d v="2024-02-05T00:00:00"/>
    <d v="2024-02-04T00:00:00"/>
    <s v="Rahul Kumar"/>
    <s v="Jaipur"/>
    <x v="2"/>
    <x v="0"/>
    <s v="Table"/>
    <n v="0"/>
    <n v="0"/>
    <n v="0"/>
    <x v="2"/>
    <s v="Pending"/>
    <s v="On Time"/>
    <s v="WH-Mumbai"/>
    <s v="Offline"/>
    <s v="No"/>
    <s v="N/A"/>
    <n v="-1"/>
    <s v="Keep"/>
    <s v="Fix"/>
    <s v="Missing"/>
    <s v="Delivery Before Order"/>
    <s v="Fix"/>
    <s v="Ok"/>
    <n v="0"/>
    <s v="ok"/>
    <s v="Not Returned"/>
    <x v="2"/>
    <n v="2024"/>
    <s v="Mon"/>
    <x v="0"/>
    <s v="Fast"/>
    <x v="0"/>
    <s v="Weekday"/>
  </r>
  <r>
    <x v="1061"/>
    <d v="2024-08-09T00:00:00"/>
    <d v="2024-08-09T00:00:00"/>
    <d v="2024-08-14T00:00:00"/>
    <s v="Rohit Joshi"/>
    <s v="Nagpur"/>
    <x v="1"/>
    <x v="1"/>
    <s v="Rice"/>
    <n v="3"/>
    <n v="0"/>
    <n v="0"/>
    <x v="2"/>
    <s v="Completed"/>
    <s v="Delayed"/>
    <s v="WH-Pune"/>
    <s v="Online"/>
    <s v="Yes"/>
    <s v="Unknwon"/>
    <n v="5"/>
    <s v="Keep"/>
    <s v="Ok"/>
    <s v="Missing"/>
    <s v="OK"/>
    <s v="Fix"/>
    <s v="Ok"/>
    <n v="0"/>
    <s v="ok"/>
    <s v="Unknwon"/>
    <x v="11"/>
    <n v="2024"/>
    <s v="Fri"/>
    <x v="0"/>
    <s v="Medium"/>
    <x v="0"/>
    <s v="Weekday"/>
  </r>
  <r>
    <x v="1062"/>
    <d v="2024-02-01T00:00:00"/>
    <d v="2024-02-01T00:00:00"/>
    <d v="2024-02-05T00:00:00"/>
    <s v="Neha Verma"/>
    <s v="Mumbai"/>
    <x v="1"/>
    <x v="3"/>
    <s v="Headphones"/>
    <n v="2"/>
    <n v="0"/>
    <n v="0"/>
    <x v="1"/>
    <s v="Cancelled"/>
    <s v="On Time"/>
    <s v="WH-Delhi"/>
    <s v="Online"/>
    <s v="N/A"/>
    <s v="N/A"/>
    <n v="4"/>
    <s v="Keep"/>
    <s v="Ok"/>
    <s v="Missing"/>
    <s v="OK"/>
    <s v="Fix"/>
    <s v="Ok"/>
    <n v="0"/>
    <s v="ok"/>
    <s v="Not Returned"/>
    <x v="2"/>
    <n v="2024"/>
    <s v="Thu"/>
    <x v="0"/>
    <s v="Medium"/>
    <x v="0"/>
    <s v="Weekday"/>
  </r>
  <r>
    <x v="1063"/>
    <d v="2024-06-03T00:00:00"/>
    <d v="2024-06-01T00:00:00"/>
    <d v="2024-06-06T00:00:00"/>
    <s v="Neha Joshi"/>
    <s v="Jaipur"/>
    <x v="2"/>
    <x v="0"/>
    <s v="Sofa"/>
    <n v="0"/>
    <n v="2000"/>
    <n v="0"/>
    <x v="1"/>
    <s v="Completed"/>
    <s v="In Transit"/>
    <s v="WH-Pune"/>
    <s v="Online"/>
    <s v="N/A"/>
    <s v="N/A"/>
    <n v="5"/>
    <s v="Keep"/>
    <s v="Fix"/>
    <s v="Valid"/>
    <s v="Dispatch Error"/>
    <s v="Ok"/>
    <s v="Ok"/>
    <n v="0"/>
    <s v="ok"/>
    <s v="Not Returned"/>
    <x v="3"/>
    <n v="2024"/>
    <s v="Mon"/>
    <x v="0"/>
    <s v="Medium"/>
    <x v="0"/>
    <s v="Weekday"/>
  </r>
  <r>
    <x v="1064"/>
    <d v="2024-12-17T00:00:00"/>
    <d v="2024-12-17T00:00:00"/>
    <d v="2024-12-16T00:00:00"/>
    <s v="Amit Yadav"/>
    <s v="Hyderabad"/>
    <x v="0"/>
    <x v="1"/>
    <s v="Wheat"/>
    <n v="-1"/>
    <n v="1000"/>
    <n v="-1000"/>
    <x v="1"/>
    <s v="Completed"/>
    <s v="In Transit"/>
    <s v="WH-Pune"/>
    <s v="Offline"/>
    <s v="Yes"/>
    <s v="Unknwon"/>
    <n v="-1"/>
    <s v="Keep"/>
    <s v="Fix"/>
    <s v="Valid"/>
    <s v="Delivery Before Order"/>
    <s v="Ok"/>
    <s v="Ok"/>
    <n v="-1000"/>
    <s v="ok"/>
    <s v="Unknwon"/>
    <x v="6"/>
    <n v="2024"/>
    <s v="Tue"/>
    <x v="0"/>
    <s v="Fast"/>
    <x v="0"/>
    <s v="Weekday"/>
  </r>
  <r>
    <x v="1065"/>
    <d v="2024-11-29T00:00:00"/>
    <d v="2024-12-01T00:00:00"/>
    <d v="2024-12-04T00:00:00"/>
    <s v="Amit Yadav"/>
    <s v="Nagpur"/>
    <x v="1"/>
    <x v="1"/>
    <s v="Wheat"/>
    <n v="-1"/>
    <n v="500"/>
    <n v="-500"/>
    <x v="3"/>
    <s v="Completed"/>
    <s v="Delayed"/>
    <s v="WH-Mumbai"/>
    <s v="Offline"/>
    <s v="N/A"/>
    <s v="N/A"/>
    <n v="3"/>
    <s v="Keep"/>
    <s v="Fix"/>
    <s v="Valid"/>
    <s v="OK"/>
    <s v="Ok"/>
    <s v="Ok"/>
    <n v="-500"/>
    <s v="ok"/>
    <s v="Wrong"/>
    <x v="5"/>
    <n v="2024"/>
    <s v="Fri"/>
    <x v="0"/>
    <s v="Medium"/>
    <x v="0"/>
    <s v="Weekday"/>
  </r>
  <r>
    <x v="1066"/>
    <d v="2024-02-17T00:00:00"/>
    <d v="2024-02-15T00:00:00"/>
    <d v="2024-02-16T00:00:00"/>
    <s v="Rohit Sharma"/>
    <s v="Jaipur"/>
    <x v="2"/>
    <x v="1"/>
    <s v="Rice"/>
    <n v="1"/>
    <n v="0"/>
    <n v="0"/>
    <x v="1"/>
    <s v="Pending"/>
    <s v="Delayed"/>
    <s v="WH-Mumbai"/>
    <s v="Offline"/>
    <s v="No"/>
    <s v="N/A"/>
    <n v="1"/>
    <s v="Keep"/>
    <s v="Ok"/>
    <s v="Missing"/>
    <s v="Dispatch Error"/>
    <s v="Fix"/>
    <s v="Ok"/>
    <n v="0"/>
    <s v="ok"/>
    <s v="Not Returned"/>
    <x v="2"/>
    <n v="2024"/>
    <s v="Sat"/>
    <x v="0"/>
    <s v="Fast"/>
    <x v="0"/>
    <s v="Weekend"/>
  </r>
  <r>
    <x v="1067"/>
    <d v="2024-05-29T00:00:00"/>
    <d v="2024-05-27T00:00:00"/>
    <d v="2024-05-27T00:00:00"/>
    <s v="Amit Sharma"/>
    <s v="Bangalore"/>
    <x v="3"/>
    <x v="0"/>
    <s v="Sofa"/>
    <n v="-1"/>
    <n v="100"/>
    <n v="-100"/>
    <x v="0"/>
    <s v="Completed"/>
    <s v="Delayed"/>
    <s v="WH-Delhi"/>
    <s v="Online"/>
    <s v="N/A"/>
    <s v="N/A"/>
    <n v="0"/>
    <s v="Keep"/>
    <s v="Fix"/>
    <s v="Valid"/>
    <s v="Dispatch Error"/>
    <s v="Ok"/>
    <s v="Ok"/>
    <n v="-100"/>
    <s v="ok"/>
    <s v="Wrong"/>
    <x v="9"/>
    <n v="2024"/>
    <s v="Wed"/>
    <x v="0"/>
    <s v="Fast"/>
    <x v="0"/>
    <s v="Weekday"/>
  </r>
  <r>
    <x v="1068"/>
    <d v="2024-11-14T00:00:00"/>
    <d v="2024-11-16T00:00:00"/>
    <d v="2024-11-17T00:00:00"/>
    <s v="Amit Joshi"/>
    <s v="Lucknow"/>
    <x v="4"/>
    <x v="2"/>
    <s v="Jeans"/>
    <n v="3"/>
    <n v="100"/>
    <n v="300"/>
    <x v="3"/>
    <s v="Completed"/>
    <s v="In Transit"/>
    <s v="WH-Mumbai"/>
    <s v="Offline"/>
    <s v="N/A"/>
    <s v="N/A"/>
    <n v="1"/>
    <s v="Keep"/>
    <s v="Ok"/>
    <s v="Valid"/>
    <s v="OK"/>
    <s v="Ok"/>
    <s v="Ok"/>
    <n v="300"/>
    <s v="ok"/>
    <s v="Not Returned"/>
    <x v="5"/>
    <n v="2024"/>
    <s v="Thu"/>
    <x v="0"/>
    <s v="Fast"/>
    <x v="0"/>
    <s v="Weekday"/>
  </r>
  <r>
    <x v="1069"/>
    <d v="2024-11-20T00:00:00"/>
    <d v="2024-11-18T00:00:00"/>
    <d v="2024-11-18T00:00:00"/>
    <s v="Karan Kumar"/>
    <s v="Jaipur"/>
    <x v="2"/>
    <x v="0"/>
    <s v="Sofa"/>
    <n v="-1"/>
    <n v="2000"/>
    <n v="-2000"/>
    <x v="2"/>
    <s v="Cancelled"/>
    <s v="Delayed"/>
    <s v="WH-Mumbai"/>
    <s v="Offline"/>
    <s v="No"/>
    <s v="N/A"/>
    <n v="0"/>
    <s v="Keep"/>
    <s v="Fix"/>
    <s v="Valid"/>
    <s v="Dispatch Error"/>
    <s v="Ok"/>
    <s v="Ok"/>
    <n v="-2000"/>
    <s v="ok"/>
    <s v="Not Returned"/>
    <x v="5"/>
    <n v="2024"/>
    <s v="Wed"/>
    <x v="0"/>
    <s v="Fast"/>
    <x v="0"/>
    <s v="Weekday"/>
  </r>
  <r>
    <x v="1070"/>
    <d v="2024-11-25T00:00:00"/>
    <d v="2024-11-23T00:00:00"/>
    <d v="2024-11-26T00:00:00"/>
    <s v="Rohit Joshi"/>
    <s v="Jaipur"/>
    <x v="2"/>
    <x v="1"/>
    <s v="Oil"/>
    <n v="0"/>
    <n v="1000"/>
    <n v="0"/>
    <x v="3"/>
    <s v="Completed"/>
    <s v="On Time"/>
    <s v="WH-Pune"/>
    <s v="Online"/>
    <s v="N/A"/>
    <s v="N/A"/>
    <n v="3"/>
    <s v="Keep"/>
    <s v="Fix"/>
    <s v="Valid"/>
    <s v="Dispatch Error"/>
    <s v="Ok"/>
    <s v="Ok"/>
    <n v="0"/>
    <s v="ok"/>
    <s v="Not Returned"/>
    <x v="5"/>
    <n v="2024"/>
    <s v="Mon"/>
    <x v="0"/>
    <s v="Medium"/>
    <x v="0"/>
    <s v="Weekday"/>
  </r>
  <r>
    <x v="1071"/>
    <d v="2024-10-03T00:00:00"/>
    <d v="2024-10-02T00:00:00"/>
    <d v="2024-10-07T00:00:00"/>
    <s v="Amit Sharma"/>
    <s v="Delhi"/>
    <x v="5"/>
    <x v="0"/>
    <s v="Sofa"/>
    <n v="0"/>
    <n v="2000"/>
    <n v="0"/>
    <x v="2"/>
    <s v="Completed"/>
    <s v="On Time"/>
    <s v="WH-Pune"/>
    <s v="Offline"/>
    <s v="No"/>
    <s v="N/A"/>
    <n v="5"/>
    <s v="Keep"/>
    <s v="Fix"/>
    <s v="Valid"/>
    <s v="Dispatch Error"/>
    <s v="Ok"/>
    <s v="Ok"/>
    <n v="0"/>
    <s v="ok"/>
    <s v="Not Returned"/>
    <x v="0"/>
    <n v="2024"/>
    <s v="Thu"/>
    <x v="0"/>
    <s v="Medium"/>
    <x v="0"/>
    <s v="Weekday"/>
  </r>
  <r>
    <x v="1072"/>
    <d v="2024-03-23T00:00:00"/>
    <d v="2024-03-24T00:00:00"/>
    <d v="2024-03-28T00:00:00"/>
    <s v="Vikas Singh"/>
    <s v="Bangalore"/>
    <x v="3"/>
    <x v="2"/>
    <s v="T-Shirt"/>
    <n v="1"/>
    <n v="0"/>
    <n v="0"/>
    <x v="3"/>
    <s v="Completed"/>
    <s v="Delayed"/>
    <s v="WH-Mumbai"/>
    <s v="Online"/>
    <s v="N/A"/>
    <s v="N/A"/>
    <n v="4"/>
    <s v="Keep"/>
    <s v="Ok"/>
    <s v="Missing"/>
    <s v="OK"/>
    <s v="Fix"/>
    <s v="Ok"/>
    <n v="0"/>
    <s v="ok"/>
    <s v="Not Returned"/>
    <x v="8"/>
    <n v="2024"/>
    <s v="Sat"/>
    <x v="0"/>
    <s v="Medium"/>
    <x v="0"/>
    <s v="Weekend"/>
  </r>
  <r>
    <x v="1073"/>
    <d v="2024-06-17T00:00:00"/>
    <d v="2024-06-15T00:00:00"/>
    <d v="2024-06-20T00:00:00"/>
    <s v="Karan Sharma"/>
    <s v="Pune"/>
    <x v="1"/>
    <x v="3"/>
    <s v="Laptop"/>
    <n v="-1"/>
    <n v="0"/>
    <n v="0"/>
    <x v="0"/>
    <s v="Cancelled"/>
    <s v="Delayed"/>
    <s v="WH-Mumbai"/>
    <s v="Online"/>
    <s v="N/A"/>
    <s v="N/A"/>
    <n v="5"/>
    <s v="Keep"/>
    <s v="Fix"/>
    <s v="Missing"/>
    <s v="Dispatch Error"/>
    <s v="Fix"/>
    <s v="Ok"/>
    <n v="0"/>
    <s v="ok"/>
    <s v="Not Returned"/>
    <x v="3"/>
    <n v="2024"/>
    <s v="Mon"/>
    <x v="0"/>
    <s v="Medium"/>
    <x v="0"/>
    <s v="Weekday"/>
  </r>
  <r>
    <x v="1074"/>
    <d v="2024-02-10T00:00:00"/>
    <d v="2024-02-13T00:00:00"/>
    <d v="2024-02-17T00:00:00"/>
    <s v="Karan Patel"/>
    <s v="Pune"/>
    <x v="1"/>
    <x v="3"/>
    <s v="Headphones"/>
    <n v="0"/>
    <n v="100"/>
    <n v="0"/>
    <x v="2"/>
    <s v="Cancelled"/>
    <s v="Delayed"/>
    <s v="WH-Mumbai"/>
    <s v="Online"/>
    <s v="No"/>
    <s v="N/A"/>
    <n v="4"/>
    <s v="Keep"/>
    <s v="Fix"/>
    <s v="Valid"/>
    <s v="OK"/>
    <s v="Ok"/>
    <s v="Ok"/>
    <n v="0"/>
    <s v="ok"/>
    <s v="Not Returned"/>
    <x v="2"/>
    <n v="2024"/>
    <s v="Sat"/>
    <x v="0"/>
    <s v="Medium"/>
    <x v="0"/>
    <s v="Weekend"/>
  </r>
  <r>
    <x v="1075"/>
    <d v="2024-07-21T00:00:00"/>
    <d v="2024-07-21T00:00:00"/>
    <d v="2024-07-28T00:00:00"/>
    <s v="Karan Verma"/>
    <s v="Mumbai"/>
    <x v="1"/>
    <x v="2"/>
    <s v="T-Shirt"/>
    <n v="3"/>
    <n v="2000"/>
    <n v="6000"/>
    <x v="3"/>
    <s v="Pending"/>
    <s v="In Transit"/>
    <s v="WH-Mumbai"/>
    <s v="Offline"/>
    <s v="Yes"/>
    <s v="Late Delivery"/>
    <n v="7"/>
    <s v="Keep"/>
    <s v="Ok"/>
    <s v="Valid"/>
    <s v="OK"/>
    <s v="Ok"/>
    <s v="Ok"/>
    <n v="6000"/>
    <s v="ok"/>
    <s v="Late Delivery"/>
    <x v="1"/>
    <n v="2024"/>
    <s v="Sun"/>
    <x v="1"/>
    <s v="Slow"/>
    <x v="1"/>
    <s v="Weekend"/>
  </r>
  <r>
    <x v="1076"/>
    <d v="2024-06-21T00:00:00"/>
    <d v="2024-06-21T00:00:00"/>
    <d v="2024-06-22T00:00:00"/>
    <s v="Amit Verma"/>
    <s v="Pune"/>
    <x v="1"/>
    <x v="3"/>
    <s v="Mobile"/>
    <n v="-1"/>
    <n v="0"/>
    <n v="0"/>
    <x v="2"/>
    <s v="Completed"/>
    <s v="On Time"/>
    <s v="WH-Pune"/>
    <s v="Online"/>
    <s v="No"/>
    <s v="N/A"/>
    <n v="1"/>
    <s v="Keep"/>
    <s v="Fix"/>
    <s v="Missing"/>
    <s v="OK"/>
    <s v="Fix"/>
    <s v="Ok"/>
    <n v="0"/>
    <s v="ok"/>
    <s v="Not Returned"/>
    <x v="3"/>
    <n v="2024"/>
    <s v="Fri"/>
    <x v="0"/>
    <s v="Fast"/>
    <x v="0"/>
    <s v="Weekday"/>
  </r>
  <r>
    <x v="1077"/>
    <d v="2024-08-19T00:00:00"/>
    <d v="2024-08-21T00:00:00"/>
    <d v="2024-08-26T00:00:00"/>
    <s v="Sneha Yadav"/>
    <s v="Nagpur"/>
    <x v="1"/>
    <x v="3"/>
    <s v="Laptop"/>
    <n v="0"/>
    <n v="2000"/>
    <n v="0"/>
    <x v="0"/>
    <s v="Cancelled"/>
    <s v="On Time"/>
    <s v="WH-Pune"/>
    <s v="Offline"/>
    <s v="N/A"/>
    <s v="N/A"/>
    <n v="5"/>
    <s v="Keep"/>
    <s v="Fix"/>
    <s v="Valid"/>
    <s v="OK"/>
    <s v="Ok"/>
    <s v="Ok"/>
    <n v="0"/>
    <s v="ok"/>
    <s v="Not Returned"/>
    <x v="11"/>
    <n v="2024"/>
    <s v="Mon"/>
    <x v="0"/>
    <s v="Medium"/>
    <x v="0"/>
    <s v="Weekday"/>
  </r>
  <r>
    <x v="1078"/>
    <d v="2024-12-08T00:00:00"/>
    <d v="2024-12-11T00:00:00"/>
    <d v="2024-12-14T00:00:00"/>
    <s v="Anjali Gupta"/>
    <s v="Nagpur"/>
    <x v="1"/>
    <x v="2"/>
    <s v="Jacket"/>
    <n v="3"/>
    <n v="0"/>
    <n v="0"/>
    <x v="1"/>
    <s v="Pending"/>
    <s v="On Time"/>
    <s v="WH-Pune"/>
    <s v="Online"/>
    <s v="No"/>
    <s v="N/A"/>
    <n v="3"/>
    <s v="Keep"/>
    <s v="Ok"/>
    <s v="Missing"/>
    <s v="OK"/>
    <s v="Fix"/>
    <s v="Ok"/>
    <n v="0"/>
    <s v="ok"/>
    <s v="Not Returned"/>
    <x v="6"/>
    <n v="2024"/>
    <s v="Sun"/>
    <x v="0"/>
    <s v="Medium"/>
    <x v="0"/>
    <s v="Weekend"/>
  </r>
  <r>
    <x v="1079"/>
    <d v="2024-09-13T00:00:00"/>
    <d v="2024-09-16T00:00:00"/>
    <d v="2024-09-20T00:00:00"/>
    <s v="Priya Verma"/>
    <s v="Pune"/>
    <x v="1"/>
    <x v="2"/>
    <s v="Jacket"/>
    <n v="-1"/>
    <n v="1000"/>
    <n v="-1000"/>
    <x v="0"/>
    <s v="Completed"/>
    <s v="Delayed"/>
    <s v="WH-Delhi"/>
    <s v="Offline"/>
    <s v="N/A"/>
    <s v="N/A"/>
    <n v="4"/>
    <s v="Keep"/>
    <s v="Fix"/>
    <s v="Valid"/>
    <s v="OK"/>
    <s v="Ok"/>
    <s v="Ok"/>
    <n v="-1000"/>
    <s v="ok"/>
    <s v="Wrong"/>
    <x v="7"/>
    <n v="2024"/>
    <s v="Fri"/>
    <x v="0"/>
    <s v="Medium"/>
    <x v="0"/>
    <s v="Weekday"/>
  </r>
  <r>
    <x v="1080"/>
    <d v="2024-09-03T00:00:00"/>
    <d v="2024-09-02T00:00:00"/>
    <d v="2024-09-01T00:00:00"/>
    <s v="Vikas Joshi"/>
    <s v="Jaipur"/>
    <x v="2"/>
    <x v="0"/>
    <s v="Table"/>
    <n v="2"/>
    <n v="500"/>
    <n v="1000"/>
    <x v="0"/>
    <s v="Pending"/>
    <s v="Delayed"/>
    <s v="WH-Delhi"/>
    <s v="Offline"/>
    <s v="Yes"/>
    <s v="Unknwon"/>
    <n v="-1"/>
    <s v="Keep"/>
    <s v="Ok"/>
    <s v="Valid"/>
    <s v="Dispatch Error"/>
    <s v="Ok"/>
    <s v="Ok"/>
    <n v="1000"/>
    <s v="ok"/>
    <s v="Unknwon"/>
    <x v="7"/>
    <n v="2024"/>
    <s v="Tue"/>
    <x v="0"/>
    <s v="Fast"/>
    <x v="0"/>
    <s v="Weekday"/>
  </r>
  <r>
    <x v="1081"/>
    <d v="2024-08-03T00:00:00"/>
    <d v="2024-08-03T00:00:00"/>
    <d v="2024-08-02T00:00:00"/>
    <s v="Anjali Gupta"/>
    <s v="Nagpur"/>
    <x v="1"/>
    <x v="2"/>
    <s v="Jeans"/>
    <n v="1"/>
    <n v="500"/>
    <n v="500"/>
    <x v="0"/>
    <s v="Completed"/>
    <s v="On Time"/>
    <s v="WH-Delhi"/>
    <s v="Offline"/>
    <s v="N/A"/>
    <s v="N/A"/>
    <n v="-1"/>
    <s v="Keep"/>
    <s v="Ok"/>
    <s v="Valid"/>
    <s v="Delivery Before Order"/>
    <s v="Ok"/>
    <s v="Ok"/>
    <n v="500"/>
    <s v="ok"/>
    <s v="Not Returned"/>
    <x v="11"/>
    <n v="2024"/>
    <s v="Sat"/>
    <x v="0"/>
    <s v="Fast"/>
    <x v="0"/>
    <s v="Weekend"/>
  </r>
  <r>
    <x v="1082"/>
    <d v="2024-08-26T00:00:00"/>
    <d v="2024-08-26T00:00:00"/>
    <d v="2024-08-25T00:00:00"/>
    <s v="Sneha Sharma"/>
    <s v="Lucknow"/>
    <x v="4"/>
    <x v="0"/>
    <s v="Sofa"/>
    <n v="0"/>
    <n v="100"/>
    <n v="0"/>
    <x v="2"/>
    <s v="Completed"/>
    <s v="Delayed"/>
    <s v="WH-Pune"/>
    <s v="Online"/>
    <s v="No"/>
    <s v="N/A"/>
    <n v="-1"/>
    <s v="Keep"/>
    <s v="Fix"/>
    <s v="Valid"/>
    <s v="Delivery Before Order"/>
    <s v="Ok"/>
    <s v="Ok"/>
    <n v="0"/>
    <s v="ok"/>
    <s v="Not Returned"/>
    <x v="11"/>
    <n v="2024"/>
    <s v="Mon"/>
    <x v="0"/>
    <s v="Fast"/>
    <x v="0"/>
    <s v="Weekday"/>
  </r>
  <r>
    <x v="1083"/>
    <d v="2024-03-13T00:00:00"/>
    <d v="2024-03-13T00:00:00"/>
    <d v="2024-03-17T00:00:00"/>
    <s v="Pooja Patel"/>
    <s v="Pune"/>
    <x v="1"/>
    <x v="1"/>
    <s v="Rice"/>
    <n v="3"/>
    <n v="0"/>
    <n v="0"/>
    <x v="3"/>
    <s v="Completed"/>
    <s v="In Transit"/>
    <s v="WH-Pune"/>
    <s v="Online"/>
    <s v="No"/>
    <s v="N/A"/>
    <n v="4"/>
    <s v="Keep"/>
    <s v="Ok"/>
    <s v="Missing"/>
    <s v="OK"/>
    <s v="Fix"/>
    <s v="Ok"/>
    <n v="0"/>
    <s v="ok"/>
    <s v="Not Returned"/>
    <x v="8"/>
    <n v="2024"/>
    <s v="Wed"/>
    <x v="0"/>
    <s v="Medium"/>
    <x v="0"/>
    <s v="Weekday"/>
  </r>
  <r>
    <x v="1084"/>
    <d v="2024-12-11T00:00:00"/>
    <d v="2024-12-10T00:00:00"/>
    <d v="2024-12-16T00:00:00"/>
    <s v="Rohit Kumar"/>
    <s v="Jaipur"/>
    <x v="2"/>
    <x v="1"/>
    <s v="Wheat"/>
    <n v="3"/>
    <n v="1000"/>
    <n v="3000"/>
    <x v="0"/>
    <s v="Pending"/>
    <s v="On Time"/>
    <s v="WH-Pune"/>
    <s v="Online"/>
    <s v="Yes"/>
    <s v="Wrong Item"/>
    <n v="6"/>
    <s v="Keep"/>
    <s v="Ok"/>
    <s v="Valid"/>
    <s v="Dispatch Error"/>
    <s v="Ok"/>
    <s v="Ok"/>
    <n v="3000"/>
    <s v="ok"/>
    <s v="Wrong Item"/>
    <x v="6"/>
    <n v="2024"/>
    <s v="Wed"/>
    <x v="1"/>
    <s v="Slow"/>
    <x v="2"/>
    <s v="Weekday"/>
  </r>
  <r>
    <x v="1085"/>
    <d v="2024-05-26T00:00:00"/>
    <d v="2024-05-27T00:00:00"/>
    <d v="2024-06-02T00:00:00"/>
    <s v="Karan Patel"/>
    <s v="Pune"/>
    <x v="1"/>
    <x v="1"/>
    <s v="Oil"/>
    <n v="1"/>
    <n v="2000"/>
    <n v="2000"/>
    <x v="3"/>
    <s v="Cancelled"/>
    <s v="Delayed"/>
    <s v="WH-Pune"/>
    <s v="Offline"/>
    <s v="Yes"/>
    <s v="Unknwon"/>
    <n v="6"/>
    <s v="Keep"/>
    <s v="Ok"/>
    <s v="Valid"/>
    <s v="OK"/>
    <s v="Ok"/>
    <s v="Ok"/>
    <n v="2000"/>
    <s v="ok"/>
    <s v="Unknwon"/>
    <x v="9"/>
    <n v="2024"/>
    <s v="Sun"/>
    <x v="1"/>
    <s v="Slow"/>
    <x v="2"/>
    <s v="Weekend"/>
  </r>
  <r>
    <x v="1086"/>
    <d v="2024-09-10T00:00:00"/>
    <d v="2024-09-10T00:00:00"/>
    <d v="2024-09-16T00:00:00"/>
    <s v="Pooja Verma"/>
    <s v="Hyderabad"/>
    <x v="0"/>
    <x v="1"/>
    <s v="Rice"/>
    <n v="-1"/>
    <n v="2000"/>
    <n v="-2000"/>
    <x v="0"/>
    <s v="Cancelled"/>
    <s v="Delayed"/>
    <s v="WH-Mumbai"/>
    <s v="Offline"/>
    <s v="No"/>
    <s v="N/A"/>
    <n v="6"/>
    <s v="Keep"/>
    <s v="Fix"/>
    <s v="Valid"/>
    <s v="OK"/>
    <s v="Ok"/>
    <s v="Ok"/>
    <n v="-2000"/>
    <s v="ok"/>
    <s v="Not Returned"/>
    <x v="7"/>
    <n v="2024"/>
    <s v="Tue"/>
    <x v="1"/>
    <s v="Slow"/>
    <x v="0"/>
    <s v="Weekday"/>
  </r>
  <r>
    <x v="1087"/>
    <d v="2024-10-14T00:00:00"/>
    <d v="2024-10-15T00:00:00"/>
    <d v="2024-10-19T00:00:00"/>
    <s v="Vikas Gupta"/>
    <s v="Delhi"/>
    <x v="5"/>
    <x v="1"/>
    <s v="Wheat"/>
    <n v="-1"/>
    <n v="500"/>
    <n v="-500"/>
    <x v="1"/>
    <s v="Cancelled"/>
    <s v="Delayed"/>
    <s v="WH-Delhi"/>
    <s v="Online"/>
    <s v="N/A"/>
    <s v="N/A"/>
    <n v="4"/>
    <s v="Keep"/>
    <s v="Fix"/>
    <s v="Valid"/>
    <s v="OK"/>
    <s v="Ok"/>
    <s v="Ok"/>
    <n v="-500"/>
    <s v="ok"/>
    <s v="Wrong"/>
    <x v="0"/>
    <n v="2024"/>
    <s v="Mon"/>
    <x v="0"/>
    <s v="Medium"/>
    <x v="0"/>
    <s v="Weekday"/>
  </r>
  <r>
    <x v="1088"/>
    <d v="2024-10-10T00:00:00"/>
    <d v="2024-10-11T00:00:00"/>
    <d v="2024-10-17T00:00:00"/>
    <s v="Anjali Patel"/>
    <s v="Nagpur"/>
    <x v="1"/>
    <x v="1"/>
    <s v="Rice"/>
    <n v="1"/>
    <n v="100"/>
    <n v="100"/>
    <x v="3"/>
    <s v="Completed"/>
    <s v="Delayed"/>
    <s v="WH-Mumbai"/>
    <s v="Offline"/>
    <s v="N/A"/>
    <s v="N/A"/>
    <n v="6"/>
    <s v="Keep"/>
    <s v="Ok"/>
    <s v="Valid"/>
    <s v="OK"/>
    <s v="Ok"/>
    <s v="Ok"/>
    <n v="100"/>
    <s v="ok"/>
    <s v="Not Returned"/>
    <x v="0"/>
    <n v="2024"/>
    <s v="Thu"/>
    <x v="1"/>
    <s v="Slow"/>
    <x v="0"/>
    <s v="Weekday"/>
  </r>
  <r>
    <x v="1089"/>
    <d v="2024-09-28T00:00:00"/>
    <d v="2024-09-26T00:00:00"/>
    <d v="2024-09-27T00:00:00"/>
    <s v="Priya Gupta"/>
    <s v="Bangalore"/>
    <x v="3"/>
    <x v="0"/>
    <s v="Chair"/>
    <n v="3"/>
    <n v="500"/>
    <n v="1500"/>
    <x v="2"/>
    <s v="Cancelled"/>
    <s v="Delayed"/>
    <s v="WH-Mumbai"/>
    <s v="Online"/>
    <s v="No"/>
    <s v="N/A"/>
    <n v="1"/>
    <s v="Keep"/>
    <s v="Ok"/>
    <s v="Valid"/>
    <s v="Dispatch Error"/>
    <s v="Ok"/>
    <s v="Ok"/>
    <n v="1500"/>
    <s v="ok"/>
    <s v="Not Returned"/>
    <x v="7"/>
    <n v="2024"/>
    <s v="Sat"/>
    <x v="0"/>
    <s v="Fast"/>
    <x v="0"/>
    <s v="Weekend"/>
  </r>
  <r>
    <x v="1090"/>
    <d v="2024-10-19T00:00:00"/>
    <d v="2024-10-17T00:00:00"/>
    <d v="2024-10-19T00:00:00"/>
    <s v="Rohit Verma"/>
    <s v="Lucknow"/>
    <x v="4"/>
    <x v="3"/>
    <s v="Laptop"/>
    <n v="0"/>
    <n v="1000"/>
    <n v="0"/>
    <x v="0"/>
    <s v="Cancelled"/>
    <s v="In Transit"/>
    <s v="WH-Delhi"/>
    <s v="Offline"/>
    <s v="No"/>
    <s v="N/A"/>
    <n v="2"/>
    <s v="Keep"/>
    <s v="Fix"/>
    <s v="Valid"/>
    <s v="Dispatch Error"/>
    <s v="Ok"/>
    <s v="Ok"/>
    <n v="0"/>
    <s v="ok"/>
    <s v="Not Returned"/>
    <x v="0"/>
    <n v="2024"/>
    <s v="Sat"/>
    <x v="0"/>
    <s v="Fast"/>
    <x v="0"/>
    <s v="Weekend"/>
  </r>
  <r>
    <x v="1091"/>
    <d v="2024-03-01T00:00:00"/>
    <d v="2024-02-28T00:00:00"/>
    <d v="2024-03-02T00:00:00"/>
    <s v="Anjali Patel"/>
    <s v="Bangalore"/>
    <x v="3"/>
    <x v="0"/>
    <s v="Sofa"/>
    <n v="0"/>
    <n v="1000"/>
    <n v="0"/>
    <x v="2"/>
    <s v="Cancelled"/>
    <s v="Delayed"/>
    <s v="WH-Delhi"/>
    <s v="Offline"/>
    <s v="N/A"/>
    <s v="N/A"/>
    <n v="3"/>
    <s v="Keep"/>
    <s v="Fix"/>
    <s v="Valid"/>
    <s v="Dispatch Error"/>
    <s v="Ok"/>
    <s v="Ok"/>
    <n v="0"/>
    <s v="ok"/>
    <s v="Not Returned"/>
    <x v="8"/>
    <n v="2024"/>
    <s v="Fri"/>
    <x v="0"/>
    <s v="Medium"/>
    <x v="0"/>
    <s v="Weekday"/>
  </r>
  <r>
    <x v="1092"/>
    <d v="2024-07-09T00:00:00"/>
    <d v="2024-07-11T00:00:00"/>
    <d v="2024-07-11T00:00:00"/>
    <s v="Pooja Verma"/>
    <s v="Jaipur"/>
    <x v="2"/>
    <x v="1"/>
    <s v="Oil"/>
    <n v="-1"/>
    <n v="2000"/>
    <n v="-2000"/>
    <x v="1"/>
    <s v="Cancelled"/>
    <s v="Delayed"/>
    <s v="WH-Pune"/>
    <s v="Offline"/>
    <s v="N/A"/>
    <s v="N/A"/>
    <n v="0"/>
    <s v="Keep"/>
    <s v="Fix"/>
    <s v="Valid"/>
    <s v="OK"/>
    <s v="Ok"/>
    <s v="Ok"/>
    <n v="-2000"/>
    <s v="ok"/>
    <s v="Wrong"/>
    <x v="1"/>
    <n v="2024"/>
    <s v="Tue"/>
    <x v="0"/>
    <s v="Fast"/>
    <x v="0"/>
    <s v="Weekday"/>
  </r>
  <r>
    <x v="1093"/>
    <d v="2024-02-04T00:00:00"/>
    <d v="2024-02-06T00:00:00"/>
    <d v="2024-02-11T00:00:00"/>
    <s v="Anjali Kumar"/>
    <s v="Lucknow"/>
    <x v="4"/>
    <x v="1"/>
    <s v="Wheat"/>
    <n v="1"/>
    <n v="500"/>
    <n v="500"/>
    <x v="1"/>
    <s v="Pending"/>
    <s v="In Transit"/>
    <s v="WH-Pune"/>
    <s v="Offline"/>
    <s v="Yes"/>
    <s v="Unknwon"/>
    <n v="5"/>
    <s v="Keep"/>
    <s v="Ok"/>
    <s v="Valid"/>
    <s v="OK"/>
    <s v="Ok"/>
    <s v="Ok"/>
    <n v="500"/>
    <s v="ok"/>
    <s v="Unknwon"/>
    <x v="2"/>
    <n v="2024"/>
    <s v="Sun"/>
    <x v="0"/>
    <s v="Medium"/>
    <x v="0"/>
    <s v="Weekend"/>
  </r>
  <r>
    <x v="1094"/>
    <d v="2024-09-18T00:00:00"/>
    <d v="2024-09-16T00:00:00"/>
    <d v="2024-09-19T00:00:00"/>
    <s v="Amit Sharma"/>
    <s v="Jaipur"/>
    <x v="2"/>
    <x v="1"/>
    <s v="Oil"/>
    <n v="2"/>
    <n v="0"/>
    <n v="0"/>
    <x v="1"/>
    <s v="Completed"/>
    <s v="On Time"/>
    <s v="WH-Pune"/>
    <s v="Online"/>
    <s v="No"/>
    <s v="N/A"/>
    <n v="3"/>
    <s v="Keep"/>
    <s v="Ok"/>
    <s v="Missing"/>
    <s v="Dispatch Error"/>
    <s v="Fix"/>
    <s v="Ok"/>
    <n v="0"/>
    <s v="ok"/>
    <s v="Not Returned"/>
    <x v="7"/>
    <n v="2024"/>
    <s v="Wed"/>
    <x v="0"/>
    <s v="Medium"/>
    <x v="0"/>
    <s v="Weekday"/>
  </r>
  <r>
    <x v="1095"/>
    <d v="2024-09-15T00:00:00"/>
    <d v="2024-09-15T00:00:00"/>
    <d v="2024-09-19T00:00:00"/>
    <s v="Rahul Singh"/>
    <s v="Jaipur"/>
    <x v="2"/>
    <x v="0"/>
    <s v="Table"/>
    <n v="3"/>
    <n v="500"/>
    <n v="1500"/>
    <x v="2"/>
    <s v="Completed"/>
    <s v="Delayed"/>
    <s v="WH-Delhi"/>
    <s v="Offline"/>
    <s v="Yes"/>
    <s v="Damaged"/>
    <n v="4"/>
    <s v="Keep"/>
    <s v="Ok"/>
    <s v="Valid"/>
    <s v="OK"/>
    <s v="Ok"/>
    <s v="Ok"/>
    <n v="1500"/>
    <s v="ok"/>
    <s v="Damaged"/>
    <x v="7"/>
    <n v="2024"/>
    <s v="Sun"/>
    <x v="0"/>
    <s v="Medium"/>
    <x v="0"/>
    <s v="Weekend"/>
  </r>
  <r>
    <x v="1096"/>
    <d v="2024-05-13T00:00:00"/>
    <d v="2024-05-16T00:00:00"/>
    <d v="2024-05-23T00:00:00"/>
    <s v="Amit Kumar"/>
    <s v="Mumbai"/>
    <x v="1"/>
    <x v="0"/>
    <s v="Table"/>
    <n v="2"/>
    <n v="1000"/>
    <n v="2000"/>
    <x v="1"/>
    <s v="Cancelled"/>
    <s v="Delayed"/>
    <s v="WH-Delhi"/>
    <s v="Online"/>
    <s v="Yes"/>
    <s v="Damaged"/>
    <n v="7"/>
    <s v="Keep"/>
    <s v="Ok"/>
    <s v="Valid"/>
    <s v="OK"/>
    <s v="Ok"/>
    <s v="Ok"/>
    <n v="2000"/>
    <s v="ok"/>
    <s v="Damaged"/>
    <x v="9"/>
    <n v="2024"/>
    <s v="Mon"/>
    <x v="1"/>
    <s v="Slow"/>
    <x v="2"/>
    <s v="Weekday"/>
  </r>
  <r>
    <x v="1097"/>
    <d v="2024-04-06T00:00:00"/>
    <d v="2024-04-07T00:00:00"/>
    <d v="2024-04-09T00:00:00"/>
    <s v="Rahul Verma"/>
    <s v="Pune"/>
    <x v="1"/>
    <x v="0"/>
    <s v="Chair"/>
    <n v="0"/>
    <n v="100"/>
    <n v="0"/>
    <x v="1"/>
    <s v="Cancelled"/>
    <s v="Delayed"/>
    <s v="WH-Pune"/>
    <s v="Online"/>
    <s v="Yes"/>
    <s v="Damaged"/>
    <n v="2"/>
    <s v="Keep"/>
    <s v="Fix"/>
    <s v="Valid"/>
    <s v="OK"/>
    <s v="Ok"/>
    <s v="Ok"/>
    <n v="0"/>
    <s v="ok"/>
    <s v="Damaged"/>
    <x v="10"/>
    <n v="2024"/>
    <s v="Sat"/>
    <x v="0"/>
    <s v="Fast"/>
    <x v="0"/>
    <s v="Weekend"/>
  </r>
  <r>
    <x v="1098"/>
    <d v="2024-12-22T00:00:00"/>
    <d v="2024-12-23T00:00:00"/>
    <d v="2024-12-26T00:00:00"/>
    <s v="Karan Joshi"/>
    <s v="Hyderabad"/>
    <x v="0"/>
    <x v="2"/>
    <s v="Jeans"/>
    <n v="0"/>
    <n v="2000"/>
    <n v="0"/>
    <x v="3"/>
    <s v="Completed"/>
    <s v="In Transit"/>
    <s v="WH-Delhi"/>
    <s v="Offline"/>
    <s v="N/A"/>
    <s v="N/A"/>
    <n v="3"/>
    <s v="Keep"/>
    <s v="Fix"/>
    <s v="Valid"/>
    <s v="OK"/>
    <s v="Ok"/>
    <s v="Ok"/>
    <n v="0"/>
    <s v="ok"/>
    <s v="Not Returned"/>
    <x v="6"/>
    <n v="2024"/>
    <s v="Sun"/>
    <x v="0"/>
    <s v="Medium"/>
    <x v="0"/>
    <s v="Weekend"/>
  </r>
  <r>
    <x v="1099"/>
    <d v="2024-12-05T00:00:00"/>
    <d v="2024-12-08T00:00:00"/>
    <d v="2024-12-12T00:00:00"/>
    <s v="Priya Patel"/>
    <s v="Delhi"/>
    <x v="5"/>
    <x v="3"/>
    <s v="Headphones"/>
    <n v="3"/>
    <n v="100"/>
    <n v="300"/>
    <x v="2"/>
    <s v="Cancelled"/>
    <s v="In Transit"/>
    <s v="WH-Mumbai"/>
    <s v="Online"/>
    <s v="No"/>
    <s v="N/A"/>
    <n v="4"/>
    <s v="Keep"/>
    <s v="Ok"/>
    <s v="Valid"/>
    <s v="OK"/>
    <s v="Ok"/>
    <s v="Ok"/>
    <n v="300"/>
    <s v="ok"/>
    <s v="Not Returned"/>
    <x v="6"/>
    <n v="2024"/>
    <s v="Thu"/>
    <x v="0"/>
    <s v="Medium"/>
    <x v="0"/>
    <s v="Weekday"/>
  </r>
  <r>
    <x v="1100"/>
    <d v="2024-01-06T00:00:00"/>
    <d v="2024-01-07T00:00:00"/>
    <d v="2024-01-14T00:00:00"/>
    <s v="Vikas Gupta"/>
    <s v="Pune"/>
    <x v="1"/>
    <x v="0"/>
    <s v="Sofa"/>
    <n v="2"/>
    <n v="500"/>
    <n v="1000"/>
    <x v="3"/>
    <s v="Completed"/>
    <s v="On Time"/>
    <s v="WH-Delhi"/>
    <s v="Offline"/>
    <s v="N/A"/>
    <s v="N/A"/>
    <n v="7"/>
    <s v="Keep"/>
    <s v="Ok"/>
    <s v="Valid"/>
    <s v="OK"/>
    <s v="Ok"/>
    <s v="Ok"/>
    <n v="1000"/>
    <s v="ok"/>
    <s v="Not Returned"/>
    <x v="4"/>
    <n v="2024"/>
    <s v="Sat"/>
    <x v="1"/>
    <s v="Slow"/>
    <x v="0"/>
    <s v="Weekend"/>
  </r>
  <r>
    <x v="1101"/>
    <d v="2024-01-28T00:00:00"/>
    <d v="2024-01-29T00:00:00"/>
    <d v="2024-01-31T00:00:00"/>
    <s v="Rohit Patel"/>
    <s v="Lucknow"/>
    <x v="4"/>
    <x v="2"/>
    <s v="T-Shirt"/>
    <n v="-1"/>
    <n v="0"/>
    <n v="0"/>
    <x v="2"/>
    <s v="Cancelled"/>
    <s v="Delayed"/>
    <s v="WH-Delhi"/>
    <s v="Offline"/>
    <s v="N/A"/>
    <s v="N/A"/>
    <n v="2"/>
    <s v="Keep"/>
    <s v="Fix"/>
    <s v="Missing"/>
    <s v="OK"/>
    <s v="Fix"/>
    <s v="Ok"/>
    <n v="0"/>
    <s v="ok"/>
    <s v="Not Returned"/>
    <x v="4"/>
    <n v="2024"/>
    <s v="Sun"/>
    <x v="0"/>
    <s v="Fast"/>
    <x v="0"/>
    <s v="Weekend"/>
  </r>
  <r>
    <x v="1102"/>
    <d v="2024-12-18T00:00:00"/>
    <d v="2024-12-20T00:00:00"/>
    <d v="2024-12-25T00:00:00"/>
    <s v="Amit Sharma"/>
    <s v="Bangalore"/>
    <x v="3"/>
    <x v="0"/>
    <s v="Table"/>
    <n v="-1"/>
    <n v="2000"/>
    <n v="-2000"/>
    <x v="2"/>
    <s v="Pending"/>
    <s v="Delayed"/>
    <s v="WH-Delhi"/>
    <s v="Online"/>
    <s v="N/A"/>
    <s v="N/A"/>
    <n v="5"/>
    <s v="Keep"/>
    <s v="Fix"/>
    <s v="Valid"/>
    <s v="OK"/>
    <s v="Ok"/>
    <s v="Ok"/>
    <n v="-2000"/>
    <s v="ok"/>
    <s v="Wrong"/>
    <x v="6"/>
    <n v="2024"/>
    <s v="Wed"/>
    <x v="0"/>
    <s v="Medium"/>
    <x v="0"/>
    <s v="Weekday"/>
  </r>
  <r>
    <x v="1103"/>
    <d v="2024-05-28T00:00:00"/>
    <d v="2024-05-29T00:00:00"/>
    <d v="2024-06-02T00:00:00"/>
    <s v="Neha Yadav"/>
    <s v="Lucknow"/>
    <x v="4"/>
    <x v="0"/>
    <s v="Chair"/>
    <n v="1"/>
    <n v="1000"/>
    <n v="1000"/>
    <x v="3"/>
    <s v="Cancelled"/>
    <s v="On Time"/>
    <s v="WH-Delhi"/>
    <s v="Offline"/>
    <s v="N/A"/>
    <s v="N/A"/>
    <n v="4"/>
    <s v="Keep"/>
    <s v="Ok"/>
    <s v="Valid"/>
    <s v="OK"/>
    <s v="Ok"/>
    <s v="Ok"/>
    <n v="1000"/>
    <s v="ok"/>
    <s v="Not Returned"/>
    <x v="9"/>
    <n v="2024"/>
    <s v="Tue"/>
    <x v="0"/>
    <s v="Medium"/>
    <x v="0"/>
    <s v="Weekday"/>
  </r>
  <r>
    <x v="1104"/>
    <d v="2024-01-06T00:00:00"/>
    <d v="2024-01-08T00:00:00"/>
    <d v="2024-01-08T00:00:00"/>
    <s v="Rohit Verma"/>
    <s v="Jaipur"/>
    <x v="2"/>
    <x v="0"/>
    <s v="Chair"/>
    <n v="-1"/>
    <n v="100"/>
    <n v="-100"/>
    <x v="0"/>
    <s v="Cancelled"/>
    <s v="In Transit"/>
    <s v="WH-Pune"/>
    <s v="Online"/>
    <s v="Yes"/>
    <s v="Damaged"/>
    <n v="0"/>
    <s v="Keep"/>
    <s v="Fix"/>
    <s v="Valid"/>
    <s v="OK"/>
    <s v="Ok"/>
    <s v="Ok"/>
    <n v="-100"/>
    <s v="ok"/>
    <s v="Damaged"/>
    <x v="4"/>
    <n v="2024"/>
    <s v="Sat"/>
    <x v="0"/>
    <s v="Fast"/>
    <x v="0"/>
    <s v="Weekend"/>
  </r>
  <r>
    <x v="1105"/>
    <d v="2024-08-09T00:00:00"/>
    <d v="2024-08-11T00:00:00"/>
    <d v="2024-08-17T00:00:00"/>
    <s v="Vikas Joshi"/>
    <s v="Delhi"/>
    <x v="5"/>
    <x v="2"/>
    <s v="T-Shirt"/>
    <n v="0"/>
    <n v="100"/>
    <n v="0"/>
    <x v="0"/>
    <s v="Cancelled"/>
    <s v="Delayed"/>
    <s v="WH-Mumbai"/>
    <s v="Online"/>
    <s v="No"/>
    <s v="N/A"/>
    <n v="6"/>
    <s v="Keep"/>
    <s v="Fix"/>
    <s v="Valid"/>
    <s v="OK"/>
    <s v="Ok"/>
    <s v="Ok"/>
    <n v="0"/>
    <s v="ok"/>
    <s v="Not Returned"/>
    <x v="11"/>
    <n v="2024"/>
    <s v="Fri"/>
    <x v="1"/>
    <s v="Slow"/>
    <x v="0"/>
    <s v="Weekday"/>
  </r>
  <r>
    <x v="1106"/>
    <d v="2024-02-04T00:00:00"/>
    <d v="2024-02-02T00:00:00"/>
    <d v="2024-02-03T00:00:00"/>
    <s v="Anjali Verma"/>
    <s v="Jaipur"/>
    <x v="2"/>
    <x v="0"/>
    <s v="Chair"/>
    <n v="0"/>
    <n v="1000"/>
    <n v="0"/>
    <x v="2"/>
    <s v="Cancelled"/>
    <s v="In Transit"/>
    <s v="WH-Delhi"/>
    <s v="Online"/>
    <s v="N/A"/>
    <s v="N/A"/>
    <n v="1"/>
    <s v="Keep"/>
    <s v="Fix"/>
    <s v="Valid"/>
    <s v="Dispatch Error"/>
    <s v="Ok"/>
    <s v="Ok"/>
    <n v="0"/>
    <s v="ok"/>
    <s v="Not Returned"/>
    <x v="2"/>
    <n v="2024"/>
    <s v="Sun"/>
    <x v="0"/>
    <s v="Fast"/>
    <x v="0"/>
    <s v="Weekend"/>
  </r>
  <r>
    <x v="1107"/>
    <d v="2024-09-08T00:00:00"/>
    <d v="2024-09-06T00:00:00"/>
    <d v="2024-09-05T00:00:00"/>
    <s v="Amit Kumar"/>
    <s v="Hyderabad"/>
    <x v="0"/>
    <x v="2"/>
    <s v="Jacket"/>
    <n v="0"/>
    <n v="0"/>
    <n v="0"/>
    <x v="0"/>
    <s v="Completed"/>
    <s v="On Time"/>
    <s v="WH-Mumbai"/>
    <s v="Online"/>
    <s v="No"/>
    <s v="N/A"/>
    <n v="-1"/>
    <s v="Keep"/>
    <s v="Fix"/>
    <s v="Missing"/>
    <s v="Dispatch Error"/>
    <s v="Fix"/>
    <s v="Ok"/>
    <n v="0"/>
    <s v="ok"/>
    <s v="Not Returned"/>
    <x v="7"/>
    <n v="2024"/>
    <s v="Sun"/>
    <x v="0"/>
    <s v="Fast"/>
    <x v="0"/>
    <s v="Weekend"/>
  </r>
  <r>
    <x v="1108"/>
    <d v="2024-05-05T00:00:00"/>
    <d v="2024-05-03T00:00:00"/>
    <d v="2024-05-03T00:00:00"/>
    <s v="Amit Verma"/>
    <s v="Nagpur"/>
    <x v="1"/>
    <x v="0"/>
    <s v="Table"/>
    <n v="1"/>
    <n v="1000"/>
    <n v="1000"/>
    <x v="2"/>
    <s v="Cancelled"/>
    <s v="Delayed"/>
    <s v="WH-Mumbai"/>
    <s v="Offline"/>
    <s v="Yes"/>
    <s v="Late Delivery"/>
    <n v="0"/>
    <s v="Keep"/>
    <s v="Ok"/>
    <s v="Valid"/>
    <s v="Dispatch Error"/>
    <s v="Ok"/>
    <s v="Ok"/>
    <n v="1000"/>
    <s v="ok"/>
    <s v="Late Delivery"/>
    <x v="9"/>
    <n v="2024"/>
    <s v="Sun"/>
    <x v="0"/>
    <s v="Fast"/>
    <x v="0"/>
    <s v="Weekend"/>
  </r>
  <r>
    <x v="1109"/>
    <d v="2024-12-25T00:00:00"/>
    <d v="2024-12-25T00:00:00"/>
    <d v="2024-12-24T00:00:00"/>
    <s v="Amit Yadav"/>
    <s v="Mumbai"/>
    <x v="1"/>
    <x v="2"/>
    <s v="Jacket"/>
    <n v="2"/>
    <n v="2000"/>
    <n v="4000"/>
    <x v="1"/>
    <s v="Completed"/>
    <s v="In Transit"/>
    <s v="WH-Pune"/>
    <s v="Online"/>
    <s v="No"/>
    <s v="N/A"/>
    <n v="-1"/>
    <s v="Keep"/>
    <s v="Ok"/>
    <s v="Valid"/>
    <s v="Delivery Before Order"/>
    <s v="Ok"/>
    <s v="Ok"/>
    <n v="4000"/>
    <s v="ok"/>
    <s v="Not Returned"/>
    <x v="6"/>
    <n v="2024"/>
    <s v="Wed"/>
    <x v="0"/>
    <s v="Fast"/>
    <x v="2"/>
    <s v="Weekday"/>
  </r>
  <r>
    <x v="1110"/>
    <d v="2024-11-16T00:00:00"/>
    <d v="2024-11-19T00:00:00"/>
    <d v="2024-11-19T00:00:00"/>
    <s v="Anjali Yadav"/>
    <s v="Pune"/>
    <x v="1"/>
    <x v="2"/>
    <s v="Jacket"/>
    <n v="-1"/>
    <n v="500"/>
    <n v="-500"/>
    <x v="3"/>
    <s v="Completed"/>
    <s v="Delayed"/>
    <s v="WH-Delhi"/>
    <s v="Online"/>
    <s v="Yes"/>
    <s v="Unknwon"/>
    <n v="0"/>
    <s v="Keep"/>
    <s v="Fix"/>
    <s v="Valid"/>
    <s v="OK"/>
    <s v="Ok"/>
    <s v="Ok"/>
    <n v="-500"/>
    <s v="ok"/>
    <s v="Unknwon"/>
    <x v="5"/>
    <n v="2024"/>
    <s v="Sat"/>
    <x v="0"/>
    <s v="Fast"/>
    <x v="0"/>
    <s v="Weekend"/>
  </r>
  <r>
    <x v="1111"/>
    <d v="2024-02-09T00:00:00"/>
    <d v="2024-02-12T00:00:00"/>
    <d v="2024-02-17T00:00:00"/>
    <s v="Anjali Kumar"/>
    <s v="Jaipur"/>
    <x v="2"/>
    <x v="1"/>
    <s v="Wheat"/>
    <n v="2"/>
    <n v="0"/>
    <n v="0"/>
    <x v="2"/>
    <s v="Completed"/>
    <s v="On Time"/>
    <s v="WH-Delhi"/>
    <s v="Offline"/>
    <s v="N/A"/>
    <s v="N/A"/>
    <n v="5"/>
    <s v="Keep"/>
    <s v="Ok"/>
    <s v="Missing"/>
    <s v="OK"/>
    <s v="Fix"/>
    <s v="Ok"/>
    <n v="0"/>
    <s v="ok"/>
    <s v="Not Returned"/>
    <x v="2"/>
    <n v="2024"/>
    <s v="Fri"/>
    <x v="0"/>
    <s v="Medium"/>
    <x v="0"/>
    <s v="Weekday"/>
  </r>
  <r>
    <x v="1112"/>
    <d v="2024-01-23T00:00:00"/>
    <d v="2024-01-26T00:00:00"/>
    <d v="2024-01-31T00:00:00"/>
    <s v="Rohit Joshi"/>
    <s v="Delhi"/>
    <x v="5"/>
    <x v="1"/>
    <s v="Wheat"/>
    <n v="0"/>
    <n v="0"/>
    <n v="0"/>
    <x v="2"/>
    <s v="Completed"/>
    <s v="Delayed"/>
    <s v="WH-Pune"/>
    <s v="Offline"/>
    <s v="Yes"/>
    <s v="Late Delivery"/>
    <n v="5"/>
    <s v="Keep"/>
    <s v="Fix"/>
    <s v="Missing"/>
    <s v="OK"/>
    <s v="Fix"/>
    <s v="Ok"/>
    <n v="0"/>
    <s v="ok"/>
    <s v="Late Delivery"/>
    <x v="4"/>
    <n v="2024"/>
    <s v="Tue"/>
    <x v="0"/>
    <s v="Medium"/>
    <x v="0"/>
    <s v="Weekday"/>
  </r>
  <r>
    <x v="1113"/>
    <d v="2024-08-16T00:00:00"/>
    <d v="2024-08-15T00:00:00"/>
    <d v="2024-08-15T00:00:00"/>
    <s v="Sneha Verma"/>
    <s v="Pune"/>
    <x v="1"/>
    <x v="0"/>
    <s v="Chair"/>
    <n v="1"/>
    <n v="1000"/>
    <n v="1000"/>
    <x v="1"/>
    <s v="Pending"/>
    <s v="Delayed"/>
    <s v="WH-Pune"/>
    <s v="Offline"/>
    <s v="N/A"/>
    <s v="N/A"/>
    <n v="0"/>
    <s v="Keep"/>
    <s v="Ok"/>
    <s v="Valid"/>
    <s v="Dispatch Error"/>
    <s v="Ok"/>
    <s v="Ok"/>
    <n v="1000"/>
    <s v="ok"/>
    <s v="Not Returned"/>
    <x v="11"/>
    <n v="2024"/>
    <s v="Fri"/>
    <x v="0"/>
    <s v="Fast"/>
    <x v="0"/>
    <s v="Weekday"/>
  </r>
  <r>
    <x v="1114"/>
    <d v="2024-10-17T00:00:00"/>
    <d v="2024-10-15T00:00:00"/>
    <d v="2024-10-22T00:00:00"/>
    <s v="Sneha Gupta"/>
    <s v="Hyderabad"/>
    <x v="0"/>
    <x v="1"/>
    <s v="Rice"/>
    <n v="-1"/>
    <n v="100"/>
    <n v="-100"/>
    <x v="3"/>
    <s v="Completed"/>
    <s v="Delayed"/>
    <s v="WH-Pune"/>
    <s v="Online"/>
    <s v="N/A"/>
    <s v="N/A"/>
    <n v="7"/>
    <s v="Keep"/>
    <s v="Fix"/>
    <s v="Valid"/>
    <s v="Dispatch Error"/>
    <s v="Ok"/>
    <s v="Ok"/>
    <n v="-100"/>
    <s v="ok"/>
    <s v="Wrong"/>
    <x v="0"/>
    <n v="2024"/>
    <s v="Thu"/>
    <x v="1"/>
    <s v="Slow"/>
    <x v="0"/>
    <s v="Weekday"/>
  </r>
  <r>
    <x v="1115"/>
    <d v="2024-04-17T00:00:00"/>
    <d v="2024-04-16T00:00:00"/>
    <d v="2024-04-18T00:00:00"/>
    <s v="Rahul Patel"/>
    <s v="Pune"/>
    <x v="1"/>
    <x v="1"/>
    <s v="Rice"/>
    <n v="3"/>
    <n v="0"/>
    <n v="0"/>
    <x v="0"/>
    <s v="Completed"/>
    <s v="Delayed"/>
    <s v="WH-Pune"/>
    <s v="Offline"/>
    <s v="Yes"/>
    <s v="Damaged"/>
    <n v="2"/>
    <s v="Keep"/>
    <s v="Ok"/>
    <s v="Missing"/>
    <s v="Dispatch Error"/>
    <s v="Fix"/>
    <s v="Ok"/>
    <n v="0"/>
    <s v="ok"/>
    <s v="Damaged"/>
    <x v="10"/>
    <n v="2024"/>
    <s v="Wed"/>
    <x v="0"/>
    <s v="Fast"/>
    <x v="0"/>
    <s v="Weekday"/>
  </r>
  <r>
    <x v="1116"/>
    <d v="2024-02-19T00:00:00"/>
    <d v="2024-02-19T00:00:00"/>
    <d v="2024-02-24T00:00:00"/>
    <s v="Karan Sharma"/>
    <s v="Hyderabad"/>
    <x v="0"/>
    <x v="2"/>
    <s v="Jeans"/>
    <n v="1"/>
    <n v="0"/>
    <n v="0"/>
    <x v="3"/>
    <s v="Completed"/>
    <s v="Delayed"/>
    <s v="WH-Mumbai"/>
    <s v="Offline"/>
    <s v="N/A"/>
    <s v="N/A"/>
    <n v="5"/>
    <s v="Keep"/>
    <s v="Ok"/>
    <s v="Missing"/>
    <s v="OK"/>
    <s v="Fix"/>
    <s v="Ok"/>
    <n v="0"/>
    <s v="ok"/>
    <s v="Not Returned"/>
    <x v="2"/>
    <n v="2024"/>
    <s v="Mon"/>
    <x v="0"/>
    <s v="Medium"/>
    <x v="0"/>
    <s v="Weekday"/>
  </r>
  <r>
    <x v="1117"/>
    <d v="2024-04-17T00:00:00"/>
    <d v="2024-04-18T00:00:00"/>
    <d v="2024-04-21T00:00:00"/>
    <s v="Karan Sharma"/>
    <s v="Jaipur"/>
    <x v="2"/>
    <x v="3"/>
    <s v="Mobile"/>
    <n v="-1"/>
    <n v="1000"/>
    <n v="-1000"/>
    <x v="1"/>
    <s v="Pending"/>
    <s v="In Transit"/>
    <s v="WH-Delhi"/>
    <s v="Online"/>
    <s v="N/A"/>
    <s v="N/A"/>
    <n v="3"/>
    <s v="Keep"/>
    <s v="Fix"/>
    <s v="Valid"/>
    <s v="OK"/>
    <s v="Ok"/>
    <s v="Ok"/>
    <n v="-1000"/>
    <s v="ok"/>
    <s v="Wrong"/>
    <x v="10"/>
    <n v="2024"/>
    <s v="Wed"/>
    <x v="0"/>
    <s v="Medium"/>
    <x v="0"/>
    <s v="Weekday"/>
  </r>
  <r>
    <x v="1118"/>
    <d v="2024-09-13T00:00:00"/>
    <d v="2024-09-14T00:00:00"/>
    <d v="2024-09-15T00:00:00"/>
    <s v="Pooja Sharma"/>
    <s v="Bangalore"/>
    <x v="3"/>
    <x v="0"/>
    <s v="Sofa"/>
    <n v="2"/>
    <n v="2000"/>
    <n v="4000"/>
    <x v="1"/>
    <s v="Pending"/>
    <s v="On Time"/>
    <s v="WH-Pune"/>
    <s v="Offline"/>
    <s v="No"/>
    <s v="N/A"/>
    <n v="1"/>
    <s v="Keep"/>
    <s v="Ok"/>
    <s v="Valid"/>
    <s v="OK"/>
    <s v="Ok"/>
    <s v="Ok"/>
    <n v="4000"/>
    <s v="ok"/>
    <s v="Not Returned"/>
    <x v="7"/>
    <n v="2024"/>
    <s v="Fri"/>
    <x v="0"/>
    <s v="Fast"/>
    <x v="2"/>
    <s v="Weekday"/>
  </r>
  <r>
    <x v="1119"/>
    <d v="2024-12-12T00:00:00"/>
    <d v="2024-12-15T00:00:00"/>
    <d v="2024-12-22T00:00:00"/>
    <s v="Sneha Joshi"/>
    <s v="Mumbai"/>
    <x v="1"/>
    <x v="0"/>
    <s v="Sofa"/>
    <n v="3"/>
    <n v="2000"/>
    <n v="6000"/>
    <x v="2"/>
    <s v="Completed"/>
    <s v="On Time"/>
    <s v="WH-Mumbai"/>
    <s v="Online"/>
    <s v="Yes"/>
    <s v="Late Delivery"/>
    <n v="7"/>
    <s v="Keep"/>
    <s v="Ok"/>
    <s v="Valid"/>
    <s v="OK"/>
    <s v="Ok"/>
    <s v="Ok"/>
    <n v="6000"/>
    <s v="ok"/>
    <s v="Late Delivery"/>
    <x v="6"/>
    <n v="2024"/>
    <s v="Thu"/>
    <x v="1"/>
    <s v="Slow"/>
    <x v="1"/>
    <s v="Weekday"/>
  </r>
  <r>
    <x v="1120"/>
    <d v="2024-10-15T00:00:00"/>
    <d v="2024-10-16T00:00:00"/>
    <d v="2024-10-17T00:00:00"/>
    <s v="Neha Joshi"/>
    <s v="Mumbai"/>
    <x v="1"/>
    <x v="3"/>
    <s v="Headphones"/>
    <n v="0"/>
    <n v="1000"/>
    <n v="0"/>
    <x v="1"/>
    <s v="Pending"/>
    <s v="On Time"/>
    <s v="WH-Delhi"/>
    <s v="Online"/>
    <s v="Yes"/>
    <s v="Late Delivery"/>
    <n v="1"/>
    <s v="Keep"/>
    <s v="Fix"/>
    <s v="Valid"/>
    <s v="OK"/>
    <s v="Ok"/>
    <s v="Ok"/>
    <n v="0"/>
    <s v="ok"/>
    <s v="Late Delivery"/>
    <x v="0"/>
    <n v="2024"/>
    <s v="Tue"/>
    <x v="0"/>
    <s v="Fast"/>
    <x v="0"/>
    <s v="Weekday"/>
  </r>
  <r>
    <x v="1121"/>
    <d v="2024-07-07T00:00:00"/>
    <d v="2024-07-06T00:00:00"/>
    <d v="2024-07-09T00:00:00"/>
    <s v="Karan Kumar"/>
    <s v="Jaipur"/>
    <x v="2"/>
    <x v="1"/>
    <s v="Wheat"/>
    <n v="1"/>
    <n v="100"/>
    <n v="100"/>
    <x v="0"/>
    <s v="Completed"/>
    <s v="Delayed"/>
    <s v="WH-Delhi"/>
    <s v="Offline"/>
    <s v="Yes"/>
    <s v="Late Delivery"/>
    <n v="3"/>
    <s v="Keep"/>
    <s v="Ok"/>
    <s v="Valid"/>
    <s v="Dispatch Error"/>
    <s v="Ok"/>
    <s v="Ok"/>
    <n v="100"/>
    <s v="ok"/>
    <s v="Late Delivery"/>
    <x v="1"/>
    <n v="2024"/>
    <s v="Sun"/>
    <x v="0"/>
    <s v="Medium"/>
    <x v="0"/>
    <s v="Weekend"/>
  </r>
  <r>
    <x v="1122"/>
    <d v="2024-10-10T00:00:00"/>
    <d v="2024-10-10T00:00:00"/>
    <d v="2024-10-13T00:00:00"/>
    <s v="Sneha Yadav"/>
    <s v="Nagpur"/>
    <x v="1"/>
    <x v="2"/>
    <s v="Jeans"/>
    <n v="3"/>
    <n v="100"/>
    <n v="300"/>
    <x v="0"/>
    <s v="Cancelled"/>
    <s v="Delayed"/>
    <s v="WH-Delhi"/>
    <s v="Offline"/>
    <s v="Yes"/>
    <s v="Late Delivery"/>
    <n v="3"/>
    <s v="Keep"/>
    <s v="Ok"/>
    <s v="Valid"/>
    <s v="OK"/>
    <s v="Ok"/>
    <s v="Ok"/>
    <n v="300"/>
    <s v="ok"/>
    <s v="Late Delivery"/>
    <x v="0"/>
    <n v="2024"/>
    <s v="Thu"/>
    <x v="0"/>
    <s v="Medium"/>
    <x v="0"/>
    <s v="Weekday"/>
  </r>
  <r>
    <x v="1123"/>
    <d v="2024-03-12T00:00:00"/>
    <d v="2024-03-15T00:00:00"/>
    <d v="2024-03-14T00:00:00"/>
    <s v="Rohit Verma"/>
    <s v="Delhi"/>
    <x v="5"/>
    <x v="0"/>
    <s v="Table"/>
    <n v="3"/>
    <n v="500"/>
    <n v="1500"/>
    <x v="0"/>
    <s v="Completed"/>
    <s v="In Transit"/>
    <s v="WH-Pune"/>
    <s v="Online"/>
    <s v="Yes"/>
    <s v="Wrong Item"/>
    <n v="-1"/>
    <s v="Keep"/>
    <s v="Ok"/>
    <s v="Valid"/>
    <s v="Delivery Before Dispatch"/>
    <s v="Ok"/>
    <s v="Ok"/>
    <n v="1500"/>
    <s v="ok"/>
    <s v="Wrong Item"/>
    <x v="8"/>
    <n v="2024"/>
    <s v="Tue"/>
    <x v="0"/>
    <s v="Fast"/>
    <x v="0"/>
    <s v="Weekday"/>
  </r>
  <r>
    <x v="1124"/>
    <d v="2024-03-09T00:00:00"/>
    <d v="2024-03-07T00:00:00"/>
    <d v="2024-03-13T00:00:00"/>
    <s v="Amit Yadav"/>
    <s v="Nagpur"/>
    <x v="1"/>
    <x v="0"/>
    <s v="Chair"/>
    <n v="1"/>
    <n v="2000"/>
    <n v="2000"/>
    <x v="3"/>
    <s v="Cancelled"/>
    <s v="On Time"/>
    <s v="WH-Mumbai"/>
    <s v="Offline"/>
    <s v="N/A"/>
    <s v="N/A"/>
    <n v="6"/>
    <s v="Keep"/>
    <s v="Ok"/>
    <s v="Valid"/>
    <s v="Dispatch Error"/>
    <s v="Ok"/>
    <s v="Ok"/>
    <n v="2000"/>
    <s v="ok"/>
    <s v="Not Returned"/>
    <x v="8"/>
    <n v="2024"/>
    <s v="Sat"/>
    <x v="1"/>
    <s v="Slow"/>
    <x v="2"/>
    <s v="Weekend"/>
  </r>
  <r>
    <x v="1125"/>
    <d v="2024-10-19T00:00:00"/>
    <d v="2024-10-17T00:00:00"/>
    <d v="2024-10-24T00:00:00"/>
    <s v="Neha Gupta"/>
    <s v="Lucknow"/>
    <x v="4"/>
    <x v="3"/>
    <s v="Laptop"/>
    <n v="3"/>
    <n v="500"/>
    <n v="1500"/>
    <x v="1"/>
    <s v="Pending"/>
    <s v="On Time"/>
    <s v="WH-Pune"/>
    <s v="Offline"/>
    <s v="N/A"/>
    <s v="N/A"/>
    <n v="7"/>
    <s v="Keep"/>
    <s v="Ok"/>
    <s v="Valid"/>
    <s v="Dispatch Error"/>
    <s v="Ok"/>
    <s v="Ok"/>
    <n v="1500"/>
    <s v="ok"/>
    <s v="Not Returned"/>
    <x v="0"/>
    <n v="2024"/>
    <s v="Sat"/>
    <x v="1"/>
    <s v="Slow"/>
    <x v="0"/>
    <s v="Weekend"/>
  </r>
  <r>
    <x v="1126"/>
    <d v="2024-12-15T00:00:00"/>
    <d v="2024-12-14T00:00:00"/>
    <d v="2024-12-13T00:00:00"/>
    <s v="Rahul Kumar"/>
    <s v="Nagpur"/>
    <x v="1"/>
    <x v="1"/>
    <s v="Oil"/>
    <n v="3"/>
    <n v="2000"/>
    <n v="6000"/>
    <x v="0"/>
    <s v="Pending"/>
    <s v="Delayed"/>
    <s v="WH-Pune"/>
    <s v="Online"/>
    <s v="N/A"/>
    <s v="N/A"/>
    <n v="-1"/>
    <s v="Keep"/>
    <s v="Ok"/>
    <s v="Valid"/>
    <s v="Dispatch Error"/>
    <s v="Ok"/>
    <s v="Ok"/>
    <n v="6000"/>
    <s v="ok"/>
    <s v="Not Returned"/>
    <x v="6"/>
    <n v="2024"/>
    <s v="Sun"/>
    <x v="0"/>
    <s v="Fast"/>
    <x v="1"/>
    <s v="Weekend"/>
  </r>
  <r>
    <x v="1127"/>
    <d v="2024-01-08T00:00:00"/>
    <d v="2024-01-06T00:00:00"/>
    <d v="2024-01-08T00:00:00"/>
    <s v="Priya Kumar"/>
    <s v="Jaipur"/>
    <x v="2"/>
    <x v="1"/>
    <s v="Rice"/>
    <n v="0"/>
    <n v="500"/>
    <n v="0"/>
    <x v="0"/>
    <s v="Completed"/>
    <s v="Delayed"/>
    <s v="WH-Delhi"/>
    <s v="Offline"/>
    <s v="Yes"/>
    <s v="Unknwon"/>
    <n v="2"/>
    <s v="Keep"/>
    <s v="Fix"/>
    <s v="Valid"/>
    <s v="Dispatch Error"/>
    <s v="Ok"/>
    <s v="Ok"/>
    <n v="0"/>
    <s v="ok"/>
    <s v="Unknwon"/>
    <x v="4"/>
    <n v="2024"/>
    <s v="Mon"/>
    <x v="0"/>
    <s v="Fast"/>
    <x v="0"/>
    <s v="Weekday"/>
  </r>
  <r>
    <x v="1128"/>
    <d v="2024-01-29T00:00:00"/>
    <d v="2024-01-27T00:00:00"/>
    <d v="2024-01-30T00:00:00"/>
    <s v="Neha Singh"/>
    <s v="Delhi"/>
    <x v="5"/>
    <x v="3"/>
    <s v="Laptop"/>
    <n v="3"/>
    <n v="500"/>
    <n v="1500"/>
    <x v="0"/>
    <s v="Pending"/>
    <s v="On Time"/>
    <s v="WH-Delhi"/>
    <s v="Offline"/>
    <s v="N/A"/>
    <s v="N/A"/>
    <n v="3"/>
    <s v="Keep"/>
    <s v="Ok"/>
    <s v="Valid"/>
    <s v="Dispatch Error"/>
    <s v="Ok"/>
    <s v="Ok"/>
    <n v="1500"/>
    <s v="ok"/>
    <s v="Not Returned"/>
    <x v="4"/>
    <n v="2024"/>
    <s v="Mon"/>
    <x v="0"/>
    <s v="Medium"/>
    <x v="0"/>
    <s v="Weekday"/>
  </r>
  <r>
    <x v="1129"/>
    <d v="2024-09-20T00:00:00"/>
    <d v="2024-09-21T00:00:00"/>
    <d v="2024-09-22T00:00:00"/>
    <s v="Anjali Verma"/>
    <s v="Pune"/>
    <x v="1"/>
    <x v="0"/>
    <s v="Sofa"/>
    <n v="-1"/>
    <n v="2000"/>
    <n v="-2000"/>
    <x v="0"/>
    <s v="Pending"/>
    <s v="In Transit"/>
    <s v="WH-Delhi"/>
    <s v="Online"/>
    <s v="N/A"/>
    <s v="N/A"/>
    <n v="1"/>
    <s v="Keep"/>
    <s v="Fix"/>
    <s v="Valid"/>
    <s v="OK"/>
    <s v="Ok"/>
    <s v="Ok"/>
    <n v="-2000"/>
    <s v="ok"/>
    <s v="Wrong"/>
    <x v="7"/>
    <n v="2024"/>
    <s v="Fri"/>
    <x v="0"/>
    <s v="Fast"/>
    <x v="0"/>
    <s v="Weekday"/>
  </r>
  <r>
    <x v="1130"/>
    <d v="2024-05-25T00:00:00"/>
    <d v="2024-05-24T00:00:00"/>
    <d v="2024-05-31T00:00:00"/>
    <s v="Vikas Kumar"/>
    <s v="Bangalore"/>
    <x v="3"/>
    <x v="0"/>
    <s v="Sofa"/>
    <n v="2"/>
    <n v="2000"/>
    <n v="4000"/>
    <x v="3"/>
    <s v="Cancelled"/>
    <s v="Delayed"/>
    <s v="WH-Delhi"/>
    <s v="Offline"/>
    <s v="Yes"/>
    <s v="Wrong Item"/>
    <n v="7"/>
    <s v="Keep"/>
    <s v="Ok"/>
    <s v="Valid"/>
    <s v="Dispatch Error"/>
    <s v="Ok"/>
    <s v="Ok"/>
    <n v="4000"/>
    <s v="ok"/>
    <s v="Wrong Item"/>
    <x v="9"/>
    <n v="2024"/>
    <s v="Sat"/>
    <x v="1"/>
    <s v="Slow"/>
    <x v="2"/>
    <s v="Weekend"/>
  </r>
  <r>
    <x v="1131"/>
    <d v="2024-02-25T00:00:00"/>
    <d v="2024-02-23T00:00:00"/>
    <d v="2024-02-22T00:00:00"/>
    <s v="Rohit Sharma"/>
    <s v="Lucknow"/>
    <x v="4"/>
    <x v="1"/>
    <s v="Wheat"/>
    <n v="1"/>
    <n v="0"/>
    <n v="0"/>
    <x v="1"/>
    <s v="Cancelled"/>
    <s v="On Time"/>
    <s v="WH-Mumbai"/>
    <s v="Online"/>
    <s v="N/A"/>
    <s v="N/A"/>
    <n v="-1"/>
    <s v="Keep"/>
    <s v="Ok"/>
    <s v="Missing"/>
    <s v="Dispatch Error"/>
    <s v="Fix"/>
    <s v="Ok"/>
    <n v="0"/>
    <s v="ok"/>
    <s v="Not Returned"/>
    <x v="2"/>
    <n v="2024"/>
    <s v="Sun"/>
    <x v="0"/>
    <s v="Fast"/>
    <x v="0"/>
    <s v="Weekend"/>
  </r>
  <r>
    <x v="1132"/>
    <d v="2024-05-25T00:00:00"/>
    <d v="2024-05-24T00:00:00"/>
    <d v="2024-05-25T00:00:00"/>
    <s v="Amit Singh"/>
    <s v="Jaipur"/>
    <x v="2"/>
    <x v="1"/>
    <s v="Wheat"/>
    <n v="2"/>
    <n v="100"/>
    <n v="200"/>
    <x v="1"/>
    <s v="Cancelled"/>
    <s v="Delayed"/>
    <s v="WH-Mumbai"/>
    <s v="Online"/>
    <s v="N/A"/>
    <s v="N/A"/>
    <n v="1"/>
    <s v="Keep"/>
    <s v="Ok"/>
    <s v="Valid"/>
    <s v="Dispatch Error"/>
    <s v="Ok"/>
    <s v="Ok"/>
    <n v="200"/>
    <s v="ok"/>
    <s v="Not Returned"/>
    <x v="9"/>
    <n v="2024"/>
    <s v="Sat"/>
    <x v="0"/>
    <s v="Fast"/>
    <x v="0"/>
    <s v="Weekend"/>
  </r>
  <r>
    <x v="1133"/>
    <d v="2024-08-23T00:00:00"/>
    <d v="2024-08-24T00:00:00"/>
    <d v="2024-08-24T00:00:00"/>
    <s v="Priya Verma"/>
    <s v="Pune"/>
    <x v="1"/>
    <x v="3"/>
    <s v="Mobile"/>
    <n v="1"/>
    <n v="500"/>
    <n v="500"/>
    <x v="3"/>
    <s v="Completed"/>
    <s v="In Transit"/>
    <s v="WH-Pune"/>
    <s v="Offline"/>
    <s v="No"/>
    <s v="N/A"/>
    <n v="0"/>
    <s v="Keep"/>
    <s v="Ok"/>
    <s v="Valid"/>
    <s v="OK"/>
    <s v="Ok"/>
    <s v="Ok"/>
    <n v="500"/>
    <s v="ok"/>
    <s v="Not Returned"/>
    <x v="11"/>
    <n v="2024"/>
    <s v="Fri"/>
    <x v="0"/>
    <s v="Fast"/>
    <x v="0"/>
    <s v="Weekday"/>
  </r>
  <r>
    <x v="1134"/>
    <d v="2024-12-31T00:00:00"/>
    <d v="2024-12-29T00:00:00"/>
    <d v="2025-01-04T00:00:00"/>
    <s v="Amit Verma"/>
    <s v="Jaipur"/>
    <x v="2"/>
    <x v="3"/>
    <s v="Headphones"/>
    <n v="-1"/>
    <n v="0"/>
    <n v="0"/>
    <x v="1"/>
    <s v="Cancelled"/>
    <s v="On Time"/>
    <s v="WH-Delhi"/>
    <s v="Offline"/>
    <s v="Yes"/>
    <s v="Wrong Item"/>
    <n v="6"/>
    <s v="Keep"/>
    <s v="Fix"/>
    <s v="Missing"/>
    <s v="Dispatch Error"/>
    <s v="Fix"/>
    <s v="Ok"/>
    <n v="0"/>
    <s v="ok"/>
    <s v="Wrong Item"/>
    <x v="6"/>
    <n v="2024"/>
    <s v="Tue"/>
    <x v="1"/>
    <s v="Slow"/>
    <x v="0"/>
    <s v="Weekday"/>
  </r>
  <r>
    <x v="1135"/>
    <d v="2024-11-23T00:00:00"/>
    <d v="2024-11-21T00:00:00"/>
    <d v="2024-11-21T00:00:00"/>
    <s v="Pooja Kumar"/>
    <s v="Bangalore"/>
    <x v="3"/>
    <x v="2"/>
    <s v="T-Shirt"/>
    <n v="-1"/>
    <n v="2000"/>
    <n v="-2000"/>
    <x v="0"/>
    <s v="Completed"/>
    <s v="Delayed"/>
    <s v="WH-Delhi"/>
    <s v="Online"/>
    <s v="N/A"/>
    <s v="N/A"/>
    <n v="0"/>
    <s v="Keep"/>
    <s v="Fix"/>
    <s v="Valid"/>
    <s v="Dispatch Error"/>
    <s v="Ok"/>
    <s v="Ok"/>
    <n v="-2000"/>
    <s v="ok"/>
    <s v="Wrong"/>
    <x v="5"/>
    <n v="2024"/>
    <s v="Sat"/>
    <x v="0"/>
    <s v="Fast"/>
    <x v="0"/>
    <s v="Weekend"/>
  </r>
  <r>
    <x v="1136"/>
    <d v="2024-08-18T00:00:00"/>
    <d v="2024-08-21T00:00:00"/>
    <d v="2024-08-23T00:00:00"/>
    <s v="Priya Verma"/>
    <s v="Bangalore"/>
    <x v="3"/>
    <x v="3"/>
    <s v="Headphones"/>
    <n v="-1"/>
    <n v="1000"/>
    <n v="-1000"/>
    <x v="3"/>
    <s v="Pending"/>
    <s v="In Transit"/>
    <s v="WH-Delhi"/>
    <s v="Online"/>
    <s v="N/A"/>
    <s v="N/A"/>
    <n v="2"/>
    <s v="Keep"/>
    <s v="Fix"/>
    <s v="Valid"/>
    <s v="OK"/>
    <s v="Ok"/>
    <s v="Ok"/>
    <n v="-1000"/>
    <s v="ok"/>
    <s v="Wrong"/>
    <x v="11"/>
    <n v="2024"/>
    <s v="Sun"/>
    <x v="0"/>
    <s v="Fast"/>
    <x v="0"/>
    <s v="Weekend"/>
  </r>
  <r>
    <x v="1137"/>
    <d v="2024-07-28T00:00:00"/>
    <d v="2024-07-27T00:00:00"/>
    <d v="2024-07-26T00:00:00"/>
    <s v="Karan Gupta"/>
    <s v="Mumbai"/>
    <x v="1"/>
    <x v="3"/>
    <s v="Mobile"/>
    <n v="0"/>
    <n v="0"/>
    <n v="0"/>
    <x v="2"/>
    <s v="Completed"/>
    <s v="Delayed"/>
    <s v="WH-Pune"/>
    <s v="Offline"/>
    <s v="No"/>
    <s v="N/A"/>
    <n v="-1"/>
    <s v="Keep"/>
    <s v="Fix"/>
    <s v="Missing"/>
    <s v="Dispatch Error"/>
    <s v="Fix"/>
    <s v="Ok"/>
    <n v="0"/>
    <s v="ok"/>
    <s v="Not Returned"/>
    <x v="1"/>
    <n v="2024"/>
    <s v="Sun"/>
    <x v="0"/>
    <s v="Fast"/>
    <x v="0"/>
    <s v="Weekend"/>
  </r>
  <r>
    <x v="1138"/>
    <d v="2024-03-25T00:00:00"/>
    <d v="2024-03-24T00:00:00"/>
    <d v="2024-03-28T00:00:00"/>
    <s v="Anjali Verma"/>
    <s v="Delhi"/>
    <x v="5"/>
    <x v="2"/>
    <s v="T-Shirt"/>
    <n v="3"/>
    <n v="100"/>
    <n v="300"/>
    <x v="3"/>
    <s v="Cancelled"/>
    <s v="In Transit"/>
    <s v="WH-Mumbai"/>
    <s v="Offline"/>
    <s v="N/A"/>
    <s v="N/A"/>
    <n v="4"/>
    <s v="Keep"/>
    <s v="Ok"/>
    <s v="Valid"/>
    <s v="Dispatch Error"/>
    <s v="Ok"/>
    <s v="Ok"/>
    <n v="300"/>
    <s v="ok"/>
    <s v="Not Returned"/>
    <x v="8"/>
    <n v="2024"/>
    <s v="Mon"/>
    <x v="0"/>
    <s v="Medium"/>
    <x v="0"/>
    <s v="Weekday"/>
  </r>
  <r>
    <x v="1139"/>
    <d v="2024-08-08T00:00:00"/>
    <d v="2024-08-06T00:00:00"/>
    <d v="2024-08-05T00:00:00"/>
    <s v="Vikas Joshi"/>
    <s v="Hyderabad"/>
    <x v="0"/>
    <x v="0"/>
    <s v="Sofa"/>
    <n v="0"/>
    <n v="2000"/>
    <n v="0"/>
    <x v="3"/>
    <s v="Completed"/>
    <s v="Delayed"/>
    <s v="WH-Delhi"/>
    <s v="Online"/>
    <s v="No"/>
    <s v="N/A"/>
    <n v="-1"/>
    <s v="Keep"/>
    <s v="Fix"/>
    <s v="Valid"/>
    <s v="Dispatch Error"/>
    <s v="Ok"/>
    <s v="Ok"/>
    <n v="0"/>
    <s v="ok"/>
    <s v="Not Returned"/>
    <x v="11"/>
    <n v="2024"/>
    <s v="Thu"/>
    <x v="0"/>
    <s v="Fast"/>
    <x v="0"/>
    <s v="Weekday"/>
  </r>
  <r>
    <x v="1140"/>
    <d v="2024-05-19T00:00:00"/>
    <d v="2024-05-18T00:00:00"/>
    <d v="2024-05-18T00:00:00"/>
    <s v="Amit Joshi"/>
    <s v="Hyderabad"/>
    <x v="0"/>
    <x v="1"/>
    <s v="Rice"/>
    <n v="0"/>
    <n v="1000"/>
    <n v="0"/>
    <x v="0"/>
    <s v="Cancelled"/>
    <s v="In Transit"/>
    <s v="WH-Mumbai"/>
    <s v="Online"/>
    <s v="Yes"/>
    <s v="Unknwon"/>
    <n v="0"/>
    <s v="Keep"/>
    <s v="Fix"/>
    <s v="Valid"/>
    <s v="Dispatch Error"/>
    <s v="Ok"/>
    <s v="Ok"/>
    <n v="0"/>
    <s v="ok"/>
    <s v="Unknwon"/>
    <x v="9"/>
    <n v="2024"/>
    <s v="Sun"/>
    <x v="0"/>
    <s v="Fast"/>
    <x v="0"/>
    <s v="Weekend"/>
  </r>
  <r>
    <x v="1141"/>
    <d v="2024-04-19T00:00:00"/>
    <d v="2024-04-20T00:00:00"/>
    <d v="2024-04-23T00:00:00"/>
    <s v="Pooja Singh"/>
    <s v="Mumbai"/>
    <x v="1"/>
    <x v="3"/>
    <s v="Laptop"/>
    <n v="1"/>
    <n v="100"/>
    <n v="100"/>
    <x v="1"/>
    <s v="Completed"/>
    <s v="In Transit"/>
    <s v="WH-Pune"/>
    <s v="Online"/>
    <s v="N/A"/>
    <s v="N/A"/>
    <n v="3"/>
    <s v="Keep"/>
    <s v="Ok"/>
    <s v="Valid"/>
    <s v="OK"/>
    <s v="Ok"/>
    <s v="Ok"/>
    <n v="100"/>
    <s v="ok"/>
    <s v="Not Returned"/>
    <x v="10"/>
    <n v="2024"/>
    <s v="Fri"/>
    <x v="0"/>
    <s v="Medium"/>
    <x v="0"/>
    <s v="Weekday"/>
  </r>
  <r>
    <x v="1142"/>
    <d v="2024-03-31T00:00:00"/>
    <d v="2024-04-01T00:00:00"/>
    <d v="2024-04-01T00:00:00"/>
    <s v="Rohit Singh"/>
    <s v="Mumbai"/>
    <x v="1"/>
    <x v="1"/>
    <s v="Rice"/>
    <n v="-1"/>
    <n v="2000"/>
    <n v="-2000"/>
    <x v="3"/>
    <s v="Cancelled"/>
    <s v="In Transit"/>
    <s v="WH-Pune"/>
    <s v="Offline"/>
    <s v="No"/>
    <s v="N/A"/>
    <n v="0"/>
    <s v="Keep"/>
    <s v="Fix"/>
    <s v="Valid"/>
    <s v="OK"/>
    <s v="Ok"/>
    <s v="Ok"/>
    <n v="-2000"/>
    <s v="ok"/>
    <s v="Not Returned"/>
    <x v="8"/>
    <n v="2024"/>
    <s v="Sun"/>
    <x v="0"/>
    <s v="Fast"/>
    <x v="0"/>
    <s v="Weekend"/>
  </r>
  <r>
    <x v="1143"/>
    <d v="2024-11-28T00:00:00"/>
    <d v="2024-11-30T00:00:00"/>
    <d v="2024-12-06T00:00:00"/>
    <s v="Sneha Verma"/>
    <s v="Delhi"/>
    <x v="5"/>
    <x v="0"/>
    <s v="Sofa"/>
    <n v="3"/>
    <n v="1000"/>
    <n v="3000"/>
    <x v="0"/>
    <s v="Cancelled"/>
    <s v="In Transit"/>
    <s v="WH-Pune"/>
    <s v="Offline"/>
    <s v="No"/>
    <s v="N/A"/>
    <n v="6"/>
    <s v="Keep"/>
    <s v="Ok"/>
    <s v="Valid"/>
    <s v="OK"/>
    <s v="Ok"/>
    <s v="Ok"/>
    <n v="3000"/>
    <s v="ok"/>
    <s v="Not Returned"/>
    <x v="5"/>
    <n v="2024"/>
    <s v="Thu"/>
    <x v="1"/>
    <s v="Slow"/>
    <x v="2"/>
    <s v="Weekday"/>
  </r>
  <r>
    <x v="1144"/>
    <d v="2024-07-29T00:00:00"/>
    <d v="2024-07-28T00:00:00"/>
    <d v="2024-07-31T00:00:00"/>
    <s v="Sneha Singh"/>
    <s v="Pune"/>
    <x v="1"/>
    <x v="2"/>
    <s v="Jacket"/>
    <n v="0"/>
    <n v="2000"/>
    <n v="0"/>
    <x v="1"/>
    <s v="Cancelled"/>
    <s v="Delayed"/>
    <s v="WH-Delhi"/>
    <s v="Online"/>
    <s v="Yes"/>
    <s v="Late Delivery"/>
    <n v="3"/>
    <s v="Keep"/>
    <s v="Fix"/>
    <s v="Valid"/>
    <s v="Dispatch Error"/>
    <s v="Ok"/>
    <s v="Ok"/>
    <n v="0"/>
    <s v="ok"/>
    <s v="Late Delivery"/>
    <x v="1"/>
    <n v="2024"/>
    <s v="Mon"/>
    <x v="0"/>
    <s v="Medium"/>
    <x v="0"/>
    <s v="Weekday"/>
  </r>
  <r>
    <x v="1145"/>
    <d v="2024-04-17T00:00:00"/>
    <d v="2024-04-16T00:00:00"/>
    <d v="2024-04-22T00:00:00"/>
    <s v="Rahul Joshi"/>
    <s v="Pune"/>
    <x v="1"/>
    <x v="3"/>
    <s v="Mobile"/>
    <n v="0"/>
    <n v="0"/>
    <n v="0"/>
    <x v="2"/>
    <s v="Completed"/>
    <s v="Delayed"/>
    <s v="WH-Delhi"/>
    <s v="Online"/>
    <s v="Yes"/>
    <s v="Wrong Item"/>
    <n v="6"/>
    <s v="Keep"/>
    <s v="Fix"/>
    <s v="Missing"/>
    <s v="Dispatch Error"/>
    <s v="Fix"/>
    <s v="Ok"/>
    <n v="0"/>
    <s v="ok"/>
    <s v="Wrong Item"/>
    <x v="10"/>
    <n v="2024"/>
    <s v="Wed"/>
    <x v="1"/>
    <s v="Slow"/>
    <x v="0"/>
    <s v="Weekday"/>
  </r>
  <r>
    <x v="1146"/>
    <d v="2024-10-14T00:00:00"/>
    <d v="2024-10-14T00:00:00"/>
    <d v="2024-10-19T00:00:00"/>
    <s v="Neha Singh"/>
    <s v="Nagpur"/>
    <x v="1"/>
    <x v="0"/>
    <s v="Chair"/>
    <n v="2"/>
    <n v="500"/>
    <n v="1000"/>
    <x v="3"/>
    <s v="Cancelled"/>
    <s v="On Time"/>
    <s v="WH-Delhi"/>
    <s v="Online"/>
    <s v="Yes"/>
    <s v="Late Delivery"/>
    <n v="5"/>
    <s v="Keep"/>
    <s v="Ok"/>
    <s v="Valid"/>
    <s v="OK"/>
    <s v="Ok"/>
    <s v="Ok"/>
    <n v="1000"/>
    <s v="ok"/>
    <s v="Late Delivery"/>
    <x v="0"/>
    <n v="2024"/>
    <s v="Mon"/>
    <x v="0"/>
    <s v="Medium"/>
    <x v="0"/>
    <s v="Weekday"/>
  </r>
  <r>
    <x v="1147"/>
    <d v="2024-08-16T00:00:00"/>
    <d v="2024-08-18T00:00:00"/>
    <d v="2024-08-25T00:00:00"/>
    <s v="Vikas Verma"/>
    <s v="Lucknow"/>
    <x v="4"/>
    <x v="1"/>
    <s v="Wheat"/>
    <n v="2"/>
    <n v="1000"/>
    <n v="2000"/>
    <x v="0"/>
    <s v="Pending"/>
    <s v="In Transit"/>
    <s v="WH-Pune"/>
    <s v="Offline"/>
    <s v="Yes"/>
    <s v="Unknwon"/>
    <n v="7"/>
    <s v="Keep"/>
    <s v="Ok"/>
    <s v="Valid"/>
    <s v="OK"/>
    <s v="Ok"/>
    <s v="Ok"/>
    <n v="2000"/>
    <s v="ok"/>
    <s v="Unknwon"/>
    <x v="11"/>
    <n v="2024"/>
    <s v="Fri"/>
    <x v="1"/>
    <s v="Slow"/>
    <x v="2"/>
    <s v="Weekday"/>
  </r>
  <r>
    <x v="1148"/>
    <d v="2024-10-09T00:00:00"/>
    <d v="2024-10-11T00:00:00"/>
    <d v="2024-10-16T00:00:00"/>
    <s v="Amit Yadav"/>
    <s v="Mumbai"/>
    <x v="1"/>
    <x v="1"/>
    <s v="Rice"/>
    <n v="3"/>
    <n v="500"/>
    <n v="1500"/>
    <x v="0"/>
    <s v="Completed"/>
    <s v="Delayed"/>
    <s v="WH-Pune"/>
    <s v="Offline"/>
    <s v="N/A"/>
    <s v="N/A"/>
    <n v="5"/>
    <s v="Keep"/>
    <s v="Ok"/>
    <s v="Valid"/>
    <s v="OK"/>
    <s v="Ok"/>
    <s v="Ok"/>
    <n v="1500"/>
    <s v="ok"/>
    <s v="Not Returned"/>
    <x v="0"/>
    <n v="2024"/>
    <s v="Wed"/>
    <x v="0"/>
    <s v="Medium"/>
    <x v="0"/>
    <s v="Weekday"/>
  </r>
  <r>
    <x v="1149"/>
    <d v="2024-09-06T00:00:00"/>
    <d v="2024-09-07T00:00:00"/>
    <d v="2024-09-13T00:00:00"/>
    <s v="Pooja Yadav"/>
    <s v="Hyderabad"/>
    <x v="0"/>
    <x v="0"/>
    <s v="Chair"/>
    <n v="-1"/>
    <n v="100"/>
    <n v="-100"/>
    <x v="0"/>
    <s v="Cancelled"/>
    <s v="Delayed"/>
    <s v="WH-Pune"/>
    <s v="Offline"/>
    <s v="Yes"/>
    <s v="Unknwon"/>
    <n v="6"/>
    <s v="Keep"/>
    <s v="Fix"/>
    <s v="Valid"/>
    <s v="OK"/>
    <s v="Ok"/>
    <s v="Ok"/>
    <n v="-100"/>
    <s v="ok"/>
    <s v="Unknwon"/>
    <x v="7"/>
    <n v="2024"/>
    <s v="Fri"/>
    <x v="1"/>
    <s v="Slow"/>
    <x v="0"/>
    <s v="Weekday"/>
  </r>
  <r>
    <x v="1150"/>
    <d v="2024-09-28T00:00:00"/>
    <d v="2024-09-27T00:00:00"/>
    <d v="2024-09-27T00:00:00"/>
    <s v="Priya Patel"/>
    <s v="Bangalore"/>
    <x v="3"/>
    <x v="1"/>
    <s v="Wheat"/>
    <n v="1"/>
    <n v="1000"/>
    <n v="1000"/>
    <x v="1"/>
    <s v="Completed"/>
    <s v="On Time"/>
    <s v="WH-Mumbai"/>
    <s v="Online"/>
    <s v="N/A"/>
    <s v="N/A"/>
    <n v="0"/>
    <s v="Keep"/>
    <s v="Ok"/>
    <s v="Valid"/>
    <s v="Dispatch Error"/>
    <s v="Ok"/>
    <s v="Ok"/>
    <n v="1000"/>
    <s v="ok"/>
    <s v="Not Returned"/>
    <x v="7"/>
    <n v="2024"/>
    <s v="Sat"/>
    <x v="0"/>
    <s v="Fast"/>
    <x v="0"/>
    <s v="Weekend"/>
  </r>
  <r>
    <x v="1151"/>
    <d v="2024-10-28T00:00:00"/>
    <d v="2024-10-29T00:00:00"/>
    <d v="2024-10-28T00:00:00"/>
    <s v="Vikas Singh"/>
    <s v="Pune"/>
    <x v="1"/>
    <x v="2"/>
    <s v="Jeans"/>
    <n v="2"/>
    <n v="1000"/>
    <n v="2000"/>
    <x v="3"/>
    <s v="Completed"/>
    <s v="Delayed"/>
    <s v="WH-Pune"/>
    <s v="Offline"/>
    <s v="Yes"/>
    <s v="Unknwon"/>
    <n v="-1"/>
    <s v="Keep"/>
    <s v="Ok"/>
    <s v="Valid"/>
    <s v="Delivery Before Dispatch"/>
    <s v="Ok"/>
    <s v="Ok"/>
    <n v="2000"/>
    <s v="ok"/>
    <s v="Unknwon"/>
    <x v="0"/>
    <n v="2024"/>
    <s v="Mon"/>
    <x v="0"/>
    <s v="Fast"/>
    <x v="2"/>
    <s v="Weekday"/>
  </r>
  <r>
    <x v="1152"/>
    <d v="2024-02-07T00:00:00"/>
    <d v="2024-02-07T00:00:00"/>
    <d v="2024-02-06T00:00:00"/>
    <s v="Vikas Yadav"/>
    <s v="Bangalore"/>
    <x v="3"/>
    <x v="2"/>
    <s v="Jacket"/>
    <n v="2"/>
    <n v="100"/>
    <n v="200"/>
    <x v="3"/>
    <s v="Pending"/>
    <s v="On Time"/>
    <s v="WH-Mumbai"/>
    <s v="Offline"/>
    <s v="Yes"/>
    <s v="Wrong Item"/>
    <n v="-1"/>
    <s v="Keep"/>
    <s v="Ok"/>
    <s v="Valid"/>
    <s v="Delivery Before Order"/>
    <s v="Ok"/>
    <s v="Ok"/>
    <n v="200"/>
    <s v="ok"/>
    <s v="Wrong Item"/>
    <x v="2"/>
    <n v="2024"/>
    <s v="Wed"/>
    <x v="0"/>
    <s v="Fast"/>
    <x v="0"/>
    <s v="Weekday"/>
  </r>
  <r>
    <x v="1153"/>
    <d v="2024-11-25T00:00:00"/>
    <d v="2024-11-27T00:00:00"/>
    <d v="2024-11-28T00:00:00"/>
    <s v="Rohit Kumar"/>
    <s v="Mumbai"/>
    <x v="1"/>
    <x v="1"/>
    <s v="Oil"/>
    <n v="1"/>
    <n v="2000"/>
    <n v="2000"/>
    <x v="1"/>
    <s v="Completed"/>
    <s v="Delayed"/>
    <s v="WH-Mumbai"/>
    <s v="Offline"/>
    <s v="N/A"/>
    <s v="N/A"/>
    <n v="1"/>
    <s v="Keep"/>
    <s v="Ok"/>
    <s v="Valid"/>
    <s v="OK"/>
    <s v="Ok"/>
    <s v="Ok"/>
    <n v="2000"/>
    <s v="ok"/>
    <s v="Not Returned"/>
    <x v="5"/>
    <n v="2024"/>
    <s v="Mon"/>
    <x v="0"/>
    <s v="Fast"/>
    <x v="2"/>
    <s v="Weekday"/>
  </r>
  <r>
    <x v="1154"/>
    <d v="2024-05-23T00:00:00"/>
    <d v="2024-05-23T00:00:00"/>
    <d v="2024-05-28T00:00:00"/>
    <s v="Amit Singh"/>
    <s v="Mumbai"/>
    <x v="1"/>
    <x v="3"/>
    <s v="Headphones"/>
    <n v="1"/>
    <n v="2000"/>
    <n v="2000"/>
    <x v="3"/>
    <s v="Pending"/>
    <s v="On Time"/>
    <s v="WH-Delhi"/>
    <s v="Offline"/>
    <s v="No"/>
    <s v="N/A"/>
    <n v="5"/>
    <s v="Keep"/>
    <s v="Ok"/>
    <s v="Valid"/>
    <s v="OK"/>
    <s v="Ok"/>
    <s v="Ok"/>
    <n v="2000"/>
    <s v="ok"/>
    <s v="Not Returned"/>
    <x v="9"/>
    <n v="2024"/>
    <s v="Thu"/>
    <x v="0"/>
    <s v="Medium"/>
    <x v="2"/>
    <s v="Weekday"/>
  </r>
  <r>
    <x v="1155"/>
    <d v="2024-08-02T00:00:00"/>
    <d v="2024-08-01T00:00:00"/>
    <d v="2024-08-07T00:00:00"/>
    <s v="Rahul Sharma"/>
    <s v="Lucknow"/>
    <x v="4"/>
    <x v="3"/>
    <s v="Headphones"/>
    <n v="2"/>
    <n v="100"/>
    <n v="200"/>
    <x v="2"/>
    <s v="Completed"/>
    <s v="On Time"/>
    <s v="WH-Delhi"/>
    <s v="Offline"/>
    <s v="No"/>
    <s v="N/A"/>
    <n v="6"/>
    <s v="Keep"/>
    <s v="Ok"/>
    <s v="Valid"/>
    <s v="Dispatch Error"/>
    <s v="Ok"/>
    <s v="Ok"/>
    <n v="200"/>
    <s v="ok"/>
    <s v="Not Returned"/>
    <x v="11"/>
    <n v="2024"/>
    <s v="Fri"/>
    <x v="1"/>
    <s v="Slow"/>
    <x v="0"/>
    <s v="Weekday"/>
  </r>
  <r>
    <x v="1156"/>
    <d v="2024-03-10T00:00:00"/>
    <d v="2024-03-12T00:00:00"/>
    <d v="2024-03-16T00:00:00"/>
    <s v="Amit Joshi"/>
    <s v="Nagpur"/>
    <x v="1"/>
    <x v="0"/>
    <s v="Chair"/>
    <n v="1"/>
    <n v="500"/>
    <n v="500"/>
    <x v="1"/>
    <s v="Completed"/>
    <s v="Delayed"/>
    <s v="WH-Mumbai"/>
    <s v="Online"/>
    <s v="N/A"/>
    <s v="N/A"/>
    <n v="4"/>
    <s v="Keep"/>
    <s v="Ok"/>
    <s v="Valid"/>
    <s v="OK"/>
    <s v="Ok"/>
    <s v="Ok"/>
    <n v="500"/>
    <s v="ok"/>
    <s v="Not Returned"/>
    <x v="8"/>
    <n v="2024"/>
    <s v="Sun"/>
    <x v="0"/>
    <s v="Medium"/>
    <x v="0"/>
    <s v="Weekend"/>
  </r>
  <r>
    <x v="1157"/>
    <d v="2024-05-09T00:00:00"/>
    <d v="2024-05-10T00:00:00"/>
    <d v="2024-05-15T00:00:00"/>
    <s v="Priya Singh"/>
    <s v="Hyderabad"/>
    <x v="0"/>
    <x v="1"/>
    <s v="Oil"/>
    <n v="2"/>
    <n v="0"/>
    <n v="0"/>
    <x v="3"/>
    <s v="Completed"/>
    <s v="On Time"/>
    <s v="WH-Mumbai"/>
    <s v="Online"/>
    <s v="No"/>
    <s v="N/A"/>
    <n v="5"/>
    <s v="Keep"/>
    <s v="Ok"/>
    <s v="Missing"/>
    <s v="OK"/>
    <s v="Fix"/>
    <s v="Ok"/>
    <n v="0"/>
    <s v="ok"/>
    <s v="Not Returned"/>
    <x v="9"/>
    <n v="2024"/>
    <s v="Thu"/>
    <x v="0"/>
    <s v="Medium"/>
    <x v="0"/>
    <s v="Weekday"/>
  </r>
  <r>
    <x v="1158"/>
    <d v="2024-01-09T00:00:00"/>
    <d v="2024-01-08T00:00:00"/>
    <d v="2024-01-12T00:00:00"/>
    <s v="Anjali Patel"/>
    <s v="Delhi"/>
    <x v="5"/>
    <x v="3"/>
    <s v="Mobile"/>
    <n v="0"/>
    <n v="500"/>
    <n v="0"/>
    <x v="2"/>
    <s v="Completed"/>
    <s v="Delayed"/>
    <s v="WH-Pune"/>
    <s v="Online"/>
    <s v="Yes"/>
    <s v="Unknwon"/>
    <n v="4"/>
    <s v="Keep"/>
    <s v="Fix"/>
    <s v="Valid"/>
    <s v="Dispatch Error"/>
    <s v="Ok"/>
    <s v="Ok"/>
    <n v="0"/>
    <s v="ok"/>
    <s v="Unknwon"/>
    <x v="4"/>
    <n v="2024"/>
    <s v="Tue"/>
    <x v="0"/>
    <s v="Medium"/>
    <x v="0"/>
    <s v="Weekday"/>
  </r>
  <r>
    <x v="1159"/>
    <d v="2024-08-16T00:00:00"/>
    <d v="2024-08-15T00:00:00"/>
    <d v="2024-08-16T00:00:00"/>
    <s v="Neha Verma"/>
    <s v="Lucknow"/>
    <x v="4"/>
    <x v="3"/>
    <s v="Laptop"/>
    <n v="1"/>
    <n v="2000"/>
    <n v="2000"/>
    <x v="3"/>
    <s v="Pending"/>
    <s v="Delayed"/>
    <s v="WH-Delhi"/>
    <s v="Offline"/>
    <s v="No"/>
    <s v="N/A"/>
    <n v="1"/>
    <s v="Keep"/>
    <s v="Ok"/>
    <s v="Valid"/>
    <s v="Dispatch Error"/>
    <s v="Ok"/>
    <s v="Ok"/>
    <n v="2000"/>
    <s v="ok"/>
    <s v="Not Returned"/>
    <x v="11"/>
    <n v="2024"/>
    <s v="Fri"/>
    <x v="0"/>
    <s v="Fast"/>
    <x v="2"/>
    <s v="Weekday"/>
  </r>
  <r>
    <x v="1160"/>
    <d v="2024-08-18T00:00:00"/>
    <d v="2024-08-20T00:00:00"/>
    <d v="2024-08-25T00:00:00"/>
    <s v="Priya Sharma"/>
    <s v="Lucknow"/>
    <x v="4"/>
    <x v="1"/>
    <s v="Wheat"/>
    <n v="-1"/>
    <n v="0"/>
    <n v="0"/>
    <x v="0"/>
    <s v="Pending"/>
    <s v="Delayed"/>
    <s v="WH-Pune"/>
    <s v="Online"/>
    <s v="No"/>
    <s v="N/A"/>
    <n v="5"/>
    <s v="Keep"/>
    <s v="Fix"/>
    <s v="Missing"/>
    <s v="OK"/>
    <s v="Fix"/>
    <s v="Ok"/>
    <n v="0"/>
    <s v="ok"/>
    <s v="Not Returned"/>
    <x v="11"/>
    <n v="2024"/>
    <s v="Sun"/>
    <x v="0"/>
    <s v="Medium"/>
    <x v="0"/>
    <s v="Weekend"/>
  </r>
  <r>
    <x v="1161"/>
    <d v="2024-11-15T00:00:00"/>
    <d v="2024-11-14T00:00:00"/>
    <d v="2024-11-20T00:00:00"/>
    <s v="Sneha Patel"/>
    <s v="Lucknow"/>
    <x v="4"/>
    <x v="1"/>
    <s v="Wheat"/>
    <n v="3"/>
    <n v="100"/>
    <n v="300"/>
    <x v="2"/>
    <s v="Completed"/>
    <s v="On Time"/>
    <s v="WH-Delhi"/>
    <s v="Online"/>
    <s v="Yes"/>
    <s v="Late Delivery"/>
    <n v="6"/>
    <s v="Keep"/>
    <s v="Ok"/>
    <s v="Valid"/>
    <s v="Dispatch Error"/>
    <s v="Ok"/>
    <s v="Ok"/>
    <n v="300"/>
    <s v="ok"/>
    <s v="Late Delivery"/>
    <x v="5"/>
    <n v="2024"/>
    <s v="Fri"/>
    <x v="1"/>
    <s v="Slow"/>
    <x v="0"/>
    <s v="Weekday"/>
  </r>
  <r>
    <x v="1162"/>
    <d v="2024-09-26T00:00:00"/>
    <d v="2024-09-27T00:00:00"/>
    <d v="2024-10-02T00:00:00"/>
    <s v="Neha Gupta"/>
    <s v="Nagpur"/>
    <x v="1"/>
    <x v="3"/>
    <s v="Laptop"/>
    <n v="2"/>
    <n v="100"/>
    <n v="200"/>
    <x v="3"/>
    <s v="Completed"/>
    <s v="On Time"/>
    <s v="WH-Delhi"/>
    <s v="Offline"/>
    <s v="N/A"/>
    <s v="N/A"/>
    <n v="5"/>
    <s v="Keep"/>
    <s v="Ok"/>
    <s v="Valid"/>
    <s v="OK"/>
    <s v="Ok"/>
    <s v="Ok"/>
    <n v="200"/>
    <s v="ok"/>
    <s v="Not Returned"/>
    <x v="7"/>
    <n v="2024"/>
    <s v="Thu"/>
    <x v="0"/>
    <s v="Medium"/>
    <x v="0"/>
    <s v="Weekday"/>
  </r>
  <r>
    <x v="1163"/>
    <d v="2024-03-21T00:00:00"/>
    <d v="2024-03-24T00:00:00"/>
    <d v="2024-03-29T00:00:00"/>
    <s v="Rahul Gupta"/>
    <s v="Delhi"/>
    <x v="5"/>
    <x v="0"/>
    <s v="Sofa"/>
    <n v="2"/>
    <n v="1000"/>
    <n v="2000"/>
    <x v="3"/>
    <s v="Completed"/>
    <s v="On Time"/>
    <s v="WH-Delhi"/>
    <s v="Online"/>
    <s v="No"/>
    <s v="N/A"/>
    <n v="5"/>
    <s v="Keep"/>
    <s v="Ok"/>
    <s v="Valid"/>
    <s v="OK"/>
    <s v="Ok"/>
    <s v="Ok"/>
    <n v="2000"/>
    <s v="ok"/>
    <s v="Not Returned"/>
    <x v="8"/>
    <n v="2024"/>
    <s v="Thu"/>
    <x v="0"/>
    <s v="Medium"/>
    <x v="2"/>
    <s v="Weekday"/>
  </r>
  <r>
    <x v="1164"/>
    <d v="2024-01-12T00:00:00"/>
    <d v="2024-01-13T00:00:00"/>
    <d v="2024-01-16T00:00:00"/>
    <s v="Neha Gupta"/>
    <s v="Mumbai"/>
    <x v="1"/>
    <x v="0"/>
    <s v="Table"/>
    <n v="2"/>
    <n v="1000"/>
    <n v="2000"/>
    <x v="0"/>
    <s v="Pending"/>
    <s v="Delayed"/>
    <s v="WH-Mumbai"/>
    <s v="Offline"/>
    <s v="Yes"/>
    <s v="Wrong Item"/>
    <n v="3"/>
    <s v="Keep"/>
    <s v="Ok"/>
    <s v="Valid"/>
    <s v="OK"/>
    <s v="Ok"/>
    <s v="Ok"/>
    <n v="2000"/>
    <s v="ok"/>
    <s v="Wrong Item"/>
    <x v="4"/>
    <n v="2024"/>
    <s v="Fri"/>
    <x v="0"/>
    <s v="Medium"/>
    <x v="2"/>
    <s v="Weekday"/>
  </r>
  <r>
    <x v="1165"/>
    <d v="2024-02-12T00:00:00"/>
    <d v="2024-02-14T00:00:00"/>
    <d v="2024-02-15T00:00:00"/>
    <s v="Pooja Patel"/>
    <s v="Nagpur"/>
    <x v="1"/>
    <x v="2"/>
    <s v="T-Shirt"/>
    <n v="-1"/>
    <n v="0"/>
    <n v="0"/>
    <x v="3"/>
    <s v="Completed"/>
    <s v="Delayed"/>
    <s v="WH-Delhi"/>
    <s v="Offline"/>
    <s v="Yes"/>
    <s v="Unknwon"/>
    <n v="1"/>
    <s v="Keep"/>
    <s v="Fix"/>
    <s v="Missing"/>
    <s v="OK"/>
    <s v="Fix"/>
    <s v="Ok"/>
    <n v="0"/>
    <s v="ok"/>
    <s v="Unknwon"/>
    <x v="2"/>
    <n v="2024"/>
    <s v="Mon"/>
    <x v="0"/>
    <s v="Fast"/>
    <x v="0"/>
    <s v="Weekday"/>
  </r>
  <r>
    <x v="1166"/>
    <d v="2024-02-12T00:00:00"/>
    <d v="2024-02-12T00:00:00"/>
    <d v="2024-02-12T00:00:00"/>
    <s v="Amit Sharma"/>
    <s v="Bangalore"/>
    <x v="3"/>
    <x v="1"/>
    <s v="Oil"/>
    <n v="-1"/>
    <n v="100"/>
    <n v="-100"/>
    <x v="0"/>
    <s v="Cancelled"/>
    <s v="On Time"/>
    <s v="WH-Pune"/>
    <s v="Offline"/>
    <s v="Yes"/>
    <s v="Wrong Item"/>
    <n v="0"/>
    <s v="Keep"/>
    <s v="Fix"/>
    <s v="Valid"/>
    <s v="OK"/>
    <s v="Ok"/>
    <s v="Ok"/>
    <n v="-100"/>
    <s v="ok"/>
    <s v="Wrong Item"/>
    <x v="2"/>
    <n v="2024"/>
    <s v="Mon"/>
    <x v="0"/>
    <s v="Fast"/>
    <x v="0"/>
    <s v="Weekday"/>
  </r>
  <r>
    <x v="1167"/>
    <d v="2024-10-29T00:00:00"/>
    <d v="2024-10-29T00:00:00"/>
    <d v="2024-11-04T00:00:00"/>
    <s v="Rohit Yadav"/>
    <s v="Mumbai"/>
    <x v="1"/>
    <x v="0"/>
    <s v="Sofa"/>
    <n v="-1"/>
    <n v="1000"/>
    <n v="-1000"/>
    <x v="3"/>
    <s v="Cancelled"/>
    <s v="Delayed"/>
    <s v="WH-Mumbai"/>
    <s v="Online"/>
    <s v="No"/>
    <s v="N/A"/>
    <n v="6"/>
    <s v="Keep"/>
    <s v="Fix"/>
    <s v="Valid"/>
    <s v="OK"/>
    <s v="Ok"/>
    <s v="Ok"/>
    <n v="-1000"/>
    <s v="ok"/>
    <s v="Not Returned"/>
    <x v="0"/>
    <n v="2024"/>
    <s v="Tue"/>
    <x v="1"/>
    <s v="Slow"/>
    <x v="0"/>
    <s v="Weekday"/>
  </r>
  <r>
    <x v="1168"/>
    <d v="2024-07-28T00:00:00"/>
    <d v="2024-07-29T00:00:00"/>
    <d v="2024-08-05T00:00:00"/>
    <s v="Priya Yadav"/>
    <s v="Mumbai"/>
    <x v="1"/>
    <x v="0"/>
    <s v="Table"/>
    <n v="3"/>
    <n v="500"/>
    <n v="1500"/>
    <x v="3"/>
    <s v="Pending"/>
    <s v="Delayed"/>
    <s v="WH-Mumbai"/>
    <s v="Online"/>
    <s v="No"/>
    <s v="N/A"/>
    <n v="7"/>
    <s v="Keep"/>
    <s v="Ok"/>
    <s v="Valid"/>
    <s v="OK"/>
    <s v="Ok"/>
    <s v="Ok"/>
    <n v="1500"/>
    <s v="ok"/>
    <s v="Not Returned"/>
    <x v="1"/>
    <n v="2024"/>
    <s v="Sun"/>
    <x v="1"/>
    <s v="Slow"/>
    <x v="0"/>
    <s v="Weekend"/>
  </r>
  <r>
    <x v="1169"/>
    <d v="2024-06-07T00:00:00"/>
    <d v="2024-06-09T00:00:00"/>
    <d v="2024-06-08T00:00:00"/>
    <s v="Sneha Gupta"/>
    <s v="Bangalore"/>
    <x v="3"/>
    <x v="0"/>
    <s v="Sofa"/>
    <n v="0"/>
    <n v="0"/>
    <n v="0"/>
    <x v="2"/>
    <s v="Pending"/>
    <s v="Delayed"/>
    <s v="WH-Mumbai"/>
    <s v="Online"/>
    <s v="N/A"/>
    <s v="N/A"/>
    <n v="-1"/>
    <s v="Keep"/>
    <s v="Fix"/>
    <s v="Missing"/>
    <s v="Delivery Before Dispatch"/>
    <s v="Fix"/>
    <s v="Ok"/>
    <n v="0"/>
    <s v="ok"/>
    <s v="Not Returned"/>
    <x v="3"/>
    <n v="2024"/>
    <s v="Fri"/>
    <x v="0"/>
    <s v="Fast"/>
    <x v="0"/>
    <s v="Weekday"/>
  </r>
  <r>
    <x v="1170"/>
    <d v="2024-04-01T00:00:00"/>
    <d v="2024-04-04T00:00:00"/>
    <d v="2024-04-06T00:00:00"/>
    <s v="Vikas Patel"/>
    <s v="Nagpur"/>
    <x v="1"/>
    <x v="0"/>
    <s v="Chair"/>
    <n v="2"/>
    <n v="1000"/>
    <n v="2000"/>
    <x v="1"/>
    <s v="Cancelled"/>
    <s v="Delayed"/>
    <s v="WH-Pune"/>
    <s v="Offline"/>
    <s v="N/A"/>
    <s v="N/A"/>
    <n v="2"/>
    <s v="Keep"/>
    <s v="Ok"/>
    <s v="Valid"/>
    <s v="OK"/>
    <s v="Ok"/>
    <s v="Ok"/>
    <n v="2000"/>
    <s v="ok"/>
    <s v="Not Returned"/>
    <x v="10"/>
    <n v="2024"/>
    <s v="Mon"/>
    <x v="0"/>
    <s v="Fast"/>
    <x v="2"/>
    <s v="Weekday"/>
  </r>
  <r>
    <x v="1171"/>
    <d v="2024-09-28T00:00:00"/>
    <d v="2024-09-28T00:00:00"/>
    <d v="2024-10-04T00:00:00"/>
    <s v="Priya Singh"/>
    <s v="Bangalore"/>
    <x v="3"/>
    <x v="1"/>
    <s v="Wheat"/>
    <n v="2"/>
    <n v="1000"/>
    <n v="2000"/>
    <x v="2"/>
    <s v="Cancelled"/>
    <s v="Delayed"/>
    <s v="WH-Delhi"/>
    <s v="Offline"/>
    <s v="N/A"/>
    <s v="N/A"/>
    <n v="6"/>
    <s v="Keep"/>
    <s v="Ok"/>
    <s v="Valid"/>
    <s v="OK"/>
    <s v="Ok"/>
    <s v="Ok"/>
    <n v="2000"/>
    <s v="ok"/>
    <s v="Not Returned"/>
    <x v="7"/>
    <n v="2024"/>
    <s v="Sat"/>
    <x v="1"/>
    <s v="Slow"/>
    <x v="2"/>
    <s v="Weekend"/>
  </r>
  <r>
    <x v="1172"/>
    <d v="2024-04-29T00:00:00"/>
    <d v="2024-05-01T00:00:00"/>
    <d v="2024-05-03T00:00:00"/>
    <s v="Pooja Joshi"/>
    <s v="Delhi"/>
    <x v="5"/>
    <x v="0"/>
    <s v="Chair"/>
    <n v="-1"/>
    <n v="100"/>
    <n v="-100"/>
    <x v="0"/>
    <s v="Pending"/>
    <s v="Delayed"/>
    <s v="WH-Delhi"/>
    <s v="Online"/>
    <s v="No"/>
    <s v="N/A"/>
    <n v="2"/>
    <s v="Keep"/>
    <s v="Fix"/>
    <s v="Valid"/>
    <s v="OK"/>
    <s v="Ok"/>
    <s v="Ok"/>
    <n v="-100"/>
    <s v="ok"/>
    <s v="Not Returned"/>
    <x v="10"/>
    <n v="2024"/>
    <s v="Mon"/>
    <x v="0"/>
    <s v="Fast"/>
    <x v="0"/>
    <s v="Weekday"/>
  </r>
  <r>
    <x v="1173"/>
    <d v="2024-08-20T00:00:00"/>
    <d v="2024-08-18T00:00:00"/>
    <d v="2024-08-25T00:00:00"/>
    <s v="Sneha Sharma"/>
    <s v="Nagpur"/>
    <x v="1"/>
    <x v="2"/>
    <s v="T-Shirt"/>
    <n v="1"/>
    <n v="0"/>
    <n v="0"/>
    <x v="1"/>
    <s v="Pending"/>
    <s v="Delayed"/>
    <s v="WH-Mumbai"/>
    <s v="Offline"/>
    <s v="N/A"/>
    <s v="N/A"/>
    <n v="7"/>
    <s v="Keep"/>
    <s v="Ok"/>
    <s v="Missing"/>
    <s v="Dispatch Error"/>
    <s v="Fix"/>
    <s v="Ok"/>
    <n v="0"/>
    <s v="ok"/>
    <s v="Not Returned"/>
    <x v="11"/>
    <n v="2024"/>
    <s v="Tue"/>
    <x v="1"/>
    <s v="Slow"/>
    <x v="0"/>
    <s v="Weekday"/>
  </r>
  <r>
    <x v="1174"/>
    <d v="2024-10-15T00:00:00"/>
    <d v="2024-10-16T00:00:00"/>
    <d v="2024-10-18T00:00:00"/>
    <s v="Vikas Patel"/>
    <s v="Lucknow"/>
    <x v="4"/>
    <x v="3"/>
    <s v="Mobile"/>
    <n v="3"/>
    <n v="500"/>
    <n v="1500"/>
    <x v="1"/>
    <s v="Pending"/>
    <s v="Delayed"/>
    <s v="WH-Mumbai"/>
    <s v="Online"/>
    <s v="No"/>
    <s v="N/A"/>
    <n v="2"/>
    <s v="Keep"/>
    <s v="Ok"/>
    <s v="Valid"/>
    <s v="OK"/>
    <s v="Ok"/>
    <s v="Ok"/>
    <n v="1500"/>
    <s v="ok"/>
    <s v="Not Returned"/>
    <x v="0"/>
    <n v="2024"/>
    <s v="Tue"/>
    <x v="0"/>
    <s v="Fast"/>
    <x v="0"/>
    <s v="Weekday"/>
  </r>
  <r>
    <x v="1175"/>
    <d v="2024-05-28T00:00:00"/>
    <d v="2024-05-30T00:00:00"/>
    <d v="2024-06-04T00:00:00"/>
    <s v="Vikas Patel"/>
    <s v="Delhi"/>
    <x v="5"/>
    <x v="3"/>
    <s v="Headphones"/>
    <n v="-1"/>
    <n v="2000"/>
    <n v="-2000"/>
    <x v="2"/>
    <s v="Pending"/>
    <s v="On Time"/>
    <s v="WH-Mumbai"/>
    <s v="Offline"/>
    <s v="No"/>
    <s v="N/A"/>
    <n v="5"/>
    <s v="Keep"/>
    <s v="Fix"/>
    <s v="Valid"/>
    <s v="OK"/>
    <s v="Ok"/>
    <s v="Ok"/>
    <n v="-2000"/>
    <s v="ok"/>
    <s v="Not Returned"/>
    <x v="9"/>
    <n v="2024"/>
    <s v="Tue"/>
    <x v="0"/>
    <s v="Medium"/>
    <x v="0"/>
    <s v="Weekday"/>
  </r>
  <r>
    <x v="1176"/>
    <d v="2024-04-12T00:00:00"/>
    <d v="2024-04-12T00:00:00"/>
    <d v="2024-04-12T00:00:00"/>
    <s v="Neha Joshi"/>
    <s v="Pune"/>
    <x v="1"/>
    <x v="2"/>
    <s v="T-Shirt"/>
    <n v="2"/>
    <n v="0"/>
    <n v="0"/>
    <x v="2"/>
    <s v="Completed"/>
    <s v="Delayed"/>
    <s v="WH-Delhi"/>
    <s v="Online"/>
    <s v="N/A"/>
    <s v="N/A"/>
    <n v="0"/>
    <s v="Keep"/>
    <s v="Ok"/>
    <s v="Missing"/>
    <s v="OK"/>
    <s v="Fix"/>
    <s v="Ok"/>
    <n v="0"/>
    <s v="ok"/>
    <s v="Not Returned"/>
    <x v="10"/>
    <n v="2024"/>
    <s v="Fri"/>
    <x v="0"/>
    <s v="Fast"/>
    <x v="0"/>
    <s v="Weekday"/>
  </r>
  <r>
    <x v="1177"/>
    <d v="2024-01-07T00:00:00"/>
    <d v="2024-01-05T00:00:00"/>
    <d v="2024-01-12T00:00:00"/>
    <s v="Rahul Gupta"/>
    <s v="Lucknow"/>
    <x v="4"/>
    <x v="3"/>
    <s v="Mobile"/>
    <n v="-1"/>
    <n v="2000"/>
    <n v="-2000"/>
    <x v="0"/>
    <s v="Cancelled"/>
    <s v="Delayed"/>
    <s v="WH-Pune"/>
    <s v="Online"/>
    <s v="No"/>
    <s v="N/A"/>
    <n v="7"/>
    <s v="Keep"/>
    <s v="Fix"/>
    <s v="Valid"/>
    <s v="Dispatch Error"/>
    <s v="Ok"/>
    <s v="Ok"/>
    <n v="-2000"/>
    <s v="ok"/>
    <s v="Not Returned"/>
    <x v="4"/>
    <n v="2024"/>
    <s v="Sun"/>
    <x v="1"/>
    <s v="Slow"/>
    <x v="0"/>
    <s v="Weekend"/>
  </r>
  <r>
    <x v="1178"/>
    <d v="2024-09-11T00:00:00"/>
    <d v="2024-09-09T00:00:00"/>
    <d v="2024-09-15T00:00:00"/>
    <s v="Anjali Yadav"/>
    <s v="Jaipur"/>
    <x v="2"/>
    <x v="3"/>
    <s v="Laptop"/>
    <n v="0"/>
    <n v="2000"/>
    <n v="0"/>
    <x v="0"/>
    <s v="Completed"/>
    <s v="Delayed"/>
    <s v="WH-Delhi"/>
    <s v="Offline"/>
    <s v="No"/>
    <s v="N/A"/>
    <n v="6"/>
    <s v="Keep"/>
    <s v="Fix"/>
    <s v="Valid"/>
    <s v="Dispatch Error"/>
    <s v="Ok"/>
    <s v="Ok"/>
    <n v="0"/>
    <s v="ok"/>
    <s v="Not Returned"/>
    <x v="7"/>
    <n v="2024"/>
    <s v="Wed"/>
    <x v="1"/>
    <s v="Slow"/>
    <x v="0"/>
    <s v="Weekday"/>
  </r>
  <r>
    <x v="1179"/>
    <d v="2024-03-13T00:00:00"/>
    <d v="2024-03-11T00:00:00"/>
    <d v="2024-03-14T00:00:00"/>
    <s v="Pooja Kumar"/>
    <s v="Hyderabad"/>
    <x v="0"/>
    <x v="0"/>
    <s v="Sofa"/>
    <n v="1"/>
    <n v="2000"/>
    <n v="2000"/>
    <x v="3"/>
    <s v="Completed"/>
    <s v="Delayed"/>
    <s v="WH-Delhi"/>
    <s v="Offline"/>
    <s v="No"/>
    <s v="N/A"/>
    <n v="3"/>
    <s v="Keep"/>
    <s v="Ok"/>
    <s v="Valid"/>
    <s v="Dispatch Error"/>
    <s v="Ok"/>
    <s v="Ok"/>
    <n v="2000"/>
    <s v="ok"/>
    <s v="Not Returned"/>
    <x v="8"/>
    <n v="2024"/>
    <s v="Wed"/>
    <x v="0"/>
    <s v="Medium"/>
    <x v="2"/>
    <s v="Weekday"/>
  </r>
  <r>
    <x v="1180"/>
    <d v="2024-10-16T00:00:00"/>
    <d v="2024-10-16T00:00:00"/>
    <d v="2024-10-21T00:00:00"/>
    <s v="Neha Joshi"/>
    <s v="Bangalore"/>
    <x v="3"/>
    <x v="3"/>
    <s v="Headphones"/>
    <n v="2"/>
    <n v="2000"/>
    <n v="4000"/>
    <x v="2"/>
    <s v="Pending"/>
    <s v="On Time"/>
    <s v="WH-Mumbai"/>
    <s v="Offline"/>
    <s v="No"/>
    <s v="N/A"/>
    <n v="5"/>
    <s v="Keep"/>
    <s v="Ok"/>
    <s v="Valid"/>
    <s v="OK"/>
    <s v="Ok"/>
    <s v="Ok"/>
    <n v="4000"/>
    <s v="ok"/>
    <s v="Not Returned"/>
    <x v="0"/>
    <n v="2024"/>
    <s v="Wed"/>
    <x v="0"/>
    <s v="Medium"/>
    <x v="2"/>
    <s v="Weekday"/>
  </r>
  <r>
    <x v="1181"/>
    <d v="2024-04-24T00:00:00"/>
    <d v="2024-04-25T00:00:00"/>
    <d v="2024-04-29T00:00:00"/>
    <s v="Anjali Joshi"/>
    <s v="Jaipur"/>
    <x v="2"/>
    <x v="0"/>
    <s v="Table"/>
    <n v="-1"/>
    <n v="500"/>
    <n v="-500"/>
    <x v="3"/>
    <s v="Completed"/>
    <s v="Delayed"/>
    <s v="WH-Delhi"/>
    <s v="Offline"/>
    <s v="Yes"/>
    <s v="Damaged"/>
    <n v="4"/>
    <s v="Keep"/>
    <s v="Fix"/>
    <s v="Valid"/>
    <s v="OK"/>
    <s v="Ok"/>
    <s v="Ok"/>
    <n v="-500"/>
    <s v="ok"/>
    <s v="Damaged"/>
    <x v="10"/>
    <n v="2024"/>
    <s v="Wed"/>
    <x v="0"/>
    <s v="Medium"/>
    <x v="0"/>
    <s v="Weekday"/>
  </r>
  <r>
    <x v="1182"/>
    <d v="2024-06-26T00:00:00"/>
    <d v="2024-06-29T00:00:00"/>
    <d v="2024-07-04T00:00:00"/>
    <s v="Priya Verma"/>
    <s v="Hyderabad"/>
    <x v="0"/>
    <x v="0"/>
    <s v="Table"/>
    <n v="1"/>
    <n v="100"/>
    <n v="100"/>
    <x v="3"/>
    <s v="Completed"/>
    <s v="In Transit"/>
    <s v="WH-Mumbai"/>
    <s v="Online"/>
    <s v="Yes"/>
    <s v="Wrong Item"/>
    <n v="5"/>
    <s v="Keep"/>
    <s v="Ok"/>
    <s v="Valid"/>
    <s v="OK"/>
    <s v="Ok"/>
    <s v="Ok"/>
    <n v="100"/>
    <s v="ok"/>
    <s v="Wrong Item"/>
    <x v="3"/>
    <n v="2024"/>
    <s v="Wed"/>
    <x v="0"/>
    <s v="Medium"/>
    <x v="0"/>
    <s v="Weekday"/>
  </r>
  <r>
    <x v="1183"/>
    <d v="2024-12-28T00:00:00"/>
    <d v="2024-12-28T00:00:00"/>
    <d v="2025-01-04T00:00:00"/>
    <s v="Priya Singh"/>
    <s v="Mumbai"/>
    <x v="1"/>
    <x v="2"/>
    <s v="Jacket"/>
    <n v="3"/>
    <n v="2000"/>
    <n v="6000"/>
    <x v="2"/>
    <s v="Cancelled"/>
    <s v="On Time"/>
    <s v="WH-Pune"/>
    <s v="Offline"/>
    <s v="No"/>
    <s v="N/A"/>
    <n v="7"/>
    <s v="Keep"/>
    <s v="Ok"/>
    <s v="Valid"/>
    <s v="OK"/>
    <s v="Ok"/>
    <s v="Ok"/>
    <n v="6000"/>
    <s v="ok"/>
    <s v="Not Returned"/>
    <x v="6"/>
    <n v="2024"/>
    <s v="Sat"/>
    <x v="1"/>
    <s v="Slow"/>
    <x v="1"/>
    <s v="Weekend"/>
  </r>
  <r>
    <x v="1184"/>
    <d v="2024-02-09T00:00:00"/>
    <d v="2024-02-07T00:00:00"/>
    <d v="2024-02-12T00:00:00"/>
    <s v="Pooja Singh"/>
    <s v="Jaipur"/>
    <x v="2"/>
    <x v="3"/>
    <s v="Headphones"/>
    <n v="0"/>
    <n v="2000"/>
    <n v="0"/>
    <x v="2"/>
    <s v="Pending"/>
    <s v="Delayed"/>
    <s v="WH-Mumbai"/>
    <s v="Offline"/>
    <s v="Yes"/>
    <s v="Wrong Item"/>
    <n v="5"/>
    <s v="Keep"/>
    <s v="Fix"/>
    <s v="Valid"/>
    <s v="Dispatch Error"/>
    <s v="Ok"/>
    <s v="Ok"/>
    <n v="0"/>
    <s v="ok"/>
    <s v="Wrong Item"/>
    <x v="2"/>
    <n v="2024"/>
    <s v="Fri"/>
    <x v="0"/>
    <s v="Medium"/>
    <x v="0"/>
    <s v="Weekday"/>
  </r>
  <r>
    <x v="1185"/>
    <d v="2024-03-02T00:00:00"/>
    <d v="2024-03-01T00:00:00"/>
    <d v="2024-03-06T00:00:00"/>
    <s v="Pooja Yadav"/>
    <s v="Pune"/>
    <x v="1"/>
    <x v="2"/>
    <s v="Jacket"/>
    <n v="1"/>
    <n v="0"/>
    <n v="0"/>
    <x v="2"/>
    <s v="Completed"/>
    <s v="Delayed"/>
    <s v="WH-Mumbai"/>
    <s v="Offline"/>
    <s v="Yes"/>
    <s v="Unknwon"/>
    <n v="5"/>
    <s v="Keep"/>
    <s v="Ok"/>
    <s v="Missing"/>
    <s v="Dispatch Error"/>
    <s v="Fix"/>
    <s v="Ok"/>
    <n v="0"/>
    <s v="ok"/>
    <s v="Unknwon"/>
    <x v="8"/>
    <n v="2024"/>
    <s v="Sat"/>
    <x v="0"/>
    <s v="Medium"/>
    <x v="0"/>
    <s v="Weekend"/>
  </r>
  <r>
    <x v="1186"/>
    <d v="2024-07-11T00:00:00"/>
    <d v="2024-07-14T00:00:00"/>
    <d v="2024-07-20T00:00:00"/>
    <s v="Karan Sharma"/>
    <s v="Delhi"/>
    <x v="5"/>
    <x v="2"/>
    <s v="Jacket"/>
    <n v="-1"/>
    <n v="500"/>
    <n v="-500"/>
    <x v="1"/>
    <s v="Pending"/>
    <s v="Delayed"/>
    <s v="WH-Mumbai"/>
    <s v="Online"/>
    <s v="No"/>
    <s v="N/A"/>
    <n v="6"/>
    <s v="Keep"/>
    <s v="Fix"/>
    <s v="Valid"/>
    <s v="OK"/>
    <s v="Ok"/>
    <s v="Ok"/>
    <n v="-500"/>
    <s v="ok"/>
    <s v="Not Returned"/>
    <x v="1"/>
    <n v="2024"/>
    <s v="Thu"/>
    <x v="1"/>
    <s v="Slow"/>
    <x v="0"/>
    <s v="Weekday"/>
  </r>
  <r>
    <x v="1187"/>
    <d v="2024-03-10T00:00:00"/>
    <d v="2024-03-09T00:00:00"/>
    <d v="2024-03-08T00:00:00"/>
    <s v="Rohit Joshi"/>
    <s v="Delhi"/>
    <x v="5"/>
    <x v="2"/>
    <s v="Jacket"/>
    <n v="-1"/>
    <n v="0"/>
    <n v="0"/>
    <x v="3"/>
    <s v="Pending"/>
    <s v="In Transit"/>
    <s v="WH-Mumbai"/>
    <s v="Offline"/>
    <s v="N/A"/>
    <s v="N/A"/>
    <n v="-1"/>
    <s v="Keep"/>
    <s v="Fix"/>
    <s v="Missing"/>
    <s v="Dispatch Error"/>
    <s v="Fix"/>
    <s v="Ok"/>
    <n v="0"/>
    <s v="ok"/>
    <s v="Not Returned"/>
    <x v="8"/>
    <n v="2024"/>
    <s v="Sun"/>
    <x v="0"/>
    <s v="Fast"/>
    <x v="0"/>
    <s v="Weekend"/>
  </r>
  <r>
    <x v="1188"/>
    <d v="2024-02-12T00:00:00"/>
    <d v="2024-02-10T00:00:00"/>
    <d v="2024-02-13T00:00:00"/>
    <s v="Priya Sharma"/>
    <s v="Delhi"/>
    <x v="5"/>
    <x v="0"/>
    <s v="Sofa"/>
    <n v="2"/>
    <n v="100"/>
    <n v="200"/>
    <x v="3"/>
    <s v="Pending"/>
    <s v="Delayed"/>
    <s v="WH-Delhi"/>
    <s v="Offline"/>
    <s v="No"/>
    <s v="N/A"/>
    <n v="3"/>
    <s v="Keep"/>
    <s v="Ok"/>
    <s v="Valid"/>
    <s v="Dispatch Error"/>
    <s v="Ok"/>
    <s v="Ok"/>
    <n v="200"/>
    <s v="ok"/>
    <s v="Not Returned"/>
    <x v="2"/>
    <n v="2024"/>
    <s v="Mon"/>
    <x v="0"/>
    <s v="Medium"/>
    <x v="0"/>
    <s v="Weekday"/>
  </r>
  <r>
    <x v="1189"/>
    <d v="2024-02-27T00:00:00"/>
    <d v="2024-02-25T00:00:00"/>
    <d v="2024-02-25T00:00:00"/>
    <s v="Anjali Patel"/>
    <s v="Hyderabad"/>
    <x v="0"/>
    <x v="1"/>
    <s v="Rice"/>
    <n v="2"/>
    <n v="500"/>
    <n v="1000"/>
    <x v="0"/>
    <s v="Completed"/>
    <s v="On Time"/>
    <s v="WH-Pune"/>
    <s v="Offline"/>
    <s v="N/A"/>
    <s v="N/A"/>
    <n v="0"/>
    <s v="Keep"/>
    <s v="Ok"/>
    <s v="Valid"/>
    <s v="Dispatch Error"/>
    <s v="Ok"/>
    <s v="Ok"/>
    <n v="1000"/>
    <s v="ok"/>
    <s v="Not Returned"/>
    <x v="2"/>
    <n v="2024"/>
    <s v="Tue"/>
    <x v="0"/>
    <s v="Fast"/>
    <x v="0"/>
    <s v="Weekday"/>
  </r>
  <r>
    <x v="1190"/>
    <d v="2024-11-23T00:00:00"/>
    <d v="2024-11-23T00:00:00"/>
    <d v="2024-11-28T00:00:00"/>
    <s v="Anjali Patel"/>
    <s v="Delhi"/>
    <x v="5"/>
    <x v="1"/>
    <s v="Wheat"/>
    <n v="1"/>
    <n v="1000"/>
    <n v="1000"/>
    <x v="1"/>
    <s v="Cancelled"/>
    <s v="On Time"/>
    <s v="WH-Mumbai"/>
    <s v="Online"/>
    <s v="Yes"/>
    <s v="Wrong Item"/>
    <n v="5"/>
    <s v="Keep"/>
    <s v="Ok"/>
    <s v="Valid"/>
    <s v="OK"/>
    <s v="Ok"/>
    <s v="Ok"/>
    <n v="1000"/>
    <s v="ok"/>
    <s v="Wrong Item"/>
    <x v="5"/>
    <n v="2024"/>
    <s v="Sat"/>
    <x v="0"/>
    <s v="Medium"/>
    <x v="0"/>
    <s v="Weekend"/>
  </r>
  <r>
    <x v="1191"/>
    <d v="2024-05-20T00:00:00"/>
    <d v="2024-05-19T00:00:00"/>
    <d v="2024-05-18T00:00:00"/>
    <s v="Amit Singh"/>
    <s v="Mumbai"/>
    <x v="1"/>
    <x v="1"/>
    <s v="Wheat"/>
    <n v="-1"/>
    <n v="1000"/>
    <n v="-1000"/>
    <x v="0"/>
    <s v="Cancelled"/>
    <s v="On Time"/>
    <s v="WH-Delhi"/>
    <s v="Offline"/>
    <s v="N/A"/>
    <s v="N/A"/>
    <n v="-1"/>
    <s v="Keep"/>
    <s v="Fix"/>
    <s v="Valid"/>
    <s v="Dispatch Error"/>
    <s v="Ok"/>
    <s v="Ok"/>
    <n v="-1000"/>
    <s v="ok"/>
    <s v="Wrong"/>
    <x v="9"/>
    <n v="2024"/>
    <s v="Mon"/>
    <x v="0"/>
    <s v="Fast"/>
    <x v="0"/>
    <s v="Weekday"/>
  </r>
  <r>
    <x v="1192"/>
    <d v="2024-05-24T00:00:00"/>
    <d v="2024-05-26T00:00:00"/>
    <d v="2024-05-27T00:00:00"/>
    <s v="Pooja Kumar"/>
    <s v="Mumbai"/>
    <x v="1"/>
    <x v="1"/>
    <s v="Rice"/>
    <n v="0"/>
    <n v="1000"/>
    <n v="0"/>
    <x v="2"/>
    <s v="Pending"/>
    <s v="In Transit"/>
    <s v="WH-Delhi"/>
    <s v="Offline"/>
    <s v="Yes"/>
    <s v="Unknwon"/>
    <n v="1"/>
    <s v="Keep"/>
    <s v="Fix"/>
    <s v="Valid"/>
    <s v="OK"/>
    <s v="Ok"/>
    <s v="Ok"/>
    <n v="0"/>
    <s v="ok"/>
    <s v="Unknwon"/>
    <x v="9"/>
    <n v="2024"/>
    <s v="Fri"/>
    <x v="0"/>
    <s v="Fast"/>
    <x v="0"/>
    <s v="Weekday"/>
  </r>
  <r>
    <x v="1193"/>
    <d v="2024-07-23T00:00:00"/>
    <d v="2024-07-22T00:00:00"/>
    <d v="2024-07-22T00:00:00"/>
    <s v="Anjali Gupta"/>
    <s v="Hyderabad"/>
    <x v="0"/>
    <x v="2"/>
    <s v="Jacket"/>
    <n v="-1"/>
    <n v="2000"/>
    <n v="-2000"/>
    <x v="0"/>
    <s v="Completed"/>
    <s v="In Transit"/>
    <s v="WH-Pune"/>
    <s v="Online"/>
    <s v="Yes"/>
    <s v="Damaged"/>
    <n v="0"/>
    <s v="Keep"/>
    <s v="Fix"/>
    <s v="Valid"/>
    <s v="Dispatch Error"/>
    <s v="Ok"/>
    <s v="Ok"/>
    <n v="-2000"/>
    <s v="ok"/>
    <s v="Damaged"/>
    <x v="1"/>
    <n v="2024"/>
    <s v="Tue"/>
    <x v="0"/>
    <s v="Fast"/>
    <x v="0"/>
    <s v="Weekday"/>
  </r>
  <r>
    <x v="1194"/>
    <d v="2024-09-04T00:00:00"/>
    <d v="2024-09-02T00:00:00"/>
    <d v="2024-09-03T00:00:00"/>
    <s v="Anjali Joshi"/>
    <s v="Nagpur"/>
    <x v="1"/>
    <x v="0"/>
    <s v="Table"/>
    <n v="3"/>
    <n v="100"/>
    <n v="300"/>
    <x v="3"/>
    <s v="Completed"/>
    <s v="In Transit"/>
    <s v="WH-Mumbai"/>
    <s v="Offline"/>
    <s v="Yes"/>
    <s v="Wrong Item"/>
    <n v="1"/>
    <s v="Keep"/>
    <s v="Ok"/>
    <s v="Valid"/>
    <s v="Dispatch Error"/>
    <s v="Ok"/>
    <s v="Ok"/>
    <n v="300"/>
    <s v="ok"/>
    <s v="Wrong Item"/>
    <x v="7"/>
    <n v="2024"/>
    <s v="Wed"/>
    <x v="0"/>
    <s v="Fast"/>
    <x v="0"/>
    <s v="Weekday"/>
  </r>
  <r>
    <x v="1195"/>
    <d v="2024-06-18T00:00:00"/>
    <d v="2024-06-16T00:00:00"/>
    <d v="2024-06-17T00:00:00"/>
    <s v="Vikas Sharma"/>
    <s v="Lucknow"/>
    <x v="4"/>
    <x v="2"/>
    <s v="Jacket"/>
    <n v="2"/>
    <n v="2000"/>
    <n v="4000"/>
    <x v="0"/>
    <s v="Completed"/>
    <s v="In Transit"/>
    <s v="WH-Pune"/>
    <s v="Offline"/>
    <s v="Yes"/>
    <s v="Damaged"/>
    <n v="1"/>
    <s v="Keep"/>
    <s v="Ok"/>
    <s v="Valid"/>
    <s v="Dispatch Error"/>
    <s v="Ok"/>
    <s v="Ok"/>
    <n v="4000"/>
    <s v="ok"/>
    <s v="Damaged"/>
    <x v="3"/>
    <n v="2024"/>
    <s v="Tue"/>
    <x v="0"/>
    <s v="Fast"/>
    <x v="2"/>
    <s v="Weekday"/>
  </r>
  <r>
    <x v="1196"/>
    <d v="2024-01-03T00:00:00"/>
    <d v="2024-01-03T00:00:00"/>
    <d v="2024-01-08T00:00:00"/>
    <s v="Rahul Yadav"/>
    <s v="Bangalore"/>
    <x v="3"/>
    <x v="1"/>
    <s v="Rice"/>
    <n v="2"/>
    <n v="100"/>
    <n v="200"/>
    <x v="2"/>
    <s v="Completed"/>
    <s v="In Transit"/>
    <s v="WH-Mumbai"/>
    <s v="Offline"/>
    <s v="N/A"/>
    <s v="N/A"/>
    <n v="5"/>
    <s v="Keep"/>
    <s v="Ok"/>
    <s v="Valid"/>
    <s v="OK"/>
    <s v="Ok"/>
    <s v="Ok"/>
    <n v="200"/>
    <s v="ok"/>
    <s v="Not Returned"/>
    <x v="4"/>
    <n v="2024"/>
    <s v="Wed"/>
    <x v="0"/>
    <s v="Medium"/>
    <x v="0"/>
    <s v="Weekday"/>
  </r>
  <r>
    <x v="1197"/>
    <d v="2024-12-29T00:00:00"/>
    <d v="2024-12-29T00:00:00"/>
    <d v="2025-01-02T00:00:00"/>
    <s v="Neha Patel"/>
    <s v="Jaipur"/>
    <x v="2"/>
    <x v="3"/>
    <s v="Laptop"/>
    <n v="2"/>
    <n v="0"/>
    <n v="0"/>
    <x v="2"/>
    <s v="Completed"/>
    <s v="Delayed"/>
    <s v="WH-Delhi"/>
    <s v="Offline"/>
    <s v="Yes"/>
    <s v="Unknwon"/>
    <n v="4"/>
    <s v="Keep"/>
    <s v="Ok"/>
    <s v="Missing"/>
    <s v="OK"/>
    <s v="Fix"/>
    <s v="Ok"/>
    <n v="0"/>
    <s v="ok"/>
    <s v="Unknwon"/>
    <x v="6"/>
    <n v="2024"/>
    <s v="Sun"/>
    <x v="0"/>
    <s v="Medium"/>
    <x v="0"/>
    <s v="Weekend"/>
  </r>
  <r>
    <x v="1198"/>
    <d v="2024-05-30T00:00:00"/>
    <d v="2024-05-31T00:00:00"/>
    <d v="2024-06-05T00:00:00"/>
    <s v="Priya Sharma"/>
    <s v="Bangalore"/>
    <x v="3"/>
    <x v="0"/>
    <s v="Sofa"/>
    <n v="1"/>
    <n v="2000"/>
    <n v="2000"/>
    <x v="2"/>
    <s v="Completed"/>
    <s v="Delayed"/>
    <s v="WH-Mumbai"/>
    <s v="Offline"/>
    <s v="No"/>
    <s v="N/A"/>
    <n v="5"/>
    <s v="Keep"/>
    <s v="Ok"/>
    <s v="Valid"/>
    <s v="OK"/>
    <s v="Ok"/>
    <s v="Ok"/>
    <n v="2000"/>
    <s v="ok"/>
    <s v="Not Returned"/>
    <x v="9"/>
    <n v="2024"/>
    <s v="Thu"/>
    <x v="0"/>
    <s v="Medium"/>
    <x v="2"/>
    <s v="Weekday"/>
  </r>
  <r>
    <x v="1199"/>
    <d v="2024-07-01T00:00:00"/>
    <d v="2024-07-02T00:00:00"/>
    <d v="2024-07-06T00:00:00"/>
    <s v="Rahul Sharma"/>
    <s v="Pune"/>
    <x v="1"/>
    <x v="0"/>
    <s v="Chair"/>
    <n v="3"/>
    <n v="0"/>
    <n v="0"/>
    <x v="3"/>
    <s v="Cancelled"/>
    <s v="On Time"/>
    <s v="WH-Pune"/>
    <s v="Offline"/>
    <s v="No"/>
    <s v="N/A"/>
    <n v="4"/>
    <s v="Keep"/>
    <s v="Ok"/>
    <s v="Missing"/>
    <s v="OK"/>
    <s v="Fix"/>
    <s v="Ok"/>
    <n v="0"/>
    <s v="ok"/>
    <s v="Not Returned"/>
    <x v="1"/>
    <n v="2024"/>
    <s v="Mon"/>
    <x v="0"/>
    <s v="Medium"/>
    <x v="0"/>
    <s v="Weekday"/>
  </r>
  <r>
    <x v="1200"/>
    <d v="2024-01-20T00:00:00"/>
    <d v="2024-01-22T00:00:00"/>
    <d v="2024-01-23T00:00:00"/>
    <s v="Sneha Patel"/>
    <s v="Jaipur"/>
    <x v="2"/>
    <x v="0"/>
    <s v="Table"/>
    <n v="-1"/>
    <n v="100"/>
    <n v="-100"/>
    <x v="1"/>
    <s v="Cancelled"/>
    <s v="Delayed"/>
    <s v="WH-Mumbai"/>
    <s v="Offline"/>
    <s v="N/A"/>
    <s v="N/A"/>
    <n v="1"/>
    <s v="Keep"/>
    <s v="Fix"/>
    <s v="Valid"/>
    <s v="OK"/>
    <s v="Ok"/>
    <s v="Ok"/>
    <n v="-100"/>
    <s v="ok"/>
    <s v="Wrong"/>
    <x v="4"/>
    <n v="2024"/>
    <s v="Sat"/>
    <x v="0"/>
    <s v="Fast"/>
    <x v="0"/>
    <s v="Weekend"/>
  </r>
  <r>
    <x v="1201"/>
    <d v="2024-02-15T00:00:00"/>
    <d v="2024-02-18T00:00:00"/>
    <d v="2024-02-17T00:00:00"/>
    <s v="Rahul Yadav"/>
    <s v="Jaipur"/>
    <x v="2"/>
    <x v="0"/>
    <s v="Sofa"/>
    <n v="1"/>
    <n v="1000"/>
    <n v="1000"/>
    <x v="3"/>
    <s v="Completed"/>
    <s v="On Time"/>
    <s v="WH-Delhi"/>
    <s v="Offline"/>
    <s v="Yes"/>
    <s v="Damaged"/>
    <n v="-1"/>
    <s v="Keep"/>
    <s v="Ok"/>
    <s v="Valid"/>
    <s v="Delivery Before Dispatch"/>
    <s v="Ok"/>
    <s v="Ok"/>
    <n v="1000"/>
    <s v="ok"/>
    <s v="Damaged"/>
    <x v="2"/>
    <n v="2024"/>
    <s v="Thu"/>
    <x v="0"/>
    <s v="Fast"/>
    <x v="0"/>
    <s v="Weekday"/>
  </r>
  <r>
    <x v="1202"/>
    <d v="2024-08-05T00:00:00"/>
    <d v="2024-08-04T00:00:00"/>
    <d v="2024-08-05T00:00:00"/>
    <s v="Anjali Verma"/>
    <s v="Lucknow"/>
    <x v="4"/>
    <x v="2"/>
    <s v="Jeans"/>
    <n v="2"/>
    <n v="2000"/>
    <n v="4000"/>
    <x v="1"/>
    <s v="Completed"/>
    <s v="On Time"/>
    <s v="WH-Pune"/>
    <s v="Online"/>
    <s v="Yes"/>
    <s v="Damaged"/>
    <n v="1"/>
    <s v="Keep"/>
    <s v="Ok"/>
    <s v="Valid"/>
    <s v="Dispatch Error"/>
    <s v="Ok"/>
    <s v="Ok"/>
    <n v="4000"/>
    <s v="ok"/>
    <s v="Damaged"/>
    <x v="11"/>
    <n v="2024"/>
    <s v="Mon"/>
    <x v="0"/>
    <s v="Fast"/>
    <x v="2"/>
    <s v="Weekday"/>
  </r>
  <r>
    <x v="1203"/>
    <d v="2024-05-28T00:00:00"/>
    <d v="2024-05-28T00:00:00"/>
    <d v="2024-06-04T00:00:00"/>
    <s v="Sneha Kumar"/>
    <s v="Hyderabad"/>
    <x v="0"/>
    <x v="1"/>
    <s v="Wheat"/>
    <n v="1"/>
    <n v="0"/>
    <n v="0"/>
    <x v="1"/>
    <s v="Completed"/>
    <s v="On Time"/>
    <s v="WH-Delhi"/>
    <s v="Online"/>
    <s v="N/A"/>
    <s v="N/A"/>
    <n v="7"/>
    <s v="Keep"/>
    <s v="Ok"/>
    <s v="Missing"/>
    <s v="OK"/>
    <s v="Fix"/>
    <s v="Ok"/>
    <n v="0"/>
    <s v="ok"/>
    <s v="Not Returned"/>
    <x v="9"/>
    <n v="2024"/>
    <s v="Tue"/>
    <x v="1"/>
    <s v="Slow"/>
    <x v="0"/>
    <s v="Weekday"/>
  </r>
  <r>
    <x v="1204"/>
    <d v="2024-01-06T00:00:00"/>
    <d v="2024-01-08T00:00:00"/>
    <d v="2024-01-07T00:00:00"/>
    <s v="Rahul Kumar"/>
    <s v="Delhi"/>
    <x v="5"/>
    <x v="1"/>
    <s v="Oil"/>
    <n v="-1"/>
    <n v="500"/>
    <n v="-500"/>
    <x v="3"/>
    <s v="Completed"/>
    <s v="Delayed"/>
    <s v="WH-Mumbai"/>
    <s v="Online"/>
    <s v="N/A"/>
    <s v="N/A"/>
    <n v="-1"/>
    <s v="Keep"/>
    <s v="Fix"/>
    <s v="Valid"/>
    <s v="Delivery Before Dispatch"/>
    <s v="Ok"/>
    <s v="Ok"/>
    <n v="-500"/>
    <s v="ok"/>
    <s v="Wrong"/>
    <x v="4"/>
    <n v="2024"/>
    <s v="Sat"/>
    <x v="0"/>
    <s v="Fast"/>
    <x v="0"/>
    <s v="Weekend"/>
  </r>
  <r>
    <x v="1205"/>
    <d v="2024-03-19T00:00:00"/>
    <d v="2024-03-18T00:00:00"/>
    <d v="2024-03-23T00:00:00"/>
    <s v="Karan Patel"/>
    <s v="Delhi"/>
    <x v="5"/>
    <x v="0"/>
    <s v="Sofa"/>
    <n v="2"/>
    <n v="1000"/>
    <n v="2000"/>
    <x v="3"/>
    <s v="Completed"/>
    <s v="In Transit"/>
    <s v="WH-Delhi"/>
    <s v="Online"/>
    <s v="N/A"/>
    <s v="N/A"/>
    <n v="5"/>
    <s v="Keep"/>
    <s v="Ok"/>
    <s v="Valid"/>
    <s v="Dispatch Error"/>
    <s v="Ok"/>
    <s v="Ok"/>
    <n v="2000"/>
    <s v="ok"/>
    <s v="Not Returned"/>
    <x v="8"/>
    <n v="2024"/>
    <s v="Tue"/>
    <x v="0"/>
    <s v="Medium"/>
    <x v="2"/>
    <s v="Weekday"/>
  </r>
  <r>
    <x v="1206"/>
    <d v="2024-04-28T00:00:00"/>
    <d v="2024-04-26T00:00:00"/>
    <d v="2024-04-27T00:00:00"/>
    <s v="Rahul Verma"/>
    <s v="Lucknow"/>
    <x v="4"/>
    <x v="2"/>
    <s v="T-Shirt"/>
    <n v="2"/>
    <n v="500"/>
    <n v="1000"/>
    <x v="0"/>
    <s v="Pending"/>
    <s v="On Time"/>
    <s v="WH-Mumbai"/>
    <s v="Offline"/>
    <s v="Yes"/>
    <s v="Late Delivery"/>
    <n v="1"/>
    <s v="Keep"/>
    <s v="Ok"/>
    <s v="Valid"/>
    <s v="Dispatch Error"/>
    <s v="Ok"/>
    <s v="Ok"/>
    <n v="1000"/>
    <s v="ok"/>
    <s v="Late Delivery"/>
    <x v="10"/>
    <n v="2024"/>
    <s v="Sun"/>
    <x v="0"/>
    <s v="Fast"/>
    <x v="0"/>
    <s v="Weekend"/>
  </r>
  <r>
    <x v="1207"/>
    <d v="2024-02-11T00:00:00"/>
    <d v="2024-02-12T00:00:00"/>
    <d v="2024-02-18T00:00:00"/>
    <s v="Karan Sharma"/>
    <s v="Pune"/>
    <x v="1"/>
    <x v="2"/>
    <s v="Jacket"/>
    <n v="-1"/>
    <n v="1000"/>
    <n v="-1000"/>
    <x v="3"/>
    <s v="Completed"/>
    <s v="Delayed"/>
    <s v="WH-Pune"/>
    <s v="Online"/>
    <s v="N/A"/>
    <s v="N/A"/>
    <n v="6"/>
    <s v="Keep"/>
    <s v="Fix"/>
    <s v="Valid"/>
    <s v="OK"/>
    <s v="Ok"/>
    <s v="Ok"/>
    <n v="-1000"/>
    <s v="ok"/>
    <s v="Wrong"/>
    <x v="2"/>
    <n v="2024"/>
    <s v="Sun"/>
    <x v="1"/>
    <s v="Slow"/>
    <x v="0"/>
    <s v="Weekend"/>
  </r>
  <r>
    <x v="1208"/>
    <d v="2024-02-23T00:00:00"/>
    <d v="2024-02-26T00:00:00"/>
    <d v="2024-03-01T00:00:00"/>
    <s v="Neha Yadav"/>
    <s v="Nagpur"/>
    <x v="1"/>
    <x v="0"/>
    <s v="Chair"/>
    <n v="3"/>
    <n v="2000"/>
    <n v="6000"/>
    <x v="2"/>
    <s v="Cancelled"/>
    <s v="Delayed"/>
    <s v="WH-Pune"/>
    <s v="Offline"/>
    <s v="No"/>
    <s v="N/A"/>
    <n v="4"/>
    <s v="Keep"/>
    <s v="Ok"/>
    <s v="Valid"/>
    <s v="OK"/>
    <s v="Ok"/>
    <s v="Ok"/>
    <n v="6000"/>
    <s v="ok"/>
    <s v="Not Returned"/>
    <x v="2"/>
    <n v="2024"/>
    <s v="Fri"/>
    <x v="0"/>
    <s v="Medium"/>
    <x v="1"/>
    <s v="Weekday"/>
  </r>
  <r>
    <x v="1209"/>
    <d v="2024-01-16T00:00:00"/>
    <d v="2024-01-16T00:00:00"/>
    <d v="2024-01-21T00:00:00"/>
    <s v="Sneha Yadav"/>
    <s v="Jaipur"/>
    <x v="2"/>
    <x v="0"/>
    <s v="Chair"/>
    <n v="3"/>
    <n v="0"/>
    <n v="0"/>
    <x v="1"/>
    <s v="Cancelled"/>
    <s v="Delayed"/>
    <s v="WH-Mumbai"/>
    <s v="Online"/>
    <s v="No"/>
    <s v="N/A"/>
    <n v="5"/>
    <s v="Keep"/>
    <s v="Ok"/>
    <s v="Missing"/>
    <s v="OK"/>
    <s v="Fix"/>
    <s v="Ok"/>
    <n v="0"/>
    <s v="ok"/>
    <s v="Not Returned"/>
    <x v="4"/>
    <n v="2024"/>
    <s v="Tue"/>
    <x v="0"/>
    <s v="Medium"/>
    <x v="0"/>
    <s v="Weekday"/>
  </r>
  <r>
    <x v="1210"/>
    <d v="2024-10-29T00:00:00"/>
    <d v="2024-10-27T00:00:00"/>
    <d v="2024-11-02T00:00:00"/>
    <s v="Vikas Verma"/>
    <s v="Bangalore"/>
    <x v="3"/>
    <x v="3"/>
    <s v="Laptop"/>
    <n v="-1"/>
    <n v="2000"/>
    <n v="-2000"/>
    <x v="1"/>
    <s v="Completed"/>
    <s v="On Time"/>
    <s v="WH-Mumbai"/>
    <s v="Offline"/>
    <s v="Yes"/>
    <s v="Unknwon"/>
    <n v="6"/>
    <s v="Keep"/>
    <s v="Fix"/>
    <s v="Valid"/>
    <s v="Dispatch Error"/>
    <s v="Ok"/>
    <s v="Ok"/>
    <n v="-2000"/>
    <s v="ok"/>
    <s v="Unknwon"/>
    <x v="0"/>
    <n v="2024"/>
    <s v="Tue"/>
    <x v="1"/>
    <s v="Slow"/>
    <x v="0"/>
    <s v="Weekday"/>
  </r>
  <r>
    <x v="1211"/>
    <d v="2024-10-10T00:00:00"/>
    <d v="2024-10-10T00:00:00"/>
    <d v="2024-10-11T00:00:00"/>
    <s v="Pooja Sharma"/>
    <s v="Mumbai"/>
    <x v="1"/>
    <x v="2"/>
    <s v="Jeans"/>
    <n v="1"/>
    <n v="1000"/>
    <n v="1000"/>
    <x v="1"/>
    <s v="Pending"/>
    <s v="In Transit"/>
    <s v="WH-Delhi"/>
    <s v="Online"/>
    <s v="N/A"/>
    <s v="N/A"/>
    <n v="1"/>
    <s v="Keep"/>
    <s v="Ok"/>
    <s v="Valid"/>
    <s v="OK"/>
    <s v="Ok"/>
    <s v="Ok"/>
    <n v="1000"/>
    <s v="ok"/>
    <s v="Not Returned"/>
    <x v="0"/>
    <n v="2024"/>
    <s v="Thu"/>
    <x v="0"/>
    <s v="Fast"/>
    <x v="0"/>
    <s v="Weekday"/>
  </r>
  <r>
    <x v="1212"/>
    <d v="2024-06-05T00:00:00"/>
    <d v="2024-06-07T00:00:00"/>
    <d v="2024-06-08T00:00:00"/>
    <s v="Rohit Singh"/>
    <s v="Mumbai"/>
    <x v="1"/>
    <x v="3"/>
    <s v="Headphones"/>
    <n v="3"/>
    <n v="1000"/>
    <n v="3000"/>
    <x v="0"/>
    <s v="Pending"/>
    <s v="Delayed"/>
    <s v="WH-Delhi"/>
    <s v="Online"/>
    <s v="Yes"/>
    <s v="Wrong Item"/>
    <n v="1"/>
    <s v="Keep"/>
    <s v="Ok"/>
    <s v="Valid"/>
    <s v="OK"/>
    <s v="Ok"/>
    <s v="Ok"/>
    <n v="3000"/>
    <s v="ok"/>
    <s v="Wrong Item"/>
    <x v="3"/>
    <n v="2024"/>
    <s v="Wed"/>
    <x v="0"/>
    <s v="Fast"/>
    <x v="2"/>
    <s v="Weekday"/>
  </r>
  <r>
    <x v="1213"/>
    <d v="2024-09-24T00:00:00"/>
    <d v="2024-09-24T00:00:00"/>
    <d v="2024-09-28T00:00:00"/>
    <s v="Rahul Gupta"/>
    <s v="Hyderabad"/>
    <x v="0"/>
    <x v="2"/>
    <s v="T-Shirt"/>
    <n v="3"/>
    <n v="100"/>
    <n v="300"/>
    <x v="3"/>
    <s v="Cancelled"/>
    <s v="Delayed"/>
    <s v="WH-Delhi"/>
    <s v="Offline"/>
    <s v="No"/>
    <s v="N/A"/>
    <n v="4"/>
    <s v="Keep"/>
    <s v="Ok"/>
    <s v="Valid"/>
    <s v="OK"/>
    <s v="Ok"/>
    <s v="Ok"/>
    <n v="300"/>
    <s v="ok"/>
    <s v="Not Returned"/>
    <x v="7"/>
    <n v="2024"/>
    <s v="Tue"/>
    <x v="0"/>
    <s v="Medium"/>
    <x v="0"/>
    <s v="Weekday"/>
  </r>
  <r>
    <x v="1214"/>
    <d v="2024-06-01T00:00:00"/>
    <d v="2024-06-03T00:00:00"/>
    <d v="2024-06-03T00:00:00"/>
    <s v="Rahul Yadav"/>
    <s v="Hyderabad"/>
    <x v="0"/>
    <x v="2"/>
    <s v="T-Shirt"/>
    <n v="2"/>
    <n v="2000"/>
    <n v="4000"/>
    <x v="3"/>
    <s v="Completed"/>
    <s v="In Transit"/>
    <s v="WH-Mumbai"/>
    <s v="Offline"/>
    <s v="No"/>
    <s v="N/A"/>
    <n v="0"/>
    <s v="Keep"/>
    <s v="Ok"/>
    <s v="Valid"/>
    <s v="OK"/>
    <s v="Ok"/>
    <s v="Ok"/>
    <n v="4000"/>
    <s v="ok"/>
    <s v="Not Returned"/>
    <x v="3"/>
    <n v="2024"/>
    <s v="Sat"/>
    <x v="0"/>
    <s v="Fast"/>
    <x v="2"/>
    <s v="Weekend"/>
  </r>
  <r>
    <x v="1215"/>
    <d v="2024-03-22T00:00:00"/>
    <d v="2024-03-22T00:00:00"/>
    <d v="2024-03-22T00:00:00"/>
    <s v="Anjali Verma"/>
    <s v="Bangalore"/>
    <x v="3"/>
    <x v="2"/>
    <s v="Jeans"/>
    <n v="2"/>
    <n v="0"/>
    <n v="0"/>
    <x v="0"/>
    <s v="Pending"/>
    <s v="Delayed"/>
    <s v="WH-Delhi"/>
    <s v="Offline"/>
    <s v="N/A"/>
    <s v="N/A"/>
    <n v="0"/>
    <s v="Keep"/>
    <s v="Ok"/>
    <s v="Missing"/>
    <s v="OK"/>
    <s v="Fix"/>
    <s v="Ok"/>
    <n v="0"/>
    <s v="ok"/>
    <s v="Not Returned"/>
    <x v="8"/>
    <n v="2024"/>
    <s v="Fri"/>
    <x v="0"/>
    <s v="Fast"/>
    <x v="0"/>
    <s v="Weekday"/>
  </r>
  <r>
    <x v="1216"/>
    <d v="2024-02-26T00:00:00"/>
    <d v="2024-02-28T00:00:00"/>
    <d v="2024-03-04T00:00:00"/>
    <s v="Karan Gupta"/>
    <s v="Bangalore"/>
    <x v="3"/>
    <x v="2"/>
    <s v="Jacket"/>
    <n v="0"/>
    <n v="0"/>
    <n v="0"/>
    <x v="3"/>
    <s v="Pending"/>
    <s v="Delayed"/>
    <s v="WH-Delhi"/>
    <s v="Offline"/>
    <s v="No"/>
    <s v="N/A"/>
    <n v="5"/>
    <s v="Keep"/>
    <s v="Fix"/>
    <s v="Missing"/>
    <s v="OK"/>
    <s v="Fix"/>
    <s v="Ok"/>
    <n v="0"/>
    <s v="ok"/>
    <s v="Not Returned"/>
    <x v="2"/>
    <n v="2024"/>
    <s v="Mon"/>
    <x v="0"/>
    <s v="Medium"/>
    <x v="0"/>
    <s v="Weekday"/>
  </r>
  <r>
    <x v="1217"/>
    <d v="2024-05-08T00:00:00"/>
    <d v="2024-05-10T00:00:00"/>
    <d v="2024-05-13T00:00:00"/>
    <s v="Rahul Joshi"/>
    <s v="Nagpur"/>
    <x v="1"/>
    <x v="3"/>
    <s v="Mobile"/>
    <n v="3"/>
    <n v="2000"/>
    <n v="6000"/>
    <x v="3"/>
    <s v="Completed"/>
    <s v="Delayed"/>
    <s v="WH-Pune"/>
    <s v="Offline"/>
    <s v="No"/>
    <s v="N/A"/>
    <n v="3"/>
    <s v="Keep"/>
    <s v="Ok"/>
    <s v="Valid"/>
    <s v="OK"/>
    <s v="Ok"/>
    <s v="Ok"/>
    <n v="6000"/>
    <s v="ok"/>
    <s v="Not Returned"/>
    <x v="9"/>
    <n v="2024"/>
    <s v="Wed"/>
    <x v="0"/>
    <s v="Medium"/>
    <x v="1"/>
    <s v="Weekday"/>
  </r>
  <r>
    <x v="1218"/>
    <d v="2024-02-21T00:00:00"/>
    <d v="2024-02-24T00:00:00"/>
    <d v="2024-03-01T00:00:00"/>
    <s v="Pooja Kumar"/>
    <s v="Mumbai"/>
    <x v="1"/>
    <x v="1"/>
    <s v="Rice"/>
    <n v="2"/>
    <n v="1000"/>
    <n v="2000"/>
    <x v="1"/>
    <s v="Cancelled"/>
    <s v="On Time"/>
    <s v="WH-Delhi"/>
    <s v="Offline"/>
    <s v="N/A"/>
    <s v="N/A"/>
    <n v="6"/>
    <s v="Keep"/>
    <s v="Ok"/>
    <s v="Valid"/>
    <s v="OK"/>
    <s v="Ok"/>
    <s v="Ok"/>
    <n v="2000"/>
    <s v="ok"/>
    <s v="Not Returned"/>
    <x v="2"/>
    <n v="2024"/>
    <s v="Wed"/>
    <x v="1"/>
    <s v="Slow"/>
    <x v="2"/>
    <s v="Weekday"/>
  </r>
  <r>
    <x v="1219"/>
    <d v="2024-07-28T00:00:00"/>
    <d v="2024-07-26T00:00:00"/>
    <d v="2024-07-28T00:00:00"/>
    <s v="Vikas Joshi"/>
    <s v="Lucknow"/>
    <x v="4"/>
    <x v="3"/>
    <s v="Headphones"/>
    <n v="2"/>
    <n v="500"/>
    <n v="1000"/>
    <x v="0"/>
    <s v="Completed"/>
    <s v="In Transit"/>
    <s v="WH-Delhi"/>
    <s v="Online"/>
    <s v="No"/>
    <s v="N/A"/>
    <n v="2"/>
    <s v="Keep"/>
    <s v="Ok"/>
    <s v="Valid"/>
    <s v="Dispatch Error"/>
    <s v="Ok"/>
    <s v="Ok"/>
    <n v="1000"/>
    <s v="ok"/>
    <s v="Not Returned"/>
    <x v="1"/>
    <n v="2024"/>
    <s v="Sun"/>
    <x v="0"/>
    <s v="Fast"/>
    <x v="0"/>
    <s v="Weekend"/>
  </r>
  <r>
    <x v="1220"/>
    <d v="2024-09-12T00:00:00"/>
    <d v="2024-09-14T00:00:00"/>
    <d v="2024-09-14T00:00:00"/>
    <s v="Vikas Gupta"/>
    <s v="Nagpur"/>
    <x v="1"/>
    <x v="3"/>
    <s v="Laptop"/>
    <n v="-1"/>
    <n v="100"/>
    <n v="-100"/>
    <x v="0"/>
    <s v="Cancelled"/>
    <s v="In Transit"/>
    <s v="WH-Mumbai"/>
    <s v="Online"/>
    <s v="N/A"/>
    <s v="N/A"/>
    <n v="0"/>
    <s v="Keep"/>
    <s v="Fix"/>
    <s v="Valid"/>
    <s v="OK"/>
    <s v="Ok"/>
    <s v="Ok"/>
    <n v="-100"/>
    <s v="ok"/>
    <s v="Wrong"/>
    <x v="7"/>
    <n v="2024"/>
    <s v="Thu"/>
    <x v="0"/>
    <s v="Fast"/>
    <x v="0"/>
    <s v="Weekday"/>
  </r>
  <r>
    <x v="1221"/>
    <d v="2024-08-19T00:00:00"/>
    <d v="2024-08-22T00:00:00"/>
    <d v="2024-08-29T00:00:00"/>
    <s v="Amit Sharma"/>
    <s v="Lucknow"/>
    <x v="4"/>
    <x v="3"/>
    <s v="Mobile"/>
    <n v="3"/>
    <n v="2000"/>
    <n v="6000"/>
    <x v="0"/>
    <s v="Completed"/>
    <s v="Delayed"/>
    <s v="WH-Delhi"/>
    <s v="Offline"/>
    <s v="Yes"/>
    <s v="Wrong Item"/>
    <n v="7"/>
    <s v="Keep"/>
    <s v="Ok"/>
    <s v="Valid"/>
    <s v="OK"/>
    <s v="Ok"/>
    <s v="Ok"/>
    <n v="6000"/>
    <s v="ok"/>
    <s v="Wrong Item"/>
    <x v="11"/>
    <n v="2024"/>
    <s v="Mon"/>
    <x v="1"/>
    <s v="Slow"/>
    <x v="1"/>
    <s v="Weekday"/>
  </r>
  <r>
    <x v="1222"/>
    <d v="2024-05-01T00:00:00"/>
    <d v="2024-04-30T00:00:00"/>
    <d v="2024-05-04T00:00:00"/>
    <s v="Anjali Kumar"/>
    <s v="Mumbai"/>
    <x v="1"/>
    <x v="0"/>
    <s v="Chair"/>
    <n v="0"/>
    <n v="1000"/>
    <n v="0"/>
    <x v="1"/>
    <s v="Pending"/>
    <s v="Delayed"/>
    <s v="WH-Pune"/>
    <s v="Offline"/>
    <s v="No"/>
    <s v="N/A"/>
    <n v="4"/>
    <s v="Keep"/>
    <s v="Fix"/>
    <s v="Valid"/>
    <s v="Dispatch Error"/>
    <s v="Ok"/>
    <s v="Ok"/>
    <n v="0"/>
    <s v="ok"/>
    <s v="Not Returned"/>
    <x v="9"/>
    <n v="2024"/>
    <s v="Wed"/>
    <x v="0"/>
    <s v="Medium"/>
    <x v="0"/>
    <s v="Weekday"/>
  </r>
  <r>
    <x v="1223"/>
    <d v="2024-07-31T00:00:00"/>
    <d v="2024-08-03T00:00:00"/>
    <d v="2024-08-07T00:00:00"/>
    <s v="Rahul Singh"/>
    <s v="Mumbai"/>
    <x v="1"/>
    <x v="2"/>
    <s v="Jeans"/>
    <n v="1"/>
    <n v="2000"/>
    <n v="2000"/>
    <x v="1"/>
    <s v="Cancelled"/>
    <s v="On Time"/>
    <s v="WH-Delhi"/>
    <s v="Online"/>
    <s v="N/A"/>
    <s v="N/A"/>
    <n v="4"/>
    <s v="Keep"/>
    <s v="Ok"/>
    <s v="Valid"/>
    <s v="OK"/>
    <s v="Ok"/>
    <s v="Ok"/>
    <n v="2000"/>
    <s v="ok"/>
    <s v="Not Returned"/>
    <x v="1"/>
    <n v="2024"/>
    <s v="Wed"/>
    <x v="0"/>
    <s v="Medium"/>
    <x v="2"/>
    <s v="Weekday"/>
  </r>
  <r>
    <x v="1224"/>
    <d v="2024-12-07T00:00:00"/>
    <d v="2024-12-05T00:00:00"/>
    <d v="2024-12-06T00:00:00"/>
    <s v="Rahul Gupta"/>
    <s v="Lucknow"/>
    <x v="4"/>
    <x v="1"/>
    <s v="Rice"/>
    <n v="1"/>
    <n v="1000"/>
    <n v="1000"/>
    <x v="0"/>
    <s v="Completed"/>
    <s v="Delayed"/>
    <s v="WH-Delhi"/>
    <s v="Online"/>
    <s v="N/A"/>
    <s v="N/A"/>
    <n v="1"/>
    <s v="Keep"/>
    <s v="Ok"/>
    <s v="Valid"/>
    <s v="Dispatch Error"/>
    <s v="Ok"/>
    <s v="Ok"/>
    <n v="1000"/>
    <s v="ok"/>
    <s v="Not Returned"/>
    <x v="6"/>
    <n v="2024"/>
    <s v="Sat"/>
    <x v="0"/>
    <s v="Fast"/>
    <x v="0"/>
    <s v="Weekend"/>
  </r>
  <r>
    <x v="1225"/>
    <d v="2024-10-15T00:00:00"/>
    <d v="2024-10-16T00:00:00"/>
    <d v="2024-10-23T00:00:00"/>
    <s v="Priya Patel"/>
    <s v="Mumbai"/>
    <x v="1"/>
    <x v="1"/>
    <s v="Rice"/>
    <n v="0"/>
    <n v="0"/>
    <n v="0"/>
    <x v="3"/>
    <s v="Completed"/>
    <s v="Delayed"/>
    <s v="WH-Delhi"/>
    <s v="Online"/>
    <s v="Yes"/>
    <s v="Damaged"/>
    <n v="7"/>
    <s v="Keep"/>
    <s v="Fix"/>
    <s v="Missing"/>
    <s v="OK"/>
    <s v="Fix"/>
    <s v="Ok"/>
    <n v="0"/>
    <s v="ok"/>
    <s v="Damaged"/>
    <x v="0"/>
    <n v="2024"/>
    <s v="Tue"/>
    <x v="1"/>
    <s v="Slow"/>
    <x v="0"/>
    <s v="Weekday"/>
  </r>
  <r>
    <x v="1226"/>
    <d v="2024-05-12T00:00:00"/>
    <d v="2024-05-13T00:00:00"/>
    <d v="2024-05-14T00:00:00"/>
    <s v="Karan Patel"/>
    <s v="Mumbai"/>
    <x v="1"/>
    <x v="0"/>
    <s v="Table"/>
    <n v="-1"/>
    <n v="1000"/>
    <n v="-1000"/>
    <x v="0"/>
    <s v="Pending"/>
    <s v="On Time"/>
    <s v="WH-Pune"/>
    <s v="Offline"/>
    <s v="N/A"/>
    <s v="N/A"/>
    <n v="1"/>
    <s v="Keep"/>
    <s v="Fix"/>
    <s v="Valid"/>
    <s v="OK"/>
    <s v="Ok"/>
    <s v="Ok"/>
    <n v="-1000"/>
    <s v="ok"/>
    <s v="Wrong"/>
    <x v="9"/>
    <n v="2024"/>
    <s v="Sun"/>
    <x v="0"/>
    <s v="Fast"/>
    <x v="0"/>
    <s v="Weekend"/>
  </r>
  <r>
    <x v="1227"/>
    <d v="2024-10-30T00:00:00"/>
    <d v="2024-10-28T00:00:00"/>
    <d v="2024-11-01T00:00:00"/>
    <s v="Anjali Singh"/>
    <s v="Hyderabad"/>
    <x v="0"/>
    <x v="1"/>
    <s v="Oil"/>
    <n v="-1"/>
    <n v="500"/>
    <n v="-500"/>
    <x v="2"/>
    <s v="Completed"/>
    <s v="Delayed"/>
    <s v="WH-Mumbai"/>
    <s v="Online"/>
    <s v="N/A"/>
    <s v="N/A"/>
    <n v="4"/>
    <s v="Keep"/>
    <s v="Fix"/>
    <s v="Valid"/>
    <s v="Dispatch Error"/>
    <s v="Ok"/>
    <s v="Ok"/>
    <n v="-500"/>
    <s v="ok"/>
    <s v="Wrong"/>
    <x v="0"/>
    <n v="2024"/>
    <s v="Wed"/>
    <x v="0"/>
    <s v="Medium"/>
    <x v="0"/>
    <s v="Weekday"/>
  </r>
  <r>
    <x v="1228"/>
    <d v="2024-11-29T00:00:00"/>
    <d v="2024-11-29T00:00:00"/>
    <d v="2024-11-29T00:00:00"/>
    <s v="Rahul Yadav"/>
    <s v="Hyderabad"/>
    <x v="0"/>
    <x v="0"/>
    <s v="Table"/>
    <n v="-1"/>
    <n v="1000"/>
    <n v="-1000"/>
    <x v="3"/>
    <s v="Completed"/>
    <s v="Delayed"/>
    <s v="WH-Mumbai"/>
    <s v="Online"/>
    <s v="N/A"/>
    <s v="N/A"/>
    <n v="0"/>
    <s v="Keep"/>
    <s v="Fix"/>
    <s v="Valid"/>
    <s v="OK"/>
    <s v="Ok"/>
    <s v="Ok"/>
    <n v="-1000"/>
    <s v="ok"/>
    <s v="Wrong"/>
    <x v="5"/>
    <n v="2024"/>
    <s v="Fri"/>
    <x v="0"/>
    <s v="Fast"/>
    <x v="0"/>
    <s v="Weekday"/>
  </r>
  <r>
    <x v="1229"/>
    <d v="2024-01-30T00:00:00"/>
    <d v="2024-01-28T00:00:00"/>
    <d v="2024-02-02T00:00:00"/>
    <s v="Anjali Sharma"/>
    <s v="Jaipur"/>
    <x v="2"/>
    <x v="0"/>
    <s v="Chair"/>
    <n v="0"/>
    <n v="2000"/>
    <n v="0"/>
    <x v="3"/>
    <s v="Pending"/>
    <s v="In Transit"/>
    <s v="WH-Delhi"/>
    <s v="Offline"/>
    <s v="Yes"/>
    <s v="Wrong Item"/>
    <n v="5"/>
    <s v="Keep"/>
    <s v="Fix"/>
    <s v="Valid"/>
    <s v="Dispatch Error"/>
    <s v="Ok"/>
    <s v="Ok"/>
    <n v="0"/>
    <s v="ok"/>
    <s v="Wrong Item"/>
    <x v="4"/>
    <n v="2024"/>
    <s v="Tue"/>
    <x v="0"/>
    <s v="Medium"/>
    <x v="0"/>
    <s v="Weekday"/>
  </r>
  <r>
    <x v="1230"/>
    <d v="2024-01-24T00:00:00"/>
    <d v="2024-01-25T00:00:00"/>
    <d v="2024-01-26T00:00:00"/>
    <s v="Neha Yadav"/>
    <s v="Delhi"/>
    <x v="5"/>
    <x v="2"/>
    <s v="Jeans"/>
    <n v="3"/>
    <n v="500"/>
    <n v="1500"/>
    <x v="3"/>
    <s v="Completed"/>
    <s v="Delayed"/>
    <s v="WH-Delhi"/>
    <s v="Online"/>
    <s v="N/A"/>
    <s v="N/A"/>
    <n v="1"/>
    <s v="Keep"/>
    <s v="Ok"/>
    <s v="Valid"/>
    <s v="OK"/>
    <s v="Ok"/>
    <s v="Ok"/>
    <n v="1500"/>
    <s v="ok"/>
    <s v="Not Returned"/>
    <x v="4"/>
    <n v="2024"/>
    <s v="Wed"/>
    <x v="0"/>
    <s v="Fast"/>
    <x v="0"/>
    <s v="Weekday"/>
  </r>
  <r>
    <x v="1231"/>
    <d v="2024-05-22T00:00:00"/>
    <d v="2024-05-25T00:00:00"/>
    <d v="2024-05-31T00:00:00"/>
    <s v="Priya Kumar"/>
    <s v="Nagpur"/>
    <x v="1"/>
    <x v="2"/>
    <s v="T-Shirt"/>
    <n v="3"/>
    <n v="1000"/>
    <n v="3000"/>
    <x v="0"/>
    <s v="Completed"/>
    <s v="On Time"/>
    <s v="WH-Delhi"/>
    <s v="Online"/>
    <s v="N/A"/>
    <s v="N/A"/>
    <n v="6"/>
    <s v="Keep"/>
    <s v="Ok"/>
    <s v="Valid"/>
    <s v="OK"/>
    <s v="Ok"/>
    <s v="Ok"/>
    <n v="3000"/>
    <s v="ok"/>
    <s v="Not Returned"/>
    <x v="9"/>
    <n v="2024"/>
    <s v="Wed"/>
    <x v="1"/>
    <s v="Slow"/>
    <x v="2"/>
    <s v="Weekday"/>
  </r>
  <r>
    <x v="1232"/>
    <d v="2024-07-19T00:00:00"/>
    <d v="2024-07-22T00:00:00"/>
    <d v="2024-07-22T00:00:00"/>
    <s v="Vikas Kumar"/>
    <s v="Nagpur"/>
    <x v="1"/>
    <x v="3"/>
    <s v="Headphones"/>
    <n v="2"/>
    <n v="500"/>
    <n v="1000"/>
    <x v="0"/>
    <s v="Completed"/>
    <s v="On Time"/>
    <s v="WH-Mumbai"/>
    <s v="Online"/>
    <s v="N/A"/>
    <s v="N/A"/>
    <n v="0"/>
    <s v="Keep"/>
    <s v="Ok"/>
    <s v="Valid"/>
    <s v="OK"/>
    <s v="Ok"/>
    <s v="Ok"/>
    <n v="1000"/>
    <s v="ok"/>
    <s v="Not Returned"/>
    <x v="1"/>
    <n v="2024"/>
    <s v="Fri"/>
    <x v="0"/>
    <s v="Fast"/>
    <x v="0"/>
    <s v="Weekday"/>
  </r>
  <r>
    <x v="1233"/>
    <d v="2024-04-15T00:00:00"/>
    <d v="2024-04-18T00:00:00"/>
    <d v="2024-04-21T00:00:00"/>
    <s v="Vikas Yadav"/>
    <s v="Hyderabad"/>
    <x v="0"/>
    <x v="0"/>
    <s v="Chair"/>
    <n v="3"/>
    <n v="1000"/>
    <n v="3000"/>
    <x v="1"/>
    <s v="Cancelled"/>
    <s v="Delayed"/>
    <s v="WH-Pune"/>
    <s v="Online"/>
    <s v="N/A"/>
    <s v="N/A"/>
    <n v="3"/>
    <s v="Keep"/>
    <s v="Ok"/>
    <s v="Valid"/>
    <s v="OK"/>
    <s v="Ok"/>
    <s v="Ok"/>
    <n v="3000"/>
    <s v="ok"/>
    <s v="Not Returned"/>
    <x v="10"/>
    <n v="2024"/>
    <s v="Mon"/>
    <x v="0"/>
    <s v="Medium"/>
    <x v="2"/>
    <s v="Weekday"/>
  </r>
  <r>
    <x v="1234"/>
    <d v="2024-02-07T00:00:00"/>
    <d v="2024-02-06T00:00:00"/>
    <d v="2024-02-12T00:00:00"/>
    <s v="Pooja Singh"/>
    <s v="Mumbai"/>
    <x v="1"/>
    <x v="3"/>
    <s v="Laptop"/>
    <n v="0"/>
    <n v="100"/>
    <n v="0"/>
    <x v="0"/>
    <s v="Completed"/>
    <s v="In Transit"/>
    <s v="WH-Mumbai"/>
    <s v="Online"/>
    <s v="Yes"/>
    <s v="Unknwon"/>
    <n v="6"/>
    <s v="Keep"/>
    <s v="Fix"/>
    <s v="Valid"/>
    <s v="Dispatch Error"/>
    <s v="Ok"/>
    <s v="Ok"/>
    <n v="0"/>
    <s v="ok"/>
    <s v="Unknwon"/>
    <x v="2"/>
    <n v="2024"/>
    <s v="Wed"/>
    <x v="1"/>
    <s v="Slow"/>
    <x v="0"/>
    <s v="Weekday"/>
  </r>
  <r>
    <x v="1235"/>
    <d v="2024-08-11T00:00:00"/>
    <d v="2024-08-11T00:00:00"/>
    <d v="2024-08-18T00:00:00"/>
    <s v="Pooja Joshi"/>
    <s v="Pune"/>
    <x v="1"/>
    <x v="1"/>
    <s v="Wheat"/>
    <n v="0"/>
    <n v="1000"/>
    <n v="0"/>
    <x v="1"/>
    <s v="Pending"/>
    <s v="Delayed"/>
    <s v="WH-Pune"/>
    <s v="Online"/>
    <s v="Yes"/>
    <s v="Damaged"/>
    <n v="7"/>
    <s v="Keep"/>
    <s v="Fix"/>
    <s v="Valid"/>
    <s v="OK"/>
    <s v="Ok"/>
    <s v="Ok"/>
    <n v="0"/>
    <s v="ok"/>
    <s v="Damaged"/>
    <x v="11"/>
    <n v="2024"/>
    <s v="Sun"/>
    <x v="1"/>
    <s v="Slow"/>
    <x v="0"/>
    <s v="Weekend"/>
  </r>
  <r>
    <x v="1236"/>
    <d v="2024-05-23T00:00:00"/>
    <d v="2024-05-21T00:00:00"/>
    <d v="2024-05-24T00:00:00"/>
    <s v="Anjali Yadav"/>
    <s v="Hyderabad"/>
    <x v="0"/>
    <x v="1"/>
    <s v="Wheat"/>
    <n v="3"/>
    <n v="100"/>
    <n v="300"/>
    <x v="0"/>
    <s v="Cancelled"/>
    <s v="In Transit"/>
    <s v="WH-Pune"/>
    <s v="Online"/>
    <s v="N/A"/>
    <s v="N/A"/>
    <n v="3"/>
    <s v="Keep"/>
    <s v="Ok"/>
    <s v="Valid"/>
    <s v="Dispatch Error"/>
    <s v="Ok"/>
    <s v="Ok"/>
    <n v="300"/>
    <s v="ok"/>
    <s v="Not Returned"/>
    <x v="9"/>
    <n v="2024"/>
    <s v="Thu"/>
    <x v="0"/>
    <s v="Medium"/>
    <x v="0"/>
    <s v="Weekday"/>
  </r>
  <r>
    <x v="1237"/>
    <d v="2024-08-07T00:00:00"/>
    <d v="2024-08-10T00:00:00"/>
    <d v="2024-08-12T00:00:00"/>
    <s v="Sneha Patel"/>
    <s v="Lucknow"/>
    <x v="4"/>
    <x v="0"/>
    <s v="Chair"/>
    <n v="0"/>
    <n v="2000"/>
    <n v="0"/>
    <x v="1"/>
    <s v="Pending"/>
    <s v="In Transit"/>
    <s v="WH-Mumbai"/>
    <s v="Online"/>
    <s v="Yes"/>
    <s v="Wrong Item"/>
    <n v="2"/>
    <s v="Keep"/>
    <s v="Fix"/>
    <s v="Valid"/>
    <s v="OK"/>
    <s v="Ok"/>
    <s v="Ok"/>
    <n v="0"/>
    <s v="ok"/>
    <s v="Wrong Item"/>
    <x v="11"/>
    <n v="2024"/>
    <s v="Wed"/>
    <x v="0"/>
    <s v="Fast"/>
    <x v="0"/>
    <s v="Weekday"/>
  </r>
  <r>
    <x v="1238"/>
    <d v="2024-08-23T00:00:00"/>
    <d v="2024-08-23T00:00:00"/>
    <d v="2024-08-23T00:00:00"/>
    <s v="Karan Kumar"/>
    <s v="Jaipur"/>
    <x v="2"/>
    <x v="1"/>
    <s v="Oil"/>
    <n v="1"/>
    <n v="100"/>
    <n v="100"/>
    <x v="3"/>
    <s v="Pending"/>
    <s v="Delayed"/>
    <s v="WH-Delhi"/>
    <s v="Offline"/>
    <s v="N/A"/>
    <s v="N/A"/>
    <n v="0"/>
    <s v="Keep"/>
    <s v="Ok"/>
    <s v="Valid"/>
    <s v="OK"/>
    <s v="Ok"/>
    <s v="Ok"/>
    <n v="100"/>
    <s v="ok"/>
    <s v="Not Returned"/>
    <x v="11"/>
    <n v="2024"/>
    <s v="Fri"/>
    <x v="0"/>
    <s v="Fast"/>
    <x v="0"/>
    <s v="Weekday"/>
  </r>
  <r>
    <x v="1239"/>
    <d v="2024-01-12T00:00:00"/>
    <d v="2024-01-14T00:00:00"/>
    <d v="2024-01-16T00:00:00"/>
    <s v="Pooja Gupta"/>
    <s v="Bangalore"/>
    <x v="3"/>
    <x v="1"/>
    <s v="Rice"/>
    <n v="2"/>
    <n v="100"/>
    <n v="200"/>
    <x v="3"/>
    <s v="Pending"/>
    <s v="Delayed"/>
    <s v="WH-Delhi"/>
    <s v="Online"/>
    <s v="No"/>
    <s v="N/A"/>
    <n v="2"/>
    <s v="Keep"/>
    <s v="Ok"/>
    <s v="Valid"/>
    <s v="OK"/>
    <s v="Ok"/>
    <s v="Ok"/>
    <n v="200"/>
    <s v="ok"/>
    <s v="Not Returned"/>
    <x v="4"/>
    <n v="2024"/>
    <s v="Fri"/>
    <x v="0"/>
    <s v="Fast"/>
    <x v="0"/>
    <s v="Weekday"/>
  </r>
  <r>
    <x v="1240"/>
    <d v="2024-05-30T00:00:00"/>
    <d v="2024-05-30T00:00:00"/>
    <d v="2024-06-06T00:00:00"/>
    <s v="Rahul Patel"/>
    <s v="Pune"/>
    <x v="1"/>
    <x v="3"/>
    <s v="Laptop"/>
    <n v="-1"/>
    <n v="500"/>
    <n v="-500"/>
    <x v="3"/>
    <s v="Completed"/>
    <s v="Delayed"/>
    <s v="WH-Pune"/>
    <s v="Offline"/>
    <s v="No"/>
    <s v="N/A"/>
    <n v="7"/>
    <s v="Keep"/>
    <s v="Fix"/>
    <s v="Valid"/>
    <s v="OK"/>
    <s v="Ok"/>
    <s v="Ok"/>
    <n v="-500"/>
    <s v="ok"/>
    <s v="Not Returned"/>
    <x v="9"/>
    <n v="2024"/>
    <s v="Thu"/>
    <x v="1"/>
    <s v="Slow"/>
    <x v="0"/>
    <s v="Weekday"/>
  </r>
  <r>
    <x v="1241"/>
    <d v="2024-02-28T00:00:00"/>
    <d v="2024-02-27T00:00:00"/>
    <d v="2024-03-04T00:00:00"/>
    <s v="Rohit Verma"/>
    <s v="Hyderabad"/>
    <x v="0"/>
    <x v="0"/>
    <s v="Sofa"/>
    <n v="1"/>
    <n v="0"/>
    <n v="0"/>
    <x v="1"/>
    <s v="Cancelled"/>
    <s v="In Transit"/>
    <s v="WH-Mumbai"/>
    <s v="Offline"/>
    <s v="Yes"/>
    <s v="Damaged"/>
    <n v="6"/>
    <s v="Keep"/>
    <s v="Ok"/>
    <s v="Missing"/>
    <s v="Dispatch Error"/>
    <s v="Fix"/>
    <s v="Ok"/>
    <n v="0"/>
    <s v="ok"/>
    <s v="Damaged"/>
    <x v="2"/>
    <n v="2024"/>
    <s v="Wed"/>
    <x v="1"/>
    <s v="Slow"/>
    <x v="0"/>
    <s v="Weekday"/>
  </r>
  <r>
    <x v="1242"/>
    <d v="2024-05-01T00:00:00"/>
    <d v="2024-05-02T00:00:00"/>
    <d v="2024-05-02T00:00:00"/>
    <s v="Rahul Patel"/>
    <s v="Pune"/>
    <x v="1"/>
    <x v="1"/>
    <s v="Oil"/>
    <n v="2"/>
    <n v="2000"/>
    <n v="4000"/>
    <x v="3"/>
    <s v="Completed"/>
    <s v="In Transit"/>
    <s v="WH-Pune"/>
    <s v="Offline"/>
    <s v="N/A"/>
    <s v="N/A"/>
    <n v="0"/>
    <s v="Keep"/>
    <s v="Ok"/>
    <s v="Valid"/>
    <s v="OK"/>
    <s v="Ok"/>
    <s v="Ok"/>
    <n v="4000"/>
    <s v="ok"/>
    <s v="Not Returned"/>
    <x v="9"/>
    <n v="2024"/>
    <s v="Wed"/>
    <x v="0"/>
    <s v="Fast"/>
    <x v="2"/>
    <s v="Weekday"/>
  </r>
  <r>
    <x v="1243"/>
    <d v="2024-09-25T00:00:00"/>
    <d v="2024-09-27T00:00:00"/>
    <d v="2024-10-03T00:00:00"/>
    <s v="Karan Joshi"/>
    <s v="Jaipur"/>
    <x v="2"/>
    <x v="1"/>
    <s v="Wheat"/>
    <n v="-1"/>
    <n v="2000"/>
    <n v="-2000"/>
    <x v="0"/>
    <s v="Cancelled"/>
    <s v="Delayed"/>
    <s v="WH-Delhi"/>
    <s v="Offline"/>
    <s v="No"/>
    <s v="N/A"/>
    <n v="6"/>
    <s v="Keep"/>
    <s v="Fix"/>
    <s v="Valid"/>
    <s v="OK"/>
    <s v="Ok"/>
    <s v="Ok"/>
    <n v="-2000"/>
    <s v="ok"/>
    <s v="Not Returned"/>
    <x v="7"/>
    <n v="2024"/>
    <s v="Wed"/>
    <x v="1"/>
    <s v="Slow"/>
    <x v="0"/>
    <s v="Weekday"/>
  </r>
  <r>
    <x v="1244"/>
    <d v="2024-09-10T00:00:00"/>
    <d v="2024-09-09T00:00:00"/>
    <d v="2024-09-12T00:00:00"/>
    <s v="Karan Singh"/>
    <s v="Mumbai"/>
    <x v="1"/>
    <x v="3"/>
    <s v="Mobile"/>
    <n v="3"/>
    <n v="0"/>
    <n v="0"/>
    <x v="1"/>
    <s v="Completed"/>
    <s v="In Transit"/>
    <s v="WH-Pune"/>
    <s v="Online"/>
    <s v="Yes"/>
    <s v="Late Delivery"/>
    <n v="3"/>
    <s v="Keep"/>
    <s v="Ok"/>
    <s v="Missing"/>
    <s v="Dispatch Error"/>
    <s v="Fix"/>
    <s v="Ok"/>
    <n v="0"/>
    <s v="ok"/>
    <s v="Late Delivery"/>
    <x v="7"/>
    <n v="2024"/>
    <s v="Tue"/>
    <x v="0"/>
    <s v="Medium"/>
    <x v="0"/>
    <s v="Weekday"/>
  </r>
  <r>
    <x v="1245"/>
    <d v="2024-12-12T00:00:00"/>
    <d v="2024-12-13T00:00:00"/>
    <d v="2024-12-17T00:00:00"/>
    <s v="Pooja Sharma"/>
    <s v="Hyderabad"/>
    <x v="0"/>
    <x v="2"/>
    <s v="Jeans"/>
    <n v="2"/>
    <n v="100"/>
    <n v="200"/>
    <x v="3"/>
    <s v="Pending"/>
    <s v="Delayed"/>
    <s v="WH-Mumbai"/>
    <s v="Offline"/>
    <s v="No"/>
    <s v="N/A"/>
    <n v="4"/>
    <s v="Keep"/>
    <s v="Ok"/>
    <s v="Valid"/>
    <s v="OK"/>
    <s v="Ok"/>
    <s v="Ok"/>
    <n v="200"/>
    <s v="ok"/>
    <s v="Not Returned"/>
    <x v="6"/>
    <n v="2024"/>
    <s v="Thu"/>
    <x v="0"/>
    <s v="Medium"/>
    <x v="0"/>
    <s v="Weekday"/>
  </r>
  <r>
    <x v="1246"/>
    <d v="2024-09-20T00:00:00"/>
    <d v="2024-09-18T00:00:00"/>
    <d v="2024-09-24T00:00:00"/>
    <s v="Rohit Verma"/>
    <s v="Lucknow"/>
    <x v="4"/>
    <x v="2"/>
    <s v="Jacket"/>
    <n v="-1"/>
    <n v="2000"/>
    <n v="-2000"/>
    <x v="1"/>
    <s v="Completed"/>
    <s v="Delayed"/>
    <s v="WH-Pune"/>
    <s v="Offline"/>
    <s v="No"/>
    <s v="N/A"/>
    <n v="6"/>
    <s v="Keep"/>
    <s v="Fix"/>
    <s v="Valid"/>
    <s v="Dispatch Error"/>
    <s v="Ok"/>
    <s v="Ok"/>
    <n v="-2000"/>
    <s v="ok"/>
    <s v="Not Returned"/>
    <x v="7"/>
    <n v="2024"/>
    <s v="Fri"/>
    <x v="1"/>
    <s v="Slow"/>
    <x v="0"/>
    <s v="Weekday"/>
  </r>
  <r>
    <x v="1247"/>
    <d v="2024-05-16T00:00:00"/>
    <d v="2024-05-16T00:00:00"/>
    <d v="2024-05-16T00:00:00"/>
    <s v="Karan Kumar"/>
    <s v="Mumbai"/>
    <x v="1"/>
    <x v="3"/>
    <s v="Headphones"/>
    <n v="3"/>
    <n v="500"/>
    <n v="1500"/>
    <x v="0"/>
    <s v="Completed"/>
    <s v="Delayed"/>
    <s v="WH-Pune"/>
    <s v="Online"/>
    <s v="N/A"/>
    <s v="N/A"/>
    <n v="0"/>
    <s v="Keep"/>
    <s v="Ok"/>
    <s v="Valid"/>
    <s v="OK"/>
    <s v="Ok"/>
    <s v="Ok"/>
    <n v="1500"/>
    <s v="ok"/>
    <s v="Not Returned"/>
    <x v="9"/>
    <n v="2024"/>
    <s v="Thu"/>
    <x v="0"/>
    <s v="Fast"/>
    <x v="0"/>
    <s v="Weekday"/>
  </r>
  <r>
    <x v="1248"/>
    <d v="2024-04-19T00:00:00"/>
    <d v="2024-04-17T00:00:00"/>
    <d v="2024-04-23T00:00:00"/>
    <s v="Anjali Singh"/>
    <s v="Nagpur"/>
    <x v="1"/>
    <x v="1"/>
    <s v="Rice"/>
    <n v="2"/>
    <n v="500"/>
    <n v="1000"/>
    <x v="2"/>
    <s v="Completed"/>
    <s v="In Transit"/>
    <s v="WH-Delhi"/>
    <s v="Offline"/>
    <s v="N/A"/>
    <s v="N/A"/>
    <n v="6"/>
    <s v="Keep"/>
    <s v="Ok"/>
    <s v="Valid"/>
    <s v="Dispatch Error"/>
    <s v="Ok"/>
    <s v="Ok"/>
    <n v="1000"/>
    <s v="ok"/>
    <s v="Not Returned"/>
    <x v="10"/>
    <n v="2024"/>
    <s v="Fri"/>
    <x v="1"/>
    <s v="Slow"/>
    <x v="0"/>
    <s v="Weekday"/>
  </r>
  <r>
    <x v="1249"/>
    <d v="2024-02-09T00:00:00"/>
    <d v="2024-02-09T00:00:00"/>
    <d v="2024-02-13T00:00:00"/>
    <s v="Pooja Yadav"/>
    <s v="Mumbai"/>
    <x v="1"/>
    <x v="0"/>
    <s v="Chair"/>
    <n v="0"/>
    <n v="100"/>
    <n v="0"/>
    <x v="1"/>
    <s v="Completed"/>
    <s v="In Transit"/>
    <s v="WH-Pune"/>
    <s v="Online"/>
    <s v="N/A"/>
    <s v="N/A"/>
    <n v="4"/>
    <s v="Keep"/>
    <s v="Fix"/>
    <s v="Valid"/>
    <s v="OK"/>
    <s v="Ok"/>
    <s v="Ok"/>
    <n v="0"/>
    <s v="ok"/>
    <s v="Not Returned"/>
    <x v="2"/>
    <n v="2024"/>
    <s v="Fri"/>
    <x v="0"/>
    <s v="Medium"/>
    <x v="0"/>
    <s v="Weekday"/>
  </r>
  <r>
    <x v="1250"/>
    <d v="2024-05-04T00:00:00"/>
    <d v="2024-05-07T00:00:00"/>
    <d v="2024-05-09T00:00:00"/>
    <s v="Karan Patel"/>
    <s v="Bangalore"/>
    <x v="3"/>
    <x v="0"/>
    <s v="Table"/>
    <n v="1"/>
    <n v="1000"/>
    <n v="1000"/>
    <x v="0"/>
    <s v="Completed"/>
    <s v="In Transit"/>
    <s v="WH-Delhi"/>
    <s v="Offline"/>
    <s v="No"/>
    <s v="N/A"/>
    <n v="2"/>
    <s v="Keep"/>
    <s v="Ok"/>
    <s v="Valid"/>
    <s v="OK"/>
    <s v="Ok"/>
    <s v="Ok"/>
    <n v="1000"/>
    <s v="ok"/>
    <s v="Not Returned"/>
    <x v="9"/>
    <n v="2024"/>
    <s v="Sat"/>
    <x v="0"/>
    <s v="Fast"/>
    <x v="0"/>
    <s v="Weekend"/>
  </r>
  <r>
    <x v="1251"/>
    <d v="2024-03-12T00:00:00"/>
    <d v="2024-03-13T00:00:00"/>
    <d v="2024-03-19T00:00:00"/>
    <s v="Vikas Patel"/>
    <s v="Pune"/>
    <x v="1"/>
    <x v="1"/>
    <s v="Wheat"/>
    <n v="3"/>
    <n v="0"/>
    <n v="0"/>
    <x v="0"/>
    <s v="Pending"/>
    <s v="Delayed"/>
    <s v="WH-Pune"/>
    <s v="Online"/>
    <s v="No"/>
    <s v="N/A"/>
    <n v="6"/>
    <s v="Keep"/>
    <s v="Ok"/>
    <s v="Missing"/>
    <s v="OK"/>
    <s v="Fix"/>
    <s v="Ok"/>
    <n v="0"/>
    <s v="ok"/>
    <s v="Not Returned"/>
    <x v="8"/>
    <n v="2024"/>
    <s v="Tue"/>
    <x v="1"/>
    <s v="Slow"/>
    <x v="0"/>
    <s v="Weekday"/>
  </r>
  <r>
    <x v="1252"/>
    <d v="2024-05-06T00:00:00"/>
    <d v="2024-05-09T00:00:00"/>
    <d v="2024-05-12T00:00:00"/>
    <s v="Anjali Joshi"/>
    <s v="Delhi"/>
    <x v="5"/>
    <x v="0"/>
    <s v="Sofa"/>
    <n v="0"/>
    <n v="100"/>
    <n v="0"/>
    <x v="3"/>
    <s v="Cancelled"/>
    <s v="On Time"/>
    <s v="WH-Mumbai"/>
    <s v="Offline"/>
    <s v="N/A"/>
    <s v="N/A"/>
    <n v="3"/>
    <s v="Keep"/>
    <s v="Fix"/>
    <s v="Valid"/>
    <s v="OK"/>
    <s v="Ok"/>
    <s v="Ok"/>
    <n v="0"/>
    <s v="ok"/>
    <s v="Not Returned"/>
    <x v="9"/>
    <n v="2024"/>
    <s v="Mon"/>
    <x v="0"/>
    <s v="Medium"/>
    <x v="0"/>
    <s v="Weekday"/>
  </r>
  <r>
    <x v="1253"/>
    <d v="2024-11-04T00:00:00"/>
    <d v="2024-11-07T00:00:00"/>
    <d v="2024-11-13T00:00:00"/>
    <s v="Pooja Singh"/>
    <s v="Mumbai"/>
    <x v="1"/>
    <x v="2"/>
    <s v="Jacket"/>
    <n v="3"/>
    <n v="0"/>
    <n v="0"/>
    <x v="1"/>
    <s v="Completed"/>
    <s v="On Time"/>
    <s v="WH-Mumbai"/>
    <s v="Online"/>
    <s v="N/A"/>
    <s v="N/A"/>
    <n v="6"/>
    <s v="Keep"/>
    <s v="Ok"/>
    <s v="Missing"/>
    <s v="OK"/>
    <s v="Fix"/>
    <s v="Ok"/>
    <n v="0"/>
    <s v="ok"/>
    <s v="Not Returned"/>
    <x v="5"/>
    <n v="2024"/>
    <s v="Mon"/>
    <x v="1"/>
    <s v="Slow"/>
    <x v="0"/>
    <s v="Weekday"/>
  </r>
  <r>
    <x v="1254"/>
    <d v="2024-02-07T00:00:00"/>
    <d v="2024-02-07T00:00:00"/>
    <d v="2024-02-06T00:00:00"/>
    <s v="Rahul Yadav"/>
    <s v="Nagpur"/>
    <x v="1"/>
    <x v="3"/>
    <s v="Headphones"/>
    <n v="1"/>
    <n v="2000"/>
    <n v="2000"/>
    <x v="0"/>
    <s v="Completed"/>
    <s v="In Transit"/>
    <s v="WH-Mumbai"/>
    <s v="Online"/>
    <s v="N/A"/>
    <s v="N/A"/>
    <n v="-1"/>
    <s v="Keep"/>
    <s v="Ok"/>
    <s v="Valid"/>
    <s v="Delivery Before Order"/>
    <s v="Ok"/>
    <s v="Ok"/>
    <n v="2000"/>
    <s v="ok"/>
    <s v="Not Returned"/>
    <x v="2"/>
    <n v="2024"/>
    <s v="Wed"/>
    <x v="0"/>
    <s v="Fast"/>
    <x v="2"/>
    <s v="Weekday"/>
  </r>
  <r>
    <x v="1255"/>
    <d v="2024-01-21T00:00:00"/>
    <d v="2024-01-24T00:00:00"/>
    <d v="2024-01-31T00:00:00"/>
    <s v="Amit Sharma"/>
    <s v="Delhi"/>
    <x v="5"/>
    <x v="3"/>
    <s v="Headphones"/>
    <n v="2"/>
    <n v="2000"/>
    <n v="4000"/>
    <x v="0"/>
    <s v="Pending"/>
    <s v="Delayed"/>
    <s v="WH-Mumbai"/>
    <s v="Offline"/>
    <s v="Yes"/>
    <s v="Unknwon"/>
    <n v="7"/>
    <s v="Keep"/>
    <s v="Ok"/>
    <s v="Valid"/>
    <s v="OK"/>
    <s v="Ok"/>
    <s v="Ok"/>
    <n v="4000"/>
    <s v="ok"/>
    <s v="Unknwon"/>
    <x v="4"/>
    <n v="2024"/>
    <s v="Sun"/>
    <x v="1"/>
    <s v="Slow"/>
    <x v="2"/>
    <s v="Weekend"/>
  </r>
  <r>
    <x v="1256"/>
    <d v="2024-02-22T00:00:00"/>
    <d v="2024-02-24T00:00:00"/>
    <d v="2024-03-02T00:00:00"/>
    <s v="Sneha Kumar"/>
    <s v="Lucknow"/>
    <x v="4"/>
    <x v="3"/>
    <s v="Mobile"/>
    <n v="1"/>
    <n v="100"/>
    <n v="100"/>
    <x v="2"/>
    <s v="Pending"/>
    <s v="Delayed"/>
    <s v="WH-Delhi"/>
    <s v="Offline"/>
    <s v="No"/>
    <s v="N/A"/>
    <n v="7"/>
    <s v="Keep"/>
    <s v="Ok"/>
    <s v="Valid"/>
    <s v="OK"/>
    <s v="Ok"/>
    <s v="Ok"/>
    <n v="100"/>
    <s v="ok"/>
    <s v="Not Returned"/>
    <x v="2"/>
    <n v="2024"/>
    <s v="Thu"/>
    <x v="1"/>
    <s v="Slow"/>
    <x v="0"/>
    <s v="Weekday"/>
  </r>
  <r>
    <x v="1257"/>
    <d v="2024-06-30T00:00:00"/>
    <d v="2024-07-03T00:00:00"/>
    <d v="2024-07-06T00:00:00"/>
    <s v="Priya Singh"/>
    <s v="Delhi"/>
    <x v="5"/>
    <x v="0"/>
    <s v="Table"/>
    <n v="1"/>
    <n v="0"/>
    <n v="0"/>
    <x v="3"/>
    <s v="Completed"/>
    <s v="In Transit"/>
    <s v="WH-Pune"/>
    <s v="Offline"/>
    <s v="N/A"/>
    <s v="N/A"/>
    <n v="3"/>
    <s v="Keep"/>
    <s v="Ok"/>
    <s v="Missing"/>
    <s v="OK"/>
    <s v="Fix"/>
    <s v="Ok"/>
    <n v="0"/>
    <s v="ok"/>
    <s v="Not Returned"/>
    <x v="3"/>
    <n v="2024"/>
    <s v="Sun"/>
    <x v="0"/>
    <s v="Medium"/>
    <x v="0"/>
    <s v="Weekend"/>
  </r>
  <r>
    <x v="1258"/>
    <d v="2024-12-15T00:00:00"/>
    <d v="2024-12-18T00:00:00"/>
    <d v="2024-12-23T00:00:00"/>
    <s v="Amit Verma"/>
    <s v="Pune"/>
    <x v="1"/>
    <x v="0"/>
    <s v="Table"/>
    <n v="0"/>
    <n v="100"/>
    <n v="0"/>
    <x v="1"/>
    <s v="Completed"/>
    <s v="Delayed"/>
    <s v="WH-Delhi"/>
    <s v="Online"/>
    <s v="Yes"/>
    <s v="Late Delivery"/>
    <n v="5"/>
    <s v="Keep"/>
    <s v="Fix"/>
    <s v="Valid"/>
    <s v="OK"/>
    <s v="Ok"/>
    <s v="Ok"/>
    <n v="0"/>
    <s v="ok"/>
    <s v="Late Delivery"/>
    <x v="6"/>
    <n v="2024"/>
    <s v="Sun"/>
    <x v="0"/>
    <s v="Medium"/>
    <x v="0"/>
    <s v="Weekend"/>
  </r>
  <r>
    <x v="1259"/>
    <d v="2024-05-20T00:00:00"/>
    <d v="2024-05-21T00:00:00"/>
    <d v="2024-05-24T00:00:00"/>
    <s v="Priya Yadav"/>
    <s v="Delhi"/>
    <x v="5"/>
    <x v="2"/>
    <s v="Jacket"/>
    <n v="0"/>
    <n v="2000"/>
    <n v="0"/>
    <x v="2"/>
    <s v="Cancelled"/>
    <s v="Delayed"/>
    <s v="WH-Mumbai"/>
    <s v="Offline"/>
    <s v="No"/>
    <s v="N/A"/>
    <n v="3"/>
    <s v="Keep"/>
    <s v="Fix"/>
    <s v="Valid"/>
    <s v="OK"/>
    <s v="Ok"/>
    <s v="Ok"/>
    <n v="0"/>
    <s v="ok"/>
    <s v="Not Returned"/>
    <x v="9"/>
    <n v="2024"/>
    <s v="Mon"/>
    <x v="0"/>
    <s v="Medium"/>
    <x v="0"/>
    <s v="Weekday"/>
  </r>
  <r>
    <x v="1260"/>
    <d v="2024-06-17T00:00:00"/>
    <d v="2024-06-19T00:00:00"/>
    <d v="2024-06-23T00:00:00"/>
    <s v="Anjali Singh"/>
    <s v="Hyderabad"/>
    <x v="0"/>
    <x v="2"/>
    <s v="T-Shirt"/>
    <n v="0"/>
    <n v="0"/>
    <n v="0"/>
    <x v="3"/>
    <s v="Cancelled"/>
    <s v="Delayed"/>
    <s v="WH-Delhi"/>
    <s v="Offline"/>
    <s v="N/A"/>
    <s v="N/A"/>
    <n v="4"/>
    <s v="Keep"/>
    <s v="Fix"/>
    <s v="Missing"/>
    <s v="OK"/>
    <s v="Fix"/>
    <s v="Ok"/>
    <n v="0"/>
    <s v="ok"/>
    <s v="Not Returned"/>
    <x v="3"/>
    <n v="2024"/>
    <s v="Mon"/>
    <x v="0"/>
    <s v="Medium"/>
    <x v="0"/>
    <s v="Weekday"/>
  </r>
  <r>
    <x v="1261"/>
    <d v="2024-11-06T00:00:00"/>
    <d v="2024-11-04T00:00:00"/>
    <d v="2024-11-11T00:00:00"/>
    <s v="Rahul Gupta"/>
    <s v="Jaipur"/>
    <x v="2"/>
    <x v="0"/>
    <s v="Sofa"/>
    <n v="3"/>
    <n v="2000"/>
    <n v="6000"/>
    <x v="1"/>
    <s v="Completed"/>
    <s v="In Transit"/>
    <s v="WH-Delhi"/>
    <s v="Offline"/>
    <s v="N/A"/>
    <s v="N/A"/>
    <n v="7"/>
    <s v="Keep"/>
    <s v="Ok"/>
    <s v="Valid"/>
    <s v="Dispatch Error"/>
    <s v="Ok"/>
    <s v="Ok"/>
    <n v="6000"/>
    <s v="ok"/>
    <s v="Not Returned"/>
    <x v="5"/>
    <n v="2024"/>
    <s v="Wed"/>
    <x v="1"/>
    <s v="Slow"/>
    <x v="1"/>
    <s v="Weekday"/>
  </r>
  <r>
    <x v="1262"/>
    <d v="2024-03-09T00:00:00"/>
    <d v="2024-03-11T00:00:00"/>
    <d v="2024-03-16T00:00:00"/>
    <s v="Amit Sharma"/>
    <s v="Bangalore"/>
    <x v="3"/>
    <x v="2"/>
    <s v="T-Shirt"/>
    <n v="1"/>
    <n v="1000"/>
    <n v="1000"/>
    <x v="2"/>
    <s v="Completed"/>
    <s v="Delayed"/>
    <s v="WH-Delhi"/>
    <s v="Online"/>
    <s v="Yes"/>
    <s v="Late Delivery"/>
    <n v="5"/>
    <s v="Keep"/>
    <s v="Ok"/>
    <s v="Valid"/>
    <s v="OK"/>
    <s v="Ok"/>
    <s v="Ok"/>
    <n v="1000"/>
    <s v="ok"/>
    <s v="Late Delivery"/>
    <x v="8"/>
    <n v="2024"/>
    <s v="Sat"/>
    <x v="0"/>
    <s v="Medium"/>
    <x v="0"/>
    <s v="Weekend"/>
  </r>
  <r>
    <x v="1263"/>
    <d v="2024-05-26T00:00:00"/>
    <d v="2024-05-25T00:00:00"/>
    <d v="2024-05-29T00:00:00"/>
    <s v="Rohit Singh"/>
    <s v="Delhi"/>
    <x v="5"/>
    <x v="3"/>
    <s v="Laptop"/>
    <n v="0"/>
    <n v="1000"/>
    <n v="0"/>
    <x v="2"/>
    <s v="Cancelled"/>
    <s v="Delayed"/>
    <s v="WH-Pune"/>
    <s v="Online"/>
    <s v="No"/>
    <s v="N/A"/>
    <n v="4"/>
    <s v="Keep"/>
    <s v="Fix"/>
    <s v="Valid"/>
    <s v="Dispatch Error"/>
    <s v="Ok"/>
    <s v="Ok"/>
    <n v="0"/>
    <s v="ok"/>
    <s v="Not Returned"/>
    <x v="9"/>
    <n v="2024"/>
    <s v="Sun"/>
    <x v="0"/>
    <s v="Medium"/>
    <x v="0"/>
    <s v="Weekend"/>
  </r>
  <r>
    <x v="1264"/>
    <d v="2024-06-20T00:00:00"/>
    <d v="2024-06-22T00:00:00"/>
    <d v="2024-06-27T00:00:00"/>
    <s v="Rahul Sharma"/>
    <s v="Jaipur"/>
    <x v="2"/>
    <x v="1"/>
    <s v="Wheat"/>
    <n v="0"/>
    <n v="500"/>
    <n v="0"/>
    <x v="2"/>
    <s v="Completed"/>
    <s v="In Transit"/>
    <s v="WH-Delhi"/>
    <s v="Online"/>
    <s v="N/A"/>
    <s v="N/A"/>
    <n v="5"/>
    <s v="Keep"/>
    <s v="Fix"/>
    <s v="Valid"/>
    <s v="OK"/>
    <s v="Ok"/>
    <s v="Ok"/>
    <n v="0"/>
    <s v="ok"/>
    <s v="Not Returned"/>
    <x v="3"/>
    <n v="2024"/>
    <s v="Thu"/>
    <x v="0"/>
    <s v="Medium"/>
    <x v="0"/>
    <s v="Weekday"/>
  </r>
  <r>
    <x v="1265"/>
    <d v="2024-05-24T00:00:00"/>
    <d v="2024-05-23T00:00:00"/>
    <d v="2024-05-29T00:00:00"/>
    <s v="Vikas Sharma"/>
    <s v="Lucknow"/>
    <x v="4"/>
    <x v="1"/>
    <s v="Oil"/>
    <n v="1"/>
    <n v="100"/>
    <n v="100"/>
    <x v="0"/>
    <s v="Pending"/>
    <s v="On Time"/>
    <s v="WH-Pune"/>
    <s v="Offline"/>
    <s v="N/A"/>
    <s v="N/A"/>
    <n v="6"/>
    <s v="Keep"/>
    <s v="Ok"/>
    <s v="Valid"/>
    <s v="Dispatch Error"/>
    <s v="Ok"/>
    <s v="Ok"/>
    <n v="100"/>
    <s v="ok"/>
    <s v="Not Returned"/>
    <x v="9"/>
    <n v="2024"/>
    <s v="Fri"/>
    <x v="1"/>
    <s v="Slow"/>
    <x v="0"/>
    <s v="Weekday"/>
  </r>
  <r>
    <x v="1266"/>
    <d v="2024-09-21T00:00:00"/>
    <d v="2024-09-24T00:00:00"/>
    <d v="2024-09-30T00:00:00"/>
    <s v="Rahul Verma"/>
    <s v="Lucknow"/>
    <x v="4"/>
    <x v="1"/>
    <s v="Rice"/>
    <n v="-1"/>
    <n v="2000"/>
    <n v="-2000"/>
    <x v="2"/>
    <s v="Completed"/>
    <s v="In Transit"/>
    <s v="WH-Pune"/>
    <s v="Offline"/>
    <s v="N/A"/>
    <s v="N/A"/>
    <n v="6"/>
    <s v="Keep"/>
    <s v="Fix"/>
    <s v="Valid"/>
    <s v="OK"/>
    <s v="Ok"/>
    <s v="Ok"/>
    <n v="-2000"/>
    <s v="ok"/>
    <s v="Wrong"/>
    <x v="7"/>
    <n v="2024"/>
    <s v="Sat"/>
    <x v="1"/>
    <s v="Slow"/>
    <x v="0"/>
    <s v="Weekend"/>
  </r>
  <r>
    <x v="1267"/>
    <d v="2024-02-27T00:00:00"/>
    <d v="2024-02-29T00:00:00"/>
    <d v="2024-03-02T00:00:00"/>
    <s v="Karan Yadav"/>
    <s v="Bangalore"/>
    <x v="3"/>
    <x v="2"/>
    <s v="Jacket"/>
    <n v="3"/>
    <n v="1000"/>
    <n v="3000"/>
    <x v="2"/>
    <s v="Completed"/>
    <s v="In Transit"/>
    <s v="WH-Mumbai"/>
    <s v="Offline"/>
    <s v="No"/>
    <s v="N/A"/>
    <n v="2"/>
    <s v="Keep"/>
    <s v="Ok"/>
    <s v="Valid"/>
    <s v="OK"/>
    <s v="Ok"/>
    <s v="Ok"/>
    <n v="3000"/>
    <s v="ok"/>
    <s v="Not Returned"/>
    <x v="2"/>
    <n v="2024"/>
    <s v="Tue"/>
    <x v="0"/>
    <s v="Fast"/>
    <x v="2"/>
    <s v="Weekday"/>
  </r>
  <r>
    <x v="1268"/>
    <d v="2024-05-25T00:00:00"/>
    <d v="2024-05-26T00:00:00"/>
    <d v="2024-05-25T00:00:00"/>
    <s v="Rahul Singh"/>
    <s v="Mumbai"/>
    <x v="1"/>
    <x v="3"/>
    <s v="Mobile"/>
    <n v="0"/>
    <n v="0"/>
    <n v="0"/>
    <x v="0"/>
    <s v="Pending"/>
    <s v="In Transit"/>
    <s v="WH-Delhi"/>
    <s v="Online"/>
    <s v="No"/>
    <s v="N/A"/>
    <n v="-1"/>
    <s v="Keep"/>
    <s v="Fix"/>
    <s v="Missing"/>
    <s v="Delivery Before Dispatch"/>
    <s v="Fix"/>
    <s v="Ok"/>
    <n v="0"/>
    <s v="ok"/>
    <s v="Not Returned"/>
    <x v="9"/>
    <n v="2024"/>
    <s v="Sat"/>
    <x v="0"/>
    <s v="Fast"/>
    <x v="0"/>
    <s v="Weekend"/>
  </r>
  <r>
    <x v="1269"/>
    <d v="2024-05-12T00:00:00"/>
    <d v="2024-05-14T00:00:00"/>
    <d v="2024-05-16T00:00:00"/>
    <s v="Rahul Patel"/>
    <s v="Bangalore"/>
    <x v="3"/>
    <x v="1"/>
    <s v="Rice"/>
    <n v="-1"/>
    <n v="0"/>
    <n v="0"/>
    <x v="2"/>
    <s v="Pending"/>
    <s v="In Transit"/>
    <s v="WH-Mumbai"/>
    <s v="Offline"/>
    <s v="N/A"/>
    <s v="N/A"/>
    <n v="2"/>
    <s v="Keep"/>
    <s v="Fix"/>
    <s v="Missing"/>
    <s v="OK"/>
    <s v="Fix"/>
    <s v="Ok"/>
    <n v="0"/>
    <s v="ok"/>
    <s v="Not Returned"/>
    <x v="9"/>
    <n v="2024"/>
    <s v="Sun"/>
    <x v="0"/>
    <s v="Fast"/>
    <x v="0"/>
    <s v="Weekend"/>
  </r>
  <r>
    <x v="1270"/>
    <d v="2024-10-20T00:00:00"/>
    <d v="2024-10-19T00:00:00"/>
    <d v="2024-10-24T00:00:00"/>
    <s v="Rohit Patel"/>
    <s v="Mumbai"/>
    <x v="1"/>
    <x v="1"/>
    <s v="Wheat"/>
    <n v="3"/>
    <n v="0"/>
    <n v="0"/>
    <x v="2"/>
    <s v="Completed"/>
    <s v="On Time"/>
    <s v="WH-Delhi"/>
    <s v="Online"/>
    <s v="Yes"/>
    <s v="Wrong Item"/>
    <n v="5"/>
    <s v="Keep"/>
    <s v="Ok"/>
    <s v="Missing"/>
    <s v="Dispatch Error"/>
    <s v="Fix"/>
    <s v="Ok"/>
    <n v="0"/>
    <s v="ok"/>
    <s v="Wrong Item"/>
    <x v="0"/>
    <n v="2024"/>
    <s v="Sun"/>
    <x v="0"/>
    <s v="Medium"/>
    <x v="0"/>
    <s v="Weekend"/>
  </r>
  <r>
    <x v="1271"/>
    <d v="2024-11-06T00:00:00"/>
    <d v="2024-11-09T00:00:00"/>
    <d v="2024-11-13T00:00:00"/>
    <s v="Priya Singh"/>
    <s v="Mumbai"/>
    <x v="1"/>
    <x v="2"/>
    <s v="Jacket"/>
    <n v="-1"/>
    <n v="2000"/>
    <n v="-2000"/>
    <x v="2"/>
    <s v="Cancelled"/>
    <s v="On Time"/>
    <s v="WH-Delhi"/>
    <s v="Offline"/>
    <s v="No"/>
    <s v="N/A"/>
    <n v="4"/>
    <s v="Keep"/>
    <s v="Fix"/>
    <s v="Valid"/>
    <s v="OK"/>
    <s v="Ok"/>
    <s v="Ok"/>
    <n v="-2000"/>
    <s v="ok"/>
    <s v="Not Returned"/>
    <x v="5"/>
    <n v="2024"/>
    <s v="Wed"/>
    <x v="0"/>
    <s v="Medium"/>
    <x v="0"/>
    <s v="Weekday"/>
  </r>
  <r>
    <x v="1272"/>
    <d v="2024-10-24T00:00:00"/>
    <d v="2024-10-27T00:00:00"/>
    <d v="2024-10-26T00:00:00"/>
    <s v="Rohit Singh"/>
    <s v="Delhi"/>
    <x v="5"/>
    <x v="0"/>
    <s v="Table"/>
    <n v="0"/>
    <n v="0"/>
    <n v="0"/>
    <x v="2"/>
    <s v="Pending"/>
    <s v="On Time"/>
    <s v="WH-Pune"/>
    <s v="Online"/>
    <s v="N/A"/>
    <s v="N/A"/>
    <n v="-1"/>
    <s v="Keep"/>
    <s v="Fix"/>
    <s v="Missing"/>
    <s v="Delivery Before Dispatch"/>
    <s v="Fix"/>
    <s v="Ok"/>
    <n v="0"/>
    <s v="ok"/>
    <s v="Not Returned"/>
    <x v="0"/>
    <n v="2024"/>
    <s v="Thu"/>
    <x v="0"/>
    <s v="Fast"/>
    <x v="0"/>
    <s v="Weekday"/>
  </r>
  <r>
    <x v="1273"/>
    <d v="2024-07-31T00:00:00"/>
    <d v="2024-07-29T00:00:00"/>
    <d v="2024-07-29T00:00:00"/>
    <s v="Sneha Joshi"/>
    <s v="Hyderabad"/>
    <x v="0"/>
    <x v="2"/>
    <s v="T-Shirt"/>
    <n v="0"/>
    <n v="100"/>
    <n v="0"/>
    <x v="2"/>
    <s v="Cancelled"/>
    <s v="Delayed"/>
    <s v="WH-Pune"/>
    <s v="Offline"/>
    <s v="N/A"/>
    <s v="N/A"/>
    <n v="0"/>
    <s v="Keep"/>
    <s v="Fix"/>
    <s v="Valid"/>
    <s v="Dispatch Error"/>
    <s v="Ok"/>
    <s v="Ok"/>
    <n v="0"/>
    <s v="ok"/>
    <s v="Not Returned"/>
    <x v="1"/>
    <n v="2024"/>
    <s v="Wed"/>
    <x v="0"/>
    <s v="Fast"/>
    <x v="0"/>
    <s v="Weekday"/>
  </r>
  <r>
    <x v="1274"/>
    <d v="2024-11-17T00:00:00"/>
    <d v="2024-11-19T00:00:00"/>
    <d v="2024-11-23T00:00:00"/>
    <s v="Anjali Kumar"/>
    <s v="Pune"/>
    <x v="1"/>
    <x v="0"/>
    <s v="Table"/>
    <n v="3"/>
    <n v="0"/>
    <n v="0"/>
    <x v="1"/>
    <s v="Completed"/>
    <s v="Delayed"/>
    <s v="WH-Mumbai"/>
    <s v="Online"/>
    <s v="Yes"/>
    <s v="Unknwon"/>
    <n v="4"/>
    <s v="Keep"/>
    <s v="Ok"/>
    <s v="Missing"/>
    <s v="OK"/>
    <s v="Fix"/>
    <s v="Ok"/>
    <n v="0"/>
    <s v="ok"/>
    <s v="Unknwon"/>
    <x v="5"/>
    <n v="2024"/>
    <s v="Sun"/>
    <x v="0"/>
    <s v="Medium"/>
    <x v="0"/>
    <s v="Weekend"/>
  </r>
  <r>
    <x v="1275"/>
    <d v="2024-09-17T00:00:00"/>
    <d v="2024-09-15T00:00:00"/>
    <d v="2024-09-15T00:00:00"/>
    <s v="Anjali Patel"/>
    <s v="Delhi"/>
    <x v="5"/>
    <x v="1"/>
    <s v="Oil"/>
    <n v="1"/>
    <n v="100"/>
    <n v="100"/>
    <x v="2"/>
    <s v="Completed"/>
    <s v="On Time"/>
    <s v="WH-Pune"/>
    <s v="Offline"/>
    <s v="Yes"/>
    <s v="Wrong Item"/>
    <n v="0"/>
    <s v="Keep"/>
    <s v="Ok"/>
    <s v="Valid"/>
    <s v="Dispatch Error"/>
    <s v="Ok"/>
    <s v="Ok"/>
    <n v="100"/>
    <s v="ok"/>
    <s v="Wrong Item"/>
    <x v="7"/>
    <n v="2024"/>
    <s v="Tue"/>
    <x v="0"/>
    <s v="Fast"/>
    <x v="0"/>
    <s v="Weekday"/>
  </r>
  <r>
    <x v="1276"/>
    <d v="2024-08-09T00:00:00"/>
    <d v="2024-08-11T00:00:00"/>
    <d v="2024-08-17T00:00:00"/>
    <s v="Pooja Verma"/>
    <s v="Bangalore"/>
    <x v="3"/>
    <x v="3"/>
    <s v="Mobile"/>
    <n v="3"/>
    <n v="2000"/>
    <n v="6000"/>
    <x v="3"/>
    <s v="Cancelled"/>
    <s v="Delayed"/>
    <s v="WH-Delhi"/>
    <s v="Online"/>
    <s v="No"/>
    <s v="N/A"/>
    <n v="6"/>
    <s v="Keep"/>
    <s v="Ok"/>
    <s v="Valid"/>
    <s v="OK"/>
    <s v="Ok"/>
    <s v="Ok"/>
    <n v="6000"/>
    <s v="ok"/>
    <s v="Not Returned"/>
    <x v="11"/>
    <n v="2024"/>
    <s v="Fri"/>
    <x v="1"/>
    <s v="Slow"/>
    <x v="1"/>
    <s v="Weekday"/>
  </r>
  <r>
    <x v="1277"/>
    <d v="2024-07-12T00:00:00"/>
    <d v="2024-07-11T00:00:00"/>
    <d v="2024-07-17T00:00:00"/>
    <s v="Priya Kumar"/>
    <s v="Nagpur"/>
    <x v="1"/>
    <x v="0"/>
    <s v="Table"/>
    <n v="3"/>
    <n v="2000"/>
    <n v="6000"/>
    <x v="3"/>
    <s v="Completed"/>
    <s v="Delayed"/>
    <s v="WH-Pune"/>
    <s v="Online"/>
    <s v="N/A"/>
    <s v="N/A"/>
    <n v="6"/>
    <s v="Keep"/>
    <s v="Ok"/>
    <s v="Valid"/>
    <s v="Dispatch Error"/>
    <s v="Ok"/>
    <s v="Ok"/>
    <n v="6000"/>
    <s v="ok"/>
    <s v="Not Returned"/>
    <x v="1"/>
    <n v="2024"/>
    <s v="Fri"/>
    <x v="1"/>
    <s v="Slow"/>
    <x v="1"/>
    <s v="Weekday"/>
  </r>
  <r>
    <x v="1278"/>
    <d v="2024-08-25T00:00:00"/>
    <d v="2024-08-24T00:00:00"/>
    <d v="2024-08-31T00:00:00"/>
    <s v="Priya Kumar"/>
    <s v="Nagpur"/>
    <x v="1"/>
    <x v="3"/>
    <s v="Laptop"/>
    <n v="-1"/>
    <n v="0"/>
    <n v="0"/>
    <x v="3"/>
    <s v="Cancelled"/>
    <s v="In Transit"/>
    <s v="WH-Delhi"/>
    <s v="Offline"/>
    <s v="No"/>
    <s v="N/A"/>
    <n v="7"/>
    <s v="Keep"/>
    <s v="Fix"/>
    <s v="Missing"/>
    <s v="Dispatch Error"/>
    <s v="Fix"/>
    <s v="Ok"/>
    <n v="0"/>
    <s v="ok"/>
    <s v="Not Returned"/>
    <x v="11"/>
    <n v="2024"/>
    <s v="Sun"/>
    <x v="1"/>
    <s v="Slow"/>
    <x v="0"/>
    <s v="Weekend"/>
  </r>
  <r>
    <x v="1279"/>
    <d v="2024-03-08T00:00:00"/>
    <d v="2024-03-07T00:00:00"/>
    <d v="2024-03-10T00:00:00"/>
    <s v="Karan Verma"/>
    <s v="Pune"/>
    <x v="1"/>
    <x v="2"/>
    <s v="Jeans"/>
    <n v="-1"/>
    <n v="100"/>
    <n v="-100"/>
    <x v="0"/>
    <s v="Cancelled"/>
    <s v="In Transit"/>
    <s v="WH-Mumbai"/>
    <s v="Online"/>
    <s v="N/A"/>
    <s v="N/A"/>
    <n v="3"/>
    <s v="Keep"/>
    <s v="Fix"/>
    <s v="Valid"/>
    <s v="Dispatch Error"/>
    <s v="Ok"/>
    <s v="Ok"/>
    <n v="-100"/>
    <s v="ok"/>
    <s v="Wrong"/>
    <x v="8"/>
    <n v="2024"/>
    <s v="Fri"/>
    <x v="0"/>
    <s v="Medium"/>
    <x v="0"/>
    <s v="Weekday"/>
  </r>
  <r>
    <x v="1280"/>
    <d v="2024-06-27T00:00:00"/>
    <d v="2024-06-25T00:00:00"/>
    <d v="2024-06-29T00:00:00"/>
    <s v="Priya Sharma"/>
    <s v="Jaipur"/>
    <x v="2"/>
    <x v="1"/>
    <s v="Wheat"/>
    <n v="3"/>
    <n v="500"/>
    <n v="1500"/>
    <x v="0"/>
    <s v="Pending"/>
    <s v="Delayed"/>
    <s v="WH-Mumbai"/>
    <s v="Offline"/>
    <s v="Yes"/>
    <s v="Late Delivery"/>
    <n v="4"/>
    <s v="Keep"/>
    <s v="Ok"/>
    <s v="Valid"/>
    <s v="Dispatch Error"/>
    <s v="Ok"/>
    <s v="Ok"/>
    <n v="1500"/>
    <s v="ok"/>
    <s v="Late Delivery"/>
    <x v="3"/>
    <n v="2024"/>
    <s v="Thu"/>
    <x v="0"/>
    <s v="Medium"/>
    <x v="0"/>
    <s v="Weekday"/>
  </r>
  <r>
    <x v="1281"/>
    <d v="2024-02-13T00:00:00"/>
    <d v="2024-02-13T00:00:00"/>
    <d v="2024-02-19T00:00:00"/>
    <s v="Anjali Sharma"/>
    <s v="Jaipur"/>
    <x v="2"/>
    <x v="0"/>
    <s v="Sofa"/>
    <n v="3"/>
    <n v="100"/>
    <n v="300"/>
    <x v="2"/>
    <s v="Cancelled"/>
    <s v="On Time"/>
    <s v="WH-Mumbai"/>
    <s v="Online"/>
    <s v="No"/>
    <s v="N/A"/>
    <n v="6"/>
    <s v="Keep"/>
    <s v="Ok"/>
    <s v="Valid"/>
    <s v="OK"/>
    <s v="Ok"/>
    <s v="Ok"/>
    <n v="300"/>
    <s v="ok"/>
    <s v="Not Returned"/>
    <x v="2"/>
    <n v="2024"/>
    <s v="Tue"/>
    <x v="1"/>
    <s v="Slow"/>
    <x v="0"/>
    <s v="Weekday"/>
  </r>
  <r>
    <x v="1282"/>
    <d v="2024-04-01T00:00:00"/>
    <d v="2024-04-03T00:00:00"/>
    <d v="2024-04-03T00:00:00"/>
    <s v="Vikas Joshi"/>
    <s v="Jaipur"/>
    <x v="2"/>
    <x v="2"/>
    <s v="Jeans"/>
    <n v="1"/>
    <n v="500"/>
    <n v="500"/>
    <x v="0"/>
    <s v="Completed"/>
    <s v="On Time"/>
    <s v="WH-Delhi"/>
    <s v="Online"/>
    <s v="N/A"/>
    <s v="N/A"/>
    <n v="0"/>
    <s v="Keep"/>
    <s v="Ok"/>
    <s v="Valid"/>
    <s v="OK"/>
    <s v="Ok"/>
    <s v="Ok"/>
    <n v="500"/>
    <s v="ok"/>
    <s v="Not Returned"/>
    <x v="10"/>
    <n v="2024"/>
    <s v="Mon"/>
    <x v="0"/>
    <s v="Fast"/>
    <x v="0"/>
    <s v="Weekday"/>
  </r>
  <r>
    <x v="1283"/>
    <d v="2024-09-02T00:00:00"/>
    <d v="2024-09-01T00:00:00"/>
    <d v="2024-09-01T00:00:00"/>
    <s v="Rahul Singh"/>
    <s v="Delhi"/>
    <x v="5"/>
    <x v="0"/>
    <s v="Sofa"/>
    <n v="2"/>
    <n v="500"/>
    <n v="1000"/>
    <x v="1"/>
    <s v="Completed"/>
    <s v="Delayed"/>
    <s v="WH-Mumbai"/>
    <s v="Online"/>
    <s v="N/A"/>
    <s v="N/A"/>
    <n v="0"/>
    <s v="Keep"/>
    <s v="Ok"/>
    <s v="Valid"/>
    <s v="Dispatch Error"/>
    <s v="Ok"/>
    <s v="Ok"/>
    <n v="1000"/>
    <s v="ok"/>
    <s v="Not Returned"/>
    <x v="7"/>
    <n v="2024"/>
    <s v="Mon"/>
    <x v="0"/>
    <s v="Fast"/>
    <x v="0"/>
    <s v="Weekday"/>
  </r>
  <r>
    <x v="1284"/>
    <d v="2024-04-16T00:00:00"/>
    <d v="2024-04-18T00:00:00"/>
    <d v="2024-04-18T00:00:00"/>
    <s v="Anjali Yadav"/>
    <s v="Delhi"/>
    <x v="5"/>
    <x v="0"/>
    <s v="Sofa"/>
    <n v="0"/>
    <n v="2000"/>
    <n v="0"/>
    <x v="3"/>
    <s v="Cancelled"/>
    <s v="Delayed"/>
    <s v="WH-Delhi"/>
    <s v="Online"/>
    <s v="Yes"/>
    <s v="Wrong Item"/>
    <n v="0"/>
    <s v="Keep"/>
    <s v="Fix"/>
    <s v="Valid"/>
    <s v="OK"/>
    <s v="Ok"/>
    <s v="Ok"/>
    <n v="0"/>
    <s v="ok"/>
    <s v="Wrong Item"/>
    <x v="10"/>
    <n v="2024"/>
    <s v="Tue"/>
    <x v="0"/>
    <s v="Fast"/>
    <x v="0"/>
    <s v="Weekday"/>
  </r>
  <r>
    <x v="1285"/>
    <d v="2024-04-14T00:00:00"/>
    <d v="2024-04-13T00:00:00"/>
    <d v="2024-04-12T00:00:00"/>
    <s v="Karan Joshi"/>
    <s v="Hyderabad"/>
    <x v="0"/>
    <x v="3"/>
    <s v="Laptop"/>
    <n v="1"/>
    <n v="100"/>
    <n v="100"/>
    <x v="3"/>
    <s v="Completed"/>
    <s v="On Time"/>
    <s v="WH-Delhi"/>
    <s v="Offline"/>
    <s v="N/A"/>
    <s v="N/A"/>
    <n v="-1"/>
    <s v="Keep"/>
    <s v="Ok"/>
    <s v="Valid"/>
    <s v="Dispatch Error"/>
    <s v="Ok"/>
    <s v="Ok"/>
    <n v="100"/>
    <s v="ok"/>
    <s v="Not Returned"/>
    <x v="10"/>
    <n v="2024"/>
    <s v="Sun"/>
    <x v="0"/>
    <s v="Fast"/>
    <x v="0"/>
    <s v="Weekend"/>
  </r>
  <r>
    <x v="1286"/>
    <d v="2024-01-31T00:00:00"/>
    <d v="2024-01-31T00:00:00"/>
    <d v="2024-01-30T00:00:00"/>
    <s v="Karan Gupta"/>
    <s v="Lucknow"/>
    <x v="4"/>
    <x v="3"/>
    <s v="Headphones"/>
    <n v="1"/>
    <n v="100"/>
    <n v="100"/>
    <x v="2"/>
    <s v="Completed"/>
    <s v="In Transit"/>
    <s v="WH-Pune"/>
    <s v="Online"/>
    <s v="N/A"/>
    <s v="N/A"/>
    <n v="-1"/>
    <s v="Keep"/>
    <s v="Ok"/>
    <s v="Valid"/>
    <s v="Delivery Before Order"/>
    <s v="Ok"/>
    <s v="Ok"/>
    <n v="100"/>
    <s v="ok"/>
    <s v="Not Returned"/>
    <x v="4"/>
    <n v="2024"/>
    <s v="Wed"/>
    <x v="0"/>
    <s v="Fast"/>
    <x v="0"/>
    <s v="Weekday"/>
  </r>
  <r>
    <x v="1287"/>
    <d v="2024-08-21T00:00:00"/>
    <d v="2024-08-19T00:00:00"/>
    <d v="2024-08-22T00:00:00"/>
    <s v="Vikas Kumar"/>
    <s v="Hyderabad"/>
    <x v="0"/>
    <x v="1"/>
    <s v="Rice"/>
    <n v="1"/>
    <n v="0"/>
    <n v="0"/>
    <x v="1"/>
    <s v="Cancelled"/>
    <s v="In Transit"/>
    <s v="WH-Delhi"/>
    <s v="Online"/>
    <s v="No"/>
    <s v="N/A"/>
    <n v="3"/>
    <s v="Keep"/>
    <s v="Ok"/>
    <s v="Missing"/>
    <s v="Dispatch Error"/>
    <s v="Fix"/>
    <s v="Ok"/>
    <n v="0"/>
    <s v="ok"/>
    <s v="Not Returned"/>
    <x v="11"/>
    <n v="2024"/>
    <s v="Wed"/>
    <x v="0"/>
    <s v="Medium"/>
    <x v="0"/>
    <s v="Weekday"/>
  </r>
  <r>
    <x v="1288"/>
    <d v="2024-01-12T00:00:00"/>
    <d v="2024-01-12T00:00:00"/>
    <d v="2024-01-11T00:00:00"/>
    <s v="Rohit Kumar"/>
    <s v="Mumbai"/>
    <x v="1"/>
    <x v="3"/>
    <s v="Headphones"/>
    <n v="1"/>
    <n v="500"/>
    <n v="500"/>
    <x v="3"/>
    <s v="Pending"/>
    <s v="Delayed"/>
    <s v="WH-Pune"/>
    <s v="Online"/>
    <s v="No"/>
    <s v="N/A"/>
    <n v="-1"/>
    <s v="Keep"/>
    <s v="Ok"/>
    <s v="Valid"/>
    <s v="Delivery Before Order"/>
    <s v="Ok"/>
    <s v="Ok"/>
    <n v="500"/>
    <s v="ok"/>
    <s v="Not Returned"/>
    <x v="4"/>
    <n v="2024"/>
    <s v="Fri"/>
    <x v="0"/>
    <s v="Fast"/>
    <x v="0"/>
    <s v="Weekday"/>
  </r>
  <r>
    <x v="1289"/>
    <d v="2024-01-16T00:00:00"/>
    <d v="2024-01-18T00:00:00"/>
    <d v="2024-01-22T00:00:00"/>
    <s v="Amit Sharma"/>
    <s v="Delhi"/>
    <x v="5"/>
    <x v="3"/>
    <s v="Laptop"/>
    <n v="0"/>
    <n v="100"/>
    <n v="0"/>
    <x v="2"/>
    <s v="Pending"/>
    <s v="In Transit"/>
    <s v="WH-Pune"/>
    <s v="Offline"/>
    <s v="N/A"/>
    <s v="N/A"/>
    <n v="4"/>
    <s v="Keep"/>
    <s v="Fix"/>
    <s v="Valid"/>
    <s v="OK"/>
    <s v="Ok"/>
    <s v="Ok"/>
    <n v="0"/>
    <s v="ok"/>
    <s v="Not Returned"/>
    <x v="4"/>
    <n v="2024"/>
    <s v="Tue"/>
    <x v="0"/>
    <s v="Medium"/>
    <x v="0"/>
    <s v="Weekday"/>
  </r>
  <r>
    <x v="1290"/>
    <d v="2024-12-28T00:00:00"/>
    <d v="2024-12-27T00:00:00"/>
    <d v="2024-12-27T00:00:00"/>
    <s v="Sneha Singh"/>
    <s v="Pune"/>
    <x v="1"/>
    <x v="2"/>
    <s v="T-Shirt"/>
    <n v="2"/>
    <n v="500"/>
    <n v="1000"/>
    <x v="1"/>
    <s v="Completed"/>
    <s v="Delayed"/>
    <s v="WH-Delhi"/>
    <s v="Offline"/>
    <s v="Yes"/>
    <s v="Wrong Item"/>
    <n v="0"/>
    <s v="Keep"/>
    <s v="Ok"/>
    <s v="Valid"/>
    <s v="Dispatch Error"/>
    <s v="Ok"/>
    <s v="Ok"/>
    <n v="1000"/>
    <s v="ok"/>
    <s v="Wrong Item"/>
    <x v="6"/>
    <n v="2024"/>
    <s v="Sat"/>
    <x v="0"/>
    <s v="Fast"/>
    <x v="0"/>
    <s v="Weekend"/>
  </r>
  <r>
    <x v="1291"/>
    <d v="2024-08-23T00:00:00"/>
    <d v="2024-08-26T00:00:00"/>
    <d v="2024-08-31T00:00:00"/>
    <s v="Pooja Joshi"/>
    <s v="Lucknow"/>
    <x v="4"/>
    <x v="1"/>
    <s v="Rice"/>
    <n v="0"/>
    <n v="1000"/>
    <n v="0"/>
    <x v="0"/>
    <s v="Cancelled"/>
    <s v="In Transit"/>
    <s v="WH-Pune"/>
    <s v="Offline"/>
    <s v="N/A"/>
    <s v="N/A"/>
    <n v="5"/>
    <s v="Keep"/>
    <s v="Fix"/>
    <s v="Valid"/>
    <s v="OK"/>
    <s v="Ok"/>
    <s v="Ok"/>
    <n v="0"/>
    <s v="ok"/>
    <s v="Not Returned"/>
    <x v="11"/>
    <n v="2024"/>
    <s v="Fri"/>
    <x v="0"/>
    <s v="Medium"/>
    <x v="0"/>
    <s v="Weekday"/>
  </r>
  <r>
    <x v="1292"/>
    <d v="2024-12-16T00:00:00"/>
    <d v="2024-12-15T00:00:00"/>
    <d v="2024-12-22T00:00:00"/>
    <s v="Rohit Joshi"/>
    <s v="Bangalore"/>
    <x v="3"/>
    <x v="0"/>
    <s v="Chair"/>
    <n v="0"/>
    <n v="1000"/>
    <n v="0"/>
    <x v="0"/>
    <s v="Cancelled"/>
    <s v="Delayed"/>
    <s v="WH-Pune"/>
    <s v="Offline"/>
    <s v="No"/>
    <s v="N/A"/>
    <n v="7"/>
    <s v="Keep"/>
    <s v="Fix"/>
    <s v="Valid"/>
    <s v="Dispatch Error"/>
    <s v="Ok"/>
    <s v="Ok"/>
    <n v="0"/>
    <s v="ok"/>
    <s v="Not Returned"/>
    <x v="6"/>
    <n v="2024"/>
    <s v="Mon"/>
    <x v="1"/>
    <s v="Slow"/>
    <x v="0"/>
    <s v="Weekday"/>
  </r>
  <r>
    <x v="1293"/>
    <d v="2024-06-28T00:00:00"/>
    <d v="2024-07-01T00:00:00"/>
    <d v="2024-07-06T00:00:00"/>
    <s v="Amit Sharma"/>
    <s v="Nagpur"/>
    <x v="1"/>
    <x v="1"/>
    <s v="Rice"/>
    <n v="3"/>
    <n v="1000"/>
    <n v="3000"/>
    <x v="1"/>
    <s v="Completed"/>
    <s v="On Time"/>
    <s v="WH-Mumbai"/>
    <s v="Offline"/>
    <s v="Yes"/>
    <s v="Unknwon"/>
    <n v="5"/>
    <s v="Keep"/>
    <s v="Ok"/>
    <s v="Valid"/>
    <s v="OK"/>
    <s v="Ok"/>
    <s v="Ok"/>
    <n v="3000"/>
    <s v="ok"/>
    <s v="Unknwon"/>
    <x v="3"/>
    <n v="2024"/>
    <s v="Fri"/>
    <x v="0"/>
    <s v="Medium"/>
    <x v="2"/>
    <s v="Weekday"/>
  </r>
  <r>
    <x v="1294"/>
    <d v="2024-08-09T00:00:00"/>
    <d v="2024-08-10T00:00:00"/>
    <d v="2024-08-16T00:00:00"/>
    <s v="Sneha Yadav"/>
    <s v="Delhi"/>
    <x v="5"/>
    <x v="2"/>
    <s v="Jeans"/>
    <n v="2"/>
    <n v="0"/>
    <n v="0"/>
    <x v="2"/>
    <s v="Cancelled"/>
    <s v="Delayed"/>
    <s v="WH-Delhi"/>
    <s v="Online"/>
    <s v="Yes"/>
    <s v="Wrong Item"/>
    <n v="6"/>
    <s v="Keep"/>
    <s v="Ok"/>
    <s v="Missing"/>
    <s v="OK"/>
    <s v="Fix"/>
    <s v="Ok"/>
    <n v="0"/>
    <s v="ok"/>
    <s v="Wrong Item"/>
    <x v="11"/>
    <n v="2024"/>
    <s v="Fri"/>
    <x v="1"/>
    <s v="Slow"/>
    <x v="0"/>
    <s v="Weekday"/>
  </r>
  <r>
    <x v="1295"/>
    <d v="2024-11-28T00:00:00"/>
    <d v="2024-11-26T00:00:00"/>
    <d v="2024-11-29T00:00:00"/>
    <s v="Amit Gupta"/>
    <s v="Bangalore"/>
    <x v="3"/>
    <x v="3"/>
    <s v="Laptop"/>
    <n v="-1"/>
    <n v="100"/>
    <n v="-100"/>
    <x v="0"/>
    <s v="Cancelled"/>
    <s v="Delayed"/>
    <s v="WH-Pune"/>
    <s v="Offline"/>
    <s v="Yes"/>
    <s v="Unknwon"/>
    <n v="3"/>
    <s v="Keep"/>
    <s v="Fix"/>
    <s v="Valid"/>
    <s v="Dispatch Error"/>
    <s v="Ok"/>
    <s v="Ok"/>
    <n v="-100"/>
    <s v="ok"/>
    <s v="Unknwon"/>
    <x v="5"/>
    <n v="2024"/>
    <s v="Thu"/>
    <x v="0"/>
    <s v="Medium"/>
    <x v="0"/>
    <s v="Weekday"/>
  </r>
  <r>
    <x v="1296"/>
    <d v="2024-09-09T00:00:00"/>
    <d v="2024-09-08T00:00:00"/>
    <d v="2024-09-10T00:00:00"/>
    <s v="Anjali Gupta"/>
    <s v="Hyderabad"/>
    <x v="0"/>
    <x v="0"/>
    <s v="Sofa"/>
    <n v="3"/>
    <n v="100"/>
    <n v="300"/>
    <x v="0"/>
    <s v="Completed"/>
    <s v="Delayed"/>
    <s v="WH-Mumbai"/>
    <s v="Online"/>
    <s v="No"/>
    <s v="N/A"/>
    <n v="2"/>
    <s v="Keep"/>
    <s v="Ok"/>
    <s v="Valid"/>
    <s v="Dispatch Error"/>
    <s v="Ok"/>
    <s v="Ok"/>
    <n v="300"/>
    <s v="ok"/>
    <s v="Not Returned"/>
    <x v="7"/>
    <n v="2024"/>
    <s v="Mon"/>
    <x v="0"/>
    <s v="Fast"/>
    <x v="0"/>
    <s v="Weekday"/>
  </r>
  <r>
    <x v="1297"/>
    <d v="2024-03-25T00:00:00"/>
    <d v="2024-03-28T00:00:00"/>
    <d v="2024-03-29T00:00:00"/>
    <s v="Sneha Gupta"/>
    <s v="Lucknow"/>
    <x v="4"/>
    <x v="0"/>
    <s v="Sofa"/>
    <n v="2"/>
    <n v="1000"/>
    <n v="2000"/>
    <x v="3"/>
    <s v="Completed"/>
    <s v="Delayed"/>
    <s v="WH-Pune"/>
    <s v="Online"/>
    <s v="Yes"/>
    <s v="Late Delivery"/>
    <n v="1"/>
    <s v="Keep"/>
    <s v="Ok"/>
    <s v="Valid"/>
    <s v="OK"/>
    <s v="Ok"/>
    <s v="Ok"/>
    <n v="2000"/>
    <s v="ok"/>
    <s v="Late Delivery"/>
    <x v="8"/>
    <n v="2024"/>
    <s v="Mon"/>
    <x v="0"/>
    <s v="Fast"/>
    <x v="2"/>
    <s v="Weekday"/>
  </r>
  <r>
    <x v="1298"/>
    <d v="2024-10-05T00:00:00"/>
    <d v="2024-10-06T00:00:00"/>
    <d v="2024-10-05T00:00:00"/>
    <s v="Anjali Kumar"/>
    <s v="Delhi"/>
    <x v="5"/>
    <x v="0"/>
    <s v="Sofa"/>
    <n v="0"/>
    <n v="0"/>
    <n v="0"/>
    <x v="3"/>
    <s v="Pending"/>
    <s v="On Time"/>
    <s v="WH-Delhi"/>
    <s v="Online"/>
    <s v="Yes"/>
    <s v="Late Delivery"/>
    <n v="-1"/>
    <s v="Keep"/>
    <s v="Fix"/>
    <s v="Missing"/>
    <s v="Delivery Before Dispatch"/>
    <s v="Fix"/>
    <s v="Ok"/>
    <n v="0"/>
    <s v="ok"/>
    <s v="Late Delivery"/>
    <x v="0"/>
    <n v="2024"/>
    <s v="Sat"/>
    <x v="0"/>
    <s v="Fast"/>
    <x v="0"/>
    <s v="Weekend"/>
  </r>
  <r>
    <x v="1299"/>
    <d v="2024-06-26T00:00:00"/>
    <d v="2024-06-24T00:00:00"/>
    <d v="2024-06-24T00:00:00"/>
    <s v="Rohit Sharma"/>
    <s v="Hyderabad"/>
    <x v="0"/>
    <x v="1"/>
    <s v="Rice"/>
    <n v="-1"/>
    <n v="1000"/>
    <n v="-1000"/>
    <x v="1"/>
    <s v="Completed"/>
    <s v="In Transit"/>
    <s v="WH-Mumbai"/>
    <s v="Offline"/>
    <s v="N/A"/>
    <s v="N/A"/>
    <n v="0"/>
    <s v="Keep"/>
    <s v="Fix"/>
    <s v="Valid"/>
    <s v="Dispatch Error"/>
    <s v="Ok"/>
    <s v="Ok"/>
    <n v="-1000"/>
    <s v="ok"/>
    <s v="Wrong"/>
    <x v="3"/>
    <n v="2024"/>
    <s v="Wed"/>
    <x v="0"/>
    <s v="Fast"/>
    <x v="0"/>
    <s v="Weekday"/>
  </r>
  <r>
    <x v="1300"/>
    <d v="2024-07-01T00:00:00"/>
    <d v="2024-06-30T00:00:00"/>
    <d v="2024-07-05T00:00:00"/>
    <s v="Neha Gupta"/>
    <s v="Pune"/>
    <x v="1"/>
    <x v="0"/>
    <s v="Chair"/>
    <n v="1"/>
    <n v="500"/>
    <n v="500"/>
    <x v="3"/>
    <s v="Completed"/>
    <s v="Delayed"/>
    <s v="WH-Delhi"/>
    <s v="Online"/>
    <s v="N/A"/>
    <s v="N/A"/>
    <n v="5"/>
    <s v="Keep"/>
    <s v="Ok"/>
    <s v="Valid"/>
    <s v="Dispatch Error"/>
    <s v="Ok"/>
    <s v="Ok"/>
    <n v="500"/>
    <s v="ok"/>
    <s v="Not Returned"/>
    <x v="1"/>
    <n v="2024"/>
    <s v="Mon"/>
    <x v="0"/>
    <s v="Medium"/>
    <x v="0"/>
    <s v="Weekday"/>
  </r>
  <r>
    <x v="1301"/>
    <d v="2024-05-23T00:00:00"/>
    <d v="2024-05-21T00:00:00"/>
    <d v="2024-05-21T00:00:00"/>
    <s v="Neha Patel"/>
    <s v="Pune"/>
    <x v="1"/>
    <x v="3"/>
    <s v="Headphones"/>
    <n v="1"/>
    <n v="0"/>
    <n v="0"/>
    <x v="0"/>
    <s v="Pending"/>
    <s v="Delayed"/>
    <s v="WH-Mumbai"/>
    <s v="Online"/>
    <s v="N/A"/>
    <s v="N/A"/>
    <n v="0"/>
    <s v="Keep"/>
    <s v="Ok"/>
    <s v="Missing"/>
    <s v="Dispatch Error"/>
    <s v="Fix"/>
    <s v="Ok"/>
    <n v="0"/>
    <s v="ok"/>
    <s v="Not Returned"/>
    <x v="9"/>
    <n v="2024"/>
    <s v="Thu"/>
    <x v="0"/>
    <s v="Fast"/>
    <x v="0"/>
    <s v="Weekday"/>
  </r>
  <r>
    <x v="1302"/>
    <d v="2024-12-29T00:00:00"/>
    <d v="2024-12-29T00:00:00"/>
    <d v="2024-12-31T00:00:00"/>
    <s v="Rahul Yadav"/>
    <s v="Jaipur"/>
    <x v="2"/>
    <x v="2"/>
    <s v="Jacket"/>
    <n v="2"/>
    <n v="100"/>
    <n v="200"/>
    <x v="2"/>
    <s v="Cancelled"/>
    <s v="Delayed"/>
    <s v="WH-Delhi"/>
    <s v="Offline"/>
    <s v="Yes"/>
    <s v="Wrong Item"/>
    <n v="2"/>
    <s v="Keep"/>
    <s v="Ok"/>
    <s v="Valid"/>
    <s v="OK"/>
    <s v="Ok"/>
    <s v="Ok"/>
    <n v="200"/>
    <s v="ok"/>
    <s v="Wrong Item"/>
    <x v="6"/>
    <n v="2024"/>
    <s v="Sun"/>
    <x v="0"/>
    <s v="Fast"/>
    <x v="0"/>
    <s v="Weekend"/>
  </r>
  <r>
    <x v="1303"/>
    <d v="2024-05-23T00:00:00"/>
    <d v="2024-05-21T00:00:00"/>
    <d v="2024-05-20T00:00:00"/>
    <s v="Rahul Patel"/>
    <s v="Delhi"/>
    <x v="5"/>
    <x v="0"/>
    <s v="Chair"/>
    <n v="-1"/>
    <n v="100"/>
    <n v="-100"/>
    <x v="1"/>
    <s v="Pending"/>
    <s v="In Transit"/>
    <s v="WH-Pune"/>
    <s v="Offline"/>
    <s v="No"/>
    <s v="N/A"/>
    <n v="-1"/>
    <s v="Keep"/>
    <s v="Fix"/>
    <s v="Valid"/>
    <s v="Dispatch Error"/>
    <s v="Ok"/>
    <s v="Ok"/>
    <n v="-100"/>
    <s v="ok"/>
    <s v="Not Returned"/>
    <x v="9"/>
    <n v="2024"/>
    <s v="Thu"/>
    <x v="0"/>
    <s v="Fast"/>
    <x v="0"/>
    <s v="Weekday"/>
  </r>
  <r>
    <x v="1304"/>
    <d v="2024-08-02T00:00:00"/>
    <d v="2024-08-01T00:00:00"/>
    <d v="2024-08-04T00:00:00"/>
    <s v="Priya Sharma"/>
    <s v="Nagpur"/>
    <x v="1"/>
    <x v="3"/>
    <s v="Headphones"/>
    <n v="1"/>
    <n v="500"/>
    <n v="500"/>
    <x v="3"/>
    <s v="Completed"/>
    <s v="Delayed"/>
    <s v="WH-Pune"/>
    <s v="Online"/>
    <s v="N/A"/>
    <s v="N/A"/>
    <n v="3"/>
    <s v="Keep"/>
    <s v="Ok"/>
    <s v="Valid"/>
    <s v="Dispatch Error"/>
    <s v="Ok"/>
    <s v="Ok"/>
    <n v="500"/>
    <s v="ok"/>
    <s v="Not Returned"/>
    <x v="11"/>
    <n v="2024"/>
    <s v="Fri"/>
    <x v="0"/>
    <s v="Medium"/>
    <x v="0"/>
    <s v="Weekday"/>
  </r>
  <r>
    <x v="1305"/>
    <d v="2024-01-30T00:00:00"/>
    <d v="2024-02-02T00:00:00"/>
    <d v="2024-02-06T00:00:00"/>
    <s v="Sneha Yadav"/>
    <s v="Nagpur"/>
    <x v="1"/>
    <x v="0"/>
    <s v="Sofa"/>
    <n v="3"/>
    <n v="0"/>
    <n v="0"/>
    <x v="3"/>
    <s v="Pending"/>
    <s v="Delayed"/>
    <s v="WH-Delhi"/>
    <s v="Online"/>
    <s v="Yes"/>
    <s v="Late Delivery"/>
    <n v="4"/>
    <s v="Keep"/>
    <s v="Ok"/>
    <s v="Missing"/>
    <s v="OK"/>
    <s v="Fix"/>
    <s v="Ok"/>
    <n v="0"/>
    <s v="ok"/>
    <s v="Late Delivery"/>
    <x v="4"/>
    <n v="2024"/>
    <s v="Tue"/>
    <x v="0"/>
    <s v="Medium"/>
    <x v="0"/>
    <s v="Weekday"/>
  </r>
  <r>
    <x v="1306"/>
    <d v="2024-07-11T00:00:00"/>
    <d v="2024-07-09T00:00:00"/>
    <d v="2024-07-12T00:00:00"/>
    <s v="Sneha Patel"/>
    <s v="Lucknow"/>
    <x v="4"/>
    <x v="0"/>
    <s v="Table"/>
    <n v="3"/>
    <n v="100"/>
    <n v="300"/>
    <x v="2"/>
    <s v="Cancelled"/>
    <s v="Delayed"/>
    <s v="WH-Mumbai"/>
    <s v="Offline"/>
    <s v="No"/>
    <s v="N/A"/>
    <n v="3"/>
    <s v="Keep"/>
    <s v="Ok"/>
    <s v="Valid"/>
    <s v="Dispatch Error"/>
    <s v="Ok"/>
    <s v="Ok"/>
    <n v="300"/>
    <s v="ok"/>
    <s v="Not Returned"/>
    <x v="1"/>
    <n v="2024"/>
    <s v="Thu"/>
    <x v="0"/>
    <s v="Medium"/>
    <x v="0"/>
    <s v="Weekday"/>
  </r>
  <r>
    <x v="1307"/>
    <d v="2024-12-19T00:00:00"/>
    <d v="2024-12-18T00:00:00"/>
    <d v="2024-12-23T00:00:00"/>
    <s v="Sneha Verma"/>
    <s v="Lucknow"/>
    <x v="4"/>
    <x v="3"/>
    <s v="Laptop"/>
    <n v="-1"/>
    <n v="2000"/>
    <n v="-2000"/>
    <x v="3"/>
    <s v="Completed"/>
    <s v="On Time"/>
    <s v="WH-Delhi"/>
    <s v="Offline"/>
    <s v="Yes"/>
    <s v="Late Delivery"/>
    <n v="5"/>
    <s v="Keep"/>
    <s v="Fix"/>
    <s v="Valid"/>
    <s v="Dispatch Error"/>
    <s v="Ok"/>
    <s v="Ok"/>
    <n v="-2000"/>
    <s v="ok"/>
    <s v="Late Delivery"/>
    <x v="6"/>
    <n v="2024"/>
    <s v="Thu"/>
    <x v="0"/>
    <s v="Medium"/>
    <x v="0"/>
    <s v="Weekday"/>
  </r>
  <r>
    <x v="1308"/>
    <d v="2024-06-15T00:00:00"/>
    <d v="2024-06-18T00:00:00"/>
    <d v="2024-06-22T00:00:00"/>
    <s v="Neha Joshi"/>
    <s v="Lucknow"/>
    <x v="4"/>
    <x v="2"/>
    <s v="Jacket"/>
    <n v="3"/>
    <n v="500"/>
    <n v="1500"/>
    <x v="1"/>
    <s v="Completed"/>
    <s v="Delayed"/>
    <s v="WH-Delhi"/>
    <s v="Offline"/>
    <s v="No"/>
    <s v="N/A"/>
    <n v="4"/>
    <s v="Keep"/>
    <s v="Ok"/>
    <s v="Valid"/>
    <s v="OK"/>
    <s v="Ok"/>
    <s v="Ok"/>
    <n v="1500"/>
    <s v="ok"/>
    <s v="Not Returned"/>
    <x v="3"/>
    <n v="2024"/>
    <s v="Sat"/>
    <x v="0"/>
    <s v="Medium"/>
    <x v="0"/>
    <s v="Weekend"/>
  </r>
  <r>
    <x v="1309"/>
    <d v="2024-05-16T00:00:00"/>
    <d v="2024-05-14T00:00:00"/>
    <d v="2024-05-16T00:00:00"/>
    <s v="Rohit Verma"/>
    <s v="Jaipur"/>
    <x v="2"/>
    <x v="1"/>
    <s v="Wheat"/>
    <n v="3"/>
    <n v="2000"/>
    <n v="6000"/>
    <x v="1"/>
    <s v="Completed"/>
    <s v="Delayed"/>
    <s v="WH-Pune"/>
    <s v="Online"/>
    <s v="Yes"/>
    <s v="Damaged"/>
    <n v="2"/>
    <s v="Keep"/>
    <s v="Ok"/>
    <s v="Valid"/>
    <s v="Dispatch Error"/>
    <s v="Ok"/>
    <s v="Ok"/>
    <n v="6000"/>
    <s v="ok"/>
    <s v="Damaged"/>
    <x v="9"/>
    <n v="2024"/>
    <s v="Thu"/>
    <x v="0"/>
    <s v="Fast"/>
    <x v="1"/>
    <s v="Weekday"/>
  </r>
  <r>
    <x v="1310"/>
    <d v="2024-04-11T00:00:00"/>
    <d v="2024-04-12T00:00:00"/>
    <d v="2024-04-13T00:00:00"/>
    <s v="Amit Verma"/>
    <s v="Mumbai"/>
    <x v="1"/>
    <x v="1"/>
    <s v="Oil"/>
    <n v="3"/>
    <n v="2000"/>
    <n v="6000"/>
    <x v="2"/>
    <s v="Completed"/>
    <s v="In Transit"/>
    <s v="WH-Pune"/>
    <s v="Online"/>
    <s v="Yes"/>
    <s v="Unknwon"/>
    <n v="1"/>
    <s v="Keep"/>
    <s v="Ok"/>
    <s v="Valid"/>
    <s v="OK"/>
    <s v="Ok"/>
    <s v="Ok"/>
    <n v="6000"/>
    <s v="ok"/>
    <s v="Unknwon"/>
    <x v="10"/>
    <n v="2024"/>
    <s v="Thu"/>
    <x v="0"/>
    <s v="Fast"/>
    <x v="1"/>
    <s v="Weekday"/>
  </r>
  <r>
    <x v="1311"/>
    <d v="2024-04-23T00:00:00"/>
    <d v="2024-04-24T00:00:00"/>
    <d v="2024-04-23T00:00:00"/>
    <s v="Priya Yadav"/>
    <s v="Jaipur"/>
    <x v="2"/>
    <x v="2"/>
    <s v="T-Shirt"/>
    <n v="3"/>
    <n v="1000"/>
    <n v="3000"/>
    <x v="2"/>
    <s v="Completed"/>
    <s v="Delayed"/>
    <s v="WH-Delhi"/>
    <s v="Offline"/>
    <s v="N/A"/>
    <s v="N/A"/>
    <n v="-1"/>
    <s v="Keep"/>
    <s v="Ok"/>
    <s v="Valid"/>
    <s v="Delivery Before Dispatch"/>
    <s v="Ok"/>
    <s v="Ok"/>
    <n v="3000"/>
    <s v="ok"/>
    <s v="Not Returned"/>
    <x v="10"/>
    <n v="2024"/>
    <s v="Tue"/>
    <x v="0"/>
    <s v="Fast"/>
    <x v="2"/>
    <s v="Weekday"/>
  </r>
  <r>
    <x v="1312"/>
    <d v="2024-12-10T00:00:00"/>
    <d v="2024-12-13T00:00:00"/>
    <d v="2024-12-16T00:00:00"/>
    <s v="Rahul Yadav"/>
    <s v="Jaipur"/>
    <x v="2"/>
    <x v="2"/>
    <s v="Jeans"/>
    <n v="1"/>
    <n v="500"/>
    <n v="500"/>
    <x v="1"/>
    <s v="Completed"/>
    <s v="Delayed"/>
    <s v="WH-Delhi"/>
    <s v="Offline"/>
    <s v="No"/>
    <s v="N/A"/>
    <n v="3"/>
    <s v="Keep"/>
    <s v="Ok"/>
    <s v="Valid"/>
    <s v="OK"/>
    <s v="Ok"/>
    <s v="Ok"/>
    <n v="500"/>
    <s v="ok"/>
    <s v="Not Returned"/>
    <x v="6"/>
    <n v="2024"/>
    <s v="Tue"/>
    <x v="0"/>
    <s v="Medium"/>
    <x v="0"/>
    <s v="Weekday"/>
  </r>
  <r>
    <x v="1313"/>
    <d v="2024-05-06T00:00:00"/>
    <d v="2024-05-04T00:00:00"/>
    <d v="2024-05-05T00:00:00"/>
    <s v="Rahul Kumar"/>
    <s v="Jaipur"/>
    <x v="2"/>
    <x v="1"/>
    <s v="Oil"/>
    <n v="-1"/>
    <n v="500"/>
    <n v="-500"/>
    <x v="1"/>
    <s v="Pending"/>
    <s v="Delayed"/>
    <s v="WH-Delhi"/>
    <s v="Online"/>
    <s v="Yes"/>
    <s v="Wrong Item"/>
    <n v="1"/>
    <s v="Keep"/>
    <s v="Fix"/>
    <s v="Valid"/>
    <s v="Dispatch Error"/>
    <s v="Ok"/>
    <s v="Ok"/>
    <n v="-500"/>
    <s v="ok"/>
    <s v="Wrong Item"/>
    <x v="9"/>
    <n v="2024"/>
    <s v="Mon"/>
    <x v="0"/>
    <s v="Fast"/>
    <x v="0"/>
    <s v="Weekday"/>
  </r>
  <r>
    <x v="1314"/>
    <d v="2024-11-01T00:00:00"/>
    <d v="2024-11-03T00:00:00"/>
    <d v="2024-11-06T00:00:00"/>
    <s v="Priya Sharma"/>
    <s v="Pune"/>
    <x v="1"/>
    <x v="0"/>
    <s v="Table"/>
    <n v="0"/>
    <n v="500"/>
    <n v="0"/>
    <x v="0"/>
    <s v="Cancelled"/>
    <s v="Delayed"/>
    <s v="WH-Delhi"/>
    <s v="Online"/>
    <s v="Yes"/>
    <s v="Damaged"/>
    <n v="3"/>
    <s v="Keep"/>
    <s v="Fix"/>
    <s v="Valid"/>
    <s v="OK"/>
    <s v="Ok"/>
    <s v="Ok"/>
    <n v="0"/>
    <s v="ok"/>
    <s v="Damaged"/>
    <x v="5"/>
    <n v="2024"/>
    <s v="Fri"/>
    <x v="0"/>
    <s v="Medium"/>
    <x v="0"/>
    <s v="Weekday"/>
  </r>
  <r>
    <x v="1315"/>
    <d v="2024-12-17T00:00:00"/>
    <d v="2024-12-18T00:00:00"/>
    <d v="2024-12-20T00:00:00"/>
    <s v="Neha Joshi"/>
    <s v="Hyderabad"/>
    <x v="0"/>
    <x v="2"/>
    <s v="Jacket"/>
    <n v="3"/>
    <n v="100"/>
    <n v="300"/>
    <x v="0"/>
    <s v="Pending"/>
    <s v="On Time"/>
    <s v="WH-Delhi"/>
    <s v="Online"/>
    <s v="N/A"/>
    <s v="N/A"/>
    <n v="2"/>
    <s v="Keep"/>
    <s v="Ok"/>
    <s v="Valid"/>
    <s v="OK"/>
    <s v="Ok"/>
    <s v="Ok"/>
    <n v="300"/>
    <s v="ok"/>
    <s v="Not Returned"/>
    <x v="6"/>
    <n v="2024"/>
    <s v="Tue"/>
    <x v="0"/>
    <s v="Fast"/>
    <x v="0"/>
    <s v="Weekday"/>
  </r>
  <r>
    <x v="1316"/>
    <d v="2024-06-21T00:00:00"/>
    <d v="2024-06-23T00:00:00"/>
    <d v="2024-06-27T00:00:00"/>
    <s v="Sneha Kumar"/>
    <s v="Lucknow"/>
    <x v="4"/>
    <x v="0"/>
    <s v="Table"/>
    <n v="3"/>
    <n v="100"/>
    <n v="300"/>
    <x v="3"/>
    <s v="Completed"/>
    <s v="Delayed"/>
    <s v="WH-Pune"/>
    <s v="Offline"/>
    <s v="N/A"/>
    <s v="N/A"/>
    <n v="4"/>
    <s v="Keep"/>
    <s v="Ok"/>
    <s v="Valid"/>
    <s v="OK"/>
    <s v="Ok"/>
    <s v="Ok"/>
    <n v="300"/>
    <s v="ok"/>
    <s v="Not Returned"/>
    <x v="3"/>
    <n v="2024"/>
    <s v="Fri"/>
    <x v="0"/>
    <s v="Medium"/>
    <x v="0"/>
    <s v="Weekday"/>
  </r>
  <r>
    <x v="1317"/>
    <d v="2024-01-15T00:00:00"/>
    <d v="2024-01-15T00:00:00"/>
    <d v="2024-01-19T00:00:00"/>
    <s v="Rahul Sharma"/>
    <s v="Bangalore"/>
    <x v="3"/>
    <x v="1"/>
    <s v="Oil"/>
    <n v="3"/>
    <n v="2000"/>
    <n v="6000"/>
    <x v="3"/>
    <s v="Completed"/>
    <s v="Delayed"/>
    <s v="WH-Pune"/>
    <s v="Online"/>
    <s v="N/A"/>
    <s v="N/A"/>
    <n v="4"/>
    <s v="Keep"/>
    <s v="Ok"/>
    <s v="Valid"/>
    <s v="OK"/>
    <s v="Ok"/>
    <s v="Ok"/>
    <n v="6000"/>
    <s v="ok"/>
    <s v="Not Returned"/>
    <x v="4"/>
    <n v="2024"/>
    <s v="Mon"/>
    <x v="0"/>
    <s v="Medium"/>
    <x v="1"/>
    <s v="Weekday"/>
  </r>
  <r>
    <x v="1318"/>
    <d v="2024-12-28T00:00:00"/>
    <d v="2024-12-29T00:00:00"/>
    <d v="2025-01-03T00:00:00"/>
    <s v="Rahul Sharma"/>
    <s v="Delhi"/>
    <x v="5"/>
    <x v="0"/>
    <s v="Table"/>
    <n v="3"/>
    <n v="1000"/>
    <n v="3000"/>
    <x v="1"/>
    <s v="Cancelled"/>
    <s v="In Transit"/>
    <s v="WH-Pune"/>
    <s v="Offline"/>
    <s v="N/A"/>
    <s v="N/A"/>
    <n v="5"/>
    <s v="Keep"/>
    <s v="Ok"/>
    <s v="Valid"/>
    <s v="OK"/>
    <s v="Ok"/>
    <s v="Ok"/>
    <n v="3000"/>
    <s v="ok"/>
    <s v="Not Returned"/>
    <x v="6"/>
    <n v="2024"/>
    <s v="Sat"/>
    <x v="0"/>
    <s v="Medium"/>
    <x v="2"/>
    <s v="Weekend"/>
  </r>
  <r>
    <x v="1319"/>
    <d v="2024-02-18T00:00:00"/>
    <d v="2024-02-18T00:00:00"/>
    <d v="2024-02-17T00:00:00"/>
    <s v="Rohit Sharma"/>
    <s v="Pune"/>
    <x v="1"/>
    <x v="2"/>
    <s v="Jacket"/>
    <n v="1"/>
    <n v="2000"/>
    <n v="2000"/>
    <x v="3"/>
    <s v="Completed"/>
    <s v="On Time"/>
    <s v="WH-Delhi"/>
    <s v="Online"/>
    <s v="N/A"/>
    <s v="N/A"/>
    <n v="-1"/>
    <s v="Keep"/>
    <s v="Ok"/>
    <s v="Valid"/>
    <s v="Delivery Before Order"/>
    <s v="Ok"/>
    <s v="Ok"/>
    <n v="2000"/>
    <s v="ok"/>
    <s v="Not Returned"/>
    <x v="2"/>
    <n v="2024"/>
    <s v="Sun"/>
    <x v="0"/>
    <s v="Fast"/>
    <x v="2"/>
    <s v="Weekend"/>
  </r>
  <r>
    <x v="1320"/>
    <d v="2024-01-02T00:00:00"/>
    <d v="2024-01-03T00:00:00"/>
    <d v="2024-01-08T00:00:00"/>
    <s v="Anjali Gupta"/>
    <s v="Hyderabad"/>
    <x v="0"/>
    <x v="0"/>
    <s v="Sofa"/>
    <n v="3"/>
    <n v="0"/>
    <n v="0"/>
    <x v="2"/>
    <s v="Pending"/>
    <s v="On Time"/>
    <s v="WH-Pune"/>
    <s v="Offline"/>
    <s v="N/A"/>
    <s v="N/A"/>
    <n v="5"/>
    <s v="Keep"/>
    <s v="Ok"/>
    <s v="Missing"/>
    <s v="OK"/>
    <s v="Fix"/>
    <s v="Ok"/>
    <n v="0"/>
    <s v="ok"/>
    <s v="Not Returned"/>
    <x v="4"/>
    <n v="2024"/>
    <s v="Tue"/>
    <x v="0"/>
    <s v="Medium"/>
    <x v="0"/>
    <s v="Weekday"/>
  </r>
  <r>
    <x v="1321"/>
    <d v="2024-12-13T00:00:00"/>
    <d v="2024-12-15T00:00:00"/>
    <d v="2024-12-17T00:00:00"/>
    <s v="Rohit Verma"/>
    <s v="Nagpur"/>
    <x v="1"/>
    <x v="0"/>
    <s v="Table"/>
    <n v="0"/>
    <n v="0"/>
    <n v="0"/>
    <x v="3"/>
    <s v="Completed"/>
    <s v="In Transit"/>
    <s v="WH-Pune"/>
    <s v="Online"/>
    <s v="No"/>
    <s v="N/A"/>
    <n v="2"/>
    <s v="Keep"/>
    <s v="Fix"/>
    <s v="Missing"/>
    <s v="OK"/>
    <s v="Fix"/>
    <s v="Ok"/>
    <n v="0"/>
    <s v="ok"/>
    <s v="Not Returned"/>
    <x v="6"/>
    <n v="2024"/>
    <s v="Fri"/>
    <x v="0"/>
    <s v="Fast"/>
    <x v="0"/>
    <s v="Weekday"/>
  </r>
  <r>
    <x v="1322"/>
    <d v="2024-04-27T00:00:00"/>
    <d v="2024-04-30T00:00:00"/>
    <d v="2024-05-02T00:00:00"/>
    <s v="Amit Gupta"/>
    <s v="Pune"/>
    <x v="1"/>
    <x v="0"/>
    <s v="Sofa"/>
    <n v="0"/>
    <n v="0"/>
    <n v="0"/>
    <x v="1"/>
    <s v="Completed"/>
    <s v="On Time"/>
    <s v="WH-Delhi"/>
    <s v="Online"/>
    <s v="No"/>
    <s v="N/A"/>
    <n v="2"/>
    <s v="Keep"/>
    <s v="Fix"/>
    <s v="Missing"/>
    <s v="OK"/>
    <s v="Fix"/>
    <s v="Ok"/>
    <n v="0"/>
    <s v="ok"/>
    <s v="Not Returned"/>
    <x v="10"/>
    <n v="2024"/>
    <s v="Sat"/>
    <x v="0"/>
    <s v="Fast"/>
    <x v="0"/>
    <s v="Weekend"/>
  </r>
  <r>
    <x v="1323"/>
    <d v="2024-03-02T00:00:00"/>
    <d v="2024-03-02T00:00:00"/>
    <d v="2024-03-02T00:00:00"/>
    <s v="Anjali Patel"/>
    <s v="Delhi"/>
    <x v="5"/>
    <x v="2"/>
    <s v="Jacket"/>
    <n v="0"/>
    <n v="1000"/>
    <n v="0"/>
    <x v="1"/>
    <s v="Cancelled"/>
    <s v="On Time"/>
    <s v="WH-Delhi"/>
    <s v="Online"/>
    <s v="No"/>
    <s v="N/A"/>
    <n v="0"/>
    <s v="Keep"/>
    <s v="Fix"/>
    <s v="Valid"/>
    <s v="OK"/>
    <s v="Ok"/>
    <s v="Ok"/>
    <n v="0"/>
    <s v="ok"/>
    <s v="Not Returned"/>
    <x v="8"/>
    <n v="2024"/>
    <s v="Sat"/>
    <x v="0"/>
    <s v="Fast"/>
    <x v="0"/>
    <s v="Weekend"/>
  </r>
  <r>
    <x v="1324"/>
    <d v="2024-04-03T00:00:00"/>
    <d v="2024-04-06T00:00:00"/>
    <d v="2024-04-10T00:00:00"/>
    <s v="Sneha Kumar"/>
    <s v="Nagpur"/>
    <x v="1"/>
    <x v="2"/>
    <s v="Jeans"/>
    <n v="1"/>
    <n v="0"/>
    <n v="0"/>
    <x v="2"/>
    <s v="Cancelled"/>
    <s v="Delayed"/>
    <s v="WH-Mumbai"/>
    <s v="Offline"/>
    <s v="N/A"/>
    <s v="N/A"/>
    <n v="4"/>
    <s v="Keep"/>
    <s v="Ok"/>
    <s v="Missing"/>
    <s v="OK"/>
    <s v="Fix"/>
    <s v="Ok"/>
    <n v="0"/>
    <s v="ok"/>
    <s v="Not Returned"/>
    <x v="10"/>
    <n v="2024"/>
    <s v="Wed"/>
    <x v="0"/>
    <s v="Medium"/>
    <x v="0"/>
    <s v="Weekday"/>
  </r>
  <r>
    <x v="1325"/>
    <d v="2024-08-09T00:00:00"/>
    <d v="2024-08-08T00:00:00"/>
    <d v="2024-08-09T00:00:00"/>
    <s v="Neha Yadav"/>
    <s v="Nagpur"/>
    <x v="1"/>
    <x v="2"/>
    <s v="Jeans"/>
    <n v="2"/>
    <n v="1000"/>
    <n v="2000"/>
    <x v="2"/>
    <s v="Pending"/>
    <s v="Delayed"/>
    <s v="WH-Delhi"/>
    <s v="Offline"/>
    <s v="No"/>
    <s v="N/A"/>
    <n v="1"/>
    <s v="Keep"/>
    <s v="Ok"/>
    <s v="Valid"/>
    <s v="Dispatch Error"/>
    <s v="Ok"/>
    <s v="Ok"/>
    <n v="2000"/>
    <s v="ok"/>
    <s v="Not Returned"/>
    <x v="11"/>
    <n v="2024"/>
    <s v="Fri"/>
    <x v="0"/>
    <s v="Fast"/>
    <x v="2"/>
    <s v="Weekday"/>
  </r>
  <r>
    <x v="1326"/>
    <d v="2024-01-05T00:00:00"/>
    <d v="2024-01-04T00:00:00"/>
    <d v="2024-01-07T00:00:00"/>
    <s v="Amit Yadav"/>
    <s v="Pune"/>
    <x v="1"/>
    <x v="2"/>
    <s v="Jacket"/>
    <n v="0"/>
    <n v="2000"/>
    <n v="0"/>
    <x v="3"/>
    <s v="Cancelled"/>
    <s v="In Transit"/>
    <s v="WH-Pune"/>
    <s v="Online"/>
    <s v="N/A"/>
    <s v="N/A"/>
    <n v="3"/>
    <s v="Keep"/>
    <s v="Fix"/>
    <s v="Valid"/>
    <s v="Dispatch Error"/>
    <s v="Ok"/>
    <s v="Ok"/>
    <n v="0"/>
    <s v="ok"/>
    <s v="Not Returned"/>
    <x v="4"/>
    <n v="2024"/>
    <s v="Fri"/>
    <x v="0"/>
    <s v="Medium"/>
    <x v="0"/>
    <s v="Weekday"/>
  </r>
  <r>
    <x v="1327"/>
    <d v="2024-03-09T00:00:00"/>
    <d v="2024-03-11T00:00:00"/>
    <d v="2024-03-11T00:00:00"/>
    <s v="Vikas Verma"/>
    <s v="Delhi"/>
    <x v="5"/>
    <x v="3"/>
    <s v="Mobile"/>
    <n v="2"/>
    <n v="2000"/>
    <n v="4000"/>
    <x v="2"/>
    <s v="Pending"/>
    <s v="Delayed"/>
    <s v="WH-Delhi"/>
    <s v="Online"/>
    <s v="No"/>
    <s v="N/A"/>
    <n v="0"/>
    <s v="Keep"/>
    <s v="Ok"/>
    <s v="Valid"/>
    <s v="OK"/>
    <s v="Ok"/>
    <s v="Ok"/>
    <n v="4000"/>
    <s v="ok"/>
    <s v="Not Returned"/>
    <x v="8"/>
    <n v="2024"/>
    <s v="Sat"/>
    <x v="0"/>
    <s v="Fast"/>
    <x v="2"/>
    <s v="Weekend"/>
  </r>
  <r>
    <x v="1328"/>
    <d v="2024-01-27T00:00:00"/>
    <d v="2024-01-26T00:00:00"/>
    <d v="2024-01-25T00:00:00"/>
    <s v="Neha Singh"/>
    <s v="Bangalore"/>
    <x v="3"/>
    <x v="0"/>
    <s v="Sofa"/>
    <n v="3"/>
    <n v="500"/>
    <n v="1500"/>
    <x v="0"/>
    <s v="Completed"/>
    <s v="Delayed"/>
    <s v="WH-Mumbai"/>
    <s v="Online"/>
    <s v="N/A"/>
    <s v="N/A"/>
    <n v="-1"/>
    <s v="Keep"/>
    <s v="Ok"/>
    <s v="Valid"/>
    <s v="Dispatch Error"/>
    <s v="Ok"/>
    <s v="Ok"/>
    <n v="1500"/>
    <s v="ok"/>
    <s v="Not Returned"/>
    <x v="4"/>
    <n v="2024"/>
    <s v="Sat"/>
    <x v="0"/>
    <s v="Fast"/>
    <x v="0"/>
    <s v="Weekend"/>
  </r>
  <r>
    <x v="1329"/>
    <d v="2024-09-03T00:00:00"/>
    <d v="2024-09-04T00:00:00"/>
    <d v="2024-09-04T00:00:00"/>
    <s v="Anjali Joshi"/>
    <s v="Jaipur"/>
    <x v="2"/>
    <x v="3"/>
    <s v="Mobile"/>
    <n v="0"/>
    <n v="2000"/>
    <n v="0"/>
    <x v="0"/>
    <s v="Completed"/>
    <s v="On Time"/>
    <s v="WH-Pune"/>
    <s v="Offline"/>
    <s v="No"/>
    <s v="N/A"/>
    <n v="0"/>
    <s v="Keep"/>
    <s v="Fix"/>
    <s v="Valid"/>
    <s v="OK"/>
    <s v="Ok"/>
    <s v="Ok"/>
    <n v="0"/>
    <s v="ok"/>
    <s v="Not Returned"/>
    <x v="7"/>
    <n v="2024"/>
    <s v="Tue"/>
    <x v="0"/>
    <s v="Fast"/>
    <x v="0"/>
    <s v="Weekday"/>
  </r>
  <r>
    <x v="1330"/>
    <d v="2024-06-07T00:00:00"/>
    <d v="2024-06-08T00:00:00"/>
    <d v="2024-06-07T00:00:00"/>
    <s v="Pooja Sharma"/>
    <s v="Lucknow"/>
    <x v="4"/>
    <x v="1"/>
    <s v="Oil"/>
    <n v="1"/>
    <n v="100"/>
    <n v="100"/>
    <x v="1"/>
    <s v="Completed"/>
    <s v="On Time"/>
    <s v="WH-Mumbai"/>
    <s v="Online"/>
    <s v="Yes"/>
    <s v="Unknwon"/>
    <n v="-1"/>
    <s v="Keep"/>
    <s v="Ok"/>
    <s v="Valid"/>
    <s v="Delivery Before Dispatch"/>
    <s v="Ok"/>
    <s v="Ok"/>
    <n v="100"/>
    <s v="ok"/>
    <s v="Unknwon"/>
    <x v="3"/>
    <n v="2024"/>
    <s v="Fri"/>
    <x v="0"/>
    <s v="Fast"/>
    <x v="0"/>
    <s v="Weekday"/>
  </r>
  <r>
    <x v="1331"/>
    <d v="2024-04-09T00:00:00"/>
    <d v="2024-04-11T00:00:00"/>
    <d v="2024-04-10T00:00:00"/>
    <s v="Neha Singh"/>
    <s v="Jaipur"/>
    <x v="2"/>
    <x v="0"/>
    <s v="Chair"/>
    <n v="0"/>
    <n v="500"/>
    <n v="0"/>
    <x v="0"/>
    <s v="Completed"/>
    <s v="In Transit"/>
    <s v="WH-Mumbai"/>
    <s v="Online"/>
    <s v="N/A"/>
    <s v="N/A"/>
    <n v="-1"/>
    <s v="Keep"/>
    <s v="Fix"/>
    <s v="Valid"/>
    <s v="Delivery Before Dispatch"/>
    <s v="Ok"/>
    <s v="Ok"/>
    <n v="0"/>
    <s v="ok"/>
    <s v="Not Returned"/>
    <x v="10"/>
    <n v="2024"/>
    <s v="Tue"/>
    <x v="0"/>
    <s v="Fast"/>
    <x v="0"/>
    <s v="Weekday"/>
  </r>
  <r>
    <x v="1332"/>
    <d v="2024-02-11T00:00:00"/>
    <d v="2024-02-12T00:00:00"/>
    <d v="2024-02-13T00:00:00"/>
    <s v="Karan Sharma"/>
    <s v="Hyderabad"/>
    <x v="0"/>
    <x v="2"/>
    <s v="T-Shirt"/>
    <n v="2"/>
    <n v="0"/>
    <n v="0"/>
    <x v="3"/>
    <s v="Completed"/>
    <s v="Delayed"/>
    <s v="WH-Pune"/>
    <s v="Online"/>
    <s v="N/A"/>
    <s v="N/A"/>
    <n v="1"/>
    <s v="Keep"/>
    <s v="Ok"/>
    <s v="Missing"/>
    <s v="OK"/>
    <s v="Fix"/>
    <s v="Ok"/>
    <n v="0"/>
    <s v="ok"/>
    <s v="Not Returned"/>
    <x v="2"/>
    <n v="2024"/>
    <s v="Sun"/>
    <x v="0"/>
    <s v="Fast"/>
    <x v="0"/>
    <s v="Weekend"/>
  </r>
  <r>
    <x v="1333"/>
    <d v="2024-07-02T00:00:00"/>
    <d v="2024-06-30T00:00:00"/>
    <d v="2024-07-07T00:00:00"/>
    <s v="Pooja Verma"/>
    <s v="Mumbai"/>
    <x v="1"/>
    <x v="2"/>
    <s v="T-Shirt"/>
    <n v="0"/>
    <n v="0"/>
    <n v="0"/>
    <x v="0"/>
    <s v="Pending"/>
    <s v="In Transit"/>
    <s v="WH-Mumbai"/>
    <s v="Offline"/>
    <s v="Yes"/>
    <s v="Late Delivery"/>
    <n v="7"/>
    <s v="Keep"/>
    <s v="Fix"/>
    <s v="Missing"/>
    <s v="Dispatch Error"/>
    <s v="Fix"/>
    <s v="Ok"/>
    <n v="0"/>
    <s v="ok"/>
    <s v="Late Delivery"/>
    <x v="1"/>
    <n v="2024"/>
    <s v="Tue"/>
    <x v="1"/>
    <s v="Slow"/>
    <x v="0"/>
    <s v="Weekday"/>
  </r>
  <r>
    <x v="1334"/>
    <d v="2024-10-25T00:00:00"/>
    <d v="2024-10-23T00:00:00"/>
    <d v="2024-10-24T00:00:00"/>
    <s v="Vikas Singh"/>
    <s v="Delhi"/>
    <x v="5"/>
    <x v="0"/>
    <s v="Table"/>
    <n v="2"/>
    <n v="500"/>
    <n v="1000"/>
    <x v="3"/>
    <s v="Completed"/>
    <s v="In Transit"/>
    <s v="WH-Delhi"/>
    <s v="Online"/>
    <s v="No"/>
    <s v="N/A"/>
    <n v="1"/>
    <s v="Keep"/>
    <s v="Ok"/>
    <s v="Valid"/>
    <s v="Dispatch Error"/>
    <s v="Ok"/>
    <s v="Ok"/>
    <n v="1000"/>
    <s v="ok"/>
    <s v="Not Returned"/>
    <x v="0"/>
    <n v="2024"/>
    <s v="Fri"/>
    <x v="0"/>
    <s v="Fast"/>
    <x v="0"/>
    <s v="Weekday"/>
  </r>
  <r>
    <x v="1335"/>
    <d v="2024-10-25T00:00:00"/>
    <d v="2024-10-23T00:00:00"/>
    <d v="2024-10-22T00:00:00"/>
    <s v="Rahul Patel"/>
    <s v="Delhi"/>
    <x v="5"/>
    <x v="0"/>
    <s v="Chair"/>
    <n v="1"/>
    <n v="2000"/>
    <n v="2000"/>
    <x v="0"/>
    <s v="Completed"/>
    <s v="Delayed"/>
    <s v="WH-Pune"/>
    <s v="Offline"/>
    <s v="No"/>
    <s v="N/A"/>
    <n v="-1"/>
    <s v="Keep"/>
    <s v="Ok"/>
    <s v="Valid"/>
    <s v="Dispatch Error"/>
    <s v="Ok"/>
    <s v="Ok"/>
    <n v="2000"/>
    <s v="ok"/>
    <s v="Not Returned"/>
    <x v="0"/>
    <n v="2024"/>
    <s v="Fri"/>
    <x v="0"/>
    <s v="Fast"/>
    <x v="2"/>
    <s v="Weekday"/>
  </r>
  <r>
    <x v="1336"/>
    <d v="2024-10-08T00:00:00"/>
    <d v="2024-10-09T00:00:00"/>
    <d v="2024-10-10T00:00:00"/>
    <s v="Pooja Kumar"/>
    <s v="Jaipur"/>
    <x v="2"/>
    <x v="1"/>
    <s v="Wheat"/>
    <n v="-1"/>
    <n v="2000"/>
    <n v="-2000"/>
    <x v="2"/>
    <s v="Completed"/>
    <s v="In Transit"/>
    <s v="WH-Pune"/>
    <s v="Online"/>
    <s v="No"/>
    <s v="N/A"/>
    <n v="1"/>
    <s v="Keep"/>
    <s v="Fix"/>
    <s v="Valid"/>
    <s v="OK"/>
    <s v="Ok"/>
    <s v="Ok"/>
    <n v="-2000"/>
    <s v="ok"/>
    <s v="Not Returned"/>
    <x v="0"/>
    <n v="2024"/>
    <s v="Tue"/>
    <x v="0"/>
    <s v="Fast"/>
    <x v="0"/>
    <s v="Weekday"/>
  </r>
  <r>
    <x v="1337"/>
    <d v="2024-03-17T00:00:00"/>
    <d v="2024-03-16T00:00:00"/>
    <d v="2024-03-19T00:00:00"/>
    <s v="Karan Singh"/>
    <s v="Jaipur"/>
    <x v="2"/>
    <x v="2"/>
    <s v="Jacket"/>
    <n v="3"/>
    <n v="2000"/>
    <n v="6000"/>
    <x v="3"/>
    <s v="Completed"/>
    <s v="On Time"/>
    <s v="WH-Pune"/>
    <s v="Offline"/>
    <s v="Yes"/>
    <s v="Late Delivery"/>
    <n v="3"/>
    <s v="Keep"/>
    <s v="Ok"/>
    <s v="Valid"/>
    <s v="Dispatch Error"/>
    <s v="Ok"/>
    <s v="Ok"/>
    <n v="6000"/>
    <s v="ok"/>
    <s v="Late Delivery"/>
    <x v="8"/>
    <n v="2024"/>
    <s v="Sun"/>
    <x v="0"/>
    <s v="Medium"/>
    <x v="1"/>
    <s v="Weekend"/>
  </r>
  <r>
    <x v="1338"/>
    <d v="2024-10-18T00:00:00"/>
    <d v="2024-10-17T00:00:00"/>
    <d v="2024-10-21T00:00:00"/>
    <s v="Sneha Gupta"/>
    <s v="Jaipur"/>
    <x v="2"/>
    <x v="2"/>
    <s v="Jacket"/>
    <n v="2"/>
    <n v="0"/>
    <n v="0"/>
    <x v="1"/>
    <s v="Completed"/>
    <s v="On Time"/>
    <s v="WH-Mumbai"/>
    <s v="Offline"/>
    <s v="Yes"/>
    <s v="Damaged"/>
    <n v="4"/>
    <s v="Keep"/>
    <s v="Ok"/>
    <s v="Missing"/>
    <s v="Dispatch Error"/>
    <s v="Fix"/>
    <s v="Ok"/>
    <n v="0"/>
    <s v="ok"/>
    <s v="Damaged"/>
    <x v="0"/>
    <n v="2024"/>
    <s v="Fri"/>
    <x v="0"/>
    <s v="Medium"/>
    <x v="0"/>
    <s v="Weekday"/>
  </r>
  <r>
    <x v="1339"/>
    <d v="2024-08-29T00:00:00"/>
    <d v="2024-08-28T00:00:00"/>
    <d v="2024-08-27T00:00:00"/>
    <s v="Rohit Gupta"/>
    <s v="Nagpur"/>
    <x v="1"/>
    <x v="2"/>
    <s v="Jacket"/>
    <n v="3"/>
    <n v="0"/>
    <n v="0"/>
    <x v="2"/>
    <s v="Completed"/>
    <s v="In Transit"/>
    <s v="WH-Pune"/>
    <s v="Online"/>
    <s v="N/A"/>
    <s v="N/A"/>
    <n v="-1"/>
    <s v="Keep"/>
    <s v="Ok"/>
    <s v="Missing"/>
    <s v="Dispatch Error"/>
    <s v="Fix"/>
    <s v="Ok"/>
    <n v="0"/>
    <s v="ok"/>
    <s v="Not Returned"/>
    <x v="11"/>
    <n v="2024"/>
    <s v="Thu"/>
    <x v="0"/>
    <s v="Fast"/>
    <x v="0"/>
    <s v="Weekday"/>
  </r>
  <r>
    <x v="1340"/>
    <d v="2024-01-21T00:00:00"/>
    <d v="2024-01-21T00:00:00"/>
    <d v="2024-01-27T00:00:00"/>
    <s v="Amit Verma"/>
    <s v="Lucknow"/>
    <x v="4"/>
    <x v="0"/>
    <s v="Sofa"/>
    <n v="1"/>
    <n v="2000"/>
    <n v="2000"/>
    <x v="2"/>
    <s v="Cancelled"/>
    <s v="Delayed"/>
    <s v="WH-Pune"/>
    <s v="Offline"/>
    <s v="Yes"/>
    <s v="Damaged"/>
    <n v="6"/>
    <s v="Keep"/>
    <s v="Ok"/>
    <s v="Valid"/>
    <s v="OK"/>
    <s v="Ok"/>
    <s v="Ok"/>
    <n v="2000"/>
    <s v="ok"/>
    <s v="Damaged"/>
    <x v="4"/>
    <n v="2024"/>
    <s v="Sun"/>
    <x v="1"/>
    <s v="Slow"/>
    <x v="2"/>
    <s v="Weekend"/>
  </r>
  <r>
    <x v="1341"/>
    <d v="2024-05-02T00:00:00"/>
    <d v="2024-05-05T00:00:00"/>
    <d v="2024-05-04T00:00:00"/>
    <s v="Sneha Patel"/>
    <s v="Lucknow"/>
    <x v="4"/>
    <x v="0"/>
    <s v="Table"/>
    <n v="3"/>
    <n v="0"/>
    <n v="0"/>
    <x v="2"/>
    <s v="Pending"/>
    <s v="In Transit"/>
    <s v="WH-Mumbai"/>
    <s v="Online"/>
    <s v="N/A"/>
    <s v="N/A"/>
    <n v="-1"/>
    <s v="Keep"/>
    <s v="Ok"/>
    <s v="Missing"/>
    <s v="Delivery Before Dispatch"/>
    <s v="Fix"/>
    <s v="Ok"/>
    <n v="0"/>
    <s v="ok"/>
    <s v="Not Returned"/>
    <x v="9"/>
    <n v="2024"/>
    <s v="Thu"/>
    <x v="0"/>
    <s v="Fast"/>
    <x v="0"/>
    <s v="Weekday"/>
  </r>
  <r>
    <x v="1342"/>
    <d v="2024-02-21T00:00:00"/>
    <d v="2024-02-21T00:00:00"/>
    <d v="2024-02-21T00:00:00"/>
    <s v="Pooja Patel"/>
    <s v="Lucknow"/>
    <x v="4"/>
    <x v="2"/>
    <s v="Jeans"/>
    <n v="-1"/>
    <n v="100"/>
    <n v="-100"/>
    <x v="3"/>
    <s v="Completed"/>
    <s v="Delayed"/>
    <s v="WH-Mumbai"/>
    <s v="Online"/>
    <s v="No"/>
    <s v="N/A"/>
    <n v="0"/>
    <s v="Keep"/>
    <s v="Fix"/>
    <s v="Valid"/>
    <s v="OK"/>
    <s v="Ok"/>
    <s v="Ok"/>
    <n v="-100"/>
    <s v="ok"/>
    <s v="Not Returned"/>
    <x v="2"/>
    <n v="2024"/>
    <s v="Wed"/>
    <x v="0"/>
    <s v="Fast"/>
    <x v="0"/>
    <s v="Weekday"/>
  </r>
  <r>
    <x v="1343"/>
    <d v="2024-01-13T00:00:00"/>
    <d v="2024-01-15T00:00:00"/>
    <d v="2024-01-18T00:00:00"/>
    <s v="Sneha Singh"/>
    <s v="Hyderabad"/>
    <x v="0"/>
    <x v="1"/>
    <s v="Oil"/>
    <n v="3"/>
    <n v="1000"/>
    <n v="3000"/>
    <x v="2"/>
    <s v="Pending"/>
    <s v="On Time"/>
    <s v="WH-Delhi"/>
    <s v="Offline"/>
    <s v="N/A"/>
    <s v="N/A"/>
    <n v="3"/>
    <s v="Keep"/>
    <s v="Ok"/>
    <s v="Valid"/>
    <s v="OK"/>
    <s v="Ok"/>
    <s v="Ok"/>
    <n v="3000"/>
    <s v="ok"/>
    <s v="Not Returned"/>
    <x v="4"/>
    <n v="2024"/>
    <s v="Sat"/>
    <x v="0"/>
    <s v="Medium"/>
    <x v="2"/>
    <s v="Weekend"/>
  </r>
  <r>
    <x v="1344"/>
    <d v="2024-03-06T00:00:00"/>
    <d v="2024-03-05T00:00:00"/>
    <d v="2024-03-05T00:00:00"/>
    <s v="Priya Verma"/>
    <s v="Lucknow"/>
    <x v="4"/>
    <x v="3"/>
    <s v="Headphones"/>
    <n v="0"/>
    <n v="100"/>
    <n v="0"/>
    <x v="2"/>
    <s v="Completed"/>
    <s v="On Time"/>
    <s v="WH-Pune"/>
    <s v="Online"/>
    <s v="No"/>
    <s v="N/A"/>
    <n v="0"/>
    <s v="Keep"/>
    <s v="Fix"/>
    <s v="Valid"/>
    <s v="Dispatch Error"/>
    <s v="Ok"/>
    <s v="Ok"/>
    <n v="0"/>
    <s v="ok"/>
    <s v="Not Returned"/>
    <x v="8"/>
    <n v="2024"/>
    <s v="Wed"/>
    <x v="0"/>
    <s v="Fast"/>
    <x v="0"/>
    <s v="Weekday"/>
  </r>
  <r>
    <x v="1345"/>
    <d v="2024-10-14T00:00:00"/>
    <d v="2024-10-17T00:00:00"/>
    <d v="2024-10-21T00:00:00"/>
    <s v="Vikas Singh"/>
    <s v="Nagpur"/>
    <x v="1"/>
    <x v="3"/>
    <s v="Mobile"/>
    <n v="1"/>
    <n v="500"/>
    <n v="500"/>
    <x v="1"/>
    <s v="Cancelled"/>
    <s v="In Transit"/>
    <s v="WH-Delhi"/>
    <s v="Online"/>
    <s v="No"/>
    <s v="N/A"/>
    <n v="4"/>
    <s v="Keep"/>
    <s v="Ok"/>
    <s v="Valid"/>
    <s v="OK"/>
    <s v="Ok"/>
    <s v="Ok"/>
    <n v="500"/>
    <s v="ok"/>
    <s v="Not Returned"/>
    <x v="0"/>
    <n v="2024"/>
    <s v="Mon"/>
    <x v="0"/>
    <s v="Medium"/>
    <x v="0"/>
    <s v="Weekday"/>
  </r>
  <r>
    <x v="1346"/>
    <d v="2024-08-01T00:00:00"/>
    <d v="2024-08-02T00:00:00"/>
    <d v="2024-08-03T00:00:00"/>
    <s v="Rahul Sharma"/>
    <s v="Nagpur"/>
    <x v="1"/>
    <x v="3"/>
    <s v="Headphones"/>
    <n v="-1"/>
    <n v="500"/>
    <n v="-500"/>
    <x v="1"/>
    <s v="Cancelled"/>
    <s v="Delayed"/>
    <s v="WH-Mumbai"/>
    <s v="Offline"/>
    <s v="Yes"/>
    <s v="Damaged"/>
    <n v="1"/>
    <s v="Keep"/>
    <s v="Fix"/>
    <s v="Valid"/>
    <s v="OK"/>
    <s v="Ok"/>
    <s v="Ok"/>
    <n v="-500"/>
    <s v="ok"/>
    <s v="Damaged"/>
    <x v="11"/>
    <n v="2024"/>
    <s v="Thu"/>
    <x v="0"/>
    <s v="Fast"/>
    <x v="0"/>
    <s v="Weekday"/>
  </r>
  <r>
    <x v="1347"/>
    <d v="2024-10-14T00:00:00"/>
    <d v="2024-10-17T00:00:00"/>
    <d v="2024-10-19T00:00:00"/>
    <s v="Rahul Singh"/>
    <s v="Hyderabad"/>
    <x v="0"/>
    <x v="2"/>
    <s v="Jeans"/>
    <n v="2"/>
    <n v="100"/>
    <n v="200"/>
    <x v="2"/>
    <s v="Completed"/>
    <s v="On Time"/>
    <s v="WH-Mumbai"/>
    <s v="Offline"/>
    <s v="No"/>
    <s v="N/A"/>
    <n v="2"/>
    <s v="Keep"/>
    <s v="Ok"/>
    <s v="Valid"/>
    <s v="OK"/>
    <s v="Ok"/>
    <s v="Ok"/>
    <n v="200"/>
    <s v="ok"/>
    <s v="Not Returned"/>
    <x v="0"/>
    <n v="2024"/>
    <s v="Mon"/>
    <x v="0"/>
    <s v="Fast"/>
    <x v="0"/>
    <s v="Weekday"/>
  </r>
  <r>
    <x v="1348"/>
    <d v="2024-07-14T00:00:00"/>
    <d v="2024-07-12T00:00:00"/>
    <d v="2024-07-17T00:00:00"/>
    <s v="Rahul Singh"/>
    <s v="Mumbai"/>
    <x v="1"/>
    <x v="0"/>
    <s v="Sofa"/>
    <n v="1"/>
    <n v="2000"/>
    <n v="2000"/>
    <x v="2"/>
    <s v="Cancelled"/>
    <s v="Delayed"/>
    <s v="WH-Delhi"/>
    <s v="Offline"/>
    <s v="N/A"/>
    <s v="N/A"/>
    <n v="5"/>
    <s v="Keep"/>
    <s v="Ok"/>
    <s v="Valid"/>
    <s v="Dispatch Error"/>
    <s v="Ok"/>
    <s v="Ok"/>
    <n v="2000"/>
    <s v="ok"/>
    <s v="Not Returned"/>
    <x v="1"/>
    <n v="2024"/>
    <s v="Sun"/>
    <x v="0"/>
    <s v="Medium"/>
    <x v="2"/>
    <s v="Weekend"/>
  </r>
  <r>
    <x v="1349"/>
    <d v="2024-01-04T00:00:00"/>
    <d v="2024-01-05T00:00:00"/>
    <d v="2024-01-06T00:00:00"/>
    <s v="Rahul Verma"/>
    <s v="Hyderabad"/>
    <x v="0"/>
    <x v="0"/>
    <s v="Chair"/>
    <n v="2"/>
    <n v="1000"/>
    <n v="2000"/>
    <x v="0"/>
    <s v="Completed"/>
    <s v="Delayed"/>
    <s v="WH-Pune"/>
    <s v="Online"/>
    <s v="No"/>
    <s v="N/A"/>
    <n v="1"/>
    <s v="Keep"/>
    <s v="Ok"/>
    <s v="Valid"/>
    <s v="OK"/>
    <s v="Ok"/>
    <s v="Ok"/>
    <n v="2000"/>
    <s v="ok"/>
    <s v="Not Returned"/>
    <x v="4"/>
    <n v="2024"/>
    <s v="Thu"/>
    <x v="0"/>
    <s v="Fast"/>
    <x v="2"/>
    <s v="Weekday"/>
  </r>
  <r>
    <x v="1350"/>
    <d v="2024-10-08T00:00:00"/>
    <d v="2024-10-06T00:00:00"/>
    <d v="2024-10-08T00:00:00"/>
    <s v="Pooja Verma"/>
    <s v="Lucknow"/>
    <x v="4"/>
    <x v="0"/>
    <s v="Table"/>
    <n v="2"/>
    <n v="2000"/>
    <n v="4000"/>
    <x v="0"/>
    <s v="Pending"/>
    <s v="Delayed"/>
    <s v="WH-Pune"/>
    <s v="Offline"/>
    <s v="N/A"/>
    <s v="N/A"/>
    <n v="2"/>
    <s v="Keep"/>
    <s v="Ok"/>
    <s v="Valid"/>
    <s v="Dispatch Error"/>
    <s v="Ok"/>
    <s v="Ok"/>
    <n v="4000"/>
    <s v="ok"/>
    <s v="Not Returned"/>
    <x v="0"/>
    <n v="2024"/>
    <s v="Tue"/>
    <x v="0"/>
    <s v="Fast"/>
    <x v="2"/>
    <s v="Weekday"/>
  </r>
  <r>
    <x v="1351"/>
    <d v="2024-11-02T00:00:00"/>
    <d v="2024-11-05T00:00:00"/>
    <d v="2024-11-12T00:00:00"/>
    <s v="Rohit Sharma"/>
    <s v="Bangalore"/>
    <x v="3"/>
    <x v="3"/>
    <s v="Headphones"/>
    <n v="2"/>
    <n v="0"/>
    <n v="0"/>
    <x v="2"/>
    <s v="Completed"/>
    <s v="Delayed"/>
    <s v="WH-Pune"/>
    <s v="Offline"/>
    <s v="No"/>
    <s v="N/A"/>
    <n v="7"/>
    <s v="Keep"/>
    <s v="Ok"/>
    <s v="Missing"/>
    <s v="OK"/>
    <s v="Fix"/>
    <s v="Ok"/>
    <n v="0"/>
    <s v="ok"/>
    <s v="Not Returned"/>
    <x v="5"/>
    <n v="2024"/>
    <s v="Sat"/>
    <x v="1"/>
    <s v="Slow"/>
    <x v="0"/>
    <s v="Weekend"/>
  </r>
  <r>
    <x v="1352"/>
    <d v="2024-03-25T00:00:00"/>
    <d v="2024-03-24T00:00:00"/>
    <d v="2024-03-30T00:00:00"/>
    <s v="Vikas Kumar"/>
    <s v="Hyderabad"/>
    <x v="0"/>
    <x v="3"/>
    <s v="Headphones"/>
    <n v="0"/>
    <n v="500"/>
    <n v="0"/>
    <x v="2"/>
    <s v="Completed"/>
    <s v="Delayed"/>
    <s v="WH-Mumbai"/>
    <s v="Offline"/>
    <s v="Yes"/>
    <s v="Unknwon"/>
    <n v="6"/>
    <s v="Keep"/>
    <s v="Fix"/>
    <s v="Valid"/>
    <s v="Dispatch Error"/>
    <s v="Ok"/>
    <s v="Ok"/>
    <n v="0"/>
    <s v="ok"/>
    <s v="Unknwon"/>
    <x v="8"/>
    <n v="2024"/>
    <s v="Mon"/>
    <x v="1"/>
    <s v="Slow"/>
    <x v="0"/>
    <s v="Weekday"/>
  </r>
  <r>
    <x v="1353"/>
    <d v="2024-10-24T00:00:00"/>
    <d v="2024-10-25T00:00:00"/>
    <d v="2024-10-24T00:00:00"/>
    <s v="Rahul Joshi"/>
    <s v="Jaipur"/>
    <x v="2"/>
    <x v="3"/>
    <s v="Headphones"/>
    <n v="3"/>
    <n v="2000"/>
    <n v="6000"/>
    <x v="1"/>
    <s v="Pending"/>
    <s v="Delayed"/>
    <s v="WH-Pune"/>
    <s v="Online"/>
    <s v="No"/>
    <s v="N/A"/>
    <n v="-1"/>
    <s v="Keep"/>
    <s v="Ok"/>
    <s v="Valid"/>
    <s v="Delivery Before Dispatch"/>
    <s v="Ok"/>
    <s v="Ok"/>
    <n v="6000"/>
    <s v="ok"/>
    <s v="Not Returned"/>
    <x v="0"/>
    <n v="2024"/>
    <s v="Thu"/>
    <x v="0"/>
    <s v="Fast"/>
    <x v="1"/>
    <s v="Weekday"/>
  </r>
  <r>
    <x v="1354"/>
    <d v="2024-04-11T00:00:00"/>
    <d v="2024-04-12T00:00:00"/>
    <d v="2024-04-16T00:00:00"/>
    <s v="Rohit Joshi"/>
    <s v="Jaipur"/>
    <x v="2"/>
    <x v="1"/>
    <s v="Rice"/>
    <n v="-1"/>
    <n v="500"/>
    <n v="-500"/>
    <x v="3"/>
    <s v="Pending"/>
    <s v="In Transit"/>
    <s v="WH-Delhi"/>
    <s v="Offline"/>
    <s v="No"/>
    <s v="N/A"/>
    <n v="4"/>
    <s v="Keep"/>
    <s v="Fix"/>
    <s v="Valid"/>
    <s v="OK"/>
    <s v="Ok"/>
    <s v="Ok"/>
    <n v="-500"/>
    <s v="ok"/>
    <s v="Not Returned"/>
    <x v="10"/>
    <n v="2024"/>
    <s v="Thu"/>
    <x v="0"/>
    <s v="Medium"/>
    <x v="0"/>
    <s v="Weekday"/>
  </r>
  <r>
    <x v="1355"/>
    <d v="2024-08-21T00:00:00"/>
    <d v="2024-08-19T00:00:00"/>
    <d v="2024-08-26T00:00:00"/>
    <s v="Sneha Singh"/>
    <s v="Pune"/>
    <x v="1"/>
    <x v="1"/>
    <s v="Wheat"/>
    <n v="2"/>
    <n v="1000"/>
    <n v="2000"/>
    <x v="3"/>
    <s v="Cancelled"/>
    <s v="Delayed"/>
    <s v="WH-Delhi"/>
    <s v="Offline"/>
    <s v="N/A"/>
    <s v="N/A"/>
    <n v="7"/>
    <s v="Keep"/>
    <s v="Ok"/>
    <s v="Valid"/>
    <s v="Dispatch Error"/>
    <s v="Ok"/>
    <s v="Ok"/>
    <n v="2000"/>
    <s v="ok"/>
    <s v="Not Returned"/>
    <x v="11"/>
    <n v="2024"/>
    <s v="Wed"/>
    <x v="1"/>
    <s v="Slow"/>
    <x v="2"/>
    <s v="Weekday"/>
  </r>
  <r>
    <x v="1356"/>
    <d v="2024-04-05T00:00:00"/>
    <d v="2024-04-04T00:00:00"/>
    <d v="2024-04-05T00:00:00"/>
    <s v="Pooja Kumar"/>
    <s v="Lucknow"/>
    <x v="4"/>
    <x v="0"/>
    <s v="Sofa"/>
    <n v="0"/>
    <n v="2000"/>
    <n v="0"/>
    <x v="3"/>
    <s v="Completed"/>
    <s v="On Time"/>
    <s v="WH-Pune"/>
    <s v="Offline"/>
    <s v="N/A"/>
    <s v="N/A"/>
    <n v="1"/>
    <s v="Keep"/>
    <s v="Fix"/>
    <s v="Valid"/>
    <s v="Dispatch Error"/>
    <s v="Ok"/>
    <s v="Ok"/>
    <n v="0"/>
    <s v="ok"/>
    <s v="Not Returned"/>
    <x v="10"/>
    <n v="2024"/>
    <s v="Fri"/>
    <x v="0"/>
    <s v="Fast"/>
    <x v="0"/>
    <s v="Weekday"/>
  </r>
  <r>
    <x v="1357"/>
    <d v="2024-12-16T00:00:00"/>
    <d v="2024-12-19T00:00:00"/>
    <d v="2024-12-24T00:00:00"/>
    <s v="Rohit Singh"/>
    <s v="Pune"/>
    <x v="1"/>
    <x v="3"/>
    <s v="Headphones"/>
    <n v="-1"/>
    <n v="2000"/>
    <n v="-2000"/>
    <x v="1"/>
    <s v="Completed"/>
    <s v="In Transit"/>
    <s v="WH-Pune"/>
    <s v="Online"/>
    <s v="N/A"/>
    <s v="N/A"/>
    <n v="5"/>
    <s v="Keep"/>
    <s v="Fix"/>
    <s v="Valid"/>
    <s v="OK"/>
    <s v="Ok"/>
    <s v="Ok"/>
    <n v="-2000"/>
    <s v="ok"/>
    <s v="Wrong"/>
    <x v="6"/>
    <n v="2024"/>
    <s v="Mon"/>
    <x v="0"/>
    <s v="Medium"/>
    <x v="0"/>
    <s v="Weekday"/>
  </r>
  <r>
    <x v="1358"/>
    <d v="2024-11-24T00:00:00"/>
    <d v="2024-11-22T00:00:00"/>
    <d v="2024-11-22T00:00:00"/>
    <s v="Vikas Yadav"/>
    <s v="Bangalore"/>
    <x v="3"/>
    <x v="1"/>
    <s v="Oil"/>
    <n v="1"/>
    <n v="500"/>
    <n v="500"/>
    <x v="1"/>
    <s v="Pending"/>
    <s v="Delayed"/>
    <s v="WH-Delhi"/>
    <s v="Offline"/>
    <s v="No"/>
    <s v="N/A"/>
    <n v="0"/>
    <s v="Keep"/>
    <s v="Ok"/>
    <s v="Valid"/>
    <s v="Dispatch Error"/>
    <s v="Ok"/>
    <s v="Ok"/>
    <n v="500"/>
    <s v="ok"/>
    <s v="Not Returned"/>
    <x v="5"/>
    <n v="2024"/>
    <s v="Sun"/>
    <x v="0"/>
    <s v="Fast"/>
    <x v="0"/>
    <s v="Weekend"/>
  </r>
  <r>
    <x v="1359"/>
    <d v="2024-10-23T00:00:00"/>
    <d v="2024-10-22T00:00:00"/>
    <d v="2024-10-28T00:00:00"/>
    <s v="Priya Patel"/>
    <s v="Delhi"/>
    <x v="5"/>
    <x v="2"/>
    <s v="T-Shirt"/>
    <n v="0"/>
    <n v="1000"/>
    <n v="0"/>
    <x v="1"/>
    <s v="Pending"/>
    <s v="On Time"/>
    <s v="WH-Mumbai"/>
    <s v="Online"/>
    <s v="No"/>
    <s v="N/A"/>
    <n v="6"/>
    <s v="Keep"/>
    <s v="Fix"/>
    <s v="Valid"/>
    <s v="Dispatch Error"/>
    <s v="Ok"/>
    <s v="Ok"/>
    <n v="0"/>
    <s v="ok"/>
    <s v="Not Returned"/>
    <x v="0"/>
    <n v="2024"/>
    <s v="Wed"/>
    <x v="1"/>
    <s v="Slow"/>
    <x v="0"/>
    <s v="Weekday"/>
  </r>
  <r>
    <x v="1360"/>
    <d v="2024-12-09T00:00:00"/>
    <d v="2024-12-12T00:00:00"/>
    <d v="2024-12-16T00:00:00"/>
    <s v="Priya Kumar"/>
    <s v="Jaipur"/>
    <x v="2"/>
    <x v="2"/>
    <s v="Jacket"/>
    <n v="-1"/>
    <n v="100"/>
    <n v="-100"/>
    <x v="2"/>
    <s v="Pending"/>
    <s v="On Time"/>
    <s v="WH-Pune"/>
    <s v="Online"/>
    <s v="No"/>
    <s v="N/A"/>
    <n v="4"/>
    <s v="Keep"/>
    <s v="Fix"/>
    <s v="Valid"/>
    <s v="OK"/>
    <s v="Ok"/>
    <s v="Ok"/>
    <n v="-100"/>
    <s v="ok"/>
    <s v="Not Returned"/>
    <x v="6"/>
    <n v="2024"/>
    <s v="Mon"/>
    <x v="0"/>
    <s v="Medium"/>
    <x v="0"/>
    <s v="Weekday"/>
  </r>
  <r>
    <x v="1361"/>
    <d v="2024-07-24T00:00:00"/>
    <d v="2024-07-27T00:00:00"/>
    <d v="2024-07-30T00:00:00"/>
    <s v="Priya Gupta"/>
    <s v="Mumbai"/>
    <x v="1"/>
    <x v="2"/>
    <s v="Jeans"/>
    <n v="2"/>
    <n v="2000"/>
    <n v="4000"/>
    <x v="1"/>
    <s v="Completed"/>
    <s v="In Transit"/>
    <s v="WH-Pune"/>
    <s v="Offline"/>
    <s v="Yes"/>
    <s v="Unknwon"/>
    <n v="3"/>
    <s v="Keep"/>
    <s v="Ok"/>
    <s v="Valid"/>
    <s v="OK"/>
    <s v="Ok"/>
    <s v="Ok"/>
    <n v="4000"/>
    <s v="ok"/>
    <s v="Unknwon"/>
    <x v="1"/>
    <n v="2024"/>
    <s v="Wed"/>
    <x v="0"/>
    <s v="Medium"/>
    <x v="2"/>
    <s v="Weekday"/>
  </r>
  <r>
    <x v="1362"/>
    <d v="2024-11-06T00:00:00"/>
    <d v="2024-11-05T00:00:00"/>
    <d v="2024-11-07T00:00:00"/>
    <s v="Neha Yadav"/>
    <s v="Nagpur"/>
    <x v="1"/>
    <x v="2"/>
    <s v="Jacket"/>
    <n v="3"/>
    <n v="2000"/>
    <n v="6000"/>
    <x v="2"/>
    <s v="Completed"/>
    <s v="Delayed"/>
    <s v="WH-Delhi"/>
    <s v="Online"/>
    <s v="Yes"/>
    <s v="Unknwon"/>
    <n v="2"/>
    <s v="Keep"/>
    <s v="Ok"/>
    <s v="Valid"/>
    <s v="Dispatch Error"/>
    <s v="Ok"/>
    <s v="Ok"/>
    <n v="6000"/>
    <s v="ok"/>
    <s v="Unknwon"/>
    <x v="5"/>
    <n v="2024"/>
    <s v="Wed"/>
    <x v="0"/>
    <s v="Fast"/>
    <x v="1"/>
    <s v="Weekday"/>
  </r>
  <r>
    <x v="1363"/>
    <d v="2024-08-06T00:00:00"/>
    <d v="2024-08-09T00:00:00"/>
    <d v="2024-08-09T00:00:00"/>
    <s v="Neha Gupta"/>
    <s v="Pune"/>
    <x v="1"/>
    <x v="1"/>
    <s v="Rice"/>
    <n v="0"/>
    <n v="500"/>
    <n v="0"/>
    <x v="0"/>
    <s v="Cancelled"/>
    <s v="Delayed"/>
    <s v="WH-Pune"/>
    <s v="Offline"/>
    <s v="Yes"/>
    <s v="Unknwon"/>
    <n v="0"/>
    <s v="Keep"/>
    <s v="Fix"/>
    <s v="Valid"/>
    <s v="OK"/>
    <s v="Ok"/>
    <s v="Ok"/>
    <n v="0"/>
    <s v="ok"/>
    <s v="Unknwon"/>
    <x v="11"/>
    <n v="2024"/>
    <s v="Tue"/>
    <x v="0"/>
    <s v="Fast"/>
    <x v="0"/>
    <s v="Weekday"/>
  </r>
  <r>
    <x v="1364"/>
    <d v="2024-03-02T00:00:00"/>
    <d v="2024-03-02T00:00:00"/>
    <d v="2024-03-07T00:00:00"/>
    <s v="Vikas Sharma"/>
    <s v="Nagpur"/>
    <x v="1"/>
    <x v="1"/>
    <s v="Rice"/>
    <n v="2"/>
    <n v="2000"/>
    <n v="4000"/>
    <x v="1"/>
    <s v="Cancelled"/>
    <s v="Delayed"/>
    <s v="WH-Pune"/>
    <s v="Offline"/>
    <s v="No"/>
    <s v="N/A"/>
    <n v="5"/>
    <s v="Keep"/>
    <s v="Ok"/>
    <s v="Valid"/>
    <s v="OK"/>
    <s v="Ok"/>
    <s v="Ok"/>
    <n v="4000"/>
    <s v="ok"/>
    <s v="Not Returned"/>
    <x v="8"/>
    <n v="2024"/>
    <s v="Sat"/>
    <x v="0"/>
    <s v="Medium"/>
    <x v="2"/>
    <s v="Weekend"/>
  </r>
  <r>
    <x v="1365"/>
    <d v="2024-09-16T00:00:00"/>
    <d v="2024-09-19T00:00:00"/>
    <d v="2024-09-20T00:00:00"/>
    <s v="Rohit Verma"/>
    <s v="Lucknow"/>
    <x v="4"/>
    <x v="2"/>
    <s v="T-Shirt"/>
    <n v="-1"/>
    <n v="100"/>
    <n v="-100"/>
    <x v="2"/>
    <s v="Completed"/>
    <s v="Delayed"/>
    <s v="WH-Mumbai"/>
    <s v="Offline"/>
    <s v="N/A"/>
    <s v="N/A"/>
    <n v="1"/>
    <s v="Keep"/>
    <s v="Fix"/>
    <s v="Valid"/>
    <s v="OK"/>
    <s v="Ok"/>
    <s v="Ok"/>
    <n v="-100"/>
    <s v="ok"/>
    <s v="Wrong"/>
    <x v="7"/>
    <n v="2024"/>
    <s v="Mon"/>
    <x v="0"/>
    <s v="Fast"/>
    <x v="0"/>
    <s v="Weekday"/>
  </r>
  <r>
    <x v="1366"/>
    <d v="2024-02-09T00:00:00"/>
    <d v="2024-02-11T00:00:00"/>
    <d v="2024-02-18T00:00:00"/>
    <s v="Sneha Yadav"/>
    <s v="Jaipur"/>
    <x v="2"/>
    <x v="1"/>
    <s v="Wheat"/>
    <n v="-1"/>
    <n v="500"/>
    <n v="-500"/>
    <x v="1"/>
    <s v="Completed"/>
    <s v="Delayed"/>
    <s v="WH-Mumbai"/>
    <s v="Offline"/>
    <s v="N/A"/>
    <s v="N/A"/>
    <n v="7"/>
    <s v="Keep"/>
    <s v="Fix"/>
    <s v="Valid"/>
    <s v="OK"/>
    <s v="Ok"/>
    <s v="Ok"/>
    <n v="-500"/>
    <s v="ok"/>
    <s v="Wrong"/>
    <x v="2"/>
    <n v="2024"/>
    <s v="Fri"/>
    <x v="1"/>
    <s v="Slow"/>
    <x v="0"/>
    <s v="Weekday"/>
  </r>
  <r>
    <x v="1367"/>
    <d v="2024-08-23T00:00:00"/>
    <d v="2024-08-22T00:00:00"/>
    <d v="2024-08-28T00:00:00"/>
    <s v="Anjali Sharma"/>
    <s v="Hyderabad"/>
    <x v="0"/>
    <x v="3"/>
    <s v="Mobile"/>
    <n v="1"/>
    <n v="0"/>
    <n v="0"/>
    <x v="3"/>
    <s v="Completed"/>
    <s v="Delayed"/>
    <s v="WH-Pune"/>
    <s v="Offline"/>
    <s v="Yes"/>
    <s v="Unknwon"/>
    <n v="6"/>
    <s v="Keep"/>
    <s v="Ok"/>
    <s v="Missing"/>
    <s v="Dispatch Error"/>
    <s v="Fix"/>
    <s v="Ok"/>
    <n v="0"/>
    <s v="ok"/>
    <s v="Unknwon"/>
    <x v="11"/>
    <n v="2024"/>
    <s v="Fri"/>
    <x v="1"/>
    <s v="Slow"/>
    <x v="0"/>
    <s v="Weekday"/>
  </r>
  <r>
    <x v="1368"/>
    <d v="2024-04-16T00:00:00"/>
    <d v="2024-04-14T00:00:00"/>
    <d v="2024-04-20T00:00:00"/>
    <s v="Rohit Patel"/>
    <s v="Bangalore"/>
    <x v="3"/>
    <x v="1"/>
    <s v="Wheat"/>
    <n v="0"/>
    <n v="1000"/>
    <n v="0"/>
    <x v="2"/>
    <s v="Completed"/>
    <s v="Delayed"/>
    <s v="WH-Pune"/>
    <s v="Online"/>
    <s v="No"/>
    <s v="N/A"/>
    <n v="6"/>
    <s v="Keep"/>
    <s v="Fix"/>
    <s v="Valid"/>
    <s v="Dispatch Error"/>
    <s v="Ok"/>
    <s v="Ok"/>
    <n v="0"/>
    <s v="ok"/>
    <s v="Not Returned"/>
    <x v="10"/>
    <n v="2024"/>
    <s v="Tue"/>
    <x v="1"/>
    <s v="Slow"/>
    <x v="0"/>
    <s v="Weekday"/>
  </r>
  <r>
    <x v="1369"/>
    <d v="2024-11-23T00:00:00"/>
    <d v="2024-11-24T00:00:00"/>
    <d v="2024-11-23T00:00:00"/>
    <s v="Vikas Gupta"/>
    <s v="Bangalore"/>
    <x v="3"/>
    <x v="3"/>
    <s v="Headphones"/>
    <n v="-1"/>
    <n v="1000"/>
    <n v="-1000"/>
    <x v="0"/>
    <s v="Completed"/>
    <s v="On Time"/>
    <s v="WH-Delhi"/>
    <s v="Online"/>
    <s v="N/A"/>
    <s v="N/A"/>
    <n v="-1"/>
    <s v="Keep"/>
    <s v="Fix"/>
    <s v="Valid"/>
    <s v="Delivery Before Dispatch"/>
    <s v="Ok"/>
    <s v="Ok"/>
    <n v="-1000"/>
    <s v="ok"/>
    <s v="Wrong"/>
    <x v="5"/>
    <n v="2024"/>
    <s v="Sat"/>
    <x v="0"/>
    <s v="Fast"/>
    <x v="0"/>
    <s v="Weekend"/>
  </r>
  <r>
    <x v="1370"/>
    <d v="2024-10-31T00:00:00"/>
    <d v="2024-11-03T00:00:00"/>
    <d v="2024-11-04T00:00:00"/>
    <s v="Amit Sharma"/>
    <s v="Mumbai"/>
    <x v="1"/>
    <x v="3"/>
    <s v="Mobile"/>
    <n v="3"/>
    <n v="100"/>
    <n v="300"/>
    <x v="1"/>
    <s v="Completed"/>
    <s v="In Transit"/>
    <s v="WH-Pune"/>
    <s v="Offline"/>
    <s v="N/A"/>
    <s v="N/A"/>
    <n v="1"/>
    <s v="Keep"/>
    <s v="Ok"/>
    <s v="Valid"/>
    <s v="OK"/>
    <s v="Ok"/>
    <s v="Ok"/>
    <n v="300"/>
    <s v="ok"/>
    <s v="Not Returned"/>
    <x v="0"/>
    <n v="2024"/>
    <s v="Thu"/>
    <x v="0"/>
    <s v="Fast"/>
    <x v="0"/>
    <s v="Weekday"/>
  </r>
  <r>
    <x v="1371"/>
    <d v="2024-11-02T00:00:00"/>
    <d v="2024-11-03T00:00:00"/>
    <d v="2024-11-08T00:00:00"/>
    <s v="Neha Verma"/>
    <s v="Pune"/>
    <x v="1"/>
    <x v="3"/>
    <s v="Mobile"/>
    <n v="-1"/>
    <n v="0"/>
    <n v="0"/>
    <x v="1"/>
    <s v="Completed"/>
    <s v="On Time"/>
    <s v="WH-Mumbai"/>
    <s v="Offline"/>
    <s v="N/A"/>
    <s v="N/A"/>
    <n v="5"/>
    <s v="Keep"/>
    <s v="Fix"/>
    <s v="Missing"/>
    <s v="OK"/>
    <s v="Fix"/>
    <s v="Ok"/>
    <n v="0"/>
    <s v="ok"/>
    <s v="Not Returned"/>
    <x v="5"/>
    <n v="2024"/>
    <s v="Sat"/>
    <x v="0"/>
    <s v="Medium"/>
    <x v="0"/>
    <s v="Weekend"/>
  </r>
  <r>
    <x v="1372"/>
    <d v="2024-06-03T00:00:00"/>
    <d v="2024-06-04T00:00:00"/>
    <d v="2024-06-05T00:00:00"/>
    <s v="Rahul Gupta"/>
    <s v="Jaipur"/>
    <x v="2"/>
    <x v="2"/>
    <s v="Jeans"/>
    <n v="-1"/>
    <n v="2000"/>
    <n v="-2000"/>
    <x v="1"/>
    <s v="Pending"/>
    <s v="On Time"/>
    <s v="WH-Mumbai"/>
    <s v="Online"/>
    <s v="N/A"/>
    <s v="N/A"/>
    <n v="1"/>
    <s v="Keep"/>
    <s v="Fix"/>
    <s v="Valid"/>
    <s v="OK"/>
    <s v="Ok"/>
    <s v="Ok"/>
    <n v="-2000"/>
    <s v="ok"/>
    <s v="Wrong"/>
    <x v="3"/>
    <n v="2024"/>
    <s v="Mon"/>
    <x v="0"/>
    <s v="Fast"/>
    <x v="0"/>
    <s v="Weekday"/>
  </r>
  <r>
    <x v="1373"/>
    <d v="2024-05-17T00:00:00"/>
    <d v="2024-05-15T00:00:00"/>
    <d v="2024-05-19T00:00:00"/>
    <s v="Vikas Yadav"/>
    <s v="Delhi"/>
    <x v="5"/>
    <x v="1"/>
    <s v="Wheat"/>
    <n v="1"/>
    <n v="500"/>
    <n v="500"/>
    <x v="2"/>
    <s v="Cancelled"/>
    <s v="On Time"/>
    <s v="WH-Pune"/>
    <s v="Online"/>
    <s v="Yes"/>
    <s v="Late Delivery"/>
    <n v="4"/>
    <s v="Keep"/>
    <s v="Ok"/>
    <s v="Valid"/>
    <s v="Dispatch Error"/>
    <s v="Ok"/>
    <s v="Ok"/>
    <n v="500"/>
    <s v="ok"/>
    <s v="Late Delivery"/>
    <x v="9"/>
    <n v="2024"/>
    <s v="Fri"/>
    <x v="0"/>
    <s v="Medium"/>
    <x v="0"/>
    <s v="Weekday"/>
  </r>
  <r>
    <x v="1374"/>
    <d v="2024-05-02T00:00:00"/>
    <d v="2024-05-05T00:00:00"/>
    <d v="2024-05-06T00:00:00"/>
    <s v="Anjali Singh"/>
    <s v="Mumbai"/>
    <x v="1"/>
    <x v="2"/>
    <s v="Jeans"/>
    <n v="1"/>
    <n v="0"/>
    <n v="0"/>
    <x v="2"/>
    <s v="Completed"/>
    <s v="Delayed"/>
    <s v="WH-Pune"/>
    <s v="Offline"/>
    <s v="Yes"/>
    <s v="Damaged"/>
    <n v="1"/>
    <s v="Keep"/>
    <s v="Ok"/>
    <s v="Missing"/>
    <s v="OK"/>
    <s v="Fix"/>
    <s v="Ok"/>
    <n v="0"/>
    <s v="ok"/>
    <s v="Damaged"/>
    <x v="9"/>
    <n v="2024"/>
    <s v="Thu"/>
    <x v="0"/>
    <s v="Fast"/>
    <x v="0"/>
    <s v="Weekday"/>
  </r>
  <r>
    <x v="1375"/>
    <d v="2024-03-23T00:00:00"/>
    <d v="2024-03-23T00:00:00"/>
    <d v="2024-03-28T00:00:00"/>
    <s v="Priya Patel"/>
    <s v="Mumbai"/>
    <x v="1"/>
    <x v="3"/>
    <s v="Laptop"/>
    <n v="3"/>
    <n v="500"/>
    <n v="1500"/>
    <x v="2"/>
    <s v="Pending"/>
    <s v="On Time"/>
    <s v="WH-Mumbai"/>
    <s v="Offline"/>
    <s v="No"/>
    <s v="N/A"/>
    <n v="5"/>
    <s v="Keep"/>
    <s v="Ok"/>
    <s v="Valid"/>
    <s v="OK"/>
    <s v="Ok"/>
    <s v="Ok"/>
    <n v="1500"/>
    <s v="ok"/>
    <s v="Not Returned"/>
    <x v="8"/>
    <n v="2024"/>
    <s v="Sat"/>
    <x v="0"/>
    <s v="Medium"/>
    <x v="0"/>
    <s v="Weekend"/>
  </r>
  <r>
    <x v="1376"/>
    <d v="2024-06-17T00:00:00"/>
    <d v="2024-06-18T00:00:00"/>
    <d v="2024-06-18T00:00:00"/>
    <s v="Vikas Kumar"/>
    <s v="Mumbai"/>
    <x v="1"/>
    <x v="3"/>
    <s v="Mobile"/>
    <n v="-1"/>
    <n v="100"/>
    <n v="-100"/>
    <x v="0"/>
    <s v="Completed"/>
    <s v="On Time"/>
    <s v="WH-Pune"/>
    <s v="Offline"/>
    <s v="N/A"/>
    <s v="N/A"/>
    <n v="0"/>
    <s v="Keep"/>
    <s v="Fix"/>
    <s v="Valid"/>
    <s v="OK"/>
    <s v="Ok"/>
    <s v="Ok"/>
    <n v="-100"/>
    <s v="ok"/>
    <s v="Wrong"/>
    <x v="3"/>
    <n v="2024"/>
    <s v="Mon"/>
    <x v="0"/>
    <s v="Fast"/>
    <x v="0"/>
    <s v="Weekday"/>
  </r>
  <r>
    <x v="1377"/>
    <d v="2024-06-23T00:00:00"/>
    <d v="2024-06-26T00:00:00"/>
    <d v="2024-07-03T00:00:00"/>
    <s v="Karan Singh"/>
    <s v="Hyderabad"/>
    <x v="0"/>
    <x v="3"/>
    <s v="Laptop"/>
    <n v="1"/>
    <n v="100"/>
    <n v="100"/>
    <x v="3"/>
    <s v="Completed"/>
    <s v="Delayed"/>
    <s v="WH-Pune"/>
    <s v="Online"/>
    <s v="No"/>
    <s v="N/A"/>
    <n v="7"/>
    <s v="Keep"/>
    <s v="Ok"/>
    <s v="Valid"/>
    <s v="OK"/>
    <s v="Ok"/>
    <s v="Ok"/>
    <n v="100"/>
    <s v="ok"/>
    <s v="Not Returned"/>
    <x v="3"/>
    <n v="2024"/>
    <s v="Sun"/>
    <x v="1"/>
    <s v="Slow"/>
    <x v="0"/>
    <s v="Weekend"/>
  </r>
  <r>
    <x v="1378"/>
    <d v="2024-08-20T00:00:00"/>
    <d v="2024-08-20T00:00:00"/>
    <d v="2024-08-27T00:00:00"/>
    <s v="Pooja Joshi"/>
    <s v="Jaipur"/>
    <x v="2"/>
    <x v="3"/>
    <s v="Laptop"/>
    <n v="-1"/>
    <n v="2000"/>
    <n v="-2000"/>
    <x v="3"/>
    <s v="Completed"/>
    <s v="In Transit"/>
    <s v="WH-Delhi"/>
    <s v="Online"/>
    <s v="No"/>
    <s v="N/A"/>
    <n v="7"/>
    <s v="Keep"/>
    <s v="Fix"/>
    <s v="Valid"/>
    <s v="OK"/>
    <s v="Ok"/>
    <s v="Ok"/>
    <n v="-2000"/>
    <s v="ok"/>
    <s v="Not Returned"/>
    <x v="11"/>
    <n v="2024"/>
    <s v="Tue"/>
    <x v="1"/>
    <s v="Slow"/>
    <x v="0"/>
    <s v="Weekday"/>
  </r>
  <r>
    <x v="1379"/>
    <d v="2024-01-04T00:00:00"/>
    <d v="2024-01-04T00:00:00"/>
    <d v="2024-01-09T00:00:00"/>
    <s v="Rohit Joshi"/>
    <s v="Nagpur"/>
    <x v="1"/>
    <x v="1"/>
    <s v="Oil"/>
    <n v="0"/>
    <n v="2000"/>
    <n v="0"/>
    <x v="3"/>
    <s v="Completed"/>
    <s v="In Transit"/>
    <s v="WH-Delhi"/>
    <s v="Offline"/>
    <s v="N/A"/>
    <s v="N/A"/>
    <n v="5"/>
    <s v="Keep"/>
    <s v="Fix"/>
    <s v="Valid"/>
    <s v="OK"/>
    <s v="Ok"/>
    <s v="Ok"/>
    <n v="0"/>
    <s v="ok"/>
    <s v="Not Returned"/>
    <x v="4"/>
    <n v="2024"/>
    <s v="Thu"/>
    <x v="0"/>
    <s v="Medium"/>
    <x v="0"/>
    <s v="Weekday"/>
  </r>
  <r>
    <x v="1380"/>
    <d v="2024-05-12T00:00:00"/>
    <d v="2024-05-10T00:00:00"/>
    <d v="2024-05-17T00:00:00"/>
    <s v="Priya Joshi"/>
    <s v="Jaipur"/>
    <x v="2"/>
    <x v="0"/>
    <s v="Table"/>
    <n v="-1"/>
    <n v="100"/>
    <n v="-100"/>
    <x v="1"/>
    <s v="Cancelled"/>
    <s v="In Transit"/>
    <s v="WH-Mumbai"/>
    <s v="Online"/>
    <s v="No"/>
    <s v="N/A"/>
    <n v="7"/>
    <s v="Keep"/>
    <s v="Fix"/>
    <s v="Valid"/>
    <s v="Dispatch Error"/>
    <s v="Ok"/>
    <s v="Ok"/>
    <n v="-100"/>
    <s v="ok"/>
    <s v="Not Returned"/>
    <x v="9"/>
    <n v="2024"/>
    <s v="Sun"/>
    <x v="1"/>
    <s v="Slow"/>
    <x v="0"/>
    <s v="Weekend"/>
  </r>
  <r>
    <x v="1381"/>
    <d v="2024-08-23T00:00:00"/>
    <d v="2024-08-24T00:00:00"/>
    <d v="2024-08-25T00:00:00"/>
    <s v="Anjali Singh"/>
    <s v="Pune"/>
    <x v="1"/>
    <x v="1"/>
    <s v="Oil"/>
    <n v="0"/>
    <n v="2000"/>
    <n v="0"/>
    <x v="1"/>
    <s v="Completed"/>
    <s v="In Transit"/>
    <s v="WH-Pune"/>
    <s v="Online"/>
    <s v="Yes"/>
    <s v="Late Delivery"/>
    <n v="1"/>
    <s v="Keep"/>
    <s v="Fix"/>
    <s v="Valid"/>
    <s v="OK"/>
    <s v="Ok"/>
    <s v="Ok"/>
    <n v="0"/>
    <s v="ok"/>
    <s v="Late Delivery"/>
    <x v="11"/>
    <n v="2024"/>
    <s v="Fri"/>
    <x v="0"/>
    <s v="Fast"/>
    <x v="0"/>
    <s v="Weekday"/>
  </r>
  <r>
    <x v="1382"/>
    <d v="2024-10-25T00:00:00"/>
    <d v="2024-10-28T00:00:00"/>
    <d v="2024-10-29T00:00:00"/>
    <s v="Neha Patel"/>
    <s v="Delhi"/>
    <x v="5"/>
    <x v="0"/>
    <s v="Table"/>
    <n v="2"/>
    <n v="2000"/>
    <n v="4000"/>
    <x v="3"/>
    <s v="Pending"/>
    <s v="On Time"/>
    <s v="WH-Pune"/>
    <s v="Online"/>
    <s v="Yes"/>
    <s v="Late Delivery"/>
    <n v="1"/>
    <s v="Keep"/>
    <s v="Ok"/>
    <s v="Valid"/>
    <s v="OK"/>
    <s v="Ok"/>
    <s v="Ok"/>
    <n v="4000"/>
    <s v="ok"/>
    <s v="Late Delivery"/>
    <x v="0"/>
    <n v="2024"/>
    <s v="Fri"/>
    <x v="0"/>
    <s v="Fast"/>
    <x v="2"/>
    <s v="Weekday"/>
  </r>
  <r>
    <x v="1383"/>
    <d v="2024-07-13T00:00:00"/>
    <d v="2024-07-16T00:00:00"/>
    <d v="2024-07-21T00:00:00"/>
    <s v="Neha Yadav"/>
    <s v="Bangalore"/>
    <x v="3"/>
    <x v="0"/>
    <s v="Sofa"/>
    <n v="-1"/>
    <n v="2000"/>
    <n v="-2000"/>
    <x v="1"/>
    <s v="Completed"/>
    <s v="Delayed"/>
    <s v="WH-Mumbai"/>
    <s v="Offline"/>
    <s v="N/A"/>
    <s v="N/A"/>
    <n v="5"/>
    <s v="Keep"/>
    <s v="Fix"/>
    <s v="Valid"/>
    <s v="OK"/>
    <s v="Ok"/>
    <s v="Ok"/>
    <n v="-2000"/>
    <s v="ok"/>
    <s v="Wrong"/>
    <x v="1"/>
    <n v="2024"/>
    <s v="Sat"/>
    <x v="0"/>
    <s v="Medium"/>
    <x v="0"/>
    <s v="Weekend"/>
  </r>
  <r>
    <x v="1384"/>
    <d v="2024-08-09T00:00:00"/>
    <d v="2024-08-07T00:00:00"/>
    <d v="2024-08-13T00:00:00"/>
    <s v="Sneha Kumar"/>
    <s v="Pune"/>
    <x v="1"/>
    <x v="1"/>
    <s v="Wheat"/>
    <n v="-1"/>
    <n v="0"/>
    <n v="0"/>
    <x v="1"/>
    <s v="Pending"/>
    <s v="Delayed"/>
    <s v="WH-Delhi"/>
    <s v="Online"/>
    <s v="N/A"/>
    <s v="N/A"/>
    <n v="6"/>
    <s v="Keep"/>
    <s v="Fix"/>
    <s v="Missing"/>
    <s v="Dispatch Error"/>
    <s v="Fix"/>
    <s v="Ok"/>
    <n v="0"/>
    <s v="ok"/>
    <s v="Not Returned"/>
    <x v="11"/>
    <n v="2024"/>
    <s v="Fri"/>
    <x v="1"/>
    <s v="Slow"/>
    <x v="0"/>
    <s v="Weekday"/>
  </r>
  <r>
    <x v="1385"/>
    <d v="2024-09-28T00:00:00"/>
    <d v="2024-09-26T00:00:00"/>
    <d v="2024-09-28T00:00:00"/>
    <s v="Karan Sharma"/>
    <s v="Lucknow"/>
    <x v="4"/>
    <x v="1"/>
    <s v="Oil"/>
    <n v="0"/>
    <n v="1000"/>
    <n v="0"/>
    <x v="2"/>
    <s v="Completed"/>
    <s v="Delayed"/>
    <s v="WH-Pune"/>
    <s v="Offline"/>
    <s v="No"/>
    <s v="N/A"/>
    <n v="2"/>
    <s v="Keep"/>
    <s v="Fix"/>
    <s v="Valid"/>
    <s v="Dispatch Error"/>
    <s v="Ok"/>
    <s v="Ok"/>
    <n v="0"/>
    <s v="ok"/>
    <s v="Not Returned"/>
    <x v="7"/>
    <n v="2024"/>
    <s v="Sat"/>
    <x v="0"/>
    <s v="Fast"/>
    <x v="0"/>
    <s v="Weekend"/>
  </r>
  <r>
    <x v="1386"/>
    <d v="2024-03-02T00:00:00"/>
    <d v="2024-03-01T00:00:00"/>
    <d v="2024-02-29T00:00:00"/>
    <s v="Sneha Verma"/>
    <s v="Nagpur"/>
    <x v="1"/>
    <x v="3"/>
    <s v="Laptop"/>
    <n v="3"/>
    <n v="100"/>
    <n v="300"/>
    <x v="2"/>
    <s v="Completed"/>
    <s v="Delayed"/>
    <s v="WH-Mumbai"/>
    <s v="Offline"/>
    <s v="No"/>
    <s v="N/A"/>
    <n v="-1"/>
    <s v="Keep"/>
    <s v="Ok"/>
    <s v="Valid"/>
    <s v="Dispatch Error"/>
    <s v="Ok"/>
    <s v="Ok"/>
    <n v="300"/>
    <s v="ok"/>
    <s v="Not Returned"/>
    <x v="8"/>
    <n v="2024"/>
    <s v="Sat"/>
    <x v="0"/>
    <s v="Fast"/>
    <x v="0"/>
    <s v="Weekend"/>
  </r>
  <r>
    <x v="1387"/>
    <d v="2024-11-22T00:00:00"/>
    <d v="2024-11-25T00:00:00"/>
    <d v="2024-11-28T00:00:00"/>
    <s v="Sneha Kumar"/>
    <s v="Lucknow"/>
    <x v="4"/>
    <x v="3"/>
    <s v="Headphones"/>
    <n v="3"/>
    <n v="0"/>
    <n v="0"/>
    <x v="0"/>
    <s v="Completed"/>
    <s v="Delayed"/>
    <s v="WH-Pune"/>
    <s v="Offline"/>
    <s v="N/A"/>
    <s v="N/A"/>
    <n v="3"/>
    <s v="Keep"/>
    <s v="Ok"/>
    <s v="Missing"/>
    <s v="OK"/>
    <s v="Fix"/>
    <s v="Ok"/>
    <n v="0"/>
    <s v="ok"/>
    <s v="Not Returned"/>
    <x v="5"/>
    <n v="2024"/>
    <s v="Fri"/>
    <x v="0"/>
    <s v="Medium"/>
    <x v="0"/>
    <s v="Weekday"/>
  </r>
  <r>
    <x v="1388"/>
    <d v="2024-04-07T00:00:00"/>
    <d v="2024-04-10T00:00:00"/>
    <d v="2024-04-15T00:00:00"/>
    <s v="Amit Kumar"/>
    <s v="Delhi"/>
    <x v="5"/>
    <x v="3"/>
    <s v="Laptop"/>
    <n v="1"/>
    <n v="0"/>
    <n v="0"/>
    <x v="1"/>
    <s v="Completed"/>
    <s v="Delayed"/>
    <s v="WH-Mumbai"/>
    <s v="Offline"/>
    <s v="N/A"/>
    <s v="N/A"/>
    <n v="5"/>
    <s v="Keep"/>
    <s v="Ok"/>
    <s v="Missing"/>
    <s v="OK"/>
    <s v="Fix"/>
    <s v="Ok"/>
    <n v="0"/>
    <s v="ok"/>
    <s v="Not Returned"/>
    <x v="10"/>
    <n v="2024"/>
    <s v="Sun"/>
    <x v="0"/>
    <s v="Medium"/>
    <x v="0"/>
    <s v="Weekend"/>
  </r>
  <r>
    <x v="1389"/>
    <d v="2024-10-17T00:00:00"/>
    <d v="2024-10-18T00:00:00"/>
    <d v="2024-10-23T00:00:00"/>
    <s v="Anjali Patel"/>
    <s v="Jaipur"/>
    <x v="2"/>
    <x v="3"/>
    <s v="Headphones"/>
    <n v="2"/>
    <n v="0"/>
    <n v="0"/>
    <x v="2"/>
    <s v="Pending"/>
    <s v="Delayed"/>
    <s v="WH-Pune"/>
    <s v="Offline"/>
    <s v="No"/>
    <s v="N/A"/>
    <n v="5"/>
    <s v="Keep"/>
    <s v="Ok"/>
    <s v="Missing"/>
    <s v="OK"/>
    <s v="Fix"/>
    <s v="Ok"/>
    <n v="0"/>
    <s v="ok"/>
    <s v="Not Returned"/>
    <x v="0"/>
    <n v="2024"/>
    <s v="Thu"/>
    <x v="0"/>
    <s v="Medium"/>
    <x v="0"/>
    <s v="Weekday"/>
  </r>
  <r>
    <x v="1390"/>
    <d v="2024-01-24T00:00:00"/>
    <d v="2024-01-23T00:00:00"/>
    <d v="2024-01-27T00:00:00"/>
    <s v="Sneha Gupta"/>
    <s v="Bangalore"/>
    <x v="3"/>
    <x v="0"/>
    <s v="Sofa"/>
    <n v="0"/>
    <n v="2000"/>
    <n v="0"/>
    <x v="0"/>
    <s v="Pending"/>
    <s v="In Transit"/>
    <s v="WH-Delhi"/>
    <s v="Offline"/>
    <s v="No"/>
    <s v="N/A"/>
    <n v="4"/>
    <s v="Keep"/>
    <s v="Fix"/>
    <s v="Valid"/>
    <s v="Dispatch Error"/>
    <s v="Ok"/>
    <s v="Ok"/>
    <n v="0"/>
    <s v="ok"/>
    <s v="Not Returned"/>
    <x v="4"/>
    <n v="2024"/>
    <s v="Wed"/>
    <x v="0"/>
    <s v="Medium"/>
    <x v="0"/>
    <s v="Weekday"/>
  </r>
  <r>
    <x v="1391"/>
    <d v="2024-02-10T00:00:00"/>
    <d v="2024-02-10T00:00:00"/>
    <d v="2024-02-14T00:00:00"/>
    <s v="Priya Kumar"/>
    <s v="Lucknow"/>
    <x v="4"/>
    <x v="3"/>
    <s v="Laptop"/>
    <n v="1"/>
    <n v="500"/>
    <n v="500"/>
    <x v="2"/>
    <s v="Pending"/>
    <s v="On Time"/>
    <s v="WH-Mumbai"/>
    <s v="Offline"/>
    <s v="N/A"/>
    <s v="N/A"/>
    <n v="4"/>
    <s v="Keep"/>
    <s v="Ok"/>
    <s v="Valid"/>
    <s v="OK"/>
    <s v="Ok"/>
    <s v="Ok"/>
    <n v="500"/>
    <s v="ok"/>
    <s v="Not Returned"/>
    <x v="2"/>
    <n v="2024"/>
    <s v="Sat"/>
    <x v="0"/>
    <s v="Medium"/>
    <x v="0"/>
    <s v="Weekend"/>
  </r>
  <r>
    <x v="1392"/>
    <d v="2024-06-10T00:00:00"/>
    <d v="2024-06-11T00:00:00"/>
    <d v="2024-06-17T00:00:00"/>
    <s v="Rahul Singh"/>
    <s v="Mumbai"/>
    <x v="1"/>
    <x v="1"/>
    <s v="Wheat"/>
    <n v="2"/>
    <n v="100"/>
    <n v="200"/>
    <x v="0"/>
    <s v="Cancelled"/>
    <s v="On Time"/>
    <s v="WH-Delhi"/>
    <s v="Online"/>
    <s v="No"/>
    <s v="N/A"/>
    <n v="6"/>
    <s v="Keep"/>
    <s v="Ok"/>
    <s v="Valid"/>
    <s v="OK"/>
    <s v="Ok"/>
    <s v="Ok"/>
    <n v="200"/>
    <s v="ok"/>
    <s v="Not Returned"/>
    <x v="3"/>
    <n v="2024"/>
    <s v="Mon"/>
    <x v="1"/>
    <s v="Slow"/>
    <x v="0"/>
    <s v="Weekday"/>
  </r>
  <r>
    <x v="1393"/>
    <d v="2024-01-09T00:00:00"/>
    <d v="2024-01-11T00:00:00"/>
    <d v="2024-01-11T00:00:00"/>
    <s v="Rahul Singh"/>
    <s v="Mumbai"/>
    <x v="1"/>
    <x v="2"/>
    <s v="T-Shirt"/>
    <n v="0"/>
    <n v="500"/>
    <n v="0"/>
    <x v="3"/>
    <s v="Cancelled"/>
    <s v="In Transit"/>
    <s v="WH-Mumbai"/>
    <s v="Online"/>
    <s v="No"/>
    <s v="N/A"/>
    <n v="0"/>
    <s v="Keep"/>
    <s v="Fix"/>
    <s v="Valid"/>
    <s v="OK"/>
    <s v="Ok"/>
    <s v="Ok"/>
    <n v="0"/>
    <s v="ok"/>
    <s v="Not Returned"/>
    <x v="4"/>
    <n v="2024"/>
    <s v="Tue"/>
    <x v="0"/>
    <s v="Fast"/>
    <x v="0"/>
    <s v="Weekday"/>
  </r>
  <r>
    <x v="1394"/>
    <d v="2024-08-17T00:00:00"/>
    <d v="2024-08-16T00:00:00"/>
    <d v="2024-08-21T00:00:00"/>
    <s v="Amit Kumar"/>
    <s v="Lucknow"/>
    <x v="4"/>
    <x v="3"/>
    <s v="Headphones"/>
    <n v="1"/>
    <n v="100"/>
    <n v="100"/>
    <x v="0"/>
    <s v="Completed"/>
    <s v="In Transit"/>
    <s v="WH-Delhi"/>
    <s v="Online"/>
    <s v="Yes"/>
    <s v="Damaged"/>
    <n v="5"/>
    <s v="Keep"/>
    <s v="Ok"/>
    <s v="Valid"/>
    <s v="Dispatch Error"/>
    <s v="Ok"/>
    <s v="Ok"/>
    <n v="100"/>
    <s v="ok"/>
    <s v="Damaged"/>
    <x v="11"/>
    <n v="2024"/>
    <s v="Sat"/>
    <x v="0"/>
    <s v="Medium"/>
    <x v="0"/>
    <s v="Weekend"/>
  </r>
  <r>
    <x v="1395"/>
    <d v="2024-06-06T00:00:00"/>
    <d v="2024-06-08T00:00:00"/>
    <d v="2024-06-15T00:00:00"/>
    <s v="Pooja Yadav"/>
    <s v="Jaipur"/>
    <x v="2"/>
    <x v="3"/>
    <s v="Laptop"/>
    <n v="2"/>
    <n v="100"/>
    <n v="200"/>
    <x v="3"/>
    <s v="Completed"/>
    <s v="On Time"/>
    <s v="WH-Mumbai"/>
    <s v="Online"/>
    <s v="No"/>
    <s v="N/A"/>
    <n v="7"/>
    <s v="Keep"/>
    <s v="Ok"/>
    <s v="Valid"/>
    <s v="OK"/>
    <s v="Ok"/>
    <s v="Ok"/>
    <n v="200"/>
    <s v="ok"/>
    <s v="Not Returned"/>
    <x v="3"/>
    <n v="2024"/>
    <s v="Thu"/>
    <x v="1"/>
    <s v="Slow"/>
    <x v="0"/>
    <s v="Weekday"/>
  </r>
  <r>
    <x v="1396"/>
    <d v="2024-02-10T00:00:00"/>
    <d v="2024-02-12T00:00:00"/>
    <d v="2024-02-19T00:00:00"/>
    <s v="Priya Singh"/>
    <s v="Lucknow"/>
    <x v="4"/>
    <x v="0"/>
    <s v="Table"/>
    <n v="1"/>
    <n v="100"/>
    <n v="100"/>
    <x v="0"/>
    <s v="Completed"/>
    <s v="In Transit"/>
    <s v="WH-Pune"/>
    <s v="Online"/>
    <s v="N/A"/>
    <s v="N/A"/>
    <n v="7"/>
    <s v="Keep"/>
    <s v="Ok"/>
    <s v="Valid"/>
    <s v="OK"/>
    <s v="Ok"/>
    <s v="Ok"/>
    <n v="100"/>
    <s v="ok"/>
    <s v="Not Returned"/>
    <x v="2"/>
    <n v="2024"/>
    <s v="Sat"/>
    <x v="1"/>
    <s v="Slow"/>
    <x v="0"/>
    <s v="Weekend"/>
  </r>
  <r>
    <x v="1397"/>
    <d v="2024-05-14T00:00:00"/>
    <d v="2024-05-17T00:00:00"/>
    <d v="2024-05-23T00:00:00"/>
    <s v="Priya Gupta"/>
    <s v="Lucknow"/>
    <x v="4"/>
    <x v="0"/>
    <s v="Table"/>
    <n v="-1"/>
    <n v="500"/>
    <n v="-500"/>
    <x v="1"/>
    <s v="Cancelled"/>
    <s v="Delayed"/>
    <s v="WH-Mumbai"/>
    <s v="Offline"/>
    <s v="Yes"/>
    <s v="Wrong Item"/>
    <n v="6"/>
    <s v="Keep"/>
    <s v="Fix"/>
    <s v="Valid"/>
    <s v="OK"/>
    <s v="Ok"/>
    <s v="Ok"/>
    <n v="-500"/>
    <s v="ok"/>
    <s v="Wrong Item"/>
    <x v="9"/>
    <n v="2024"/>
    <s v="Tue"/>
    <x v="1"/>
    <s v="Slow"/>
    <x v="0"/>
    <s v="Weekday"/>
  </r>
  <r>
    <x v="1398"/>
    <d v="2024-03-30T00:00:00"/>
    <d v="2024-03-30T00:00:00"/>
    <d v="2024-04-04T00:00:00"/>
    <s v="Rohit Kumar"/>
    <s v="Hyderabad"/>
    <x v="0"/>
    <x v="2"/>
    <s v="T-Shirt"/>
    <n v="0"/>
    <n v="0"/>
    <n v="0"/>
    <x v="1"/>
    <s v="Completed"/>
    <s v="Delayed"/>
    <s v="WH-Delhi"/>
    <s v="Offline"/>
    <s v="N/A"/>
    <s v="N/A"/>
    <n v="5"/>
    <s v="Keep"/>
    <s v="Fix"/>
    <s v="Missing"/>
    <s v="OK"/>
    <s v="Fix"/>
    <s v="Ok"/>
    <n v="0"/>
    <s v="ok"/>
    <s v="Not Returned"/>
    <x v="8"/>
    <n v="2024"/>
    <s v="Sat"/>
    <x v="0"/>
    <s v="Medium"/>
    <x v="0"/>
    <s v="Weekend"/>
  </r>
  <r>
    <x v="1399"/>
    <d v="2024-01-07T00:00:00"/>
    <d v="2024-01-07T00:00:00"/>
    <d v="2024-01-07T00:00:00"/>
    <s v="Priya Kumar"/>
    <s v="Nagpur"/>
    <x v="1"/>
    <x v="0"/>
    <s v="Table"/>
    <n v="0"/>
    <n v="1000"/>
    <n v="0"/>
    <x v="0"/>
    <s v="Cancelled"/>
    <s v="In Transit"/>
    <s v="WH-Delhi"/>
    <s v="Offline"/>
    <s v="Yes"/>
    <s v="Late Delivery"/>
    <n v="0"/>
    <s v="Keep"/>
    <s v="Fix"/>
    <s v="Valid"/>
    <s v="OK"/>
    <s v="Ok"/>
    <s v="Ok"/>
    <n v="0"/>
    <s v="ok"/>
    <s v="Late Delivery"/>
    <x v="4"/>
    <n v="2024"/>
    <s v="Sun"/>
    <x v="0"/>
    <s v="Fast"/>
    <x v="0"/>
    <s v="Weekend"/>
  </r>
  <r>
    <x v="1400"/>
    <d v="2024-01-09T00:00:00"/>
    <d v="2024-01-08T00:00:00"/>
    <d v="2024-01-15T00:00:00"/>
    <s v="Sneha Sharma"/>
    <s v="Lucknow"/>
    <x v="4"/>
    <x v="1"/>
    <s v="Wheat"/>
    <n v="1"/>
    <n v="0"/>
    <n v="0"/>
    <x v="3"/>
    <s v="Completed"/>
    <s v="On Time"/>
    <s v="WH-Delhi"/>
    <s v="Online"/>
    <s v="Yes"/>
    <s v="Late Delivery"/>
    <n v="7"/>
    <s v="Keep"/>
    <s v="Ok"/>
    <s v="Missing"/>
    <s v="Dispatch Error"/>
    <s v="Fix"/>
    <s v="Ok"/>
    <n v="0"/>
    <s v="ok"/>
    <s v="Late Delivery"/>
    <x v="4"/>
    <n v="2024"/>
    <s v="Tue"/>
    <x v="1"/>
    <s v="Slow"/>
    <x v="0"/>
    <s v="Weekday"/>
  </r>
  <r>
    <x v="1401"/>
    <d v="2024-03-15T00:00:00"/>
    <d v="2024-03-16T00:00:00"/>
    <d v="2024-03-18T00:00:00"/>
    <s v="Karan Sharma"/>
    <s v="Mumbai"/>
    <x v="1"/>
    <x v="0"/>
    <s v="Chair"/>
    <n v="1"/>
    <n v="100"/>
    <n v="100"/>
    <x v="2"/>
    <s v="Completed"/>
    <s v="In Transit"/>
    <s v="WH-Pune"/>
    <s v="Online"/>
    <s v="N/A"/>
    <s v="N/A"/>
    <n v="2"/>
    <s v="Keep"/>
    <s v="Ok"/>
    <s v="Valid"/>
    <s v="OK"/>
    <s v="Ok"/>
    <s v="Ok"/>
    <n v="100"/>
    <s v="ok"/>
    <s v="Not Returned"/>
    <x v="8"/>
    <n v="2024"/>
    <s v="Fri"/>
    <x v="0"/>
    <s v="Fast"/>
    <x v="0"/>
    <s v="Weekday"/>
  </r>
  <r>
    <x v="1402"/>
    <d v="2024-12-21T00:00:00"/>
    <d v="2024-12-21T00:00:00"/>
    <d v="2024-12-26T00:00:00"/>
    <s v="Amit Singh"/>
    <s v="Hyderabad"/>
    <x v="0"/>
    <x v="0"/>
    <s v="Sofa"/>
    <n v="1"/>
    <n v="100"/>
    <n v="100"/>
    <x v="0"/>
    <s v="Cancelled"/>
    <s v="On Time"/>
    <s v="WH-Pune"/>
    <s v="Offline"/>
    <s v="No"/>
    <s v="N/A"/>
    <n v="5"/>
    <s v="Keep"/>
    <s v="Ok"/>
    <s v="Valid"/>
    <s v="OK"/>
    <s v="Ok"/>
    <s v="Ok"/>
    <n v="100"/>
    <s v="ok"/>
    <s v="Not Returned"/>
    <x v="6"/>
    <n v="2024"/>
    <s v="Sat"/>
    <x v="0"/>
    <s v="Medium"/>
    <x v="0"/>
    <s v="Weekend"/>
  </r>
  <r>
    <x v="1403"/>
    <d v="2024-07-09T00:00:00"/>
    <d v="2024-07-07T00:00:00"/>
    <d v="2024-07-06T00:00:00"/>
    <s v="Sneha Singh"/>
    <s v="Jaipur"/>
    <x v="2"/>
    <x v="0"/>
    <s v="Chair"/>
    <n v="2"/>
    <n v="100"/>
    <n v="200"/>
    <x v="2"/>
    <s v="Cancelled"/>
    <s v="Delayed"/>
    <s v="WH-Pune"/>
    <s v="Online"/>
    <s v="No"/>
    <s v="N/A"/>
    <n v="-1"/>
    <s v="Keep"/>
    <s v="Ok"/>
    <s v="Valid"/>
    <s v="Dispatch Error"/>
    <s v="Ok"/>
    <s v="Ok"/>
    <n v="200"/>
    <s v="ok"/>
    <s v="Not Returned"/>
    <x v="1"/>
    <n v="2024"/>
    <s v="Tue"/>
    <x v="0"/>
    <s v="Fast"/>
    <x v="0"/>
    <s v="Weekday"/>
  </r>
  <r>
    <x v="1404"/>
    <d v="2024-07-22T00:00:00"/>
    <d v="2024-07-21T00:00:00"/>
    <d v="2024-07-25T00:00:00"/>
    <s v="Rohit Yadav"/>
    <s v="Nagpur"/>
    <x v="1"/>
    <x v="2"/>
    <s v="Jeans"/>
    <n v="0"/>
    <n v="100"/>
    <n v="0"/>
    <x v="0"/>
    <s v="Cancelled"/>
    <s v="In Transit"/>
    <s v="WH-Delhi"/>
    <s v="Offline"/>
    <s v="Yes"/>
    <s v="Wrong Item"/>
    <n v="4"/>
    <s v="Keep"/>
    <s v="Fix"/>
    <s v="Valid"/>
    <s v="Dispatch Error"/>
    <s v="Ok"/>
    <s v="Ok"/>
    <n v="0"/>
    <s v="ok"/>
    <s v="Wrong Item"/>
    <x v="1"/>
    <n v="2024"/>
    <s v="Mon"/>
    <x v="0"/>
    <s v="Medium"/>
    <x v="0"/>
    <s v="Weekday"/>
  </r>
  <r>
    <x v="1405"/>
    <d v="2024-10-20T00:00:00"/>
    <d v="2024-10-18T00:00:00"/>
    <d v="2024-10-17T00:00:00"/>
    <s v="Karan Kumar"/>
    <s v="Pune"/>
    <x v="1"/>
    <x v="1"/>
    <s v="Wheat"/>
    <n v="1"/>
    <n v="2000"/>
    <n v="2000"/>
    <x v="3"/>
    <s v="Completed"/>
    <s v="On Time"/>
    <s v="WH-Delhi"/>
    <s v="Offline"/>
    <s v="Yes"/>
    <s v="Damaged"/>
    <n v="-1"/>
    <s v="Keep"/>
    <s v="Ok"/>
    <s v="Valid"/>
    <s v="Dispatch Error"/>
    <s v="Ok"/>
    <s v="Ok"/>
    <n v="2000"/>
    <s v="ok"/>
    <s v="Damaged"/>
    <x v="0"/>
    <n v="2024"/>
    <s v="Sun"/>
    <x v="0"/>
    <s v="Fast"/>
    <x v="2"/>
    <s v="Weekend"/>
  </r>
  <r>
    <x v="1406"/>
    <d v="2024-09-11T00:00:00"/>
    <d v="2024-09-11T00:00:00"/>
    <d v="2024-09-14T00:00:00"/>
    <s v="Neha Joshi"/>
    <s v="Hyderabad"/>
    <x v="0"/>
    <x v="1"/>
    <s v="Wheat"/>
    <n v="2"/>
    <n v="1000"/>
    <n v="2000"/>
    <x v="2"/>
    <s v="Pending"/>
    <s v="Delayed"/>
    <s v="WH-Pune"/>
    <s v="Offline"/>
    <s v="Yes"/>
    <s v="Damaged"/>
    <n v="3"/>
    <s v="Keep"/>
    <s v="Ok"/>
    <s v="Valid"/>
    <s v="OK"/>
    <s v="Ok"/>
    <s v="Ok"/>
    <n v="2000"/>
    <s v="ok"/>
    <s v="Damaged"/>
    <x v="7"/>
    <n v="2024"/>
    <s v="Wed"/>
    <x v="0"/>
    <s v="Medium"/>
    <x v="2"/>
    <s v="Weekday"/>
  </r>
  <r>
    <x v="1407"/>
    <d v="2024-12-27T00:00:00"/>
    <d v="2024-12-25T00:00:00"/>
    <d v="2024-12-28T00:00:00"/>
    <s v="Anjali Yadav"/>
    <s v="Mumbai"/>
    <x v="1"/>
    <x v="2"/>
    <s v="T-Shirt"/>
    <n v="2"/>
    <n v="100"/>
    <n v="200"/>
    <x v="3"/>
    <s v="Cancelled"/>
    <s v="Delayed"/>
    <s v="WH-Mumbai"/>
    <s v="Online"/>
    <s v="No"/>
    <s v="N/A"/>
    <n v="3"/>
    <s v="Keep"/>
    <s v="Ok"/>
    <s v="Valid"/>
    <s v="Dispatch Error"/>
    <s v="Ok"/>
    <s v="Ok"/>
    <n v="200"/>
    <s v="ok"/>
    <s v="Not Returned"/>
    <x v="6"/>
    <n v="2024"/>
    <s v="Fri"/>
    <x v="0"/>
    <s v="Medium"/>
    <x v="0"/>
    <s v="Weekday"/>
  </r>
  <r>
    <x v="1408"/>
    <d v="2024-12-24T00:00:00"/>
    <d v="2024-12-22T00:00:00"/>
    <d v="2024-12-26T00:00:00"/>
    <s v="Anjali Verma"/>
    <s v="Nagpur"/>
    <x v="1"/>
    <x v="2"/>
    <s v="Jacket"/>
    <n v="1"/>
    <n v="100"/>
    <n v="100"/>
    <x v="1"/>
    <s v="Pending"/>
    <s v="On Time"/>
    <s v="WH-Mumbai"/>
    <s v="Online"/>
    <s v="N/A"/>
    <s v="N/A"/>
    <n v="4"/>
    <s v="Keep"/>
    <s v="Ok"/>
    <s v="Valid"/>
    <s v="Dispatch Error"/>
    <s v="Ok"/>
    <s v="Ok"/>
    <n v="100"/>
    <s v="ok"/>
    <s v="Not Returned"/>
    <x v="6"/>
    <n v="2024"/>
    <s v="Tue"/>
    <x v="0"/>
    <s v="Medium"/>
    <x v="0"/>
    <s v="Weekday"/>
  </r>
  <r>
    <x v="1409"/>
    <d v="2024-06-01T00:00:00"/>
    <d v="2024-05-30T00:00:00"/>
    <d v="2024-06-06T00:00:00"/>
    <s v="Anjali Singh"/>
    <s v="Delhi"/>
    <x v="5"/>
    <x v="2"/>
    <s v="Jeans"/>
    <n v="-1"/>
    <n v="1000"/>
    <n v="-1000"/>
    <x v="0"/>
    <s v="Completed"/>
    <s v="Delayed"/>
    <s v="WH-Delhi"/>
    <s v="Offline"/>
    <s v="N/A"/>
    <s v="N/A"/>
    <n v="7"/>
    <s v="Keep"/>
    <s v="Fix"/>
    <s v="Valid"/>
    <s v="Dispatch Error"/>
    <s v="Ok"/>
    <s v="Ok"/>
    <n v="-1000"/>
    <s v="ok"/>
    <s v="Wrong"/>
    <x v="3"/>
    <n v="2024"/>
    <s v="Sat"/>
    <x v="1"/>
    <s v="Slow"/>
    <x v="0"/>
    <s v="Weekend"/>
  </r>
  <r>
    <x v="1410"/>
    <d v="2024-03-05T00:00:00"/>
    <d v="2024-03-03T00:00:00"/>
    <d v="2024-03-09T00:00:00"/>
    <s v="Sneha Kumar"/>
    <s v="Delhi"/>
    <x v="5"/>
    <x v="2"/>
    <s v="T-Shirt"/>
    <n v="1"/>
    <n v="500"/>
    <n v="500"/>
    <x v="3"/>
    <s v="Completed"/>
    <s v="Delayed"/>
    <s v="WH-Mumbai"/>
    <s v="Online"/>
    <s v="N/A"/>
    <s v="N/A"/>
    <n v="6"/>
    <s v="Keep"/>
    <s v="Ok"/>
    <s v="Valid"/>
    <s v="Dispatch Error"/>
    <s v="Ok"/>
    <s v="Ok"/>
    <n v="500"/>
    <s v="ok"/>
    <s v="Not Returned"/>
    <x v="8"/>
    <n v="2024"/>
    <s v="Tue"/>
    <x v="1"/>
    <s v="Slow"/>
    <x v="0"/>
    <s v="Weekday"/>
  </r>
  <r>
    <x v="1411"/>
    <d v="2024-02-19T00:00:00"/>
    <d v="2024-02-21T00:00:00"/>
    <d v="2024-02-24T00:00:00"/>
    <s v="Amit Gupta"/>
    <s v="Bangalore"/>
    <x v="3"/>
    <x v="2"/>
    <s v="Jeans"/>
    <n v="1"/>
    <n v="0"/>
    <n v="0"/>
    <x v="1"/>
    <s v="Completed"/>
    <s v="Delayed"/>
    <s v="WH-Pune"/>
    <s v="Offline"/>
    <s v="N/A"/>
    <s v="N/A"/>
    <n v="3"/>
    <s v="Keep"/>
    <s v="Ok"/>
    <s v="Missing"/>
    <s v="OK"/>
    <s v="Fix"/>
    <s v="Ok"/>
    <n v="0"/>
    <s v="ok"/>
    <s v="Not Returned"/>
    <x v="2"/>
    <n v="2024"/>
    <s v="Mon"/>
    <x v="0"/>
    <s v="Medium"/>
    <x v="0"/>
    <s v="Weekday"/>
  </r>
  <r>
    <x v="1412"/>
    <d v="2024-05-01T00:00:00"/>
    <d v="2024-05-04T00:00:00"/>
    <d v="2024-05-04T00:00:00"/>
    <s v="Priya Patel"/>
    <s v="Bangalore"/>
    <x v="3"/>
    <x v="0"/>
    <s v="Table"/>
    <n v="2"/>
    <n v="500"/>
    <n v="1000"/>
    <x v="2"/>
    <s v="Completed"/>
    <s v="Delayed"/>
    <s v="WH-Mumbai"/>
    <s v="Offline"/>
    <s v="N/A"/>
    <s v="N/A"/>
    <n v="0"/>
    <s v="Keep"/>
    <s v="Ok"/>
    <s v="Valid"/>
    <s v="OK"/>
    <s v="Ok"/>
    <s v="Ok"/>
    <n v="1000"/>
    <s v="ok"/>
    <s v="Not Returned"/>
    <x v="9"/>
    <n v="2024"/>
    <s v="Wed"/>
    <x v="0"/>
    <s v="Fast"/>
    <x v="0"/>
    <s v="Weekday"/>
  </r>
  <r>
    <x v="1413"/>
    <d v="2024-11-02T00:00:00"/>
    <d v="2024-11-05T00:00:00"/>
    <d v="2024-11-08T00:00:00"/>
    <s v="Amit Sharma"/>
    <s v="Mumbai"/>
    <x v="1"/>
    <x v="0"/>
    <s v="Sofa"/>
    <n v="-1"/>
    <n v="2000"/>
    <n v="-2000"/>
    <x v="0"/>
    <s v="Pending"/>
    <s v="In Transit"/>
    <s v="WH-Pune"/>
    <s v="Offline"/>
    <s v="N/A"/>
    <s v="N/A"/>
    <n v="3"/>
    <s v="Keep"/>
    <s v="Fix"/>
    <s v="Valid"/>
    <s v="OK"/>
    <s v="Ok"/>
    <s v="Ok"/>
    <n v="-2000"/>
    <s v="ok"/>
    <s v="Wrong"/>
    <x v="5"/>
    <n v="2024"/>
    <s v="Sat"/>
    <x v="0"/>
    <s v="Medium"/>
    <x v="0"/>
    <s v="Weekend"/>
  </r>
  <r>
    <x v="1414"/>
    <d v="2024-12-07T00:00:00"/>
    <d v="2024-12-09T00:00:00"/>
    <d v="2024-12-16T00:00:00"/>
    <s v="Anjali Gupta"/>
    <s v="Delhi"/>
    <x v="5"/>
    <x v="2"/>
    <s v="Jeans"/>
    <n v="0"/>
    <n v="100"/>
    <n v="0"/>
    <x v="0"/>
    <s v="Completed"/>
    <s v="In Transit"/>
    <s v="WH-Mumbai"/>
    <s v="Offline"/>
    <s v="N/A"/>
    <s v="N/A"/>
    <n v="7"/>
    <s v="Keep"/>
    <s v="Fix"/>
    <s v="Valid"/>
    <s v="OK"/>
    <s v="Ok"/>
    <s v="Ok"/>
    <n v="0"/>
    <s v="ok"/>
    <s v="Not Returned"/>
    <x v="6"/>
    <n v="2024"/>
    <s v="Sat"/>
    <x v="1"/>
    <s v="Slow"/>
    <x v="0"/>
    <s v="Weekend"/>
  </r>
  <r>
    <x v="1415"/>
    <d v="2024-07-31T00:00:00"/>
    <d v="2024-07-31T00:00:00"/>
    <d v="2024-08-02T00:00:00"/>
    <s v="Priya Gupta"/>
    <s v="Delhi"/>
    <x v="5"/>
    <x v="1"/>
    <s v="Wheat"/>
    <n v="3"/>
    <n v="500"/>
    <n v="1500"/>
    <x v="1"/>
    <s v="Completed"/>
    <s v="Delayed"/>
    <s v="WH-Delhi"/>
    <s v="Online"/>
    <s v="N/A"/>
    <s v="N/A"/>
    <n v="2"/>
    <s v="Keep"/>
    <s v="Ok"/>
    <s v="Valid"/>
    <s v="OK"/>
    <s v="Ok"/>
    <s v="Ok"/>
    <n v="1500"/>
    <s v="ok"/>
    <s v="Not Returned"/>
    <x v="1"/>
    <n v="2024"/>
    <s v="Wed"/>
    <x v="0"/>
    <s v="Fast"/>
    <x v="0"/>
    <s v="Weekday"/>
  </r>
  <r>
    <x v="1416"/>
    <d v="2024-05-26T00:00:00"/>
    <d v="2024-05-26T00:00:00"/>
    <d v="2024-05-29T00:00:00"/>
    <s v="Rohit Singh"/>
    <s v="Pune"/>
    <x v="1"/>
    <x v="2"/>
    <s v="T-Shirt"/>
    <n v="0"/>
    <n v="500"/>
    <n v="0"/>
    <x v="3"/>
    <s v="Completed"/>
    <s v="In Transit"/>
    <s v="WH-Mumbai"/>
    <s v="Online"/>
    <s v="No"/>
    <s v="N/A"/>
    <n v="3"/>
    <s v="Keep"/>
    <s v="Fix"/>
    <s v="Valid"/>
    <s v="OK"/>
    <s v="Ok"/>
    <s v="Ok"/>
    <n v="0"/>
    <s v="ok"/>
    <s v="Not Returned"/>
    <x v="9"/>
    <n v="2024"/>
    <s v="Sun"/>
    <x v="0"/>
    <s v="Medium"/>
    <x v="0"/>
    <s v="Weekend"/>
  </r>
  <r>
    <x v="1417"/>
    <d v="2024-11-07T00:00:00"/>
    <d v="2024-11-05T00:00:00"/>
    <d v="2024-11-10T00:00:00"/>
    <s v="Sneha Sharma"/>
    <s v="Delhi"/>
    <x v="5"/>
    <x v="3"/>
    <s v="Headphones"/>
    <n v="0"/>
    <n v="500"/>
    <n v="0"/>
    <x v="2"/>
    <s v="Pending"/>
    <s v="On Time"/>
    <s v="WH-Pune"/>
    <s v="Online"/>
    <s v="Yes"/>
    <s v="Wrong Item"/>
    <n v="5"/>
    <s v="Keep"/>
    <s v="Fix"/>
    <s v="Valid"/>
    <s v="Dispatch Error"/>
    <s v="Ok"/>
    <s v="Ok"/>
    <n v="0"/>
    <s v="ok"/>
    <s v="Wrong Item"/>
    <x v="5"/>
    <n v="2024"/>
    <s v="Thu"/>
    <x v="0"/>
    <s v="Medium"/>
    <x v="0"/>
    <s v="Weekday"/>
  </r>
  <r>
    <x v="1418"/>
    <d v="2024-01-25T00:00:00"/>
    <d v="2024-01-24T00:00:00"/>
    <d v="2024-01-24T00:00:00"/>
    <s v="Rahul Yadav"/>
    <s v="Hyderabad"/>
    <x v="0"/>
    <x v="1"/>
    <s v="Rice"/>
    <n v="-1"/>
    <n v="1000"/>
    <n v="-1000"/>
    <x v="2"/>
    <s v="Pending"/>
    <s v="Delayed"/>
    <s v="WH-Delhi"/>
    <s v="Online"/>
    <s v="N/A"/>
    <s v="N/A"/>
    <n v="0"/>
    <s v="Keep"/>
    <s v="Fix"/>
    <s v="Valid"/>
    <s v="Dispatch Error"/>
    <s v="Ok"/>
    <s v="Ok"/>
    <n v="-1000"/>
    <s v="ok"/>
    <s v="Wrong"/>
    <x v="4"/>
    <n v="2024"/>
    <s v="Thu"/>
    <x v="0"/>
    <s v="Fast"/>
    <x v="0"/>
    <s v="Weekday"/>
  </r>
  <r>
    <x v="1419"/>
    <d v="2024-03-08T00:00:00"/>
    <d v="2024-03-11T00:00:00"/>
    <d v="2024-03-12T00:00:00"/>
    <s v="Vikas Yadav"/>
    <s v="Hyderabad"/>
    <x v="0"/>
    <x v="3"/>
    <s v="Laptop"/>
    <n v="3"/>
    <n v="100"/>
    <n v="300"/>
    <x v="2"/>
    <s v="Pending"/>
    <s v="On Time"/>
    <s v="WH-Mumbai"/>
    <s v="Offline"/>
    <s v="Yes"/>
    <s v="Late Delivery"/>
    <n v="1"/>
    <s v="Keep"/>
    <s v="Ok"/>
    <s v="Valid"/>
    <s v="OK"/>
    <s v="Ok"/>
    <s v="Ok"/>
    <n v="300"/>
    <s v="ok"/>
    <s v="Late Delivery"/>
    <x v="8"/>
    <n v="2024"/>
    <s v="Fri"/>
    <x v="0"/>
    <s v="Fast"/>
    <x v="0"/>
    <s v="Weekday"/>
  </r>
  <r>
    <x v="1420"/>
    <d v="2024-08-28T00:00:00"/>
    <d v="2024-08-29T00:00:00"/>
    <d v="2024-09-02T00:00:00"/>
    <s v="Anjali Sharma"/>
    <s v="Delhi"/>
    <x v="5"/>
    <x v="2"/>
    <s v="Jacket"/>
    <n v="3"/>
    <n v="0"/>
    <n v="0"/>
    <x v="2"/>
    <s v="Completed"/>
    <s v="Delayed"/>
    <s v="WH-Delhi"/>
    <s v="Online"/>
    <s v="Yes"/>
    <s v="Late Delivery"/>
    <n v="4"/>
    <s v="Keep"/>
    <s v="Ok"/>
    <s v="Missing"/>
    <s v="OK"/>
    <s v="Fix"/>
    <s v="Ok"/>
    <n v="0"/>
    <s v="ok"/>
    <s v="Late Delivery"/>
    <x v="11"/>
    <n v="2024"/>
    <s v="Wed"/>
    <x v="0"/>
    <s v="Medium"/>
    <x v="0"/>
    <s v="Weekday"/>
  </r>
  <r>
    <x v="1421"/>
    <d v="2024-09-18T00:00:00"/>
    <d v="2024-09-20T00:00:00"/>
    <d v="2024-09-19T00:00:00"/>
    <s v="Karan Kumar"/>
    <s v="Bangalore"/>
    <x v="3"/>
    <x v="1"/>
    <s v="Rice"/>
    <n v="2"/>
    <n v="100"/>
    <n v="200"/>
    <x v="2"/>
    <s v="Cancelled"/>
    <s v="Delayed"/>
    <s v="WH-Delhi"/>
    <s v="Offline"/>
    <s v="Yes"/>
    <s v="Damaged"/>
    <n v="-1"/>
    <s v="Keep"/>
    <s v="Ok"/>
    <s v="Valid"/>
    <s v="Delivery Before Dispatch"/>
    <s v="Ok"/>
    <s v="Ok"/>
    <n v="200"/>
    <s v="ok"/>
    <s v="Damaged"/>
    <x v="7"/>
    <n v="2024"/>
    <s v="Wed"/>
    <x v="0"/>
    <s v="Fast"/>
    <x v="0"/>
    <s v="Weekday"/>
  </r>
  <r>
    <x v="1422"/>
    <d v="2024-01-20T00:00:00"/>
    <d v="2024-01-23T00:00:00"/>
    <d v="2024-01-23T00:00:00"/>
    <s v="Neha Singh"/>
    <s v="Delhi"/>
    <x v="5"/>
    <x v="0"/>
    <s v="Table"/>
    <n v="1"/>
    <n v="1000"/>
    <n v="1000"/>
    <x v="1"/>
    <s v="Cancelled"/>
    <s v="Delayed"/>
    <s v="WH-Pune"/>
    <s v="Online"/>
    <s v="N/A"/>
    <s v="N/A"/>
    <n v="0"/>
    <s v="Keep"/>
    <s v="Ok"/>
    <s v="Valid"/>
    <s v="OK"/>
    <s v="Ok"/>
    <s v="Ok"/>
    <n v="1000"/>
    <s v="ok"/>
    <s v="Not Returned"/>
    <x v="4"/>
    <n v="2024"/>
    <s v="Sat"/>
    <x v="0"/>
    <s v="Fast"/>
    <x v="0"/>
    <s v="Weekend"/>
  </r>
  <r>
    <x v="1423"/>
    <d v="2024-01-21T00:00:00"/>
    <d v="2024-01-23T00:00:00"/>
    <d v="2024-01-24T00:00:00"/>
    <s v="Sneha Joshi"/>
    <s v="Nagpur"/>
    <x v="1"/>
    <x v="2"/>
    <s v="Jeans"/>
    <n v="3"/>
    <n v="500"/>
    <n v="1500"/>
    <x v="1"/>
    <s v="Cancelled"/>
    <s v="On Time"/>
    <s v="WH-Pune"/>
    <s v="Offline"/>
    <s v="Yes"/>
    <s v="Late Delivery"/>
    <n v="1"/>
    <s v="Keep"/>
    <s v="Ok"/>
    <s v="Valid"/>
    <s v="OK"/>
    <s v="Ok"/>
    <s v="Ok"/>
    <n v="1500"/>
    <s v="ok"/>
    <s v="Late Delivery"/>
    <x v="4"/>
    <n v="2024"/>
    <s v="Sun"/>
    <x v="0"/>
    <s v="Fast"/>
    <x v="0"/>
    <s v="Weekend"/>
  </r>
  <r>
    <x v="1424"/>
    <d v="2024-07-18T00:00:00"/>
    <d v="2024-07-17T00:00:00"/>
    <d v="2024-07-16T00:00:00"/>
    <s v="Karan Kumar"/>
    <s v="Jaipur"/>
    <x v="2"/>
    <x v="1"/>
    <s v="Wheat"/>
    <n v="2"/>
    <n v="100"/>
    <n v="200"/>
    <x v="3"/>
    <s v="Pending"/>
    <s v="Delayed"/>
    <s v="WH-Delhi"/>
    <s v="Offline"/>
    <s v="N/A"/>
    <s v="N/A"/>
    <n v="-1"/>
    <s v="Keep"/>
    <s v="Ok"/>
    <s v="Valid"/>
    <s v="Dispatch Error"/>
    <s v="Ok"/>
    <s v="Ok"/>
    <n v="200"/>
    <s v="ok"/>
    <s v="Not Returned"/>
    <x v="1"/>
    <n v="2024"/>
    <s v="Thu"/>
    <x v="0"/>
    <s v="Fast"/>
    <x v="0"/>
    <s v="Weekday"/>
  </r>
  <r>
    <x v="1425"/>
    <d v="2024-12-22T00:00:00"/>
    <d v="2024-12-23T00:00:00"/>
    <d v="2024-12-29T00:00:00"/>
    <s v="Pooja Kumar"/>
    <s v="Pune"/>
    <x v="1"/>
    <x v="1"/>
    <s v="Oil"/>
    <n v="0"/>
    <n v="0"/>
    <n v="0"/>
    <x v="3"/>
    <s v="Cancelled"/>
    <s v="Delayed"/>
    <s v="WH-Mumbai"/>
    <s v="Online"/>
    <s v="No"/>
    <s v="N/A"/>
    <n v="6"/>
    <s v="Keep"/>
    <s v="Fix"/>
    <s v="Missing"/>
    <s v="OK"/>
    <s v="Fix"/>
    <s v="Ok"/>
    <n v="0"/>
    <s v="ok"/>
    <s v="Not Returned"/>
    <x v="6"/>
    <n v="2024"/>
    <s v="Sun"/>
    <x v="1"/>
    <s v="Slow"/>
    <x v="0"/>
    <s v="Weekend"/>
  </r>
  <r>
    <x v="1426"/>
    <d v="2024-12-04T00:00:00"/>
    <d v="2024-12-05T00:00:00"/>
    <d v="2024-12-06T00:00:00"/>
    <s v="Rohit Patel"/>
    <s v="Delhi"/>
    <x v="5"/>
    <x v="3"/>
    <s v="Headphones"/>
    <n v="1"/>
    <n v="0"/>
    <n v="0"/>
    <x v="3"/>
    <s v="Completed"/>
    <s v="In Transit"/>
    <s v="WH-Delhi"/>
    <s v="Offline"/>
    <s v="No"/>
    <s v="N/A"/>
    <n v="1"/>
    <s v="Keep"/>
    <s v="Ok"/>
    <s v="Missing"/>
    <s v="OK"/>
    <s v="Fix"/>
    <s v="Ok"/>
    <n v="0"/>
    <s v="ok"/>
    <s v="Not Returned"/>
    <x v="6"/>
    <n v="2024"/>
    <s v="Wed"/>
    <x v="0"/>
    <s v="Fast"/>
    <x v="0"/>
    <s v="Weekday"/>
  </r>
  <r>
    <x v="1427"/>
    <d v="2024-06-14T00:00:00"/>
    <d v="2024-06-15T00:00:00"/>
    <d v="2024-06-20T00:00:00"/>
    <s v="Amit Kumar"/>
    <s v="Mumbai"/>
    <x v="1"/>
    <x v="1"/>
    <s v="Wheat"/>
    <n v="2"/>
    <n v="500"/>
    <n v="1000"/>
    <x v="3"/>
    <s v="Completed"/>
    <s v="In Transit"/>
    <s v="WH-Delhi"/>
    <s v="Online"/>
    <s v="Yes"/>
    <s v="Wrong Item"/>
    <n v="5"/>
    <s v="Keep"/>
    <s v="Ok"/>
    <s v="Valid"/>
    <s v="OK"/>
    <s v="Ok"/>
    <s v="Ok"/>
    <n v="1000"/>
    <s v="ok"/>
    <s v="Wrong Item"/>
    <x v="3"/>
    <n v="2024"/>
    <s v="Fri"/>
    <x v="0"/>
    <s v="Medium"/>
    <x v="0"/>
    <s v="Weekday"/>
  </r>
  <r>
    <x v="1428"/>
    <d v="2024-02-17T00:00:00"/>
    <d v="2024-02-16T00:00:00"/>
    <d v="2024-02-15T00:00:00"/>
    <s v="Neha Sharma"/>
    <s v="Lucknow"/>
    <x v="4"/>
    <x v="0"/>
    <s v="Sofa"/>
    <n v="2"/>
    <n v="500"/>
    <n v="1000"/>
    <x v="2"/>
    <s v="Cancelled"/>
    <s v="In Transit"/>
    <s v="WH-Delhi"/>
    <s v="Online"/>
    <s v="N/A"/>
    <s v="N/A"/>
    <n v="-1"/>
    <s v="Keep"/>
    <s v="Ok"/>
    <s v="Valid"/>
    <s v="Dispatch Error"/>
    <s v="Ok"/>
    <s v="Ok"/>
    <n v="1000"/>
    <s v="ok"/>
    <s v="Not Returned"/>
    <x v="2"/>
    <n v="2024"/>
    <s v="Sat"/>
    <x v="0"/>
    <s v="Fast"/>
    <x v="0"/>
    <s v="Weekend"/>
  </r>
  <r>
    <x v="1429"/>
    <d v="2024-07-01T00:00:00"/>
    <d v="2024-06-30T00:00:00"/>
    <d v="2024-07-04T00:00:00"/>
    <s v="Amit Sharma"/>
    <s v="Delhi"/>
    <x v="5"/>
    <x v="0"/>
    <s v="Table"/>
    <n v="2"/>
    <n v="100"/>
    <n v="200"/>
    <x v="0"/>
    <s v="Cancelled"/>
    <s v="In Transit"/>
    <s v="WH-Mumbai"/>
    <s v="Offline"/>
    <s v="Yes"/>
    <s v="Late Delivery"/>
    <n v="4"/>
    <s v="Keep"/>
    <s v="Ok"/>
    <s v="Valid"/>
    <s v="Dispatch Error"/>
    <s v="Ok"/>
    <s v="Ok"/>
    <n v="200"/>
    <s v="ok"/>
    <s v="Late Delivery"/>
    <x v="1"/>
    <n v="2024"/>
    <s v="Mon"/>
    <x v="0"/>
    <s v="Medium"/>
    <x v="0"/>
    <s v="Weekday"/>
  </r>
  <r>
    <x v="1430"/>
    <d v="2024-06-30T00:00:00"/>
    <d v="2024-06-30T00:00:00"/>
    <d v="2024-07-02T00:00:00"/>
    <s v="Priya Sharma"/>
    <s v="Mumbai"/>
    <x v="1"/>
    <x v="3"/>
    <s v="Mobile"/>
    <n v="2"/>
    <n v="0"/>
    <n v="0"/>
    <x v="2"/>
    <s v="Pending"/>
    <s v="Delayed"/>
    <s v="WH-Pune"/>
    <s v="Online"/>
    <s v="No"/>
    <s v="N/A"/>
    <n v="2"/>
    <s v="Keep"/>
    <s v="Ok"/>
    <s v="Missing"/>
    <s v="OK"/>
    <s v="Fix"/>
    <s v="Ok"/>
    <n v="0"/>
    <s v="ok"/>
    <s v="Not Returned"/>
    <x v="3"/>
    <n v="2024"/>
    <s v="Sun"/>
    <x v="0"/>
    <s v="Fast"/>
    <x v="0"/>
    <s v="Weekend"/>
  </r>
  <r>
    <x v="1431"/>
    <d v="2024-11-07T00:00:00"/>
    <d v="2024-11-10T00:00:00"/>
    <d v="2024-11-16T00:00:00"/>
    <s v="Sneha Yadav"/>
    <s v="Pune"/>
    <x v="1"/>
    <x v="0"/>
    <s v="Table"/>
    <n v="2"/>
    <n v="100"/>
    <n v="200"/>
    <x v="2"/>
    <s v="Pending"/>
    <s v="Delayed"/>
    <s v="WH-Pune"/>
    <s v="Online"/>
    <s v="No"/>
    <s v="N/A"/>
    <n v="6"/>
    <s v="Keep"/>
    <s v="Ok"/>
    <s v="Valid"/>
    <s v="OK"/>
    <s v="Ok"/>
    <s v="Ok"/>
    <n v="200"/>
    <s v="ok"/>
    <s v="Not Returned"/>
    <x v="5"/>
    <n v="2024"/>
    <s v="Thu"/>
    <x v="1"/>
    <s v="Slow"/>
    <x v="0"/>
    <s v="Weekday"/>
  </r>
  <r>
    <x v="1432"/>
    <d v="2024-01-02T00:00:00"/>
    <d v="2024-01-01T00:00:00"/>
    <d v="2024-01-06T00:00:00"/>
    <s v="Rohit Verma"/>
    <s v="Nagpur"/>
    <x v="1"/>
    <x v="0"/>
    <s v="Table"/>
    <n v="3"/>
    <n v="500"/>
    <n v="1500"/>
    <x v="2"/>
    <s v="Pending"/>
    <s v="Delayed"/>
    <s v="WH-Delhi"/>
    <s v="Offline"/>
    <s v="No"/>
    <s v="N/A"/>
    <n v="5"/>
    <s v="Keep"/>
    <s v="Ok"/>
    <s v="Valid"/>
    <s v="Dispatch Error"/>
    <s v="Ok"/>
    <s v="Ok"/>
    <n v="1500"/>
    <s v="ok"/>
    <s v="Not Returned"/>
    <x v="4"/>
    <n v="2024"/>
    <s v="Tue"/>
    <x v="0"/>
    <s v="Medium"/>
    <x v="0"/>
    <s v="Weekday"/>
  </r>
  <r>
    <x v="1433"/>
    <d v="2024-01-30T00:00:00"/>
    <d v="2024-01-30T00:00:00"/>
    <d v="2024-02-06T00:00:00"/>
    <s v="Sneha Singh"/>
    <s v="Pune"/>
    <x v="1"/>
    <x v="3"/>
    <s v="Headphones"/>
    <n v="2"/>
    <n v="0"/>
    <n v="0"/>
    <x v="1"/>
    <s v="Completed"/>
    <s v="Delayed"/>
    <s v="WH-Pune"/>
    <s v="Online"/>
    <s v="No"/>
    <s v="N/A"/>
    <n v="7"/>
    <s v="Keep"/>
    <s v="Ok"/>
    <s v="Missing"/>
    <s v="OK"/>
    <s v="Fix"/>
    <s v="Ok"/>
    <n v="0"/>
    <s v="ok"/>
    <s v="Not Returned"/>
    <x v="4"/>
    <n v="2024"/>
    <s v="Tue"/>
    <x v="1"/>
    <s v="Slow"/>
    <x v="0"/>
    <s v="Weekday"/>
  </r>
  <r>
    <x v="1434"/>
    <d v="2024-05-07T00:00:00"/>
    <d v="2024-05-07T00:00:00"/>
    <d v="2024-05-13T00:00:00"/>
    <s v="Pooja Verma"/>
    <s v="Pune"/>
    <x v="1"/>
    <x v="3"/>
    <s v="Mobile"/>
    <n v="0"/>
    <n v="500"/>
    <n v="0"/>
    <x v="3"/>
    <s v="Completed"/>
    <s v="On Time"/>
    <s v="WH-Delhi"/>
    <s v="Offline"/>
    <s v="N/A"/>
    <s v="N/A"/>
    <n v="6"/>
    <s v="Keep"/>
    <s v="Fix"/>
    <s v="Valid"/>
    <s v="OK"/>
    <s v="Ok"/>
    <s v="Ok"/>
    <n v="0"/>
    <s v="ok"/>
    <s v="Not Returned"/>
    <x v="9"/>
    <n v="2024"/>
    <s v="Tue"/>
    <x v="1"/>
    <s v="Slow"/>
    <x v="0"/>
    <s v="Weekday"/>
  </r>
  <r>
    <x v="1435"/>
    <d v="2024-02-09T00:00:00"/>
    <d v="2024-02-08T00:00:00"/>
    <d v="2024-02-14T00:00:00"/>
    <s v="Rahul Gupta"/>
    <s v="Hyderabad"/>
    <x v="0"/>
    <x v="3"/>
    <s v="Laptop"/>
    <n v="-1"/>
    <n v="2000"/>
    <n v="-2000"/>
    <x v="3"/>
    <s v="Completed"/>
    <s v="In Transit"/>
    <s v="WH-Mumbai"/>
    <s v="Online"/>
    <s v="N/A"/>
    <s v="N/A"/>
    <n v="6"/>
    <s v="Keep"/>
    <s v="Fix"/>
    <s v="Valid"/>
    <s v="Dispatch Error"/>
    <s v="Ok"/>
    <s v="Ok"/>
    <n v="-2000"/>
    <s v="ok"/>
    <s v="Wrong"/>
    <x v="2"/>
    <n v="2024"/>
    <s v="Fri"/>
    <x v="1"/>
    <s v="Slow"/>
    <x v="0"/>
    <s v="Weekday"/>
  </r>
  <r>
    <x v="1436"/>
    <d v="2024-04-01T00:00:00"/>
    <d v="2024-04-03T00:00:00"/>
    <d v="2024-04-09T00:00:00"/>
    <s v="Karan Yadav"/>
    <s v="Delhi"/>
    <x v="5"/>
    <x v="0"/>
    <s v="Table"/>
    <n v="3"/>
    <n v="0"/>
    <n v="0"/>
    <x v="1"/>
    <s v="Completed"/>
    <s v="On Time"/>
    <s v="WH-Mumbai"/>
    <s v="Online"/>
    <s v="Yes"/>
    <s v="Late Delivery"/>
    <n v="6"/>
    <s v="Keep"/>
    <s v="Ok"/>
    <s v="Missing"/>
    <s v="OK"/>
    <s v="Fix"/>
    <s v="Ok"/>
    <n v="0"/>
    <s v="ok"/>
    <s v="Late Delivery"/>
    <x v="10"/>
    <n v="2024"/>
    <s v="Mon"/>
    <x v="1"/>
    <s v="Slow"/>
    <x v="0"/>
    <s v="Weekday"/>
  </r>
  <r>
    <x v="1437"/>
    <d v="2024-09-06T00:00:00"/>
    <d v="2024-09-08T00:00:00"/>
    <d v="2024-09-13T00:00:00"/>
    <s v="Neha Kumar"/>
    <s v="Jaipur"/>
    <x v="2"/>
    <x v="1"/>
    <s v="Wheat"/>
    <n v="3"/>
    <n v="2000"/>
    <n v="6000"/>
    <x v="2"/>
    <s v="Pending"/>
    <s v="In Transit"/>
    <s v="WH-Pune"/>
    <s v="Online"/>
    <s v="No"/>
    <s v="N/A"/>
    <n v="5"/>
    <s v="Keep"/>
    <s v="Ok"/>
    <s v="Valid"/>
    <s v="OK"/>
    <s v="Ok"/>
    <s v="Ok"/>
    <n v="6000"/>
    <s v="ok"/>
    <s v="Not Returned"/>
    <x v="7"/>
    <n v="2024"/>
    <s v="Fri"/>
    <x v="0"/>
    <s v="Medium"/>
    <x v="1"/>
    <s v="Weekday"/>
  </r>
  <r>
    <x v="1438"/>
    <d v="2024-10-24T00:00:00"/>
    <d v="2024-10-22T00:00:00"/>
    <d v="2024-10-28T00:00:00"/>
    <s v="Vikas Verma"/>
    <s v="Hyderabad"/>
    <x v="0"/>
    <x v="1"/>
    <s v="Rice"/>
    <n v="-1"/>
    <n v="1000"/>
    <n v="-1000"/>
    <x v="1"/>
    <s v="Cancelled"/>
    <s v="Delayed"/>
    <s v="WH-Mumbai"/>
    <s v="Offline"/>
    <s v="No"/>
    <s v="N/A"/>
    <n v="6"/>
    <s v="Keep"/>
    <s v="Fix"/>
    <s v="Valid"/>
    <s v="Dispatch Error"/>
    <s v="Ok"/>
    <s v="Ok"/>
    <n v="-1000"/>
    <s v="ok"/>
    <s v="Not Returned"/>
    <x v="0"/>
    <n v="2024"/>
    <s v="Thu"/>
    <x v="1"/>
    <s v="Slow"/>
    <x v="0"/>
    <s v="Weekday"/>
  </r>
  <r>
    <x v="1439"/>
    <d v="2024-01-23T00:00:00"/>
    <d v="2024-01-21T00:00:00"/>
    <d v="2024-01-28T00:00:00"/>
    <s v="Karan Joshi"/>
    <s v="Bangalore"/>
    <x v="3"/>
    <x v="3"/>
    <s v="Headphones"/>
    <n v="0"/>
    <n v="0"/>
    <n v="0"/>
    <x v="0"/>
    <s v="Completed"/>
    <s v="Delayed"/>
    <s v="WH-Pune"/>
    <s v="Offline"/>
    <s v="Yes"/>
    <s v="Wrong Item"/>
    <n v="7"/>
    <s v="Keep"/>
    <s v="Fix"/>
    <s v="Missing"/>
    <s v="Dispatch Error"/>
    <s v="Fix"/>
    <s v="Ok"/>
    <n v="0"/>
    <s v="ok"/>
    <s v="Wrong Item"/>
    <x v="4"/>
    <n v="2024"/>
    <s v="Tue"/>
    <x v="1"/>
    <s v="Slow"/>
    <x v="0"/>
    <s v="Weekday"/>
  </r>
  <r>
    <x v="1440"/>
    <d v="2024-01-07T00:00:00"/>
    <d v="2024-01-06T00:00:00"/>
    <d v="2024-01-06T00:00:00"/>
    <s v="Priya Kumar"/>
    <s v="Hyderabad"/>
    <x v="0"/>
    <x v="1"/>
    <s v="Oil"/>
    <n v="3"/>
    <n v="2000"/>
    <n v="6000"/>
    <x v="0"/>
    <s v="Completed"/>
    <s v="Delayed"/>
    <s v="WH-Pune"/>
    <s v="Online"/>
    <s v="No"/>
    <s v="N/A"/>
    <n v="0"/>
    <s v="Keep"/>
    <s v="Ok"/>
    <s v="Valid"/>
    <s v="Dispatch Error"/>
    <s v="Ok"/>
    <s v="Ok"/>
    <n v="6000"/>
    <s v="ok"/>
    <s v="Not Returned"/>
    <x v="4"/>
    <n v="2024"/>
    <s v="Sun"/>
    <x v="0"/>
    <s v="Fast"/>
    <x v="1"/>
    <s v="Weekend"/>
  </r>
  <r>
    <x v="1441"/>
    <d v="2024-07-20T00:00:00"/>
    <d v="2024-07-21T00:00:00"/>
    <d v="2024-07-28T00:00:00"/>
    <s v="Sneha Singh"/>
    <s v="Lucknow"/>
    <x v="4"/>
    <x v="2"/>
    <s v="T-Shirt"/>
    <n v="0"/>
    <n v="0"/>
    <n v="0"/>
    <x v="1"/>
    <s v="Cancelled"/>
    <s v="In Transit"/>
    <s v="WH-Mumbai"/>
    <s v="Online"/>
    <s v="No"/>
    <s v="N/A"/>
    <n v="7"/>
    <s v="Keep"/>
    <s v="Fix"/>
    <s v="Missing"/>
    <s v="OK"/>
    <s v="Fix"/>
    <s v="Ok"/>
    <n v="0"/>
    <s v="ok"/>
    <s v="Not Returned"/>
    <x v="1"/>
    <n v="2024"/>
    <s v="Sat"/>
    <x v="1"/>
    <s v="Slow"/>
    <x v="0"/>
    <s v="Weekend"/>
  </r>
  <r>
    <x v="1442"/>
    <d v="2024-06-01T00:00:00"/>
    <d v="2024-06-01T00:00:00"/>
    <d v="2024-06-04T00:00:00"/>
    <s v="Priya Verma"/>
    <s v="Jaipur"/>
    <x v="2"/>
    <x v="2"/>
    <s v="T-Shirt"/>
    <n v="-1"/>
    <n v="0"/>
    <n v="0"/>
    <x v="3"/>
    <s v="Completed"/>
    <s v="On Time"/>
    <s v="WH-Delhi"/>
    <s v="Online"/>
    <s v="No"/>
    <s v="N/A"/>
    <n v="3"/>
    <s v="Keep"/>
    <s v="Fix"/>
    <s v="Missing"/>
    <s v="OK"/>
    <s v="Fix"/>
    <s v="Ok"/>
    <n v="0"/>
    <s v="ok"/>
    <s v="Not Returned"/>
    <x v="3"/>
    <n v="2024"/>
    <s v="Sat"/>
    <x v="0"/>
    <s v="Medium"/>
    <x v="0"/>
    <s v="Weekend"/>
  </r>
  <r>
    <x v="1443"/>
    <d v="2024-06-16T00:00:00"/>
    <d v="2024-06-15T00:00:00"/>
    <d v="2024-06-18T00:00:00"/>
    <s v="Rohit Verma"/>
    <s v="Bangalore"/>
    <x v="3"/>
    <x v="1"/>
    <s v="Wheat"/>
    <n v="3"/>
    <n v="2000"/>
    <n v="6000"/>
    <x v="3"/>
    <s v="Completed"/>
    <s v="Delayed"/>
    <s v="WH-Delhi"/>
    <s v="Online"/>
    <s v="N/A"/>
    <s v="N/A"/>
    <n v="3"/>
    <s v="Keep"/>
    <s v="Ok"/>
    <s v="Valid"/>
    <s v="Dispatch Error"/>
    <s v="Ok"/>
    <s v="Ok"/>
    <n v="6000"/>
    <s v="ok"/>
    <s v="Not Returned"/>
    <x v="3"/>
    <n v="2024"/>
    <s v="Sun"/>
    <x v="0"/>
    <s v="Medium"/>
    <x v="1"/>
    <s v="Weekend"/>
  </r>
  <r>
    <x v="1444"/>
    <d v="2024-10-01T00:00:00"/>
    <d v="2024-09-30T00:00:00"/>
    <d v="2024-09-29T00:00:00"/>
    <s v="Rohit Gupta"/>
    <s v="Nagpur"/>
    <x v="1"/>
    <x v="3"/>
    <s v="Headphones"/>
    <n v="3"/>
    <n v="2000"/>
    <n v="6000"/>
    <x v="1"/>
    <s v="Completed"/>
    <s v="On Time"/>
    <s v="WH-Mumbai"/>
    <s v="Offline"/>
    <s v="No"/>
    <s v="N/A"/>
    <n v="-1"/>
    <s v="Keep"/>
    <s v="Ok"/>
    <s v="Valid"/>
    <s v="Dispatch Error"/>
    <s v="Ok"/>
    <s v="Ok"/>
    <n v="6000"/>
    <s v="ok"/>
    <s v="Not Returned"/>
    <x v="0"/>
    <n v="2024"/>
    <s v="Tue"/>
    <x v="0"/>
    <s v="Fast"/>
    <x v="1"/>
    <s v="Weekday"/>
  </r>
  <r>
    <x v="1445"/>
    <d v="2024-07-02T00:00:00"/>
    <d v="2024-07-03T00:00:00"/>
    <d v="2024-07-07T00:00:00"/>
    <s v="Pooja Joshi"/>
    <s v="Mumbai"/>
    <x v="1"/>
    <x v="0"/>
    <s v="Chair"/>
    <n v="3"/>
    <n v="0"/>
    <n v="0"/>
    <x v="3"/>
    <s v="Pending"/>
    <s v="In Transit"/>
    <s v="WH-Mumbai"/>
    <s v="Online"/>
    <s v="No"/>
    <s v="N/A"/>
    <n v="4"/>
    <s v="Keep"/>
    <s v="Ok"/>
    <s v="Missing"/>
    <s v="OK"/>
    <s v="Fix"/>
    <s v="Ok"/>
    <n v="0"/>
    <s v="ok"/>
    <s v="Not Returned"/>
    <x v="1"/>
    <n v="2024"/>
    <s v="Tue"/>
    <x v="0"/>
    <s v="Medium"/>
    <x v="0"/>
    <s v="Weekday"/>
  </r>
  <r>
    <x v="1446"/>
    <d v="2024-09-22T00:00:00"/>
    <d v="2024-09-24T00:00:00"/>
    <d v="2024-09-26T00:00:00"/>
    <s v="Rohit Verma"/>
    <s v="Lucknow"/>
    <x v="4"/>
    <x v="3"/>
    <s v="Mobile"/>
    <n v="1"/>
    <n v="1000"/>
    <n v="1000"/>
    <x v="3"/>
    <s v="Cancelled"/>
    <s v="Delayed"/>
    <s v="WH-Delhi"/>
    <s v="Offline"/>
    <s v="N/A"/>
    <s v="N/A"/>
    <n v="2"/>
    <s v="Keep"/>
    <s v="Ok"/>
    <s v="Valid"/>
    <s v="OK"/>
    <s v="Ok"/>
    <s v="Ok"/>
    <n v="1000"/>
    <s v="ok"/>
    <s v="Not Returned"/>
    <x v="7"/>
    <n v="2024"/>
    <s v="Sun"/>
    <x v="0"/>
    <s v="Fast"/>
    <x v="0"/>
    <s v="Weekend"/>
  </r>
  <r>
    <x v="1447"/>
    <d v="2024-04-07T00:00:00"/>
    <d v="2024-04-09T00:00:00"/>
    <d v="2024-04-15T00:00:00"/>
    <s v="Sneha Joshi"/>
    <s v="Delhi"/>
    <x v="5"/>
    <x v="2"/>
    <s v="Jacket"/>
    <n v="3"/>
    <n v="100"/>
    <n v="300"/>
    <x v="0"/>
    <s v="Pending"/>
    <s v="Delayed"/>
    <s v="WH-Mumbai"/>
    <s v="Online"/>
    <s v="N/A"/>
    <s v="N/A"/>
    <n v="6"/>
    <s v="Keep"/>
    <s v="Ok"/>
    <s v="Valid"/>
    <s v="OK"/>
    <s v="Ok"/>
    <s v="Ok"/>
    <n v="300"/>
    <s v="ok"/>
    <s v="Not Returned"/>
    <x v="10"/>
    <n v="2024"/>
    <s v="Sun"/>
    <x v="1"/>
    <s v="Slow"/>
    <x v="0"/>
    <s v="Weekend"/>
  </r>
  <r>
    <x v="1448"/>
    <d v="2024-03-09T00:00:00"/>
    <d v="2024-03-10T00:00:00"/>
    <d v="2024-03-14T00:00:00"/>
    <s v="Rohit Sharma"/>
    <s v="Lucknow"/>
    <x v="4"/>
    <x v="1"/>
    <s v="Wheat"/>
    <n v="3"/>
    <n v="100"/>
    <n v="300"/>
    <x v="1"/>
    <s v="Cancelled"/>
    <s v="Delayed"/>
    <s v="WH-Pune"/>
    <s v="Online"/>
    <s v="Yes"/>
    <s v="Unknwon"/>
    <n v="4"/>
    <s v="Keep"/>
    <s v="Ok"/>
    <s v="Valid"/>
    <s v="OK"/>
    <s v="Ok"/>
    <s v="Ok"/>
    <n v="300"/>
    <s v="ok"/>
    <s v="Unknwon"/>
    <x v="8"/>
    <n v="2024"/>
    <s v="Sat"/>
    <x v="0"/>
    <s v="Medium"/>
    <x v="0"/>
    <s v="Weekend"/>
  </r>
  <r>
    <x v="1449"/>
    <d v="2024-01-13T00:00:00"/>
    <d v="2024-01-14T00:00:00"/>
    <d v="2024-01-14T00:00:00"/>
    <s v="Vikas Patel"/>
    <s v="Lucknow"/>
    <x v="4"/>
    <x v="2"/>
    <s v="T-Shirt"/>
    <n v="2"/>
    <n v="500"/>
    <n v="1000"/>
    <x v="3"/>
    <s v="Completed"/>
    <s v="Delayed"/>
    <s v="WH-Mumbai"/>
    <s v="Offline"/>
    <s v="N/A"/>
    <s v="N/A"/>
    <n v="0"/>
    <s v="Keep"/>
    <s v="Ok"/>
    <s v="Valid"/>
    <s v="OK"/>
    <s v="Ok"/>
    <s v="Ok"/>
    <n v="1000"/>
    <s v="ok"/>
    <s v="Not Returned"/>
    <x v="4"/>
    <n v="2024"/>
    <s v="Sat"/>
    <x v="0"/>
    <s v="Fast"/>
    <x v="0"/>
    <s v="Weekend"/>
  </r>
  <r>
    <x v="1450"/>
    <d v="2024-12-21T00:00:00"/>
    <d v="2024-12-21T00:00:00"/>
    <d v="2024-12-28T00:00:00"/>
    <s v="Amit Sharma"/>
    <s v="Pune"/>
    <x v="1"/>
    <x v="2"/>
    <s v="Jacket"/>
    <n v="-1"/>
    <n v="100"/>
    <n v="-100"/>
    <x v="0"/>
    <s v="Completed"/>
    <s v="Delayed"/>
    <s v="WH-Mumbai"/>
    <s v="Online"/>
    <s v="N/A"/>
    <s v="N/A"/>
    <n v="7"/>
    <s v="Keep"/>
    <s v="Fix"/>
    <s v="Valid"/>
    <s v="OK"/>
    <s v="Ok"/>
    <s v="Ok"/>
    <n v="-100"/>
    <s v="ok"/>
    <s v="Wrong"/>
    <x v="6"/>
    <n v="2024"/>
    <s v="Sat"/>
    <x v="1"/>
    <s v="Slow"/>
    <x v="0"/>
    <s v="Weekend"/>
  </r>
  <r>
    <x v="1451"/>
    <d v="2024-10-18T00:00:00"/>
    <d v="2024-10-16T00:00:00"/>
    <d v="2024-10-22T00:00:00"/>
    <s v="Sneha Gupta"/>
    <s v="Pune"/>
    <x v="1"/>
    <x v="1"/>
    <s v="Wheat"/>
    <n v="-1"/>
    <n v="0"/>
    <n v="0"/>
    <x v="0"/>
    <s v="Completed"/>
    <s v="Delayed"/>
    <s v="WH-Mumbai"/>
    <s v="Online"/>
    <s v="No"/>
    <s v="N/A"/>
    <n v="6"/>
    <s v="Keep"/>
    <s v="Fix"/>
    <s v="Missing"/>
    <s v="Dispatch Error"/>
    <s v="Fix"/>
    <s v="Ok"/>
    <n v="0"/>
    <s v="ok"/>
    <s v="Not Returned"/>
    <x v="0"/>
    <n v="2024"/>
    <s v="Fri"/>
    <x v="1"/>
    <s v="Slow"/>
    <x v="0"/>
    <s v="Weekday"/>
  </r>
  <r>
    <x v="1452"/>
    <d v="2024-07-07T00:00:00"/>
    <d v="2024-07-10T00:00:00"/>
    <d v="2024-07-17T00:00:00"/>
    <s v="Rahul Verma"/>
    <s v="Pune"/>
    <x v="1"/>
    <x v="1"/>
    <s v="Oil"/>
    <n v="1"/>
    <n v="500"/>
    <n v="500"/>
    <x v="2"/>
    <s v="Cancelled"/>
    <s v="Delayed"/>
    <s v="WH-Pune"/>
    <s v="Online"/>
    <s v="Yes"/>
    <s v="Damaged"/>
    <n v="7"/>
    <s v="Keep"/>
    <s v="Ok"/>
    <s v="Valid"/>
    <s v="OK"/>
    <s v="Ok"/>
    <s v="Ok"/>
    <n v="500"/>
    <s v="ok"/>
    <s v="Damaged"/>
    <x v="1"/>
    <n v="2024"/>
    <s v="Sun"/>
    <x v="1"/>
    <s v="Slow"/>
    <x v="0"/>
    <s v="Weekend"/>
  </r>
  <r>
    <x v="1453"/>
    <d v="2024-12-24T00:00:00"/>
    <d v="2024-12-26T00:00:00"/>
    <d v="2024-12-25T00:00:00"/>
    <s v="Neha Yadav"/>
    <s v="Pune"/>
    <x v="1"/>
    <x v="1"/>
    <s v="Oil"/>
    <n v="2"/>
    <n v="100"/>
    <n v="200"/>
    <x v="0"/>
    <s v="Pending"/>
    <s v="Delayed"/>
    <s v="WH-Pune"/>
    <s v="Online"/>
    <s v="Yes"/>
    <s v="Late Delivery"/>
    <n v="-1"/>
    <s v="Keep"/>
    <s v="Ok"/>
    <s v="Valid"/>
    <s v="Delivery Before Dispatch"/>
    <s v="Ok"/>
    <s v="Ok"/>
    <n v="200"/>
    <s v="ok"/>
    <s v="Late Delivery"/>
    <x v="6"/>
    <n v="2024"/>
    <s v="Tue"/>
    <x v="0"/>
    <s v="Fast"/>
    <x v="0"/>
    <s v="Weekday"/>
  </r>
  <r>
    <x v="1454"/>
    <d v="2024-06-21T00:00:00"/>
    <d v="2024-06-19T00:00:00"/>
    <d v="2024-06-24T00:00:00"/>
    <s v="Priya Kumar"/>
    <s v="Bangalore"/>
    <x v="3"/>
    <x v="3"/>
    <s v="Headphones"/>
    <n v="0"/>
    <n v="1000"/>
    <n v="0"/>
    <x v="0"/>
    <s v="Cancelled"/>
    <s v="Delayed"/>
    <s v="WH-Pune"/>
    <s v="Online"/>
    <s v="No"/>
    <s v="N/A"/>
    <n v="5"/>
    <s v="Keep"/>
    <s v="Fix"/>
    <s v="Valid"/>
    <s v="Dispatch Error"/>
    <s v="Ok"/>
    <s v="Ok"/>
    <n v="0"/>
    <s v="ok"/>
    <s v="Not Returned"/>
    <x v="3"/>
    <n v="2024"/>
    <s v="Fri"/>
    <x v="0"/>
    <s v="Medium"/>
    <x v="0"/>
    <s v="Weekday"/>
  </r>
  <r>
    <x v="1455"/>
    <d v="2024-06-24T00:00:00"/>
    <d v="2024-06-23T00:00:00"/>
    <d v="2024-06-22T00:00:00"/>
    <s v="Amit Singh"/>
    <s v="Pune"/>
    <x v="1"/>
    <x v="0"/>
    <s v="Table"/>
    <n v="0"/>
    <n v="1000"/>
    <n v="0"/>
    <x v="0"/>
    <s v="Completed"/>
    <s v="Delayed"/>
    <s v="WH-Pune"/>
    <s v="Offline"/>
    <s v="Yes"/>
    <s v="Wrong Item"/>
    <n v="-1"/>
    <s v="Keep"/>
    <s v="Fix"/>
    <s v="Valid"/>
    <s v="Dispatch Error"/>
    <s v="Ok"/>
    <s v="Ok"/>
    <n v="0"/>
    <s v="ok"/>
    <s v="Wrong Item"/>
    <x v="3"/>
    <n v="2024"/>
    <s v="Mon"/>
    <x v="0"/>
    <s v="Fast"/>
    <x v="0"/>
    <s v="Weekday"/>
  </r>
  <r>
    <x v="1456"/>
    <d v="2024-10-27T00:00:00"/>
    <d v="2024-10-25T00:00:00"/>
    <d v="2024-10-27T00:00:00"/>
    <s v="Priya Yadav"/>
    <s v="Mumbai"/>
    <x v="1"/>
    <x v="0"/>
    <s v="Chair"/>
    <n v="3"/>
    <n v="1000"/>
    <n v="3000"/>
    <x v="0"/>
    <s v="Completed"/>
    <s v="Delayed"/>
    <s v="WH-Mumbai"/>
    <s v="Offline"/>
    <s v="No"/>
    <s v="N/A"/>
    <n v="2"/>
    <s v="Keep"/>
    <s v="Ok"/>
    <s v="Valid"/>
    <s v="Dispatch Error"/>
    <s v="Ok"/>
    <s v="Ok"/>
    <n v="3000"/>
    <s v="ok"/>
    <s v="Not Returned"/>
    <x v="0"/>
    <n v="2024"/>
    <s v="Sun"/>
    <x v="0"/>
    <s v="Fast"/>
    <x v="2"/>
    <s v="Weekend"/>
  </r>
  <r>
    <x v="1457"/>
    <d v="2024-10-18T00:00:00"/>
    <d v="2024-10-18T00:00:00"/>
    <d v="2024-10-18T00:00:00"/>
    <s v="Sneha Sharma"/>
    <s v="Bangalore"/>
    <x v="3"/>
    <x v="0"/>
    <s v="Sofa"/>
    <n v="1"/>
    <n v="100"/>
    <n v="100"/>
    <x v="1"/>
    <s v="Completed"/>
    <s v="On Time"/>
    <s v="WH-Mumbai"/>
    <s v="Offline"/>
    <s v="Yes"/>
    <s v="Wrong Item"/>
    <n v="0"/>
    <s v="Keep"/>
    <s v="Ok"/>
    <s v="Valid"/>
    <s v="OK"/>
    <s v="Ok"/>
    <s v="Ok"/>
    <n v="100"/>
    <s v="ok"/>
    <s v="Wrong Item"/>
    <x v="0"/>
    <n v="2024"/>
    <s v="Fri"/>
    <x v="0"/>
    <s v="Fast"/>
    <x v="0"/>
    <s v="Weekday"/>
  </r>
  <r>
    <x v="1458"/>
    <d v="2024-05-06T00:00:00"/>
    <d v="2024-05-08T00:00:00"/>
    <d v="2024-05-14T00:00:00"/>
    <s v="Sneha Singh"/>
    <s v="Jaipur"/>
    <x v="2"/>
    <x v="3"/>
    <s v="Headphones"/>
    <n v="2"/>
    <n v="2000"/>
    <n v="4000"/>
    <x v="0"/>
    <s v="Completed"/>
    <s v="Delayed"/>
    <s v="WH-Delhi"/>
    <s v="Online"/>
    <s v="No"/>
    <s v="N/A"/>
    <n v="6"/>
    <s v="Keep"/>
    <s v="Ok"/>
    <s v="Valid"/>
    <s v="OK"/>
    <s v="Ok"/>
    <s v="Ok"/>
    <n v="4000"/>
    <s v="ok"/>
    <s v="Not Returned"/>
    <x v="9"/>
    <n v="2024"/>
    <s v="Mon"/>
    <x v="1"/>
    <s v="Slow"/>
    <x v="2"/>
    <s v="Weekday"/>
  </r>
  <r>
    <x v="1459"/>
    <d v="2024-09-03T00:00:00"/>
    <d v="2024-09-05T00:00:00"/>
    <d v="2024-09-09T00:00:00"/>
    <s v="Amit Singh"/>
    <s v="Lucknow"/>
    <x v="4"/>
    <x v="1"/>
    <s v="Oil"/>
    <n v="3"/>
    <n v="500"/>
    <n v="1500"/>
    <x v="1"/>
    <s v="Completed"/>
    <s v="On Time"/>
    <s v="WH-Pune"/>
    <s v="Online"/>
    <s v="Yes"/>
    <s v="Unknwon"/>
    <n v="4"/>
    <s v="Keep"/>
    <s v="Ok"/>
    <s v="Valid"/>
    <s v="OK"/>
    <s v="Ok"/>
    <s v="Ok"/>
    <n v="1500"/>
    <s v="ok"/>
    <s v="Unknwon"/>
    <x v="7"/>
    <n v="2024"/>
    <s v="Tue"/>
    <x v="0"/>
    <s v="Medium"/>
    <x v="0"/>
    <s v="Weekday"/>
  </r>
  <r>
    <x v="1460"/>
    <d v="2024-07-31T00:00:00"/>
    <d v="2024-07-30T00:00:00"/>
    <d v="2024-07-29T00:00:00"/>
    <s v="Karan Yadav"/>
    <s v="Jaipur"/>
    <x v="2"/>
    <x v="1"/>
    <s v="Rice"/>
    <n v="1"/>
    <n v="0"/>
    <n v="0"/>
    <x v="3"/>
    <s v="Pending"/>
    <s v="Delayed"/>
    <s v="WH-Delhi"/>
    <s v="Online"/>
    <s v="No"/>
    <s v="N/A"/>
    <n v="-1"/>
    <s v="Keep"/>
    <s v="Ok"/>
    <s v="Missing"/>
    <s v="Dispatch Error"/>
    <s v="Fix"/>
    <s v="Ok"/>
    <n v="0"/>
    <s v="ok"/>
    <s v="Not Returned"/>
    <x v="1"/>
    <n v="2024"/>
    <s v="Wed"/>
    <x v="0"/>
    <s v="Fast"/>
    <x v="0"/>
    <s v="Weekday"/>
  </r>
  <r>
    <x v="1461"/>
    <d v="2024-01-13T00:00:00"/>
    <d v="2024-01-13T00:00:00"/>
    <d v="2024-01-12T00:00:00"/>
    <s v="Priya Sharma"/>
    <s v="Bangalore"/>
    <x v="3"/>
    <x v="3"/>
    <s v="Headphones"/>
    <n v="3"/>
    <n v="2000"/>
    <n v="6000"/>
    <x v="3"/>
    <s v="Pending"/>
    <s v="Delayed"/>
    <s v="WH-Pune"/>
    <s v="Offline"/>
    <s v="N/A"/>
    <s v="N/A"/>
    <n v="-1"/>
    <s v="Keep"/>
    <s v="Ok"/>
    <s v="Valid"/>
    <s v="Delivery Before Order"/>
    <s v="Ok"/>
    <s v="Ok"/>
    <n v="6000"/>
    <s v="ok"/>
    <s v="Not Returned"/>
    <x v="4"/>
    <n v="2024"/>
    <s v="Sat"/>
    <x v="0"/>
    <s v="Fast"/>
    <x v="1"/>
    <s v="Weekend"/>
  </r>
  <r>
    <x v="1462"/>
    <d v="2024-01-14T00:00:00"/>
    <d v="2024-01-13T00:00:00"/>
    <d v="2024-01-19T00:00:00"/>
    <s v="Priya Gupta"/>
    <s v="Bangalore"/>
    <x v="3"/>
    <x v="2"/>
    <s v="Jeans"/>
    <n v="3"/>
    <n v="1000"/>
    <n v="3000"/>
    <x v="2"/>
    <s v="Completed"/>
    <s v="In Transit"/>
    <s v="WH-Mumbai"/>
    <s v="Offline"/>
    <s v="N/A"/>
    <s v="N/A"/>
    <n v="6"/>
    <s v="Keep"/>
    <s v="Ok"/>
    <s v="Valid"/>
    <s v="Dispatch Error"/>
    <s v="Ok"/>
    <s v="Ok"/>
    <n v="3000"/>
    <s v="ok"/>
    <s v="Not Returned"/>
    <x v="4"/>
    <n v="2024"/>
    <s v="Sun"/>
    <x v="1"/>
    <s v="Slow"/>
    <x v="2"/>
    <s v="Weekend"/>
  </r>
  <r>
    <x v="1463"/>
    <d v="2024-05-05T00:00:00"/>
    <d v="2024-05-04T00:00:00"/>
    <d v="2024-05-07T00:00:00"/>
    <s v="Rohit Yadav"/>
    <s v="Hyderabad"/>
    <x v="0"/>
    <x v="0"/>
    <s v="Table"/>
    <n v="-1"/>
    <n v="100"/>
    <n v="-100"/>
    <x v="1"/>
    <s v="Completed"/>
    <s v="On Time"/>
    <s v="WH-Mumbai"/>
    <s v="Online"/>
    <s v="No"/>
    <s v="N/A"/>
    <n v="3"/>
    <s v="Keep"/>
    <s v="Fix"/>
    <s v="Valid"/>
    <s v="Dispatch Error"/>
    <s v="Ok"/>
    <s v="Ok"/>
    <n v="-100"/>
    <s v="ok"/>
    <s v="Not Returned"/>
    <x v="9"/>
    <n v="2024"/>
    <s v="Sun"/>
    <x v="0"/>
    <s v="Medium"/>
    <x v="0"/>
    <s v="Weekend"/>
  </r>
  <r>
    <x v="1464"/>
    <d v="2024-06-30T00:00:00"/>
    <d v="2024-07-01T00:00:00"/>
    <d v="2024-07-07T00:00:00"/>
    <s v="Neha Verma"/>
    <s v="Mumbai"/>
    <x v="1"/>
    <x v="2"/>
    <s v="Jacket"/>
    <n v="0"/>
    <n v="2000"/>
    <n v="0"/>
    <x v="3"/>
    <s v="Completed"/>
    <s v="On Time"/>
    <s v="WH-Pune"/>
    <s v="Offline"/>
    <s v="N/A"/>
    <s v="N/A"/>
    <n v="6"/>
    <s v="Keep"/>
    <s v="Fix"/>
    <s v="Valid"/>
    <s v="OK"/>
    <s v="Ok"/>
    <s v="Ok"/>
    <n v="0"/>
    <s v="ok"/>
    <s v="Not Returned"/>
    <x v="3"/>
    <n v="2024"/>
    <s v="Sun"/>
    <x v="1"/>
    <s v="Slow"/>
    <x v="0"/>
    <s v="Weekend"/>
  </r>
  <r>
    <x v="1465"/>
    <d v="2024-01-16T00:00:00"/>
    <d v="2024-01-16T00:00:00"/>
    <d v="2024-01-17T00:00:00"/>
    <s v="Sneha Gupta"/>
    <s v="Delhi"/>
    <x v="5"/>
    <x v="1"/>
    <s v="Wheat"/>
    <n v="2"/>
    <n v="0"/>
    <n v="0"/>
    <x v="2"/>
    <s v="Pending"/>
    <s v="On Time"/>
    <s v="WH-Delhi"/>
    <s v="Online"/>
    <s v="Yes"/>
    <s v="Wrong Item"/>
    <n v="1"/>
    <s v="Keep"/>
    <s v="Ok"/>
    <s v="Missing"/>
    <s v="OK"/>
    <s v="Fix"/>
    <s v="Ok"/>
    <n v="0"/>
    <s v="ok"/>
    <s v="Wrong Item"/>
    <x v="4"/>
    <n v="2024"/>
    <s v="Tue"/>
    <x v="0"/>
    <s v="Fast"/>
    <x v="0"/>
    <s v="Weekday"/>
  </r>
  <r>
    <x v="1466"/>
    <d v="2024-10-19T00:00:00"/>
    <d v="2024-10-21T00:00:00"/>
    <d v="2024-10-20T00:00:00"/>
    <s v="Rohit Sharma"/>
    <s v="Delhi"/>
    <x v="5"/>
    <x v="1"/>
    <s v="Rice"/>
    <n v="3"/>
    <n v="1000"/>
    <n v="3000"/>
    <x v="3"/>
    <s v="Completed"/>
    <s v="On Time"/>
    <s v="WH-Pune"/>
    <s v="Online"/>
    <s v="N/A"/>
    <s v="N/A"/>
    <n v="-1"/>
    <s v="Keep"/>
    <s v="Ok"/>
    <s v="Valid"/>
    <s v="Delivery Before Dispatch"/>
    <s v="Ok"/>
    <s v="Ok"/>
    <n v="3000"/>
    <s v="ok"/>
    <s v="Not Returned"/>
    <x v="0"/>
    <n v="2024"/>
    <s v="Sat"/>
    <x v="0"/>
    <s v="Fast"/>
    <x v="2"/>
    <s v="Weekend"/>
  </r>
  <r>
    <x v="1467"/>
    <d v="2024-11-20T00:00:00"/>
    <d v="2024-11-21T00:00:00"/>
    <d v="2024-11-20T00:00:00"/>
    <s v="Anjali Singh"/>
    <s v="Nagpur"/>
    <x v="1"/>
    <x v="3"/>
    <s v="Mobile"/>
    <n v="1"/>
    <n v="500"/>
    <n v="500"/>
    <x v="0"/>
    <s v="Completed"/>
    <s v="On Time"/>
    <s v="WH-Delhi"/>
    <s v="Online"/>
    <s v="N/A"/>
    <s v="N/A"/>
    <n v="-1"/>
    <s v="Keep"/>
    <s v="Ok"/>
    <s v="Valid"/>
    <s v="Delivery Before Dispatch"/>
    <s v="Ok"/>
    <s v="Ok"/>
    <n v="500"/>
    <s v="ok"/>
    <s v="Not Returned"/>
    <x v="5"/>
    <n v="2024"/>
    <s v="Wed"/>
    <x v="0"/>
    <s v="Fast"/>
    <x v="0"/>
    <s v="Weekday"/>
  </r>
  <r>
    <x v="1468"/>
    <d v="2024-02-21T00:00:00"/>
    <d v="2024-02-24T00:00:00"/>
    <d v="2024-02-28T00:00:00"/>
    <s v="Vikas Verma"/>
    <s v="Hyderabad"/>
    <x v="0"/>
    <x v="1"/>
    <s v="Wheat"/>
    <n v="0"/>
    <n v="1000"/>
    <n v="0"/>
    <x v="3"/>
    <s v="Pending"/>
    <s v="Delayed"/>
    <s v="WH-Mumbai"/>
    <s v="Offline"/>
    <s v="No"/>
    <s v="N/A"/>
    <n v="4"/>
    <s v="Keep"/>
    <s v="Fix"/>
    <s v="Valid"/>
    <s v="OK"/>
    <s v="Ok"/>
    <s v="Ok"/>
    <n v="0"/>
    <s v="ok"/>
    <s v="Not Returned"/>
    <x v="2"/>
    <n v="2024"/>
    <s v="Wed"/>
    <x v="0"/>
    <s v="Medium"/>
    <x v="0"/>
    <s v="Weekday"/>
  </r>
  <r>
    <x v="1469"/>
    <d v="2024-09-23T00:00:00"/>
    <d v="2024-09-26T00:00:00"/>
    <d v="2024-10-01T00:00:00"/>
    <s v="Pooja Sharma"/>
    <s v="Delhi"/>
    <x v="5"/>
    <x v="1"/>
    <s v="Oil"/>
    <n v="1"/>
    <n v="500"/>
    <n v="500"/>
    <x v="3"/>
    <s v="Cancelled"/>
    <s v="Delayed"/>
    <s v="WH-Mumbai"/>
    <s v="Online"/>
    <s v="N/A"/>
    <s v="N/A"/>
    <n v="5"/>
    <s v="Keep"/>
    <s v="Ok"/>
    <s v="Valid"/>
    <s v="OK"/>
    <s v="Ok"/>
    <s v="Ok"/>
    <n v="500"/>
    <s v="ok"/>
    <s v="Not Returned"/>
    <x v="7"/>
    <n v="2024"/>
    <s v="Mon"/>
    <x v="0"/>
    <s v="Medium"/>
    <x v="0"/>
    <s v="Weekday"/>
  </r>
  <r>
    <x v="1470"/>
    <d v="2024-08-26T00:00:00"/>
    <d v="2024-08-28T00:00:00"/>
    <d v="2024-08-30T00:00:00"/>
    <s v="Sneha Sharma"/>
    <s v="Jaipur"/>
    <x v="2"/>
    <x v="1"/>
    <s v="Rice"/>
    <n v="0"/>
    <n v="2000"/>
    <n v="0"/>
    <x v="3"/>
    <s v="Pending"/>
    <s v="Delayed"/>
    <s v="WH-Mumbai"/>
    <s v="Offline"/>
    <s v="Yes"/>
    <s v="Late Delivery"/>
    <n v="2"/>
    <s v="Keep"/>
    <s v="Fix"/>
    <s v="Valid"/>
    <s v="OK"/>
    <s v="Ok"/>
    <s v="Ok"/>
    <n v="0"/>
    <s v="ok"/>
    <s v="Late Delivery"/>
    <x v="11"/>
    <n v="2024"/>
    <s v="Mon"/>
    <x v="0"/>
    <s v="Fast"/>
    <x v="0"/>
    <s v="Weekday"/>
  </r>
  <r>
    <x v="1471"/>
    <d v="2024-04-04T00:00:00"/>
    <d v="2024-04-04T00:00:00"/>
    <d v="2024-04-04T00:00:00"/>
    <s v="Neha Patel"/>
    <s v="Nagpur"/>
    <x v="1"/>
    <x v="1"/>
    <s v="Wheat"/>
    <n v="3"/>
    <n v="2000"/>
    <n v="6000"/>
    <x v="1"/>
    <s v="Completed"/>
    <s v="In Transit"/>
    <s v="WH-Mumbai"/>
    <s v="Offline"/>
    <s v="No"/>
    <s v="N/A"/>
    <n v="0"/>
    <s v="Keep"/>
    <s v="Ok"/>
    <s v="Valid"/>
    <s v="OK"/>
    <s v="Ok"/>
    <s v="Ok"/>
    <n v="6000"/>
    <s v="ok"/>
    <s v="Not Returned"/>
    <x v="10"/>
    <n v="2024"/>
    <s v="Thu"/>
    <x v="0"/>
    <s v="Fast"/>
    <x v="1"/>
    <s v="Weekday"/>
  </r>
  <r>
    <x v="1472"/>
    <d v="2024-03-01T00:00:00"/>
    <d v="2024-03-04T00:00:00"/>
    <d v="2024-03-04T00:00:00"/>
    <s v="Rohit Joshi"/>
    <s v="Hyderabad"/>
    <x v="0"/>
    <x v="2"/>
    <s v="Jacket"/>
    <n v="0"/>
    <n v="100"/>
    <n v="0"/>
    <x v="1"/>
    <s v="Completed"/>
    <s v="Delayed"/>
    <s v="WH-Pune"/>
    <s v="Online"/>
    <s v="No"/>
    <s v="N/A"/>
    <n v="0"/>
    <s v="Keep"/>
    <s v="Fix"/>
    <s v="Valid"/>
    <s v="OK"/>
    <s v="Ok"/>
    <s v="Ok"/>
    <n v="0"/>
    <s v="ok"/>
    <s v="Not Returned"/>
    <x v="8"/>
    <n v="2024"/>
    <s v="Fri"/>
    <x v="0"/>
    <s v="Fast"/>
    <x v="0"/>
    <s v="Weekday"/>
  </r>
  <r>
    <x v="1473"/>
    <d v="2024-03-11T00:00:00"/>
    <d v="2024-03-09T00:00:00"/>
    <d v="2024-03-11T00:00:00"/>
    <s v="Neha Patel"/>
    <s v="Pune"/>
    <x v="1"/>
    <x v="3"/>
    <s v="Headphones"/>
    <n v="1"/>
    <n v="2000"/>
    <n v="2000"/>
    <x v="1"/>
    <s v="Pending"/>
    <s v="On Time"/>
    <s v="WH-Mumbai"/>
    <s v="Offline"/>
    <s v="Yes"/>
    <s v="Unknwon"/>
    <n v="2"/>
    <s v="Keep"/>
    <s v="Ok"/>
    <s v="Valid"/>
    <s v="Dispatch Error"/>
    <s v="Ok"/>
    <s v="Ok"/>
    <n v="2000"/>
    <s v="ok"/>
    <s v="Unknwon"/>
    <x v="8"/>
    <n v="2024"/>
    <s v="Mon"/>
    <x v="0"/>
    <s v="Fast"/>
    <x v="2"/>
    <s v="Weekday"/>
  </r>
  <r>
    <x v="1474"/>
    <d v="2024-10-15T00:00:00"/>
    <d v="2024-10-15T00:00:00"/>
    <d v="2024-10-14T00:00:00"/>
    <s v="Rahul Kumar"/>
    <s v="Hyderabad"/>
    <x v="0"/>
    <x v="1"/>
    <s v="Oil"/>
    <n v="-1"/>
    <n v="2000"/>
    <n v="-2000"/>
    <x v="2"/>
    <s v="Completed"/>
    <s v="In Transit"/>
    <s v="WH-Mumbai"/>
    <s v="Online"/>
    <s v="Yes"/>
    <s v="Damaged"/>
    <n v="-1"/>
    <s v="Keep"/>
    <s v="Fix"/>
    <s v="Valid"/>
    <s v="Delivery Before Order"/>
    <s v="Ok"/>
    <s v="Ok"/>
    <n v="-2000"/>
    <s v="ok"/>
    <s v="Damaged"/>
    <x v="0"/>
    <n v="2024"/>
    <s v="Tue"/>
    <x v="0"/>
    <s v="Fast"/>
    <x v="0"/>
    <s v="Weekday"/>
  </r>
  <r>
    <x v="1475"/>
    <d v="2024-06-26T00:00:00"/>
    <d v="2024-06-25T00:00:00"/>
    <d v="2024-06-28T00:00:00"/>
    <s v="Karan Yadav"/>
    <s v="Delhi"/>
    <x v="5"/>
    <x v="1"/>
    <s v="Rice"/>
    <n v="3"/>
    <n v="100"/>
    <n v="300"/>
    <x v="0"/>
    <s v="Completed"/>
    <s v="On Time"/>
    <s v="WH-Delhi"/>
    <s v="Online"/>
    <s v="Yes"/>
    <s v="Unknwon"/>
    <n v="3"/>
    <s v="Keep"/>
    <s v="Ok"/>
    <s v="Valid"/>
    <s v="Dispatch Error"/>
    <s v="Ok"/>
    <s v="Ok"/>
    <n v="300"/>
    <s v="ok"/>
    <s v="Unknwon"/>
    <x v="3"/>
    <n v="2024"/>
    <s v="Wed"/>
    <x v="0"/>
    <s v="Medium"/>
    <x v="0"/>
    <s v="Weekday"/>
  </r>
  <r>
    <x v="1476"/>
    <d v="2024-06-07T00:00:00"/>
    <d v="2024-06-07T00:00:00"/>
    <d v="2024-06-07T00:00:00"/>
    <s v="Pooja Kumar"/>
    <s v="Jaipur"/>
    <x v="2"/>
    <x v="1"/>
    <s v="Wheat"/>
    <n v="2"/>
    <n v="1000"/>
    <n v="2000"/>
    <x v="2"/>
    <s v="Completed"/>
    <s v="On Time"/>
    <s v="WH-Delhi"/>
    <s v="Online"/>
    <s v="Yes"/>
    <s v="Late Delivery"/>
    <n v="0"/>
    <s v="Keep"/>
    <s v="Ok"/>
    <s v="Valid"/>
    <s v="OK"/>
    <s v="Ok"/>
    <s v="Ok"/>
    <n v="2000"/>
    <s v="ok"/>
    <s v="Late Delivery"/>
    <x v="3"/>
    <n v="2024"/>
    <s v="Fri"/>
    <x v="0"/>
    <s v="Fast"/>
    <x v="2"/>
    <s v="Weekday"/>
  </r>
  <r>
    <x v="1477"/>
    <d v="2024-02-08T00:00:00"/>
    <d v="2024-02-10T00:00:00"/>
    <d v="2024-02-10T00:00:00"/>
    <s v="Rohit Kumar"/>
    <s v="Pune"/>
    <x v="1"/>
    <x v="0"/>
    <s v="Table"/>
    <n v="1"/>
    <n v="500"/>
    <n v="500"/>
    <x v="2"/>
    <s v="Completed"/>
    <s v="In Transit"/>
    <s v="WH-Delhi"/>
    <s v="Online"/>
    <s v="N/A"/>
    <s v="N/A"/>
    <n v="0"/>
    <s v="Keep"/>
    <s v="Ok"/>
    <s v="Valid"/>
    <s v="OK"/>
    <s v="Ok"/>
    <s v="Ok"/>
    <n v="500"/>
    <s v="ok"/>
    <s v="Not Returned"/>
    <x v="2"/>
    <n v="2024"/>
    <s v="Thu"/>
    <x v="0"/>
    <s v="Fast"/>
    <x v="0"/>
    <s v="Weekday"/>
  </r>
  <r>
    <x v="1478"/>
    <d v="2024-06-22T00:00:00"/>
    <d v="2024-06-22T00:00:00"/>
    <d v="2024-06-22T00:00:00"/>
    <s v="Sneha Verma"/>
    <s v="Bangalore"/>
    <x v="3"/>
    <x v="0"/>
    <s v="Chair"/>
    <n v="-1"/>
    <n v="1000"/>
    <n v="-1000"/>
    <x v="3"/>
    <s v="Pending"/>
    <s v="In Transit"/>
    <s v="WH-Pune"/>
    <s v="Online"/>
    <s v="No"/>
    <s v="N/A"/>
    <n v="0"/>
    <s v="Keep"/>
    <s v="Fix"/>
    <s v="Valid"/>
    <s v="OK"/>
    <s v="Ok"/>
    <s v="Ok"/>
    <n v="-1000"/>
    <s v="ok"/>
    <s v="Not Returned"/>
    <x v="3"/>
    <n v="2024"/>
    <s v="Sat"/>
    <x v="0"/>
    <s v="Fast"/>
    <x v="0"/>
    <s v="Weekend"/>
  </r>
  <r>
    <x v="1479"/>
    <d v="2024-08-21T00:00:00"/>
    <d v="2024-08-19T00:00:00"/>
    <d v="2024-08-23T00:00:00"/>
    <s v="Anjali Yadav"/>
    <s v="Hyderabad"/>
    <x v="0"/>
    <x v="2"/>
    <s v="Jacket"/>
    <n v="1"/>
    <n v="100"/>
    <n v="100"/>
    <x v="1"/>
    <s v="Completed"/>
    <s v="In Transit"/>
    <s v="WH-Delhi"/>
    <s v="Offline"/>
    <s v="No"/>
    <s v="N/A"/>
    <n v="4"/>
    <s v="Keep"/>
    <s v="Ok"/>
    <s v="Valid"/>
    <s v="Dispatch Error"/>
    <s v="Ok"/>
    <s v="Ok"/>
    <n v="100"/>
    <s v="ok"/>
    <s v="Not Returned"/>
    <x v="11"/>
    <n v="2024"/>
    <s v="Wed"/>
    <x v="0"/>
    <s v="Medium"/>
    <x v="0"/>
    <s v="Weekday"/>
  </r>
  <r>
    <x v="1480"/>
    <d v="2024-05-18T00:00:00"/>
    <d v="2024-05-21T00:00:00"/>
    <d v="2024-05-25T00:00:00"/>
    <s v="Karan Patel"/>
    <s v="Jaipur"/>
    <x v="2"/>
    <x v="1"/>
    <s v="Wheat"/>
    <n v="0"/>
    <n v="500"/>
    <n v="0"/>
    <x v="0"/>
    <s v="Pending"/>
    <s v="On Time"/>
    <s v="WH-Mumbai"/>
    <s v="Online"/>
    <s v="N/A"/>
    <s v="N/A"/>
    <n v="4"/>
    <s v="Keep"/>
    <s v="Fix"/>
    <s v="Valid"/>
    <s v="OK"/>
    <s v="Ok"/>
    <s v="Ok"/>
    <n v="0"/>
    <s v="ok"/>
    <s v="Not Returned"/>
    <x v="9"/>
    <n v="2024"/>
    <s v="Sat"/>
    <x v="0"/>
    <s v="Medium"/>
    <x v="0"/>
    <s v="Weekend"/>
  </r>
  <r>
    <x v="1481"/>
    <d v="2024-05-10T00:00:00"/>
    <d v="2024-05-11T00:00:00"/>
    <d v="2024-05-15T00:00:00"/>
    <s v="Rahul Singh"/>
    <s v="Hyderabad"/>
    <x v="0"/>
    <x v="3"/>
    <s v="Mobile"/>
    <n v="1"/>
    <n v="1000"/>
    <n v="1000"/>
    <x v="1"/>
    <s v="Cancelled"/>
    <s v="Delayed"/>
    <s v="WH-Pune"/>
    <s v="Online"/>
    <s v="Yes"/>
    <s v="Damaged"/>
    <n v="4"/>
    <s v="Keep"/>
    <s v="Ok"/>
    <s v="Valid"/>
    <s v="OK"/>
    <s v="Ok"/>
    <s v="Ok"/>
    <n v="1000"/>
    <s v="ok"/>
    <s v="Damaged"/>
    <x v="9"/>
    <n v="2024"/>
    <s v="Fri"/>
    <x v="0"/>
    <s v="Medium"/>
    <x v="0"/>
    <s v="Weekday"/>
  </r>
  <r>
    <x v="1482"/>
    <d v="2024-01-21T00:00:00"/>
    <d v="2024-01-21T00:00:00"/>
    <d v="2024-01-24T00:00:00"/>
    <s v="Rahul Patel"/>
    <s v="Pune"/>
    <x v="1"/>
    <x v="0"/>
    <s v="Sofa"/>
    <n v="-1"/>
    <n v="100"/>
    <n v="-100"/>
    <x v="3"/>
    <s v="Completed"/>
    <s v="In Transit"/>
    <s v="WH-Mumbai"/>
    <s v="Offline"/>
    <s v="Yes"/>
    <s v="Damaged"/>
    <n v="3"/>
    <s v="Keep"/>
    <s v="Fix"/>
    <s v="Valid"/>
    <s v="OK"/>
    <s v="Ok"/>
    <s v="Ok"/>
    <n v="-100"/>
    <s v="ok"/>
    <s v="Damaged"/>
    <x v="4"/>
    <n v="2024"/>
    <s v="Sun"/>
    <x v="0"/>
    <s v="Medium"/>
    <x v="0"/>
    <s v="Weekend"/>
  </r>
  <r>
    <x v="1483"/>
    <d v="2024-06-09T00:00:00"/>
    <d v="2024-06-09T00:00:00"/>
    <d v="2024-06-08T00:00:00"/>
    <s v="Amit Gupta"/>
    <s v="Lucknow"/>
    <x v="4"/>
    <x v="3"/>
    <s v="Mobile"/>
    <n v="3"/>
    <n v="0"/>
    <n v="0"/>
    <x v="1"/>
    <s v="Completed"/>
    <s v="Delayed"/>
    <s v="WH-Mumbai"/>
    <s v="Offline"/>
    <s v="Yes"/>
    <s v="Wrong Item"/>
    <n v="-1"/>
    <s v="Keep"/>
    <s v="Ok"/>
    <s v="Missing"/>
    <s v="Delivery Before Order"/>
    <s v="Fix"/>
    <s v="Ok"/>
    <n v="0"/>
    <s v="ok"/>
    <s v="Wrong Item"/>
    <x v="3"/>
    <n v="2024"/>
    <s v="Sun"/>
    <x v="0"/>
    <s v="Fast"/>
    <x v="0"/>
    <s v="Weekend"/>
  </r>
  <r>
    <x v="1484"/>
    <d v="2024-09-13T00:00:00"/>
    <d v="2024-09-12T00:00:00"/>
    <d v="2024-09-13T00:00:00"/>
    <s v="Anjali Singh"/>
    <s v="Bangalore"/>
    <x v="3"/>
    <x v="2"/>
    <s v="T-Shirt"/>
    <n v="1"/>
    <n v="100"/>
    <n v="100"/>
    <x v="1"/>
    <s v="Completed"/>
    <s v="In Transit"/>
    <s v="WH-Pune"/>
    <s v="Offline"/>
    <s v="No"/>
    <s v="N/A"/>
    <n v="1"/>
    <s v="Keep"/>
    <s v="Ok"/>
    <s v="Valid"/>
    <s v="Dispatch Error"/>
    <s v="Ok"/>
    <s v="Ok"/>
    <n v="100"/>
    <s v="ok"/>
    <s v="Not Returned"/>
    <x v="7"/>
    <n v="2024"/>
    <s v="Fri"/>
    <x v="0"/>
    <s v="Fast"/>
    <x v="0"/>
    <s v="Weekday"/>
  </r>
  <r>
    <x v="1485"/>
    <d v="2024-05-11T00:00:00"/>
    <d v="2024-05-11T00:00:00"/>
    <d v="2024-05-10T00:00:00"/>
    <s v="Rahul Singh"/>
    <s v="Mumbai"/>
    <x v="1"/>
    <x v="3"/>
    <s v="Headphones"/>
    <n v="-1"/>
    <n v="1000"/>
    <n v="-1000"/>
    <x v="1"/>
    <s v="Cancelled"/>
    <s v="Delayed"/>
    <s v="WH-Pune"/>
    <s v="Online"/>
    <s v="No"/>
    <s v="N/A"/>
    <n v="-1"/>
    <s v="Keep"/>
    <s v="Fix"/>
    <s v="Valid"/>
    <s v="Delivery Before Order"/>
    <s v="Ok"/>
    <s v="Ok"/>
    <n v="-1000"/>
    <s v="ok"/>
    <s v="Not Returned"/>
    <x v="9"/>
    <n v="2024"/>
    <s v="Sat"/>
    <x v="0"/>
    <s v="Fast"/>
    <x v="0"/>
    <s v="Weekend"/>
  </r>
  <r>
    <x v="1486"/>
    <d v="2024-11-13T00:00:00"/>
    <d v="2024-11-14T00:00:00"/>
    <d v="2024-11-14T00:00:00"/>
    <s v="Anjali Joshi"/>
    <s v="Nagpur"/>
    <x v="1"/>
    <x v="2"/>
    <s v="Jeans"/>
    <n v="2"/>
    <n v="1000"/>
    <n v="2000"/>
    <x v="0"/>
    <s v="Pending"/>
    <s v="On Time"/>
    <s v="WH-Pune"/>
    <s v="Offline"/>
    <s v="No"/>
    <s v="N/A"/>
    <n v="0"/>
    <s v="Keep"/>
    <s v="Ok"/>
    <s v="Valid"/>
    <s v="OK"/>
    <s v="Ok"/>
    <s v="Ok"/>
    <n v="2000"/>
    <s v="ok"/>
    <s v="Not Returned"/>
    <x v="5"/>
    <n v="2024"/>
    <s v="Wed"/>
    <x v="0"/>
    <s v="Fast"/>
    <x v="2"/>
    <s v="Weekday"/>
  </r>
  <r>
    <x v="1487"/>
    <d v="2024-07-24T00:00:00"/>
    <d v="2024-07-24T00:00:00"/>
    <d v="2024-07-26T00:00:00"/>
    <s v="Rahul Gupta"/>
    <s v="Nagpur"/>
    <x v="1"/>
    <x v="2"/>
    <s v="Jeans"/>
    <n v="2"/>
    <n v="0"/>
    <n v="0"/>
    <x v="0"/>
    <s v="Completed"/>
    <s v="Delayed"/>
    <s v="WH-Pune"/>
    <s v="Offline"/>
    <s v="No"/>
    <s v="N/A"/>
    <n v="2"/>
    <s v="Keep"/>
    <s v="Ok"/>
    <s v="Missing"/>
    <s v="OK"/>
    <s v="Fix"/>
    <s v="Ok"/>
    <n v="0"/>
    <s v="ok"/>
    <s v="Not Returned"/>
    <x v="1"/>
    <n v="2024"/>
    <s v="Wed"/>
    <x v="0"/>
    <s v="Fast"/>
    <x v="0"/>
    <s v="Weekday"/>
  </r>
  <r>
    <x v="1488"/>
    <d v="2024-03-01T00:00:00"/>
    <d v="2024-02-28T00:00:00"/>
    <d v="2024-03-06T00:00:00"/>
    <s v="Sneha Singh"/>
    <s v="Lucknow"/>
    <x v="4"/>
    <x v="0"/>
    <s v="Sofa"/>
    <n v="0"/>
    <n v="2000"/>
    <n v="0"/>
    <x v="0"/>
    <s v="Pending"/>
    <s v="Delayed"/>
    <s v="WH-Delhi"/>
    <s v="Offline"/>
    <s v="No"/>
    <s v="N/A"/>
    <n v="7"/>
    <s v="Keep"/>
    <s v="Fix"/>
    <s v="Valid"/>
    <s v="Dispatch Error"/>
    <s v="Ok"/>
    <s v="Ok"/>
    <n v="0"/>
    <s v="ok"/>
    <s v="Not Returned"/>
    <x v="8"/>
    <n v="2024"/>
    <s v="Fri"/>
    <x v="1"/>
    <s v="Slow"/>
    <x v="0"/>
    <s v="Weekday"/>
  </r>
  <r>
    <x v="1489"/>
    <d v="2024-08-20T00:00:00"/>
    <d v="2024-08-23T00:00:00"/>
    <d v="2024-08-23T00:00:00"/>
    <s v="Amit Singh"/>
    <s v="Delhi"/>
    <x v="5"/>
    <x v="0"/>
    <s v="Chair"/>
    <n v="3"/>
    <n v="1000"/>
    <n v="3000"/>
    <x v="1"/>
    <s v="Completed"/>
    <s v="Delayed"/>
    <s v="WH-Pune"/>
    <s v="Online"/>
    <s v="Yes"/>
    <s v="Damaged"/>
    <n v="0"/>
    <s v="Keep"/>
    <s v="Ok"/>
    <s v="Valid"/>
    <s v="OK"/>
    <s v="Ok"/>
    <s v="Ok"/>
    <n v="3000"/>
    <s v="ok"/>
    <s v="Damaged"/>
    <x v="11"/>
    <n v="2024"/>
    <s v="Tue"/>
    <x v="0"/>
    <s v="Fast"/>
    <x v="2"/>
    <s v="Weekday"/>
  </r>
  <r>
    <x v="1490"/>
    <d v="2024-12-27T00:00:00"/>
    <d v="2024-12-28T00:00:00"/>
    <d v="2025-01-04T00:00:00"/>
    <s v="Vikas Yadav"/>
    <s v="Mumbai"/>
    <x v="1"/>
    <x v="2"/>
    <s v="T-Shirt"/>
    <n v="0"/>
    <n v="100"/>
    <n v="0"/>
    <x v="0"/>
    <s v="Cancelled"/>
    <s v="Delayed"/>
    <s v="WH-Pune"/>
    <s v="Online"/>
    <s v="No"/>
    <s v="N/A"/>
    <n v="7"/>
    <s v="Keep"/>
    <s v="Fix"/>
    <s v="Valid"/>
    <s v="OK"/>
    <s v="Ok"/>
    <s v="Ok"/>
    <n v="0"/>
    <s v="ok"/>
    <s v="Not Returned"/>
    <x v="6"/>
    <n v="2024"/>
    <s v="Fri"/>
    <x v="1"/>
    <s v="Slow"/>
    <x v="0"/>
    <s v="Weekday"/>
  </r>
  <r>
    <x v="1491"/>
    <d v="2024-08-04T00:00:00"/>
    <d v="2024-08-04T00:00:00"/>
    <d v="2024-08-04T00:00:00"/>
    <s v="Neha Joshi"/>
    <s v="Bangalore"/>
    <x v="3"/>
    <x v="1"/>
    <s v="Oil"/>
    <n v="3"/>
    <n v="1000"/>
    <n v="3000"/>
    <x v="2"/>
    <s v="Completed"/>
    <s v="Delayed"/>
    <s v="WH-Pune"/>
    <s v="Offline"/>
    <s v="Yes"/>
    <s v="Late Delivery"/>
    <n v="0"/>
    <s v="Keep"/>
    <s v="Ok"/>
    <s v="Valid"/>
    <s v="OK"/>
    <s v="Ok"/>
    <s v="Ok"/>
    <n v="3000"/>
    <s v="ok"/>
    <s v="Late Delivery"/>
    <x v="11"/>
    <n v="2024"/>
    <s v="Sun"/>
    <x v="0"/>
    <s v="Fast"/>
    <x v="2"/>
    <s v="Weekend"/>
  </r>
  <r>
    <x v="1492"/>
    <d v="2024-01-12T00:00:00"/>
    <d v="2024-01-12T00:00:00"/>
    <d v="2024-01-16T00:00:00"/>
    <s v="Vikas Joshi"/>
    <s v="Delhi"/>
    <x v="5"/>
    <x v="3"/>
    <s v="Headphones"/>
    <n v="1"/>
    <n v="500"/>
    <n v="500"/>
    <x v="3"/>
    <s v="Cancelled"/>
    <s v="Delayed"/>
    <s v="WH-Delhi"/>
    <s v="Online"/>
    <s v="N/A"/>
    <s v="N/A"/>
    <n v="4"/>
    <s v="Keep"/>
    <s v="Ok"/>
    <s v="Valid"/>
    <s v="OK"/>
    <s v="Ok"/>
    <s v="Ok"/>
    <n v="500"/>
    <s v="ok"/>
    <s v="Not Returned"/>
    <x v="4"/>
    <n v="2024"/>
    <s v="Fri"/>
    <x v="0"/>
    <s v="Medium"/>
    <x v="0"/>
    <s v="Weekday"/>
  </r>
  <r>
    <x v="1493"/>
    <d v="2024-04-23T00:00:00"/>
    <d v="2024-04-24T00:00:00"/>
    <d v="2024-04-23T00:00:00"/>
    <s v="Pooja Verma"/>
    <s v="Mumbai"/>
    <x v="1"/>
    <x v="2"/>
    <s v="T-Shirt"/>
    <n v="0"/>
    <n v="0"/>
    <n v="0"/>
    <x v="0"/>
    <s v="Completed"/>
    <s v="Delayed"/>
    <s v="WH-Delhi"/>
    <s v="Online"/>
    <s v="N/A"/>
    <s v="N/A"/>
    <n v="-1"/>
    <s v="Keep"/>
    <s v="Fix"/>
    <s v="Missing"/>
    <s v="Delivery Before Dispatch"/>
    <s v="Fix"/>
    <s v="Ok"/>
    <n v="0"/>
    <s v="ok"/>
    <s v="Not Returned"/>
    <x v="10"/>
    <n v="2024"/>
    <s v="Tue"/>
    <x v="0"/>
    <s v="Fast"/>
    <x v="0"/>
    <s v="Weekday"/>
  </r>
  <r>
    <x v="1494"/>
    <d v="2024-08-27T00:00:00"/>
    <d v="2024-08-28T00:00:00"/>
    <d v="2024-08-30T00:00:00"/>
    <s v="Neha Sharma"/>
    <s v="Hyderabad"/>
    <x v="0"/>
    <x v="2"/>
    <s v="Jacket"/>
    <n v="0"/>
    <n v="0"/>
    <n v="0"/>
    <x v="1"/>
    <s v="Completed"/>
    <s v="Delayed"/>
    <s v="WH-Mumbai"/>
    <s v="Online"/>
    <s v="Yes"/>
    <s v="Wrong Item"/>
    <n v="2"/>
    <s v="Keep"/>
    <s v="Fix"/>
    <s v="Missing"/>
    <s v="OK"/>
    <s v="Fix"/>
    <s v="Ok"/>
    <n v="0"/>
    <s v="ok"/>
    <s v="Wrong Item"/>
    <x v="11"/>
    <n v="2024"/>
    <s v="Tue"/>
    <x v="0"/>
    <s v="Fast"/>
    <x v="0"/>
    <s v="Weekday"/>
  </r>
  <r>
    <x v="1495"/>
    <d v="2024-11-22T00:00:00"/>
    <d v="2024-11-22T00:00:00"/>
    <d v="2024-11-27T00:00:00"/>
    <s v="Rahul Singh"/>
    <s v="Mumbai"/>
    <x v="1"/>
    <x v="1"/>
    <s v="Wheat"/>
    <n v="2"/>
    <n v="2000"/>
    <n v="4000"/>
    <x v="3"/>
    <s v="Pending"/>
    <s v="Delayed"/>
    <s v="WH-Mumbai"/>
    <s v="Online"/>
    <s v="Yes"/>
    <s v="Wrong Item"/>
    <n v="5"/>
    <s v="Keep"/>
    <s v="Ok"/>
    <s v="Valid"/>
    <s v="OK"/>
    <s v="Ok"/>
    <s v="Ok"/>
    <n v="4000"/>
    <s v="ok"/>
    <s v="Wrong Item"/>
    <x v="5"/>
    <n v="2024"/>
    <s v="Fri"/>
    <x v="0"/>
    <s v="Medium"/>
    <x v="2"/>
    <s v="Weekday"/>
  </r>
  <r>
    <x v="1496"/>
    <d v="2024-04-19T00:00:00"/>
    <d v="2024-04-20T00:00:00"/>
    <d v="2024-04-24T00:00:00"/>
    <s v="Pooja Gupta"/>
    <s v="Jaipur"/>
    <x v="2"/>
    <x v="3"/>
    <s v="Laptop"/>
    <n v="-1"/>
    <n v="100"/>
    <n v="-100"/>
    <x v="0"/>
    <s v="Cancelled"/>
    <s v="Delayed"/>
    <s v="WH-Pune"/>
    <s v="Online"/>
    <s v="Yes"/>
    <s v="Damaged"/>
    <n v="4"/>
    <s v="Keep"/>
    <s v="Fix"/>
    <s v="Valid"/>
    <s v="OK"/>
    <s v="Ok"/>
    <s v="Ok"/>
    <n v="-100"/>
    <s v="ok"/>
    <s v="Damaged"/>
    <x v="10"/>
    <n v="2024"/>
    <s v="Fri"/>
    <x v="0"/>
    <s v="Medium"/>
    <x v="0"/>
    <s v="Weekday"/>
  </r>
  <r>
    <x v="1497"/>
    <d v="2024-11-25T00:00:00"/>
    <d v="2024-11-26T00:00:00"/>
    <d v="2024-12-01T00:00:00"/>
    <s v="Sneha Patel"/>
    <s v="Bangalore"/>
    <x v="3"/>
    <x v="2"/>
    <s v="T-Shirt"/>
    <n v="0"/>
    <n v="1000"/>
    <n v="0"/>
    <x v="2"/>
    <s v="Cancelled"/>
    <s v="Delayed"/>
    <s v="WH-Delhi"/>
    <s v="Offline"/>
    <s v="No"/>
    <s v="N/A"/>
    <n v="5"/>
    <s v="Keep"/>
    <s v="Fix"/>
    <s v="Valid"/>
    <s v="OK"/>
    <s v="Ok"/>
    <s v="Ok"/>
    <n v="0"/>
    <s v="ok"/>
    <s v="Not Returned"/>
    <x v="5"/>
    <n v="2024"/>
    <s v="Mon"/>
    <x v="0"/>
    <s v="Medium"/>
    <x v="0"/>
    <s v="Weekday"/>
  </r>
  <r>
    <x v="1498"/>
    <d v="2024-12-11T00:00:00"/>
    <d v="2024-12-12T00:00:00"/>
    <d v="2024-12-15T00:00:00"/>
    <s v="Vikas Verma"/>
    <s v="Lucknow"/>
    <x v="4"/>
    <x v="0"/>
    <s v="Sofa"/>
    <n v="2"/>
    <n v="2000"/>
    <n v="4000"/>
    <x v="1"/>
    <s v="Pending"/>
    <s v="Delayed"/>
    <s v="WH-Mumbai"/>
    <s v="Offline"/>
    <s v="No"/>
    <s v="N/A"/>
    <n v="3"/>
    <s v="Keep"/>
    <s v="Ok"/>
    <s v="Valid"/>
    <s v="OK"/>
    <s v="Ok"/>
    <s v="Ok"/>
    <n v="4000"/>
    <s v="ok"/>
    <s v="Not Returned"/>
    <x v="6"/>
    <n v="2024"/>
    <s v="Wed"/>
    <x v="0"/>
    <s v="Medium"/>
    <x v="2"/>
    <s v="Weekday"/>
  </r>
  <r>
    <x v="1499"/>
    <d v="2024-06-16T00:00:00"/>
    <d v="2024-06-15T00:00:00"/>
    <d v="2024-06-16T00:00:00"/>
    <s v="Anjali Kumar"/>
    <s v="Nagpur"/>
    <x v="1"/>
    <x v="3"/>
    <s v="Laptop"/>
    <n v="-1"/>
    <n v="2000"/>
    <n v="-2000"/>
    <x v="3"/>
    <s v="Completed"/>
    <s v="Delayed"/>
    <s v="WH-Mumbai"/>
    <s v="Online"/>
    <s v="Yes"/>
    <s v="Late Delivery"/>
    <n v="1"/>
    <s v="Keep"/>
    <s v="Fix"/>
    <s v="Valid"/>
    <s v="Dispatch Error"/>
    <s v="Ok"/>
    <s v="Ok"/>
    <n v="-2000"/>
    <s v="ok"/>
    <s v="Late Delivery"/>
    <x v="3"/>
    <n v="2024"/>
    <s v="Sun"/>
    <x v="0"/>
    <s v="Fast"/>
    <x v="0"/>
    <s v="Weekend"/>
  </r>
  <r>
    <x v="1500"/>
    <d v="2024-01-23T00:00:00"/>
    <d v="2024-01-23T00:00:00"/>
    <d v="2024-01-28T00:00:00"/>
    <s v="Pooja Verma"/>
    <s v="Jaipur"/>
    <x v="2"/>
    <x v="2"/>
    <s v="Jacket"/>
    <n v="-1"/>
    <n v="1000"/>
    <n v="-1000"/>
    <x v="2"/>
    <s v="Completed"/>
    <s v="Delayed"/>
    <s v="WH-Mumbai"/>
    <s v="Offline"/>
    <s v="No"/>
    <s v="N/A"/>
    <n v="5"/>
    <s v="Keep"/>
    <s v="Fix"/>
    <s v="Valid"/>
    <s v="OK"/>
    <s v="Ok"/>
    <s v="Ok"/>
    <n v="-1000"/>
    <s v="ok"/>
    <s v="Not Returned"/>
    <x v="4"/>
    <n v="2024"/>
    <s v="Tue"/>
    <x v="0"/>
    <s v="Medium"/>
    <x v="0"/>
    <s v="Weekday"/>
  </r>
  <r>
    <x v="1501"/>
    <d v="2024-05-08T00:00:00"/>
    <d v="2024-05-07T00:00:00"/>
    <d v="2024-05-09T00:00:00"/>
    <s v="Vikas Verma"/>
    <s v="Lucknow"/>
    <x v="4"/>
    <x v="1"/>
    <s v="Oil"/>
    <n v="3"/>
    <n v="2000"/>
    <n v="6000"/>
    <x v="2"/>
    <s v="Cancelled"/>
    <s v="In Transit"/>
    <s v="WH-Mumbai"/>
    <s v="Online"/>
    <s v="Yes"/>
    <s v="Unknwon"/>
    <n v="2"/>
    <s v="Keep"/>
    <s v="Ok"/>
    <s v="Valid"/>
    <s v="Dispatch Error"/>
    <s v="Ok"/>
    <s v="Ok"/>
    <n v="6000"/>
    <s v="ok"/>
    <s v="Unknwon"/>
    <x v="9"/>
    <n v="2024"/>
    <s v="Wed"/>
    <x v="0"/>
    <s v="Fast"/>
    <x v="1"/>
    <s v="Weekday"/>
  </r>
  <r>
    <x v="1502"/>
    <d v="2024-08-15T00:00:00"/>
    <d v="2024-08-14T00:00:00"/>
    <d v="2024-08-21T00:00:00"/>
    <s v="Rohit Singh"/>
    <s v="Nagpur"/>
    <x v="1"/>
    <x v="0"/>
    <s v="Sofa"/>
    <n v="2"/>
    <n v="100"/>
    <n v="200"/>
    <x v="1"/>
    <s v="Completed"/>
    <s v="On Time"/>
    <s v="WH-Mumbai"/>
    <s v="Online"/>
    <s v="Yes"/>
    <s v="Late Delivery"/>
    <n v="7"/>
    <s v="Keep"/>
    <s v="Ok"/>
    <s v="Valid"/>
    <s v="Dispatch Error"/>
    <s v="Ok"/>
    <s v="Ok"/>
    <n v="200"/>
    <s v="ok"/>
    <s v="Late Delivery"/>
    <x v="11"/>
    <n v="2024"/>
    <s v="Thu"/>
    <x v="1"/>
    <s v="Slow"/>
    <x v="0"/>
    <s v="Weekday"/>
  </r>
  <r>
    <x v="1503"/>
    <d v="2024-12-02T00:00:00"/>
    <d v="2024-12-01T00:00:00"/>
    <d v="2024-12-02T00:00:00"/>
    <s v="Rohit Kumar"/>
    <s v="Delhi"/>
    <x v="5"/>
    <x v="2"/>
    <s v="Jacket"/>
    <n v="1"/>
    <n v="500"/>
    <n v="500"/>
    <x v="1"/>
    <s v="Pending"/>
    <s v="Delayed"/>
    <s v="WH-Delhi"/>
    <s v="Online"/>
    <s v="No"/>
    <s v="N/A"/>
    <n v="1"/>
    <s v="Keep"/>
    <s v="Ok"/>
    <s v="Valid"/>
    <s v="Dispatch Error"/>
    <s v="Ok"/>
    <s v="Ok"/>
    <n v="500"/>
    <s v="ok"/>
    <s v="Not Returned"/>
    <x v="6"/>
    <n v="2024"/>
    <s v="Mon"/>
    <x v="0"/>
    <s v="Fast"/>
    <x v="0"/>
    <s v="Weekday"/>
  </r>
  <r>
    <x v="1504"/>
    <d v="2024-06-14T00:00:00"/>
    <d v="2024-06-16T00:00:00"/>
    <d v="2024-06-21T00:00:00"/>
    <s v="Rahul Sharma"/>
    <s v="Hyderabad"/>
    <x v="0"/>
    <x v="3"/>
    <s v="Mobile"/>
    <n v="-1"/>
    <n v="0"/>
    <n v="0"/>
    <x v="3"/>
    <s v="Pending"/>
    <s v="On Time"/>
    <s v="WH-Pune"/>
    <s v="Online"/>
    <s v="N/A"/>
    <s v="N/A"/>
    <n v="5"/>
    <s v="Keep"/>
    <s v="Fix"/>
    <s v="Missing"/>
    <s v="OK"/>
    <s v="Fix"/>
    <s v="Ok"/>
    <n v="0"/>
    <s v="ok"/>
    <s v="Not Returned"/>
    <x v="3"/>
    <n v="2024"/>
    <s v="Fri"/>
    <x v="0"/>
    <s v="Medium"/>
    <x v="0"/>
    <s v="Weekday"/>
  </r>
  <r>
    <x v="1505"/>
    <d v="2024-08-11T00:00:00"/>
    <d v="2024-08-09T00:00:00"/>
    <d v="2024-08-12T00:00:00"/>
    <s v="Priya Kumar"/>
    <s v="Pune"/>
    <x v="1"/>
    <x v="3"/>
    <s v="Headphones"/>
    <n v="-1"/>
    <n v="1000"/>
    <n v="-1000"/>
    <x v="3"/>
    <s v="Cancelled"/>
    <s v="In Transit"/>
    <s v="WH-Delhi"/>
    <s v="Online"/>
    <s v="Yes"/>
    <s v="Late Delivery"/>
    <n v="3"/>
    <s v="Keep"/>
    <s v="Fix"/>
    <s v="Valid"/>
    <s v="Dispatch Error"/>
    <s v="Ok"/>
    <s v="Ok"/>
    <n v="-1000"/>
    <s v="ok"/>
    <s v="Late Delivery"/>
    <x v="11"/>
    <n v="2024"/>
    <s v="Sun"/>
    <x v="0"/>
    <s v="Medium"/>
    <x v="0"/>
    <s v="Weekend"/>
  </r>
  <r>
    <x v="1506"/>
    <d v="2024-04-22T00:00:00"/>
    <d v="2024-04-25T00:00:00"/>
    <d v="2024-05-01T00:00:00"/>
    <s v="Karan Sharma"/>
    <s v="Lucknow"/>
    <x v="4"/>
    <x v="0"/>
    <s v="Chair"/>
    <n v="-1"/>
    <n v="500"/>
    <n v="-500"/>
    <x v="3"/>
    <s v="Completed"/>
    <s v="In Transit"/>
    <s v="WH-Mumbai"/>
    <s v="Online"/>
    <s v="Yes"/>
    <s v="Unknwon"/>
    <n v="6"/>
    <s v="Keep"/>
    <s v="Fix"/>
    <s v="Valid"/>
    <s v="OK"/>
    <s v="Ok"/>
    <s v="Ok"/>
    <n v="-500"/>
    <s v="ok"/>
    <s v="Unknwon"/>
    <x v="10"/>
    <n v="2024"/>
    <s v="Mon"/>
    <x v="1"/>
    <s v="Slow"/>
    <x v="0"/>
    <s v="Weekday"/>
  </r>
  <r>
    <x v="1507"/>
    <d v="2024-12-14T00:00:00"/>
    <d v="2024-12-15T00:00:00"/>
    <d v="2024-12-18T00:00:00"/>
    <s v="Rohit Patel"/>
    <s v="Hyderabad"/>
    <x v="0"/>
    <x v="1"/>
    <s v="Rice"/>
    <n v="0"/>
    <n v="500"/>
    <n v="0"/>
    <x v="2"/>
    <s v="Completed"/>
    <s v="Delayed"/>
    <s v="WH-Pune"/>
    <s v="Offline"/>
    <s v="N/A"/>
    <s v="N/A"/>
    <n v="3"/>
    <s v="Keep"/>
    <s v="Fix"/>
    <s v="Valid"/>
    <s v="OK"/>
    <s v="Ok"/>
    <s v="Ok"/>
    <n v="0"/>
    <s v="ok"/>
    <s v="Not Returned"/>
    <x v="6"/>
    <n v="2024"/>
    <s v="Sat"/>
    <x v="0"/>
    <s v="Medium"/>
    <x v="0"/>
    <s v="Weekend"/>
  </r>
  <r>
    <x v="1508"/>
    <d v="2024-06-04T00:00:00"/>
    <d v="2024-06-05T00:00:00"/>
    <d v="2024-06-11T00:00:00"/>
    <s v="Vikas Joshi"/>
    <s v="Hyderabad"/>
    <x v="0"/>
    <x v="1"/>
    <s v="Rice"/>
    <n v="0"/>
    <n v="500"/>
    <n v="0"/>
    <x v="1"/>
    <s v="Cancelled"/>
    <s v="Delayed"/>
    <s v="WH-Mumbai"/>
    <s v="Online"/>
    <s v="N/A"/>
    <s v="N/A"/>
    <n v="6"/>
    <s v="Keep"/>
    <s v="Fix"/>
    <s v="Valid"/>
    <s v="OK"/>
    <s v="Ok"/>
    <s v="Ok"/>
    <n v="0"/>
    <s v="ok"/>
    <s v="Not Returned"/>
    <x v="3"/>
    <n v="2024"/>
    <s v="Tue"/>
    <x v="1"/>
    <s v="Slow"/>
    <x v="0"/>
    <s v="Weekday"/>
  </r>
  <r>
    <x v="1509"/>
    <d v="2024-11-22T00:00:00"/>
    <d v="2024-11-21T00:00:00"/>
    <d v="2024-11-23T00:00:00"/>
    <s v="Pooja Verma"/>
    <s v="Mumbai"/>
    <x v="1"/>
    <x v="2"/>
    <s v="Jacket"/>
    <n v="1"/>
    <n v="100"/>
    <n v="100"/>
    <x v="0"/>
    <s v="Completed"/>
    <s v="In Transit"/>
    <s v="WH-Pune"/>
    <s v="Offline"/>
    <s v="Yes"/>
    <s v="Late Delivery"/>
    <n v="2"/>
    <s v="Keep"/>
    <s v="Ok"/>
    <s v="Valid"/>
    <s v="Dispatch Error"/>
    <s v="Ok"/>
    <s v="Ok"/>
    <n v="100"/>
    <s v="ok"/>
    <s v="Late Delivery"/>
    <x v="5"/>
    <n v="2024"/>
    <s v="Fri"/>
    <x v="0"/>
    <s v="Fast"/>
    <x v="0"/>
    <s v="Weekday"/>
  </r>
  <r>
    <x v="1510"/>
    <d v="2024-11-14T00:00:00"/>
    <d v="2024-11-12T00:00:00"/>
    <d v="2024-11-13T00:00:00"/>
    <s v="Vikas Verma"/>
    <s v="Hyderabad"/>
    <x v="0"/>
    <x v="3"/>
    <s v="Laptop"/>
    <n v="1"/>
    <n v="500"/>
    <n v="500"/>
    <x v="1"/>
    <s v="Pending"/>
    <s v="Delayed"/>
    <s v="WH-Delhi"/>
    <s v="Online"/>
    <s v="N/A"/>
    <s v="N/A"/>
    <n v="1"/>
    <s v="Keep"/>
    <s v="Ok"/>
    <s v="Valid"/>
    <s v="Dispatch Error"/>
    <s v="Ok"/>
    <s v="Ok"/>
    <n v="500"/>
    <s v="ok"/>
    <s v="Not Returned"/>
    <x v="5"/>
    <n v="2024"/>
    <s v="Thu"/>
    <x v="0"/>
    <s v="Fast"/>
    <x v="0"/>
    <s v="Weekday"/>
  </r>
  <r>
    <x v="1511"/>
    <d v="2024-11-13T00:00:00"/>
    <d v="2024-11-16T00:00:00"/>
    <d v="2024-11-23T00:00:00"/>
    <s v="Karan Verma"/>
    <s v="Jaipur"/>
    <x v="2"/>
    <x v="1"/>
    <s v="Oil"/>
    <n v="-1"/>
    <n v="1000"/>
    <n v="-1000"/>
    <x v="0"/>
    <s v="Completed"/>
    <s v="On Time"/>
    <s v="WH-Delhi"/>
    <s v="Online"/>
    <s v="Yes"/>
    <s v="Late Delivery"/>
    <n v="7"/>
    <s v="Keep"/>
    <s v="Fix"/>
    <s v="Valid"/>
    <s v="OK"/>
    <s v="Ok"/>
    <s v="Ok"/>
    <n v="-1000"/>
    <s v="ok"/>
    <s v="Late Delivery"/>
    <x v="5"/>
    <n v="2024"/>
    <s v="Wed"/>
    <x v="1"/>
    <s v="Slow"/>
    <x v="0"/>
    <s v="Weekday"/>
  </r>
  <r>
    <x v="1512"/>
    <d v="2024-01-19T00:00:00"/>
    <d v="2024-01-21T00:00:00"/>
    <d v="2024-01-28T00:00:00"/>
    <s v="Karan Verma"/>
    <s v="Nagpur"/>
    <x v="1"/>
    <x v="0"/>
    <s v="Sofa"/>
    <n v="3"/>
    <n v="2000"/>
    <n v="6000"/>
    <x v="3"/>
    <s v="Completed"/>
    <s v="On Time"/>
    <s v="WH-Delhi"/>
    <s v="Offline"/>
    <s v="Yes"/>
    <s v="Unknwon"/>
    <n v="7"/>
    <s v="Keep"/>
    <s v="Ok"/>
    <s v="Valid"/>
    <s v="OK"/>
    <s v="Ok"/>
    <s v="Ok"/>
    <n v="6000"/>
    <s v="ok"/>
    <s v="Unknwon"/>
    <x v="4"/>
    <n v="2024"/>
    <s v="Fri"/>
    <x v="1"/>
    <s v="Slow"/>
    <x v="1"/>
    <s v="Weekday"/>
  </r>
  <r>
    <x v="1513"/>
    <d v="2024-05-09T00:00:00"/>
    <d v="2024-05-11T00:00:00"/>
    <d v="2024-05-18T00:00:00"/>
    <s v="Priya Patel"/>
    <s v="Nagpur"/>
    <x v="1"/>
    <x v="2"/>
    <s v="Jacket"/>
    <n v="1"/>
    <n v="2000"/>
    <n v="2000"/>
    <x v="1"/>
    <s v="Completed"/>
    <s v="In Transit"/>
    <s v="WH-Delhi"/>
    <s v="Online"/>
    <s v="N/A"/>
    <s v="N/A"/>
    <n v="7"/>
    <s v="Keep"/>
    <s v="Ok"/>
    <s v="Valid"/>
    <s v="OK"/>
    <s v="Ok"/>
    <s v="Ok"/>
    <n v="2000"/>
    <s v="ok"/>
    <s v="Not Returned"/>
    <x v="9"/>
    <n v="2024"/>
    <s v="Thu"/>
    <x v="1"/>
    <s v="Slow"/>
    <x v="2"/>
    <s v="Weekday"/>
  </r>
  <r>
    <x v="1514"/>
    <d v="2024-11-27T00:00:00"/>
    <d v="2024-11-26T00:00:00"/>
    <d v="2024-11-28T00:00:00"/>
    <s v="Rohit Yadav"/>
    <s v="Nagpur"/>
    <x v="1"/>
    <x v="2"/>
    <s v="Jeans"/>
    <n v="1"/>
    <n v="0"/>
    <n v="0"/>
    <x v="2"/>
    <s v="Completed"/>
    <s v="Delayed"/>
    <s v="WH-Pune"/>
    <s v="Offline"/>
    <s v="Yes"/>
    <s v="Unknwon"/>
    <n v="2"/>
    <s v="Keep"/>
    <s v="Ok"/>
    <s v="Missing"/>
    <s v="Dispatch Error"/>
    <s v="Fix"/>
    <s v="Ok"/>
    <n v="0"/>
    <s v="ok"/>
    <s v="Unknwon"/>
    <x v="5"/>
    <n v="2024"/>
    <s v="Wed"/>
    <x v="0"/>
    <s v="Fast"/>
    <x v="0"/>
    <s v="Weekday"/>
  </r>
  <r>
    <x v="1515"/>
    <d v="2024-11-21T00:00:00"/>
    <d v="2024-11-23T00:00:00"/>
    <d v="2024-11-29T00:00:00"/>
    <s v="Rohit Patel"/>
    <s v="Jaipur"/>
    <x v="2"/>
    <x v="3"/>
    <s v="Mobile"/>
    <n v="0"/>
    <n v="2000"/>
    <n v="0"/>
    <x v="3"/>
    <s v="Completed"/>
    <s v="On Time"/>
    <s v="WH-Delhi"/>
    <s v="Offline"/>
    <s v="No"/>
    <s v="N/A"/>
    <n v="6"/>
    <s v="Keep"/>
    <s v="Fix"/>
    <s v="Valid"/>
    <s v="OK"/>
    <s v="Ok"/>
    <s v="Ok"/>
    <n v="0"/>
    <s v="ok"/>
    <s v="Not Returned"/>
    <x v="5"/>
    <n v="2024"/>
    <s v="Thu"/>
    <x v="1"/>
    <s v="Slow"/>
    <x v="0"/>
    <s v="Weekday"/>
  </r>
  <r>
    <x v="1516"/>
    <d v="2024-12-12T00:00:00"/>
    <d v="2024-12-15T00:00:00"/>
    <d v="2024-12-21T00:00:00"/>
    <s v="Vikas Gupta"/>
    <s v="Lucknow"/>
    <x v="4"/>
    <x v="1"/>
    <s v="Wheat"/>
    <n v="0"/>
    <n v="100"/>
    <n v="0"/>
    <x v="2"/>
    <s v="Cancelled"/>
    <s v="In Transit"/>
    <s v="WH-Mumbai"/>
    <s v="Online"/>
    <s v="N/A"/>
    <s v="N/A"/>
    <n v="6"/>
    <s v="Keep"/>
    <s v="Fix"/>
    <s v="Valid"/>
    <s v="OK"/>
    <s v="Ok"/>
    <s v="Ok"/>
    <n v="0"/>
    <s v="ok"/>
    <s v="Not Returned"/>
    <x v="6"/>
    <n v="2024"/>
    <s v="Thu"/>
    <x v="1"/>
    <s v="Slow"/>
    <x v="0"/>
    <s v="Weekday"/>
  </r>
  <r>
    <x v="1517"/>
    <d v="2024-09-30T00:00:00"/>
    <d v="2024-09-30T00:00:00"/>
    <d v="2024-09-30T00:00:00"/>
    <s v="Anjali Joshi"/>
    <s v="Delhi"/>
    <x v="5"/>
    <x v="3"/>
    <s v="Mobile"/>
    <n v="3"/>
    <n v="100"/>
    <n v="300"/>
    <x v="3"/>
    <s v="Cancelled"/>
    <s v="Delayed"/>
    <s v="WH-Mumbai"/>
    <s v="Offline"/>
    <s v="No"/>
    <s v="N/A"/>
    <n v="0"/>
    <s v="Keep"/>
    <s v="Ok"/>
    <s v="Valid"/>
    <s v="OK"/>
    <s v="Ok"/>
    <s v="Ok"/>
    <n v="300"/>
    <s v="ok"/>
    <s v="Not Returned"/>
    <x v="7"/>
    <n v="2024"/>
    <s v="Mon"/>
    <x v="0"/>
    <s v="Fast"/>
    <x v="0"/>
    <s v="Weekday"/>
  </r>
  <r>
    <x v="1518"/>
    <d v="2024-10-18T00:00:00"/>
    <d v="2024-10-19T00:00:00"/>
    <d v="2024-10-20T00:00:00"/>
    <s v="Rahul Gupta"/>
    <s v="Pune"/>
    <x v="1"/>
    <x v="1"/>
    <s v="Rice"/>
    <n v="-1"/>
    <n v="100"/>
    <n v="-100"/>
    <x v="2"/>
    <s v="Pending"/>
    <s v="On Time"/>
    <s v="WH-Mumbai"/>
    <s v="Offline"/>
    <s v="No"/>
    <s v="N/A"/>
    <n v="1"/>
    <s v="Keep"/>
    <s v="Fix"/>
    <s v="Valid"/>
    <s v="OK"/>
    <s v="Ok"/>
    <s v="Ok"/>
    <n v="-100"/>
    <s v="ok"/>
    <s v="Not Returned"/>
    <x v="0"/>
    <n v="2024"/>
    <s v="Fri"/>
    <x v="0"/>
    <s v="Fast"/>
    <x v="0"/>
    <s v="Weekday"/>
  </r>
  <r>
    <x v="1519"/>
    <d v="2024-10-27T00:00:00"/>
    <d v="2024-10-29T00:00:00"/>
    <d v="2024-10-30T00:00:00"/>
    <s v="Karan Joshi"/>
    <s v="Bangalore"/>
    <x v="3"/>
    <x v="3"/>
    <s v="Laptop"/>
    <n v="2"/>
    <n v="2000"/>
    <n v="4000"/>
    <x v="1"/>
    <s v="Completed"/>
    <s v="Delayed"/>
    <s v="WH-Delhi"/>
    <s v="Offline"/>
    <s v="Yes"/>
    <s v="Damaged"/>
    <n v="1"/>
    <s v="Keep"/>
    <s v="Ok"/>
    <s v="Valid"/>
    <s v="OK"/>
    <s v="Ok"/>
    <s v="Ok"/>
    <n v="4000"/>
    <s v="ok"/>
    <s v="Damaged"/>
    <x v="0"/>
    <n v="2024"/>
    <s v="Sun"/>
    <x v="0"/>
    <s v="Fast"/>
    <x v="2"/>
    <s v="Weekend"/>
  </r>
  <r>
    <x v="1520"/>
    <d v="2024-01-17T00:00:00"/>
    <d v="2024-01-20T00:00:00"/>
    <d v="2024-01-24T00:00:00"/>
    <s v="Anjali Kumar"/>
    <s v="Mumbai"/>
    <x v="1"/>
    <x v="3"/>
    <s v="Mobile"/>
    <n v="1"/>
    <n v="1000"/>
    <n v="1000"/>
    <x v="1"/>
    <s v="Completed"/>
    <s v="On Time"/>
    <s v="WH-Delhi"/>
    <s v="Online"/>
    <s v="Yes"/>
    <s v="Unknwon"/>
    <n v="4"/>
    <s v="Keep"/>
    <s v="Ok"/>
    <s v="Valid"/>
    <s v="OK"/>
    <s v="Ok"/>
    <s v="Ok"/>
    <n v="1000"/>
    <s v="ok"/>
    <s v="Unknwon"/>
    <x v="4"/>
    <n v="2024"/>
    <s v="Wed"/>
    <x v="0"/>
    <s v="Medium"/>
    <x v="0"/>
    <s v="Weekday"/>
  </r>
  <r>
    <x v="1521"/>
    <d v="2024-10-02T00:00:00"/>
    <d v="2024-10-03T00:00:00"/>
    <d v="2024-10-05T00:00:00"/>
    <s v="Rohit Sharma"/>
    <s v="Nagpur"/>
    <x v="1"/>
    <x v="0"/>
    <s v="Table"/>
    <n v="1"/>
    <n v="0"/>
    <n v="0"/>
    <x v="1"/>
    <s v="Pending"/>
    <s v="On Time"/>
    <s v="WH-Pune"/>
    <s v="Online"/>
    <s v="Yes"/>
    <s v="Unknwon"/>
    <n v="2"/>
    <s v="Keep"/>
    <s v="Ok"/>
    <s v="Missing"/>
    <s v="OK"/>
    <s v="Fix"/>
    <s v="Ok"/>
    <n v="0"/>
    <s v="ok"/>
    <s v="Unknwon"/>
    <x v="0"/>
    <n v="2024"/>
    <s v="Wed"/>
    <x v="0"/>
    <s v="Fast"/>
    <x v="0"/>
    <s v="Weekday"/>
  </r>
  <r>
    <x v="1522"/>
    <d v="2024-03-02T00:00:00"/>
    <d v="2024-03-02T00:00:00"/>
    <d v="2024-03-05T00:00:00"/>
    <s v="Anjali Patel"/>
    <s v="Mumbai"/>
    <x v="1"/>
    <x v="0"/>
    <s v="Sofa"/>
    <n v="-1"/>
    <n v="500"/>
    <n v="-500"/>
    <x v="1"/>
    <s v="Pending"/>
    <s v="In Transit"/>
    <s v="WH-Delhi"/>
    <s v="Offline"/>
    <s v="N/A"/>
    <s v="N/A"/>
    <n v="3"/>
    <s v="Keep"/>
    <s v="Fix"/>
    <s v="Valid"/>
    <s v="OK"/>
    <s v="Ok"/>
    <s v="Ok"/>
    <n v="-500"/>
    <s v="ok"/>
    <s v="Wrong"/>
    <x v="8"/>
    <n v="2024"/>
    <s v="Sat"/>
    <x v="0"/>
    <s v="Medium"/>
    <x v="0"/>
    <s v="Weekend"/>
  </r>
  <r>
    <x v="1523"/>
    <d v="2024-09-24T00:00:00"/>
    <d v="2024-09-25T00:00:00"/>
    <d v="2024-09-25T00:00:00"/>
    <s v="Rohit Yadav"/>
    <s v="Nagpur"/>
    <x v="1"/>
    <x v="3"/>
    <s v="Mobile"/>
    <n v="3"/>
    <n v="1000"/>
    <n v="3000"/>
    <x v="1"/>
    <s v="Pending"/>
    <s v="Delayed"/>
    <s v="WH-Delhi"/>
    <s v="Offline"/>
    <s v="N/A"/>
    <s v="N/A"/>
    <n v="0"/>
    <s v="Keep"/>
    <s v="Ok"/>
    <s v="Valid"/>
    <s v="OK"/>
    <s v="Ok"/>
    <s v="Ok"/>
    <n v="3000"/>
    <s v="ok"/>
    <s v="Not Returned"/>
    <x v="7"/>
    <n v="2024"/>
    <s v="Tue"/>
    <x v="0"/>
    <s v="Fast"/>
    <x v="2"/>
    <s v="Weekday"/>
  </r>
  <r>
    <x v="1524"/>
    <d v="2024-11-03T00:00:00"/>
    <d v="2024-11-01T00:00:00"/>
    <d v="2024-11-04T00:00:00"/>
    <s v="Rahul Yadav"/>
    <s v="Bangalore"/>
    <x v="3"/>
    <x v="2"/>
    <s v="T-Shirt"/>
    <n v="-1"/>
    <n v="1000"/>
    <n v="-1000"/>
    <x v="3"/>
    <s v="Completed"/>
    <s v="Delayed"/>
    <s v="WH-Mumbai"/>
    <s v="Offline"/>
    <s v="Yes"/>
    <s v="Wrong Item"/>
    <n v="3"/>
    <s v="Keep"/>
    <s v="Fix"/>
    <s v="Valid"/>
    <s v="Dispatch Error"/>
    <s v="Ok"/>
    <s v="Ok"/>
    <n v="-1000"/>
    <s v="ok"/>
    <s v="Wrong Item"/>
    <x v="5"/>
    <n v="2024"/>
    <s v="Sun"/>
    <x v="0"/>
    <s v="Medium"/>
    <x v="0"/>
    <s v="Weekend"/>
  </r>
  <r>
    <x v="1525"/>
    <d v="2024-04-28T00:00:00"/>
    <d v="2024-04-28T00:00:00"/>
    <d v="2024-04-28T00:00:00"/>
    <s v="Vikas Gupta"/>
    <s v="Pune"/>
    <x v="1"/>
    <x v="0"/>
    <s v="Table"/>
    <n v="-1"/>
    <n v="500"/>
    <n v="-500"/>
    <x v="2"/>
    <s v="Completed"/>
    <s v="On Time"/>
    <s v="WH-Delhi"/>
    <s v="Online"/>
    <s v="N/A"/>
    <s v="N/A"/>
    <n v="0"/>
    <s v="Keep"/>
    <s v="Fix"/>
    <s v="Valid"/>
    <s v="OK"/>
    <s v="Ok"/>
    <s v="Ok"/>
    <n v="-500"/>
    <s v="ok"/>
    <s v="Wrong"/>
    <x v="10"/>
    <n v="2024"/>
    <s v="Sun"/>
    <x v="0"/>
    <s v="Fast"/>
    <x v="0"/>
    <s v="Weekend"/>
  </r>
  <r>
    <x v="1526"/>
    <d v="2024-10-07T00:00:00"/>
    <d v="2024-10-08T00:00:00"/>
    <d v="2024-10-12T00:00:00"/>
    <s v="Karan Yadav"/>
    <s v="Delhi"/>
    <x v="5"/>
    <x v="0"/>
    <s v="Chair"/>
    <n v="2"/>
    <n v="100"/>
    <n v="200"/>
    <x v="1"/>
    <s v="Completed"/>
    <s v="Delayed"/>
    <s v="WH-Delhi"/>
    <s v="Online"/>
    <s v="N/A"/>
    <s v="N/A"/>
    <n v="4"/>
    <s v="Keep"/>
    <s v="Ok"/>
    <s v="Valid"/>
    <s v="OK"/>
    <s v="Ok"/>
    <s v="Ok"/>
    <n v="200"/>
    <s v="ok"/>
    <s v="Not Returned"/>
    <x v="0"/>
    <n v="2024"/>
    <s v="Mon"/>
    <x v="0"/>
    <s v="Medium"/>
    <x v="0"/>
    <s v="Weekday"/>
  </r>
  <r>
    <x v="1527"/>
    <d v="2024-04-06T00:00:00"/>
    <d v="2024-04-05T00:00:00"/>
    <d v="2024-04-10T00:00:00"/>
    <s v="Anjali Patel"/>
    <s v="Delhi"/>
    <x v="5"/>
    <x v="3"/>
    <s v="Laptop"/>
    <n v="3"/>
    <n v="2000"/>
    <n v="6000"/>
    <x v="2"/>
    <s v="Pending"/>
    <s v="In Transit"/>
    <s v="WH-Pune"/>
    <s v="Online"/>
    <s v="No"/>
    <s v="N/A"/>
    <n v="5"/>
    <s v="Keep"/>
    <s v="Ok"/>
    <s v="Valid"/>
    <s v="Dispatch Error"/>
    <s v="Ok"/>
    <s v="Ok"/>
    <n v="6000"/>
    <s v="ok"/>
    <s v="Not Returned"/>
    <x v="10"/>
    <n v="2024"/>
    <s v="Sat"/>
    <x v="0"/>
    <s v="Medium"/>
    <x v="1"/>
    <s v="Weekend"/>
  </r>
  <r>
    <x v="1528"/>
    <d v="2024-06-28T00:00:00"/>
    <d v="2024-06-28T00:00:00"/>
    <d v="2024-07-01T00:00:00"/>
    <s v="Amit Joshi"/>
    <s v="Lucknow"/>
    <x v="4"/>
    <x v="1"/>
    <s v="Rice"/>
    <n v="-1"/>
    <n v="0"/>
    <n v="0"/>
    <x v="1"/>
    <s v="Completed"/>
    <s v="Delayed"/>
    <s v="WH-Pune"/>
    <s v="Offline"/>
    <s v="Yes"/>
    <s v="Late Delivery"/>
    <n v="3"/>
    <s v="Keep"/>
    <s v="Fix"/>
    <s v="Missing"/>
    <s v="OK"/>
    <s v="Fix"/>
    <s v="Ok"/>
    <n v="0"/>
    <s v="ok"/>
    <s v="Late Delivery"/>
    <x v="3"/>
    <n v="2024"/>
    <s v="Fri"/>
    <x v="0"/>
    <s v="Medium"/>
    <x v="0"/>
    <s v="Weekday"/>
  </r>
  <r>
    <x v="1529"/>
    <d v="2024-12-13T00:00:00"/>
    <d v="2024-12-11T00:00:00"/>
    <d v="2024-12-17T00:00:00"/>
    <s v="Vikas Yadav"/>
    <s v="Lucknow"/>
    <x v="4"/>
    <x v="2"/>
    <s v="Jeans"/>
    <n v="-1"/>
    <n v="500"/>
    <n v="-500"/>
    <x v="0"/>
    <s v="Cancelled"/>
    <s v="Delayed"/>
    <s v="WH-Delhi"/>
    <s v="Online"/>
    <s v="No"/>
    <s v="N/A"/>
    <n v="6"/>
    <s v="Keep"/>
    <s v="Fix"/>
    <s v="Valid"/>
    <s v="Dispatch Error"/>
    <s v="Ok"/>
    <s v="Ok"/>
    <n v="-500"/>
    <s v="ok"/>
    <s v="Not Returned"/>
    <x v="6"/>
    <n v="2024"/>
    <s v="Fri"/>
    <x v="1"/>
    <s v="Slow"/>
    <x v="0"/>
    <s v="Weekday"/>
  </r>
  <r>
    <x v="1530"/>
    <d v="2024-04-28T00:00:00"/>
    <d v="2024-04-27T00:00:00"/>
    <d v="2024-04-26T00:00:00"/>
    <s v="Anjali Gupta"/>
    <s v="Delhi"/>
    <x v="5"/>
    <x v="3"/>
    <s v="Laptop"/>
    <n v="1"/>
    <n v="100"/>
    <n v="100"/>
    <x v="2"/>
    <s v="Completed"/>
    <s v="On Time"/>
    <s v="WH-Pune"/>
    <s v="Offline"/>
    <s v="N/A"/>
    <s v="N/A"/>
    <n v="-1"/>
    <s v="Keep"/>
    <s v="Ok"/>
    <s v="Valid"/>
    <s v="Dispatch Error"/>
    <s v="Ok"/>
    <s v="Ok"/>
    <n v="100"/>
    <s v="ok"/>
    <s v="Not Returned"/>
    <x v="10"/>
    <n v="2024"/>
    <s v="Sun"/>
    <x v="0"/>
    <s v="Fast"/>
    <x v="0"/>
    <s v="Weekend"/>
  </r>
  <r>
    <x v="1531"/>
    <d v="2024-10-13T00:00:00"/>
    <d v="2024-10-15T00:00:00"/>
    <d v="2024-10-18T00:00:00"/>
    <s v="Neha Gupta"/>
    <s v="Pune"/>
    <x v="1"/>
    <x v="1"/>
    <s v="Oil"/>
    <n v="0"/>
    <n v="0"/>
    <n v="0"/>
    <x v="2"/>
    <s v="Cancelled"/>
    <s v="Delayed"/>
    <s v="WH-Delhi"/>
    <s v="Online"/>
    <s v="Yes"/>
    <s v="Late Delivery"/>
    <n v="3"/>
    <s v="Keep"/>
    <s v="Fix"/>
    <s v="Missing"/>
    <s v="OK"/>
    <s v="Fix"/>
    <s v="Ok"/>
    <n v="0"/>
    <s v="ok"/>
    <s v="Late Delivery"/>
    <x v="0"/>
    <n v="2024"/>
    <s v="Sun"/>
    <x v="0"/>
    <s v="Medium"/>
    <x v="0"/>
    <s v="Weekend"/>
  </r>
  <r>
    <x v="1532"/>
    <d v="2024-11-30T00:00:00"/>
    <d v="2024-12-03T00:00:00"/>
    <d v="2024-12-03T00:00:00"/>
    <s v="Karan Singh"/>
    <s v="Hyderabad"/>
    <x v="0"/>
    <x v="0"/>
    <s v="Sofa"/>
    <n v="2"/>
    <n v="500"/>
    <n v="1000"/>
    <x v="1"/>
    <s v="Pending"/>
    <s v="Delayed"/>
    <s v="WH-Mumbai"/>
    <s v="Online"/>
    <s v="N/A"/>
    <s v="N/A"/>
    <n v="0"/>
    <s v="Keep"/>
    <s v="Ok"/>
    <s v="Valid"/>
    <s v="OK"/>
    <s v="Ok"/>
    <s v="Ok"/>
    <n v="1000"/>
    <s v="ok"/>
    <s v="Not Returned"/>
    <x v="5"/>
    <n v="2024"/>
    <s v="Sat"/>
    <x v="0"/>
    <s v="Fast"/>
    <x v="0"/>
    <s v="Weekend"/>
  </r>
  <r>
    <x v="1533"/>
    <d v="2024-01-25T00:00:00"/>
    <d v="2024-01-27T00:00:00"/>
    <d v="2024-01-31T00:00:00"/>
    <s v="Neha Sharma"/>
    <s v="Bangalore"/>
    <x v="3"/>
    <x v="2"/>
    <s v="Jacket"/>
    <n v="0"/>
    <n v="100"/>
    <n v="0"/>
    <x v="3"/>
    <s v="Cancelled"/>
    <s v="Delayed"/>
    <s v="WH-Pune"/>
    <s v="Online"/>
    <s v="Yes"/>
    <s v="Unknwon"/>
    <n v="4"/>
    <s v="Keep"/>
    <s v="Fix"/>
    <s v="Valid"/>
    <s v="OK"/>
    <s v="Ok"/>
    <s v="Ok"/>
    <n v="0"/>
    <s v="ok"/>
    <s v="Unknwon"/>
    <x v="4"/>
    <n v="2024"/>
    <s v="Thu"/>
    <x v="0"/>
    <s v="Medium"/>
    <x v="0"/>
    <s v="Weekday"/>
  </r>
  <r>
    <x v="1534"/>
    <d v="2024-09-04T00:00:00"/>
    <d v="2024-09-02T00:00:00"/>
    <d v="2024-09-05T00:00:00"/>
    <s v="Vikas Joshi"/>
    <s v="Jaipur"/>
    <x v="2"/>
    <x v="0"/>
    <s v="Sofa"/>
    <n v="0"/>
    <n v="500"/>
    <n v="0"/>
    <x v="1"/>
    <s v="Completed"/>
    <s v="Delayed"/>
    <s v="WH-Pune"/>
    <s v="Offline"/>
    <s v="No"/>
    <s v="N/A"/>
    <n v="3"/>
    <s v="Keep"/>
    <s v="Fix"/>
    <s v="Valid"/>
    <s v="Dispatch Error"/>
    <s v="Ok"/>
    <s v="Ok"/>
    <n v="0"/>
    <s v="ok"/>
    <s v="Not Returned"/>
    <x v="7"/>
    <n v="2024"/>
    <s v="Wed"/>
    <x v="0"/>
    <s v="Medium"/>
    <x v="0"/>
    <s v="Weekday"/>
  </r>
  <r>
    <x v="1535"/>
    <d v="2024-08-02T00:00:00"/>
    <d v="2024-08-02T00:00:00"/>
    <d v="2024-08-01T00:00:00"/>
    <s v="Vikas Gupta"/>
    <s v="Mumbai"/>
    <x v="1"/>
    <x v="1"/>
    <s v="Oil"/>
    <n v="3"/>
    <n v="500"/>
    <n v="1500"/>
    <x v="1"/>
    <s v="Cancelled"/>
    <s v="Delayed"/>
    <s v="WH-Pune"/>
    <s v="Offline"/>
    <s v="N/A"/>
    <s v="N/A"/>
    <n v="-1"/>
    <s v="Keep"/>
    <s v="Ok"/>
    <s v="Valid"/>
    <s v="Delivery Before Order"/>
    <s v="Ok"/>
    <s v="Ok"/>
    <n v="1500"/>
    <s v="ok"/>
    <s v="Not Returned"/>
    <x v="11"/>
    <n v="2024"/>
    <s v="Fri"/>
    <x v="0"/>
    <s v="Fast"/>
    <x v="0"/>
    <s v="Weekday"/>
  </r>
  <r>
    <x v="1536"/>
    <d v="2024-11-10T00:00:00"/>
    <d v="2024-11-12T00:00:00"/>
    <d v="2024-11-17T00:00:00"/>
    <s v="Neha Singh"/>
    <s v="Mumbai"/>
    <x v="1"/>
    <x v="0"/>
    <s v="Table"/>
    <n v="1"/>
    <n v="1000"/>
    <n v="1000"/>
    <x v="1"/>
    <s v="Completed"/>
    <s v="In Transit"/>
    <s v="WH-Mumbai"/>
    <s v="Offline"/>
    <s v="Yes"/>
    <s v="Damaged"/>
    <n v="5"/>
    <s v="Keep"/>
    <s v="Ok"/>
    <s v="Valid"/>
    <s v="OK"/>
    <s v="Ok"/>
    <s v="Ok"/>
    <n v="1000"/>
    <s v="ok"/>
    <s v="Damaged"/>
    <x v="5"/>
    <n v="2024"/>
    <s v="Sun"/>
    <x v="0"/>
    <s v="Medium"/>
    <x v="0"/>
    <s v="Weekend"/>
  </r>
  <r>
    <x v="1537"/>
    <d v="2024-01-14T00:00:00"/>
    <d v="2024-01-17T00:00:00"/>
    <d v="2024-01-16T00:00:00"/>
    <s v="Neha Sharma"/>
    <s v="Delhi"/>
    <x v="5"/>
    <x v="3"/>
    <s v="Headphones"/>
    <n v="2"/>
    <n v="500"/>
    <n v="1000"/>
    <x v="2"/>
    <s v="Cancelled"/>
    <s v="In Transit"/>
    <s v="WH-Delhi"/>
    <s v="Offline"/>
    <s v="No"/>
    <s v="N/A"/>
    <n v="-1"/>
    <s v="Keep"/>
    <s v="Ok"/>
    <s v="Valid"/>
    <s v="Delivery Before Dispatch"/>
    <s v="Ok"/>
    <s v="Ok"/>
    <n v="1000"/>
    <s v="ok"/>
    <s v="Not Returned"/>
    <x v="4"/>
    <n v="2024"/>
    <s v="Sun"/>
    <x v="0"/>
    <s v="Fast"/>
    <x v="0"/>
    <s v="Weekend"/>
  </r>
  <r>
    <x v="1538"/>
    <d v="2024-10-24T00:00:00"/>
    <d v="2024-10-24T00:00:00"/>
    <d v="2024-10-27T00:00:00"/>
    <s v="Sneha Joshi"/>
    <s v="Pune"/>
    <x v="1"/>
    <x v="2"/>
    <s v="Jeans"/>
    <n v="2"/>
    <n v="100"/>
    <n v="200"/>
    <x v="3"/>
    <s v="Cancelled"/>
    <s v="Delayed"/>
    <s v="WH-Delhi"/>
    <s v="Offline"/>
    <s v="Yes"/>
    <s v="Wrong Item"/>
    <n v="3"/>
    <s v="Keep"/>
    <s v="Ok"/>
    <s v="Valid"/>
    <s v="OK"/>
    <s v="Ok"/>
    <s v="Ok"/>
    <n v="200"/>
    <s v="ok"/>
    <s v="Wrong Item"/>
    <x v="0"/>
    <n v="2024"/>
    <s v="Thu"/>
    <x v="0"/>
    <s v="Medium"/>
    <x v="0"/>
    <s v="Weekday"/>
  </r>
  <r>
    <x v="1539"/>
    <d v="2024-12-22T00:00:00"/>
    <d v="2024-12-20T00:00:00"/>
    <d v="2024-12-20T00:00:00"/>
    <s v="Sneha Verma"/>
    <s v="Delhi"/>
    <x v="5"/>
    <x v="1"/>
    <s v="Oil"/>
    <n v="2"/>
    <n v="0"/>
    <n v="0"/>
    <x v="2"/>
    <s v="Cancelled"/>
    <s v="In Transit"/>
    <s v="WH-Delhi"/>
    <s v="Online"/>
    <s v="No"/>
    <s v="N/A"/>
    <n v="0"/>
    <s v="Keep"/>
    <s v="Ok"/>
    <s v="Missing"/>
    <s v="Dispatch Error"/>
    <s v="Fix"/>
    <s v="Ok"/>
    <n v="0"/>
    <s v="ok"/>
    <s v="Not Returned"/>
    <x v="6"/>
    <n v="2024"/>
    <s v="Sun"/>
    <x v="0"/>
    <s v="Fast"/>
    <x v="0"/>
    <s v="Weekend"/>
  </r>
  <r>
    <x v="1540"/>
    <d v="2024-08-26T00:00:00"/>
    <d v="2024-08-24T00:00:00"/>
    <d v="2024-08-31T00:00:00"/>
    <s v="Anjali Singh"/>
    <s v="Bangalore"/>
    <x v="3"/>
    <x v="0"/>
    <s v="Table"/>
    <n v="2"/>
    <n v="1000"/>
    <n v="2000"/>
    <x v="2"/>
    <s v="Cancelled"/>
    <s v="On Time"/>
    <s v="WH-Mumbai"/>
    <s v="Online"/>
    <s v="N/A"/>
    <s v="N/A"/>
    <n v="7"/>
    <s v="Keep"/>
    <s v="Ok"/>
    <s v="Valid"/>
    <s v="Dispatch Error"/>
    <s v="Ok"/>
    <s v="Ok"/>
    <n v="2000"/>
    <s v="ok"/>
    <s v="Not Returned"/>
    <x v="11"/>
    <n v="2024"/>
    <s v="Mon"/>
    <x v="1"/>
    <s v="Slow"/>
    <x v="2"/>
    <s v="Weekday"/>
  </r>
  <r>
    <x v="1541"/>
    <d v="2024-08-28T00:00:00"/>
    <d v="2024-08-31T00:00:00"/>
    <d v="2024-09-05T00:00:00"/>
    <s v="Amit Verma"/>
    <s v="Lucknow"/>
    <x v="4"/>
    <x v="0"/>
    <s v="Table"/>
    <n v="2"/>
    <n v="500"/>
    <n v="1000"/>
    <x v="2"/>
    <s v="Pending"/>
    <s v="Delayed"/>
    <s v="WH-Mumbai"/>
    <s v="Online"/>
    <s v="N/A"/>
    <s v="N/A"/>
    <n v="5"/>
    <s v="Keep"/>
    <s v="Ok"/>
    <s v="Valid"/>
    <s v="OK"/>
    <s v="Ok"/>
    <s v="Ok"/>
    <n v="1000"/>
    <s v="ok"/>
    <s v="Not Returned"/>
    <x v="11"/>
    <n v="2024"/>
    <s v="Wed"/>
    <x v="0"/>
    <s v="Medium"/>
    <x v="0"/>
    <s v="Weekday"/>
  </r>
  <r>
    <x v="1542"/>
    <d v="2024-05-13T00:00:00"/>
    <d v="2024-05-16T00:00:00"/>
    <d v="2024-05-21T00:00:00"/>
    <s v="Rohit Gupta"/>
    <s v="Pune"/>
    <x v="1"/>
    <x v="3"/>
    <s v="Laptop"/>
    <n v="3"/>
    <n v="100"/>
    <n v="300"/>
    <x v="2"/>
    <s v="Completed"/>
    <s v="Delayed"/>
    <s v="WH-Pune"/>
    <s v="Offline"/>
    <s v="Yes"/>
    <s v="Unknwon"/>
    <n v="5"/>
    <s v="Keep"/>
    <s v="Ok"/>
    <s v="Valid"/>
    <s v="OK"/>
    <s v="Ok"/>
    <s v="Ok"/>
    <n v="300"/>
    <s v="ok"/>
    <s v="Unknwon"/>
    <x v="9"/>
    <n v="2024"/>
    <s v="Mon"/>
    <x v="0"/>
    <s v="Medium"/>
    <x v="0"/>
    <s v="Weekday"/>
  </r>
  <r>
    <x v="1543"/>
    <d v="2024-01-25T00:00:00"/>
    <d v="2024-01-23T00:00:00"/>
    <d v="2024-01-30T00:00:00"/>
    <s v="Sneha Patel"/>
    <s v="Mumbai"/>
    <x v="1"/>
    <x v="2"/>
    <s v="Jeans"/>
    <n v="2"/>
    <n v="0"/>
    <n v="0"/>
    <x v="3"/>
    <s v="Pending"/>
    <s v="On Time"/>
    <s v="WH-Pune"/>
    <s v="Online"/>
    <s v="Yes"/>
    <s v="Damaged"/>
    <n v="7"/>
    <s v="Keep"/>
    <s v="Ok"/>
    <s v="Missing"/>
    <s v="Dispatch Error"/>
    <s v="Fix"/>
    <s v="Ok"/>
    <n v="0"/>
    <s v="ok"/>
    <s v="Damaged"/>
    <x v="4"/>
    <n v="2024"/>
    <s v="Thu"/>
    <x v="1"/>
    <s v="Slow"/>
    <x v="0"/>
    <s v="Weekday"/>
  </r>
  <r>
    <x v="1544"/>
    <d v="2024-04-12T00:00:00"/>
    <d v="2024-04-14T00:00:00"/>
    <d v="2024-04-14T00:00:00"/>
    <s v="Pooja Verma"/>
    <s v="Jaipur"/>
    <x v="2"/>
    <x v="2"/>
    <s v="T-Shirt"/>
    <n v="0"/>
    <n v="1000"/>
    <n v="0"/>
    <x v="1"/>
    <s v="Completed"/>
    <s v="Delayed"/>
    <s v="WH-Pune"/>
    <s v="Online"/>
    <s v="N/A"/>
    <s v="N/A"/>
    <n v="0"/>
    <s v="Keep"/>
    <s v="Fix"/>
    <s v="Valid"/>
    <s v="OK"/>
    <s v="Ok"/>
    <s v="Ok"/>
    <n v="0"/>
    <s v="ok"/>
    <s v="Not Returned"/>
    <x v="10"/>
    <n v="2024"/>
    <s v="Fri"/>
    <x v="0"/>
    <s v="Fast"/>
    <x v="0"/>
    <s v="Weekday"/>
  </r>
  <r>
    <x v="1545"/>
    <d v="2024-11-18T00:00:00"/>
    <d v="2024-11-17T00:00:00"/>
    <d v="2024-11-16T00:00:00"/>
    <s v="Pooja Gupta"/>
    <s v="Lucknow"/>
    <x v="4"/>
    <x v="3"/>
    <s v="Laptop"/>
    <n v="2"/>
    <n v="2000"/>
    <n v="4000"/>
    <x v="2"/>
    <s v="Completed"/>
    <s v="On Time"/>
    <s v="WH-Mumbai"/>
    <s v="Online"/>
    <s v="No"/>
    <s v="N/A"/>
    <n v="-1"/>
    <s v="Keep"/>
    <s v="Ok"/>
    <s v="Valid"/>
    <s v="Dispatch Error"/>
    <s v="Ok"/>
    <s v="Ok"/>
    <n v="4000"/>
    <s v="ok"/>
    <s v="Not Returned"/>
    <x v="5"/>
    <n v="2024"/>
    <s v="Mon"/>
    <x v="0"/>
    <s v="Fast"/>
    <x v="2"/>
    <s v="Weekday"/>
  </r>
  <r>
    <x v="1546"/>
    <d v="2024-08-10T00:00:00"/>
    <d v="2024-08-08T00:00:00"/>
    <d v="2024-08-10T00:00:00"/>
    <s v="Rahul Yadav"/>
    <s v="Mumbai"/>
    <x v="1"/>
    <x v="1"/>
    <s v="Oil"/>
    <n v="-1"/>
    <n v="2000"/>
    <n v="-2000"/>
    <x v="0"/>
    <s v="Pending"/>
    <s v="In Transit"/>
    <s v="WH-Pune"/>
    <s v="Online"/>
    <s v="N/A"/>
    <s v="N/A"/>
    <n v="2"/>
    <s v="Keep"/>
    <s v="Fix"/>
    <s v="Valid"/>
    <s v="Dispatch Error"/>
    <s v="Ok"/>
    <s v="Ok"/>
    <n v="-2000"/>
    <s v="ok"/>
    <s v="Wrong"/>
    <x v="11"/>
    <n v="2024"/>
    <s v="Sat"/>
    <x v="0"/>
    <s v="Fast"/>
    <x v="0"/>
    <s v="Weekend"/>
  </r>
  <r>
    <x v="1547"/>
    <d v="2024-05-02T00:00:00"/>
    <d v="2024-05-01T00:00:00"/>
    <d v="2024-05-03T00:00:00"/>
    <s v="Rohit Sharma"/>
    <s v="Delhi"/>
    <x v="5"/>
    <x v="0"/>
    <s v="Table"/>
    <n v="0"/>
    <n v="500"/>
    <n v="0"/>
    <x v="3"/>
    <s v="Cancelled"/>
    <s v="Delayed"/>
    <s v="WH-Pune"/>
    <s v="Online"/>
    <s v="N/A"/>
    <s v="N/A"/>
    <n v="2"/>
    <s v="Keep"/>
    <s v="Fix"/>
    <s v="Valid"/>
    <s v="Dispatch Error"/>
    <s v="Ok"/>
    <s v="Ok"/>
    <n v="0"/>
    <s v="ok"/>
    <s v="Not Returned"/>
    <x v="9"/>
    <n v="2024"/>
    <s v="Thu"/>
    <x v="0"/>
    <s v="Fast"/>
    <x v="0"/>
    <s v="Weekday"/>
  </r>
  <r>
    <x v="1548"/>
    <d v="2024-11-17T00:00:00"/>
    <d v="2024-11-15T00:00:00"/>
    <d v="2024-11-15T00:00:00"/>
    <s v="Rohit Patel"/>
    <s v="Mumbai"/>
    <x v="1"/>
    <x v="3"/>
    <s v="Mobile"/>
    <n v="-1"/>
    <n v="2000"/>
    <n v="-2000"/>
    <x v="2"/>
    <s v="Completed"/>
    <s v="Delayed"/>
    <s v="WH-Pune"/>
    <s v="Online"/>
    <s v="Yes"/>
    <s v="Wrong Item"/>
    <n v="0"/>
    <s v="Keep"/>
    <s v="Fix"/>
    <s v="Valid"/>
    <s v="Dispatch Error"/>
    <s v="Ok"/>
    <s v="Ok"/>
    <n v="-2000"/>
    <s v="ok"/>
    <s v="Wrong Item"/>
    <x v="5"/>
    <n v="2024"/>
    <s v="Sun"/>
    <x v="0"/>
    <s v="Fast"/>
    <x v="0"/>
    <s v="Weekend"/>
  </r>
  <r>
    <x v="1549"/>
    <d v="2024-11-17T00:00:00"/>
    <d v="2024-11-19T00:00:00"/>
    <d v="2024-11-21T00:00:00"/>
    <s v="Sneha Verma"/>
    <s v="Bangalore"/>
    <x v="3"/>
    <x v="0"/>
    <s v="Sofa"/>
    <n v="2"/>
    <n v="1000"/>
    <n v="2000"/>
    <x v="1"/>
    <s v="Completed"/>
    <s v="In Transit"/>
    <s v="WH-Mumbai"/>
    <s v="Online"/>
    <s v="Yes"/>
    <s v="Unknwon"/>
    <n v="2"/>
    <s v="Keep"/>
    <s v="Ok"/>
    <s v="Valid"/>
    <s v="OK"/>
    <s v="Ok"/>
    <s v="Ok"/>
    <n v="2000"/>
    <s v="ok"/>
    <s v="Unknwon"/>
    <x v="5"/>
    <n v="2024"/>
    <s v="Sun"/>
    <x v="0"/>
    <s v="Fast"/>
    <x v="2"/>
    <s v="Weekend"/>
  </r>
  <r>
    <x v="1550"/>
    <d v="2024-07-23T00:00:00"/>
    <d v="2024-07-25T00:00:00"/>
    <d v="2024-07-25T00:00:00"/>
    <s v="Karan Verma"/>
    <s v="Delhi"/>
    <x v="5"/>
    <x v="2"/>
    <s v="Jacket"/>
    <n v="1"/>
    <n v="100"/>
    <n v="100"/>
    <x v="1"/>
    <s v="Pending"/>
    <s v="On Time"/>
    <s v="WH-Delhi"/>
    <s v="Offline"/>
    <s v="N/A"/>
    <s v="N/A"/>
    <n v="0"/>
    <s v="Keep"/>
    <s v="Ok"/>
    <s v="Valid"/>
    <s v="OK"/>
    <s v="Ok"/>
    <s v="Ok"/>
    <n v="100"/>
    <s v="ok"/>
    <s v="Not Returned"/>
    <x v="1"/>
    <n v="2024"/>
    <s v="Tue"/>
    <x v="0"/>
    <s v="Fast"/>
    <x v="0"/>
    <s v="Weekday"/>
  </r>
  <r>
    <x v="1551"/>
    <d v="2024-12-20T00:00:00"/>
    <d v="2024-12-23T00:00:00"/>
    <d v="2024-12-25T00:00:00"/>
    <s v="Amit Joshi"/>
    <s v="Hyderabad"/>
    <x v="0"/>
    <x v="1"/>
    <s v="Oil"/>
    <n v="1"/>
    <n v="0"/>
    <n v="0"/>
    <x v="3"/>
    <s v="Completed"/>
    <s v="Delayed"/>
    <s v="WH-Mumbai"/>
    <s v="Online"/>
    <s v="No"/>
    <s v="N/A"/>
    <n v="2"/>
    <s v="Keep"/>
    <s v="Ok"/>
    <s v="Missing"/>
    <s v="OK"/>
    <s v="Fix"/>
    <s v="Ok"/>
    <n v="0"/>
    <s v="ok"/>
    <s v="Not Returned"/>
    <x v="6"/>
    <n v="2024"/>
    <s v="Fri"/>
    <x v="0"/>
    <s v="Fast"/>
    <x v="0"/>
    <s v="Weekday"/>
  </r>
  <r>
    <x v="1552"/>
    <d v="2024-01-05T00:00:00"/>
    <d v="2024-01-05T00:00:00"/>
    <d v="2024-01-07T00:00:00"/>
    <s v="Rahul Sharma"/>
    <s v="Jaipur"/>
    <x v="2"/>
    <x v="0"/>
    <s v="Sofa"/>
    <n v="2"/>
    <n v="100"/>
    <n v="200"/>
    <x v="2"/>
    <s v="Completed"/>
    <s v="Delayed"/>
    <s v="WH-Delhi"/>
    <s v="Offline"/>
    <s v="No"/>
    <s v="N/A"/>
    <n v="2"/>
    <s v="Keep"/>
    <s v="Ok"/>
    <s v="Valid"/>
    <s v="OK"/>
    <s v="Ok"/>
    <s v="Ok"/>
    <n v="200"/>
    <s v="ok"/>
    <s v="Not Returned"/>
    <x v="4"/>
    <n v="2024"/>
    <s v="Fri"/>
    <x v="0"/>
    <s v="Fast"/>
    <x v="0"/>
    <s v="Weekday"/>
  </r>
  <r>
    <x v="1553"/>
    <d v="2024-01-06T00:00:00"/>
    <d v="2024-01-09T00:00:00"/>
    <d v="2024-01-14T00:00:00"/>
    <s v="Pooja Singh"/>
    <s v="Nagpur"/>
    <x v="1"/>
    <x v="0"/>
    <s v="Table"/>
    <n v="3"/>
    <n v="2000"/>
    <n v="6000"/>
    <x v="2"/>
    <s v="Completed"/>
    <s v="Delayed"/>
    <s v="WH-Delhi"/>
    <s v="Online"/>
    <s v="Yes"/>
    <s v="Late Delivery"/>
    <n v="5"/>
    <s v="Keep"/>
    <s v="Ok"/>
    <s v="Valid"/>
    <s v="OK"/>
    <s v="Ok"/>
    <s v="Ok"/>
    <n v="6000"/>
    <s v="ok"/>
    <s v="Late Delivery"/>
    <x v="4"/>
    <n v="2024"/>
    <s v="Sat"/>
    <x v="0"/>
    <s v="Medium"/>
    <x v="1"/>
    <s v="Weekend"/>
  </r>
  <r>
    <x v="1554"/>
    <d v="2024-12-01T00:00:00"/>
    <d v="2024-11-30T00:00:00"/>
    <d v="2024-12-05T00:00:00"/>
    <s v="Rohit Yadav"/>
    <s v="Jaipur"/>
    <x v="2"/>
    <x v="3"/>
    <s v="Laptop"/>
    <n v="3"/>
    <n v="100"/>
    <n v="300"/>
    <x v="0"/>
    <s v="Cancelled"/>
    <s v="Delayed"/>
    <s v="WH-Pune"/>
    <s v="Online"/>
    <s v="Yes"/>
    <s v="Damaged"/>
    <n v="5"/>
    <s v="Keep"/>
    <s v="Ok"/>
    <s v="Valid"/>
    <s v="Dispatch Error"/>
    <s v="Ok"/>
    <s v="Ok"/>
    <n v="300"/>
    <s v="ok"/>
    <s v="Damaged"/>
    <x v="6"/>
    <n v="2024"/>
    <s v="Sun"/>
    <x v="0"/>
    <s v="Medium"/>
    <x v="0"/>
    <s v="Weekend"/>
  </r>
  <r>
    <x v="1555"/>
    <d v="2024-04-14T00:00:00"/>
    <d v="2024-04-15T00:00:00"/>
    <d v="2024-04-22T00:00:00"/>
    <s v="Amit Gupta"/>
    <s v="Jaipur"/>
    <x v="2"/>
    <x v="1"/>
    <s v="Oil"/>
    <n v="1"/>
    <n v="100"/>
    <n v="100"/>
    <x v="2"/>
    <s v="Cancelled"/>
    <s v="Delayed"/>
    <s v="WH-Pune"/>
    <s v="Offline"/>
    <s v="No"/>
    <s v="N/A"/>
    <n v="7"/>
    <s v="Keep"/>
    <s v="Ok"/>
    <s v="Valid"/>
    <s v="OK"/>
    <s v="Ok"/>
    <s v="Ok"/>
    <n v="100"/>
    <s v="ok"/>
    <s v="Not Returned"/>
    <x v="10"/>
    <n v="2024"/>
    <s v="Sun"/>
    <x v="1"/>
    <s v="Slow"/>
    <x v="0"/>
    <s v="Weekend"/>
  </r>
  <r>
    <x v="1556"/>
    <d v="2024-01-30T00:00:00"/>
    <d v="2024-02-01T00:00:00"/>
    <d v="2024-01-31T00:00:00"/>
    <s v="Neha Yadav"/>
    <s v="Delhi"/>
    <x v="5"/>
    <x v="1"/>
    <s v="Rice"/>
    <n v="2"/>
    <n v="2000"/>
    <n v="4000"/>
    <x v="3"/>
    <s v="Completed"/>
    <s v="On Time"/>
    <s v="WH-Mumbai"/>
    <s v="Offline"/>
    <s v="N/A"/>
    <s v="N/A"/>
    <n v="-1"/>
    <s v="Keep"/>
    <s v="Ok"/>
    <s v="Valid"/>
    <s v="Delivery Before Dispatch"/>
    <s v="Ok"/>
    <s v="Ok"/>
    <n v="4000"/>
    <s v="ok"/>
    <s v="Not Returned"/>
    <x v="4"/>
    <n v="2024"/>
    <s v="Tue"/>
    <x v="0"/>
    <s v="Fast"/>
    <x v="2"/>
    <s v="Weekday"/>
  </r>
  <r>
    <x v="1557"/>
    <d v="2024-06-26T00:00:00"/>
    <d v="2024-06-26T00:00:00"/>
    <d v="2024-06-27T00:00:00"/>
    <s v="Priya Singh"/>
    <s v="Pune"/>
    <x v="1"/>
    <x v="3"/>
    <s v="Laptop"/>
    <n v="0"/>
    <n v="500"/>
    <n v="0"/>
    <x v="1"/>
    <s v="Completed"/>
    <s v="Delayed"/>
    <s v="WH-Pune"/>
    <s v="Online"/>
    <s v="No"/>
    <s v="N/A"/>
    <n v="1"/>
    <s v="Keep"/>
    <s v="Fix"/>
    <s v="Valid"/>
    <s v="OK"/>
    <s v="Ok"/>
    <s v="Ok"/>
    <n v="0"/>
    <s v="ok"/>
    <s v="Not Returned"/>
    <x v="3"/>
    <n v="2024"/>
    <s v="Wed"/>
    <x v="0"/>
    <s v="Fast"/>
    <x v="0"/>
    <s v="Weekday"/>
  </r>
  <r>
    <x v="1558"/>
    <d v="2024-03-05T00:00:00"/>
    <d v="2024-03-05T00:00:00"/>
    <d v="2024-03-06T00:00:00"/>
    <s v="Pooja Kumar"/>
    <s v="Lucknow"/>
    <x v="4"/>
    <x v="3"/>
    <s v="Mobile"/>
    <n v="3"/>
    <n v="500"/>
    <n v="1500"/>
    <x v="3"/>
    <s v="Completed"/>
    <s v="On Time"/>
    <s v="WH-Mumbai"/>
    <s v="Online"/>
    <s v="N/A"/>
    <s v="N/A"/>
    <n v="1"/>
    <s v="Keep"/>
    <s v="Ok"/>
    <s v="Valid"/>
    <s v="OK"/>
    <s v="Ok"/>
    <s v="Ok"/>
    <n v="1500"/>
    <s v="ok"/>
    <s v="Not Returned"/>
    <x v="8"/>
    <n v="2024"/>
    <s v="Tue"/>
    <x v="0"/>
    <s v="Fast"/>
    <x v="0"/>
    <s v="Weekday"/>
  </r>
  <r>
    <x v="1559"/>
    <d v="2024-04-19T00:00:00"/>
    <d v="2024-04-22T00:00:00"/>
    <d v="2024-04-24T00:00:00"/>
    <s v="Amit Yadav"/>
    <s v="Mumbai"/>
    <x v="1"/>
    <x v="1"/>
    <s v="Rice"/>
    <n v="-1"/>
    <n v="1000"/>
    <n v="-1000"/>
    <x v="2"/>
    <s v="Pending"/>
    <s v="On Time"/>
    <s v="WH-Delhi"/>
    <s v="Online"/>
    <s v="Yes"/>
    <s v="Damaged"/>
    <n v="2"/>
    <s v="Keep"/>
    <s v="Fix"/>
    <s v="Valid"/>
    <s v="OK"/>
    <s v="Ok"/>
    <s v="Ok"/>
    <n v="-1000"/>
    <s v="ok"/>
    <s v="Damaged"/>
    <x v="10"/>
    <n v="2024"/>
    <s v="Fri"/>
    <x v="0"/>
    <s v="Fast"/>
    <x v="0"/>
    <s v="Weekday"/>
  </r>
  <r>
    <x v="1560"/>
    <d v="2024-08-27T00:00:00"/>
    <d v="2024-08-26T00:00:00"/>
    <d v="2024-09-02T00:00:00"/>
    <s v="Rohit Gupta"/>
    <s v="Nagpur"/>
    <x v="1"/>
    <x v="1"/>
    <s v="Rice"/>
    <n v="2"/>
    <n v="1000"/>
    <n v="2000"/>
    <x v="3"/>
    <s v="Completed"/>
    <s v="Delayed"/>
    <s v="WH-Pune"/>
    <s v="Offline"/>
    <s v="N/A"/>
    <s v="N/A"/>
    <n v="7"/>
    <s v="Keep"/>
    <s v="Ok"/>
    <s v="Valid"/>
    <s v="Dispatch Error"/>
    <s v="Ok"/>
    <s v="Ok"/>
    <n v="2000"/>
    <s v="ok"/>
    <s v="Not Returned"/>
    <x v="11"/>
    <n v="2024"/>
    <s v="Tue"/>
    <x v="1"/>
    <s v="Slow"/>
    <x v="2"/>
    <s v="Weekday"/>
  </r>
  <r>
    <x v="1561"/>
    <d v="2024-05-19T00:00:00"/>
    <d v="2024-05-19T00:00:00"/>
    <d v="2024-05-20T00:00:00"/>
    <s v="Rahul Gupta"/>
    <s v="Lucknow"/>
    <x v="4"/>
    <x v="1"/>
    <s v="Wheat"/>
    <n v="-1"/>
    <n v="2000"/>
    <n v="-2000"/>
    <x v="1"/>
    <s v="Completed"/>
    <s v="Delayed"/>
    <s v="WH-Delhi"/>
    <s v="Online"/>
    <s v="N/A"/>
    <s v="N/A"/>
    <n v="1"/>
    <s v="Keep"/>
    <s v="Fix"/>
    <s v="Valid"/>
    <s v="OK"/>
    <s v="Ok"/>
    <s v="Ok"/>
    <n v="-2000"/>
    <s v="ok"/>
    <s v="Wrong"/>
    <x v="9"/>
    <n v="2024"/>
    <s v="Sun"/>
    <x v="0"/>
    <s v="Fast"/>
    <x v="0"/>
    <s v="Weekend"/>
  </r>
  <r>
    <x v="1562"/>
    <d v="2024-04-21T00:00:00"/>
    <d v="2024-04-23T00:00:00"/>
    <d v="2024-04-29T00:00:00"/>
    <s v="Karan Joshi"/>
    <s v="Mumbai"/>
    <x v="1"/>
    <x v="3"/>
    <s v="Headphones"/>
    <n v="2"/>
    <n v="500"/>
    <n v="1000"/>
    <x v="3"/>
    <s v="Pending"/>
    <s v="In Transit"/>
    <s v="WH-Pune"/>
    <s v="Offline"/>
    <s v="Yes"/>
    <s v="Unknwon"/>
    <n v="6"/>
    <s v="Keep"/>
    <s v="Ok"/>
    <s v="Valid"/>
    <s v="OK"/>
    <s v="Ok"/>
    <s v="Ok"/>
    <n v="1000"/>
    <s v="ok"/>
    <s v="Unknwon"/>
    <x v="10"/>
    <n v="2024"/>
    <s v="Sun"/>
    <x v="1"/>
    <s v="Slow"/>
    <x v="0"/>
    <s v="Weekend"/>
  </r>
  <r>
    <x v="1563"/>
    <d v="2024-05-12T00:00:00"/>
    <d v="2024-05-15T00:00:00"/>
    <d v="2024-05-17T00:00:00"/>
    <s v="Priya Joshi"/>
    <s v="Hyderabad"/>
    <x v="0"/>
    <x v="3"/>
    <s v="Headphones"/>
    <n v="-1"/>
    <n v="0"/>
    <n v="0"/>
    <x v="1"/>
    <s v="Cancelled"/>
    <s v="On Time"/>
    <s v="WH-Delhi"/>
    <s v="Offline"/>
    <s v="No"/>
    <s v="N/A"/>
    <n v="2"/>
    <s v="Keep"/>
    <s v="Fix"/>
    <s v="Missing"/>
    <s v="OK"/>
    <s v="Fix"/>
    <s v="Ok"/>
    <n v="0"/>
    <s v="ok"/>
    <s v="Not Returned"/>
    <x v="9"/>
    <n v="2024"/>
    <s v="Sun"/>
    <x v="0"/>
    <s v="Fast"/>
    <x v="0"/>
    <s v="Weekend"/>
  </r>
  <r>
    <x v="1564"/>
    <d v="2024-01-26T00:00:00"/>
    <d v="2024-01-28T00:00:00"/>
    <d v="2024-01-27T00:00:00"/>
    <s v="Priya Patel"/>
    <s v="Mumbai"/>
    <x v="1"/>
    <x v="1"/>
    <s v="Wheat"/>
    <n v="3"/>
    <n v="0"/>
    <n v="0"/>
    <x v="1"/>
    <s v="Completed"/>
    <s v="Delayed"/>
    <s v="WH-Pune"/>
    <s v="Offline"/>
    <s v="N/A"/>
    <s v="N/A"/>
    <n v="-1"/>
    <s v="Keep"/>
    <s v="Ok"/>
    <s v="Missing"/>
    <s v="Delivery Before Dispatch"/>
    <s v="Fix"/>
    <s v="Ok"/>
    <n v="0"/>
    <s v="ok"/>
    <s v="Not Returned"/>
    <x v="4"/>
    <n v="2024"/>
    <s v="Fri"/>
    <x v="0"/>
    <s v="Fast"/>
    <x v="0"/>
    <s v="Weekday"/>
  </r>
  <r>
    <x v="1565"/>
    <d v="2024-12-31T00:00:00"/>
    <d v="2024-12-31T00:00:00"/>
    <d v="2025-01-04T00:00:00"/>
    <s v="Priya Sharma"/>
    <s v="Bangalore"/>
    <x v="3"/>
    <x v="1"/>
    <s v="Rice"/>
    <n v="0"/>
    <n v="0"/>
    <n v="0"/>
    <x v="1"/>
    <s v="Pending"/>
    <s v="Delayed"/>
    <s v="WH-Delhi"/>
    <s v="Offline"/>
    <s v="No"/>
    <s v="N/A"/>
    <n v="4"/>
    <s v="Keep"/>
    <s v="Fix"/>
    <s v="Missing"/>
    <s v="OK"/>
    <s v="Fix"/>
    <s v="Ok"/>
    <n v="0"/>
    <s v="ok"/>
    <s v="Not Returned"/>
    <x v="6"/>
    <n v="2024"/>
    <s v="Tue"/>
    <x v="0"/>
    <s v="Medium"/>
    <x v="0"/>
    <s v="Weekday"/>
  </r>
  <r>
    <x v="1566"/>
    <d v="2024-08-30T00:00:00"/>
    <d v="2024-08-31T00:00:00"/>
    <d v="2024-09-07T00:00:00"/>
    <s v="Karan Sharma"/>
    <s v="Delhi"/>
    <x v="5"/>
    <x v="0"/>
    <s v="Table"/>
    <n v="1"/>
    <n v="1000"/>
    <n v="1000"/>
    <x v="0"/>
    <s v="Completed"/>
    <s v="On Time"/>
    <s v="WH-Delhi"/>
    <s v="Online"/>
    <s v="N/A"/>
    <s v="N/A"/>
    <n v="7"/>
    <s v="Keep"/>
    <s v="Ok"/>
    <s v="Valid"/>
    <s v="OK"/>
    <s v="Ok"/>
    <s v="Ok"/>
    <n v="1000"/>
    <s v="ok"/>
    <s v="Not Returned"/>
    <x v="11"/>
    <n v="2024"/>
    <s v="Fri"/>
    <x v="1"/>
    <s v="Slow"/>
    <x v="0"/>
    <s v="Weekday"/>
  </r>
  <r>
    <x v="1567"/>
    <d v="2024-12-24T00:00:00"/>
    <d v="2024-12-27T00:00:00"/>
    <d v="2024-12-30T00:00:00"/>
    <s v="Neha Joshi"/>
    <s v="Nagpur"/>
    <x v="1"/>
    <x v="2"/>
    <s v="T-Shirt"/>
    <n v="2"/>
    <n v="2000"/>
    <n v="4000"/>
    <x v="3"/>
    <s v="Pending"/>
    <s v="Delayed"/>
    <s v="WH-Pune"/>
    <s v="Online"/>
    <s v="N/A"/>
    <s v="N/A"/>
    <n v="3"/>
    <s v="Keep"/>
    <s v="Ok"/>
    <s v="Valid"/>
    <s v="OK"/>
    <s v="Ok"/>
    <s v="Ok"/>
    <n v="4000"/>
    <s v="ok"/>
    <s v="Not Returned"/>
    <x v="6"/>
    <n v="2024"/>
    <s v="Tue"/>
    <x v="0"/>
    <s v="Medium"/>
    <x v="2"/>
    <s v="Weekday"/>
  </r>
  <r>
    <x v="1568"/>
    <d v="2024-04-19T00:00:00"/>
    <d v="2024-04-22T00:00:00"/>
    <d v="2024-04-25T00:00:00"/>
    <s v="Karan Joshi"/>
    <s v="Pune"/>
    <x v="1"/>
    <x v="2"/>
    <s v="Jeans"/>
    <n v="1"/>
    <n v="2000"/>
    <n v="2000"/>
    <x v="3"/>
    <s v="Completed"/>
    <s v="Delayed"/>
    <s v="WH-Mumbai"/>
    <s v="Online"/>
    <s v="N/A"/>
    <s v="N/A"/>
    <n v="3"/>
    <s v="Keep"/>
    <s v="Ok"/>
    <s v="Valid"/>
    <s v="OK"/>
    <s v="Ok"/>
    <s v="Ok"/>
    <n v="2000"/>
    <s v="ok"/>
    <s v="Not Returned"/>
    <x v="10"/>
    <n v="2024"/>
    <s v="Fri"/>
    <x v="0"/>
    <s v="Medium"/>
    <x v="2"/>
    <s v="Weekday"/>
  </r>
  <r>
    <x v="1569"/>
    <d v="2024-06-11T00:00:00"/>
    <d v="2024-06-10T00:00:00"/>
    <d v="2024-06-13T00:00:00"/>
    <s v="Neha Joshi"/>
    <s v="Jaipur"/>
    <x v="2"/>
    <x v="0"/>
    <s v="Sofa"/>
    <n v="-1"/>
    <n v="500"/>
    <n v="-500"/>
    <x v="2"/>
    <s v="Completed"/>
    <s v="Delayed"/>
    <s v="WH-Pune"/>
    <s v="Offline"/>
    <s v="N/A"/>
    <s v="N/A"/>
    <n v="3"/>
    <s v="Keep"/>
    <s v="Fix"/>
    <s v="Valid"/>
    <s v="Dispatch Error"/>
    <s v="Ok"/>
    <s v="Ok"/>
    <n v="-500"/>
    <s v="ok"/>
    <s v="Wrong"/>
    <x v="3"/>
    <n v="2024"/>
    <s v="Tue"/>
    <x v="0"/>
    <s v="Medium"/>
    <x v="0"/>
    <s v="Weekday"/>
  </r>
  <r>
    <x v="1570"/>
    <d v="2024-12-25T00:00:00"/>
    <d v="2024-12-26T00:00:00"/>
    <d v="2025-01-01T00:00:00"/>
    <s v="Amit Verma"/>
    <s v="Nagpur"/>
    <x v="1"/>
    <x v="1"/>
    <s v="Rice"/>
    <n v="1"/>
    <n v="100"/>
    <n v="100"/>
    <x v="0"/>
    <s v="Pending"/>
    <s v="Delayed"/>
    <s v="WH-Mumbai"/>
    <s v="Online"/>
    <s v="Yes"/>
    <s v="Wrong Item"/>
    <n v="6"/>
    <s v="Keep"/>
    <s v="Ok"/>
    <s v="Valid"/>
    <s v="OK"/>
    <s v="Ok"/>
    <s v="Ok"/>
    <n v="100"/>
    <s v="ok"/>
    <s v="Wrong Item"/>
    <x v="6"/>
    <n v="2024"/>
    <s v="Wed"/>
    <x v="1"/>
    <s v="Slow"/>
    <x v="0"/>
    <s v="Weekday"/>
  </r>
  <r>
    <x v="1571"/>
    <d v="2024-07-28T00:00:00"/>
    <d v="2024-07-26T00:00:00"/>
    <d v="2024-07-25T00:00:00"/>
    <s v="Rohit Singh"/>
    <s v="Bangalore"/>
    <x v="3"/>
    <x v="0"/>
    <s v="Sofa"/>
    <n v="3"/>
    <n v="2000"/>
    <n v="6000"/>
    <x v="1"/>
    <s v="Completed"/>
    <s v="Delayed"/>
    <s v="WH-Delhi"/>
    <s v="Offline"/>
    <s v="N/A"/>
    <s v="N/A"/>
    <n v="-1"/>
    <s v="Keep"/>
    <s v="Ok"/>
    <s v="Valid"/>
    <s v="Dispatch Error"/>
    <s v="Ok"/>
    <s v="Ok"/>
    <n v="6000"/>
    <s v="ok"/>
    <s v="Not Returned"/>
    <x v="1"/>
    <n v="2024"/>
    <s v="Sun"/>
    <x v="0"/>
    <s v="Fast"/>
    <x v="1"/>
    <s v="Weekend"/>
  </r>
  <r>
    <x v="1572"/>
    <d v="2024-01-27T00:00:00"/>
    <d v="2024-01-29T00:00:00"/>
    <d v="2024-01-30T00:00:00"/>
    <s v="Anjali Yadav"/>
    <s v="Hyderabad"/>
    <x v="0"/>
    <x v="1"/>
    <s v="Oil"/>
    <n v="0"/>
    <n v="500"/>
    <n v="0"/>
    <x v="2"/>
    <s v="Cancelled"/>
    <s v="On Time"/>
    <s v="WH-Mumbai"/>
    <s v="Online"/>
    <s v="N/A"/>
    <s v="N/A"/>
    <n v="1"/>
    <s v="Keep"/>
    <s v="Fix"/>
    <s v="Valid"/>
    <s v="OK"/>
    <s v="Ok"/>
    <s v="Ok"/>
    <n v="0"/>
    <s v="ok"/>
    <s v="Not Returned"/>
    <x v="4"/>
    <n v="2024"/>
    <s v="Sat"/>
    <x v="0"/>
    <s v="Fast"/>
    <x v="0"/>
    <s v="Weekend"/>
  </r>
  <r>
    <x v="1573"/>
    <d v="2024-08-16T00:00:00"/>
    <d v="2024-08-15T00:00:00"/>
    <d v="2024-08-19T00:00:00"/>
    <s v="Karan Verma"/>
    <s v="Nagpur"/>
    <x v="1"/>
    <x v="3"/>
    <s v="Mobile"/>
    <n v="2"/>
    <n v="0"/>
    <n v="0"/>
    <x v="0"/>
    <s v="Completed"/>
    <s v="Delayed"/>
    <s v="WH-Delhi"/>
    <s v="Online"/>
    <s v="Yes"/>
    <s v="Late Delivery"/>
    <n v="4"/>
    <s v="Keep"/>
    <s v="Ok"/>
    <s v="Missing"/>
    <s v="Dispatch Error"/>
    <s v="Fix"/>
    <s v="Ok"/>
    <n v="0"/>
    <s v="ok"/>
    <s v="Late Delivery"/>
    <x v="11"/>
    <n v="2024"/>
    <s v="Fri"/>
    <x v="0"/>
    <s v="Medium"/>
    <x v="0"/>
    <s v="Weekday"/>
  </r>
  <r>
    <x v="1574"/>
    <d v="2024-04-09T00:00:00"/>
    <d v="2024-04-12T00:00:00"/>
    <d v="2024-04-18T00:00:00"/>
    <s v="Karan Joshi"/>
    <s v="Nagpur"/>
    <x v="1"/>
    <x v="2"/>
    <s v="Jeans"/>
    <n v="3"/>
    <n v="0"/>
    <n v="0"/>
    <x v="0"/>
    <s v="Pending"/>
    <s v="Delayed"/>
    <s v="WH-Pune"/>
    <s v="Offline"/>
    <s v="No"/>
    <s v="N/A"/>
    <n v="6"/>
    <s v="Keep"/>
    <s v="Ok"/>
    <s v="Missing"/>
    <s v="OK"/>
    <s v="Fix"/>
    <s v="Ok"/>
    <n v="0"/>
    <s v="ok"/>
    <s v="Not Returned"/>
    <x v="10"/>
    <n v="2024"/>
    <s v="Tue"/>
    <x v="1"/>
    <s v="Slow"/>
    <x v="0"/>
    <s v="Weekday"/>
  </r>
  <r>
    <x v="1575"/>
    <d v="2024-11-26T00:00:00"/>
    <d v="2024-11-28T00:00:00"/>
    <d v="2024-12-05T00:00:00"/>
    <s v="Karan Singh"/>
    <s v="Mumbai"/>
    <x v="1"/>
    <x v="0"/>
    <s v="Table"/>
    <n v="-1"/>
    <n v="100"/>
    <n v="-100"/>
    <x v="3"/>
    <s v="Completed"/>
    <s v="On Time"/>
    <s v="WH-Pune"/>
    <s v="Offline"/>
    <s v="Yes"/>
    <s v="Damaged"/>
    <n v="7"/>
    <s v="Keep"/>
    <s v="Fix"/>
    <s v="Valid"/>
    <s v="OK"/>
    <s v="Ok"/>
    <s v="Ok"/>
    <n v="-100"/>
    <s v="ok"/>
    <s v="Damaged"/>
    <x v="5"/>
    <n v="2024"/>
    <s v="Tue"/>
    <x v="1"/>
    <s v="Slow"/>
    <x v="0"/>
    <s v="Weekday"/>
  </r>
  <r>
    <x v="1576"/>
    <d v="2024-04-04T00:00:00"/>
    <d v="2024-04-06T00:00:00"/>
    <d v="2024-04-05T00:00:00"/>
    <s v="Karan Singh"/>
    <s v="Bangalore"/>
    <x v="3"/>
    <x v="3"/>
    <s v="Laptop"/>
    <n v="0"/>
    <n v="2000"/>
    <n v="0"/>
    <x v="1"/>
    <s v="Pending"/>
    <s v="Delayed"/>
    <s v="WH-Pune"/>
    <s v="Offline"/>
    <s v="Yes"/>
    <s v="Unknwon"/>
    <n v="-1"/>
    <s v="Keep"/>
    <s v="Fix"/>
    <s v="Valid"/>
    <s v="Delivery Before Dispatch"/>
    <s v="Ok"/>
    <s v="Ok"/>
    <n v="0"/>
    <s v="ok"/>
    <s v="Unknwon"/>
    <x v="10"/>
    <n v="2024"/>
    <s v="Thu"/>
    <x v="0"/>
    <s v="Fast"/>
    <x v="0"/>
    <s v="Weekday"/>
  </r>
  <r>
    <x v="1577"/>
    <d v="2024-12-03T00:00:00"/>
    <d v="2024-12-04T00:00:00"/>
    <d v="2024-12-07T00:00:00"/>
    <s v="Anjali Sharma"/>
    <s v="Jaipur"/>
    <x v="2"/>
    <x v="3"/>
    <s v="Headphones"/>
    <n v="1"/>
    <n v="500"/>
    <n v="500"/>
    <x v="2"/>
    <s v="Completed"/>
    <s v="Delayed"/>
    <s v="WH-Pune"/>
    <s v="Offline"/>
    <s v="N/A"/>
    <s v="N/A"/>
    <n v="3"/>
    <s v="Keep"/>
    <s v="Ok"/>
    <s v="Valid"/>
    <s v="OK"/>
    <s v="Ok"/>
    <s v="Ok"/>
    <n v="500"/>
    <s v="ok"/>
    <s v="Not Returned"/>
    <x v="6"/>
    <n v="2024"/>
    <s v="Tue"/>
    <x v="0"/>
    <s v="Medium"/>
    <x v="0"/>
    <s v="Weekday"/>
  </r>
  <r>
    <x v="1578"/>
    <d v="2024-11-11T00:00:00"/>
    <d v="2024-11-13T00:00:00"/>
    <d v="2024-11-14T00:00:00"/>
    <s v="Vikas Sharma"/>
    <s v="Jaipur"/>
    <x v="2"/>
    <x v="3"/>
    <s v="Headphones"/>
    <n v="2"/>
    <n v="500"/>
    <n v="1000"/>
    <x v="3"/>
    <s v="Completed"/>
    <s v="Delayed"/>
    <s v="WH-Pune"/>
    <s v="Online"/>
    <s v="No"/>
    <s v="N/A"/>
    <n v="1"/>
    <s v="Keep"/>
    <s v="Ok"/>
    <s v="Valid"/>
    <s v="OK"/>
    <s v="Ok"/>
    <s v="Ok"/>
    <n v="1000"/>
    <s v="ok"/>
    <s v="Not Returned"/>
    <x v="5"/>
    <n v="2024"/>
    <s v="Mon"/>
    <x v="0"/>
    <s v="Fast"/>
    <x v="0"/>
    <s v="Weekday"/>
  </r>
  <r>
    <x v="1579"/>
    <d v="2024-12-20T00:00:00"/>
    <d v="2024-12-18T00:00:00"/>
    <d v="2024-12-23T00:00:00"/>
    <s v="Rohit Gupta"/>
    <s v="Delhi"/>
    <x v="5"/>
    <x v="1"/>
    <s v="Rice"/>
    <n v="3"/>
    <n v="2000"/>
    <n v="6000"/>
    <x v="3"/>
    <s v="Completed"/>
    <s v="In Transit"/>
    <s v="WH-Pune"/>
    <s v="Offline"/>
    <s v="N/A"/>
    <s v="N/A"/>
    <n v="5"/>
    <s v="Keep"/>
    <s v="Ok"/>
    <s v="Valid"/>
    <s v="Dispatch Error"/>
    <s v="Ok"/>
    <s v="Ok"/>
    <n v="6000"/>
    <s v="ok"/>
    <s v="Not Returned"/>
    <x v="6"/>
    <n v="2024"/>
    <s v="Fri"/>
    <x v="0"/>
    <s v="Medium"/>
    <x v="1"/>
    <s v="Weekday"/>
  </r>
  <r>
    <x v="1580"/>
    <d v="2024-05-05T00:00:00"/>
    <d v="2024-05-05T00:00:00"/>
    <d v="2024-05-12T00:00:00"/>
    <s v="Priya Joshi"/>
    <s v="Jaipur"/>
    <x v="2"/>
    <x v="3"/>
    <s v="Headphones"/>
    <n v="2"/>
    <n v="1000"/>
    <n v="2000"/>
    <x v="3"/>
    <s v="Pending"/>
    <s v="Delayed"/>
    <s v="WH-Delhi"/>
    <s v="Offline"/>
    <s v="Yes"/>
    <s v="Damaged"/>
    <n v="7"/>
    <s v="Keep"/>
    <s v="Ok"/>
    <s v="Valid"/>
    <s v="OK"/>
    <s v="Ok"/>
    <s v="Ok"/>
    <n v="2000"/>
    <s v="ok"/>
    <s v="Damaged"/>
    <x v="9"/>
    <n v="2024"/>
    <s v="Sun"/>
    <x v="1"/>
    <s v="Slow"/>
    <x v="2"/>
    <s v="Weekend"/>
  </r>
  <r>
    <x v="1581"/>
    <d v="2024-11-09T00:00:00"/>
    <d v="2024-11-10T00:00:00"/>
    <d v="2024-11-10T00:00:00"/>
    <s v="Priya Joshi"/>
    <s v="Bangalore"/>
    <x v="3"/>
    <x v="2"/>
    <s v="Jacket"/>
    <n v="3"/>
    <n v="2000"/>
    <n v="6000"/>
    <x v="2"/>
    <s v="Pending"/>
    <s v="Delayed"/>
    <s v="WH-Mumbai"/>
    <s v="Online"/>
    <s v="No"/>
    <s v="N/A"/>
    <n v="0"/>
    <s v="Keep"/>
    <s v="Ok"/>
    <s v="Valid"/>
    <s v="OK"/>
    <s v="Ok"/>
    <s v="Ok"/>
    <n v="6000"/>
    <s v="ok"/>
    <s v="Not Returned"/>
    <x v="5"/>
    <n v="2024"/>
    <s v="Sat"/>
    <x v="0"/>
    <s v="Fast"/>
    <x v="1"/>
    <s v="Weekend"/>
  </r>
  <r>
    <x v="1582"/>
    <d v="2024-12-31T00:00:00"/>
    <d v="2025-01-01T00:00:00"/>
    <d v="2025-01-03T00:00:00"/>
    <s v="Neha Verma"/>
    <s v="Pune"/>
    <x v="1"/>
    <x v="3"/>
    <s v="Headphones"/>
    <n v="0"/>
    <n v="0"/>
    <n v="0"/>
    <x v="0"/>
    <s v="Cancelled"/>
    <s v="Delayed"/>
    <s v="WH-Delhi"/>
    <s v="Offline"/>
    <s v="No"/>
    <s v="N/A"/>
    <n v="2"/>
    <s v="Keep"/>
    <s v="Fix"/>
    <s v="Missing"/>
    <s v="OK"/>
    <s v="Fix"/>
    <s v="Ok"/>
    <n v="0"/>
    <s v="ok"/>
    <s v="Not Returned"/>
    <x v="6"/>
    <n v="2025"/>
    <s v="Tue"/>
    <x v="0"/>
    <s v="Fast"/>
    <x v="0"/>
    <s v="Weekday"/>
  </r>
  <r>
    <x v="1583"/>
    <d v="2024-12-31T00:00:00"/>
    <d v="2024-12-30T00:00:00"/>
    <d v="2025-01-06T00:00:00"/>
    <s v="Rahul Verma"/>
    <s v="Nagpur"/>
    <x v="1"/>
    <x v="2"/>
    <s v="Jeans"/>
    <n v="2"/>
    <n v="2000"/>
    <n v="4000"/>
    <x v="2"/>
    <s v="Completed"/>
    <s v="Delayed"/>
    <s v="WH-Delhi"/>
    <s v="Offline"/>
    <s v="No"/>
    <s v="N/A"/>
    <n v="7"/>
    <s v="Keep"/>
    <s v="Ok"/>
    <s v="Valid"/>
    <s v="Dispatch Error"/>
    <s v="Ok"/>
    <s v="Ok"/>
    <n v="4000"/>
    <s v="ok"/>
    <s v="Not Returned"/>
    <x v="6"/>
    <n v="2024"/>
    <s v="Tue"/>
    <x v="1"/>
    <s v="Slow"/>
    <x v="2"/>
    <s v="Weekday"/>
  </r>
  <r>
    <x v="1584"/>
    <d v="2024-04-06T00:00:00"/>
    <d v="2024-04-08T00:00:00"/>
    <d v="2024-04-09T00:00:00"/>
    <s v="Karan Sharma"/>
    <s v="Delhi"/>
    <x v="5"/>
    <x v="2"/>
    <s v="Jacket"/>
    <n v="3"/>
    <n v="100"/>
    <n v="300"/>
    <x v="1"/>
    <s v="Completed"/>
    <s v="On Time"/>
    <s v="WH-Mumbai"/>
    <s v="Online"/>
    <s v="Yes"/>
    <s v="Late Delivery"/>
    <n v="1"/>
    <s v="Keep"/>
    <s v="Ok"/>
    <s v="Valid"/>
    <s v="OK"/>
    <s v="Ok"/>
    <s v="Ok"/>
    <n v="300"/>
    <s v="ok"/>
    <s v="Late Delivery"/>
    <x v="10"/>
    <n v="2024"/>
    <s v="Sat"/>
    <x v="0"/>
    <s v="Fast"/>
    <x v="0"/>
    <s v="Weekend"/>
  </r>
  <r>
    <x v="1585"/>
    <d v="2024-04-30T00:00:00"/>
    <d v="2024-05-03T00:00:00"/>
    <d v="2024-05-08T00:00:00"/>
    <s v="Priya Kumar"/>
    <s v="Hyderabad"/>
    <x v="0"/>
    <x v="2"/>
    <s v="Jacket"/>
    <n v="2"/>
    <n v="0"/>
    <n v="0"/>
    <x v="2"/>
    <s v="Completed"/>
    <s v="On Time"/>
    <s v="WH-Delhi"/>
    <s v="Offline"/>
    <s v="No"/>
    <s v="N/A"/>
    <n v="5"/>
    <s v="Keep"/>
    <s v="Ok"/>
    <s v="Missing"/>
    <s v="OK"/>
    <s v="Fix"/>
    <s v="Ok"/>
    <n v="0"/>
    <s v="ok"/>
    <s v="Not Returned"/>
    <x v="10"/>
    <n v="2024"/>
    <s v="Tue"/>
    <x v="0"/>
    <s v="Medium"/>
    <x v="0"/>
    <s v="Weekday"/>
  </r>
  <r>
    <x v="1586"/>
    <d v="2024-08-05T00:00:00"/>
    <d v="2024-08-08T00:00:00"/>
    <d v="2024-08-13T00:00:00"/>
    <s v="Rahul Patel"/>
    <s v="Mumbai"/>
    <x v="1"/>
    <x v="3"/>
    <s v="Headphones"/>
    <n v="1"/>
    <n v="0"/>
    <n v="0"/>
    <x v="1"/>
    <s v="Cancelled"/>
    <s v="Delayed"/>
    <s v="WH-Pune"/>
    <s v="Offline"/>
    <s v="N/A"/>
    <s v="N/A"/>
    <n v="5"/>
    <s v="Keep"/>
    <s v="Ok"/>
    <s v="Missing"/>
    <s v="OK"/>
    <s v="Fix"/>
    <s v="Ok"/>
    <n v="0"/>
    <s v="ok"/>
    <s v="Not Returned"/>
    <x v="11"/>
    <n v="2024"/>
    <s v="Mon"/>
    <x v="0"/>
    <s v="Medium"/>
    <x v="0"/>
    <s v="Weekday"/>
  </r>
  <r>
    <x v="1587"/>
    <d v="2024-10-13T00:00:00"/>
    <d v="2024-10-11T00:00:00"/>
    <d v="2024-10-17T00:00:00"/>
    <s v="Rahul Joshi"/>
    <s v="Nagpur"/>
    <x v="1"/>
    <x v="1"/>
    <s v="Oil"/>
    <n v="3"/>
    <n v="500"/>
    <n v="1500"/>
    <x v="0"/>
    <s v="Cancelled"/>
    <s v="In Transit"/>
    <s v="WH-Pune"/>
    <s v="Online"/>
    <s v="No"/>
    <s v="N/A"/>
    <n v="6"/>
    <s v="Keep"/>
    <s v="Ok"/>
    <s v="Valid"/>
    <s v="Dispatch Error"/>
    <s v="Ok"/>
    <s v="Ok"/>
    <n v="1500"/>
    <s v="ok"/>
    <s v="Not Returned"/>
    <x v="0"/>
    <n v="2024"/>
    <s v="Sun"/>
    <x v="1"/>
    <s v="Slow"/>
    <x v="0"/>
    <s v="Weekend"/>
  </r>
  <r>
    <x v="1588"/>
    <d v="2024-11-06T00:00:00"/>
    <d v="2024-11-06T00:00:00"/>
    <d v="2024-11-09T00:00:00"/>
    <s v="Amit Yadav"/>
    <s v="Jaipur"/>
    <x v="2"/>
    <x v="3"/>
    <s v="Headphones"/>
    <n v="3"/>
    <n v="2000"/>
    <n v="6000"/>
    <x v="0"/>
    <s v="Completed"/>
    <s v="On Time"/>
    <s v="WH-Mumbai"/>
    <s v="Online"/>
    <s v="No"/>
    <s v="N/A"/>
    <n v="3"/>
    <s v="Keep"/>
    <s v="Ok"/>
    <s v="Valid"/>
    <s v="OK"/>
    <s v="Ok"/>
    <s v="Ok"/>
    <n v="6000"/>
    <s v="ok"/>
    <s v="Not Returned"/>
    <x v="5"/>
    <n v="2024"/>
    <s v="Wed"/>
    <x v="0"/>
    <s v="Medium"/>
    <x v="1"/>
    <s v="Weekday"/>
  </r>
  <r>
    <x v="1589"/>
    <d v="2024-09-13T00:00:00"/>
    <d v="2024-09-13T00:00:00"/>
    <d v="2024-09-13T00:00:00"/>
    <s v="Vikas Joshi"/>
    <s v="Nagpur"/>
    <x v="1"/>
    <x v="1"/>
    <s v="Rice"/>
    <n v="0"/>
    <n v="100"/>
    <n v="0"/>
    <x v="1"/>
    <s v="Completed"/>
    <s v="Delayed"/>
    <s v="WH-Delhi"/>
    <s v="Online"/>
    <s v="N/A"/>
    <s v="N/A"/>
    <n v="0"/>
    <s v="Keep"/>
    <s v="Fix"/>
    <s v="Valid"/>
    <s v="OK"/>
    <s v="Ok"/>
    <s v="Ok"/>
    <n v="0"/>
    <s v="ok"/>
    <s v="Not Returned"/>
    <x v="7"/>
    <n v="2024"/>
    <s v="Fri"/>
    <x v="0"/>
    <s v="Fast"/>
    <x v="0"/>
    <s v="Weekday"/>
  </r>
  <r>
    <x v="1590"/>
    <d v="2024-04-14T00:00:00"/>
    <d v="2024-04-13T00:00:00"/>
    <d v="2024-04-17T00:00:00"/>
    <s v="Amit Patel"/>
    <s v="Mumbai"/>
    <x v="1"/>
    <x v="3"/>
    <s v="Mobile"/>
    <n v="3"/>
    <n v="500"/>
    <n v="1500"/>
    <x v="2"/>
    <s v="Pending"/>
    <s v="In Transit"/>
    <s v="WH-Pune"/>
    <s v="Online"/>
    <s v="N/A"/>
    <s v="N/A"/>
    <n v="4"/>
    <s v="Keep"/>
    <s v="Ok"/>
    <s v="Valid"/>
    <s v="Dispatch Error"/>
    <s v="Ok"/>
    <s v="Ok"/>
    <n v="1500"/>
    <s v="ok"/>
    <s v="Not Returned"/>
    <x v="10"/>
    <n v="2024"/>
    <s v="Sun"/>
    <x v="0"/>
    <s v="Medium"/>
    <x v="0"/>
    <s v="Weekend"/>
  </r>
  <r>
    <x v="1591"/>
    <d v="2024-07-09T00:00:00"/>
    <d v="2024-07-10T00:00:00"/>
    <d v="2024-07-17T00:00:00"/>
    <s v="Sneha Patel"/>
    <s v="Jaipur"/>
    <x v="2"/>
    <x v="2"/>
    <s v="T-Shirt"/>
    <n v="3"/>
    <n v="2000"/>
    <n v="6000"/>
    <x v="2"/>
    <s v="Completed"/>
    <s v="In Transit"/>
    <s v="WH-Mumbai"/>
    <s v="Offline"/>
    <s v="N/A"/>
    <s v="N/A"/>
    <n v="7"/>
    <s v="Keep"/>
    <s v="Ok"/>
    <s v="Valid"/>
    <s v="OK"/>
    <s v="Ok"/>
    <s v="Ok"/>
    <n v="6000"/>
    <s v="ok"/>
    <s v="Not Returned"/>
    <x v="1"/>
    <n v="2024"/>
    <s v="Tue"/>
    <x v="1"/>
    <s v="Slow"/>
    <x v="1"/>
    <s v="Weekday"/>
  </r>
  <r>
    <x v="1592"/>
    <d v="2024-11-02T00:00:00"/>
    <d v="2024-11-03T00:00:00"/>
    <d v="2024-11-04T00:00:00"/>
    <s v="Priya Kumar"/>
    <s v="Pune"/>
    <x v="1"/>
    <x v="0"/>
    <s v="Sofa"/>
    <n v="-1"/>
    <n v="1000"/>
    <n v="-1000"/>
    <x v="3"/>
    <s v="Completed"/>
    <s v="Delayed"/>
    <s v="WH-Mumbai"/>
    <s v="Offline"/>
    <s v="No"/>
    <s v="N/A"/>
    <n v="1"/>
    <s v="Keep"/>
    <s v="Fix"/>
    <s v="Valid"/>
    <s v="OK"/>
    <s v="Ok"/>
    <s v="Ok"/>
    <n v="-1000"/>
    <s v="ok"/>
    <s v="Not Returned"/>
    <x v="5"/>
    <n v="2024"/>
    <s v="Sat"/>
    <x v="0"/>
    <s v="Fast"/>
    <x v="0"/>
    <s v="Weekend"/>
  </r>
  <r>
    <x v="1593"/>
    <d v="2024-10-23T00:00:00"/>
    <d v="2024-10-23T00:00:00"/>
    <d v="2024-10-28T00:00:00"/>
    <s v="Rohit Singh"/>
    <s v="Nagpur"/>
    <x v="1"/>
    <x v="2"/>
    <s v="T-Shirt"/>
    <n v="-1"/>
    <n v="100"/>
    <n v="-100"/>
    <x v="3"/>
    <s v="Cancelled"/>
    <s v="Delayed"/>
    <s v="WH-Delhi"/>
    <s v="Offline"/>
    <s v="N/A"/>
    <s v="N/A"/>
    <n v="5"/>
    <s v="Keep"/>
    <s v="Fix"/>
    <s v="Valid"/>
    <s v="OK"/>
    <s v="Ok"/>
    <s v="Ok"/>
    <n v="-100"/>
    <s v="ok"/>
    <s v="Wrong"/>
    <x v="0"/>
    <n v="2024"/>
    <s v="Wed"/>
    <x v="0"/>
    <s v="Medium"/>
    <x v="0"/>
    <s v="Weekday"/>
  </r>
  <r>
    <x v="1594"/>
    <d v="2024-11-23T00:00:00"/>
    <d v="2024-11-23T00:00:00"/>
    <d v="2024-11-28T00:00:00"/>
    <s v="Amit Patel"/>
    <s v="Delhi"/>
    <x v="5"/>
    <x v="3"/>
    <s v="Headphones"/>
    <n v="-1"/>
    <n v="100"/>
    <n v="-100"/>
    <x v="2"/>
    <s v="Cancelled"/>
    <s v="In Transit"/>
    <s v="WH-Mumbai"/>
    <s v="Offline"/>
    <s v="Yes"/>
    <s v="Damaged"/>
    <n v="5"/>
    <s v="Keep"/>
    <s v="Fix"/>
    <s v="Valid"/>
    <s v="OK"/>
    <s v="Ok"/>
    <s v="Ok"/>
    <n v="-100"/>
    <s v="ok"/>
    <s v="Damaged"/>
    <x v="5"/>
    <n v="2024"/>
    <s v="Sat"/>
    <x v="0"/>
    <s v="Medium"/>
    <x v="0"/>
    <s v="Weekend"/>
  </r>
  <r>
    <x v="1595"/>
    <d v="2024-05-13T00:00:00"/>
    <d v="2024-05-13T00:00:00"/>
    <d v="2024-05-20T00:00:00"/>
    <s v="Rohit Singh"/>
    <s v="Lucknow"/>
    <x v="4"/>
    <x v="3"/>
    <s v="Mobile"/>
    <n v="1"/>
    <n v="2000"/>
    <n v="2000"/>
    <x v="3"/>
    <s v="Completed"/>
    <s v="Delayed"/>
    <s v="WH-Delhi"/>
    <s v="Online"/>
    <s v="N/A"/>
    <s v="N/A"/>
    <n v="7"/>
    <s v="Keep"/>
    <s v="Ok"/>
    <s v="Valid"/>
    <s v="OK"/>
    <s v="Ok"/>
    <s v="Ok"/>
    <n v="2000"/>
    <s v="ok"/>
    <s v="Not Returned"/>
    <x v="9"/>
    <n v="2024"/>
    <s v="Mon"/>
    <x v="1"/>
    <s v="Slow"/>
    <x v="2"/>
    <s v="Weekday"/>
  </r>
  <r>
    <x v="1596"/>
    <d v="2024-02-18T00:00:00"/>
    <d v="2024-02-17T00:00:00"/>
    <d v="2024-02-23T00:00:00"/>
    <s v="Karan Yadav"/>
    <s v="Mumbai"/>
    <x v="1"/>
    <x v="0"/>
    <s v="Sofa"/>
    <n v="1"/>
    <n v="0"/>
    <n v="0"/>
    <x v="2"/>
    <s v="Cancelled"/>
    <s v="Delayed"/>
    <s v="WH-Pune"/>
    <s v="Online"/>
    <s v="No"/>
    <s v="N/A"/>
    <n v="6"/>
    <s v="Keep"/>
    <s v="Ok"/>
    <s v="Missing"/>
    <s v="Dispatch Error"/>
    <s v="Fix"/>
    <s v="Ok"/>
    <n v="0"/>
    <s v="ok"/>
    <s v="Not Returned"/>
    <x v="2"/>
    <n v="2024"/>
    <s v="Sun"/>
    <x v="1"/>
    <s v="Slow"/>
    <x v="0"/>
    <s v="Weekend"/>
  </r>
  <r>
    <x v="1597"/>
    <d v="2024-12-16T00:00:00"/>
    <d v="2024-12-17T00:00:00"/>
    <d v="2024-12-21T00:00:00"/>
    <s v="Pooja Joshi"/>
    <s v="Mumbai"/>
    <x v="1"/>
    <x v="0"/>
    <s v="Sofa"/>
    <n v="2"/>
    <n v="2000"/>
    <n v="4000"/>
    <x v="1"/>
    <s v="Pending"/>
    <s v="In Transit"/>
    <s v="WH-Pune"/>
    <s v="Online"/>
    <s v="No"/>
    <s v="N/A"/>
    <n v="4"/>
    <s v="Keep"/>
    <s v="Ok"/>
    <s v="Valid"/>
    <s v="OK"/>
    <s v="Ok"/>
    <s v="Ok"/>
    <n v="4000"/>
    <s v="ok"/>
    <s v="Not Returned"/>
    <x v="6"/>
    <n v="2024"/>
    <s v="Mon"/>
    <x v="0"/>
    <s v="Medium"/>
    <x v="2"/>
    <s v="Weekday"/>
  </r>
  <r>
    <x v="1598"/>
    <d v="2024-09-09T00:00:00"/>
    <d v="2024-09-10T00:00:00"/>
    <d v="2024-09-11T00:00:00"/>
    <s v="Sneha Singh"/>
    <s v="Pune"/>
    <x v="1"/>
    <x v="1"/>
    <s v="Rice"/>
    <n v="2"/>
    <n v="0"/>
    <n v="0"/>
    <x v="3"/>
    <s v="Completed"/>
    <s v="Delayed"/>
    <s v="WH-Pune"/>
    <s v="Online"/>
    <s v="No"/>
    <s v="N/A"/>
    <n v="1"/>
    <s v="Keep"/>
    <s v="Ok"/>
    <s v="Missing"/>
    <s v="OK"/>
    <s v="Fix"/>
    <s v="Ok"/>
    <n v="0"/>
    <s v="ok"/>
    <s v="Not Returned"/>
    <x v="7"/>
    <n v="2024"/>
    <s v="Mon"/>
    <x v="0"/>
    <s v="Fast"/>
    <x v="0"/>
    <s v="Weekday"/>
  </r>
  <r>
    <x v="1599"/>
    <d v="2024-08-07T00:00:00"/>
    <d v="2024-08-09T00:00:00"/>
    <d v="2024-08-13T00:00:00"/>
    <s v="Rohit Singh"/>
    <s v="Lucknow"/>
    <x v="4"/>
    <x v="0"/>
    <s v="Table"/>
    <n v="3"/>
    <n v="0"/>
    <n v="0"/>
    <x v="2"/>
    <s v="Cancelled"/>
    <s v="Delayed"/>
    <s v="WH-Mumbai"/>
    <s v="Online"/>
    <s v="No"/>
    <s v="N/A"/>
    <n v="4"/>
    <s v="Keep"/>
    <s v="Ok"/>
    <s v="Missing"/>
    <s v="OK"/>
    <s v="Fix"/>
    <s v="Ok"/>
    <n v="0"/>
    <s v="ok"/>
    <s v="Not Returned"/>
    <x v="11"/>
    <n v="2024"/>
    <s v="Wed"/>
    <x v="0"/>
    <s v="Medium"/>
    <x v="0"/>
    <s v="Weekday"/>
  </r>
  <r>
    <x v="1600"/>
    <d v="2024-01-07T00:00:00"/>
    <d v="2024-01-06T00:00:00"/>
    <d v="2024-01-06T00:00:00"/>
    <s v="Pooja Kumar"/>
    <s v="Hyderabad"/>
    <x v="0"/>
    <x v="2"/>
    <s v="Jeans"/>
    <n v="0"/>
    <n v="0"/>
    <n v="0"/>
    <x v="3"/>
    <s v="Completed"/>
    <s v="Delayed"/>
    <s v="WH-Delhi"/>
    <s v="Offline"/>
    <s v="Yes"/>
    <s v="Unknwon"/>
    <n v="0"/>
    <s v="Keep"/>
    <s v="Fix"/>
    <s v="Missing"/>
    <s v="Dispatch Error"/>
    <s v="Fix"/>
    <s v="Ok"/>
    <n v="0"/>
    <s v="ok"/>
    <s v="Unknwon"/>
    <x v="4"/>
    <n v="2024"/>
    <s v="Sun"/>
    <x v="0"/>
    <s v="Fast"/>
    <x v="0"/>
    <s v="Weekend"/>
  </r>
  <r>
    <x v="1601"/>
    <d v="2024-12-30T00:00:00"/>
    <d v="2025-01-01T00:00:00"/>
    <d v="2025-01-06T00:00:00"/>
    <s v="Karan Patel"/>
    <s v="Hyderabad"/>
    <x v="0"/>
    <x v="3"/>
    <s v="Laptop"/>
    <n v="3"/>
    <n v="1000"/>
    <n v="3000"/>
    <x v="0"/>
    <s v="Pending"/>
    <s v="In Transit"/>
    <s v="WH-Mumbai"/>
    <s v="Offline"/>
    <s v="Yes"/>
    <s v="Late Delivery"/>
    <n v="5"/>
    <s v="Keep"/>
    <s v="Ok"/>
    <s v="Valid"/>
    <s v="OK"/>
    <s v="Ok"/>
    <s v="Ok"/>
    <n v="3000"/>
    <s v="ok"/>
    <s v="Late Delivery"/>
    <x v="6"/>
    <n v="2025"/>
    <s v="Mon"/>
    <x v="0"/>
    <s v="Medium"/>
    <x v="2"/>
    <s v="Weekday"/>
  </r>
  <r>
    <x v="1602"/>
    <d v="2024-01-08T00:00:00"/>
    <d v="2024-01-08T00:00:00"/>
    <d v="2024-01-15T00:00:00"/>
    <s v="Anjali Verma"/>
    <s v="Mumbai"/>
    <x v="1"/>
    <x v="3"/>
    <s v="Laptop"/>
    <n v="-1"/>
    <n v="2000"/>
    <n v="-2000"/>
    <x v="2"/>
    <s v="Completed"/>
    <s v="Delayed"/>
    <s v="WH-Delhi"/>
    <s v="Offline"/>
    <s v="Yes"/>
    <s v="Unknwon"/>
    <n v="7"/>
    <s v="Keep"/>
    <s v="Fix"/>
    <s v="Valid"/>
    <s v="OK"/>
    <s v="Ok"/>
    <s v="Ok"/>
    <n v="-2000"/>
    <s v="ok"/>
    <s v="Unknwon"/>
    <x v="4"/>
    <n v="2024"/>
    <s v="Mon"/>
    <x v="1"/>
    <s v="Slow"/>
    <x v="0"/>
    <s v="Weekday"/>
  </r>
  <r>
    <x v="1603"/>
    <d v="2024-07-14T00:00:00"/>
    <d v="2024-07-13T00:00:00"/>
    <d v="2024-07-14T00:00:00"/>
    <s v="Sneha Kumar"/>
    <s v="Jaipur"/>
    <x v="2"/>
    <x v="2"/>
    <s v="Jacket"/>
    <n v="1"/>
    <n v="1000"/>
    <n v="1000"/>
    <x v="3"/>
    <s v="Pending"/>
    <s v="On Time"/>
    <s v="WH-Delhi"/>
    <s v="Online"/>
    <s v="No"/>
    <s v="N/A"/>
    <n v="1"/>
    <s v="Keep"/>
    <s v="Ok"/>
    <s v="Valid"/>
    <s v="Dispatch Error"/>
    <s v="Ok"/>
    <s v="Ok"/>
    <n v="1000"/>
    <s v="ok"/>
    <s v="Not Returned"/>
    <x v="1"/>
    <n v="2024"/>
    <s v="Sun"/>
    <x v="0"/>
    <s v="Fast"/>
    <x v="0"/>
    <s v="Weekend"/>
  </r>
  <r>
    <x v="1604"/>
    <d v="2024-01-16T00:00:00"/>
    <d v="2024-01-18T00:00:00"/>
    <d v="2024-01-20T00:00:00"/>
    <s v="Sneha Yadav"/>
    <s v="Nagpur"/>
    <x v="1"/>
    <x v="3"/>
    <s v="Mobile"/>
    <n v="2"/>
    <n v="100"/>
    <n v="200"/>
    <x v="1"/>
    <s v="Completed"/>
    <s v="Delayed"/>
    <s v="WH-Mumbai"/>
    <s v="Offline"/>
    <s v="No"/>
    <s v="N/A"/>
    <n v="2"/>
    <s v="Keep"/>
    <s v="Ok"/>
    <s v="Valid"/>
    <s v="OK"/>
    <s v="Ok"/>
    <s v="Ok"/>
    <n v="200"/>
    <s v="ok"/>
    <s v="Not Returned"/>
    <x v="4"/>
    <n v="2024"/>
    <s v="Tue"/>
    <x v="0"/>
    <s v="Fast"/>
    <x v="0"/>
    <s v="Weekday"/>
  </r>
  <r>
    <x v="1605"/>
    <d v="2024-09-08T00:00:00"/>
    <d v="2024-09-06T00:00:00"/>
    <d v="2024-09-06T00:00:00"/>
    <s v="Sneha Patel"/>
    <s v="Pune"/>
    <x v="1"/>
    <x v="1"/>
    <s v="Rice"/>
    <n v="3"/>
    <n v="100"/>
    <n v="300"/>
    <x v="1"/>
    <s v="Completed"/>
    <s v="In Transit"/>
    <s v="WH-Mumbai"/>
    <s v="Offline"/>
    <s v="Yes"/>
    <s v="Late Delivery"/>
    <n v="0"/>
    <s v="Keep"/>
    <s v="Ok"/>
    <s v="Valid"/>
    <s v="Dispatch Error"/>
    <s v="Ok"/>
    <s v="Ok"/>
    <n v="300"/>
    <s v="ok"/>
    <s v="Late Delivery"/>
    <x v="7"/>
    <n v="2024"/>
    <s v="Sun"/>
    <x v="0"/>
    <s v="Fast"/>
    <x v="0"/>
    <s v="Weekend"/>
  </r>
  <r>
    <x v="1606"/>
    <d v="2024-05-15T00:00:00"/>
    <d v="2024-05-17T00:00:00"/>
    <d v="2024-05-20T00:00:00"/>
    <s v="Priya Verma"/>
    <s v="Mumbai"/>
    <x v="1"/>
    <x v="2"/>
    <s v="Jeans"/>
    <n v="1"/>
    <n v="500"/>
    <n v="500"/>
    <x v="2"/>
    <s v="Pending"/>
    <s v="On Time"/>
    <s v="WH-Mumbai"/>
    <s v="Offline"/>
    <s v="Yes"/>
    <s v="Damaged"/>
    <n v="3"/>
    <s v="Keep"/>
    <s v="Ok"/>
    <s v="Valid"/>
    <s v="OK"/>
    <s v="Ok"/>
    <s v="Ok"/>
    <n v="500"/>
    <s v="ok"/>
    <s v="Damaged"/>
    <x v="9"/>
    <n v="2024"/>
    <s v="Wed"/>
    <x v="0"/>
    <s v="Medium"/>
    <x v="0"/>
    <s v="Weekday"/>
  </r>
  <r>
    <x v="1607"/>
    <d v="2024-04-14T00:00:00"/>
    <d v="2024-04-12T00:00:00"/>
    <d v="2024-04-15T00:00:00"/>
    <s v="Vikas Gupta"/>
    <s v="Jaipur"/>
    <x v="2"/>
    <x v="3"/>
    <s v="Laptop"/>
    <n v="0"/>
    <n v="2000"/>
    <n v="0"/>
    <x v="3"/>
    <s v="Pending"/>
    <s v="In Transit"/>
    <s v="WH-Pune"/>
    <s v="Offline"/>
    <s v="N/A"/>
    <s v="N/A"/>
    <n v="3"/>
    <s v="Keep"/>
    <s v="Fix"/>
    <s v="Valid"/>
    <s v="Dispatch Error"/>
    <s v="Ok"/>
    <s v="Ok"/>
    <n v="0"/>
    <s v="ok"/>
    <s v="Not Returned"/>
    <x v="10"/>
    <n v="2024"/>
    <s v="Sun"/>
    <x v="0"/>
    <s v="Medium"/>
    <x v="0"/>
    <s v="Weekend"/>
  </r>
  <r>
    <x v="1608"/>
    <d v="2024-05-16T00:00:00"/>
    <d v="2024-05-15T00:00:00"/>
    <d v="2024-05-21T00:00:00"/>
    <s v="Karan Sharma"/>
    <s v="Bangalore"/>
    <x v="3"/>
    <x v="0"/>
    <s v="Chair"/>
    <n v="0"/>
    <n v="1000"/>
    <n v="0"/>
    <x v="1"/>
    <s v="Completed"/>
    <s v="Delayed"/>
    <s v="WH-Pune"/>
    <s v="Offline"/>
    <s v="N/A"/>
    <s v="N/A"/>
    <n v="6"/>
    <s v="Keep"/>
    <s v="Fix"/>
    <s v="Valid"/>
    <s v="Dispatch Error"/>
    <s v="Ok"/>
    <s v="Ok"/>
    <n v="0"/>
    <s v="ok"/>
    <s v="Not Returned"/>
    <x v="9"/>
    <n v="2024"/>
    <s v="Thu"/>
    <x v="1"/>
    <s v="Slow"/>
    <x v="0"/>
    <s v="Weekday"/>
  </r>
  <r>
    <x v="1609"/>
    <d v="2024-01-08T00:00:00"/>
    <d v="2024-01-06T00:00:00"/>
    <d v="2024-01-09T00:00:00"/>
    <s v="Rohit Gupta"/>
    <s v="Delhi"/>
    <x v="5"/>
    <x v="2"/>
    <s v="Jacket"/>
    <n v="1"/>
    <n v="0"/>
    <n v="0"/>
    <x v="2"/>
    <s v="Completed"/>
    <s v="On Time"/>
    <s v="WH-Delhi"/>
    <s v="Offline"/>
    <s v="Yes"/>
    <s v="Wrong Item"/>
    <n v="3"/>
    <s v="Keep"/>
    <s v="Ok"/>
    <s v="Missing"/>
    <s v="Dispatch Error"/>
    <s v="Fix"/>
    <s v="Ok"/>
    <n v="0"/>
    <s v="ok"/>
    <s v="Wrong Item"/>
    <x v="4"/>
    <n v="2024"/>
    <s v="Mon"/>
    <x v="0"/>
    <s v="Medium"/>
    <x v="0"/>
    <s v="Weekday"/>
  </r>
  <r>
    <x v="1610"/>
    <d v="2024-12-12T00:00:00"/>
    <d v="2024-12-14T00:00:00"/>
    <d v="2024-12-21T00:00:00"/>
    <s v="Vikas Kumar"/>
    <s v="Jaipur"/>
    <x v="2"/>
    <x v="3"/>
    <s v="Headphones"/>
    <n v="1"/>
    <n v="100"/>
    <n v="100"/>
    <x v="2"/>
    <s v="Completed"/>
    <s v="On Time"/>
    <s v="WH-Delhi"/>
    <s v="Online"/>
    <s v="Yes"/>
    <s v="Wrong Item"/>
    <n v="7"/>
    <s v="Keep"/>
    <s v="Ok"/>
    <s v="Valid"/>
    <s v="OK"/>
    <s v="Ok"/>
    <s v="Ok"/>
    <n v="100"/>
    <s v="ok"/>
    <s v="Wrong Item"/>
    <x v="6"/>
    <n v="2024"/>
    <s v="Thu"/>
    <x v="1"/>
    <s v="Slow"/>
    <x v="0"/>
    <s v="Weekday"/>
  </r>
  <r>
    <x v="1611"/>
    <d v="2024-06-04T00:00:00"/>
    <d v="2024-06-04T00:00:00"/>
    <d v="2024-06-06T00:00:00"/>
    <s v="Vikas Kumar"/>
    <s v="Bangalore"/>
    <x v="3"/>
    <x v="2"/>
    <s v="Jacket"/>
    <n v="2"/>
    <n v="1000"/>
    <n v="2000"/>
    <x v="0"/>
    <s v="Completed"/>
    <s v="On Time"/>
    <s v="WH-Pune"/>
    <s v="Online"/>
    <s v="No"/>
    <s v="N/A"/>
    <n v="2"/>
    <s v="Keep"/>
    <s v="Ok"/>
    <s v="Valid"/>
    <s v="OK"/>
    <s v="Ok"/>
    <s v="Ok"/>
    <n v="2000"/>
    <s v="ok"/>
    <s v="Not Returned"/>
    <x v="3"/>
    <n v="2024"/>
    <s v="Tue"/>
    <x v="0"/>
    <s v="Fast"/>
    <x v="2"/>
    <s v="Weekday"/>
  </r>
  <r>
    <x v="1612"/>
    <d v="2024-08-29T00:00:00"/>
    <d v="2024-08-28T00:00:00"/>
    <d v="2024-08-30T00:00:00"/>
    <s v="Anjali Gupta"/>
    <s v="Nagpur"/>
    <x v="1"/>
    <x v="0"/>
    <s v="Chair"/>
    <n v="2"/>
    <n v="100"/>
    <n v="200"/>
    <x v="1"/>
    <s v="Completed"/>
    <s v="Delayed"/>
    <s v="WH-Delhi"/>
    <s v="Offline"/>
    <s v="N/A"/>
    <s v="N/A"/>
    <n v="2"/>
    <s v="Keep"/>
    <s v="Ok"/>
    <s v="Valid"/>
    <s v="Dispatch Error"/>
    <s v="Ok"/>
    <s v="Ok"/>
    <n v="200"/>
    <s v="ok"/>
    <s v="Not Returned"/>
    <x v="11"/>
    <n v="2024"/>
    <s v="Thu"/>
    <x v="0"/>
    <s v="Fast"/>
    <x v="0"/>
    <s v="Weekday"/>
  </r>
  <r>
    <x v="1613"/>
    <d v="2024-10-21T00:00:00"/>
    <d v="2024-10-22T00:00:00"/>
    <d v="2024-10-22T00:00:00"/>
    <s v="Amit Joshi"/>
    <s v="Hyderabad"/>
    <x v="0"/>
    <x v="3"/>
    <s v="Laptop"/>
    <n v="3"/>
    <n v="500"/>
    <n v="1500"/>
    <x v="3"/>
    <s v="Cancelled"/>
    <s v="In Transit"/>
    <s v="WH-Pune"/>
    <s v="Online"/>
    <s v="No"/>
    <s v="N/A"/>
    <n v="0"/>
    <s v="Keep"/>
    <s v="Ok"/>
    <s v="Valid"/>
    <s v="OK"/>
    <s v="Ok"/>
    <s v="Ok"/>
    <n v="1500"/>
    <s v="ok"/>
    <s v="Not Returned"/>
    <x v="0"/>
    <n v="2024"/>
    <s v="Mon"/>
    <x v="0"/>
    <s v="Fast"/>
    <x v="0"/>
    <s v="Weekday"/>
  </r>
  <r>
    <x v="1614"/>
    <d v="2024-05-08T00:00:00"/>
    <d v="2024-05-06T00:00:00"/>
    <d v="2024-05-09T00:00:00"/>
    <s v="Sneha Sharma"/>
    <s v="Nagpur"/>
    <x v="1"/>
    <x v="1"/>
    <s v="Oil"/>
    <n v="-1"/>
    <n v="0"/>
    <n v="0"/>
    <x v="0"/>
    <s v="Pending"/>
    <s v="On Time"/>
    <s v="WH-Mumbai"/>
    <s v="Online"/>
    <s v="No"/>
    <s v="N/A"/>
    <n v="3"/>
    <s v="Keep"/>
    <s v="Fix"/>
    <s v="Missing"/>
    <s v="Dispatch Error"/>
    <s v="Fix"/>
    <s v="Ok"/>
    <n v="0"/>
    <s v="ok"/>
    <s v="Not Returned"/>
    <x v="9"/>
    <n v="2024"/>
    <s v="Wed"/>
    <x v="0"/>
    <s v="Medium"/>
    <x v="0"/>
    <s v="Weekday"/>
  </r>
  <r>
    <x v="1615"/>
    <d v="2024-01-18T00:00:00"/>
    <d v="2024-01-18T00:00:00"/>
    <d v="2024-01-23T00:00:00"/>
    <s v="Anjali Patel"/>
    <s v="Hyderabad"/>
    <x v="0"/>
    <x v="1"/>
    <s v="Oil"/>
    <n v="3"/>
    <n v="500"/>
    <n v="1500"/>
    <x v="1"/>
    <s v="Cancelled"/>
    <s v="Delayed"/>
    <s v="WH-Delhi"/>
    <s v="Offline"/>
    <s v="No"/>
    <s v="N/A"/>
    <n v="5"/>
    <s v="Keep"/>
    <s v="Ok"/>
    <s v="Valid"/>
    <s v="OK"/>
    <s v="Ok"/>
    <s v="Ok"/>
    <n v="1500"/>
    <s v="ok"/>
    <s v="Not Returned"/>
    <x v="4"/>
    <n v="2024"/>
    <s v="Thu"/>
    <x v="0"/>
    <s v="Medium"/>
    <x v="0"/>
    <s v="Weekday"/>
  </r>
  <r>
    <x v="1616"/>
    <d v="2024-10-08T00:00:00"/>
    <d v="2024-10-10T00:00:00"/>
    <d v="2024-10-12T00:00:00"/>
    <s v="Rohit Kumar"/>
    <s v="Mumbai"/>
    <x v="1"/>
    <x v="2"/>
    <s v="Jacket"/>
    <n v="3"/>
    <n v="2000"/>
    <n v="6000"/>
    <x v="1"/>
    <s v="Cancelled"/>
    <s v="In Transit"/>
    <s v="WH-Delhi"/>
    <s v="Online"/>
    <s v="N/A"/>
    <s v="N/A"/>
    <n v="2"/>
    <s v="Keep"/>
    <s v="Ok"/>
    <s v="Valid"/>
    <s v="OK"/>
    <s v="Ok"/>
    <s v="Ok"/>
    <n v="6000"/>
    <s v="ok"/>
    <s v="Not Returned"/>
    <x v="0"/>
    <n v="2024"/>
    <s v="Tue"/>
    <x v="0"/>
    <s v="Fast"/>
    <x v="1"/>
    <s v="Weekday"/>
  </r>
  <r>
    <x v="1617"/>
    <d v="2024-04-05T00:00:00"/>
    <d v="2024-04-07T00:00:00"/>
    <d v="2024-04-08T00:00:00"/>
    <s v="Priya Kumar"/>
    <s v="Hyderabad"/>
    <x v="0"/>
    <x v="0"/>
    <s v="Sofa"/>
    <n v="0"/>
    <n v="500"/>
    <n v="0"/>
    <x v="3"/>
    <s v="Completed"/>
    <s v="Delayed"/>
    <s v="WH-Mumbai"/>
    <s v="Offline"/>
    <s v="No"/>
    <s v="N/A"/>
    <n v="1"/>
    <s v="Keep"/>
    <s v="Fix"/>
    <s v="Valid"/>
    <s v="OK"/>
    <s v="Ok"/>
    <s v="Ok"/>
    <n v="0"/>
    <s v="ok"/>
    <s v="Not Returned"/>
    <x v="10"/>
    <n v="2024"/>
    <s v="Fri"/>
    <x v="0"/>
    <s v="Fast"/>
    <x v="0"/>
    <s v="Weekday"/>
  </r>
  <r>
    <x v="1618"/>
    <d v="2024-12-12T00:00:00"/>
    <d v="2024-12-15T00:00:00"/>
    <d v="2024-12-17T00:00:00"/>
    <s v="Karan Gupta"/>
    <s v="Bangalore"/>
    <x v="3"/>
    <x v="0"/>
    <s v="Sofa"/>
    <n v="0"/>
    <n v="0"/>
    <n v="0"/>
    <x v="0"/>
    <s v="Pending"/>
    <s v="On Time"/>
    <s v="WH-Pune"/>
    <s v="Online"/>
    <s v="Yes"/>
    <s v="Damaged"/>
    <n v="2"/>
    <s v="Keep"/>
    <s v="Fix"/>
    <s v="Missing"/>
    <s v="OK"/>
    <s v="Fix"/>
    <s v="Ok"/>
    <n v="0"/>
    <s v="ok"/>
    <s v="Damaged"/>
    <x v="6"/>
    <n v="2024"/>
    <s v="Thu"/>
    <x v="0"/>
    <s v="Fast"/>
    <x v="0"/>
    <s v="Weekday"/>
  </r>
  <r>
    <x v="1619"/>
    <d v="2024-02-11T00:00:00"/>
    <d v="2024-02-11T00:00:00"/>
    <d v="2024-02-12T00:00:00"/>
    <s v="Anjali Joshi"/>
    <s v="Hyderabad"/>
    <x v="0"/>
    <x v="2"/>
    <s v="T-Shirt"/>
    <n v="1"/>
    <n v="0"/>
    <n v="0"/>
    <x v="3"/>
    <s v="Pending"/>
    <s v="Delayed"/>
    <s v="WH-Delhi"/>
    <s v="Online"/>
    <s v="N/A"/>
    <s v="N/A"/>
    <n v="1"/>
    <s v="Keep"/>
    <s v="Ok"/>
    <s v="Missing"/>
    <s v="OK"/>
    <s v="Fix"/>
    <s v="Ok"/>
    <n v="0"/>
    <s v="ok"/>
    <s v="Not Returned"/>
    <x v="2"/>
    <n v="2024"/>
    <s v="Sun"/>
    <x v="0"/>
    <s v="Fast"/>
    <x v="0"/>
    <s v="Weekend"/>
  </r>
  <r>
    <x v="1620"/>
    <d v="2024-11-10T00:00:00"/>
    <d v="2024-11-08T00:00:00"/>
    <d v="2024-11-08T00:00:00"/>
    <s v="Sneha Joshi"/>
    <s v="Bangalore"/>
    <x v="3"/>
    <x v="0"/>
    <s v="Table"/>
    <n v="2"/>
    <n v="2000"/>
    <n v="4000"/>
    <x v="1"/>
    <s v="Completed"/>
    <s v="On Time"/>
    <s v="WH-Mumbai"/>
    <s v="Offline"/>
    <s v="N/A"/>
    <s v="N/A"/>
    <n v="0"/>
    <s v="Keep"/>
    <s v="Ok"/>
    <s v="Valid"/>
    <s v="Dispatch Error"/>
    <s v="Ok"/>
    <s v="Ok"/>
    <n v="4000"/>
    <s v="ok"/>
    <s v="Not Returned"/>
    <x v="5"/>
    <n v="2024"/>
    <s v="Sun"/>
    <x v="0"/>
    <s v="Fast"/>
    <x v="2"/>
    <s v="Weekend"/>
  </r>
  <r>
    <x v="1621"/>
    <d v="2024-10-05T00:00:00"/>
    <d v="2024-10-03T00:00:00"/>
    <d v="2024-10-02T00:00:00"/>
    <s v="Sneha Sharma"/>
    <s v="Bangalore"/>
    <x v="3"/>
    <x v="0"/>
    <s v="Chair"/>
    <n v="2"/>
    <n v="0"/>
    <n v="0"/>
    <x v="0"/>
    <s v="Cancelled"/>
    <s v="Delayed"/>
    <s v="WH-Delhi"/>
    <s v="Offline"/>
    <s v="N/A"/>
    <s v="N/A"/>
    <n v="-1"/>
    <s v="Keep"/>
    <s v="Ok"/>
    <s v="Missing"/>
    <s v="Dispatch Error"/>
    <s v="Fix"/>
    <s v="Ok"/>
    <n v="0"/>
    <s v="ok"/>
    <s v="Not Returned"/>
    <x v="0"/>
    <n v="2024"/>
    <s v="Sat"/>
    <x v="0"/>
    <s v="Fast"/>
    <x v="0"/>
    <s v="Weekend"/>
  </r>
  <r>
    <x v="1622"/>
    <d v="2024-07-13T00:00:00"/>
    <d v="2024-07-15T00:00:00"/>
    <d v="2024-07-19T00:00:00"/>
    <s v="Anjali Kumar"/>
    <s v="Hyderabad"/>
    <x v="0"/>
    <x v="0"/>
    <s v="Sofa"/>
    <n v="2"/>
    <n v="1000"/>
    <n v="2000"/>
    <x v="2"/>
    <s v="Completed"/>
    <s v="Delayed"/>
    <s v="WH-Delhi"/>
    <s v="Offline"/>
    <s v="N/A"/>
    <s v="N/A"/>
    <n v="4"/>
    <s v="Keep"/>
    <s v="Ok"/>
    <s v="Valid"/>
    <s v="OK"/>
    <s v="Ok"/>
    <s v="Ok"/>
    <n v="2000"/>
    <s v="ok"/>
    <s v="Not Returned"/>
    <x v="1"/>
    <n v="2024"/>
    <s v="Sat"/>
    <x v="0"/>
    <s v="Medium"/>
    <x v="2"/>
    <s v="Weekend"/>
  </r>
  <r>
    <x v="1623"/>
    <d v="2024-10-19T00:00:00"/>
    <d v="2024-10-18T00:00:00"/>
    <d v="2024-10-20T00:00:00"/>
    <s v="Priya Sharma"/>
    <s v="Mumbai"/>
    <x v="1"/>
    <x v="0"/>
    <s v="Sofa"/>
    <n v="1"/>
    <n v="100"/>
    <n v="100"/>
    <x v="1"/>
    <s v="Completed"/>
    <s v="On Time"/>
    <s v="WH-Pune"/>
    <s v="Online"/>
    <s v="N/A"/>
    <s v="N/A"/>
    <n v="2"/>
    <s v="Keep"/>
    <s v="Ok"/>
    <s v="Valid"/>
    <s v="Dispatch Error"/>
    <s v="Ok"/>
    <s v="Ok"/>
    <n v="100"/>
    <s v="ok"/>
    <s v="Not Returned"/>
    <x v="0"/>
    <n v="2024"/>
    <s v="Sat"/>
    <x v="0"/>
    <s v="Fast"/>
    <x v="0"/>
    <s v="Weekend"/>
  </r>
  <r>
    <x v="1624"/>
    <d v="2024-11-19T00:00:00"/>
    <d v="2024-11-20T00:00:00"/>
    <d v="2024-11-26T00:00:00"/>
    <s v="Anjali Patel"/>
    <s v="Delhi"/>
    <x v="5"/>
    <x v="3"/>
    <s v="Laptop"/>
    <n v="1"/>
    <n v="1000"/>
    <n v="1000"/>
    <x v="1"/>
    <s v="Completed"/>
    <s v="Delayed"/>
    <s v="WH-Mumbai"/>
    <s v="Offline"/>
    <s v="Yes"/>
    <s v="Damaged"/>
    <n v="6"/>
    <s v="Keep"/>
    <s v="Ok"/>
    <s v="Valid"/>
    <s v="OK"/>
    <s v="Ok"/>
    <s v="Ok"/>
    <n v="1000"/>
    <s v="ok"/>
    <s v="Damaged"/>
    <x v="5"/>
    <n v="2024"/>
    <s v="Tue"/>
    <x v="1"/>
    <s v="Slow"/>
    <x v="0"/>
    <s v="Weekday"/>
  </r>
  <r>
    <x v="1625"/>
    <d v="2024-09-27T00:00:00"/>
    <d v="2024-09-27T00:00:00"/>
    <d v="2024-10-02T00:00:00"/>
    <s v="Pooja Verma"/>
    <s v="Delhi"/>
    <x v="5"/>
    <x v="2"/>
    <s v="Jacket"/>
    <n v="3"/>
    <n v="1000"/>
    <n v="3000"/>
    <x v="2"/>
    <s v="Completed"/>
    <s v="On Time"/>
    <s v="WH-Mumbai"/>
    <s v="Online"/>
    <s v="Yes"/>
    <s v="Late Delivery"/>
    <n v="5"/>
    <s v="Keep"/>
    <s v="Ok"/>
    <s v="Valid"/>
    <s v="OK"/>
    <s v="Ok"/>
    <s v="Ok"/>
    <n v="3000"/>
    <s v="ok"/>
    <s v="Late Delivery"/>
    <x v="7"/>
    <n v="2024"/>
    <s v="Fri"/>
    <x v="0"/>
    <s v="Medium"/>
    <x v="2"/>
    <s v="Weekday"/>
  </r>
  <r>
    <x v="1626"/>
    <d v="2024-05-18T00:00:00"/>
    <d v="2024-05-17T00:00:00"/>
    <d v="2024-05-18T00:00:00"/>
    <s v="Neha Yadav"/>
    <s v="Bangalore"/>
    <x v="3"/>
    <x v="3"/>
    <s v="Headphones"/>
    <n v="1"/>
    <n v="1000"/>
    <n v="1000"/>
    <x v="3"/>
    <s v="Completed"/>
    <s v="In Transit"/>
    <s v="WH-Pune"/>
    <s v="Online"/>
    <s v="Yes"/>
    <s v="Late Delivery"/>
    <n v="1"/>
    <s v="Keep"/>
    <s v="Ok"/>
    <s v="Valid"/>
    <s v="Dispatch Error"/>
    <s v="Ok"/>
    <s v="Ok"/>
    <n v="1000"/>
    <s v="ok"/>
    <s v="Late Delivery"/>
    <x v="9"/>
    <n v="2024"/>
    <s v="Sat"/>
    <x v="0"/>
    <s v="Fast"/>
    <x v="0"/>
    <s v="Weekend"/>
  </r>
  <r>
    <x v="1627"/>
    <d v="2024-01-15T00:00:00"/>
    <d v="2024-01-17T00:00:00"/>
    <d v="2024-01-23T00:00:00"/>
    <s v="Priya Yadav"/>
    <s v="Mumbai"/>
    <x v="1"/>
    <x v="0"/>
    <s v="Sofa"/>
    <n v="3"/>
    <n v="100"/>
    <n v="300"/>
    <x v="0"/>
    <s v="Cancelled"/>
    <s v="Delayed"/>
    <s v="WH-Pune"/>
    <s v="Offline"/>
    <s v="N/A"/>
    <s v="N/A"/>
    <n v="6"/>
    <s v="Keep"/>
    <s v="Ok"/>
    <s v="Valid"/>
    <s v="OK"/>
    <s v="Ok"/>
    <s v="Ok"/>
    <n v="300"/>
    <s v="ok"/>
    <s v="Not Returned"/>
    <x v="4"/>
    <n v="2024"/>
    <s v="Mon"/>
    <x v="1"/>
    <s v="Slow"/>
    <x v="0"/>
    <s v="Weekday"/>
  </r>
  <r>
    <x v="1628"/>
    <d v="2024-07-19T00:00:00"/>
    <d v="2024-07-17T00:00:00"/>
    <d v="2024-07-16T00:00:00"/>
    <s v="Anjali Yadav"/>
    <s v="Pune"/>
    <x v="1"/>
    <x v="2"/>
    <s v="Jacket"/>
    <n v="2"/>
    <n v="100"/>
    <n v="200"/>
    <x v="3"/>
    <s v="Cancelled"/>
    <s v="On Time"/>
    <s v="WH-Delhi"/>
    <s v="Offline"/>
    <s v="N/A"/>
    <s v="N/A"/>
    <n v="-1"/>
    <s v="Keep"/>
    <s v="Ok"/>
    <s v="Valid"/>
    <s v="Dispatch Error"/>
    <s v="Ok"/>
    <s v="Ok"/>
    <n v="200"/>
    <s v="ok"/>
    <s v="Not Returned"/>
    <x v="1"/>
    <n v="2024"/>
    <s v="Fri"/>
    <x v="0"/>
    <s v="Fast"/>
    <x v="0"/>
    <s v="Weekday"/>
  </r>
  <r>
    <x v="1629"/>
    <d v="2024-08-22T00:00:00"/>
    <d v="2024-08-21T00:00:00"/>
    <d v="2024-08-23T00:00:00"/>
    <s v="Anjali Patel"/>
    <s v="Bangalore"/>
    <x v="3"/>
    <x v="0"/>
    <s v="Table"/>
    <n v="0"/>
    <n v="500"/>
    <n v="0"/>
    <x v="1"/>
    <s v="Cancelled"/>
    <s v="On Time"/>
    <s v="WH-Delhi"/>
    <s v="Offline"/>
    <s v="No"/>
    <s v="N/A"/>
    <n v="2"/>
    <s v="Keep"/>
    <s v="Fix"/>
    <s v="Valid"/>
    <s v="Dispatch Error"/>
    <s v="Ok"/>
    <s v="Ok"/>
    <n v="0"/>
    <s v="ok"/>
    <s v="Not Returned"/>
    <x v="11"/>
    <n v="2024"/>
    <s v="Thu"/>
    <x v="0"/>
    <s v="Fast"/>
    <x v="0"/>
    <s v="Weekday"/>
  </r>
  <r>
    <x v="1630"/>
    <d v="2024-05-21T00:00:00"/>
    <d v="2024-05-19T00:00:00"/>
    <d v="2024-05-21T00:00:00"/>
    <s v="Amit Joshi"/>
    <s v="Delhi"/>
    <x v="5"/>
    <x v="1"/>
    <s v="Wheat"/>
    <n v="0"/>
    <n v="0"/>
    <n v="0"/>
    <x v="0"/>
    <s v="Completed"/>
    <s v="Delayed"/>
    <s v="WH-Pune"/>
    <s v="Online"/>
    <s v="No"/>
    <s v="N/A"/>
    <n v="2"/>
    <s v="Keep"/>
    <s v="Fix"/>
    <s v="Missing"/>
    <s v="Dispatch Error"/>
    <s v="Fix"/>
    <s v="Ok"/>
    <n v="0"/>
    <s v="ok"/>
    <s v="Not Returned"/>
    <x v="9"/>
    <n v="2024"/>
    <s v="Tue"/>
    <x v="0"/>
    <s v="Fast"/>
    <x v="0"/>
    <s v="Weekday"/>
  </r>
  <r>
    <x v="1631"/>
    <d v="2024-04-20T00:00:00"/>
    <d v="2024-04-19T00:00:00"/>
    <d v="2024-04-20T00:00:00"/>
    <s v="Karan Patel"/>
    <s v="Delhi"/>
    <x v="5"/>
    <x v="2"/>
    <s v="Jeans"/>
    <n v="-1"/>
    <n v="0"/>
    <n v="0"/>
    <x v="0"/>
    <s v="Completed"/>
    <s v="On Time"/>
    <s v="WH-Pune"/>
    <s v="Online"/>
    <s v="Yes"/>
    <s v="Late Delivery"/>
    <n v="1"/>
    <s v="Keep"/>
    <s v="Fix"/>
    <s v="Missing"/>
    <s v="Dispatch Error"/>
    <s v="Fix"/>
    <s v="Ok"/>
    <n v="0"/>
    <s v="ok"/>
    <s v="Late Delivery"/>
    <x v="10"/>
    <n v="2024"/>
    <s v="Sat"/>
    <x v="0"/>
    <s v="Fast"/>
    <x v="0"/>
    <s v="Weekend"/>
  </r>
  <r>
    <x v="1632"/>
    <d v="2024-02-26T00:00:00"/>
    <d v="2024-02-28T00:00:00"/>
    <d v="2024-03-05T00:00:00"/>
    <s v="Anjali Sharma"/>
    <s v="Pune"/>
    <x v="1"/>
    <x v="1"/>
    <s v="Wheat"/>
    <n v="3"/>
    <n v="500"/>
    <n v="1500"/>
    <x v="2"/>
    <s v="Completed"/>
    <s v="In Transit"/>
    <s v="WH-Delhi"/>
    <s v="Offline"/>
    <s v="No"/>
    <s v="N/A"/>
    <n v="6"/>
    <s v="Keep"/>
    <s v="Ok"/>
    <s v="Valid"/>
    <s v="OK"/>
    <s v="Ok"/>
    <s v="Ok"/>
    <n v="1500"/>
    <s v="ok"/>
    <s v="Not Returned"/>
    <x v="2"/>
    <n v="2024"/>
    <s v="Mon"/>
    <x v="1"/>
    <s v="Slow"/>
    <x v="0"/>
    <s v="Weekday"/>
  </r>
  <r>
    <x v="1633"/>
    <d v="2024-07-20T00:00:00"/>
    <d v="2024-07-19T00:00:00"/>
    <d v="2024-07-20T00:00:00"/>
    <s v="Priya Sharma"/>
    <s v="Nagpur"/>
    <x v="1"/>
    <x v="3"/>
    <s v="Laptop"/>
    <n v="-1"/>
    <n v="500"/>
    <n v="-500"/>
    <x v="3"/>
    <s v="Completed"/>
    <s v="Delayed"/>
    <s v="WH-Mumbai"/>
    <s v="Online"/>
    <s v="No"/>
    <s v="N/A"/>
    <n v="1"/>
    <s v="Keep"/>
    <s v="Fix"/>
    <s v="Valid"/>
    <s v="Dispatch Error"/>
    <s v="Ok"/>
    <s v="Ok"/>
    <n v="-500"/>
    <s v="ok"/>
    <s v="Not Returned"/>
    <x v="1"/>
    <n v="2024"/>
    <s v="Sat"/>
    <x v="0"/>
    <s v="Fast"/>
    <x v="0"/>
    <s v="Weekend"/>
  </r>
  <r>
    <x v="1634"/>
    <d v="2024-04-30T00:00:00"/>
    <d v="2024-05-01T00:00:00"/>
    <d v="2024-05-01T00:00:00"/>
    <s v="Amit Patel"/>
    <s v="Pune"/>
    <x v="1"/>
    <x v="1"/>
    <s v="Rice"/>
    <n v="1"/>
    <n v="1000"/>
    <n v="1000"/>
    <x v="2"/>
    <s v="Completed"/>
    <s v="Delayed"/>
    <s v="WH-Mumbai"/>
    <s v="Online"/>
    <s v="N/A"/>
    <s v="N/A"/>
    <n v="0"/>
    <s v="Keep"/>
    <s v="Ok"/>
    <s v="Valid"/>
    <s v="OK"/>
    <s v="Ok"/>
    <s v="Ok"/>
    <n v="1000"/>
    <s v="ok"/>
    <s v="Not Returned"/>
    <x v="10"/>
    <n v="2024"/>
    <s v="Tue"/>
    <x v="0"/>
    <s v="Fast"/>
    <x v="0"/>
    <s v="Weekday"/>
  </r>
  <r>
    <x v="1635"/>
    <d v="2024-07-31T00:00:00"/>
    <d v="2024-08-01T00:00:00"/>
    <d v="2024-08-08T00:00:00"/>
    <s v="Vikas Gupta"/>
    <s v="Delhi"/>
    <x v="5"/>
    <x v="1"/>
    <s v="Oil"/>
    <n v="1"/>
    <n v="500"/>
    <n v="500"/>
    <x v="0"/>
    <s v="Cancelled"/>
    <s v="In Transit"/>
    <s v="WH-Mumbai"/>
    <s v="Offline"/>
    <s v="No"/>
    <s v="N/A"/>
    <n v="7"/>
    <s v="Keep"/>
    <s v="Ok"/>
    <s v="Valid"/>
    <s v="OK"/>
    <s v="Ok"/>
    <s v="Ok"/>
    <n v="500"/>
    <s v="ok"/>
    <s v="Not Returned"/>
    <x v="1"/>
    <n v="2024"/>
    <s v="Wed"/>
    <x v="1"/>
    <s v="Slow"/>
    <x v="0"/>
    <s v="Weekday"/>
  </r>
  <r>
    <x v="1636"/>
    <d v="2024-10-17T00:00:00"/>
    <d v="2024-10-20T00:00:00"/>
    <d v="2024-10-22T00:00:00"/>
    <s v="Vikas Yadav"/>
    <s v="Mumbai"/>
    <x v="1"/>
    <x v="0"/>
    <s v="Chair"/>
    <n v="-1"/>
    <n v="0"/>
    <n v="0"/>
    <x v="2"/>
    <s v="Completed"/>
    <s v="Delayed"/>
    <s v="WH-Pune"/>
    <s v="Offline"/>
    <s v="N/A"/>
    <s v="N/A"/>
    <n v="2"/>
    <s v="Keep"/>
    <s v="Fix"/>
    <s v="Missing"/>
    <s v="OK"/>
    <s v="Fix"/>
    <s v="Ok"/>
    <n v="0"/>
    <s v="ok"/>
    <s v="Not Returned"/>
    <x v="0"/>
    <n v="2024"/>
    <s v="Thu"/>
    <x v="0"/>
    <s v="Fast"/>
    <x v="0"/>
    <s v="Weekday"/>
  </r>
  <r>
    <x v="1637"/>
    <d v="2024-09-20T00:00:00"/>
    <d v="2024-09-19T00:00:00"/>
    <d v="2024-09-26T00:00:00"/>
    <s v="Karan Gupta"/>
    <s v="Bangalore"/>
    <x v="3"/>
    <x v="3"/>
    <s v="Mobile"/>
    <n v="0"/>
    <n v="2000"/>
    <n v="0"/>
    <x v="1"/>
    <s v="Pending"/>
    <s v="Delayed"/>
    <s v="WH-Pune"/>
    <s v="Online"/>
    <s v="N/A"/>
    <s v="N/A"/>
    <n v="7"/>
    <s v="Keep"/>
    <s v="Fix"/>
    <s v="Valid"/>
    <s v="Dispatch Error"/>
    <s v="Ok"/>
    <s v="Ok"/>
    <n v="0"/>
    <s v="ok"/>
    <s v="Not Returned"/>
    <x v="7"/>
    <n v="2024"/>
    <s v="Fri"/>
    <x v="1"/>
    <s v="Slow"/>
    <x v="0"/>
    <s v="Weekday"/>
  </r>
  <r>
    <x v="1638"/>
    <d v="2024-09-23T00:00:00"/>
    <d v="2024-09-26T00:00:00"/>
    <d v="2024-09-27T00:00:00"/>
    <s v="Pooja Verma"/>
    <s v="Jaipur"/>
    <x v="2"/>
    <x v="0"/>
    <s v="Sofa"/>
    <n v="0"/>
    <n v="2000"/>
    <n v="0"/>
    <x v="1"/>
    <s v="Pending"/>
    <s v="In Transit"/>
    <s v="WH-Mumbai"/>
    <s v="Online"/>
    <s v="Yes"/>
    <s v="Wrong Item"/>
    <n v="1"/>
    <s v="Keep"/>
    <s v="Fix"/>
    <s v="Valid"/>
    <s v="OK"/>
    <s v="Ok"/>
    <s v="Ok"/>
    <n v="0"/>
    <s v="ok"/>
    <s v="Wrong Item"/>
    <x v="7"/>
    <n v="2024"/>
    <s v="Mon"/>
    <x v="0"/>
    <s v="Fast"/>
    <x v="0"/>
    <s v="Weekday"/>
  </r>
  <r>
    <x v="1639"/>
    <d v="2024-05-15T00:00:00"/>
    <d v="2024-05-15T00:00:00"/>
    <d v="2024-05-22T00:00:00"/>
    <s v="Pooja Gupta"/>
    <s v="Lucknow"/>
    <x v="4"/>
    <x v="1"/>
    <s v="Oil"/>
    <n v="2"/>
    <n v="1000"/>
    <n v="2000"/>
    <x v="1"/>
    <s v="Cancelled"/>
    <s v="Delayed"/>
    <s v="WH-Pune"/>
    <s v="Online"/>
    <s v="N/A"/>
    <s v="N/A"/>
    <n v="7"/>
    <s v="Keep"/>
    <s v="Ok"/>
    <s v="Valid"/>
    <s v="OK"/>
    <s v="Ok"/>
    <s v="Ok"/>
    <n v="2000"/>
    <s v="ok"/>
    <s v="Not Returned"/>
    <x v="9"/>
    <n v="2024"/>
    <s v="Wed"/>
    <x v="1"/>
    <s v="Slow"/>
    <x v="2"/>
    <s v="Weekday"/>
  </r>
  <r>
    <x v="1640"/>
    <d v="2024-01-19T00:00:00"/>
    <d v="2024-01-22T00:00:00"/>
    <d v="2024-01-23T00:00:00"/>
    <s v="Sneha Patel"/>
    <s v="Delhi"/>
    <x v="5"/>
    <x v="2"/>
    <s v="Jacket"/>
    <n v="-1"/>
    <n v="1000"/>
    <n v="-1000"/>
    <x v="0"/>
    <s v="Pending"/>
    <s v="On Time"/>
    <s v="WH-Pune"/>
    <s v="Offline"/>
    <s v="N/A"/>
    <s v="N/A"/>
    <n v="1"/>
    <s v="Keep"/>
    <s v="Fix"/>
    <s v="Valid"/>
    <s v="OK"/>
    <s v="Ok"/>
    <s v="Ok"/>
    <n v="-1000"/>
    <s v="ok"/>
    <s v="Wrong"/>
    <x v="4"/>
    <n v="2024"/>
    <s v="Fri"/>
    <x v="0"/>
    <s v="Fast"/>
    <x v="0"/>
    <s v="Weekday"/>
  </r>
  <r>
    <x v="1641"/>
    <d v="2024-11-28T00:00:00"/>
    <d v="2024-11-26T00:00:00"/>
    <d v="2024-12-02T00:00:00"/>
    <s v="Vikas Verma"/>
    <s v="Jaipur"/>
    <x v="2"/>
    <x v="0"/>
    <s v="Chair"/>
    <n v="0"/>
    <n v="1000"/>
    <n v="0"/>
    <x v="2"/>
    <s v="Cancelled"/>
    <s v="Delayed"/>
    <s v="WH-Mumbai"/>
    <s v="Online"/>
    <s v="N/A"/>
    <s v="N/A"/>
    <n v="6"/>
    <s v="Keep"/>
    <s v="Fix"/>
    <s v="Valid"/>
    <s v="Dispatch Error"/>
    <s v="Ok"/>
    <s v="Ok"/>
    <n v="0"/>
    <s v="ok"/>
    <s v="Not Returned"/>
    <x v="5"/>
    <n v="2024"/>
    <s v="Thu"/>
    <x v="1"/>
    <s v="Slow"/>
    <x v="0"/>
    <s v="Weekday"/>
  </r>
  <r>
    <x v="1642"/>
    <d v="2024-01-21T00:00:00"/>
    <d v="2024-01-21T00:00:00"/>
    <d v="2024-01-26T00:00:00"/>
    <s v="Sneha Joshi"/>
    <s v="Hyderabad"/>
    <x v="0"/>
    <x v="1"/>
    <s v="Wheat"/>
    <n v="2"/>
    <n v="2000"/>
    <n v="4000"/>
    <x v="1"/>
    <s v="Completed"/>
    <s v="Delayed"/>
    <s v="WH-Delhi"/>
    <s v="Online"/>
    <s v="Yes"/>
    <s v="Damaged"/>
    <n v="5"/>
    <s v="Keep"/>
    <s v="Ok"/>
    <s v="Valid"/>
    <s v="OK"/>
    <s v="Ok"/>
    <s v="Ok"/>
    <n v="4000"/>
    <s v="ok"/>
    <s v="Damaged"/>
    <x v="4"/>
    <n v="2024"/>
    <s v="Sun"/>
    <x v="0"/>
    <s v="Medium"/>
    <x v="2"/>
    <s v="Weekend"/>
  </r>
  <r>
    <x v="1643"/>
    <d v="2024-07-26T00:00:00"/>
    <d v="2024-07-26T00:00:00"/>
    <d v="2024-07-26T00:00:00"/>
    <s v="Anjali Singh"/>
    <s v="Jaipur"/>
    <x v="2"/>
    <x v="3"/>
    <s v="Headphones"/>
    <n v="1"/>
    <n v="1000"/>
    <n v="1000"/>
    <x v="0"/>
    <s v="Cancelled"/>
    <s v="Delayed"/>
    <s v="WH-Mumbai"/>
    <s v="Online"/>
    <s v="N/A"/>
    <s v="N/A"/>
    <n v="0"/>
    <s v="Keep"/>
    <s v="Ok"/>
    <s v="Valid"/>
    <s v="OK"/>
    <s v="Ok"/>
    <s v="Ok"/>
    <n v="1000"/>
    <s v="ok"/>
    <s v="Not Returned"/>
    <x v="1"/>
    <n v="2024"/>
    <s v="Fri"/>
    <x v="0"/>
    <s v="Fast"/>
    <x v="0"/>
    <s v="Weekday"/>
  </r>
  <r>
    <x v="1644"/>
    <d v="2024-09-02T00:00:00"/>
    <d v="2024-09-03T00:00:00"/>
    <d v="2024-09-08T00:00:00"/>
    <s v="Neha Joshi"/>
    <s v="Hyderabad"/>
    <x v="0"/>
    <x v="0"/>
    <s v="Table"/>
    <n v="1"/>
    <n v="1000"/>
    <n v="1000"/>
    <x v="1"/>
    <s v="Completed"/>
    <s v="Delayed"/>
    <s v="WH-Delhi"/>
    <s v="Online"/>
    <s v="Yes"/>
    <s v="Late Delivery"/>
    <n v="5"/>
    <s v="Keep"/>
    <s v="Ok"/>
    <s v="Valid"/>
    <s v="OK"/>
    <s v="Ok"/>
    <s v="Ok"/>
    <n v="1000"/>
    <s v="ok"/>
    <s v="Late Delivery"/>
    <x v="7"/>
    <n v="2024"/>
    <s v="Mon"/>
    <x v="0"/>
    <s v="Medium"/>
    <x v="0"/>
    <s v="Weekday"/>
  </r>
  <r>
    <x v="1645"/>
    <d v="2024-08-15T00:00:00"/>
    <d v="2024-08-16T00:00:00"/>
    <d v="2024-08-15T00:00:00"/>
    <s v="Anjali Joshi"/>
    <s v="Bangalore"/>
    <x v="3"/>
    <x v="0"/>
    <s v="Table"/>
    <n v="-1"/>
    <n v="2000"/>
    <n v="-2000"/>
    <x v="2"/>
    <s v="Cancelled"/>
    <s v="Delayed"/>
    <s v="WH-Delhi"/>
    <s v="Online"/>
    <s v="Yes"/>
    <s v="Late Delivery"/>
    <n v="-1"/>
    <s v="Keep"/>
    <s v="Fix"/>
    <s v="Valid"/>
    <s v="Delivery Before Dispatch"/>
    <s v="Ok"/>
    <s v="Ok"/>
    <n v="-2000"/>
    <s v="ok"/>
    <s v="Late Delivery"/>
    <x v="11"/>
    <n v="2024"/>
    <s v="Thu"/>
    <x v="0"/>
    <s v="Fast"/>
    <x v="0"/>
    <s v="Weekday"/>
  </r>
  <r>
    <x v="1646"/>
    <d v="2024-02-21T00:00:00"/>
    <d v="2024-02-19T00:00:00"/>
    <d v="2024-02-18T00:00:00"/>
    <s v="Neha Gupta"/>
    <s v="Jaipur"/>
    <x v="2"/>
    <x v="1"/>
    <s v="Wheat"/>
    <n v="3"/>
    <n v="2000"/>
    <n v="6000"/>
    <x v="0"/>
    <s v="Completed"/>
    <s v="Delayed"/>
    <s v="WH-Pune"/>
    <s v="Offline"/>
    <s v="N/A"/>
    <s v="N/A"/>
    <n v="-1"/>
    <s v="Keep"/>
    <s v="Ok"/>
    <s v="Valid"/>
    <s v="Dispatch Error"/>
    <s v="Ok"/>
    <s v="Ok"/>
    <n v="6000"/>
    <s v="ok"/>
    <s v="Not Returned"/>
    <x v="2"/>
    <n v="2024"/>
    <s v="Wed"/>
    <x v="0"/>
    <s v="Fast"/>
    <x v="1"/>
    <s v="Weekday"/>
  </r>
  <r>
    <x v="1647"/>
    <d v="2024-06-16T00:00:00"/>
    <d v="2024-06-15T00:00:00"/>
    <d v="2024-06-22T00:00:00"/>
    <s v="Neha Yadav"/>
    <s v="Nagpur"/>
    <x v="1"/>
    <x v="3"/>
    <s v="Headphones"/>
    <n v="3"/>
    <n v="1000"/>
    <n v="3000"/>
    <x v="2"/>
    <s v="Cancelled"/>
    <s v="In Transit"/>
    <s v="WH-Pune"/>
    <s v="Online"/>
    <s v="No"/>
    <s v="N/A"/>
    <n v="7"/>
    <s v="Keep"/>
    <s v="Ok"/>
    <s v="Valid"/>
    <s v="Dispatch Error"/>
    <s v="Ok"/>
    <s v="Ok"/>
    <n v="3000"/>
    <s v="ok"/>
    <s v="Not Returned"/>
    <x v="3"/>
    <n v="2024"/>
    <s v="Sun"/>
    <x v="1"/>
    <s v="Slow"/>
    <x v="2"/>
    <s v="Weekend"/>
  </r>
  <r>
    <x v="1648"/>
    <d v="2024-12-26T00:00:00"/>
    <d v="2024-12-24T00:00:00"/>
    <d v="2024-12-28T00:00:00"/>
    <s v="Rahul Joshi"/>
    <s v="Hyderabad"/>
    <x v="0"/>
    <x v="1"/>
    <s v="Oil"/>
    <n v="0"/>
    <n v="100"/>
    <n v="0"/>
    <x v="0"/>
    <s v="Cancelled"/>
    <s v="Delayed"/>
    <s v="WH-Pune"/>
    <s v="Online"/>
    <s v="No"/>
    <s v="N/A"/>
    <n v="4"/>
    <s v="Keep"/>
    <s v="Fix"/>
    <s v="Valid"/>
    <s v="Dispatch Error"/>
    <s v="Ok"/>
    <s v="Ok"/>
    <n v="0"/>
    <s v="ok"/>
    <s v="Not Returned"/>
    <x v="6"/>
    <n v="2024"/>
    <s v="Thu"/>
    <x v="0"/>
    <s v="Medium"/>
    <x v="0"/>
    <s v="Weekday"/>
  </r>
  <r>
    <x v="1649"/>
    <d v="2024-06-29T00:00:00"/>
    <d v="2024-06-30T00:00:00"/>
    <d v="2024-06-30T00:00:00"/>
    <s v="Amit Gupta"/>
    <s v="Hyderabad"/>
    <x v="0"/>
    <x v="1"/>
    <s v="Rice"/>
    <n v="2"/>
    <n v="500"/>
    <n v="1000"/>
    <x v="3"/>
    <s v="Completed"/>
    <s v="Delayed"/>
    <s v="WH-Mumbai"/>
    <s v="Offline"/>
    <s v="Yes"/>
    <s v="Damaged"/>
    <n v="0"/>
    <s v="Keep"/>
    <s v="Ok"/>
    <s v="Valid"/>
    <s v="OK"/>
    <s v="Ok"/>
    <s v="Ok"/>
    <n v="1000"/>
    <s v="ok"/>
    <s v="Damaged"/>
    <x v="3"/>
    <n v="2024"/>
    <s v="Sat"/>
    <x v="0"/>
    <s v="Fast"/>
    <x v="0"/>
    <s v="Weekend"/>
  </r>
  <r>
    <x v="1650"/>
    <d v="2024-08-13T00:00:00"/>
    <d v="2024-08-16T00:00:00"/>
    <d v="2024-08-20T00:00:00"/>
    <s v="Sneha Patel"/>
    <s v="Bangalore"/>
    <x v="3"/>
    <x v="1"/>
    <s v="Wheat"/>
    <n v="0"/>
    <n v="100"/>
    <n v="0"/>
    <x v="0"/>
    <s v="Completed"/>
    <s v="Delayed"/>
    <s v="WH-Delhi"/>
    <s v="Offline"/>
    <s v="No"/>
    <s v="N/A"/>
    <n v="4"/>
    <s v="Keep"/>
    <s v="Fix"/>
    <s v="Valid"/>
    <s v="OK"/>
    <s v="Ok"/>
    <s v="Ok"/>
    <n v="0"/>
    <s v="ok"/>
    <s v="Not Returned"/>
    <x v="11"/>
    <n v="2024"/>
    <s v="Tue"/>
    <x v="0"/>
    <s v="Medium"/>
    <x v="0"/>
    <s v="Weekday"/>
  </r>
  <r>
    <x v="1651"/>
    <d v="2024-02-08T00:00:00"/>
    <d v="2024-02-10T00:00:00"/>
    <d v="2024-02-11T00:00:00"/>
    <s v="Pooja Verma"/>
    <s v="Lucknow"/>
    <x v="4"/>
    <x v="3"/>
    <s v="Headphones"/>
    <n v="3"/>
    <n v="0"/>
    <n v="0"/>
    <x v="0"/>
    <s v="Completed"/>
    <s v="Delayed"/>
    <s v="WH-Pune"/>
    <s v="Online"/>
    <s v="Yes"/>
    <s v="Damaged"/>
    <n v="1"/>
    <s v="Keep"/>
    <s v="Ok"/>
    <s v="Missing"/>
    <s v="OK"/>
    <s v="Fix"/>
    <s v="Ok"/>
    <n v="0"/>
    <s v="ok"/>
    <s v="Damaged"/>
    <x v="2"/>
    <n v="2024"/>
    <s v="Thu"/>
    <x v="0"/>
    <s v="Fast"/>
    <x v="0"/>
    <s v="Weekday"/>
  </r>
  <r>
    <x v="1652"/>
    <d v="2024-02-25T00:00:00"/>
    <d v="2024-02-28T00:00:00"/>
    <d v="2024-03-05T00:00:00"/>
    <s v="Anjali Patel"/>
    <s v="Mumbai"/>
    <x v="1"/>
    <x v="3"/>
    <s v="Laptop"/>
    <n v="0"/>
    <n v="500"/>
    <n v="0"/>
    <x v="1"/>
    <s v="Pending"/>
    <s v="On Time"/>
    <s v="WH-Mumbai"/>
    <s v="Online"/>
    <s v="N/A"/>
    <s v="N/A"/>
    <n v="6"/>
    <s v="Keep"/>
    <s v="Fix"/>
    <s v="Valid"/>
    <s v="OK"/>
    <s v="Ok"/>
    <s v="Ok"/>
    <n v="0"/>
    <s v="ok"/>
    <s v="Not Returned"/>
    <x v="2"/>
    <n v="2024"/>
    <s v="Sun"/>
    <x v="1"/>
    <s v="Slow"/>
    <x v="0"/>
    <s v="Weekend"/>
  </r>
  <r>
    <x v="1653"/>
    <d v="2024-05-13T00:00:00"/>
    <d v="2024-05-13T00:00:00"/>
    <d v="2024-05-15T00:00:00"/>
    <s v="Priya Verma"/>
    <s v="Nagpur"/>
    <x v="1"/>
    <x v="0"/>
    <s v="Table"/>
    <n v="2"/>
    <n v="0"/>
    <n v="0"/>
    <x v="2"/>
    <s v="Completed"/>
    <s v="Delayed"/>
    <s v="WH-Mumbai"/>
    <s v="Online"/>
    <s v="Yes"/>
    <s v="Unknwon"/>
    <n v="2"/>
    <s v="Keep"/>
    <s v="Ok"/>
    <s v="Missing"/>
    <s v="OK"/>
    <s v="Fix"/>
    <s v="Ok"/>
    <n v="0"/>
    <s v="ok"/>
    <s v="Unknwon"/>
    <x v="9"/>
    <n v="2024"/>
    <s v="Mon"/>
    <x v="0"/>
    <s v="Fast"/>
    <x v="0"/>
    <s v="Weekday"/>
  </r>
  <r>
    <x v="1654"/>
    <d v="2024-01-07T00:00:00"/>
    <d v="2024-01-09T00:00:00"/>
    <d v="2024-01-09T00:00:00"/>
    <s v="Sneha Patel"/>
    <s v="Lucknow"/>
    <x v="4"/>
    <x v="3"/>
    <s v="Headphones"/>
    <n v="3"/>
    <n v="0"/>
    <n v="0"/>
    <x v="1"/>
    <s v="Completed"/>
    <s v="Delayed"/>
    <s v="WH-Delhi"/>
    <s v="Online"/>
    <s v="N/A"/>
    <s v="N/A"/>
    <n v="0"/>
    <s v="Keep"/>
    <s v="Ok"/>
    <s v="Missing"/>
    <s v="OK"/>
    <s v="Fix"/>
    <s v="Ok"/>
    <n v="0"/>
    <s v="ok"/>
    <s v="Not Returned"/>
    <x v="4"/>
    <n v="2024"/>
    <s v="Sun"/>
    <x v="0"/>
    <s v="Fast"/>
    <x v="0"/>
    <s v="Weekend"/>
  </r>
  <r>
    <x v="1655"/>
    <d v="2024-08-06T00:00:00"/>
    <d v="2024-08-08T00:00:00"/>
    <d v="2024-08-08T00:00:00"/>
    <s v="Amit Joshi"/>
    <s v="Lucknow"/>
    <x v="4"/>
    <x v="3"/>
    <s v="Laptop"/>
    <n v="3"/>
    <n v="1000"/>
    <n v="3000"/>
    <x v="3"/>
    <s v="Completed"/>
    <s v="In Transit"/>
    <s v="WH-Delhi"/>
    <s v="Online"/>
    <s v="N/A"/>
    <s v="N/A"/>
    <n v="0"/>
    <s v="Keep"/>
    <s v="Ok"/>
    <s v="Valid"/>
    <s v="OK"/>
    <s v="Ok"/>
    <s v="Ok"/>
    <n v="3000"/>
    <s v="ok"/>
    <s v="Not Returned"/>
    <x v="11"/>
    <n v="2024"/>
    <s v="Tue"/>
    <x v="0"/>
    <s v="Fast"/>
    <x v="2"/>
    <s v="Weekday"/>
  </r>
  <r>
    <x v="1656"/>
    <d v="2024-07-30T00:00:00"/>
    <d v="2024-07-30T00:00:00"/>
    <d v="2024-08-04T00:00:00"/>
    <s v="Priya Sharma"/>
    <s v="Delhi"/>
    <x v="5"/>
    <x v="3"/>
    <s v="Mobile"/>
    <n v="1"/>
    <n v="2000"/>
    <n v="2000"/>
    <x v="1"/>
    <s v="Completed"/>
    <s v="Delayed"/>
    <s v="WH-Pune"/>
    <s v="Online"/>
    <s v="N/A"/>
    <s v="N/A"/>
    <n v="5"/>
    <s v="Keep"/>
    <s v="Ok"/>
    <s v="Valid"/>
    <s v="OK"/>
    <s v="Ok"/>
    <s v="Ok"/>
    <n v="2000"/>
    <s v="ok"/>
    <s v="Not Returned"/>
    <x v="1"/>
    <n v="2024"/>
    <s v="Tue"/>
    <x v="0"/>
    <s v="Medium"/>
    <x v="2"/>
    <s v="Weekday"/>
  </r>
  <r>
    <x v="1657"/>
    <d v="2024-07-20T00:00:00"/>
    <d v="2024-07-19T00:00:00"/>
    <d v="2024-07-22T00:00:00"/>
    <s v="Rahul Kumar"/>
    <s v="Hyderabad"/>
    <x v="0"/>
    <x v="3"/>
    <s v="Mobile"/>
    <n v="3"/>
    <n v="2000"/>
    <n v="6000"/>
    <x v="0"/>
    <s v="Cancelled"/>
    <s v="In Transit"/>
    <s v="WH-Mumbai"/>
    <s v="Online"/>
    <s v="Yes"/>
    <s v="Wrong Item"/>
    <n v="3"/>
    <s v="Keep"/>
    <s v="Ok"/>
    <s v="Valid"/>
    <s v="Dispatch Error"/>
    <s v="Ok"/>
    <s v="Ok"/>
    <n v="6000"/>
    <s v="ok"/>
    <s v="Wrong Item"/>
    <x v="1"/>
    <n v="2024"/>
    <s v="Sat"/>
    <x v="0"/>
    <s v="Medium"/>
    <x v="1"/>
    <s v="Weekend"/>
  </r>
  <r>
    <x v="1658"/>
    <d v="2024-12-01T00:00:00"/>
    <d v="2024-11-29T00:00:00"/>
    <d v="2024-11-29T00:00:00"/>
    <s v="Priya Singh"/>
    <s v="Mumbai"/>
    <x v="1"/>
    <x v="2"/>
    <s v="Jacket"/>
    <n v="2"/>
    <n v="500"/>
    <n v="1000"/>
    <x v="0"/>
    <s v="Pending"/>
    <s v="Delayed"/>
    <s v="WH-Mumbai"/>
    <s v="Offline"/>
    <s v="No"/>
    <s v="N/A"/>
    <n v="0"/>
    <s v="Keep"/>
    <s v="Ok"/>
    <s v="Valid"/>
    <s v="Dispatch Error"/>
    <s v="Ok"/>
    <s v="Ok"/>
    <n v="1000"/>
    <s v="ok"/>
    <s v="Not Returned"/>
    <x v="6"/>
    <n v="2024"/>
    <s v="Sun"/>
    <x v="0"/>
    <s v="Fast"/>
    <x v="0"/>
    <s v="Weekend"/>
  </r>
  <r>
    <x v="1659"/>
    <d v="2024-05-23T00:00:00"/>
    <d v="2024-05-22T00:00:00"/>
    <d v="2024-05-28T00:00:00"/>
    <s v="Priya Gupta"/>
    <s v="Mumbai"/>
    <x v="1"/>
    <x v="1"/>
    <s v="Wheat"/>
    <n v="2"/>
    <n v="2000"/>
    <n v="4000"/>
    <x v="3"/>
    <s v="Pending"/>
    <s v="Delayed"/>
    <s v="WH-Delhi"/>
    <s v="Online"/>
    <s v="No"/>
    <s v="N/A"/>
    <n v="6"/>
    <s v="Keep"/>
    <s v="Ok"/>
    <s v="Valid"/>
    <s v="Dispatch Error"/>
    <s v="Ok"/>
    <s v="Ok"/>
    <n v="4000"/>
    <s v="ok"/>
    <s v="Not Returned"/>
    <x v="9"/>
    <n v="2024"/>
    <s v="Thu"/>
    <x v="1"/>
    <s v="Slow"/>
    <x v="2"/>
    <s v="Weekday"/>
  </r>
  <r>
    <x v="1660"/>
    <d v="2024-11-12T00:00:00"/>
    <d v="2024-11-11T00:00:00"/>
    <d v="2024-11-16T00:00:00"/>
    <s v="Vikas Singh"/>
    <s v="Nagpur"/>
    <x v="1"/>
    <x v="0"/>
    <s v="Chair"/>
    <n v="2"/>
    <n v="500"/>
    <n v="1000"/>
    <x v="2"/>
    <s v="Completed"/>
    <s v="Delayed"/>
    <s v="WH-Delhi"/>
    <s v="Offline"/>
    <s v="Yes"/>
    <s v="Unknwon"/>
    <n v="5"/>
    <s v="Keep"/>
    <s v="Ok"/>
    <s v="Valid"/>
    <s v="Dispatch Error"/>
    <s v="Ok"/>
    <s v="Ok"/>
    <n v="1000"/>
    <s v="ok"/>
    <s v="Unknwon"/>
    <x v="5"/>
    <n v="2024"/>
    <s v="Tue"/>
    <x v="0"/>
    <s v="Medium"/>
    <x v="0"/>
    <s v="Weekday"/>
  </r>
  <r>
    <x v="1661"/>
    <d v="2024-05-22T00:00:00"/>
    <d v="2024-05-21T00:00:00"/>
    <d v="2024-05-21T00:00:00"/>
    <s v="Rahul Kumar"/>
    <s v="Lucknow"/>
    <x v="4"/>
    <x v="3"/>
    <s v="Laptop"/>
    <n v="1"/>
    <n v="100"/>
    <n v="100"/>
    <x v="2"/>
    <s v="Completed"/>
    <s v="In Transit"/>
    <s v="WH-Delhi"/>
    <s v="Offline"/>
    <s v="N/A"/>
    <s v="N/A"/>
    <n v="0"/>
    <s v="Keep"/>
    <s v="Ok"/>
    <s v="Valid"/>
    <s v="Dispatch Error"/>
    <s v="Ok"/>
    <s v="Ok"/>
    <n v="100"/>
    <s v="ok"/>
    <s v="Not Returned"/>
    <x v="9"/>
    <n v="2024"/>
    <s v="Wed"/>
    <x v="0"/>
    <s v="Fast"/>
    <x v="0"/>
    <s v="Weekday"/>
  </r>
  <r>
    <x v="1662"/>
    <d v="2024-07-07T00:00:00"/>
    <d v="2024-07-09T00:00:00"/>
    <d v="2024-07-14T00:00:00"/>
    <s v="Rohit Singh"/>
    <s v="Hyderabad"/>
    <x v="0"/>
    <x v="3"/>
    <s v="Headphones"/>
    <n v="1"/>
    <n v="500"/>
    <n v="500"/>
    <x v="0"/>
    <s v="Completed"/>
    <s v="Delayed"/>
    <s v="WH-Pune"/>
    <s v="Offline"/>
    <s v="N/A"/>
    <s v="N/A"/>
    <n v="5"/>
    <s v="Keep"/>
    <s v="Ok"/>
    <s v="Valid"/>
    <s v="OK"/>
    <s v="Ok"/>
    <s v="Ok"/>
    <n v="500"/>
    <s v="ok"/>
    <s v="Not Returned"/>
    <x v="1"/>
    <n v="2024"/>
    <s v="Sun"/>
    <x v="0"/>
    <s v="Medium"/>
    <x v="0"/>
    <s v="Weekend"/>
  </r>
  <r>
    <x v="1663"/>
    <d v="2024-09-15T00:00:00"/>
    <d v="2024-09-17T00:00:00"/>
    <d v="2024-09-17T00:00:00"/>
    <s v="Anjali Kumar"/>
    <s v="Hyderabad"/>
    <x v="0"/>
    <x v="1"/>
    <s v="Rice"/>
    <n v="2"/>
    <n v="1000"/>
    <n v="2000"/>
    <x v="0"/>
    <s v="Completed"/>
    <s v="In Transit"/>
    <s v="WH-Pune"/>
    <s v="Offline"/>
    <s v="Yes"/>
    <s v="Late Delivery"/>
    <n v="0"/>
    <s v="Keep"/>
    <s v="Ok"/>
    <s v="Valid"/>
    <s v="OK"/>
    <s v="Ok"/>
    <s v="Ok"/>
    <n v="2000"/>
    <s v="ok"/>
    <s v="Late Delivery"/>
    <x v="7"/>
    <n v="2024"/>
    <s v="Sun"/>
    <x v="0"/>
    <s v="Fast"/>
    <x v="2"/>
    <s v="Weekend"/>
  </r>
  <r>
    <x v="1664"/>
    <d v="2024-07-08T00:00:00"/>
    <d v="2024-07-07T00:00:00"/>
    <d v="2024-07-11T00:00:00"/>
    <s v="Neha Sharma"/>
    <s v="Nagpur"/>
    <x v="1"/>
    <x v="2"/>
    <s v="T-Shirt"/>
    <n v="0"/>
    <n v="500"/>
    <n v="0"/>
    <x v="1"/>
    <s v="Completed"/>
    <s v="In Transit"/>
    <s v="WH-Pune"/>
    <s v="Offline"/>
    <s v="Yes"/>
    <s v="Late Delivery"/>
    <n v="4"/>
    <s v="Keep"/>
    <s v="Fix"/>
    <s v="Valid"/>
    <s v="Dispatch Error"/>
    <s v="Ok"/>
    <s v="Ok"/>
    <n v="0"/>
    <s v="ok"/>
    <s v="Late Delivery"/>
    <x v="1"/>
    <n v="2024"/>
    <s v="Mon"/>
    <x v="0"/>
    <s v="Medium"/>
    <x v="0"/>
    <s v="Weekday"/>
  </r>
  <r>
    <x v="1665"/>
    <d v="2024-09-24T00:00:00"/>
    <d v="2024-09-26T00:00:00"/>
    <d v="2024-10-02T00:00:00"/>
    <s v="Rahul Sharma"/>
    <s v="Pune"/>
    <x v="1"/>
    <x v="1"/>
    <s v="Wheat"/>
    <n v="0"/>
    <n v="0"/>
    <n v="0"/>
    <x v="1"/>
    <s v="Completed"/>
    <s v="Delayed"/>
    <s v="WH-Pune"/>
    <s v="Online"/>
    <s v="N/A"/>
    <s v="N/A"/>
    <n v="6"/>
    <s v="Keep"/>
    <s v="Fix"/>
    <s v="Missing"/>
    <s v="OK"/>
    <s v="Fix"/>
    <s v="Ok"/>
    <n v="0"/>
    <s v="ok"/>
    <s v="Not Returned"/>
    <x v="7"/>
    <n v="2024"/>
    <s v="Tue"/>
    <x v="1"/>
    <s v="Slow"/>
    <x v="0"/>
    <s v="Weekday"/>
  </r>
  <r>
    <x v="1666"/>
    <d v="2024-04-20T00:00:00"/>
    <d v="2024-04-22T00:00:00"/>
    <d v="2024-04-27T00:00:00"/>
    <s v="Priya Patel"/>
    <s v="Lucknow"/>
    <x v="4"/>
    <x v="3"/>
    <s v="Laptop"/>
    <n v="0"/>
    <n v="2000"/>
    <n v="0"/>
    <x v="1"/>
    <s v="Completed"/>
    <s v="In Transit"/>
    <s v="WH-Delhi"/>
    <s v="Online"/>
    <s v="No"/>
    <s v="N/A"/>
    <n v="5"/>
    <s v="Keep"/>
    <s v="Fix"/>
    <s v="Valid"/>
    <s v="OK"/>
    <s v="Ok"/>
    <s v="Ok"/>
    <n v="0"/>
    <s v="ok"/>
    <s v="Not Returned"/>
    <x v="10"/>
    <n v="2024"/>
    <s v="Sat"/>
    <x v="0"/>
    <s v="Medium"/>
    <x v="0"/>
    <s v="Weekend"/>
  </r>
  <r>
    <x v="1667"/>
    <d v="2024-04-24T00:00:00"/>
    <d v="2024-04-24T00:00:00"/>
    <d v="2024-04-29T00:00:00"/>
    <s v="Rahul Sharma"/>
    <s v="Lucknow"/>
    <x v="4"/>
    <x v="3"/>
    <s v="Mobile"/>
    <n v="2"/>
    <n v="2000"/>
    <n v="4000"/>
    <x v="3"/>
    <s v="Completed"/>
    <s v="In Transit"/>
    <s v="WH-Mumbai"/>
    <s v="Offline"/>
    <s v="No"/>
    <s v="N/A"/>
    <n v="5"/>
    <s v="Keep"/>
    <s v="Ok"/>
    <s v="Valid"/>
    <s v="OK"/>
    <s v="Ok"/>
    <s v="Ok"/>
    <n v="4000"/>
    <s v="ok"/>
    <s v="Not Returned"/>
    <x v="10"/>
    <n v="2024"/>
    <s v="Wed"/>
    <x v="0"/>
    <s v="Medium"/>
    <x v="2"/>
    <s v="Weekday"/>
  </r>
  <r>
    <x v="1668"/>
    <d v="2024-07-22T00:00:00"/>
    <d v="2024-07-21T00:00:00"/>
    <d v="2024-07-21T00:00:00"/>
    <s v="Rahul Sharma"/>
    <s v="Delhi"/>
    <x v="5"/>
    <x v="2"/>
    <s v="Jacket"/>
    <n v="1"/>
    <n v="2000"/>
    <n v="2000"/>
    <x v="2"/>
    <s v="Completed"/>
    <s v="Delayed"/>
    <s v="WH-Mumbai"/>
    <s v="Online"/>
    <s v="No"/>
    <s v="N/A"/>
    <n v="0"/>
    <s v="Keep"/>
    <s v="Ok"/>
    <s v="Valid"/>
    <s v="Dispatch Error"/>
    <s v="Ok"/>
    <s v="Ok"/>
    <n v="2000"/>
    <s v="ok"/>
    <s v="Not Returned"/>
    <x v="1"/>
    <n v="2024"/>
    <s v="Mon"/>
    <x v="0"/>
    <s v="Fast"/>
    <x v="2"/>
    <s v="Weekday"/>
  </r>
  <r>
    <x v="1669"/>
    <d v="2024-10-29T00:00:00"/>
    <d v="2024-10-31T00:00:00"/>
    <d v="2024-11-02T00:00:00"/>
    <s v="Rahul Joshi"/>
    <s v="Pune"/>
    <x v="1"/>
    <x v="3"/>
    <s v="Headphones"/>
    <n v="3"/>
    <n v="0"/>
    <n v="0"/>
    <x v="3"/>
    <s v="Cancelled"/>
    <s v="On Time"/>
    <s v="WH-Pune"/>
    <s v="Offline"/>
    <s v="No"/>
    <s v="N/A"/>
    <n v="2"/>
    <s v="Keep"/>
    <s v="Ok"/>
    <s v="Missing"/>
    <s v="OK"/>
    <s v="Fix"/>
    <s v="Ok"/>
    <n v="0"/>
    <s v="ok"/>
    <s v="Not Returned"/>
    <x v="0"/>
    <n v="2024"/>
    <s v="Tue"/>
    <x v="0"/>
    <s v="Fast"/>
    <x v="0"/>
    <s v="Weekday"/>
  </r>
  <r>
    <x v="1670"/>
    <d v="2024-11-21T00:00:00"/>
    <d v="2024-11-23T00:00:00"/>
    <d v="2024-11-28T00:00:00"/>
    <s v="Sneha Joshi"/>
    <s v="Delhi"/>
    <x v="5"/>
    <x v="3"/>
    <s v="Headphones"/>
    <n v="0"/>
    <n v="100"/>
    <n v="0"/>
    <x v="3"/>
    <s v="Completed"/>
    <s v="Delayed"/>
    <s v="WH-Delhi"/>
    <s v="Online"/>
    <s v="Yes"/>
    <s v="Damaged"/>
    <n v="5"/>
    <s v="Keep"/>
    <s v="Fix"/>
    <s v="Valid"/>
    <s v="OK"/>
    <s v="Ok"/>
    <s v="Ok"/>
    <n v="0"/>
    <s v="ok"/>
    <s v="Damaged"/>
    <x v="5"/>
    <n v="2024"/>
    <s v="Thu"/>
    <x v="0"/>
    <s v="Medium"/>
    <x v="0"/>
    <s v="Weekday"/>
  </r>
  <r>
    <x v="1671"/>
    <d v="2024-08-29T00:00:00"/>
    <d v="2024-08-28T00:00:00"/>
    <d v="2024-09-02T00:00:00"/>
    <s v="Vikas Sharma"/>
    <s v="Nagpur"/>
    <x v="1"/>
    <x v="2"/>
    <s v="T-Shirt"/>
    <n v="0"/>
    <n v="2000"/>
    <n v="0"/>
    <x v="1"/>
    <s v="Pending"/>
    <s v="Delayed"/>
    <s v="WH-Mumbai"/>
    <s v="Offline"/>
    <s v="Yes"/>
    <s v="Damaged"/>
    <n v="5"/>
    <s v="Keep"/>
    <s v="Fix"/>
    <s v="Valid"/>
    <s v="Dispatch Error"/>
    <s v="Ok"/>
    <s v="Ok"/>
    <n v="0"/>
    <s v="ok"/>
    <s v="Damaged"/>
    <x v="11"/>
    <n v="2024"/>
    <s v="Thu"/>
    <x v="0"/>
    <s v="Medium"/>
    <x v="0"/>
    <s v="Weekday"/>
  </r>
  <r>
    <x v="1672"/>
    <d v="2024-04-10T00:00:00"/>
    <d v="2024-04-11T00:00:00"/>
    <d v="2024-04-18T00:00:00"/>
    <s v="Priya Sharma"/>
    <s v="Jaipur"/>
    <x v="2"/>
    <x v="1"/>
    <s v="Rice"/>
    <n v="1"/>
    <n v="0"/>
    <n v="0"/>
    <x v="0"/>
    <s v="Pending"/>
    <s v="On Time"/>
    <s v="WH-Delhi"/>
    <s v="Offline"/>
    <s v="No"/>
    <s v="N/A"/>
    <n v="7"/>
    <s v="Keep"/>
    <s v="Ok"/>
    <s v="Missing"/>
    <s v="OK"/>
    <s v="Fix"/>
    <s v="Ok"/>
    <n v="0"/>
    <s v="ok"/>
    <s v="Not Returned"/>
    <x v="10"/>
    <n v="2024"/>
    <s v="Wed"/>
    <x v="1"/>
    <s v="Slow"/>
    <x v="0"/>
    <s v="Weekday"/>
  </r>
  <r>
    <x v="1673"/>
    <d v="2024-09-07T00:00:00"/>
    <d v="2024-09-10T00:00:00"/>
    <d v="2024-09-09T00:00:00"/>
    <s v="Neha Joshi"/>
    <s v="Bangalore"/>
    <x v="3"/>
    <x v="3"/>
    <s v="Laptop"/>
    <n v="2"/>
    <n v="2000"/>
    <n v="4000"/>
    <x v="2"/>
    <s v="Completed"/>
    <s v="Delayed"/>
    <s v="WH-Delhi"/>
    <s v="Offline"/>
    <s v="N/A"/>
    <s v="N/A"/>
    <n v="-1"/>
    <s v="Keep"/>
    <s v="Ok"/>
    <s v="Valid"/>
    <s v="Delivery Before Dispatch"/>
    <s v="Ok"/>
    <s v="Ok"/>
    <n v="4000"/>
    <s v="ok"/>
    <s v="Not Returned"/>
    <x v="7"/>
    <n v="2024"/>
    <s v="Sat"/>
    <x v="0"/>
    <s v="Fast"/>
    <x v="2"/>
    <s v="Weekend"/>
  </r>
  <r>
    <x v="1674"/>
    <d v="2024-01-02T00:00:00"/>
    <d v="2024-01-02T00:00:00"/>
    <d v="2024-01-02T00:00:00"/>
    <s v="Rohit Singh"/>
    <s v="Mumbai"/>
    <x v="1"/>
    <x v="1"/>
    <s v="Rice"/>
    <n v="1"/>
    <n v="0"/>
    <n v="0"/>
    <x v="1"/>
    <s v="Cancelled"/>
    <s v="In Transit"/>
    <s v="WH-Pune"/>
    <s v="Offline"/>
    <s v="Yes"/>
    <s v="Damaged"/>
    <n v="0"/>
    <s v="Keep"/>
    <s v="Ok"/>
    <s v="Missing"/>
    <s v="OK"/>
    <s v="Fix"/>
    <s v="Ok"/>
    <n v="0"/>
    <s v="ok"/>
    <s v="Damaged"/>
    <x v="4"/>
    <n v="2024"/>
    <s v="Tue"/>
    <x v="0"/>
    <s v="Fast"/>
    <x v="0"/>
    <s v="Weekday"/>
  </r>
  <r>
    <x v="1675"/>
    <d v="2024-11-18T00:00:00"/>
    <d v="2024-11-17T00:00:00"/>
    <d v="2024-11-18T00:00:00"/>
    <s v="Anjali Patel"/>
    <s v="Delhi"/>
    <x v="5"/>
    <x v="3"/>
    <s v="Mobile"/>
    <n v="3"/>
    <n v="100"/>
    <n v="300"/>
    <x v="0"/>
    <s v="Pending"/>
    <s v="On Time"/>
    <s v="WH-Mumbai"/>
    <s v="Online"/>
    <s v="N/A"/>
    <s v="N/A"/>
    <n v="1"/>
    <s v="Keep"/>
    <s v="Ok"/>
    <s v="Valid"/>
    <s v="Dispatch Error"/>
    <s v="Ok"/>
    <s v="Ok"/>
    <n v="300"/>
    <s v="ok"/>
    <s v="Not Returned"/>
    <x v="5"/>
    <n v="2024"/>
    <s v="Mon"/>
    <x v="0"/>
    <s v="Fast"/>
    <x v="0"/>
    <s v="Weekday"/>
  </r>
  <r>
    <x v="1676"/>
    <d v="2024-12-18T00:00:00"/>
    <d v="2024-12-21T00:00:00"/>
    <d v="2024-12-28T00:00:00"/>
    <s v="Karan Gupta"/>
    <s v="Pune"/>
    <x v="1"/>
    <x v="1"/>
    <s v="Rice"/>
    <n v="1"/>
    <n v="100"/>
    <n v="100"/>
    <x v="2"/>
    <s v="Cancelled"/>
    <s v="In Transit"/>
    <s v="WH-Delhi"/>
    <s v="Online"/>
    <s v="N/A"/>
    <s v="N/A"/>
    <n v="7"/>
    <s v="Keep"/>
    <s v="Ok"/>
    <s v="Valid"/>
    <s v="OK"/>
    <s v="Ok"/>
    <s v="Ok"/>
    <n v="100"/>
    <s v="ok"/>
    <s v="Not Returned"/>
    <x v="6"/>
    <n v="2024"/>
    <s v="Wed"/>
    <x v="1"/>
    <s v="Slow"/>
    <x v="0"/>
    <s v="Weekday"/>
  </r>
  <r>
    <x v="1677"/>
    <d v="2024-08-16T00:00:00"/>
    <d v="2024-08-16T00:00:00"/>
    <d v="2024-08-15T00:00:00"/>
    <s v="Anjali Joshi"/>
    <s v="Bangalore"/>
    <x v="3"/>
    <x v="0"/>
    <s v="Sofa"/>
    <n v="0"/>
    <n v="2000"/>
    <n v="0"/>
    <x v="0"/>
    <s v="Pending"/>
    <s v="In Transit"/>
    <s v="WH-Mumbai"/>
    <s v="Online"/>
    <s v="No"/>
    <s v="N/A"/>
    <n v="-1"/>
    <s v="Keep"/>
    <s v="Fix"/>
    <s v="Valid"/>
    <s v="Delivery Before Order"/>
    <s v="Ok"/>
    <s v="Ok"/>
    <n v="0"/>
    <s v="ok"/>
    <s v="Not Returned"/>
    <x v="11"/>
    <n v="2024"/>
    <s v="Fri"/>
    <x v="0"/>
    <s v="Fast"/>
    <x v="0"/>
    <s v="Weekday"/>
  </r>
  <r>
    <x v="1678"/>
    <d v="2024-09-08T00:00:00"/>
    <d v="2024-09-09T00:00:00"/>
    <d v="2024-09-10T00:00:00"/>
    <s v="Neha Sharma"/>
    <s v="Jaipur"/>
    <x v="2"/>
    <x v="2"/>
    <s v="Jeans"/>
    <n v="2"/>
    <n v="1000"/>
    <n v="2000"/>
    <x v="3"/>
    <s v="Cancelled"/>
    <s v="On Time"/>
    <s v="WH-Pune"/>
    <s v="Online"/>
    <s v="No"/>
    <s v="N/A"/>
    <n v="1"/>
    <s v="Keep"/>
    <s v="Ok"/>
    <s v="Valid"/>
    <s v="OK"/>
    <s v="Ok"/>
    <s v="Ok"/>
    <n v="2000"/>
    <s v="ok"/>
    <s v="Not Returned"/>
    <x v="7"/>
    <n v="2024"/>
    <s v="Sun"/>
    <x v="0"/>
    <s v="Fast"/>
    <x v="2"/>
    <s v="Weekend"/>
  </r>
  <r>
    <x v="1679"/>
    <d v="2024-12-14T00:00:00"/>
    <d v="2024-12-17T00:00:00"/>
    <d v="2024-12-24T00:00:00"/>
    <s v="Vikas Singh"/>
    <s v="Delhi"/>
    <x v="5"/>
    <x v="2"/>
    <s v="T-Shirt"/>
    <n v="3"/>
    <n v="0"/>
    <n v="0"/>
    <x v="1"/>
    <s v="Completed"/>
    <s v="Delayed"/>
    <s v="WH-Mumbai"/>
    <s v="Online"/>
    <s v="N/A"/>
    <s v="N/A"/>
    <n v="7"/>
    <s v="Keep"/>
    <s v="Ok"/>
    <s v="Missing"/>
    <s v="OK"/>
    <s v="Fix"/>
    <s v="Ok"/>
    <n v="0"/>
    <s v="ok"/>
    <s v="Not Returned"/>
    <x v="6"/>
    <n v="2024"/>
    <s v="Sat"/>
    <x v="1"/>
    <s v="Slow"/>
    <x v="0"/>
    <s v="Weekend"/>
  </r>
  <r>
    <x v="1680"/>
    <d v="2024-09-07T00:00:00"/>
    <d v="2024-09-07T00:00:00"/>
    <d v="2024-09-08T00:00:00"/>
    <s v="Amit Sharma"/>
    <s v="Nagpur"/>
    <x v="1"/>
    <x v="0"/>
    <s v="Table"/>
    <n v="0"/>
    <n v="2000"/>
    <n v="0"/>
    <x v="1"/>
    <s v="Pending"/>
    <s v="On Time"/>
    <s v="WH-Pune"/>
    <s v="Online"/>
    <s v="Yes"/>
    <s v="Damaged"/>
    <n v="1"/>
    <s v="Keep"/>
    <s v="Fix"/>
    <s v="Valid"/>
    <s v="OK"/>
    <s v="Ok"/>
    <s v="Ok"/>
    <n v="0"/>
    <s v="ok"/>
    <s v="Damaged"/>
    <x v="7"/>
    <n v="2024"/>
    <s v="Sat"/>
    <x v="0"/>
    <s v="Fast"/>
    <x v="0"/>
    <s v="Weekend"/>
  </r>
  <r>
    <x v="1681"/>
    <d v="2024-04-27T00:00:00"/>
    <d v="2024-04-26T00:00:00"/>
    <d v="2024-05-03T00:00:00"/>
    <s v="Karan Singh"/>
    <s v="Delhi"/>
    <x v="5"/>
    <x v="1"/>
    <s v="Oil"/>
    <n v="0"/>
    <n v="100"/>
    <n v="0"/>
    <x v="1"/>
    <s v="Completed"/>
    <s v="Delayed"/>
    <s v="WH-Mumbai"/>
    <s v="Online"/>
    <s v="Yes"/>
    <s v="Unknwon"/>
    <n v="7"/>
    <s v="Keep"/>
    <s v="Fix"/>
    <s v="Valid"/>
    <s v="Dispatch Error"/>
    <s v="Ok"/>
    <s v="Ok"/>
    <n v="0"/>
    <s v="ok"/>
    <s v="Unknwon"/>
    <x v="10"/>
    <n v="2024"/>
    <s v="Sat"/>
    <x v="1"/>
    <s v="Slow"/>
    <x v="0"/>
    <s v="Weekend"/>
  </r>
  <r>
    <x v="1682"/>
    <d v="2024-12-08T00:00:00"/>
    <d v="2024-12-11T00:00:00"/>
    <d v="2024-12-18T00:00:00"/>
    <s v="Priya Joshi"/>
    <s v="Nagpur"/>
    <x v="1"/>
    <x v="3"/>
    <s v="Laptop"/>
    <n v="-1"/>
    <n v="500"/>
    <n v="-500"/>
    <x v="3"/>
    <s v="Completed"/>
    <s v="Delayed"/>
    <s v="WH-Mumbai"/>
    <s v="Offline"/>
    <s v="No"/>
    <s v="N/A"/>
    <n v="7"/>
    <s v="Keep"/>
    <s v="Fix"/>
    <s v="Valid"/>
    <s v="OK"/>
    <s v="Ok"/>
    <s v="Ok"/>
    <n v="-500"/>
    <s v="ok"/>
    <s v="Not Returned"/>
    <x v="6"/>
    <n v="2024"/>
    <s v="Sun"/>
    <x v="1"/>
    <s v="Slow"/>
    <x v="0"/>
    <s v="Weekend"/>
  </r>
  <r>
    <x v="1683"/>
    <d v="2024-07-16T00:00:00"/>
    <d v="2024-07-16T00:00:00"/>
    <d v="2024-07-18T00:00:00"/>
    <s v="Neha Patel"/>
    <s v="Lucknow"/>
    <x v="4"/>
    <x v="2"/>
    <s v="Jacket"/>
    <n v="2"/>
    <n v="1000"/>
    <n v="2000"/>
    <x v="3"/>
    <s v="Completed"/>
    <s v="Delayed"/>
    <s v="WH-Pune"/>
    <s v="Online"/>
    <s v="Yes"/>
    <s v="Damaged"/>
    <n v="2"/>
    <s v="Keep"/>
    <s v="Ok"/>
    <s v="Valid"/>
    <s v="OK"/>
    <s v="Ok"/>
    <s v="Ok"/>
    <n v="2000"/>
    <s v="ok"/>
    <s v="Damaged"/>
    <x v="1"/>
    <n v="2024"/>
    <s v="Tue"/>
    <x v="0"/>
    <s v="Fast"/>
    <x v="2"/>
    <s v="Weekday"/>
  </r>
  <r>
    <x v="1684"/>
    <d v="2024-02-04T00:00:00"/>
    <d v="2024-02-05T00:00:00"/>
    <d v="2024-02-10T00:00:00"/>
    <s v="Rahul Sharma"/>
    <s v="Bangalore"/>
    <x v="3"/>
    <x v="0"/>
    <s v="Table"/>
    <n v="0"/>
    <n v="1000"/>
    <n v="0"/>
    <x v="2"/>
    <s v="Completed"/>
    <s v="In Transit"/>
    <s v="WH-Pune"/>
    <s v="Offline"/>
    <s v="No"/>
    <s v="N/A"/>
    <n v="5"/>
    <s v="Keep"/>
    <s v="Fix"/>
    <s v="Valid"/>
    <s v="OK"/>
    <s v="Ok"/>
    <s v="Ok"/>
    <n v="0"/>
    <s v="ok"/>
    <s v="Not Returned"/>
    <x v="2"/>
    <n v="2024"/>
    <s v="Sun"/>
    <x v="0"/>
    <s v="Medium"/>
    <x v="0"/>
    <s v="Weekend"/>
  </r>
  <r>
    <x v="1685"/>
    <d v="2024-03-03T00:00:00"/>
    <d v="2024-03-03T00:00:00"/>
    <d v="2024-03-08T00:00:00"/>
    <s v="Amit Patel"/>
    <s v="Bangalore"/>
    <x v="3"/>
    <x v="2"/>
    <s v="T-Shirt"/>
    <n v="3"/>
    <n v="1000"/>
    <n v="3000"/>
    <x v="2"/>
    <s v="Completed"/>
    <s v="In Transit"/>
    <s v="WH-Pune"/>
    <s v="Online"/>
    <s v="Yes"/>
    <s v="Damaged"/>
    <n v="5"/>
    <s v="Keep"/>
    <s v="Ok"/>
    <s v="Valid"/>
    <s v="OK"/>
    <s v="Ok"/>
    <s v="Ok"/>
    <n v="3000"/>
    <s v="ok"/>
    <s v="Damaged"/>
    <x v="8"/>
    <n v="2024"/>
    <s v="Sun"/>
    <x v="0"/>
    <s v="Medium"/>
    <x v="2"/>
    <s v="Weekend"/>
  </r>
  <r>
    <x v="1686"/>
    <d v="2024-10-28T00:00:00"/>
    <d v="2024-10-29T00:00:00"/>
    <d v="2024-11-05T00:00:00"/>
    <s v="Vikas Joshi"/>
    <s v="Mumbai"/>
    <x v="1"/>
    <x v="3"/>
    <s v="Mobile"/>
    <n v="-1"/>
    <n v="0"/>
    <n v="0"/>
    <x v="2"/>
    <s v="Cancelled"/>
    <s v="Delayed"/>
    <s v="WH-Mumbai"/>
    <s v="Online"/>
    <s v="N/A"/>
    <s v="N/A"/>
    <n v="7"/>
    <s v="Keep"/>
    <s v="Fix"/>
    <s v="Missing"/>
    <s v="OK"/>
    <s v="Fix"/>
    <s v="Ok"/>
    <n v="0"/>
    <s v="ok"/>
    <s v="Not Returned"/>
    <x v="0"/>
    <n v="2024"/>
    <s v="Mon"/>
    <x v="1"/>
    <s v="Slow"/>
    <x v="0"/>
    <s v="Weekday"/>
  </r>
  <r>
    <x v="1687"/>
    <d v="2024-11-15T00:00:00"/>
    <d v="2024-11-14T00:00:00"/>
    <d v="2024-11-15T00:00:00"/>
    <s v="Pooja Singh"/>
    <s v="Mumbai"/>
    <x v="1"/>
    <x v="1"/>
    <s v="Oil"/>
    <n v="2"/>
    <n v="0"/>
    <n v="0"/>
    <x v="2"/>
    <s v="Cancelled"/>
    <s v="In Transit"/>
    <s v="WH-Delhi"/>
    <s v="Offline"/>
    <s v="No"/>
    <s v="N/A"/>
    <n v="1"/>
    <s v="Keep"/>
    <s v="Ok"/>
    <s v="Missing"/>
    <s v="Dispatch Error"/>
    <s v="Fix"/>
    <s v="Ok"/>
    <n v="0"/>
    <s v="ok"/>
    <s v="Not Returned"/>
    <x v="5"/>
    <n v="2024"/>
    <s v="Fri"/>
    <x v="0"/>
    <s v="Fast"/>
    <x v="0"/>
    <s v="Weekday"/>
  </r>
  <r>
    <x v="1688"/>
    <d v="2024-04-02T00:00:00"/>
    <d v="2024-04-04T00:00:00"/>
    <d v="2024-04-03T00:00:00"/>
    <s v="Anjali Kumar"/>
    <s v="Bangalore"/>
    <x v="3"/>
    <x v="2"/>
    <s v="Jacket"/>
    <n v="3"/>
    <n v="0"/>
    <n v="0"/>
    <x v="1"/>
    <s v="Completed"/>
    <s v="Delayed"/>
    <s v="WH-Pune"/>
    <s v="Online"/>
    <s v="No"/>
    <s v="N/A"/>
    <n v="-1"/>
    <s v="Keep"/>
    <s v="Ok"/>
    <s v="Missing"/>
    <s v="Delivery Before Dispatch"/>
    <s v="Fix"/>
    <s v="Ok"/>
    <n v="0"/>
    <s v="ok"/>
    <s v="Not Returned"/>
    <x v="10"/>
    <n v="2024"/>
    <s v="Tue"/>
    <x v="0"/>
    <s v="Fast"/>
    <x v="0"/>
    <s v="Weekday"/>
  </r>
  <r>
    <x v="1689"/>
    <d v="2024-09-26T00:00:00"/>
    <d v="2024-09-25T00:00:00"/>
    <d v="2024-09-24T00:00:00"/>
    <s v="Neha Gupta"/>
    <s v="Hyderabad"/>
    <x v="0"/>
    <x v="3"/>
    <s v="Laptop"/>
    <n v="0"/>
    <n v="1000"/>
    <n v="0"/>
    <x v="3"/>
    <s v="Pending"/>
    <s v="In Transit"/>
    <s v="WH-Delhi"/>
    <s v="Online"/>
    <s v="Yes"/>
    <s v="Late Delivery"/>
    <n v="-1"/>
    <s v="Keep"/>
    <s v="Fix"/>
    <s v="Valid"/>
    <s v="Dispatch Error"/>
    <s v="Ok"/>
    <s v="Ok"/>
    <n v="0"/>
    <s v="ok"/>
    <s v="Late Delivery"/>
    <x v="7"/>
    <n v="2024"/>
    <s v="Thu"/>
    <x v="0"/>
    <s v="Fast"/>
    <x v="0"/>
    <s v="Weekday"/>
  </r>
  <r>
    <x v="1690"/>
    <d v="2024-03-05T00:00:00"/>
    <d v="2024-03-05T00:00:00"/>
    <d v="2024-03-10T00:00:00"/>
    <s v="Rahul Joshi"/>
    <s v="Nagpur"/>
    <x v="1"/>
    <x v="3"/>
    <s v="Headphones"/>
    <n v="-1"/>
    <n v="0"/>
    <n v="0"/>
    <x v="2"/>
    <s v="Pending"/>
    <s v="In Transit"/>
    <s v="WH-Delhi"/>
    <s v="Online"/>
    <s v="No"/>
    <s v="N/A"/>
    <n v="5"/>
    <s v="Keep"/>
    <s v="Fix"/>
    <s v="Missing"/>
    <s v="OK"/>
    <s v="Fix"/>
    <s v="Ok"/>
    <n v="0"/>
    <s v="ok"/>
    <s v="Not Returned"/>
    <x v="8"/>
    <n v="2024"/>
    <s v="Tue"/>
    <x v="0"/>
    <s v="Medium"/>
    <x v="0"/>
    <s v="Weekday"/>
  </r>
  <r>
    <x v="1691"/>
    <d v="2024-05-28T00:00:00"/>
    <d v="2024-05-31T00:00:00"/>
    <d v="2024-06-04T00:00:00"/>
    <s v="Amit Patel"/>
    <s v="Hyderabad"/>
    <x v="0"/>
    <x v="3"/>
    <s v="Laptop"/>
    <n v="0"/>
    <n v="2000"/>
    <n v="0"/>
    <x v="3"/>
    <s v="Pending"/>
    <s v="On Time"/>
    <s v="WH-Mumbai"/>
    <s v="Online"/>
    <s v="Yes"/>
    <s v="Wrong Item"/>
    <n v="4"/>
    <s v="Keep"/>
    <s v="Fix"/>
    <s v="Valid"/>
    <s v="OK"/>
    <s v="Ok"/>
    <s v="Ok"/>
    <n v="0"/>
    <s v="ok"/>
    <s v="Wrong Item"/>
    <x v="9"/>
    <n v="2024"/>
    <s v="Tue"/>
    <x v="0"/>
    <s v="Medium"/>
    <x v="0"/>
    <s v="Weekday"/>
  </r>
  <r>
    <x v="1692"/>
    <d v="2024-06-15T00:00:00"/>
    <d v="2024-06-17T00:00:00"/>
    <d v="2024-06-18T00:00:00"/>
    <s v="Neha Kumar"/>
    <s v="Delhi"/>
    <x v="5"/>
    <x v="0"/>
    <s v="Chair"/>
    <n v="1"/>
    <n v="1000"/>
    <n v="1000"/>
    <x v="1"/>
    <s v="Completed"/>
    <s v="On Time"/>
    <s v="WH-Mumbai"/>
    <s v="Offline"/>
    <s v="Yes"/>
    <s v="Damaged"/>
    <n v="1"/>
    <s v="Keep"/>
    <s v="Ok"/>
    <s v="Valid"/>
    <s v="OK"/>
    <s v="Ok"/>
    <s v="Ok"/>
    <n v="1000"/>
    <s v="ok"/>
    <s v="Damaged"/>
    <x v="3"/>
    <n v="2024"/>
    <s v="Sat"/>
    <x v="0"/>
    <s v="Fast"/>
    <x v="0"/>
    <s v="Weekend"/>
  </r>
  <r>
    <x v="1693"/>
    <d v="2024-01-23T00:00:00"/>
    <d v="2024-01-26T00:00:00"/>
    <d v="2024-02-01T00:00:00"/>
    <s v="Sneha Kumar"/>
    <s v="Hyderabad"/>
    <x v="0"/>
    <x v="0"/>
    <s v="Chair"/>
    <n v="2"/>
    <n v="1000"/>
    <n v="2000"/>
    <x v="1"/>
    <s v="Pending"/>
    <s v="In Transit"/>
    <s v="WH-Pune"/>
    <s v="Offline"/>
    <s v="N/A"/>
    <s v="N/A"/>
    <n v="6"/>
    <s v="Keep"/>
    <s v="Ok"/>
    <s v="Valid"/>
    <s v="OK"/>
    <s v="Ok"/>
    <s v="Ok"/>
    <n v="2000"/>
    <s v="ok"/>
    <s v="Not Returned"/>
    <x v="4"/>
    <n v="2024"/>
    <s v="Tue"/>
    <x v="1"/>
    <s v="Slow"/>
    <x v="2"/>
    <s v="Weekday"/>
  </r>
  <r>
    <x v="1694"/>
    <d v="2024-12-07T00:00:00"/>
    <d v="2024-12-08T00:00:00"/>
    <d v="2024-12-07T00:00:00"/>
    <s v="Rohit Verma"/>
    <s v="Delhi"/>
    <x v="5"/>
    <x v="1"/>
    <s v="Rice"/>
    <n v="1"/>
    <n v="1000"/>
    <n v="1000"/>
    <x v="1"/>
    <s v="Pending"/>
    <s v="Delayed"/>
    <s v="WH-Mumbai"/>
    <s v="Online"/>
    <s v="No"/>
    <s v="N/A"/>
    <n v="-1"/>
    <s v="Keep"/>
    <s v="Ok"/>
    <s v="Valid"/>
    <s v="Delivery Before Dispatch"/>
    <s v="Ok"/>
    <s v="Ok"/>
    <n v="1000"/>
    <s v="ok"/>
    <s v="Not Returned"/>
    <x v="6"/>
    <n v="2024"/>
    <s v="Sat"/>
    <x v="0"/>
    <s v="Fast"/>
    <x v="0"/>
    <s v="Weekend"/>
  </r>
  <r>
    <x v="1695"/>
    <d v="2024-04-05T00:00:00"/>
    <d v="2024-04-07T00:00:00"/>
    <d v="2024-04-14T00:00:00"/>
    <s v="Vikas Sharma"/>
    <s v="Delhi"/>
    <x v="5"/>
    <x v="0"/>
    <s v="Table"/>
    <n v="0"/>
    <n v="500"/>
    <n v="0"/>
    <x v="1"/>
    <s v="Pending"/>
    <s v="Delayed"/>
    <s v="WH-Pune"/>
    <s v="Online"/>
    <s v="Yes"/>
    <s v="Damaged"/>
    <n v="7"/>
    <s v="Keep"/>
    <s v="Fix"/>
    <s v="Valid"/>
    <s v="OK"/>
    <s v="Ok"/>
    <s v="Ok"/>
    <n v="0"/>
    <s v="ok"/>
    <s v="Damaged"/>
    <x v="10"/>
    <n v="2024"/>
    <s v="Fri"/>
    <x v="1"/>
    <s v="Slow"/>
    <x v="0"/>
    <s v="Weekday"/>
  </r>
  <r>
    <x v="1696"/>
    <d v="2024-07-19T00:00:00"/>
    <d v="2024-07-20T00:00:00"/>
    <d v="2024-07-25T00:00:00"/>
    <s v="Sneha Joshi"/>
    <s v="Nagpur"/>
    <x v="1"/>
    <x v="2"/>
    <s v="Jeans"/>
    <n v="1"/>
    <n v="1000"/>
    <n v="1000"/>
    <x v="1"/>
    <s v="Completed"/>
    <s v="In Transit"/>
    <s v="WH-Delhi"/>
    <s v="Offline"/>
    <s v="Yes"/>
    <s v="Wrong Item"/>
    <n v="5"/>
    <s v="Keep"/>
    <s v="Ok"/>
    <s v="Valid"/>
    <s v="OK"/>
    <s v="Ok"/>
    <s v="Ok"/>
    <n v="1000"/>
    <s v="ok"/>
    <s v="Wrong Item"/>
    <x v="1"/>
    <n v="2024"/>
    <s v="Fri"/>
    <x v="0"/>
    <s v="Medium"/>
    <x v="0"/>
    <s v="Weekday"/>
  </r>
  <r>
    <x v="1697"/>
    <d v="2024-09-21T00:00:00"/>
    <d v="2024-09-20T00:00:00"/>
    <d v="2024-09-22T00:00:00"/>
    <s v="Rohit Verma"/>
    <s v="Mumbai"/>
    <x v="1"/>
    <x v="3"/>
    <s v="Headphones"/>
    <n v="1"/>
    <n v="500"/>
    <n v="500"/>
    <x v="2"/>
    <s v="Completed"/>
    <s v="Delayed"/>
    <s v="WH-Delhi"/>
    <s v="Offline"/>
    <s v="N/A"/>
    <s v="N/A"/>
    <n v="2"/>
    <s v="Keep"/>
    <s v="Ok"/>
    <s v="Valid"/>
    <s v="Dispatch Error"/>
    <s v="Ok"/>
    <s v="Ok"/>
    <n v="500"/>
    <s v="ok"/>
    <s v="Not Returned"/>
    <x v="7"/>
    <n v="2024"/>
    <s v="Sat"/>
    <x v="0"/>
    <s v="Fast"/>
    <x v="0"/>
    <s v="Weekend"/>
  </r>
  <r>
    <x v="1698"/>
    <d v="2024-11-08T00:00:00"/>
    <d v="2024-11-08T00:00:00"/>
    <d v="2024-11-12T00:00:00"/>
    <s v="Anjali Joshi"/>
    <s v="Jaipur"/>
    <x v="2"/>
    <x v="3"/>
    <s v="Headphones"/>
    <n v="0"/>
    <n v="0"/>
    <n v="0"/>
    <x v="0"/>
    <s v="Cancelled"/>
    <s v="Delayed"/>
    <s v="WH-Mumbai"/>
    <s v="Online"/>
    <s v="No"/>
    <s v="N/A"/>
    <n v="4"/>
    <s v="Keep"/>
    <s v="Fix"/>
    <s v="Missing"/>
    <s v="OK"/>
    <s v="Fix"/>
    <s v="Ok"/>
    <n v="0"/>
    <s v="ok"/>
    <s v="Not Returned"/>
    <x v="5"/>
    <n v="2024"/>
    <s v="Fri"/>
    <x v="0"/>
    <s v="Medium"/>
    <x v="0"/>
    <s v="Weekday"/>
  </r>
  <r>
    <x v="1699"/>
    <d v="2024-05-06T00:00:00"/>
    <d v="2024-05-05T00:00:00"/>
    <d v="2024-05-04T00:00:00"/>
    <s v="Anjali Patel"/>
    <s v="Pune"/>
    <x v="1"/>
    <x v="0"/>
    <s v="Chair"/>
    <n v="3"/>
    <n v="0"/>
    <n v="0"/>
    <x v="3"/>
    <s v="Completed"/>
    <s v="On Time"/>
    <s v="WH-Pune"/>
    <s v="Online"/>
    <s v="N/A"/>
    <s v="N/A"/>
    <n v="-1"/>
    <s v="Keep"/>
    <s v="Ok"/>
    <s v="Missing"/>
    <s v="Dispatch Error"/>
    <s v="Fix"/>
    <s v="Ok"/>
    <n v="0"/>
    <s v="ok"/>
    <s v="Not Returned"/>
    <x v="9"/>
    <n v="2024"/>
    <s v="Mon"/>
    <x v="0"/>
    <s v="Fast"/>
    <x v="0"/>
    <s v="Weekday"/>
  </r>
  <r>
    <x v="1700"/>
    <d v="2024-08-28T00:00:00"/>
    <d v="2024-08-30T00:00:00"/>
    <d v="2024-09-03T00:00:00"/>
    <s v="Priya Patel"/>
    <s v="Bangalore"/>
    <x v="3"/>
    <x v="3"/>
    <s v="Laptop"/>
    <n v="0"/>
    <n v="0"/>
    <n v="0"/>
    <x v="2"/>
    <s v="Completed"/>
    <s v="In Transit"/>
    <s v="WH-Mumbai"/>
    <s v="Offline"/>
    <s v="N/A"/>
    <s v="N/A"/>
    <n v="4"/>
    <s v="Keep"/>
    <s v="Fix"/>
    <s v="Missing"/>
    <s v="OK"/>
    <s v="Fix"/>
    <s v="Ok"/>
    <n v="0"/>
    <s v="ok"/>
    <s v="Not Returned"/>
    <x v="11"/>
    <n v="2024"/>
    <s v="Wed"/>
    <x v="0"/>
    <s v="Medium"/>
    <x v="0"/>
    <s v="Weekday"/>
  </r>
  <r>
    <x v="1701"/>
    <d v="2024-04-25T00:00:00"/>
    <d v="2024-04-28T00:00:00"/>
    <d v="2024-05-01T00:00:00"/>
    <s v="Neha Joshi"/>
    <s v="Pune"/>
    <x v="1"/>
    <x v="2"/>
    <s v="Jacket"/>
    <n v="3"/>
    <n v="2000"/>
    <n v="6000"/>
    <x v="3"/>
    <s v="Completed"/>
    <s v="In Transit"/>
    <s v="WH-Mumbai"/>
    <s v="Online"/>
    <s v="Yes"/>
    <s v="Late Delivery"/>
    <n v="3"/>
    <s v="Keep"/>
    <s v="Ok"/>
    <s v="Valid"/>
    <s v="OK"/>
    <s v="Ok"/>
    <s v="Ok"/>
    <n v="6000"/>
    <s v="ok"/>
    <s v="Late Delivery"/>
    <x v="10"/>
    <n v="2024"/>
    <s v="Thu"/>
    <x v="0"/>
    <s v="Medium"/>
    <x v="1"/>
    <s v="Weekday"/>
  </r>
  <r>
    <x v="1702"/>
    <d v="2024-07-30T00:00:00"/>
    <d v="2024-08-02T00:00:00"/>
    <d v="2024-08-02T00:00:00"/>
    <s v="Sneha Gupta"/>
    <s v="Mumbai"/>
    <x v="1"/>
    <x v="2"/>
    <s v="Jacket"/>
    <n v="3"/>
    <n v="0"/>
    <n v="0"/>
    <x v="1"/>
    <s v="Pending"/>
    <s v="Delayed"/>
    <s v="WH-Mumbai"/>
    <s v="Online"/>
    <s v="No"/>
    <s v="N/A"/>
    <n v="0"/>
    <s v="Keep"/>
    <s v="Ok"/>
    <s v="Missing"/>
    <s v="OK"/>
    <s v="Fix"/>
    <s v="Ok"/>
    <n v="0"/>
    <s v="ok"/>
    <s v="Not Returned"/>
    <x v="1"/>
    <n v="2024"/>
    <s v="Tue"/>
    <x v="0"/>
    <s v="Fast"/>
    <x v="0"/>
    <s v="Weekday"/>
  </r>
  <r>
    <x v="1703"/>
    <d v="2024-05-13T00:00:00"/>
    <d v="2024-05-14T00:00:00"/>
    <d v="2024-05-16T00:00:00"/>
    <s v="Sneha Singh"/>
    <s v="Pune"/>
    <x v="1"/>
    <x v="1"/>
    <s v="Oil"/>
    <n v="3"/>
    <n v="0"/>
    <n v="0"/>
    <x v="0"/>
    <s v="Completed"/>
    <s v="In Transit"/>
    <s v="WH-Delhi"/>
    <s v="Offline"/>
    <s v="No"/>
    <s v="N/A"/>
    <n v="2"/>
    <s v="Keep"/>
    <s v="Ok"/>
    <s v="Missing"/>
    <s v="OK"/>
    <s v="Fix"/>
    <s v="Ok"/>
    <n v="0"/>
    <s v="ok"/>
    <s v="Not Returned"/>
    <x v="9"/>
    <n v="2024"/>
    <s v="Mon"/>
    <x v="0"/>
    <s v="Fast"/>
    <x v="0"/>
    <s v="Weekday"/>
  </r>
  <r>
    <x v="1704"/>
    <d v="2024-12-02T00:00:00"/>
    <d v="2024-12-05T00:00:00"/>
    <d v="2024-12-06T00:00:00"/>
    <s v="Vikas Joshi"/>
    <s v="Bangalore"/>
    <x v="3"/>
    <x v="1"/>
    <s v="Wheat"/>
    <n v="-1"/>
    <n v="100"/>
    <n v="-100"/>
    <x v="3"/>
    <s v="Pending"/>
    <s v="In Transit"/>
    <s v="WH-Delhi"/>
    <s v="Online"/>
    <s v="Yes"/>
    <s v="Wrong Item"/>
    <n v="1"/>
    <s v="Keep"/>
    <s v="Fix"/>
    <s v="Valid"/>
    <s v="OK"/>
    <s v="Ok"/>
    <s v="Ok"/>
    <n v="-100"/>
    <s v="ok"/>
    <s v="Wrong Item"/>
    <x v="6"/>
    <n v="2024"/>
    <s v="Mon"/>
    <x v="0"/>
    <s v="Fast"/>
    <x v="0"/>
    <s v="Weekday"/>
  </r>
  <r>
    <x v="1705"/>
    <d v="2024-12-12T00:00:00"/>
    <d v="2024-12-15T00:00:00"/>
    <d v="2024-12-18T00:00:00"/>
    <s v="Rohit Yadav"/>
    <s v="Delhi"/>
    <x v="5"/>
    <x v="2"/>
    <s v="T-Shirt"/>
    <n v="2"/>
    <n v="0"/>
    <n v="0"/>
    <x v="1"/>
    <s v="Pending"/>
    <s v="Delayed"/>
    <s v="WH-Pune"/>
    <s v="Offline"/>
    <s v="Yes"/>
    <s v="Late Delivery"/>
    <n v="3"/>
    <s v="Keep"/>
    <s v="Ok"/>
    <s v="Missing"/>
    <s v="OK"/>
    <s v="Fix"/>
    <s v="Ok"/>
    <n v="0"/>
    <s v="ok"/>
    <s v="Late Delivery"/>
    <x v="6"/>
    <n v="2024"/>
    <s v="Thu"/>
    <x v="0"/>
    <s v="Medium"/>
    <x v="0"/>
    <s v="Weekday"/>
  </r>
  <r>
    <x v="1706"/>
    <d v="2024-06-24T00:00:00"/>
    <d v="2024-06-26T00:00:00"/>
    <d v="2024-07-01T00:00:00"/>
    <s v="Amit Joshi"/>
    <s v="Jaipur"/>
    <x v="2"/>
    <x v="0"/>
    <s v="Table"/>
    <n v="0"/>
    <n v="500"/>
    <n v="0"/>
    <x v="2"/>
    <s v="Cancelled"/>
    <s v="On Time"/>
    <s v="WH-Mumbai"/>
    <s v="Offline"/>
    <s v="Yes"/>
    <s v="Damaged"/>
    <n v="5"/>
    <s v="Keep"/>
    <s v="Fix"/>
    <s v="Valid"/>
    <s v="OK"/>
    <s v="Ok"/>
    <s v="Ok"/>
    <n v="0"/>
    <s v="ok"/>
    <s v="Damaged"/>
    <x v="3"/>
    <n v="2024"/>
    <s v="Mon"/>
    <x v="0"/>
    <s v="Medium"/>
    <x v="0"/>
    <s v="Weekday"/>
  </r>
  <r>
    <x v="1707"/>
    <d v="2024-07-18T00:00:00"/>
    <d v="2024-07-20T00:00:00"/>
    <d v="2024-07-26T00:00:00"/>
    <s v="Neha Verma"/>
    <s v="Hyderabad"/>
    <x v="0"/>
    <x v="0"/>
    <s v="Chair"/>
    <n v="1"/>
    <n v="500"/>
    <n v="500"/>
    <x v="1"/>
    <s v="Completed"/>
    <s v="On Time"/>
    <s v="WH-Pune"/>
    <s v="Offline"/>
    <s v="N/A"/>
    <s v="N/A"/>
    <n v="6"/>
    <s v="Keep"/>
    <s v="Ok"/>
    <s v="Valid"/>
    <s v="OK"/>
    <s v="Ok"/>
    <s v="Ok"/>
    <n v="500"/>
    <s v="ok"/>
    <s v="Not Returned"/>
    <x v="1"/>
    <n v="2024"/>
    <s v="Thu"/>
    <x v="1"/>
    <s v="Slow"/>
    <x v="0"/>
    <s v="Weekday"/>
  </r>
  <r>
    <x v="1708"/>
    <d v="2024-04-12T00:00:00"/>
    <d v="2024-04-11T00:00:00"/>
    <d v="2024-04-14T00:00:00"/>
    <s v="Anjali Yadav"/>
    <s v="Mumbai"/>
    <x v="1"/>
    <x v="3"/>
    <s v="Headphones"/>
    <n v="2"/>
    <n v="2000"/>
    <n v="4000"/>
    <x v="2"/>
    <s v="Completed"/>
    <s v="On Time"/>
    <s v="WH-Delhi"/>
    <s v="Online"/>
    <s v="No"/>
    <s v="N/A"/>
    <n v="3"/>
    <s v="Keep"/>
    <s v="Ok"/>
    <s v="Valid"/>
    <s v="Dispatch Error"/>
    <s v="Ok"/>
    <s v="Ok"/>
    <n v="4000"/>
    <s v="ok"/>
    <s v="Not Returned"/>
    <x v="10"/>
    <n v="2024"/>
    <s v="Fri"/>
    <x v="0"/>
    <s v="Medium"/>
    <x v="2"/>
    <s v="Weekday"/>
  </r>
  <r>
    <x v="1709"/>
    <d v="2024-02-29T00:00:00"/>
    <d v="2024-03-02T00:00:00"/>
    <d v="2024-03-09T00:00:00"/>
    <s v="Neha Sharma"/>
    <s v="Nagpur"/>
    <x v="1"/>
    <x v="3"/>
    <s v="Headphones"/>
    <n v="2"/>
    <n v="500"/>
    <n v="1000"/>
    <x v="3"/>
    <s v="Pending"/>
    <s v="On Time"/>
    <s v="WH-Mumbai"/>
    <s v="Online"/>
    <s v="N/A"/>
    <s v="N/A"/>
    <n v="7"/>
    <s v="Keep"/>
    <s v="Ok"/>
    <s v="Valid"/>
    <s v="OK"/>
    <s v="Ok"/>
    <s v="Ok"/>
    <n v="1000"/>
    <s v="ok"/>
    <s v="Not Returned"/>
    <x v="2"/>
    <n v="2024"/>
    <s v="Thu"/>
    <x v="1"/>
    <s v="Slow"/>
    <x v="0"/>
    <s v="Weekday"/>
  </r>
  <r>
    <x v="1710"/>
    <d v="2024-08-25T00:00:00"/>
    <d v="2024-08-24T00:00:00"/>
    <d v="2024-08-31T00:00:00"/>
    <s v="Anjali Gupta"/>
    <s v="Pune"/>
    <x v="1"/>
    <x v="3"/>
    <s v="Laptop"/>
    <n v="2"/>
    <n v="0"/>
    <n v="0"/>
    <x v="0"/>
    <s v="Cancelled"/>
    <s v="In Transit"/>
    <s v="WH-Mumbai"/>
    <s v="Online"/>
    <s v="No"/>
    <s v="N/A"/>
    <n v="7"/>
    <s v="Keep"/>
    <s v="Ok"/>
    <s v="Missing"/>
    <s v="Dispatch Error"/>
    <s v="Fix"/>
    <s v="Ok"/>
    <n v="0"/>
    <s v="ok"/>
    <s v="Not Returned"/>
    <x v="11"/>
    <n v="2024"/>
    <s v="Sun"/>
    <x v="1"/>
    <s v="Slow"/>
    <x v="0"/>
    <s v="Weekend"/>
  </r>
  <r>
    <x v="1711"/>
    <d v="2024-12-15T00:00:00"/>
    <d v="2024-12-15T00:00:00"/>
    <d v="2024-12-19T00:00:00"/>
    <s v="Priya Patel"/>
    <s v="Lucknow"/>
    <x v="4"/>
    <x v="3"/>
    <s v="Laptop"/>
    <n v="1"/>
    <n v="500"/>
    <n v="500"/>
    <x v="0"/>
    <s v="Pending"/>
    <s v="On Time"/>
    <s v="WH-Delhi"/>
    <s v="Offline"/>
    <s v="No"/>
    <s v="N/A"/>
    <n v="4"/>
    <s v="Keep"/>
    <s v="Ok"/>
    <s v="Valid"/>
    <s v="OK"/>
    <s v="Ok"/>
    <s v="Ok"/>
    <n v="500"/>
    <s v="ok"/>
    <s v="Not Returned"/>
    <x v="6"/>
    <n v="2024"/>
    <s v="Sun"/>
    <x v="0"/>
    <s v="Medium"/>
    <x v="0"/>
    <s v="Weekend"/>
  </r>
  <r>
    <x v="1712"/>
    <d v="2024-11-26T00:00:00"/>
    <d v="2024-11-27T00:00:00"/>
    <d v="2024-12-03T00:00:00"/>
    <s v="Karan Joshi"/>
    <s v="Delhi"/>
    <x v="5"/>
    <x v="0"/>
    <s v="Table"/>
    <n v="1"/>
    <n v="1000"/>
    <n v="1000"/>
    <x v="1"/>
    <s v="Completed"/>
    <s v="On Time"/>
    <s v="WH-Pune"/>
    <s v="Offline"/>
    <s v="No"/>
    <s v="N/A"/>
    <n v="6"/>
    <s v="Keep"/>
    <s v="Ok"/>
    <s v="Valid"/>
    <s v="OK"/>
    <s v="Ok"/>
    <s v="Ok"/>
    <n v="1000"/>
    <s v="ok"/>
    <s v="Not Returned"/>
    <x v="5"/>
    <n v="2024"/>
    <s v="Tue"/>
    <x v="1"/>
    <s v="Slow"/>
    <x v="0"/>
    <s v="Weekday"/>
  </r>
  <r>
    <x v="1713"/>
    <d v="2024-10-26T00:00:00"/>
    <d v="2024-10-27T00:00:00"/>
    <d v="2024-10-28T00:00:00"/>
    <s v="Priya Yadav"/>
    <s v="Bangalore"/>
    <x v="3"/>
    <x v="1"/>
    <s v="Oil"/>
    <n v="1"/>
    <n v="0"/>
    <n v="0"/>
    <x v="0"/>
    <s v="Completed"/>
    <s v="On Time"/>
    <s v="WH-Pune"/>
    <s v="Online"/>
    <s v="No"/>
    <s v="N/A"/>
    <n v="1"/>
    <s v="Keep"/>
    <s v="Ok"/>
    <s v="Missing"/>
    <s v="OK"/>
    <s v="Fix"/>
    <s v="Ok"/>
    <n v="0"/>
    <s v="ok"/>
    <s v="Not Returned"/>
    <x v="0"/>
    <n v="2024"/>
    <s v="Sat"/>
    <x v="0"/>
    <s v="Fast"/>
    <x v="0"/>
    <s v="Weekend"/>
  </r>
  <r>
    <x v="1714"/>
    <d v="2024-03-03T00:00:00"/>
    <d v="2024-03-05T00:00:00"/>
    <d v="2024-03-05T00:00:00"/>
    <s v="Neha Joshi"/>
    <s v="Bangalore"/>
    <x v="3"/>
    <x v="0"/>
    <s v="Sofa"/>
    <n v="3"/>
    <n v="2000"/>
    <n v="6000"/>
    <x v="0"/>
    <s v="Pending"/>
    <s v="On Time"/>
    <s v="WH-Pune"/>
    <s v="Online"/>
    <s v="Yes"/>
    <s v="Unknwon"/>
    <n v="0"/>
    <s v="Keep"/>
    <s v="Ok"/>
    <s v="Valid"/>
    <s v="OK"/>
    <s v="Ok"/>
    <s v="Ok"/>
    <n v="6000"/>
    <s v="ok"/>
    <s v="Unknwon"/>
    <x v="8"/>
    <n v="2024"/>
    <s v="Sun"/>
    <x v="0"/>
    <s v="Fast"/>
    <x v="1"/>
    <s v="Weekend"/>
  </r>
  <r>
    <x v="1715"/>
    <d v="2024-03-11T00:00:00"/>
    <d v="2024-03-10T00:00:00"/>
    <d v="2024-03-16T00:00:00"/>
    <s v="Amit Singh"/>
    <s v="Hyderabad"/>
    <x v="0"/>
    <x v="2"/>
    <s v="T-Shirt"/>
    <n v="-1"/>
    <n v="2000"/>
    <n v="-2000"/>
    <x v="1"/>
    <s v="Pending"/>
    <s v="Delayed"/>
    <s v="WH-Mumbai"/>
    <s v="Online"/>
    <s v="Yes"/>
    <s v="Damaged"/>
    <n v="6"/>
    <s v="Keep"/>
    <s v="Fix"/>
    <s v="Valid"/>
    <s v="Dispatch Error"/>
    <s v="Ok"/>
    <s v="Ok"/>
    <n v="-2000"/>
    <s v="ok"/>
    <s v="Damaged"/>
    <x v="8"/>
    <n v="2024"/>
    <s v="Mon"/>
    <x v="1"/>
    <s v="Slow"/>
    <x v="0"/>
    <s v="Weekday"/>
  </r>
  <r>
    <x v="1716"/>
    <d v="2024-08-02T00:00:00"/>
    <d v="2024-08-04T00:00:00"/>
    <d v="2024-08-10T00:00:00"/>
    <s v="Anjali Patel"/>
    <s v="Delhi"/>
    <x v="5"/>
    <x v="1"/>
    <s v="Oil"/>
    <n v="2"/>
    <n v="0"/>
    <n v="0"/>
    <x v="3"/>
    <s v="Pending"/>
    <s v="Delayed"/>
    <s v="WH-Pune"/>
    <s v="Online"/>
    <s v="Yes"/>
    <s v="Unknwon"/>
    <n v="6"/>
    <s v="Keep"/>
    <s v="Ok"/>
    <s v="Missing"/>
    <s v="OK"/>
    <s v="Fix"/>
    <s v="Ok"/>
    <n v="0"/>
    <s v="ok"/>
    <s v="Unknwon"/>
    <x v="11"/>
    <n v="2024"/>
    <s v="Fri"/>
    <x v="1"/>
    <s v="Slow"/>
    <x v="0"/>
    <s v="Weekday"/>
  </r>
  <r>
    <x v="1717"/>
    <d v="2024-08-30T00:00:00"/>
    <d v="2024-09-01T00:00:00"/>
    <d v="2024-09-08T00:00:00"/>
    <s v="Anjali Yadav"/>
    <s v="Mumbai"/>
    <x v="1"/>
    <x v="0"/>
    <s v="Table"/>
    <n v="1"/>
    <n v="2000"/>
    <n v="2000"/>
    <x v="3"/>
    <s v="Cancelled"/>
    <s v="In Transit"/>
    <s v="WH-Pune"/>
    <s v="Offline"/>
    <s v="Yes"/>
    <s v="Wrong Item"/>
    <n v="7"/>
    <s v="Keep"/>
    <s v="Ok"/>
    <s v="Valid"/>
    <s v="OK"/>
    <s v="Ok"/>
    <s v="Ok"/>
    <n v="2000"/>
    <s v="ok"/>
    <s v="Wrong Item"/>
    <x v="11"/>
    <n v="2024"/>
    <s v="Fri"/>
    <x v="1"/>
    <s v="Slow"/>
    <x v="2"/>
    <s v="Weekday"/>
  </r>
  <r>
    <x v="1718"/>
    <d v="2024-05-09T00:00:00"/>
    <d v="2024-05-11T00:00:00"/>
    <d v="2024-05-17T00:00:00"/>
    <s v="Priya Sharma"/>
    <s v="Jaipur"/>
    <x v="2"/>
    <x v="2"/>
    <s v="Jacket"/>
    <n v="3"/>
    <n v="1000"/>
    <n v="3000"/>
    <x v="3"/>
    <s v="Pending"/>
    <s v="On Time"/>
    <s v="WH-Pune"/>
    <s v="Online"/>
    <s v="No"/>
    <s v="N/A"/>
    <n v="6"/>
    <s v="Keep"/>
    <s v="Ok"/>
    <s v="Valid"/>
    <s v="OK"/>
    <s v="Ok"/>
    <s v="Ok"/>
    <n v="3000"/>
    <s v="ok"/>
    <s v="Not Returned"/>
    <x v="9"/>
    <n v="2024"/>
    <s v="Thu"/>
    <x v="1"/>
    <s v="Slow"/>
    <x v="2"/>
    <s v="Weekday"/>
  </r>
  <r>
    <x v="1719"/>
    <d v="2024-04-30T00:00:00"/>
    <d v="2024-05-02T00:00:00"/>
    <d v="2024-05-06T00:00:00"/>
    <s v="Sneha Sharma"/>
    <s v="Bangalore"/>
    <x v="3"/>
    <x v="1"/>
    <s v="Oil"/>
    <n v="1"/>
    <n v="0"/>
    <n v="0"/>
    <x v="3"/>
    <s v="Pending"/>
    <s v="In Transit"/>
    <s v="WH-Mumbai"/>
    <s v="Online"/>
    <s v="Yes"/>
    <s v="Unknwon"/>
    <n v="4"/>
    <s v="Keep"/>
    <s v="Ok"/>
    <s v="Missing"/>
    <s v="OK"/>
    <s v="Fix"/>
    <s v="Ok"/>
    <n v="0"/>
    <s v="ok"/>
    <s v="Unknwon"/>
    <x v="10"/>
    <n v="2024"/>
    <s v="Tue"/>
    <x v="0"/>
    <s v="Medium"/>
    <x v="0"/>
    <s v="Weekday"/>
  </r>
  <r>
    <x v="1720"/>
    <d v="2024-01-18T00:00:00"/>
    <d v="2024-01-20T00:00:00"/>
    <d v="2024-01-19T00:00:00"/>
    <s v="Pooja Singh"/>
    <s v="Mumbai"/>
    <x v="1"/>
    <x v="0"/>
    <s v="Sofa"/>
    <n v="0"/>
    <n v="500"/>
    <n v="0"/>
    <x v="3"/>
    <s v="Completed"/>
    <s v="Delayed"/>
    <s v="WH-Mumbai"/>
    <s v="Online"/>
    <s v="Yes"/>
    <s v="Unknwon"/>
    <n v="-1"/>
    <s v="Keep"/>
    <s v="Fix"/>
    <s v="Valid"/>
    <s v="Delivery Before Dispatch"/>
    <s v="Ok"/>
    <s v="Ok"/>
    <n v="0"/>
    <s v="ok"/>
    <s v="Unknwon"/>
    <x v="4"/>
    <n v="2024"/>
    <s v="Thu"/>
    <x v="0"/>
    <s v="Fast"/>
    <x v="0"/>
    <s v="Weekday"/>
  </r>
  <r>
    <x v="1721"/>
    <d v="2024-05-07T00:00:00"/>
    <d v="2024-05-10T00:00:00"/>
    <d v="2024-05-14T00:00:00"/>
    <s v="Neha Kumar"/>
    <s v="Pune"/>
    <x v="1"/>
    <x v="3"/>
    <s v="Mobile"/>
    <n v="2"/>
    <n v="500"/>
    <n v="1000"/>
    <x v="0"/>
    <s v="Completed"/>
    <s v="Delayed"/>
    <s v="WH-Mumbai"/>
    <s v="Online"/>
    <s v="No"/>
    <s v="N/A"/>
    <n v="4"/>
    <s v="Keep"/>
    <s v="Ok"/>
    <s v="Valid"/>
    <s v="OK"/>
    <s v="Ok"/>
    <s v="Ok"/>
    <n v="1000"/>
    <s v="ok"/>
    <s v="Not Returned"/>
    <x v="9"/>
    <n v="2024"/>
    <s v="Tue"/>
    <x v="0"/>
    <s v="Medium"/>
    <x v="0"/>
    <s v="Weekday"/>
  </r>
  <r>
    <x v="1722"/>
    <d v="2024-12-26T00:00:00"/>
    <d v="2024-12-26T00:00:00"/>
    <d v="2025-01-01T00:00:00"/>
    <s v="Karan Gupta"/>
    <s v="Lucknow"/>
    <x v="4"/>
    <x v="3"/>
    <s v="Headphones"/>
    <n v="-1"/>
    <n v="1000"/>
    <n v="-1000"/>
    <x v="0"/>
    <s v="Completed"/>
    <s v="In Transit"/>
    <s v="WH-Mumbai"/>
    <s v="Online"/>
    <s v="Yes"/>
    <s v="Damaged"/>
    <n v="6"/>
    <s v="Keep"/>
    <s v="Fix"/>
    <s v="Valid"/>
    <s v="OK"/>
    <s v="Ok"/>
    <s v="Ok"/>
    <n v="-1000"/>
    <s v="ok"/>
    <s v="Damaged"/>
    <x v="6"/>
    <n v="2024"/>
    <s v="Thu"/>
    <x v="1"/>
    <s v="Slow"/>
    <x v="0"/>
    <s v="Weekday"/>
  </r>
  <r>
    <x v="1723"/>
    <d v="2024-02-24T00:00:00"/>
    <d v="2024-02-27T00:00:00"/>
    <d v="2024-03-02T00:00:00"/>
    <s v="Pooja Gupta"/>
    <s v="Bangalore"/>
    <x v="3"/>
    <x v="2"/>
    <s v="Jeans"/>
    <n v="0"/>
    <n v="500"/>
    <n v="0"/>
    <x v="0"/>
    <s v="Cancelled"/>
    <s v="On Time"/>
    <s v="WH-Pune"/>
    <s v="Online"/>
    <s v="N/A"/>
    <s v="N/A"/>
    <n v="4"/>
    <s v="Keep"/>
    <s v="Fix"/>
    <s v="Valid"/>
    <s v="OK"/>
    <s v="Ok"/>
    <s v="Ok"/>
    <n v="0"/>
    <s v="ok"/>
    <s v="Not Returned"/>
    <x v="2"/>
    <n v="2024"/>
    <s v="Sat"/>
    <x v="0"/>
    <s v="Medium"/>
    <x v="0"/>
    <s v="Weekend"/>
  </r>
  <r>
    <x v="1724"/>
    <d v="2024-07-30T00:00:00"/>
    <d v="2024-07-31T00:00:00"/>
    <d v="2024-08-04T00:00:00"/>
    <s v="Amit Singh"/>
    <s v="Pune"/>
    <x v="1"/>
    <x v="1"/>
    <s v="Oil"/>
    <n v="0"/>
    <n v="2000"/>
    <n v="0"/>
    <x v="2"/>
    <s v="Completed"/>
    <s v="Delayed"/>
    <s v="WH-Pune"/>
    <s v="Offline"/>
    <s v="Yes"/>
    <s v="Damaged"/>
    <n v="4"/>
    <s v="Keep"/>
    <s v="Fix"/>
    <s v="Valid"/>
    <s v="OK"/>
    <s v="Ok"/>
    <s v="Ok"/>
    <n v="0"/>
    <s v="ok"/>
    <s v="Damaged"/>
    <x v="1"/>
    <n v="2024"/>
    <s v="Tue"/>
    <x v="0"/>
    <s v="Medium"/>
    <x v="0"/>
    <s v="Weekday"/>
  </r>
  <r>
    <x v="1725"/>
    <d v="2024-05-10T00:00:00"/>
    <d v="2024-05-09T00:00:00"/>
    <d v="2024-05-15T00:00:00"/>
    <s v="Pooja Joshi"/>
    <s v="Lucknow"/>
    <x v="4"/>
    <x v="1"/>
    <s v="Wheat"/>
    <n v="2"/>
    <n v="100"/>
    <n v="200"/>
    <x v="1"/>
    <s v="Pending"/>
    <s v="On Time"/>
    <s v="WH-Pune"/>
    <s v="Online"/>
    <s v="Yes"/>
    <s v="Unknwon"/>
    <n v="6"/>
    <s v="Keep"/>
    <s v="Ok"/>
    <s v="Valid"/>
    <s v="Dispatch Error"/>
    <s v="Ok"/>
    <s v="Ok"/>
    <n v="200"/>
    <s v="ok"/>
    <s v="Unknwon"/>
    <x v="9"/>
    <n v="2024"/>
    <s v="Fri"/>
    <x v="1"/>
    <s v="Slow"/>
    <x v="0"/>
    <s v="Weekday"/>
  </r>
  <r>
    <x v="1726"/>
    <d v="2024-03-31T00:00:00"/>
    <d v="2024-03-30T00:00:00"/>
    <d v="2024-04-02T00:00:00"/>
    <s v="Rohit Verma"/>
    <s v="Lucknow"/>
    <x v="4"/>
    <x v="2"/>
    <s v="Jeans"/>
    <n v="1"/>
    <n v="2000"/>
    <n v="2000"/>
    <x v="2"/>
    <s v="Pending"/>
    <s v="On Time"/>
    <s v="WH-Pune"/>
    <s v="Offline"/>
    <s v="No"/>
    <s v="N/A"/>
    <n v="3"/>
    <s v="Keep"/>
    <s v="Ok"/>
    <s v="Valid"/>
    <s v="Dispatch Error"/>
    <s v="Ok"/>
    <s v="Ok"/>
    <n v="2000"/>
    <s v="ok"/>
    <s v="Not Returned"/>
    <x v="8"/>
    <n v="2024"/>
    <s v="Sun"/>
    <x v="0"/>
    <s v="Medium"/>
    <x v="2"/>
    <s v="Weekend"/>
  </r>
  <r>
    <x v="1727"/>
    <d v="2024-07-19T00:00:00"/>
    <d v="2024-07-17T00:00:00"/>
    <d v="2024-07-22T00:00:00"/>
    <s v="Amit Singh"/>
    <s v="Pune"/>
    <x v="1"/>
    <x v="3"/>
    <s v="Headphones"/>
    <n v="1"/>
    <n v="500"/>
    <n v="500"/>
    <x v="1"/>
    <s v="Cancelled"/>
    <s v="In Transit"/>
    <s v="WH-Mumbai"/>
    <s v="Online"/>
    <s v="No"/>
    <s v="N/A"/>
    <n v="5"/>
    <s v="Keep"/>
    <s v="Ok"/>
    <s v="Valid"/>
    <s v="Dispatch Error"/>
    <s v="Ok"/>
    <s v="Ok"/>
    <n v="500"/>
    <s v="ok"/>
    <s v="Not Returned"/>
    <x v="1"/>
    <n v="2024"/>
    <s v="Fri"/>
    <x v="0"/>
    <s v="Medium"/>
    <x v="0"/>
    <s v="Weekday"/>
  </r>
  <r>
    <x v="1728"/>
    <d v="2024-08-22T00:00:00"/>
    <d v="2024-08-22T00:00:00"/>
    <d v="2024-08-21T00:00:00"/>
    <s v="Vikas Singh"/>
    <s v="Hyderabad"/>
    <x v="0"/>
    <x v="3"/>
    <s v="Laptop"/>
    <n v="2"/>
    <n v="100"/>
    <n v="200"/>
    <x v="3"/>
    <s v="Completed"/>
    <s v="In Transit"/>
    <s v="WH-Mumbai"/>
    <s v="Offline"/>
    <s v="Yes"/>
    <s v="Unknwon"/>
    <n v="-1"/>
    <s v="Keep"/>
    <s v="Ok"/>
    <s v="Valid"/>
    <s v="Delivery Before Order"/>
    <s v="Ok"/>
    <s v="Ok"/>
    <n v="200"/>
    <s v="ok"/>
    <s v="Unknwon"/>
    <x v="11"/>
    <n v="2024"/>
    <s v="Thu"/>
    <x v="0"/>
    <s v="Fast"/>
    <x v="0"/>
    <s v="Weekday"/>
  </r>
  <r>
    <x v="1729"/>
    <d v="2024-03-13T00:00:00"/>
    <d v="2024-03-11T00:00:00"/>
    <d v="2024-03-11T00:00:00"/>
    <s v="Amit Patel"/>
    <s v="Pune"/>
    <x v="1"/>
    <x v="0"/>
    <s v="Sofa"/>
    <n v="-1"/>
    <n v="500"/>
    <n v="-500"/>
    <x v="1"/>
    <s v="Completed"/>
    <s v="In Transit"/>
    <s v="WH-Pune"/>
    <s v="Online"/>
    <s v="Yes"/>
    <s v="Wrong Item"/>
    <n v="0"/>
    <s v="Keep"/>
    <s v="Fix"/>
    <s v="Valid"/>
    <s v="Dispatch Error"/>
    <s v="Ok"/>
    <s v="Ok"/>
    <n v="-500"/>
    <s v="ok"/>
    <s v="Wrong Item"/>
    <x v="8"/>
    <n v="2024"/>
    <s v="Wed"/>
    <x v="0"/>
    <s v="Fast"/>
    <x v="0"/>
    <s v="Weekday"/>
  </r>
  <r>
    <x v="1730"/>
    <d v="2024-09-04T00:00:00"/>
    <d v="2024-09-04T00:00:00"/>
    <d v="2024-09-09T00:00:00"/>
    <s v="Neha Singh"/>
    <s v="Mumbai"/>
    <x v="1"/>
    <x v="0"/>
    <s v="Chair"/>
    <n v="1"/>
    <n v="2000"/>
    <n v="2000"/>
    <x v="3"/>
    <s v="Cancelled"/>
    <s v="Delayed"/>
    <s v="WH-Pune"/>
    <s v="Online"/>
    <s v="Yes"/>
    <s v="Late Delivery"/>
    <n v="5"/>
    <s v="Keep"/>
    <s v="Ok"/>
    <s v="Valid"/>
    <s v="OK"/>
    <s v="Ok"/>
    <s v="Ok"/>
    <n v="2000"/>
    <s v="ok"/>
    <s v="Late Delivery"/>
    <x v="7"/>
    <n v="2024"/>
    <s v="Wed"/>
    <x v="0"/>
    <s v="Medium"/>
    <x v="2"/>
    <s v="Weekday"/>
  </r>
  <r>
    <x v="1731"/>
    <d v="2024-10-14T00:00:00"/>
    <d v="2024-10-12T00:00:00"/>
    <d v="2024-10-14T00:00:00"/>
    <s v="Rahul Patel"/>
    <s v="Bangalore"/>
    <x v="3"/>
    <x v="3"/>
    <s v="Laptop"/>
    <n v="1"/>
    <n v="2000"/>
    <n v="2000"/>
    <x v="0"/>
    <s v="Pending"/>
    <s v="Delayed"/>
    <s v="WH-Mumbai"/>
    <s v="Offline"/>
    <s v="N/A"/>
    <s v="N/A"/>
    <n v="2"/>
    <s v="Keep"/>
    <s v="Ok"/>
    <s v="Valid"/>
    <s v="Dispatch Error"/>
    <s v="Ok"/>
    <s v="Ok"/>
    <n v="2000"/>
    <s v="ok"/>
    <s v="Not Returned"/>
    <x v="0"/>
    <n v="2024"/>
    <s v="Mon"/>
    <x v="0"/>
    <s v="Fast"/>
    <x v="2"/>
    <s v="Weekday"/>
  </r>
  <r>
    <x v="1732"/>
    <d v="2024-11-25T00:00:00"/>
    <d v="2024-11-28T00:00:00"/>
    <d v="2024-12-03T00:00:00"/>
    <s v="Karan Yadav"/>
    <s v="Mumbai"/>
    <x v="1"/>
    <x v="0"/>
    <s v="Sofa"/>
    <n v="0"/>
    <n v="0"/>
    <n v="0"/>
    <x v="1"/>
    <s v="Completed"/>
    <s v="Delayed"/>
    <s v="WH-Pune"/>
    <s v="Offline"/>
    <s v="N/A"/>
    <s v="N/A"/>
    <n v="5"/>
    <s v="Keep"/>
    <s v="Fix"/>
    <s v="Missing"/>
    <s v="OK"/>
    <s v="Fix"/>
    <s v="Ok"/>
    <n v="0"/>
    <s v="ok"/>
    <s v="Not Returned"/>
    <x v="5"/>
    <n v="2024"/>
    <s v="Mon"/>
    <x v="0"/>
    <s v="Medium"/>
    <x v="0"/>
    <s v="Weekday"/>
  </r>
  <r>
    <x v="1733"/>
    <d v="2024-11-20T00:00:00"/>
    <d v="2024-11-22T00:00:00"/>
    <d v="2024-11-21T00:00:00"/>
    <s v="Amit Patel"/>
    <s v="Jaipur"/>
    <x v="2"/>
    <x v="3"/>
    <s v="Mobile"/>
    <n v="-1"/>
    <n v="0"/>
    <n v="0"/>
    <x v="1"/>
    <s v="Cancelled"/>
    <s v="On Time"/>
    <s v="WH-Delhi"/>
    <s v="Offline"/>
    <s v="N/A"/>
    <s v="N/A"/>
    <n v="-1"/>
    <s v="Keep"/>
    <s v="Fix"/>
    <s v="Missing"/>
    <s v="Delivery Before Dispatch"/>
    <s v="Fix"/>
    <s v="Ok"/>
    <n v="0"/>
    <s v="ok"/>
    <s v="Not Returned"/>
    <x v="5"/>
    <n v="2024"/>
    <s v="Wed"/>
    <x v="0"/>
    <s v="Fast"/>
    <x v="0"/>
    <s v="Weekday"/>
  </r>
  <r>
    <x v="1734"/>
    <d v="2024-05-09T00:00:00"/>
    <d v="2024-05-09T00:00:00"/>
    <d v="2024-05-11T00:00:00"/>
    <s v="Vikas Singh"/>
    <s v="Jaipur"/>
    <x v="2"/>
    <x v="1"/>
    <s v="Wheat"/>
    <n v="0"/>
    <n v="500"/>
    <n v="0"/>
    <x v="0"/>
    <s v="Cancelled"/>
    <s v="Delayed"/>
    <s v="WH-Mumbai"/>
    <s v="Offline"/>
    <s v="Yes"/>
    <s v="Late Delivery"/>
    <n v="2"/>
    <s v="Keep"/>
    <s v="Fix"/>
    <s v="Valid"/>
    <s v="OK"/>
    <s v="Ok"/>
    <s v="Ok"/>
    <n v="0"/>
    <s v="ok"/>
    <s v="Late Delivery"/>
    <x v="9"/>
    <n v="2024"/>
    <s v="Thu"/>
    <x v="0"/>
    <s v="Fast"/>
    <x v="0"/>
    <s v="Weekday"/>
  </r>
  <r>
    <x v="1735"/>
    <d v="2024-08-15T00:00:00"/>
    <d v="2024-08-14T00:00:00"/>
    <d v="2024-08-21T00:00:00"/>
    <s v="Vikas Patel"/>
    <s v="Lucknow"/>
    <x v="4"/>
    <x v="0"/>
    <s v="Sofa"/>
    <n v="1"/>
    <n v="100"/>
    <n v="100"/>
    <x v="0"/>
    <s v="Cancelled"/>
    <s v="In Transit"/>
    <s v="WH-Mumbai"/>
    <s v="Offline"/>
    <s v="N/A"/>
    <s v="N/A"/>
    <n v="7"/>
    <s v="Keep"/>
    <s v="Ok"/>
    <s v="Valid"/>
    <s v="Dispatch Error"/>
    <s v="Ok"/>
    <s v="Ok"/>
    <n v="100"/>
    <s v="ok"/>
    <s v="Not Returned"/>
    <x v="11"/>
    <n v="2024"/>
    <s v="Thu"/>
    <x v="1"/>
    <s v="Slow"/>
    <x v="0"/>
    <s v="Weekday"/>
  </r>
  <r>
    <x v="1736"/>
    <d v="2024-03-11T00:00:00"/>
    <d v="2024-03-10T00:00:00"/>
    <d v="2024-03-14T00:00:00"/>
    <s v="Sneha Patel"/>
    <s v="Hyderabad"/>
    <x v="0"/>
    <x v="3"/>
    <s v="Laptop"/>
    <n v="3"/>
    <n v="100"/>
    <n v="300"/>
    <x v="0"/>
    <s v="Cancelled"/>
    <s v="Delayed"/>
    <s v="WH-Delhi"/>
    <s v="Online"/>
    <s v="N/A"/>
    <s v="N/A"/>
    <n v="4"/>
    <s v="Keep"/>
    <s v="Ok"/>
    <s v="Valid"/>
    <s v="Dispatch Error"/>
    <s v="Ok"/>
    <s v="Ok"/>
    <n v="300"/>
    <s v="ok"/>
    <s v="Not Returned"/>
    <x v="8"/>
    <n v="2024"/>
    <s v="Mon"/>
    <x v="0"/>
    <s v="Medium"/>
    <x v="0"/>
    <s v="Weekday"/>
  </r>
  <r>
    <x v="1737"/>
    <d v="2024-03-22T00:00:00"/>
    <d v="2024-03-23T00:00:00"/>
    <d v="2024-03-23T00:00:00"/>
    <s v="Anjali Patel"/>
    <s v="Pune"/>
    <x v="1"/>
    <x v="1"/>
    <s v="Wheat"/>
    <n v="3"/>
    <n v="500"/>
    <n v="1500"/>
    <x v="2"/>
    <s v="Cancelled"/>
    <s v="Delayed"/>
    <s v="WH-Pune"/>
    <s v="Offline"/>
    <s v="N/A"/>
    <s v="N/A"/>
    <n v="0"/>
    <s v="Keep"/>
    <s v="Ok"/>
    <s v="Valid"/>
    <s v="OK"/>
    <s v="Ok"/>
    <s v="Ok"/>
    <n v="1500"/>
    <s v="ok"/>
    <s v="Not Returned"/>
    <x v="8"/>
    <n v="2024"/>
    <s v="Fri"/>
    <x v="0"/>
    <s v="Fast"/>
    <x v="0"/>
    <s v="Weekday"/>
  </r>
  <r>
    <x v="1738"/>
    <d v="2024-03-01T00:00:00"/>
    <d v="2024-02-28T00:00:00"/>
    <d v="2024-03-01T00:00:00"/>
    <s v="Priya Kumar"/>
    <s v="Lucknow"/>
    <x v="4"/>
    <x v="1"/>
    <s v="Wheat"/>
    <n v="1"/>
    <n v="1000"/>
    <n v="1000"/>
    <x v="1"/>
    <s v="Cancelled"/>
    <s v="On Time"/>
    <s v="WH-Delhi"/>
    <s v="Online"/>
    <s v="N/A"/>
    <s v="N/A"/>
    <n v="2"/>
    <s v="Keep"/>
    <s v="Ok"/>
    <s v="Valid"/>
    <s v="Dispatch Error"/>
    <s v="Ok"/>
    <s v="Ok"/>
    <n v="1000"/>
    <s v="ok"/>
    <s v="Not Returned"/>
    <x v="8"/>
    <n v="2024"/>
    <s v="Fri"/>
    <x v="0"/>
    <s v="Fast"/>
    <x v="0"/>
    <s v="Weekday"/>
  </r>
  <r>
    <x v="1739"/>
    <d v="2024-12-14T00:00:00"/>
    <d v="2024-12-15T00:00:00"/>
    <d v="2024-12-16T00:00:00"/>
    <s v="Priya Yadav"/>
    <s v="Nagpur"/>
    <x v="1"/>
    <x v="1"/>
    <s v="Rice"/>
    <n v="0"/>
    <n v="0"/>
    <n v="0"/>
    <x v="0"/>
    <s v="Pending"/>
    <s v="Delayed"/>
    <s v="WH-Pune"/>
    <s v="Offline"/>
    <s v="No"/>
    <s v="N/A"/>
    <n v="1"/>
    <s v="Keep"/>
    <s v="Fix"/>
    <s v="Missing"/>
    <s v="OK"/>
    <s v="Fix"/>
    <s v="Ok"/>
    <n v="0"/>
    <s v="ok"/>
    <s v="Not Returned"/>
    <x v="6"/>
    <n v="2024"/>
    <s v="Sat"/>
    <x v="0"/>
    <s v="Fast"/>
    <x v="0"/>
    <s v="Weekend"/>
  </r>
  <r>
    <x v="1740"/>
    <d v="2024-07-15T00:00:00"/>
    <d v="2024-07-18T00:00:00"/>
    <d v="2024-07-23T00:00:00"/>
    <s v="Rohit Yadav"/>
    <s v="Nagpur"/>
    <x v="1"/>
    <x v="1"/>
    <s v="Oil"/>
    <n v="2"/>
    <n v="500"/>
    <n v="1000"/>
    <x v="1"/>
    <s v="Completed"/>
    <s v="On Time"/>
    <s v="WH-Pune"/>
    <s v="Offline"/>
    <s v="No"/>
    <s v="N/A"/>
    <n v="5"/>
    <s v="Keep"/>
    <s v="Ok"/>
    <s v="Valid"/>
    <s v="OK"/>
    <s v="Ok"/>
    <s v="Ok"/>
    <n v="1000"/>
    <s v="ok"/>
    <s v="Not Returned"/>
    <x v="1"/>
    <n v="2024"/>
    <s v="Mon"/>
    <x v="0"/>
    <s v="Medium"/>
    <x v="0"/>
    <s v="Weekday"/>
  </r>
  <r>
    <x v="1741"/>
    <d v="2024-01-01T00:00:00"/>
    <d v="2024-01-03T00:00:00"/>
    <d v="2024-01-02T00:00:00"/>
    <s v="Priya Yadav"/>
    <s v="Jaipur"/>
    <x v="2"/>
    <x v="0"/>
    <s v="Table"/>
    <n v="2"/>
    <n v="1000"/>
    <n v="2000"/>
    <x v="2"/>
    <s v="Cancelled"/>
    <s v="On Time"/>
    <s v="WH-Mumbai"/>
    <s v="Offline"/>
    <s v="N/A"/>
    <s v="N/A"/>
    <n v="-1"/>
    <s v="Keep"/>
    <s v="Ok"/>
    <s v="Valid"/>
    <s v="Delivery Before Dispatch"/>
    <s v="Ok"/>
    <s v="Ok"/>
    <n v="2000"/>
    <s v="ok"/>
    <s v="Not Returned"/>
    <x v="4"/>
    <n v="2024"/>
    <s v="Mon"/>
    <x v="0"/>
    <s v="Fast"/>
    <x v="2"/>
    <s v="Weekday"/>
  </r>
  <r>
    <x v="1742"/>
    <d v="2024-11-26T00:00:00"/>
    <d v="2024-11-26T00:00:00"/>
    <d v="2024-12-02T00:00:00"/>
    <s v="Amit Patel"/>
    <s v="Pune"/>
    <x v="1"/>
    <x v="0"/>
    <s v="Sofa"/>
    <n v="3"/>
    <n v="100"/>
    <n v="300"/>
    <x v="1"/>
    <s v="Completed"/>
    <s v="Delayed"/>
    <s v="WH-Pune"/>
    <s v="Offline"/>
    <s v="No"/>
    <s v="N/A"/>
    <n v="6"/>
    <s v="Keep"/>
    <s v="Ok"/>
    <s v="Valid"/>
    <s v="OK"/>
    <s v="Ok"/>
    <s v="Ok"/>
    <n v="300"/>
    <s v="ok"/>
    <s v="Not Returned"/>
    <x v="5"/>
    <n v="2024"/>
    <s v="Tue"/>
    <x v="1"/>
    <s v="Slow"/>
    <x v="0"/>
    <s v="Weekday"/>
  </r>
  <r>
    <x v="1743"/>
    <d v="2024-07-22T00:00:00"/>
    <d v="2024-07-25T00:00:00"/>
    <d v="2024-07-29T00:00:00"/>
    <s v="Vikas Verma"/>
    <s v="Lucknow"/>
    <x v="4"/>
    <x v="2"/>
    <s v="Jacket"/>
    <n v="0"/>
    <n v="1000"/>
    <n v="0"/>
    <x v="0"/>
    <s v="Cancelled"/>
    <s v="In Transit"/>
    <s v="WH-Delhi"/>
    <s v="Online"/>
    <s v="N/A"/>
    <s v="N/A"/>
    <n v="4"/>
    <s v="Keep"/>
    <s v="Fix"/>
    <s v="Valid"/>
    <s v="OK"/>
    <s v="Ok"/>
    <s v="Ok"/>
    <n v="0"/>
    <s v="ok"/>
    <s v="Not Returned"/>
    <x v="1"/>
    <n v="2024"/>
    <s v="Mon"/>
    <x v="0"/>
    <s v="Medium"/>
    <x v="0"/>
    <s v="Weekday"/>
  </r>
  <r>
    <x v="1744"/>
    <d v="2024-02-27T00:00:00"/>
    <d v="2024-02-25T00:00:00"/>
    <d v="2024-02-26T00:00:00"/>
    <s v="Karan Kumar"/>
    <s v="Lucknow"/>
    <x v="4"/>
    <x v="1"/>
    <s v="Oil"/>
    <n v="-1"/>
    <n v="1000"/>
    <n v="-1000"/>
    <x v="2"/>
    <s v="Completed"/>
    <s v="Delayed"/>
    <s v="WH-Delhi"/>
    <s v="Online"/>
    <s v="N/A"/>
    <s v="N/A"/>
    <n v="1"/>
    <s v="Keep"/>
    <s v="Fix"/>
    <s v="Valid"/>
    <s v="Dispatch Error"/>
    <s v="Ok"/>
    <s v="Ok"/>
    <n v="-1000"/>
    <s v="ok"/>
    <s v="Wrong"/>
    <x v="2"/>
    <n v="2024"/>
    <s v="Tue"/>
    <x v="0"/>
    <s v="Fast"/>
    <x v="0"/>
    <s v="Weekday"/>
  </r>
  <r>
    <x v="1745"/>
    <d v="2024-01-24T00:00:00"/>
    <d v="2024-01-23T00:00:00"/>
    <d v="2024-01-29T00:00:00"/>
    <s v="Vikas Yadav"/>
    <s v="Mumbai"/>
    <x v="1"/>
    <x v="3"/>
    <s v="Headphones"/>
    <n v="-1"/>
    <n v="500"/>
    <n v="-500"/>
    <x v="2"/>
    <s v="Completed"/>
    <s v="Delayed"/>
    <s v="WH-Delhi"/>
    <s v="Online"/>
    <s v="No"/>
    <s v="N/A"/>
    <n v="6"/>
    <s v="Keep"/>
    <s v="Fix"/>
    <s v="Valid"/>
    <s v="Dispatch Error"/>
    <s v="Ok"/>
    <s v="Ok"/>
    <n v="-500"/>
    <s v="ok"/>
    <s v="Not Returned"/>
    <x v="4"/>
    <n v="2024"/>
    <s v="Wed"/>
    <x v="1"/>
    <s v="Slow"/>
    <x v="0"/>
    <s v="Weekday"/>
  </r>
  <r>
    <x v="1746"/>
    <d v="2024-09-02T00:00:00"/>
    <d v="2024-09-02T00:00:00"/>
    <d v="2024-09-07T00:00:00"/>
    <s v="Rohit Singh"/>
    <s v="Lucknow"/>
    <x v="4"/>
    <x v="0"/>
    <s v="Chair"/>
    <n v="-1"/>
    <n v="1000"/>
    <n v="-1000"/>
    <x v="3"/>
    <s v="Completed"/>
    <s v="Delayed"/>
    <s v="WH-Pune"/>
    <s v="Offline"/>
    <s v="Yes"/>
    <s v="Late Delivery"/>
    <n v="5"/>
    <s v="Keep"/>
    <s v="Fix"/>
    <s v="Valid"/>
    <s v="OK"/>
    <s v="Ok"/>
    <s v="Ok"/>
    <n v="-1000"/>
    <s v="ok"/>
    <s v="Late Delivery"/>
    <x v="7"/>
    <n v="2024"/>
    <s v="Mon"/>
    <x v="0"/>
    <s v="Medium"/>
    <x v="0"/>
    <s v="Weekday"/>
  </r>
  <r>
    <x v="1747"/>
    <d v="2024-09-02T00:00:00"/>
    <d v="2024-09-02T00:00:00"/>
    <d v="2024-09-06T00:00:00"/>
    <s v="Anjali Gupta"/>
    <s v="Bangalore"/>
    <x v="3"/>
    <x v="3"/>
    <s v="Headphones"/>
    <n v="2"/>
    <n v="100"/>
    <n v="200"/>
    <x v="3"/>
    <s v="Pending"/>
    <s v="On Time"/>
    <s v="WH-Delhi"/>
    <s v="Offline"/>
    <s v="N/A"/>
    <s v="N/A"/>
    <n v="4"/>
    <s v="Keep"/>
    <s v="Ok"/>
    <s v="Valid"/>
    <s v="OK"/>
    <s v="Ok"/>
    <s v="Ok"/>
    <n v="200"/>
    <s v="ok"/>
    <s v="Not Returned"/>
    <x v="7"/>
    <n v="2024"/>
    <s v="Mon"/>
    <x v="0"/>
    <s v="Medium"/>
    <x v="0"/>
    <s v="Weekday"/>
  </r>
  <r>
    <x v="1748"/>
    <d v="2024-07-01T00:00:00"/>
    <d v="2024-06-29T00:00:00"/>
    <d v="2024-07-06T00:00:00"/>
    <s v="Priya Joshi"/>
    <s v="Pune"/>
    <x v="1"/>
    <x v="3"/>
    <s v="Mobile"/>
    <n v="2"/>
    <n v="2000"/>
    <n v="4000"/>
    <x v="3"/>
    <s v="Pending"/>
    <s v="Delayed"/>
    <s v="WH-Delhi"/>
    <s v="Offline"/>
    <s v="No"/>
    <s v="N/A"/>
    <n v="7"/>
    <s v="Keep"/>
    <s v="Ok"/>
    <s v="Valid"/>
    <s v="Dispatch Error"/>
    <s v="Ok"/>
    <s v="Ok"/>
    <n v="4000"/>
    <s v="ok"/>
    <s v="Not Returned"/>
    <x v="1"/>
    <n v="2024"/>
    <s v="Mon"/>
    <x v="1"/>
    <s v="Slow"/>
    <x v="2"/>
    <s v="Weekday"/>
  </r>
  <r>
    <x v="1749"/>
    <d v="2024-01-01T00:00:00"/>
    <d v="2024-01-03T00:00:00"/>
    <d v="2024-01-08T00:00:00"/>
    <s v="Karan Joshi"/>
    <s v="Pune"/>
    <x v="1"/>
    <x v="1"/>
    <s v="Oil"/>
    <n v="1"/>
    <n v="500"/>
    <n v="500"/>
    <x v="1"/>
    <s v="Completed"/>
    <s v="Delayed"/>
    <s v="WH-Pune"/>
    <s v="Online"/>
    <s v="No"/>
    <s v="N/A"/>
    <n v="5"/>
    <s v="Keep"/>
    <s v="Ok"/>
    <s v="Valid"/>
    <s v="OK"/>
    <s v="Ok"/>
    <s v="Ok"/>
    <n v="500"/>
    <s v="ok"/>
    <s v="Not Returned"/>
    <x v="4"/>
    <n v="2024"/>
    <s v="Mon"/>
    <x v="0"/>
    <s v="Medium"/>
    <x v="0"/>
    <s v="Weekday"/>
  </r>
  <r>
    <x v="1750"/>
    <d v="2024-08-25T00:00:00"/>
    <d v="2024-08-25T00:00:00"/>
    <d v="2024-08-26T00:00:00"/>
    <s v="Priya Gupta"/>
    <s v="Bangalore"/>
    <x v="3"/>
    <x v="1"/>
    <s v="Oil"/>
    <n v="2"/>
    <n v="500"/>
    <n v="1000"/>
    <x v="2"/>
    <s v="Cancelled"/>
    <s v="Delayed"/>
    <s v="WH-Mumbai"/>
    <s v="Offline"/>
    <s v="No"/>
    <s v="N/A"/>
    <n v="1"/>
    <s v="Keep"/>
    <s v="Ok"/>
    <s v="Valid"/>
    <s v="OK"/>
    <s v="Ok"/>
    <s v="Ok"/>
    <n v="1000"/>
    <s v="ok"/>
    <s v="Not Returned"/>
    <x v="11"/>
    <n v="2024"/>
    <s v="Sun"/>
    <x v="0"/>
    <s v="Fast"/>
    <x v="0"/>
    <s v="Weekend"/>
  </r>
  <r>
    <x v="1751"/>
    <d v="2024-10-07T00:00:00"/>
    <d v="2024-10-08T00:00:00"/>
    <d v="2024-10-09T00:00:00"/>
    <s v="Karan Joshi"/>
    <s v="Jaipur"/>
    <x v="2"/>
    <x v="2"/>
    <s v="Jacket"/>
    <n v="1"/>
    <n v="1000"/>
    <n v="1000"/>
    <x v="0"/>
    <s v="Completed"/>
    <s v="Delayed"/>
    <s v="WH-Delhi"/>
    <s v="Online"/>
    <s v="Yes"/>
    <s v="Damaged"/>
    <n v="1"/>
    <s v="Keep"/>
    <s v="Ok"/>
    <s v="Valid"/>
    <s v="OK"/>
    <s v="Ok"/>
    <s v="Ok"/>
    <n v="1000"/>
    <s v="ok"/>
    <s v="Damaged"/>
    <x v="0"/>
    <n v="2024"/>
    <s v="Mon"/>
    <x v="0"/>
    <s v="Fast"/>
    <x v="0"/>
    <s v="Weekday"/>
  </r>
  <r>
    <x v="1752"/>
    <d v="2024-04-06T00:00:00"/>
    <d v="2024-04-08T00:00:00"/>
    <d v="2024-04-13T00:00:00"/>
    <s v="Vikas Kumar"/>
    <s v="Bangalore"/>
    <x v="3"/>
    <x v="2"/>
    <s v="T-Shirt"/>
    <n v="0"/>
    <n v="2000"/>
    <n v="0"/>
    <x v="2"/>
    <s v="Pending"/>
    <s v="Delayed"/>
    <s v="WH-Delhi"/>
    <s v="Offline"/>
    <s v="N/A"/>
    <s v="N/A"/>
    <n v="5"/>
    <s v="Keep"/>
    <s v="Fix"/>
    <s v="Valid"/>
    <s v="OK"/>
    <s v="Ok"/>
    <s v="Ok"/>
    <n v="0"/>
    <s v="ok"/>
    <s v="Not Returned"/>
    <x v="10"/>
    <n v="2024"/>
    <s v="Sat"/>
    <x v="0"/>
    <s v="Medium"/>
    <x v="0"/>
    <s v="Weekend"/>
  </r>
  <r>
    <x v="1753"/>
    <d v="2024-09-18T00:00:00"/>
    <d v="2024-09-17T00:00:00"/>
    <d v="2024-09-21T00:00:00"/>
    <s v="Anjali Patel"/>
    <s v="Delhi"/>
    <x v="5"/>
    <x v="2"/>
    <s v="Jacket"/>
    <n v="-1"/>
    <n v="2000"/>
    <n v="-2000"/>
    <x v="2"/>
    <s v="Completed"/>
    <s v="Delayed"/>
    <s v="WH-Pune"/>
    <s v="Online"/>
    <s v="Yes"/>
    <s v="Unknwon"/>
    <n v="4"/>
    <s v="Keep"/>
    <s v="Fix"/>
    <s v="Valid"/>
    <s v="Dispatch Error"/>
    <s v="Ok"/>
    <s v="Ok"/>
    <n v="-2000"/>
    <s v="ok"/>
    <s v="Unknwon"/>
    <x v="7"/>
    <n v="2024"/>
    <s v="Wed"/>
    <x v="0"/>
    <s v="Medium"/>
    <x v="0"/>
    <s v="Weekday"/>
  </r>
  <r>
    <x v="1754"/>
    <d v="2024-09-16T00:00:00"/>
    <d v="2024-09-19T00:00:00"/>
    <d v="2024-09-21T00:00:00"/>
    <s v="Amit Kumar"/>
    <s v="Nagpur"/>
    <x v="1"/>
    <x v="1"/>
    <s v="Rice"/>
    <n v="1"/>
    <n v="100"/>
    <n v="100"/>
    <x v="1"/>
    <s v="Completed"/>
    <s v="Delayed"/>
    <s v="WH-Pune"/>
    <s v="Online"/>
    <s v="No"/>
    <s v="N/A"/>
    <n v="2"/>
    <s v="Keep"/>
    <s v="Ok"/>
    <s v="Valid"/>
    <s v="OK"/>
    <s v="Ok"/>
    <s v="Ok"/>
    <n v="100"/>
    <s v="ok"/>
    <s v="Not Returned"/>
    <x v="7"/>
    <n v="2024"/>
    <s v="Mon"/>
    <x v="0"/>
    <s v="Fast"/>
    <x v="0"/>
    <s v="Weekday"/>
  </r>
  <r>
    <x v="1755"/>
    <d v="2024-10-22T00:00:00"/>
    <d v="2024-10-24T00:00:00"/>
    <d v="2024-10-25T00:00:00"/>
    <s v="Rohit Verma"/>
    <s v="Pune"/>
    <x v="1"/>
    <x v="3"/>
    <s v="Headphones"/>
    <n v="3"/>
    <n v="0"/>
    <n v="0"/>
    <x v="0"/>
    <s v="Cancelled"/>
    <s v="On Time"/>
    <s v="WH-Mumbai"/>
    <s v="Offline"/>
    <s v="No"/>
    <s v="N/A"/>
    <n v="1"/>
    <s v="Keep"/>
    <s v="Ok"/>
    <s v="Missing"/>
    <s v="OK"/>
    <s v="Fix"/>
    <s v="Ok"/>
    <n v="0"/>
    <s v="ok"/>
    <s v="Not Returned"/>
    <x v="0"/>
    <n v="2024"/>
    <s v="Tue"/>
    <x v="0"/>
    <s v="Fast"/>
    <x v="0"/>
    <s v="Weekday"/>
  </r>
  <r>
    <x v="1756"/>
    <d v="2024-06-11T00:00:00"/>
    <d v="2024-06-12T00:00:00"/>
    <d v="2024-06-14T00:00:00"/>
    <s v="Priya Joshi"/>
    <s v="Nagpur"/>
    <x v="1"/>
    <x v="1"/>
    <s v="Oil"/>
    <n v="-1"/>
    <n v="2000"/>
    <n v="-2000"/>
    <x v="2"/>
    <s v="Completed"/>
    <s v="On Time"/>
    <s v="WH-Pune"/>
    <s v="Offline"/>
    <s v="N/A"/>
    <s v="N/A"/>
    <n v="2"/>
    <s v="Keep"/>
    <s v="Fix"/>
    <s v="Valid"/>
    <s v="OK"/>
    <s v="Ok"/>
    <s v="Ok"/>
    <n v="-2000"/>
    <s v="ok"/>
    <s v="Wrong"/>
    <x v="3"/>
    <n v="2024"/>
    <s v="Tue"/>
    <x v="0"/>
    <s v="Fast"/>
    <x v="0"/>
    <s v="Weekday"/>
  </r>
  <r>
    <x v="1757"/>
    <d v="2024-02-10T00:00:00"/>
    <d v="2024-02-10T00:00:00"/>
    <d v="2024-02-17T00:00:00"/>
    <s v="Pooja Sharma"/>
    <s v="Hyderabad"/>
    <x v="0"/>
    <x v="0"/>
    <s v="Table"/>
    <n v="1"/>
    <n v="500"/>
    <n v="500"/>
    <x v="2"/>
    <s v="Completed"/>
    <s v="On Time"/>
    <s v="WH-Mumbai"/>
    <s v="Offline"/>
    <s v="N/A"/>
    <s v="N/A"/>
    <n v="7"/>
    <s v="Keep"/>
    <s v="Ok"/>
    <s v="Valid"/>
    <s v="OK"/>
    <s v="Ok"/>
    <s v="Ok"/>
    <n v="500"/>
    <s v="ok"/>
    <s v="Not Returned"/>
    <x v="2"/>
    <n v="2024"/>
    <s v="Sat"/>
    <x v="1"/>
    <s v="Slow"/>
    <x v="0"/>
    <s v="Weekend"/>
  </r>
  <r>
    <x v="1758"/>
    <d v="2024-06-29T00:00:00"/>
    <d v="2024-07-02T00:00:00"/>
    <d v="2024-07-03T00:00:00"/>
    <s v="Sneha Kumar"/>
    <s v="Mumbai"/>
    <x v="1"/>
    <x v="2"/>
    <s v="Jacket"/>
    <n v="-1"/>
    <n v="500"/>
    <n v="-500"/>
    <x v="0"/>
    <s v="Completed"/>
    <s v="In Transit"/>
    <s v="WH-Pune"/>
    <s v="Online"/>
    <s v="N/A"/>
    <s v="N/A"/>
    <n v="1"/>
    <s v="Keep"/>
    <s v="Fix"/>
    <s v="Valid"/>
    <s v="OK"/>
    <s v="Ok"/>
    <s v="Ok"/>
    <n v="-500"/>
    <s v="ok"/>
    <s v="Wrong"/>
    <x v="3"/>
    <n v="2024"/>
    <s v="Sat"/>
    <x v="0"/>
    <s v="Fast"/>
    <x v="0"/>
    <s v="Weekend"/>
  </r>
  <r>
    <x v="1759"/>
    <d v="2024-06-16T00:00:00"/>
    <d v="2024-06-14T00:00:00"/>
    <d v="2024-06-16T00:00:00"/>
    <s v="Sneha Patel"/>
    <s v="Hyderabad"/>
    <x v="0"/>
    <x v="2"/>
    <s v="T-Shirt"/>
    <n v="-1"/>
    <n v="500"/>
    <n v="-500"/>
    <x v="2"/>
    <s v="Completed"/>
    <s v="Delayed"/>
    <s v="WH-Delhi"/>
    <s v="Offline"/>
    <s v="N/A"/>
    <s v="N/A"/>
    <n v="2"/>
    <s v="Keep"/>
    <s v="Fix"/>
    <s v="Valid"/>
    <s v="Dispatch Error"/>
    <s v="Ok"/>
    <s v="Ok"/>
    <n v="-500"/>
    <s v="ok"/>
    <s v="Wrong"/>
    <x v="3"/>
    <n v="2024"/>
    <s v="Sun"/>
    <x v="0"/>
    <s v="Fast"/>
    <x v="0"/>
    <s v="Weekend"/>
  </r>
  <r>
    <x v="1760"/>
    <d v="2024-01-17T00:00:00"/>
    <d v="2024-01-20T00:00:00"/>
    <d v="2024-01-27T00:00:00"/>
    <s v="Rohit Joshi"/>
    <s v="Hyderabad"/>
    <x v="0"/>
    <x v="0"/>
    <s v="Chair"/>
    <n v="-1"/>
    <n v="100"/>
    <n v="-100"/>
    <x v="1"/>
    <s v="Completed"/>
    <s v="On Time"/>
    <s v="WH-Pune"/>
    <s v="Online"/>
    <s v="No"/>
    <s v="N/A"/>
    <n v="7"/>
    <s v="Keep"/>
    <s v="Fix"/>
    <s v="Valid"/>
    <s v="OK"/>
    <s v="Ok"/>
    <s v="Ok"/>
    <n v="-100"/>
    <s v="ok"/>
    <s v="Not Returned"/>
    <x v="4"/>
    <n v="2024"/>
    <s v="Wed"/>
    <x v="1"/>
    <s v="Slow"/>
    <x v="0"/>
    <s v="Weekday"/>
  </r>
  <r>
    <x v="1761"/>
    <d v="2024-01-22T00:00:00"/>
    <d v="2024-01-22T00:00:00"/>
    <d v="2024-01-26T00:00:00"/>
    <s v="Priya Verma"/>
    <s v="Mumbai"/>
    <x v="1"/>
    <x v="2"/>
    <s v="Jeans"/>
    <n v="2"/>
    <n v="100"/>
    <n v="200"/>
    <x v="0"/>
    <s v="Cancelled"/>
    <s v="On Time"/>
    <s v="WH-Delhi"/>
    <s v="Online"/>
    <s v="N/A"/>
    <s v="N/A"/>
    <n v="4"/>
    <s v="Keep"/>
    <s v="Ok"/>
    <s v="Valid"/>
    <s v="OK"/>
    <s v="Ok"/>
    <s v="Ok"/>
    <n v="200"/>
    <s v="ok"/>
    <s v="Not Returned"/>
    <x v="4"/>
    <n v="2024"/>
    <s v="Mon"/>
    <x v="0"/>
    <s v="Medium"/>
    <x v="0"/>
    <s v="Weekday"/>
  </r>
  <r>
    <x v="1762"/>
    <d v="2024-02-19T00:00:00"/>
    <d v="2024-02-20T00:00:00"/>
    <d v="2024-02-23T00:00:00"/>
    <s v="Neha Yadav"/>
    <s v="Hyderabad"/>
    <x v="0"/>
    <x v="0"/>
    <s v="Sofa"/>
    <n v="0"/>
    <n v="500"/>
    <n v="0"/>
    <x v="2"/>
    <s v="Pending"/>
    <s v="On Time"/>
    <s v="WH-Mumbai"/>
    <s v="Online"/>
    <s v="Yes"/>
    <s v="Late Delivery"/>
    <n v="3"/>
    <s v="Keep"/>
    <s v="Fix"/>
    <s v="Valid"/>
    <s v="OK"/>
    <s v="Ok"/>
    <s v="Ok"/>
    <n v="0"/>
    <s v="ok"/>
    <s v="Late Delivery"/>
    <x v="2"/>
    <n v="2024"/>
    <s v="Mon"/>
    <x v="0"/>
    <s v="Medium"/>
    <x v="0"/>
    <s v="Weekday"/>
  </r>
  <r>
    <x v="1763"/>
    <d v="2024-10-29T00:00:00"/>
    <d v="2024-10-30T00:00:00"/>
    <d v="2024-11-01T00:00:00"/>
    <s v="Rahul Yadav"/>
    <s v="Lucknow"/>
    <x v="4"/>
    <x v="3"/>
    <s v="Headphones"/>
    <n v="1"/>
    <n v="500"/>
    <n v="500"/>
    <x v="0"/>
    <s v="Completed"/>
    <s v="Delayed"/>
    <s v="WH-Mumbai"/>
    <s v="Online"/>
    <s v="No"/>
    <s v="N/A"/>
    <n v="2"/>
    <s v="Keep"/>
    <s v="Ok"/>
    <s v="Valid"/>
    <s v="OK"/>
    <s v="Ok"/>
    <s v="Ok"/>
    <n v="500"/>
    <s v="ok"/>
    <s v="Not Returned"/>
    <x v="0"/>
    <n v="2024"/>
    <s v="Tue"/>
    <x v="0"/>
    <s v="Fast"/>
    <x v="0"/>
    <s v="Weekday"/>
  </r>
  <r>
    <x v="1764"/>
    <d v="2024-07-26T00:00:00"/>
    <d v="2024-07-28T00:00:00"/>
    <d v="2024-08-01T00:00:00"/>
    <s v="Sneha Verma"/>
    <s v="Delhi"/>
    <x v="5"/>
    <x v="0"/>
    <s v="Chair"/>
    <n v="0"/>
    <n v="500"/>
    <n v="0"/>
    <x v="0"/>
    <s v="Completed"/>
    <s v="In Transit"/>
    <s v="WH-Pune"/>
    <s v="Online"/>
    <s v="Yes"/>
    <s v="Unknwon"/>
    <n v="4"/>
    <s v="Keep"/>
    <s v="Fix"/>
    <s v="Valid"/>
    <s v="OK"/>
    <s v="Ok"/>
    <s v="Ok"/>
    <n v="0"/>
    <s v="ok"/>
    <s v="Unknwon"/>
    <x v="1"/>
    <n v="2024"/>
    <s v="Fri"/>
    <x v="0"/>
    <s v="Medium"/>
    <x v="0"/>
    <s v="Weekday"/>
  </r>
  <r>
    <x v="1765"/>
    <d v="2024-10-08T00:00:00"/>
    <d v="2024-10-07T00:00:00"/>
    <d v="2024-10-11T00:00:00"/>
    <s v="Sneha Yadav"/>
    <s v="Hyderabad"/>
    <x v="0"/>
    <x v="0"/>
    <s v="Table"/>
    <n v="0"/>
    <n v="500"/>
    <n v="0"/>
    <x v="2"/>
    <s v="Cancelled"/>
    <s v="In Transit"/>
    <s v="WH-Mumbai"/>
    <s v="Online"/>
    <s v="Yes"/>
    <s v="Wrong Item"/>
    <n v="4"/>
    <s v="Keep"/>
    <s v="Fix"/>
    <s v="Valid"/>
    <s v="Dispatch Error"/>
    <s v="Ok"/>
    <s v="Ok"/>
    <n v="0"/>
    <s v="ok"/>
    <s v="Wrong Item"/>
    <x v="0"/>
    <n v="2024"/>
    <s v="Tue"/>
    <x v="0"/>
    <s v="Medium"/>
    <x v="0"/>
    <s v="Weekday"/>
  </r>
  <r>
    <x v="1766"/>
    <d v="2024-05-26T00:00:00"/>
    <d v="2024-05-26T00:00:00"/>
    <d v="2024-05-29T00:00:00"/>
    <s v="Karan Sharma"/>
    <s v="Hyderabad"/>
    <x v="0"/>
    <x v="2"/>
    <s v="Jeans"/>
    <n v="1"/>
    <n v="500"/>
    <n v="500"/>
    <x v="3"/>
    <s v="Completed"/>
    <s v="Delayed"/>
    <s v="WH-Delhi"/>
    <s v="Online"/>
    <s v="N/A"/>
    <s v="N/A"/>
    <n v="3"/>
    <s v="Keep"/>
    <s v="Ok"/>
    <s v="Valid"/>
    <s v="OK"/>
    <s v="Ok"/>
    <s v="Ok"/>
    <n v="500"/>
    <s v="ok"/>
    <s v="Not Returned"/>
    <x v="9"/>
    <n v="2024"/>
    <s v="Sun"/>
    <x v="0"/>
    <s v="Medium"/>
    <x v="0"/>
    <s v="Weekend"/>
  </r>
  <r>
    <x v="1767"/>
    <d v="2024-12-28T00:00:00"/>
    <d v="2024-12-28T00:00:00"/>
    <d v="2025-01-03T00:00:00"/>
    <s v="Rohit Yadav"/>
    <s v="Delhi"/>
    <x v="5"/>
    <x v="1"/>
    <s v="Rice"/>
    <n v="-1"/>
    <n v="100"/>
    <n v="-100"/>
    <x v="1"/>
    <s v="Completed"/>
    <s v="In Transit"/>
    <s v="WH-Mumbai"/>
    <s v="Offline"/>
    <s v="Yes"/>
    <s v="Wrong Item"/>
    <n v="6"/>
    <s v="Keep"/>
    <s v="Fix"/>
    <s v="Valid"/>
    <s v="OK"/>
    <s v="Ok"/>
    <s v="Ok"/>
    <n v="-100"/>
    <s v="ok"/>
    <s v="Wrong Item"/>
    <x v="6"/>
    <n v="2024"/>
    <s v="Sat"/>
    <x v="1"/>
    <s v="Slow"/>
    <x v="0"/>
    <s v="Weekend"/>
  </r>
  <r>
    <x v="1768"/>
    <d v="2024-04-22T00:00:00"/>
    <d v="2024-04-21T00:00:00"/>
    <d v="2024-04-23T00:00:00"/>
    <s v="Karan Patel"/>
    <s v="Delhi"/>
    <x v="5"/>
    <x v="0"/>
    <s v="Sofa"/>
    <n v="-1"/>
    <n v="2000"/>
    <n v="-2000"/>
    <x v="1"/>
    <s v="Cancelled"/>
    <s v="Delayed"/>
    <s v="WH-Delhi"/>
    <s v="Online"/>
    <s v="N/A"/>
    <s v="N/A"/>
    <n v="2"/>
    <s v="Keep"/>
    <s v="Fix"/>
    <s v="Valid"/>
    <s v="Dispatch Error"/>
    <s v="Ok"/>
    <s v="Ok"/>
    <n v="-2000"/>
    <s v="ok"/>
    <s v="Wrong"/>
    <x v="10"/>
    <n v="2024"/>
    <s v="Mon"/>
    <x v="0"/>
    <s v="Fast"/>
    <x v="0"/>
    <s v="Weekday"/>
  </r>
  <r>
    <x v="1769"/>
    <d v="2024-11-18T00:00:00"/>
    <d v="2024-11-17T00:00:00"/>
    <d v="2024-11-17T00:00:00"/>
    <s v="Sneha Verma"/>
    <s v="Mumbai"/>
    <x v="1"/>
    <x v="3"/>
    <s v="Mobile"/>
    <n v="2"/>
    <n v="0"/>
    <n v="0"/>
    <x v="3"/>
    <s v="Pending"/>
    <s v="On Time"/>
    <s v="WH-Pune"/>
    <s v="Online"/>
    <s v="Yes"/>
    <s v="Late Delivery"/>
    <n v="0"/>
    <s v="Keep"/>
    <s v="Ok"/>
    <s v="Missing"/>
    <s v="Dispatch Error"/>
    <s v="Fix"/>
    <s v="Ok"/>
    <n v="0"/>
    <s v="ok"/>
    <s v="Late Delivery"/>
    <x v="5"/>
    <n v="2024"/>
    <s v="Mon"/>
    <x v="0"/>
    <s v="Fast"/>
    <x v="0"/>
    <s v="Weekday"/>
  </r>
  <r>
    <x v="1770"/>
    <d v="2024-07-30T00:00:00"/>
    <d v="2024-07-31T00:00:00"/>
    <d v="2024-08-06T00:00:00"/>
    <s v="Karan Gupta"/>
    <s v="Mumbai"/>
    <x v="1"/>
    <x v="2"/>
    <s v="T-Shirt"/>
    <n v="2"/>
    <n v="1000"/>
    <n v="2000"/>
    <x v="1"/>
    <s v="Pending"/>
    <s v="In Transit"/>
    <s v="WH-Delhi"/>
    <s v="Online"/>
    <s v="Yes"/>
    <s v="Unknwon"/>
    <n v="6"/>
    <s v="Keep"/>
    <s v="Ok"/>
    <s v="Valid"/>
    <s v="OK"/>
    <s v="Ok"/>
    <s v="Ok"/>
    <n v="2000"/>
    <s v="ok"/>
    <s v="Unknwon"/>
    <x v="1"/>
    <n v="2024"/>
    <s v="Tue"/>
    <x v="1"/>
    <s v="Slow"/>
    <x v="2"/>
    <s v="Weekday"/>
  </r>
  <r>
    <x v="1771"/>
    <d v="2024-03-03T00:00:00"/>
    <d v="2024-03-03T00:00:00"/>
    <d v="2024-03-04T00:00:00"/>
    <s v="Rahul Gupta"/>
    <s v="Delhi"/>
    <x v="5"/>
    <x v="3"/>
    <s v="Laptop"/>
    <n v="1"/>
    <n v="1000"/>
    <n v="1000"/>
    <x v="2"/>
    <s v="Cancelled"/>
    <s v="In Transit"/>
    <s v="WH-Pune"/>
    <s v="Online"/>
    <s v="Yes"/>
    <s v="Damaged"/>
    <n v="1"/>
    <s v="Keep"/>
    <s v="Ok"/>
    <s v="Valid"/>
    <s v="OK"/>
    <s v="Ok"/>
    <s v="Ok"/>
    <n v="1000"/>
    <s v="ok"/>
    <s v="Damaged"/>
    <x v="8"/>
    <n v="2024"/>
    <s v="Sun"/>
    <x v="0"/>
    <s v="Fast"/>
    <x v="0"/>
    <s v="Weekend"/>
  </r>
  <r>
    <x v="1772"/>
    <d v="2024-09-12T00:00:00"/>
    <d v="2024-09-14T00:00:00"/>
    <d v="2024-09-15T00:00:00"/>
    <s v="Vikas Verma"/>
    <s v="Pune"/>
    <x v="1"/>
    <x v="0"/>
    <s v="Chair"/>
    <n v="1"/>
    <n v="2000"/>
    <n v="2000"/>
    <x v="2"/>
    <s v="Completed"/>
    <s v="In Transit"/>
    <s v="WH-Delhi"/>
    <s v="Online"/>
    <s v="N/A"/>
    <s v="N/A"/>
    <n v="1"/>
    <s v="Keep"/>
    <s v="Ok"/>
    <s v="Valid"/>
    <s v="OK"/>
    <s v="Ok"/>
    <s v="Ok"/>
    <n v="2000"/>
    <s v="ok"/>
    <s v="Not Returned"/>
    <x v="7"/>
    <n v="2024"/>
    <s v="Thu"/>
    <x v="0"/>
    <s v="Fast"/>
    <x v="2"/>
    <s v="Weekday"/>
  </r>
  <r>
    <x v="1773"/>
    <d v="2024-01-23T00:00:00"/>
    <d v="2024-01-24T00:00:00"/>
    <d v="2024-01-28T00:00:00"/>
    <s v="Neha Joshi"/>
    <s v="Jaipur"/>
    <x v="2"/>
    <x v="3"/>
    <s v="Mobile"/>
    <n v="3"/>
    <n v="1000"/>
    <n v="3000"/>
    <x v="2"/>
    <s v="Completed"/>
    <s v="Delayed"/>
    <s v="WH-Mumbai"/>
    <s v="Offline"/>
    <s v="N/A"/>
    <s v="N/A"/>
    <n v="4"/>
    <s v="Keep"/>
    <s v="Ok"/>
    <s v="Valid"/>
    <s v="OK"/>
    <s v="Ok"/>
    <s v="Ok"/>
    <n v="3000"/>
    <s v="ok"/>
    <s v="Not Returned"/>
    <x v="4"/>
    <n v="2024"/>
    <s v="Tue"/>
    <x v="0"/>
    <s v="Medium"/>
    <x v="2"/>
    <s v="Weekday"/>
  </r>
  <r>
    <x v="1774"/>
    <d v="2024-11-14T00:00:00"/>
    <d v="2024-11-12T00:00:00"/>
    <d v="2024-11-14T00:00:00"/>
    <s v="Karan Kumar"/>
    <s v="Bangalore"/>
    <x v="3"/>
    <x v="2"/>
    <s v="Jacket"/>
    <n v="1"/>
    <n v="1000"/>
    <n v="1000"/>
    <x v="0"/>
    <s v="Completed"/>
    <s v="Delayed"/>
    <s v="WH-Delhi"/>
    <s v="Offline"/>
    <s v="No"/>
    <s v="N/A"/>
    <n v="2"/>
    <s v="Keep"/>
    <s v="Ok"/>
    <s v="Valid"/>
    <s v="Dispatch Error"/>
    <s v="Ok"/>
    <s v="Ok"/>
    <n v="1000"/>
    <s v="ok"/>
    <s v="Not Returned"/>
    <x v="5"/>
    <n v="2024"/>
    <s v="Thu"/>
    <x v="0"/>
    <s v="Fast"/>
    <x v="0"/>
    <s v="Weekday"/>
  </r>
  <r>
    <x v="1775"/>
    <d v="2024-12-29T00:00:00"/>
    <d v="2024-12-31T00:00:00"/>
    <d v="2025-01-03T00:00:00"/>
    <s v="Neha Gupta"/>
    <s v="Delhi"/>
    <x v="5"/>
    <x v="1"/>
    <s v="Wheat"/>
    <n v="0"/>
    <n v="0"/>
    <n v="0"/>
    <x v="0"/>
    <s v="Completed"/>
    <s v="Delayed"/>
    <s v="WH-Mumbai"/>
    <s v="Offline"/>
    <s v="No"/>
    <s v="N/A"/>
    <n v="3"/>
    <s v="Keep"/>
    <s v="Fix"/>
    <s v="Missing"/>
    <s v="OK"/>
    <s v="Fix"/>
    <s v="Ok"/>
    <n v="0"/>
    <s v="ok"/>
    <s v="Not Returned"/>
    <x v="6"/>
    <n v="2024"/>
    <s v="Sun"/>
    <x v="0"/>
    <s v="Medium"/>
    <x v="0"/>
    <s v="Weekend"/>
  </r>
  <r>
    <x v="1776"/>
    <d v="2024-05-31T00:00:00"/>
    <d v="2024-05-30T00:00:00"/>
    <d v="2024-06-02T00:00:00"/>
    <s v="Anjali Gupta"/>
    <s v="Nagpur"/>
    <x v="1"/>
    <x v="3"/>
    <s v="Mobile"/>
    <n v="2"/>
    <n v="0"/>
    <n v="0"/>
    <x v="2"/>
    <s v="Completed"/>
    <s v="In Transit"/>
    <s v="WH-Delhi"/>
    <s v="Online"/>
    <s v="Yes"/>
    <s v="Damaged"/>
    <n v="3"/>
    <s v="Keep"/>
    <s v="Ok"/>
    <s v="Missing"/>
    <s v="Dispatch Error"/>
    <s v="Fix"/>
    <s v="Ok"/>
    <n v="0"/>
    <s v="ok"/>
    <s v="Damaged"/>
    <x v="9"/>
    <n v="2024"/>
    <s v="Fri"/>
    <x v="0"/>
    <s v="Medium"/>
    <x v="0"/>
    <s v="Weekday"/>
  </r>
  <r>
    <x v="1777"/>
    <d v="2024-09-16T00:00:00"/>
    <d v="2024-09-16T00:00:00"/>
    <d v="2024-09-22T00:00:00"/>
    <s v="Vikas Yadav"/>
    <s v="Bangalore"/>
    <x v="3"/>
    <x v="3"/>
    <s v="Laptop"/>
    <n v="1"/>
    <n v="1000"/>
    <n v="1000"/>
    <x v="3"/>
    <s v="Pending"/>
    <s v="In Transit"/>
    <s v="WH-Delhi"/>
    <s v="Online"/>
    <s v="N/A"/>
    <s v="N/A"/>
    <n v="6"/>
    <s v="Keep"/>
    <s v="Ok"/>
    <s v="Valid"/>
    <s v="OK"/>
    <s v="Ok"/>
    <s v="Ok"/>
    <n v="1000"/>
    <s v="ok"/>
    <s v="Not Returned"/>
    <x v="7"/>
    <n v="2024"/>
    <s v="Mon"/>
    <x v="1"/>
    <s v="Slow"/>
    <x v="0"/>
    <s v="Weekday"/>
  </r>
  <r>
    <x v="1778"/>
    <d v="2024-10-18T00:00:00"/>
    <d v="2024-10-20T00:00:00"/>
    <d v="2024-10-27T00:00:00"/>
    <s v="Rohit Yadav"/>
    <s v="Hyderabad"/>
    <x v="0"/>
    <x v="3"/>
    <s v="Laptop"/>
    <n v="3"/>
    <n v="1000"/>
    <n v="3000"/>
    <x v="0"/>
    <s v="Completed"/>
    <s v="On Time"/>
    <s v="WH-Mumbai"/>
    <s v="Offline"/>
    <s v="No"/>
    <s v="N/A"/>
    <n v="7"/>
    <s v="Keep"/>
    <s v="Ok"/>
    <s v="Valid"/>
    <s v="OK"/>
    <s v="Ok"/>
    <s v="Ok"/>
    <n v="3000"/>
    <s v="ok"/>
    <s v="Not Returned"/>
    <x v="0"/>
    <n v="2024"/>
    <s v="Fri"/>
    <x v="1"/>
    <s v="Slow"/>
    <x v="2"/>
    <s v="Weekday"/>
  </r>
  <r>
    <x v="1779"/>
    <d v="2024-04-13T00:00:00"/>
    <d v="2024-04-13T00:00:00"/>
    <d v="2024-04-18T00:00:00"/>
    <s v="Karan Joshi"/>
    <s v="Delhi"/>
    <x v="5"/>
    <x v="2"/>
    <s v="Jacket"/>
    <n v="0"/>
    <n v="0"/>
    <n v="0"/>
    <x v="0"/>
    <s v="Completed"/>
    <s v="Delayed"/>
    <s v="WH-Mumbai"/>
    <s v="Offline"/>
    <s v="N/A"/>
    <s v="N/A"/>
    <n v="5"/>
    <s v="Keep"/>
    <s v="Fix"/>
    <s v="Missing"/>
    <s v="OK"/>
    <s v="Fix"/>
    <s v="Ok"/>
    <n v="0"/>
    <s v="ok"/>
    <s v="Not Returned"/>
    <x v="10"/>
    <n v="2024"/>
    <s v="Sat"/>
    <x v="0"/>
    <s v="Medium"/>
    <x v="0"/>
    <s v="Weekend"/>
  </r>
  <r>
    <x v="1780"/>
    <d v="2024-09-12T00:00:00"/>
    <d v="2024-09-14T00:00:00"/>
    <d v="2024-09-19T00:00:00"/>
    <s v="Rahul Gupta"/>
    <s v="Delhi"/>
    <x v="5"/>
    <x v="2"/>
    <s v="Jacket"/>
    <n v="2"/>
    <n v="500"/>
    <n v="1000"/>
    <x v="1"/>
    <s v="Cancelled"/>
    <s v="On Time"/>
    <s v="WH-Delhi"/>
    <s v="Offline"/>
    <s v="Yes"/>
    <s v="Late Delivery"/>
    <n v="5"/>
    <s v="Keep"/>
    <s v="Ok"/>
    <s v="Valid"/>
    <s v="OK"/>
    <s v="Ok"/>
    <s v="Ok"/>
    <n v="1000"/>
    <s v="ok"/>
    <s v="Late Delivery"/>
    <x v="7"/>
    <n v="2024"/>
    <s v="Thu"/>
    <x v="0"/>
    <s v="Medium"/>
    <x v="0"/>
    <s v="Weekday"/>
  </r>
  <r>
    <x v="1781"/>
    <d v="2024-11-13T00:00:00"/>
    <d v="2024-11-14T00:00:00"/>
    <d v="2024-11-15T00:00:00"/>
    <s v="Rahul Yadav"/>
    <s v="Mumbai"/>
    <x v="1"/>
    <x v="1"/>
    <s v="Oil"/>
    <n v="3"/>
    <n v="100"/>
    <n v="300"/>
    <x v="2"/>
    <s v="Cancelled"/>
    <s v="In Transit"/>
    <s v="WH-Mumbai"/>
    <s v="Offline"/>
    <s v="N/A"/>
    <s v="N/A"/>
    <n v="1"/>
    <s v="Keep"/>
    <s v="Ok"/>
    <s v="Valid"/>
    <s v="OK"/>
    <s v="Ok"/>
    <s v="Ok"/>
    <n v="300"/>
    <s v="ok"/>
    <s v="Not Returned"/>
    <x v="5"/>
    <n v="2024"/>
    <s v="Wed"/>
    <x v="0"/>
    <s v="Fast"/>
    <x v="0"/>
    <s v="Weekday"/>
  </r>
  <r>
    <x v="1782"/>
    <d v="2024-08-02T00:00:00"/>
    <d v="2024-08-01T00:00:00"/>
    <d v="2024-08-06T00:00:00"/>
    <s v="Vikas Yadav"/>
    <s v="Lucknow"/>
    <x v="4"/>
    <x v="2"/>
    <s v="Jeans"/>
    <n v="-1"/>
    <n v="0"/>
    <n v="0"/>
    <x v="1"/>
    <s v="Cancelled"/>
    <s v="Delayed"/>
    <s v="WH-Mumbai"/>
    <s v="Offline"/>
    <s v="N/A"/>
    <s v="N/A"/>
    <n v="5"/>
    <s v="Keep"/>
    <s v="Fix"/>
    <s v="Missing"/>
    <s v="Dispatch Error"/>
    <s v="Fix"/>
    <s v="Ok"/>
    <n v="0"/>
    <s v="ok"/>
    <s v="Not Returned"/>
    <x v="11"/>
    <n v="2024"/>
    <s v="Fri"/>
    <x v="0"/>
    <s v="Medium"/>
    <x v="0"/>
    <s v="Weekday"/>
  </r>
  <r>
    <x v="1783"/>
    <d v="2024-01-26T00:00:00"/>
    <d v="2024-01-28T00:00:00"/>
    <d v="2024-01-27T00:00:00"/>
    <s v="Anjali Gupta"/>
    <s v="Pune"/>
    <x v="1"/>
    <x v="1"/>
    <s v="Rice"/>
    <n v="2"/>
    <n v="500"/>
    <n v="1000"/>
    <x v="3"/>
    <s v="Pending"/>
    <s v="Delayed"/>
    <s v="WH-Pune"/>
    <s v="Online"/>
    <s v="No"/>
    <s v="N/A"/>
    <n v="-1"/>
    <s v="Keep"/>
    <s v="Ok"/>
    <s v="Valid"/>
    <s v="Delivery Before Dispatch"/>
    <s v="Ok"/>
    <s v="Ok"/>
    <n v="1000"/>
    <s v="ok"/>
    <s v="Not Returned"/>
    <x v="4"/>
    <n v="2024"/>
    <s v="Fri"/>
    <x v="0"/>
    <s v="Fast"/>
    <x v="0"/>
    <s v="Weekday"/>
  </r>
  <r>
    <x v="1784"/>
    <d v="2024-07-04T00:00:00"/>
    <d v="2024-07-07T00:00:00"/>
    <d v="2024-07-06T00:00:00"/>
    <s v="Rahul Singh"/>
    <s v="Bangalore"/>
    <x v="3"/>
    <x v="0"/>
    <s v="Chair"/>
    <n v="1"/>
    <n v="0"/>
    <n v="0"/>
    <x v="2"/>
    <s v="Completed"/>
    <s v="Delayed"/>
    <s v="WH-Mumbai"/>
    <s v="Online"/>
    <s v="Yes"/>
    <s v="Damaged"/>
    <n v="-1"/>
    <s v="Keep"/>
    <s v="Ok"/>
    <s v="Missing"/>
    <s v="Delivery Before Dispatch"/>
    <s v="Fix"/>
    <s v="Ok"/>
    <n v="0"/>
    <s v="ok"/>
    <s v="Damaged"/>
    <x v="1"/>
    <n v="2024"/>
    <s v="Thu"/>
    <x v="0"/>
    <s v="Fast"/>
    <x v="0"/>
    <s v="Weekday"/>
  </r>
  <r>
    <x v="1785"/>
    <d v="2024-06-08T00:00:00"/>
    <d v="2024-06-09T00:00:00"/>
    <d v="2024-06-16T00:00:00"/>
    <s v="Vikas Joshi"/>
    <s v="Hyderabad"/>
    <x v="0"/>
    <x v="2"/>
    <s v="Jacket"/>
    <n v="3"/>
    <n v="2000"/>
    <n v="6000"/>
    <x v="0"/>
    <s v="Completed"/>
    <s v="In Transit"/>
    <s v="WH-Mumbai"/>
    <s v="Offline"/>
    <s v="Yes"/>
    <s v="Damaged"/>
    <n v="7"/>
    <s v="Keep"/>
    <s v="Ok"/>
    <s v="Valid"/>
    <s v="OK"/>
    <s v="Ok"/>
    <s v="Ok"/>
    <n v="6000"/>
    <s v="ok"/>
    <s v="Damaged"/>
    <x v="3"/>
    <n v="2024"/>
    <s v="Sat"/>
    <x v="1"/>
    <s v="Slow"/>
    <x v="1"/>
    <s v="Weekend"/>
  </r>
  <r>
    <x v="1786"/>
    <d v="2024-12-31T00:00:00"/>
    <d v="2024-12-31T00:00:00"/>
    <d v="2025-01-03T00:00:00"/>
    <s v="Rahul Verma"/>
    <s v="Bangalore"/>
    <x v="3"/>
    <x v="1"/>
    <s v="Rice"/>
    <n v="2"/>
    <n v="100"/>
    <n v="200"/>
    <x v="2"/>
    <s v="Completed"/>
    <s v="On Time"/>
    <s v="WH-Mumbai"/>
    <s v="Online"/>
    <s v="N/A"/>
    <s v="N/A"/>
    <n v="3"/>
    <s v="Keep"/>
    <s v="Ok"/>
    <s v="Valid"/>
    <s v="OK"/>
    <s v="Ok"/>
    <s v="Ok"/>
    <n v="200"/>
    <s v="ok"/>
    <s v="Not Returned"/>
    <x v="6"/>
    <n v="2024"/>
    <s v="Tue"/>
    <x v="0"/>
    <s v="Medium"/>
    <x v="0"/>
    <s v="Weekday"/>
  </r>
  <r>
    <x v="1787"/>
    <d v="2024-04-18T00:00:00"/>
    <d v="2024-04-21T00:00:00"/>
    <d v="2024-04-21T00:00:00"/>
    <s v="Vikas Singh"/>
    <s v="Jaipur"/>
    <x v="2"/>
    <x v="3"/>
    <s v="Laptop"/>
    <n v="0"/>
    <n v="1000"/>
    <n v="0"/>
    <x v="1"/>
    <s v="Pending"/>
    <s v="Delayed"/>
    <s v="WH-Mumbai"/>
    <s v="Online"/>
    <s v="No"/>
    <s v="N/A"/>
    <n v="0"/>
    <s v="Keep"/>
    <s v="Fix"/>
    <s v="Valid"/>
    <s v="OK"/>
    <s v="Ok"/>
    <s v="Ok"/>
    <n v="0"/>
    <s v="ok"/>
    <s v="Not Returned"/>
    <x v="10"/>
    <n v="2024"/>
    <s v="Thu"/>
    <x v="0"/>
    <s v="Fast"/>
    <x v="0"/>
    <s v="Weekday"/>
  </r>
  <r>
    <x v="1788"/>
    <d v="2024-10-05T00:00:00"/>
    <d v="2024-10-04T00:00:00"/>
    <d v="2024-10-10T00:00:00"/>
    <s v="Neha Patel"/>
    <s v="Hyderabad"/>
    <x v="0"/>
    <x v="1"/>
    <s v="Wheat"/>
    <n v="2"/>
    <n v="500"/>
    <n v="1000"/>
    <x v="2"/>
    <s v="Completed"/>
    <s v="Delayed"/>
    <s v="WH-Mumbai"/>
    <s v="Offline"/>
    <s v="N/A"/>
    <s v="N/A"/>
    <n v="6"/>
    <s v="Keep"/>
    <s v="Ok"/>
    <s v="Valid"/>
    <s v="Dispatch Error"/>
    <s v="Ok"/>
    <s v="Ok"/>
    <n v="1000"/>
    <s v="ok"/>
    <s v="Not Returned"/>
    <x v="0"/>
    <n v="2024"/>
    <s v="Sat"/>
    <x v="1"/>
    <s v="Slow"/>
    <x v="0"/>
    <s v="Weekend"/>
  </r>
  <r>
    <x v="1789"/>
    <d v="2024-01-03T00:00:00"/>
    <d v="2024-01-02T00:00:00"/>
    <d v="2024-01-02T00:00:00"/>
    <s v="Vikas Singh"/>
    <s v="Nagpur"/>
    <x v="1"/>
    <x v="0"/>
    <s v="Chair"/>
    <n v="0"/>
    <n v="500"/>
    <n v="0"/>
    <x v="2"/>
    <s v="Pending"/>
    <s v="Delayed"/>
    <s v="WH-Mumbai"/>
    <s v="Online"/>
    <s v="Yes"/>
    <s v="Damaged"/>
    <n v="0"/>
    <s v="Keep"/>
    <s v="Fix"/>
    <s v="Valid"/>
    <s v="Dispatch Error"/>
    <s v="Ok"/>
    <s v="Ok"/>
    <n v="0"/>
    <s v="ok"/>
    <s v="Damaged"/>
    <x v="4"/>
    <n v="2024"/>
    <s v="Wed"/>
    <x v="0"/>
    <s v="Fast"/>
    <x v="0"/>
    <s v="Weekday"/>
  </r>
  <r>
    <x v="1790"/>
    <d v="2024-08-08T00:00:00"/>
    <d v="2024-08-11T00:00:00"/>
    <d v="2024-08-12T00:00:00"/>
    <s v="Amit Sharma"/>
    <s v="Nagpur"/>
    <x v="1"/>
    <x v="0"/>
    <s v="Sofa"/>
    <n v="3"/>
    <n v="1000"/>
    <n v="3000"/>
    <x v="0"/>
    <s v="Cancelled"/>
    <s v="Delayed"/>
    <s v="WH-Pune"/>
    <s v="Offline"/>
    <s v="N/A"/>
    <s v="N/A"/>
    <n v="1"/>
    <s v="Keep"/>
    <s v="Ok"/>
    <s v="Valid"/>
    <s v="OK"/>
    <s v="Ok"/>
    <s v="Ok"/>
    <n v="3000"/>
    <s v="ok"/>
    <s v="Not Returned"/>
    <x v="11"/>
    <n v="2024"/>
    <s v="Thu"/>
    <x v="0"/>
    <s v="Fast"/>
    <x v="2"/>
    <s v="Weekday"/>
  </r>
  <r>
    <x v="1791"/>
    <d v="2024-07-06T00:00:00"/>
    <d v="2024-07-05T00:00:00"/>
    <d v="2024-07-06T00:00:00"/>
    <s v="Anjali Gupta"/>
    <s v="Hyderabad"/>
    <x v="0"/>
    <x v="0"/>
    <s v="Table"/>
    <n v="-1"/>
    <n v="500"/>
    <n v="-500"/>
    <x v="0"/>
    <s v="Completed"/>
    <s v="Delayed"/>
    <s v="WH-Delhi"/>
    <s v="Online"/>
    <s v="N/A"/>
    <s v="N/A"/>
    <n v="1"/>
    <s v="Keep"/>
    <s v="Fix"/>
    <s v="Valid"/>
    <s v="Dispatch Error"/>
    <s v="Ok"/>
    <s v="Ok"/>
    <n v="-500"/>
    <s v="ok"/>
    <s v="Wrong"/>
    <x v="1"/>
    <n v="2024"/>
    <s v="Sat"/>
    <x v="0"/>
    <s v="Fast"/>
    <x v="0"/>
    <s v="Weekend"/>
  </r>
  <r>
    <x v="1792"/>
    <d v="2024-11-03T00:00:00"/>
    <d v="2024-11-02T00:00:00"/>
    <d v="2024-11-06T00:00:00"/>
    <s v="Pooja Gupta"/>
    <s v="Pune"/>
    <x v="1"/>
    <x v="2"/>
    <s v="T-Shirt"/>
    <n v="0"/>
    <n v="2000"/>
    <n v="0"/>
    <x v="0"/>
    <s v="Pending"/>
    <s v="In Transit"/>
    <s v="WH-Delhi"/>
    <s v="Offline"/>
    <s v="N/A"/>
    <s v="N/A"/>
    <n v="4"/>
    <s v="Keep"/>
    <s v="Fix"/>
    <s v="Valid"/>
    <s v="Dispatch Error"/>
    <s v="Ok"/>
    <s v="Ok"/>
    <n v="0"/>
    <s v="ok"/>
    <s v="Not Returned"/>
    <x v="5"/>
    <n v="2024"/>
    <s v="Sun"/>
    <x v="0"/>
    <s v="Medium"/>
    <x v="0"/>
    <s v="Weekend"/>
  </r>
  <r>
    <x v="1793"/>
    <d v="2024-10-13T00:00:00"/>
    <d v="2024-10-13T00:00:00"/>
    <d v="2024-10-16T00:00:00"/>
    <s v="Karan Sharma"/>
    <s v="Jaipur"/>
    <x v="2"/>
    <x v="3"/>
    <s v="Mobile"/>
    <n v="2"/>
    <n v="1000"/>
    <n v="2000"/>
    <x v="0"/>
    <s v="Cancelled"/>
    <s v="Delayed"/>
    <s v="WH-Delhi"/>
    <s v="Online"/>
    <s v="N/A"/>
    <s v="N/A"/>
    <n v="3"/>
    <s v="Keep"/>
    <s v="Ok"/>
    <s v="Valid"/>
    <s v="OK"/>
    <s v="Ok"/>
    <s v="Ok"/>
    <n v="2000"/>
    <s v="ok"/>
    <s v="Not Returned"/>
    <x v="0"/>
    <n v="2024"/>
    <s v="Sun"/>
    <x v="0"/>
    <s v="Medium"/>
    <x v="2"/>
    <s v="Weekend"/>
  </r>
  <r>
    <x v="1794"/>
    <d v="2024-11-26T00:00:00"/>
    <d v="2024-11-24T00:00:00"/>
    <d v="2024-11-27T00:00:00"/>
    <s v="Karan Sharma"/>
    <s v="Jaipur"/>
    <x v="2"/>
    <x v="1"/>
    <s v="Oil"/>
    <n v="3"/>
    <n v="0"/>
    <n v="0"/>
    <x v="3"/>
    <s v="Cancelled"/>
    <s v="On Time"/>
    <s v="WH-Delhi"/>
    <s v="Online"/>
    <s v="Yes"/>
    <s v="Unknwon"/>
    <n v="3"/>
    <s v="Keep"/>
    <s v="Ok"/>
    <s v="Missing"/>
    <s v="Dispatch Error"/>
    <s v="Fix"/>
    <s v="Ok"/>
    <n v="0"/>
    <s v="ok"/>
    <s v="Unknwon"/>
    <x v="5"/>
    <n v="2024"/>
    <s v="Tue"/>
    <x v="0"/>
    <s v="Medium"/>
    <x v="0"/>
    <s v="Weekday"/>
  </r>
  <r>
    <x v="1795"/>
    <d v="2024-06-26T00:00:00"/>
    <d v="2024-06-28T00:00:00"/>
    <d v="2024-06-27T00:00:00"/>
    <s v="Neha Yadav"/>
    <s v="Nagpur"/>
    <x v="1"/>
    <x v="3"/>
    <s v="Mobile"/>
    <n v="0"/>
    <n v="500"/>
    <n v="0"/>
    <x v="3"/>
    <s v="Completed"/>
    <s v="Delayed"/>
    <s v="WH-Delhi"/>
    <s v="Offline"/>
    <s v="Yes"/>
    <s v="Damaged"/>
    <n v="-1"/>
    <s v="Keep"/>
    <s v="Fix"/>
    <s v="Valid"/>
    <s v="Delivery Before Dispatch"/>
    <s v="Ok"/>
    <s v="Ok"/>
    <n v="0"/>
    <s v="ok"/>
    <s v="Damaged"/>
    <x v="3"/>
    <n v="2024"/>
    <s v="Wed"/>
    <x v="0"/>
    <s v="Fast"/>
    <x v="0"/>
    <s v="Weekday"/>
  </r>
  <r>
    <x v="1796"/>
    <d v="2024-01-28T00:00:00"/>
    <d v="2024-01-29T00:00:00"/>
    <d v="2024-02-04T00:00:00"/>
    <s v="Karan Patel"/>
    <s v="Mumbai"/>
    <x v="1"/>
    <x v="2"/>
    <s v="T-Shirt"/>
    <n v="3"/>
    <n v="100"/>
    <n v="300"/>
    <x v="0"/>
    <s v="Completed"/>
    <s v="Delayed"/>
    <s v="WH-Delhi"/>
    <s v="Offline"/>
    <s v="Yes"/>
    <s v="Damaged"/>
    <n v="6"/>
    <s v="Keep"/>
    <s v="Ok"/>
    <s v="Valid"/>
    <s v="OK"/>
    <s v="Ok"/>
    <s v="Ok"/>
    <n v="300"/>
    <s v="ok"/>
    <s v="Damaged"/>
    <x v="4"/>
    <n v="2024"/>
    <s v="Sun"/>
    <x v="1"/>
    <s v="Slow"/>
    <x v="0"/>
    <s v="Weekend"/>
  </r>
  <r>
    <x v="1797"/>
    <d v="2024-11-23T00:00:00"/>
    <d v="2024-11-22T00:00:00"/>
    <d v="2024-11-23T00:00:00"/>
    <s v="Pooja Joshi"/>
    <s v="Nagpur"/>
    <x v="1"/>
    <x v="0"/>
    <s v="Table"/>
    <n v="0"/>
    <n v="1000"/>
    <n v="0"/>
    <x v="2"/>
    <s v="Cancelled"/>
    <s v="On Time"/>
    <s v="WH-Pune"/>
    <s v="Online"/>
    <s v="N/A"/>
    <s v="N/A"/>
    <n v="1"/>
    <s v="Keep"/>
    <s v="Fix"/>
    <s v="Valid"/>
    <s v="Dispatch Error"/>
    <s v="Ok"/>
    <s v="Ok"/>
    <n v="0"/>
    <s v="ok"/>
    <s v="Not Returned"/>
    <x v="5"/>
    <n v="2024"/>
    <s v="Sat"/>
    <x v="0"/>
    <s v="Fast"/>
    <x v="0"/>
    <s v="Weekend"/>
  </r>
  <r>
    <x v="1798"/>
    <d v="2024-03-12T00:00:00"/>
    <d v="2024-03-12T00:00:00"/>
    <d v="2024-03-11T00:00:00"/>
    <s v="Rohit Patel"/>
    <s v="Delhi"/>
    <x v="5"/>
    <x v="3"/>
    <s v="Laptop"/>
    <n v="3"/>
    <n v="1000"/>
    <n v="3000"/>
    <x v="2"/>
    <s v="Completed"/>
    <s v="In Transit"/>
    <s v="WH-Mumbai"/>
    <s v="Offline"/>
    <s v="N/A"/>
    <s v="N/A"/>
    <n v="-1"/>
    <s v="Keep"/>
    <s v="Ok"/>
    <s v="Valid"/>
    <s v="Delivery Before Order"/>
    <s v="Ok"/>
    <s v="Ok"/>
    <n v="3000"/>
    <s v="ok"/>
    <s v="Not Returned"/>
    <x v="8"/>
    <n v="2024"/>
    <s v="Tue"/>
    <x v="0"/>
    <s v="Fast"/>
    <x v="2"/>
    <s v="Weekday"/>
  </r>
  <r>
    <x v="1799"/>
    <d v="2024-03-21T00:00:00"/>
    <d v="2024-03-22T00:00:00"/>
    <d v="2024-03-28T00:00:00"/>
    <s v="Neha Joshi"/>
    <s v="Pune"/>
    <x v="1"/>
    <x v="1"/>
    <s v="Oil"/>
    <n v="-1"/>
    <n v="0"/>
    <n v="0"/>
    <x v="1"/>
    <s v="Cancelled"/>
    <s v="On Time"/>
    <s v="WH-Delhi"/>
    <s v="Offline"/>
    <s v="N/A"/>
    <s v="N/A"/>
    <n v="6"/>
    <s v="Keep"/>
    <s v="Fix"/>
    <s v="Missing"/>
    <s v="OK"/>
    <s v="Fix"/>
    <s v="Ok"/>
    <n v="0"/>
    <s v="ok"/>
    <s v="Not Returned"/>
    <x v="8"/>
    <n v="2024"/>
    <s v="Thu"/>
    <x v="1"/>
    <s v="Slow"/>
    <x v="0"/>
    <s v="Weekday"/>
  </r>
  <r>
    <x v="1800"/>
    <d v="2024-07-28T00:00:00"/>
    <d v="2024-07-27T00:00:00"/>
    <d v="2024-07-29T00:00:00"/>
    <s v="Rahul Patel"/>
    <s v="Jaipur"/>
    <x v="2"/>
    <x v="2"/>
    <s v="T-Shirt"/>
    <n v="3"/>
    <n v="100"/>
    <n v="300"/>
    <x v="0"/>
    <s v="Cancelled"/>
    <s v="On Time"/>
    <s v="WH-Mumbai"/>
    <s v="Online"/>
    <s v="No"/>
    <s v="N/A"/>
    <n v="2"/>
    <s v="Keep"/>
    <s v="Ok"/>
    <s v="Valid"/>
    <s v="Dispatch Error"/>
    <s v="Ok"/>
    <s v="Ok"/>
    <n v="300"/>
    <s v="ok"/>
    <s v="Not Returned"/>
    <x v="1"/>
    <n v="2024"/>
    <s v="Sun"/>
    <x v="0"/>
    <s v="Fast"/>
    <x v="0"/>
    <s v="Weekend"/>
  </r>
  <r>
    <x v="1801"/>
    <d v="2024-11-12T00:00:00"/>
    <d v="2024-11-14T00:00:00"/>
    <d v="2024-11-17T00:00:00"/>
    <s v="Karan Sharma"/>
    <s v="Jaipur"/>
    <x v="2"/>
    <x v="0"/>
    <s v="Table"/>
    <n v="2"/>
    <n v="1000"/>
    <n v="2000"/>
    <x v="3"/>
    <s v="Cancelled"/>
    <s v="On Time"/>
    <s v="WH-Mumbai"/>
    <s v="Offline"/>
    <s v="Yes"/>
    <s v="Damaged"/>
    <n v="3"/>
    <s v="Keep"/>
    <s v="Ok"/>
    <s v="Valid"/>
    <s v="OK"/>
    <s v="Ok"/>
    <s v="Ok"/>
    <n v="2000"/>
    <s v="ok"/>
    <s v="Damaged"/>
    <x v="5"/>
    <n v="2024"/>
    <s v="Tue"/>
    <x v="0"/>
    <s v="Medium"/>
    <x v="2"/>
    <s v="Weekday"/>
  </r>
  <r>
    <x v="1802"/>
    <d v="2024-05-18T00:00:00"/>
    <d v="2024-05-18T00:00:00"/>
    <d v="2024-05-22T00:00:00"/>
    <s v="Sneha Yadav"/>
    <s v="Bangalore"/>
    <x v="3"/>
    <x v="0"/>
    <s v="Sofa"/>
    <n v="3"/>
    <n v="0"/>
    <n v="0"/>
    <x v="3"/>
    <s v="Completed"/>
    <s v="Delayed"/>
    <s v="WH-Pune"/>
    <s v="Online"/>
    <s v="N/A"/>
    <s v="N/A"/>
    <n v="4"/>
    <s v="Keep"/>
    <s v="Ok"/>
    <s v="Missing"/>
    <s v="OK"/>
    <s v="Fix"/>
    <s v="Ok"/>
    <n v="0"/>
    <s v="ok"/>
    <s v="Not Returned"/>
    <x v="9"/>
    <n v="2024"/>
    <s v="Sat"/>
    <x v="0"/>
    <s v="Medium"/>
    <x v="0"/>
    <s v="Weekend"/>
  </r>
  <r>
    <x v="1803"/>
    <d v="2024-10-02T00:00:00"/>
    <d v="2024-10-03T00:00:00"/>
    <d v="2024-10-04T00:00:00"/>
    <s v="Amit Kumar"/>
    <s v="Bangalore"/>
    <x v="3"/>
    <x v="0"/>
    <s v="Sofa"/>
    <n v="0"/>
    <n v="1000"/>
    <n v="0"/>
    <x v="2"/>
    <s v="Completed"/>
    <s v="On Time"/>
    <s v="WH-Mumbai"/>
    <s v="Online"/>
    <s v="N/A"/>
    <s v="N/A"/>
    <n v="1"/>
    <s v="Keep"/>
    <s v="Fix"/>
    <s v="Valid"/>
    <s v="OK"/>
    <s v="Ok"/>
    <s v="Ok"/>
    <n v="0"/>
    <s v="ok"/>
    <s v="Not Returned"/>
    <x v="0"/>
    <n v="2024"/>
    <s v="Wed"/>
    <x v="0"/>
    <s v="Fast"/>
    <x v="0"/>
    <s v="Weekday"/>
  </r>
  <r>
    <x v="1804"/>
    <d v="2024-04-04T00:00:00"/>
    <d v="2024-04-02T00:00:00"/>
    <d v="2024-04-03T00:00:00"/>
    <s v="Anjali Yadav"/>
    <s v="Mumbai"/>
    <x v="1"/>
    <x v="1"/>
    <s v="Rice"/>
    <n v="2"/>
    <n v="100"/>
    <n v="200"/>
    <x v="3"/>
    <s v="Pending"/>
    <s v="Delayed"/>
    <s v="WH-Mumbai"/>
    <s v="Offline"/>
    <s v="N/A"/>
    <s v="N/A"/>
    <n v="1"/>
    <s v="Keep"/>
    <s v="Ok"/>
    <s v="Valid"/>
    <s v="Dispatch Error"/>
    <s v="Ok"/>
    <s v="Ok"/>
    <n v="200"/>
    <s v="ok"/>
    <s v="Not Returned"/>
    <x v="10"/>
    <n v="2024"/>
    <s v="Thu"/>
    <x v="0"/>
    <s v="Fast"/>
    <x v="0"/>
    <s v="Weekday"/>
  </r>
  <r>
    <x v="1805"/>
    <d v="2024-12-13T00:00:00"/>
    <d v="2024-12-14T00:00:00"/>
    <d v="2024-12-21T00:00:00"/>
    <s v="Neha Gupta"/>
    <s v="Lucknow"/>
    <x v="4"/>
    <x v="2"/>
    <s v="Jacket"/>
    <n v="3"/>
    <n v="100"/>
    <n v="300"/>
    <x v="2"/>
    <s v="Completed"/>
    <s v="Delayed"/>
    <s v="WH-Mumbai"/>
    <s v="Offline"/>
    <s v="N/A"/>
    <s v="N/A"/>
    <n v="7"/>
    <s v="Keep"/>
    <s v="Ok"/>
    <s v="Valid"/>
    <s v="OK"/>
    <s v="Ok"/>
    <s v="Ok"/>
    <n v="300"/>
    <s v="ok"/>
    <s v="Not Returned"/>
    <x v="6"/>
    <n v="2024"/>
    <s v="Fri"/>
    <x v="1"/>
    <s v="Slow"/>
    <x v="0"/>
    <s v="Weekday"/>
  </r>
  <r>
    <x v="1806"/>
    <d v="2024-08-14T00:00:00"/>
    <d v="2024-08-14T00:00:00"/>
    <d v="2024-08-21T00:00:00"/>
    <s v="Amit Joshi"/>
    <s v="Jaipur"/>
    <x v="2"/>
    <x v="1"/>
    <s v="Oil"/>
    <n v="3"/>
    <n v="1000"/>
    <n v="3000"/>
    <x v="1"/>
    <s v="Completed"/>
    <s v="On Time"/>
    <s v="WH-Delhi"/>
    <s v="Offline"/>
    <s v="N/A"/>
    <s v="N/A"/>
    <n v="7"/>
    <s v="Keep"/>
    <s v="Ok"/>
    <s v="Valid"/>
    <s v="OK"/>
    <s v="Ok"/>
    <s v="Ok"/>
    <n v="3000"/>
    <s v="ok"/>
    <s v="Not Returned"/>
    <x v="11"/>
    <n v="2024"/>
    <s v="Wed"/>
    <x v="1"/>
    <s v="Slow"/>
    <x v="2"/>
    <s v="Weekday"/>
  </r>
  <r>
    <x v="1807"/>
    <d v="2024-08-18T00:00:00"/>
    <d v="2024-08-16T00:00:00"/>
    <d v="2024-08-20T00:00:00"/>
    <s v="Rohit Gupta"/>
    <s v="Hyderabad"/>
    <x v="0"/>
    <x v="1"/>
    <s v="Wheat"/>
    <n v="2"/>
    <n v="1000"/>
    <n v="2000"/>
    <x v="2"/>
    <s v="Completed"/>
    <s v="In Transit"/>
    <s v="WH-Delhi"/>
    <s v="Offline"/>
    <s v="Yes"/>
    <s v="Unknwon"/>
    <n v="4"/>
    <s v="Keep"/>
    <s v="Ok"/>
    <s v="Valid"/>
    <s v="Dispatch Error"/>
    <s v="Ok"/>
    <s v="Ok"/>
    <n v="2000"/>
    <s v="ok"/>
    <s v="Unknwon"/>
    <x v="11"/>
    <n v="2024"/>
    <s v="Sun"/>
    <x v="0"/>
    <s v="Medium"/>
    <x v="2"/>
    <s v="Weekend"/>
  </r>
  <r>
    <x v="1808"/>
    <d v="2024-02-29T00:00:00"/>
    <d v="2024-03-03T00:00:00"/>
    <d v="2024-03-06T00:00:00"/>
    <s v="Karan Verma"/>
    <s v="Lucknow"/>
    <x v="4"/>
    <x v="2"/>
    <s v="T-Shirt"/>
    <n v="-1"/>
    <n v="1000"/>
    <n v="-1000"/>
    <x v="2"/>
    <s v="Completed"/>
    <s v="On Time"/>
    <s v="WH-Mumbai"/>
    <s v="Online"/>
    <s v="N/A"/>
    <s v="N/A"/>
    <n v="3"/>
    <s v="Keep"/>
    <s v="Fix"/>
    <s v="Valid"/>
    <s v="OK"/>
    <s v="Ok"/>
    <s v="Ok"/>
    <n v="-1000"/>
    <s v="ok"/>
    <s v="Wrong"/>
    <x v="2"/>
    <n v="2024"/>
    <s v="Thu"/>
    <x v="0"/>
    <s v="Medium"/>
    <x v="0"/>
    <s v="Weekday"/>
  </r>
  <r>
    <x v="1809"/>
    <d v="2024-12-21T00:00:00"/>
    <d v="2024-12-24T00:00:00"/>
    <d v="2024-12-25T00:00:00"/>
    <s v="Rahul Sharma"/>
    <s v="Pune"/>
    <x v="1"/>
    <x v="1"/>
    <s v="Wheat"/>
    <n v="2"/>
    <n v="0"/>
    <n v="0"/>
    <x v="0"/>
    <s v="Pending"/>
    <s v="Delayed"/>
    <s v="WH-Pune"/>
    <s v="Online"/>
    <s v="N/A"/>
    <s v="N/A"/>
    <n v="1"/>
    <s v="Keep"/>
    <s v="Ok"/>
    <s v="Missing"/>
    <s v="OK"/>
    <s v="Fix"/>
    <s v="Ok"/>
    <n v="0"/>
    <s v="ok"/>
    <s v="Not Returned"/>
    <x v="6"/>
    <n v="2024"/>
    <s v="Sat"/>
    <x v="0"/>
    <s v="Fast"/>
    <x v="0"/>
    <s v="Weekend"/>
  </r>
  <r>
    <x v="1810"/>
    <d v="2024-01-07T00:00:00"/>
    <d v="2024-01-08T00:00:00"/>
    <d v="2024-01-10T00:00:00"/>
    <s v="Priya Gupta"/>
    <s v="Lucknow"/>
    <x v="4"/>
    <x v="1"/>
    <s v="Wheat"/>
    <n v="1"/>
    <n v="1000"/>
    <n v="1000"/>
    <x v="1"/>
    <s v="Cancelled"/>
    <s v="Delayed"/>
    <s v="WH-Pune"/>
    <s v="Offline"/>
    <s v="Yes"/>
    <s v="Damaged"/>
    <n v="2"/>
    <s v="Keep"/>
    <s v="Ok"/>
    <s v="Valid"/>
    <s v="OK"/>
    <s v="Ok"/>
    <s v="Ok"/>
    <n v="1000"/>
    <s v="ok"/>
    <s v="Damaged"/>
    <x v="4"/>
    <n v="2024"/>
    <s v="Sun"/>
    <x v="0"/>
    <s v="Fast"/>
    <x v="0"/>
    <s v="Weekend"/>
  </r>
  <r>
    <x v="1811"/>
    <d v="2024-11-12T00:00:00"/>
    <d v="2024-11-13T00:00:00"/>
    <d v="2024-11-17T00:00:00"/>
    <s v="Rohit Singh"/>
    <s v="Hyderabad"/>
    <x v="0"/>
    <x v="1"/>
    <s v="Wheat"/>
    <n v="1"/>
    <n v="0"/>
    <n v="0"/>
    <x v="2"/>
    <s v="Completed"/>
    <s v="On Time"/>
    <s v="WH-Mumbai"/>
    <s v="Online"/>
    <s v="No"/>
    <s v="N/A"/>
    <n v="4"/>
    <s v="Keep"/>
    <s v="Ok"/>
    <s v="Missing"/>
    <s v="OK"/>
    <s v="Fix"/>
    <s v="Ok"/>
    <n v="0"/>
    <s v="ok"/>
    <s v="Not Returned"/>
    <x v="5"/>
    <n v="2024"/>
    <s v="Tue"/>
    <x v="0"/>
    <s v="Medium"/>
    <x v="0"/>
    <s v="Weekday"/>
  </r>
  <r>
    <x v="1812"/>
    <d v="2024-06-13T00:00:00"/>
    <d v="2024-06-13T00:00:00"/>
    <d v="2024-06-18T00:00:00"/>
    <s v="Rohit Singh"/>
    <s v="Nagpur"/>
    <x v="1"/>
    <x v="2"/>
    <s v="T-Shirt"/>
    <n v="1"/>
    <n v="0"/>
    <n v="0"/>
    <x v="0"/>
    <s v="Completed"/>
    <s v="Delayed"/>
    <s v="WH-Pune"/>
    <s v="Online"/>
    <s v="Yes"/>
    <s v="Late Delivery"/>
    <n v="5"/>
    <s v="Keep"/>
    <s v="Ok"/>
    <s v="Missing"/>
    <s v="OK"/>
    <s v="Fix"/>
    <s v="Ok"/>
    <n v="0"/>
    <s v="ok"/>
    <s v="Late Delivery"/>
    <x v="3"/>
    <n v="2024"/>
    <s v="Thu"/>
    <x v="0"/>
    <s v="Medium"/>
    <x v="0"/>
    <s v="Weekday"/>
  </r>
  <r>
    <x v="1813"/>
    <d v="2024-08-11T00:00:00"/>
    <d v="2024-08-13T00:00:00"/>
    <d v="2024-08-13T00:00:00"/>
    <s v="Sneha Joshi"/>
    <s v="Delhi"/>
    <x v="5"/>
    <x v="2"/>
    <s v="Jacket"/>
    <n v="-1"/>
    <n v="0"/>
    <n v="0"/>
    <x v="2"/>
    <s v="Cancelled"/>
    <s v="Delayed"/>
    <s v="WH-Pune"/>
    <s v="Online"/>
    <s v="N/A"/>
    <s v="N/A"/>
    <n v="0"/>
    <s v="Keep"/>
    <s v="Fix"/>
    <s v="Missing"/>
    <s v="OK"/>
    <s v="Fix"/>
    <s v="Ok"/>
    <n v="0"/>
    <s v="ok"/>
    <s v="Not Returned"/>
    <x v="11"/>
    <n v="2024"/>
    <s v="Sun"/>
    <x v="0"/>
    <s v="Fast"/>
    <x v="0"/>
    <s v="Weekend"/>
  </r>
  <r>
    <x v="1814"/>
    <d v="2024-07-06T00:00:00"/>
    <d v="2024-07-06T00:00:00"/>
    <d v="2024-07-06T00:00:00"/>
    <s v="Sneha Sharma"/>
    <s v="Hyderabad"/>
    <x v="0"/>
    <x v="3"/>
    <s v="Headphones"/>
    <n v="3"/>
    <n v="500"/>
    <n v="1500"/>
    <x v="0"/>
    <s v="Completed"/>
    <s v="Delayed"/>
    <s v="WH-Mumbai"/>
    <s v="Online"/>
    <s v="N/A"/>
    <s v="N/A"/>
    <n v="0"/>
    <s v="Keep"/>
    <s v="Ok"/>
    <s v="Valid"/>
    <s v="OK"/>
    <s v="Ok"/>
    <s v="Ok"/>
    <n v="1500"/>
    <s v="ok"/>
    <s v="Not Returned"/>
    <x v="1"/>
    <n v="2024"/>
    <s v="Sat"/>
    <x v="0"/>
    <s v="Fast"/>
    <x v="0"/>
    <s v="Weekend"/>
  </r>
  <r>
    <x v="1815"/>
    <d v="2024-05-21T00:00:00"/>
    <d v="2024-05-23T00:00:00"/>
    <d v="2024-05-29T00:00:00"/>
    <s v="Anjali Yadav"/>
    <s v="Pune"/>
    <x v="1"/>
    <x v="1"/>
    <s v="Oil"/>
    <n v="-1"/>
    <n v="1000"/>
    <n v="-1000"/>
    <x v="2"/>
    <s v="Completed"/>
    <s v="In Transit"/>
    <s v="WH-Mumbai"/>
    <s v="Online"/>
    <s v="Yes"/>
    <s v="Wrong Item"/>
    <n v="6"/>
    <s v="Keep"/>
    <s v="Fix"/>
    <s v="Valid"/>
    <s v="OK"/>
    <s v="Ok"/>
    <s v="Ok"/>
    <n v="-1000"/>
    <s v="ok"/>
    <s v="Wrong Item"/>
    <x v="9"/>
    <n v="2024"/>
    <s v="Tue"/>
    <x v="1"/>
    <s v="Slow"/>
    <x v="0"/>
    <s v="Weekday"/>
  </r>
  <r>
    <x v="1816"/>
    <d v="2024-02-27T00:00:00"/>
    <d v="2024-03-01T00:00:00"/>
    <d v="2024-02-29T00:00:00"/>
    <s v="Karan Kumar"/>
    <s v="Pune"/>
    <x v="1"/>
    <x v="3"/>
    <s v="Mobile"/>
    <n v="3"/>
    <n v="1000"/>
    <n v="3000"/>
    <x v="2"/>
    <s v="Cancelled"/>
    <s v="On Time"/>
    <s v="WH-Pune"/>
    <s v="Online"/>
    <s v="N/A"/>
    <s v="N/A"/>
    <n v="-1"/>
    <s v="Keep"/>
    <s v="Ok"/>
    <s v="Valid"/>
    <s v="Delivery Before Dispatch"/>
    <s v="Ok"/>
    <s v="Ok"/>
    <n v="3000"/>
    <s v="ok"/>
    <s v="Not Returned"/>
    <x v="2"/>
    <n v="2024"/>
    <s v="Tue"/>
    <x v="0"/>
    <s v="Fast"/>
    <x v="2"/>
    <s v="Weekday"/>
  </r>
  <r>
    <x v="1817"/>
    <d v="2024-10-11T00:00:00"/>
    <d v="2024-10-09T00:00:00"/>
    <d v="2024-10-14T00:00:00"/>
    <s v="Vikas Joshi"/>
    <s v="Delhi"/>
    <x v="5"/>
    <x v="0"/>
    <s v="Chair"/>
    <n v="2"/>
    <n v="0"/>
    <n v="0"/>
    <x v="1"/>
    <s v="Cancelled"/>
    <s v="On Time"/>
    <s v="WH-Pune"/>
    <s v="Online"/>
    <s v="N/A"/>
    <s v="N/A"/>
    <n v="5"/>
    <s v="Keep"/>
    <s v="Ok"/>
    <s v="Missing"/>
    <s v="Dispatch Error"/>
    <s v="Fix"/>
    <s v="Ok"/>
    <n v="0"/>
    <s v="ok"/>
    <s v="Not Returned"/>
    <x v="0"/>
    <n v="2024"/>
    <s v="Fri"/>
    <x v="0"/>
    <s v="Medium"/>
    <x v="0"/>
    <s v="Weekday"/>
  </r>
  <r>
    <x v="1818"/>
    <d v="2024-02-04T00:00:00"/>
    <d v="2024-02-03T00:00:00"/>
    <d v="2024-02-05T00:00:00"/>
    <s v="Neha Singh"/>
    <s v="Bangalore"/>
    <x v="3"/>
    <x v="3"/>
    <s v="Headphones"/>
    <n v="0"/>
    <n v="1000"/>
    <n v="0"/>
    <x v="0"/>
    <s v="Completed"/>
    <s v="In Transit"/>
    <s v="WH-Mumbai"/>
    <s v="Online"/>
    <s v="N/A"/>
    <s v="N/A"/>
    <n v="2"/>
    <s v="Keep"/>
    <s v="Fix"/>
    <s v="Valid"/>
    <s v="Dispatch Error"/>
    <s v="Ok"/>
    <s v="Ok"/>
    <n v="0"/>
    <s v="ok"/>
    <s v="Not Returned"/>
    <x v="2"/>
    <n v="2024"/>
    <s v="Sun"/>
    <x v="0"/>
    <s v="Fast"/>
    <x v="0"/>
    <s v="Weekend"/>
  </r>
  <r>
    <x v="1819"/>
    <d v="2024-12-20T00:00:00"/>
    <d v="2024-12-22T00:00:00"/>
    <d v="2024-12-27T00:00:00"/>
    <s v="Priya Sharma"/>
    <s v="Pune"/>
    <x v="1"/>
    <x v="3"/>
    <s v="Mobile"/>
    <n v="3"/>
    <n v="100"/>
    <n v="300"/>
    <x v="1"/>
    <s v="Pending"/>
    <s v="Delayed"/>
    <s v="WH-Delhi"/>
    <s v="Online"/>
    <s v="N/A"/>
    <s v="N/A"/>
    <n v="5"/>
    <s v="Keep"/>
    <s v="Ok"/>
    <s v="Valid"/>
    <s v="OK"/>
    <s v="Ok"/>
    <s v="Ok"/>
    <n v="300"/>
    <s v="ok"/>
    <s v="Not Returned"/>
    <x v="6"/>
    <n v="2024"/>
    <s v="Fri"/>
    <x v="0"/>
    <s v="Medium"/>
    <x v="0"/>
    <s v="Weekday"/>
  </r>
  <r>
    <x v="1820"/>
    <d v="2024-01-09T00:00:00"/>
    <d v="2024-01-08T00:00:00"/>
    <d v="2024-01-14T00:00:00"/>
    <s v="Priya Gupta"/>
    <s v="Pune"/>
    <x v="1"/>
    <x v="2"/>
    <s v="Jacket"/>
    <n v="3"/>
    <n v="0"/>
    <n v="0"/>
    <x v="2"/>
    <s v="Completed"/>
    <s v="On Time"/>
    <s v="WH-Delhi"/>
    <s v="Offline"/>
    <s v="No"/>
    <s v="N/A"/>
    <n v="6"/>
    <s v="Keep"/>
    <s v="Ok"/>
    <s v="Missing"/>
    <s v="Dispatch Error"/>
    <s v="Fix"/>
    <s v="Ok"/>
    <n v="0"/>
    <s v="ok"/>
    <s v="Not Returned"/>
    <x v="4"/>
    <n v="2024"/>
    <s v="Tue"/>
    <x v="1"/>
    <s v="Slow"/>
    <x v="0"/>
    <s v="Weekday"/>
  </r>
  <r>
    <x v="1821"/>
    <d v="2024-04-04T00:00:00"/>
    <d v="2024-04-04T00:00:00"/>
    <d v="2024-04-07T00:00:00"/>
    <s v="Anjali Sharma"/>
    <s v="Mumbai"/>
    <x v="1"/>
    <x v="2"/>
    <s v="Jacket"/>
    <n v="2"/>
    <n v="500"/>
    <n v="1000"/>
    <x v="1"/>
    <s v="Pending"/>
    <s v="Delayed"/>
    <s v="WH-Mumbai"/>
    <s v="Offline"/>
    <s v="No"/>
    <s v="N/A"/>
    <n v="3"/>
    <s v="Keep"/>
    <s v="Ok"/>
    <s v="Valid"/>
    <s v="OK"/>
    <s v="Ok"/>
    <s v="Ok"/>
    <n v="1000"/>
    <s v="ok"/>
    <s v="Not Returned"/>
    <x v="10"/>
    <n v="2024"/>
    <s v="Thu"/>
    <x v="0"/>
    <s v="Medium"/>
    <x v="0"/>
    <s v="Weekday"/>
  </r>
  <r>
    <x v="1822"/>
    <d v="2024-05-17T00:00:00"/>
    <d v="2024-05-20T00:00:00"/>
    <d v="2024-05-26T00:00:00"/>
    <s v="Anjali Gupta"/>
    <s v="Nagpur"/>
    <x v="1"/>
    <x v="3"/>
    <s v="Mobile"/>
    <n v="-1"/>
    <n v="0"/>
    <n v="0"/>
    <x v="0"/>
    <s v="Pending"/>
    <s v="Delayed"/>
    <s v="WH-Mumbai"/>
    <s v="Online"/>
    <s v="No"/>
    <s v="N/A"/>
    <n v="6"/>
    <s v="Keep"/>
    <s v="Fix"/>
    <s v="Missing"/>
    <s v="OK"/>
    <s v="Fix"/>
    <s v="Ok"/>
    <n v="0"/>
    <s v="ok"/>
    <s v="Not Returned"/>
    <x v="9"/>
    <n v="2024"/>
    <s v="Fri"/>
    <x v="1"/>
    <s v="Slow"/>
    <x v="0"/>
    <s v="Weekday"/>
  </r>
  <r>
    <x v="1823"/>
    <d v="2024-01-17T00:00:00"/>
    <d v="2024-01-17T00:00:00"/>
    <d v="2024-01-21T00:00:00"/>
    <s v="Vikas Gupta"/>
    <s v="Mumbai"/>
    <x v="1"/>
    <x v="3"/>
    <s v="Laptop"/>
    <n v="3"/>
    <n v="0"/>
    <n v="0"/>
    <x v="1"/>
    <s v="Cancelled"/>
    <s v="In Transit"/>
    <s v="WH-Pune"/>
    <s v="Online"/>
    <s v="No"/>
    <s v="N/A"/>
    <n v="4"/>
    <s v="Keep"/>
    <s v="Ok"/>
    <s v="Missing"/>
    <s v="OK"/>
    <s v="Fix"/>
    <s v="Ok"/>
    <n v="0"/>
    <s v="ok"/>
    <s v="Not Returned"/>
    <x v="4"/>
    <n v="2024"/>
    <s v="Wed"/>
    <x v="0"/>
    <s v="Medium"/>
    <x v="0"/>
    <s v="Weekday"/>
  </r>
  <r>
    <x v="1824"/>
    <d v="2024-11-07T00:00:00"/>
    <d v="2024-11-06T00:00:00"/>
    <d v="2024-11-05T00:00:00"/>
    <s v="Karan Kumar"/>
    <s v="Jaipur"/>
    <x v="2"/>
    <x v="3"/>
    <s v="Headphones"/>
    <n v="-1"/>
    <n v="0"/>
    <n v="0"/>
    <x v="3"/>
    <s v="Completed"/>
    <s v="In Transit"/>
    <s v="WH-Pune"/>
    <s v="Online"/>
    <s v="No"/>
    <s v="N/A"/>
    <n v="-1"/>
    <s v="Keep"/>
    <s v="Fix"/>
    <s v="Missing"/>
    <s v="Dispatch Error"/>
    <s v="Fix"/>
    <s v="Ok"/>
    <n v="0"/>
    <s v="ok"/>
    <s v="Not Returned"/>
    <x v="5"/>
    <n v="2024"/>
    <s v="Thu"/>
    <x v="0"/>
    <s v="Fast"/>
    <x v="0"/>
    <s v="Weekday"/>
  </r>
  <r>
    <x v="1825"/>
    <d v="2024-12-13T00:00:00"/>
    <d v="2024-12-12T00:00:00"/>
    <d v="2024-12-11T00:00:00"/>
    <s v="Karan Yadav"/>
    <s v="Lucknow"/>
    <x v="4"/>
    <x v="1"/>
    <s v="Oil"/>
    <n v="1"/>
    <n v="1000"/>
    <n v="1000"/>
    <x v="2"/>
    <s v="Pending"/>
    <s v="In Transit"/>
    <s v="WH-Mumbai"/>
    <s v="Offline"/>
    <s v="N/A"/>
    <s v="N/A"/>
    <n v="-1"/>
    <s v="Keep"/>
    <s v="Ok"/>
    <s v="Valid"/>
    <s v="Dispatch Error"/>
    <s v="Ok"/>
    <s v="Ok"/>
    <n v="1000"/>
    <s v="ok"/>
    <s v="Not Returned"/>
    <x v="6"/>
    <n v="2024"/>
    <s v="Fri"/>
    <x v="0"/>
    <s v="Fast"/>
    <x v="0"/>
    <s v="Weekday"/>
  </r>
  <r>
    <x v="1826"/>
    <d v="2024-09-19T00:00:00"/>
    <d v="2024-09-19T00:00:00"/>
    <d v="2024-09-18T00:00:00"/>
    <s v="Vikas Sharma"/>
    <s v="Nagpur"/>
    <x v="1"/>
    <x v="0"/>
    <s v="Table"/>
    <n v="1"/>
    <n v="2000"/>
    <n v="2000"/>
    <x v="0"/>
    <s v="Completed"/>
    <s v="Delayed"/>
    <s v="WH-Delhi"/>
    <s v="Offline"/>
    <s v="Yes"/>
    <s v="Wrong Item"/>
    <n v="-1"/>
    <s v="Keep"/>
    <s v="Ok"/>
    <s v="Valid"/>
    <s v="Delivery Before Order"/>
    <s v="Ok"/>
    <s v="Ok"/>
    <n v="2000"/>
    <s v="ok"/>
    <s v="Wrong Item"/>
    <x v="7"/>
    <n v="2024"/>
    <s v="Thu"/>
    <x v="0"/>
    <s v="Fast"/>
    <x v="2"/>
    <s v="Weekday"/>
  </r>
  <r>
    <x v="1827"/>
    <d v="2024-05-14T00:00:00"/>
    <d v="2024-05-14T00:00:00"/>
    <d v="2024-05-13T00:00:00"/>
    <s v="Priya Kumar"/>
    <s v="Nagpur"/>
    <x v="1"/>
    <x v="1"/>
    <s v="Oil"/>
    <n v="1"/>
    <n v="100"/>
    <n v="100"/>
    <x v="3"/>
    <s v="Pending"/>
    <s v="On Time"/>
    <s v="WH-Mumbai"/>
    <s v="Online"/>
    <s v="No"/>
    <s v="N/A"/>
    <n v="-1"/>
    <s v="Keep"/>
    <s v="Ok"/>
    <s v="Valid"/>
    <s v="Delivery Before Order"/>
    <s v="Ok"/>
    <s v="Ok"/>
    <n v="100"/>
    <s v="ok"/>
    <s v="Not Returned"/>
    <x v="9"/>
    <n v="2024"/>
    <s v="Tue"/>
    <x v="0"/>
    <s v="Fast"/>
    <x v="0"/>
    <s v="Weekday"/>
  </r>
  <r>
    <x v="1828"/>
    <d v="2024-02-05T00:00:00"/>
    <d v="2024-02-08T00:00:00"/>
    <d v="2024-02-10T00:00:00"/>
    <s v="Anjali Sharma"/>
    <s v="Lucknow"/>
    <x v="4"/>
    <x v="2"/>
    <s v="Jacket"/>
    <n v="1"/>
    <n v="500"/>
    <n v="500"/>
    <x v="2"/>
    <s v="Pending"/>
    <s v="On Time"/>
    <s v="WH-Pune"/>
    <s v="Offline"/>
    <s v="Yes"/>
    <s v="Wrong Item"/>
    <n v="2"/>
    <s v="Keep"/>
    <s v="Ok"/>
    <s v="Valid"/>
    <s v="OK"/>
    <s v="Ok"/>
    <s v="Ok"/>
    <n v="500"/>
    <s v="ok"/>
    <s v="Wrong Item"/>
    <x v="2"/>
    <n v="2024"/>
    <s v="Mon"/>
    <x v="0"/>
    <s v="Fast"/>
    <x v="0"/>
    <s v="Weekday"/>
  </r>
  <r>
    <x v="1829"/>
    <d v="2024-07-20T00:00:00"/>
    <d v="2024-07-22T00:00:00"/>
    <d v="2024-07-25T00:00:00"/>
    <s v="Rahul Joshi"/>
    <s v="Lucknow"/>
    <x v="4"/>
    <x v="1"/>
    <s v="Rice"/>
    <n v="-1"/>
    <n v="500"/>
    <n v="-500"/>
    <x v="3"/>
    <s v="Pending"/>
    <s v="Delayed"/>
    <s v="WH-Mumbai"/>
    <s v="Online"/>
    <s v="No"/>
    <s v="N/A"/>
    <n v="3"/>
    <s v="Keep"/>
    <s v="Fix"/>
    <s v="Valid"/>
    <s v="OK"/>
    <s v="Ok"/>
    <s v="Ok"/>
    <n v="-500"/>
    <s v="ok"/>
    <s v="Not Returned"/>
    <x v="1"/>
    <n v="2024"/>
    <s v="Sat"/>
    <x v="0"/>
    <s v="Medium"/>
    <x v="0"/>
    <s v="Weekend"/>
  </r>
  <r>
    <x v="1830"/>
    <d v="2024-11-08T00:00:00"/>
    <d v="2024-11-07T00:00:00"/>
    <d v="2024-11-11T00:00:00"/>
    <s v="Pooja Gupta"/>
    <s v="Nagpur"/>
    <x v="1"/>
    <x v="1"/>
    <s v="Oil"/>
    <n v="-1"/>
    <n v="0"/>
    <n v="0"/>
    <x v="1"/>
    <s v="Completed"/>
    <s v="Delayed"/>
    <s v="WH-Pune"/>
    <s v="Online"/>
    <s v="No"/>
    <s v="N/A"/>
    <n v="4"/>
    <s v="Keep"/>
    <s v="Fix"/>
    <s v="Missing"/>
    <s v="Dispatch Error"/>
    <s v="Fix"/>
    <s v="Ok"/>
    <n v="0"/>
    <s v="ok"/>
    <s v="Not Returned"/>
    <x v="5"/>
    <n v="2024"/>
    <s v="Fri"/>
    <x v="0"/>
    <s v="Medium"/>
    <x v="0"/>
    <s v="Weekday"/>
  </r>
  <r>
    <x v="1831"/>
    <d v="2024-10-30T00:00:00"/>
    <d v="2024-10-30T00:00:00"/>
    <d v="2024-11-04T00:00:00"/>
    <s v="Rohit Kumar"/>
    <s v="Hyderabad"/>
    <x v="0"/>
    <x v="0"/>
    <s v="Table"/>
    <n v="1"/>
    <n v="2000"/>
    <n v="2000"/>
    <x v="2"/>
    <s v="Cancelled"/>
    <s v="Delayed"/>
    <s v="WH-Pune"/>
    <s v="Offline"/>
    <s v="Yes"/>
    <s v="Unknwon"/>
    <n v="5"/>
    <s v="Keep"/>
    <s v="Ok"/>
    <s v="Valid"/>
    <s v="OK"/>
    <s v="Ok"/>
    <s v="Ok"/>
    <n v="2000"/>
    <s v="ok"/>
    <s v="Unknwon"/>
    <x v="0"/>
    <n v="2024"/>
    <s v="Wed"/>
    <x v="0"/>
    <s v="Medium"/>
    <x v="2"/>
    <s v="Weekday"/>
  </r>
  <r>
    <x v="1832"/>
    <d v="2024-10-21T00:00:00"/>
    <d v="2024-10-19T00:00:00"/>
    <d v="2024-10-26T00:00:00"/>
    <s v="Neha Yadav"/>
    <s v="Delhi"/>
    <x v="5"/>
    <x v="3"/>
    <s v="Laptop"/>
    <n v="2"/>
    <n v="0"/>
    <n v="0"/>
    <x v="2"/>
    <s v="Completed"/>
    <s v="Delayed"/>
    <s v="WH-Pune"/>
    <s v="Offline"/>
    <s v="Yes"/>
    <s v="Unknwon"/>
    <n v="7"/>
    <s v="Keep"/>
    <s v="Ok"/>
    <s v="Missing"/>
    <s v="Dispatch Error"/>
    <s v="Fix"/>
    <s v="Ok"/>
    <n v="0"/>
    <s v="ok"/>
    <s v="Unknwon"/>
    <x v="0"/>
    <n v="2024"/>
    <s v="Mon"/>
    <x v="1"/>
    <s v="Slow"/>
    <x v="0"/>
    <s v="Weekday"/>
  </r>
  <r>
    <x v="1833"/>
    <d v="2024-07-30T00:00:00"/>
    <d v="2024-08-02T00:00:00"/>
    <d v="2024-08-08T00:00:00"/>
    <s v="Pooja Yadav"/>
    <s v="Delhi"/>
    <x v="5"/>
    <x v="2"/>
    <s v="T-Shirt"/>
    <n v="1"/>
    <n v="100"/>
    <n v="100"/>
    <x v="2"/>
    <s v="Completed"/>
    <s v="Delayed"/>
    <s v="WH-Mumbai"/>
    <s v="Offline"/>
    <s v="No"/>
    <s v="N/A"/>
    <n v="6"/>
    <s v="Keep"/>
    <s v="Ok"/>
    <s v="Valid"/>
    <s v="OK"/>
    <s v="Ok"/>
    <s v="Ok"/>
    <n v="100"/>
    <s v="ok"/>
    <s v="Not Returned"/>
    <x v="1"/>
    <n v="2024"/>
    <s v="Tue"/>
    <x v="1"/>
    <s v="Slow"/>
    <x v="0"/>
    <s v="Weekday"/>
  </r>
  <r>
    <x v="1834"/>
    <d v="2024-03-21T00:00:00"/>
    <d v="2024-03-20T00:00:00"/>
    <d v="2024-03-19T00:00:00"/>
    <s v="Rahul Yadav"/>
    <s v="Hyderabad"/>
    <x v="0"/>
    <x v="3"/>
    <s v="Laptop"/>
    <n v="1"/>
    <n v="500"/>
    <n v="500"/>
    <x v="3"/>
    <s v="Pending"/>
    <s v="In Transit"/>
    <s v="WH-Pune"/>
    <s v="Offline"/>
    <s v="Yes"/>
    <s v="Unknwon"/>
    <n v="-1"/>
    <s v="Keep"/>
    <s v="Ok"/>
    <s v="Valid"/>
    <s v="Dispatch Error"/>
    <s v="Ok"/>
    <s v="Ok"/>
    <n v="500"/>
    <s v="ok"/>
    <s v="Unknwon"/>
    <x v="8"/>
    <n v="2024"/>
    <s v="Thu"/>
    <x v="0"/>
    <s v="Fast"/>
    <x v="0"/>
    <s v="Weekday"/>
  </r>
  <r>
    <x v="1835"/>
    <d v="2024-03-19T00:00:00"/>
    <d v="2024-03-20T00:00:00"/>
    <d v="2024-03-23T00:00:00"/>
    <s v="Neha Gupta"/>
    <s v="Bangalore"/>
    <x v="3"/>
    <x v="2"/>
    <s v="Jeans"/>
    <n v="0"/>
    <n v="1000"/>
    <n v="0"/>
    <x v="0"/>
    <s v="Completed"/>
    <s v="Delayed"/>
    <s v="WH-Pune"/>
    <s v="Offline"/>
    <s v="No"/>
    <s v="N/A"/>
    <n v="3"/>
    <s v="Keep"/>
    <s v="Fix"/>
    <s v="Valid"/>
    <s v="OK"/>
    <s v="Ok"/>
    <s v="Ok"/>
    <n v="0"/>
    <s v="ok"/>
    <s v="Not Returned"/>
    <x v="8"/>
    <n v="2024"/>
    <s v="Tue"/>
    <x v="0"/>
    <s v="Medium"/>
    <x v="0"/>
    <s v="Weekday"/>
  </r>
  <r>
    <x v="1836"/>
    <d v="2024-11-14T00:00:00"/>
    <d v="2024-11-17T00:00:00"/>
    <d v="2024-11-22T00:00:00"/>
    <s v="Priya Verma"/>
    <s v="Hyderabad"/>
    <x v="0"/>
    <x v="0"/>
    <s v="Chair"/>
    <n v="0"/>
    <n v="0"/>
    <n v="0"/>
    <x v="3"/>
    <s v="Cancelled"/>
    <s v="Delayed"/>
    <s v="WH-Mumbai"/>
    <s v="Offline"/>
    <s v="Yes"/>
    <s v="Late Delivery"/>
    <n v="5"/>
    <s v="Keep"/>
    <s v="Fix"/>
    <s v="Missing"/>
    <s v="OK"/>
    <s v="Fix"/>
    <s v="Ok"/>
    <n v="0"/>
    <s v="ok"/>
    <s v="Late Delivery"/>
    <x v="5"/>
    <n v="2024"/>
    <s v="Thu"/>
    <x v="0"/>
    <s v="Medium"/>
    <x v="0"/>
    <s v="Weekday"/>
  </r>
  <r>
    <x v="1837"/>
    <d v="2024-02-26T00:00:00"/>
    <d v="2024-02-29T00:00:00"/>
    <d v="2024-02-28T00:00:00"/>
    <s v="Pooja Kumar"/>
    <s v="Bangalore"/>
    <x v="3"/>
    <x v="2"/>
    <s v="Jacket"/>
    <n v="1"/>
    <n v="500"/>
    <n v="500"/>
    <x v="2"/>
    <s v="Pending"/>
    <s v="In Transit"/>
    <s v="WH-Mumbai"/>
    <s v="Offline"/>
    <s v="No"/>
    <s v="N/A"/>
    <n v="-1"/>
    <s v="Keep"/>
    <s v="Ok"/>
    <s v="Valid"/>
    <s v="Delivery Before Dispatch"/>
    <s v="Ok"/>
    <s v="Ok"/>
    <n v="500"/>
    <s v="ok"/>
    <s v="Not Returned"/>
    <x v="2"/>
    <n v="2024"/>
    <s v="Mon"/>
    <x v="0"/>
    <s v="Fast"/>
    <x v="0"/>
    <s v="Weekday"/>
  </r>
  <r>
    <x v="1838"/>
    <d v="2024-10-22T00:00:00"/>
    <d v="2024-10-20T00:00:00"/>
    <d v="2024-10-23T00:00:00"/>
    <s v="Neha Verma"/>
    <s v="Jaipur"/>
    <x v="2"/>
    <x v="1"/>
    <s v="Rice"/>
    <n v="-1"/>
    <n v="500"/>
    <n v="-500"/>
    <x v="3"/>
    <s v="Cancelled"/>
    <s v="Delayed"/>
    <s v="WH-Mumbai"/>
    <s v="Online"/>
    <s v="N/A"/>
    <s v="N/A"/>
    <n v="3"/>
    <s v="Keep"/>
    <s v="Fix"/>
    <s v="Valid"/>
    <s v="Dispatch Error"/>
    <s v="Ok"/>
    <s v="Ok"/>
    <n v="-500"/>
    <s v="ok"/>
    <s v="Wrong"/>
    <x v="0"/>
    <n v="2024"/>
    <s v="Tue"/>
    <x v="0"/>
    <s v="Medium"/>
    <x v="0"/>
    <s v="Weekday"/>
  </r>
  <r>
    <x v="1839"/>
    <d v="2024-11-23T00:00:00"/>
    <d v="2024-11-26T00:00:00"/>
    <d v="2024-11-26T00:00:00"/>
    <s v="Priya Gupta"/>
    <s v="Jaipur"/>
    <x v="2"/>
    <x v="0"/>
    <s v="Table"/>
    <n v="0"/>
    <n v="0"/>
    <n v="0"/>
    <x v="3"/>
    <s v="Pending"/>
    <s v="On Time"/>
    <s v="WH-Delhi"/>
    <s v="Offline"/>
    <s v="No"/>
    <s v="N/A"/>
    <n v="0"/>
    <s v="Keep"/>
    <s v="Fix"/>
    <s v="Missing"/>
    <s v="OK"/>
    <s v="Fix"/>
    <s v="Ok"/>
    <n v="0"/>
    <s v="ok"/>
    <s v="Not Returned"/>
    <x v="5"/>
    <n v="2024"/>
    <s v="Sat"/>
    <x v="0"/>
    <s v="Fast"/>
    <x v="0"/>
    <s v="Weekend"/>
  </r>
  <r>
    <x v="1840"/>
    <d v="2024-06-04T00:00:00"/>
    <d v="2024-06-02T00:00:00"/>
    <d v="2024-06-01T00:00:00"/>
    <s v="Pooja Sharma"/>
    <s v="Nagpur"/>
    <x v="1"/>
    <x v="2"/>
    <s v="T-Shirt"/>
    <n v="-1"/>
    <n v="0"/>
    <n v="0"/>
    <x v="2"/>
    <s v="Completed"/>
    <s v="Delayed"/>
    <s v="WH-Delhi"/>
    <s v="Online"/>
    <s v="N/A"/>
    <s v="N/A"/>
    <n v="-1"/>
    <s v="Keep"/>
    <s v="Fix"/>
    <s v="Missing"/>
    <s v="Dispatch Error"/>
    <s v="Fix"/>
    <s v="Ok"/>
    <n v="0"/>
    <s v="ok"/>
    <s v="Not Returned"/>
    <x v="3"/>
    <n v="2024"/>
    <s v="Tue"/>
    <x v="0"/>
    <s v="Fast"/>
    <x v="0"/>
    <s v="Weekday"/>
  </r>
  <r>
    <x v="1841"/>
    <d v="2024-09-18T00:00:00"/>
    <d v="2024-09-17T00:00:00"/>
    <d v="2024-09-23T00:00:00"/>
    <s v="Karan Verma"/>
    <s v="Hyderabad"/>
    <x v="0"/>
    <x v="3"/>
    <s v="Mobile"/>
    <n v="-1"/>
    <n v="100"/>
    <n v="-100"/>
    <x v="1"/>
    <s v="Completed"/>
    <s v="Delayed"/>
    <s v="WH-Mumbai"/>
    <s v="Online"/>
    <s v="Yes"/>
    <s v="Unknwon"/>
    <n v="6"/>
    <s v="Keep"/>
    <s v="Fix"/>
    <s v="Valid"/>
    <s v="Dispatch Error"/>
    <s v="Ok"/>
    <s v="Ok"/>
    <n v="-100"/>
    <s v="ok"/>
    <s v="Unknwon"/>
    <x v="7"/>
    <n v="2024"/>
    <s v="Wed"/>
    <x v="1"/>
    <s v="Slow"/>
    <x v="0"/>
    <s v="Weekday"/>
  </r>
  <r>
    <x v="1842"/>
    <d v="2024-09-30T00:00:00"/>
    <d v="2024-10-02T00:00:00"/>
    <d v="2024-10-06T00:00:00"/>
    <s v="Priya Yadav"/>
    <s v="Jaipur"/>
    <x v="2"/>
    <x v="2"/>
    <s v="Jeans"/>
    <n v="2"/>
    <n v="100"/>
    <n v="200"/>
    <x v="0"/>
    <s v="Pending"/>
    <s v="On Time"/>
    <s v="WH-Delhi"/>
    <s v="Online"/>
    <s v="No"/>
    <s v="N/A"/>
    <n v="4"/>
    <s v="Keep"/>
    <s v="Ok"/>
    <s v="Valid"/>
    <s v="OK"/>
    <s v="Ok"/>
    <s v="Ok"/>
    <n v="200"/>
    <s v="ok"/>
    <s v="Not Returned"/>
    <x v="7"/>
    <n v="2024"/>
    <s v="Mon"/>
    <x v="0"/>
    <s v="Medium"/>
    <x v="0"/>
    <s v="Weekday"/>
  </r>
  <r>
    <x v="1843"/>
    <d v="2024-09-12T00:00:00"/>
    <d v="2024-09-12T00:00:00"/>
    <d v="2024-09-18T00:00:00"/>
    <s v="Rohit Kumar"/>
    <s v="Pune"/>
    <x v="1"/>
    <x v="0"/>
    <s v="Chair"/>
    <n v="1"/>
    <n v="100"/>
    <n v="100"/>
    <x v="3"/>
    <s v="Cancelled"/>
    <s v="On Time"/>
    <s v="WH-Mumbai"/>
    <s v="Offline"/>
    <s v="N/A"/>
    <s v="N/A"/>
    <n v="6"/>
    <s v="Keep"/>
    <s v="Ok"/>
    <s v="Valid"/>
    <s v="OK"/>
    <s v="Ok"/>
    <s v="Ok"/>
    <n v="100"/>
    <s v="ok"/>
    <s v="Not Returned"/>
    <x v="7"/>
    <n v="2024"/>
    <s v="Thu"/>
    <x v="1"/>
    <s v="Slow"/>
    <x v="0"/>
    <s v="Weekday"/>
  </r>
  <r>
    <x v="1844"/>
    <d v="2024-05-07T00:00:00"/>
    <d v="2024-05-08T00:00:00"/>
    <d v="2024-05-11T00:00:00"/>
    <s v="Priya Gupta"/>
    <s v="Mumbai"/>
    <x v="1"/>
    <x v="2"/>
    <s v="Jacket"/>
    <n v="1"/>
    <n v="1000"/>
    <n v="1000"/>
    <x v="0"/>
    <s v="Pending"/>
    <s v="On Time"/>
    <s v="WH-Delhi"/>
    <s v="Offline"/>
    <s v="N/A"/>
    <s v="N/A"/>
    <n v="3"/>
    <s v="Keep"/>
    <s v="Ok"/>
    <s v="Valid"/>
    <s v="OK"/>
    <s v="Ok"/>
    <s v="Ok"/>
    <n v="1000"/>
    <s v="ok"/>
    <s v="Not Returned"/>
    <x v="9"/>
    <n v="2024"/>
    <s v="Tue"/>
    <x v="0"/>
    <s v="Medium"/>
    <x v="0"/>
    <s v="Weekday"/>
  </r>
  <r>
    <x v="1845"/>
    <d v="2024-09-19T00:00:00"/>
    <d v="2024-09-18T00:00:00"/>
    <d v="2024-09-25T00:00:00"/>
    <s v="Sneha Gupta"/>
    <s v="Delhi"/>
    <x v="5"/>
    <x v="2"/>
    <s v="Jacket"/>
    <n v="2"/>
    <n v="2000"/>
    <n v="4000"/>
    <x v="3"/>
    <s v="Cancelled"/>
    <s v="In Transit"/>
    <s v="WH-Pune"/>
    <s v="Offline"/>
    <s v="Yes"/>
    <s v="Wrong Item"/>
    <n v="7"/>
    <s v="Keep"/>
    <s v="Ok"/>
    <s v="Valid"/>
    <s v="Dispatch Error"/>
    <s v="Ok"/>
    <s v="Ok"/>
    <n v="4000"/>
    <s v="ok"/>
    <s v="Wrong Item"/>
    <x v="7"/>
    <n v="2024"/>
    <s v="Thu"/>
    <x v="1"/>
    <s v="Slow"/>
    <x v="2"/>
    <s v="Weekday"/>
  </r>
  <r>
    <x v="1846"/>
    <d v="2024-05-28T00:00:00"/>
    <d v="2024-05-27T00:00:00"/>
    <d v="2024-06-01T00:00:00"/>
    <s v="Pooja Joshi"/>
    <s v="Hyderabad"/>
    <x v="0"/>
    <x v="2"/>
    <s v="T-Shirt"/>
    <n v="-1"/>
    <n v="100"/>
    <n v="-100"/>
    <x v="3"/>
    <s v="Completed"/>
    <s v="Delayed"/>
    <s v="WH-Pune"/>
    <s v="Online"/>
    <s v="No"/>
    <s v="N/A"/>
    <n v="5"/>
    <s v="Keep"/>
    <s v="Fix"/>
    <s v="Valid"/>
    <s v="Dispatch Error"/>
    <s v="Ok"/>
    <s v="Ok"/>
    <n v="-100"/>
    <s v="ok"/>
    <s v="Not Returned"/>
    <x v="9"/>
    <n v="2024"/>
    <s v="Tue"/>
    <x v="0"/>
    <s v="Medium"/>
    <x v="0"/>
    <s v="Weekday"/>
  </r>
  <r>
    <x v="1847"/>
    <d v="2024-08-16T00:00:00"/>
    <d v="2024-08-14T00:00:00"/>
    <d v="2024-08-16T00:00:00"/>
    <s v="Karan Gupta"/>
    <s v="Nagpur"/>
    <x v="1"/>
    <x v="3"/>
    <s v="Laptop"/>
    <n v="0"/>
    <n v="100"/>
    <n v="0"/>
    <x v="0"/>
    <s v="Pending"/>
    <s v="On Time"/>
    <s v="WH-Pune"/>
    <s v="Online"/>
    <s v="No"/>
    <s v="N/A"/>
    <n v="2"/>
    <s v="Keep"/>
    <s v="Fix"/>
    <s v="Valid"/>
    <s v="Dispatch Error"/>
    <s v="Ok"/>
    <s v="Ok"/>
    <n v="0"/>
    <s v="ok"/>
    <s v="Not Returned"/>
    <x v="11"/>
    <n v="2024"/>
    <s v="Fri"/>
    <x v="0"/>
    <s v="Fast"/>
    <x v="0"/>
    <s v="Weekday"/>
  </r>
  <r>
    <x v="1848"/>
    <d v="2024-05-31T00:00:00"/>
    <d v="2024-06-03T00:00:00"/>
    <d v="2024-06-06T00:00:00"/>
    <s v="Rohit Sharma"/>
    <s v="Jaipur"/>
    <x v="2"/>
    <x v="1"/>
    <s v="Oil"/>
    <n v="0"/>
    <n v="2000"/>
    <n v="0"/>
    <x v="3"/>
    <s v="Cancelled"/>
    <s v="On Time"/>
    <s v="WH-Mumbai"/>
    <s v="Online"/>
    <s v="N/A"/>
    <s v="N/A"/>
    <n v="3"/>
    <s v="Keep"/>
    <s v="Fix"/>
    <s v="Valid"/>
    <s v="OK"/>
    <s v="Ok"/>
    <s v="Ok"/>
    <n v="0"/>
    <s v="ok"/>
    <s v="Not Returned"/>
    <x v="9"/>
    <n v="2024"/>
    <s v="Fri"/>
    <x v="0"/>
    <s v="Medium"/>
    <x v="0"/>
    <s v="Weekday"/>
  </r>
  <r>
    <x v="1849"/>
    <d v="2024-09-29T00:00:00"/>
    <d v="2024-09-30T00:00:00"/>
    <d v="2024-10-05T00:00:00"/>
    <s v="Priya Joshi"/>
    <s v="Lucknow"/>
    <x v="4"/>
    <x v="0"/>
    <s v="Table"/>
    <n v="2"/>
    <n v="500"/>
    <n v="1000"/>
    <x v="1"/>
    <s v="Completed"/>
    <s v="On Time"/>
    <s v="WH-Pune"/>
    <s v="Online"/>
    <s v="Yes"/>
    <s v="Unknwon"/>
    <n v="5"/>
    <s v="Keep"/>
    <s v="Ok"/>
    <s v="Valid"/>
    <s v="OK"/>
    <s v="Ok"/>
    <s v="Ok"/>
    <n v="1000"/>
    <s v="ok"/>
    <s v="Unknwon"/>
    <x v="7"/>
    <n v="2024"/>
    <s v="Sun"/>
    <x v="0"/>
    <s v="Medium"/>
    <x v="0"/>
    <s v="Weekend"/>
  </r>
  <r>
    <x v="1850"/>
    <d v="2024-05-11T00:00:00"/>
    <d v="2024-05-13T00:00:00"/>
    <d v="2024-05-16T00:00:00"/>
    <s v="Amit Gupta"/>
    <s v="Mumbai"/>
    <x v="1"/>
    <x v="1"/>
    <s v="Rice"/>
    <n v="2"/>
    <n v="1000"/>
    <n v="2000"/>
    <x v="1"/>
    <s v="Pending"/>
    <s v="On Time"/>
    <s v="WH-Delhi"/>
    <s v="Online"/>
    <s v="N/A"/>
    <s v="N/A"/>
    <n v="3"/>
    <s v="Keep"/>
    <s v="Ok"/>
    <s v="Valid"/>
    <s v="OK"/>
    <s v="Ok"/>
    <s v="Ok"/>
    <n v="2000"/>
    <s v="ok"/>
    <s v="Not Returned"/>
    <x v="9"/>
    <n v="2024"/>
    <s v="Sat"/>
    <x v="0"/>
    <s v="Medium"/>
    <x v="2"/>
    <s v="Weekend"/>
  </r>
  <r>
    <x v="1851"/>
    <d v="2024-06-14T00:00:00"/>
    <d v="2024-06-17T00:00:00"/>
    <d v="2024-06-24T00:00:00"/>
    <s v="Vikas Patel"/>
    <s v="Pune"/>
    <x v="1"/>
    <x v="0"/>
    <s v="Table"/>
    <n v="-1"/>
    <n v="2000"/>
    <n v="-2000"/>
    <x v="1"/>
    <s v="Completed"/>
    <s v="On Time"/>
    <s v="WH-Delhi"/>
    <s v="Offline"/>
    <s v="Yes"/>
    <s v="Late Delivery"/>
    <n v="7"/>
    <s v="Keep"/>
    <s v="Fix"/>
    <s v="Valid"/>
    <s v="OK"/>
    <s v="Ok"/>
    <s v="Ok"/>
    <n v="-2000"/>
    <s v="ok"/>
    <s v="Late Delivery"/>
    <x v="3"/>
    <n v="2024"/>
    <s v="Fri"/>
    <x v="1"/>
    <s v="Slow"/>
    <x v="0"/>
    <s v="Weekday"/>
  </r>
  <r>
    <x v="1852"/>
    <d v="2024-11-15T00:00:00"/>
    <d v="2024-11-16T00:00:00"/>
    <d v="2024-11-17T00:00:00"/>
    <s v="Karan Gupta"/>
    <s v="Jaipur"/>
    <x v="2"/>
    <x v="1"/>
    <s v="Oil"/>
    <n v="-1"/>
    <n v="1000"/>
    <n v="-1000"/>
    <x v="0"/>
    <s v="Cancelled"/>
    <s v="In Transit"/>
    <s v="WH-Mumbai"/>
    <s v="Online"/>
    <s v="N/A"/>
    <s v="N/A"/>
    <n v="1"/>
    <s v="Keep"/>
    <s v="Fix"/>
    <s v="Valid"/>
    <s v="OK"/>
    <s v="Ok"/>
    <s v="Ok"/>
    <n v="-1000"/>
    <s v="ok"/>
    <s v="Wrong"/>
    <x v="5"/>
    <n v="2024"/>
    <s v="Fri"/>
    <x v="0"/>
    <s v="Fast"/>
    <x v="0"/>
    <s v="Weekday"/>
  </r>
  <r>
    <x v="1853"/>
    <d v="2024-10-13T00:00:00"/>
    <d v="2024-10-11T00:00:00"/>
    <d v="2024-10-10T00:00:00"/>
    <s v="Priya Gupta"/>
    <s v="Delhi"/>
    <x v="5"/>
    <x v="3"/>
    <s v="Laptop"/>
    <n v="0"/>
    <n v="2000"/>
    <n v="0"/>
    <x v="3"/>
    <s v="Cancelled"/>
    <s v="Delayed"/>
    <s v="WH-Delhi"/>
    <s v="Offline"/>
    <s v="Yes"/>
    <s v="Damaged"/>
    <n v="-1"/>
    <s v="Keep"/>
    <s v="Fix"/>
    <s v="Valid"/>
    <s v="Dispatch Error"/>
    <s v="Ok"/>
    <s v="Ok"/>
    <n v="0"/>
    <s v="ok"/>
    <s v="Damaged"/>
    <x v="0"/>
    <n v="2024"/>
    <s v="Sun"/>
    <x v="0"/>
    <s v="Fast"/>
    <x v="0"/>
    <s v="Weekend"/>
  </r>
  <r>
    <x v="1854"/>
    <d v="2024-08-01T00:00:00"/>
    <d v="2024-07-31T00:00:00"/>
    <d v="2024-08-01T00:00:00"/>
    <s v="Karan Patel"/>
    <s v="Jaipur"/>
    <x v="2"/>
    <x v="3"/>
    <s v="Laptop"/>
    <n v="2"/>
    <n v="0"/>
    <n v="0"/>
    <x v="3"/>
    <s v="Completed"/>
    <s v="Delayed"/>
    <s v="WH-Mumbai"/>
    <s v="Online"/>
    <s v="N/A"/>
    <s v="N/A"/>
    <n v="1"/>
    <s v="Keep"/>
    <s v="Ok"/>
    <s v="Missing"/>
    <s v="Dispatch Error"/>
    <s v="Fix"/>
    <s v="Ok"/>
    <n v="0"/>
    <s v="ok"/>
    <s v="Not Returned"/>
    <x v="11"/>
    <n v="2024"/>
    <s v="Thu"/>
    <x v="0"/>
    <s v="Fast"/>
    <x v="0"/>
    <s v="Weekday"/>
  </r>
  <r>
    <x v="1855"/>
    <d v="2024-02-19T00:00:00"/>
    <d v="2024-02-21T00:00:00"/>
    <d v="2024-02-24T00:00:00"/>
    <s v="Anjali Singh"/>
    <s v="Mumbai"/>
    <x v="1"/>
    <x v="3"/>
    <s v="Laptop"/>
    <n v="1"/>
    <n v="1000"/>
    <n v="1000"/>
    <x v="1"/>
    <s v="Completed"/>
    <s v="Delayed"/>
    <s v="WH-Mumbai"/>
    <s v="Offline"/>
    <s v="No"/>
    <s v="N/A"/>
    <n v="3"/>
    <s v="Keep"/>
    <s v="Ok"/>
    <s v="Valid"/>
    <s v="OK"/>
    <s v="Ok"/>
    <s v="Ok"/>
    <n v="1000"/>
    <s v="ok"/>
    <s v="Not Returned"/>
    <x v="2"/>
    <n v="2024"/>
    <s v="Mon"/>
    <x v="0"/>
    <s v="Medium"/>
    <x v="0"/>
    <s v="Weekday"/>
  </r>
  <r>
    <x v="1856"/>
    <d v="2024-03-13T00:00:00"/>
    <d v="2024-03-15T00:00:00"/>
    <d v="2024-03-14T00:00:00"/>
    <s v="Amit Singh"/>
    <s v="Bangalore"/>
    <x v="3"/>
    <x v="1"/>
    <s v="Rice"/>
    <n v="1"/>
    <n v="1000"/>
    <n v="1000"/>
    <x v="3"/>
    <s v="Pending"/>
    <s v="On Time"/>
    <s v="WH-Mumbai"/>
    <s v="Online"/>
    <s v="N/A"/>
    <s v="N/A"/>
    <n v="-1"/>
    <s v="Keep"/>
    <s v="Ok"/>
    <s v="Valid"/>
    <s v="Delivery Before Dispatch"/>
    <s v="Ok"/>
    <s v="Ok"/>
    <n v="1000"/>
    <s v="ok"/>
    <s v="Not Returned"/>
    <x v="8"/>
    <n v="2024"/>
    <s v="Wed"/>
    <x v="0"/>
    <s v="Fast"/>
    <x v="0"/>
    <s v="Weekday"/>
  </r>
  <r>
    <x v="1857"/>
    <d v="2024-06-13T00:00:00"/>
    <d v="2024-06-11T00:00:00"/>
    <d v="2024-06-14T00:00:00"/>
    <s v="Vikas Yadav"/>
    <s v="Delhi"/>
    <x v="5"/>
    <x v="2"/>
    <s v="Jeans"/>
    <n v="0"/>
    <n v="500"/>
    <n v="0"/>
    <x v="2"/>
    <s v="Completed"/>
    <s v="Delayed"/>
    <s v="WH-Mumbai"/>
    <s v="Offline"/>
    <s v="Yes"/>
    <s v="Damaged"/>
    <n v="3"/>
    <s v="Keep"/>
    <s v="Fix"/>
    <s v="Valid"/>
    <s v="Dispatch Error"/>
    <s v="Ok"/>
    <s v="Ok"/>
    <n v="0"/>
    <s v="ok"/>
    <s v="Damaged"/>
    <x v="3"/>
    <n v="2024"/>
    <s v="Thu"/>
    <x v="0"/>
    <s v="Medium"/>
    <x v="0"/>
    <s v="Weekday"/>
  </r>
  <r>
    <x v="1858"/>
    <d v="2024-08-14T00:00:00"/>
    <d v="2024-08-16T00:00:00"/>
    <d v="2024-08-15T00:00:00"/>
    <s v="Rohit Verma"/>
    <s v="Jaipur"/>
    <x v="2"/>
    <x v="3"/>
    <s v="Mobile"/>
    <n v="2"/>
    <n v="0"/>
    <n v="0"/>
    <x v="2"/>
    <s v="Completed"/>
    <s v="On Time"/>
    <s v="WH-Pune"/>
    <s v="Offline"/>
    <s v="No"/>
    <s v="N/A"/>
    <n v="-1"/>
    <s v="Keep"/>
    <s v="Ok"/>
    <s v="Missing"/>
    <s v="Delivery Before Dispatch"/>
    <s v="Fix"/>
    <s v="Ok"/>
    <n v="0"/>
    <s v="ok"/>
    <s v="Not Returned"/>
    <x v="11"/>
    <n v="2024"/>
    <s v="Wed"/>
    <x v="0"/>
    <s v="Fast"/>
    <x v="0"/>
    <s v="Weekday"/>
  </r>
  <r>
    <x v="1859"/>
    <d v="2024-06-28T00:00:00"/>
    <d v="2024-06-26T00:00:00"/>
    <d v="2024-06-26T00:00:00"/>
    <s v="Priya Joshi"/>
    <s v="Pune"/>
    <x v="1"/>
    <x v="3"/>
    <s v="Mobile"/>
    <n v="-1"/>
    <n v="2000"/>
    <n v="-2000"/>
    <x v="1"/>
    <s v="Cancelled"/>
    <s v="On Time"/>
    <s v="WH-Delhi"/>
    <s v="Offline"/>
    <s v="N/A"/>
    <s v="N/A"/>
    <n v="0"/>
    <s v="Keep"/>
    <s v="Fix"/>
    <s v="Valid"/>
    <s v="Dispatch Error"/>
    <s v="Ok"/>
    <s v="Ok"/>
    <n v="-2000"/>
    <s v="ok"/>
    <s v="Wrong"/>
    <x v="3"/>
    <n v="2024"/>
    <s v="Fri"/>
    <x v="0"/>
    <s v="Fast"/>
    <x v="0"/>
    <s v="Weekday"/>
  </r>
  <r>
    <x v="1860"/>
    <d v="2024-03-18T00:00:00"/>
    <d v="2024-03-16T00:00:00"/>
    <d v="2024-03-17T00:00:00"/>
    <s v="Rohit Patel"/>
    <s v="Pune"/>
    <x v="1"/>
    <x v="2"/>
    <s v="Jeans"/>
    <n v="-1"/>
    <n v="1000"/>
    <n v="-1000"/>
    <x v="3"/>
    <s v="Completed"/>
    <s v="Delayed"/>
    <s v="WH-Pune"/>
    <s v="Offline"/>
    <s v="No"/>
    <s v="N/A"/>
    <n v="1"/>
    <s v="Keep"/>
    <s v="Fix"/>
    <s v="Valid"/>
    <s v="Dispatch Error"/>
    <s v="Ok"/>
    <s v="Ok"/>
    <n v="-1000"/>
    <s v="ok"/>
    <s v="Not Returned"/>
    <x v="8"/>
    <n v="2024"/>
    <s v="Mon"/>
    <x v="0"/>
    <s v="Fast"/>
    <x v="0"/>
    <s v="Weekday"/>
  </r>
  <r>
    <x v="1861"/>
    <d v="2024-04-18T00:00:00"/>
    <d v="2024-04-18T00:00:00"/>
    <d v="2024-04-24T00:00:00"/>
    <s v="Sneha Patel"/>
    <s v="Pune"/>
    <x v="1"/>
    <x v="1"/>
    <s v="Oil"/>
    <n v="2"/>
    <n v="0"/>
    <n v="0"/>
    <x v="2"/>
    <s v="Cancelled"/>
    <s v="Delayed"/>
    <s v="WH-Mumbai"/>
    <s v="Offline"/>
    <s v="No"/>
    <s v="N/A"/>
    <n v="6"/>
    <s v="Keep"/>
    <s v="Ok"/>
    <s v="Missing"/>
    <s v="OK"/>
    <s v="Fix"/>
    <s v="Ok"/>
    <n v="0"/>
    <s v="ok"/>
    <s v="Not Returned"/>
    <x v="10"/>
    <n v="2024"/>
    <s v="Thu"/>
    <x v="1"/>
    <s v="Slow"/>
    <x v="0"/>
    <s v="Weekday"/>
  </r>
  <r>
    <x v="1862"/>
    <d v="2024-10-09T00:00:00"/>
    <d v="2024-10-12T00:00:00"/>
    <d v="2024-10-19T00:00:00"/>
    <s v="Amit Yadav"/>
    <s v="Bangalore"/>
    <x v="3"/>
    <x v="3"/>
    <s v="Headphones"/>
    <n v="0"/>
    <n v="100"/>
    <n v="0"/>
    <x v="0"/>
    <s v="Cancelled"/>
    <s v="On Time"/>
    <s v="WH-Pune"/>
    <s v="Online"/>
    <s v="Yes"/>
    <s v="Wrong Item"/>
    <n v="7"/>
    <s v="Keep"/>
    <s v="Fix"/>
    <s v="Valid"/>
    <s v="OK"/>
    <s v="Ok"/>
    <s v="Ok"/>
    <n v="0"/>
    <s v="ok"/>
    <s v="Wrong Item"/>
    <x v="0"/>
    <n v="2024"/>
    <s v="Wed"/>
    <x v="1"/>
    <s v="Slow"/>
    <x v="0"/>
    <s v="Weekday"/>
  </r>
  <r>
    <x v="1863"/>
    <d v="2024-08-21T00:00:00"/>
    <d v="2024-08-21T00:00:00"/>
    <d v="2024-08-22T00:00:00"/>
    <s v="Karan Yadav"/>
    <s v="Delhi"/>
    <x v="5"/>
    <x v="0"/>
    <s v="Chair"/>
    <n v="2"/>
    <n v="500"/>
    <n v="1000"/>
    <x v="2"/>
    <s v="Completed"/>
    <s v="In Transit"/>
    <s v="WH-Mumbai"/>
    <s v="Online"/>
    <s v="Yes"/>
    <s v="Late Delivery"/>
    <n v="1"/>
    <s v="Keep"/>
    <s v="Ok"/>
    <s v="Valid"/>
    <s v="OK"/>
    <s v="Ok"/>
    <s v="Ok"/>
    <n v="1000"/>
    <s v="ok"/>
    <s v="Late Delivery"/>
    <x v="11"/>
    <n v="2024"/>
    <s v="Wed"/>
    <x v="0"/>
    <s v="Fast"/>
    <x v="0"/>
    <s v="Weekday"/>
  </r>
  <r>
    <x v="1864"/>
    <d v="2024-03-30T00:00:00"/>
    <d v="2024-03-31T00:00:00"/>
    <d v="2024-04-02T00:00:00"/>
    <s v="Priya Singh"/>
    <s v="Delhi"/>
    <x v="5"/>
    <x v="1"/>
    <s v="Oil"/>
    <n v="1"/>
    <n v="1000"/>
    <n v="1000"/>
    <x v="2"/>
    <s v="Completed"/>
    <s v="Delayed"/>
    <s v="WH-Mumbai"/>
    <s v="Online"/>
    <s v="Yes"/>
    <s v="Late Delivery"/>
    <n v="2"/>
    <s v="Keep"/>
    <s v="Ok"/>
    <s v="Valid"/>
    <s v="OK"/>
    <s v="Ok"/>
    <s v="Ok"/>
    <n v="1000"/>
    <s v="ok"/>
    <s v="Late Delivery"/>
    <x v="8"/>
    <n v="2024"/>
    <s v="Sat"/>
    <x v="0"/>
    <s v="Fast"/>
    <x v="0"/>
    <s v="Weekend"/>
  </r>
  <r>
    <x v="1865"/>
    <d v="2024-08-05T00:00:00"/>
    <d v="2024-08-08T00:00:00"/>
    <d v="2024-08-12T00:00:00"/>
    <s v="Rahul Verma"/>
    <s v="Jaipur"/>
    <x v="2"/>
    <x v="1"/>
    <s v="Rice"/>
    <n v="1"/>
    <n v="1000"/>
    <n v="1000"/>
    <x v="1"/>
    <s v="Completed"/>
    <s v="On Time"/>
    <s v="WH-Delhi"/>
    <s v="Online"/>
    <s v="No"/>
    <s v="N/A"/>
    <n v="4"/>
    <s v="Keep"/>
    <s v="Ok"/>
    <s v="Valid"/>
    <s v="OK"/>
    <s v="Ok"/>
    <s v="Ok"/>
    <n v="1000"/>
    <s v="ok"/>
    <s v="Not Returned"/>
    <x v="11"/>
    <n v="2024"/>
    <s v="Mon"/>
    <x v="0"/>
    <s v="Medium"/>
    <x v="0"/>
    <s v="Weekday"/>
  </r>
  <r>
    <x v="1866"/>
    <d v="2024-01-30T00:00:00"/>
    <d v="2024-01-28T00:00:00"/>
    <d v="2024-01-30T00:00:00"/>
    <s v="Vikas Sharma"/>
    <s v="Mumbai"/>
    <x v="1"/>
    <x v="3"/>
    <s v="Laptop"/>
    <n v="2"/>
    <n v="1000"/>
    <n v="2000"/>
    <x v="1"/>
    <s v="Cancelled"/>
    <s v="In Transit"/>
    <s v="WH-Delhi"/>
    <s v="Online"/>
    <s v="No"/>
    <s v="N/A"/>
    <n v="2"/>
    <s v="Keep"/>
    <s v="Ok"/>
    <s v="Valid"/>
    <s v="Dispatch Error"/>
    <s v="Ok"/>
    <s v="Ok"/>
    <n v="2000"/>
    <s v="ok"/>
    <s v="Not Returned"/>
    <x v="4"/>
    <n v="2024"/>
    <s v="Tue"/>
    <x v="0"/>
    <s v="Fast"/>
    <x v="2"/>
    <s v="Weekday"/>
  </r>
  <r>
    <x v="1867"/>
    <d v="2024-01-08T00:00:00"/>
    <d v="2024-01-06T00:00:00"/>
    <d v="2024-01-09T00:00:00"/>
    <s v="Anjali Gupta"/>
    <s v="Bangalore"/>
    <x v="3"/>
    <x v="1"/>
    <s v="Rice"/>
    <n v="3"/>
    <n v="0"/>
    <n v="0"/>
    <x v="0"/>
    <s v="Cancelled"/>
    <s v="Delayed"/>
    <s v="WH-Pune"/>
    <s v="Online"/>
    <s v="Yes"/>
    <s v="Unknwon"/>
    <n v="3"/>
    <s v="Keep"/>
    <s v="Ok"/>
    <s v="Missing"/>
    <s v="Dispatch Error"/>
    <s v="Fix"/>
    <s v="Ok"/>
    <n v="0"/>
    <s v="ok"/>
    <s v="Unknwon"/>
    <x v="4"/>
    <n v="2024"/>
    <s v="Mon"/>
    <x v="0"/>
    <s v="Medium"/>
    <x v="0"/>
    <s v="Weekday"/>
  </r>
  <r>
    <x v="1868"/>
    <d v="2024-10-04T00:00:00"/>
    <d v="2024-10-05T00:00:00"/>
    <d v="2024-10-09T00:00:00"/>
    <s v="Rohit Joshi"/>
    <s v="Mumbai"/>
    <x v="1"/>
    <x v="0"/>
    <s v="Table"/>
    <n v="0"/>
    <n v="100"/>
    <n v="0"/>
    <x v="1"/>
    <s v="Completed"/>
    <s v="In Transit"/>
    <s v="WH-Mumbai"/>
    <s v="Online"/>
    <s v="N/A"/>
    <s v="N/A"/>
    <n v="4"/>
    <s v="Keep"/>
    <s v="Fix"/>
    <s v="Valid"/>
    <s v="OK"/>
    <s v="Ok"/>
    <s v="Ok"/>
    <n v="0"/>
    <s v="ok"/>
    <s v="Not Returned"/>
    <x v="0"/>
    <n v="2024"/>
    <s v="Fri"/>
    <x v="0"/>
    <s v="Medium"/>
    <x v="0"/>
    <s v="Weekday"/>
  </r>
  <r>
    <x v="1869"/>
    <d v="2024-06-17T00:00:00"/>
    <d v="2024-06-18T00:00:00"/>
    <d v="2024-06-21T00:00:00"/>
    <s v="Rahul Joshi"/>
    <s v="Mumbai"/>
    <x v="1"/>
    <x v="0"/>
    <s v="Chair"/>
    <n v="3"/>
    <n v="2000"/>
    <n v="6000"/>
    <x v="3"/>
    <s v="Cancelled"/>
    <s v="Delayed"/>
    <s v="WH-Delhi"/>
    <s v="Offline"/>
    <s v="No"/>
    <s v="N/A"/>
    <n v="3"/>
    <s v="Keep"/>
    <s v="Ok"/>
    <s v="Valid"/>
    <s v="OK"/>
    <s v="Ok"/>
    <s v="Ok"/>
    <n v="6000"/>
    <s v="ok"/>
    <s v="Not Returned"/>
    <x v="3"/>
    <n v="2024"/>
    <s v="Mon"/>
    <x v="0"/>
    <s v="Medium"/>
    <x v="1"/>
    <s v="Weekday"/>
  </r>
  <r>
    <x v="1870"/>
    <d v="2024-12-26T00:00:00"/>
    <d v="2024-12-24T00:00:00"/>
    <d v="2024-12-25T00:00:00"/>
    <s v="Rahul Gupta"/>
    <s v="Hyderabad"/>
    <x v="0"/>
    <x v="0"/>
    <s v="Chair"/>
    <n v="3"/>
    <n v="100"/>
    <n v="300"/>
    <x v="3"/>
    <s v="Pending"/>
    <s v="On Time"/>
    <s v="WH-Pune"/>
    <s v="Online"/>
    <s v="Yes"/>
    <s v="Late Delivery"/>
    <n v="1"/>
    <s v="Keep"/>
    <s v="Ok"/>
    <s v="Valid"/>
    <s v="Dispatch Error"/>
    <s v="Ok"/>
    <s v="Ok"/>
    <n v="300"/>
    <s v="ok"/>
    <s v="Late Delivery"/>
    <x v="6"/>
    <n v="2024"/>
    <s v="Thu"/>
    <x v="0"/>
    <s v="Fast"/>
    <x v="0"/>
    <s v="Weekday"/>
  </r>
  <r>
    <x v="1871"/>
    <d v="2024-08-23T00:00:00"/>
    <d v="2024-08-21T00:00:00"/>
    <d v="2024-08-27T00:00:00"/>
    <s v="Priya Yadav"/>
    <s v="Lucknow"/>
    <x v="4"/>
    <x v="2"/>
    <s v="Jacket"/>
    <n v="2"/>
    <n v="0"/>
    <n v="0"/>
    <x v="3"/>
    <s v="Cancelled"/>
    <s v="Delayed"/>
    <s v="WH-Mumbai"/>
    <s v="Online"/>
    <s v="No"/>
    <s v="N/A"/>
    <n v="6"/>
    <s v="Keep"/>
    <s v="Ok"/>
    <s v="Missing"/>
    <s v="Dispatch Error"/>
    <s v="Fix"/>
    <s v="Ok"/>
    <n v="0"/>
    <s v="ok"/>
    <s v="Not Returned"/>
    <x v="11"/>
    <n v="2024"/>
    <s v="Fri"/>
    <x v="1"/>
    <s v="Slow"/>
    <x v="0"/>
    <s v="Weekday"/>
  </r>
  <r>
    <x v="1872"/>
    <d v="2024-02-20T00:00:00"/>
    <d v="2024-02-22T00:00:00"/>
    <d v="2024-02-27T00:00:00"/>
    <s v="Karan Sharma"/>
    <s v="Jaipur"/>
    <x v="2"/>
    <x v="0"/>
    <s v="Chair"/>
    <n v="3"/>
    <n v="0"/>
    <n v="0"/>
    <x v="2"/>
    <s v="Completed"/>
    <s v="Delayed"/>
    <s v="WH-Pune"/>
    <s v="Online"/>
    <s v="N/A"/>
    <s v="N/A"/>
    <n v="5"/>
    <s v="Keep"/>
    <s v="Ok"/>
    <s v="Missing"/>
    <s v="OK"/>
    <s v="Fix"/>
    <s v="Ok"/>
    <n v="0"/>
    <s v="ok"/>
    <s v="Not Returned"/>
    <x v="2"/>
    <n v="2024"/>
    <s v="Tue"/>
    <x v="0"/>
    <s v="Medium"/>
    <x v="0"/>
    <s v="Weekday"/>
  </r>
  <r>
    <x v="1873"/>
    <d v="2024-05-05T00:00:00"/>
    <d v="2024-05-08T00:00:00"/>
    <d v="2024-05-12T00:00:00"/>
    <s v="Amit Sharma"/>
    <s v="Mumbai"/>
    <x v="1"/>
    <x v="3"/>
    <s v="Headphones"/>
    <n v="-1"/>
    <n v="2000"/>
    <n v="-2000"/>
    <x v="0"/>
    <s v="Cancelled"/>
    <s v="Delayed"/>
    <s v="WH-Mumbai"/>
    <s v="Online"/>
    <s v="No"/>
    <s v="N/A"/>
    <n v="4"/>
    <s v="Keep"/>
    <s v="Fix"/>
    <s v="Valid"/>
    <s v="OK"/>
    <s v="Ok"/>
    <s v="Ok"/>
    <n v="-2000"/>
    <s v="ok"/>
    <s v="Not Returned"/>
    <x v="9"/>
    <n v="2024"/>
    <s v="Sun"/>
    <x v="0"/>
    <s v="Medium"/>
    <x v="0"/>
    <s v="Weekend"/>
  </r>
  <r>
    <x v="1874"/>
    <d v="2024-10-02T00:00:00"/>
    <d v="2024-10-03T00:00:00"/>
    <d v="2024-10-06T00:00:00"/>
    <s v="Pooja Yadav"/>
    <s v="Bangalore"/>
    <x v="3"/>
    <x v="3"/>
    <s v="Laptop"/>
    <n v="1"/>
    <n v="100"/>
    <n v="100"/>
    <x v="2"/>
    <s v="Completed"/>
    <s v="Delayed"/>
    <s v="WH-Delhi"/>
    <s v="Online"/>
    <s v="Yes"/>
    <s v="Wrong Item"/>
    <n v="3"/>
    <s v="Keep"/>
    <s v="Ok"/>
    <s v="Valid"/>
    <s v="OK"/>
    <s v="Ok"/>
    <s v="Ok"/>
    <n v="100"/>
    <s v="ok"/>
    <s v="Wrong Item"/>
    <x v="0"/>
    <n v="2024"/>
    <s v="Wed"/>
    <x v="0"/>
    <s v="Medium"/>
    <x v="0"/>
    <s v="Weekday"/>
  </r>
  <r>
    <x v="1875"/>
    <d v="2024-09-20T00:00:00"/>
    <d v="2024-09-20T00:00:00"/>
    <d v="2024-09-23T00:00:00"/>
    <s v="Amit Verma"/>
    <s v="Jaipur"/>
    <x v="2"/>
    <x v="0"/>
    <s v="Sofa"/>
    <n v="1"/>
    <n v="500"/>
    <n v="500"/>
    <x v="0"/>
    <s v="Completed"/>
    <s v="On Time"/>
    <s v="WH-Pune"/>
    <s v="Offline"/>
    <s v="Yes"/>
    <s v="Unknwon"/>
    <n v="3"/>
    <s v="Keep"/>
    <s v="Ok"/>
    <s v="Valid"/>
    <s v="OK"/>
    <s v="Ok"/>
    <s v="Ok"/>
    <n v="500"/>
    <s v="ok"/>
    <s v="Unknwon"/>
    <x v="7"/>
    <n v="2024"/>
    <s v="Fri"/>
    <x v="0"/>
    <s v="Medium"/>
    <x v="0"/>
    <s v="Weekday"/>
  </r>
  <r>
    <x v="1876"/>
    <d v="2024-09-19T00:00:00"/>
    <d v="2024-09-18T00:00:00"/>
    <d v="2024-09-17T00:00:00"/>
    <s v="Amit Patel"/>
    <s v="Nagpur"/>
    <x v="1"/>
    <x v="2"/>
    <s v="Jacket"/>
    <n v="2"/>
    <n v="1000"/>
    <n v="2000"/>
    <x v="1"/>
    <s v="Completed"/>
    <s v="On Time"/>
    <s v="WH-Mumbai"/>
    <s v="Offline"/>
    <s v="N/A"/>
    <s v="N/A"/>
    <n v="-1"/>
    <s v="Keep"/>
    <s v="Ok"/>
    <s v="Valid"/>
    <s v="Dispatch Error"/>
    <s v="Ok"/>
    <s v="Ok"/>
    <n v="2000"/>
    <s v="ok"/>
    <s v="Not Returned"/>
    <x v="7"/>
    <n v="2024"/>
    <s v="Thu"/>
    <x v="0"/>
    <s v="Fast"/>
    <x v="2"/>
    <s v="Weekday"/>
  </r>
  <r>
    <x v="1877"/>
    <d v="2024-01-25T00:00:00"/>
    <d v="2024-01-26T00:00:00"/>
    <d v="2024-01-31T00:00:00"/>
    <s v="Sneha Singh"/>
    <s v="Lucknow"/>
    <x v="4"/>
    <x v="3"/>
    <s v="Mobile"/>
    <n v="1"/>
    <n v="500"/>
    <n v="500"/>
    <x v="2"/>
    <s v="Completed"/>
    <s v="Delayed"/>
    <s v="WH-Mumbai"/>
    <s v="Online"/>
    <s v="Yes"/>
    <s v="Damaged"/>
    <n v="5"/>
    <s v="Keep"/>
    <s v="Ok"/>
    <s v="Valid"/>
    <s v="OK"/>
    <s v="Ok"/>
    <s v="Ok"/>
    <n v="500"/>
    <s v="ok"/>
    <s v="Damaged"/>
    <x v="4"/>
    <n v="2024"/>
    <s v="Thu"/>
    <x v="0"/>
    <s v="Medium"/>
    <x v="0"/>
    <s v="Weekday"/>
  </r>
  <r>
    <x v="1878"/>
    <d v="2024-11-30T00:00:00"/>
    <d v="2024-12-02T00:00:00"/>
    <d v="2024-12-08T00:00:00"/>
    <s v="Neha Patel"/>
    <s v="Bangalore"/>
    <x v="3"/>
    <x v="1"/>
    <s v="Oil"/>
    <n v="1"/>
    <n v="0"/>
    <n v="0"/>
    <x v="0"/>
    <s v="Cancelled"/>
    <s v="In Transit"/>
    <s v="WH-Pune"/>
    <s v="Online"/>
    <s v="N/A"/>
    <s v="N/A"/>
    <n v="6"/>
    <s v="Keep"/>
    <s v="Ok"/>
    <s v="Missing"/>
    <s v="OK"/>
    <s v="Fix"/>
    <s v="Ok"/>
    <n v="0"/>
    <s v="ok"/>
    <s v="Not Returned"/>
    <x v="5"/>
    <n v="2024"/>
    <s v="Sat"/>
    <x v="1"/>
    <s v="Slow"/>
    <x v="0"/>
    <s v="Weekend"/>
  </r>
  <r>
    <x v="1879"/>
    <d v="2024-08-26T00:00:00"/>
    <d v="2024-08-29T00:00:00"/>
    <d v="2024-08-28T00:00:00"/>
    <s v="Rohit Gupta"/>
    <s v="Pune"/>
    <x v="1"/>
    <x v="0"/>
    <s v="Sofa"/>
    <n v="-1"/>
    <n v="100"/>
    <n v="-100"/>
    <x v="1"/>
    <s v="Pending"/>
    <s v="In Transit"/>
    <s v="WH-Pune"/>
    <s v="Online"/>
    <s v="No"/>
    <s v="N/A"/>
    <n v="-1"/>
    <s v="Keep"/>
    <s v="Fix"/>
    <s v="Valid"/>
    <s v="Delivery Before Dispatch"/>
    <s v="Ok"/>
    <s v="Ok"/>
    <n v="-100"/>
    <s v="ok"/>
    <s v="Not Returned"/>
    <x v="11"/>
    <n v="2024"/>
    <s v="Mon"/>
    <x v="0"/>
    <s v="Fast"/>
    <x v="0"/>
    <s v="Weekday"/>
  </r>
  <r>
    <x v="1880"/>
    <d v="2024-05-05T00:00:00"/>
    <d v="2024-05-05T00:00:00"/>
    <d v="2024-05-07T00:00:00"/>
    <s v="Rohit Sharma"/>
    <s v="Pune"/>
    <x v="1"/>
    <x v="3"/>
    <s v="Laptop"/>
    <n v="1"/>
    <n v="2000"/>
    <n v="2000"/>
    <x v="3"/>
    <s v="Completed"/>
    <s v="Delayed"/>
    <s v="WH-Delhi"/>
    <s v="Offline"/>
    <s v="Yes"/>
    <s v="Wrong Item"/>
    <n v="2"/>
    <s v="Keep"/>
    <s v="Ok"/>
    <s v="Valid"/>
    <s v="OK"/>
    <s v="Ok"/>
    <s v="Ok"/>
    <n v="2000"/>
    <s v="ok"/>
    <s v="Wrong Item"/>
    <x v="9"/>
    <n v="2024"/>
    <s v="Sun"/>
    <x v="0"/>
    <s v="Fast"/>
    <x v="2"/>
    <s v="Weekend"/>
  </r>
  <r>
    <x v="1881"/>
    <d v="2024-01-25T00:00:00"/>
    <d v="2024-01-23T00:00:00"/>
    <d v="2024-01-25T00:00:00"/>
    <s v="Neha Yadav"/>
    <s v="Hyderabad"/>
    <x v="0"/>
    <x v="0"/>
    <s v="Chair"/>
    <n v="-1"/>
    <n v="1000"/>
    <n v="-1000"/>
    <x v="2"/>
    <s v="Pending"/>
    <s v="Delayed"/>
    <s v="WH-Mumbai"/>
    <s v="Online"/>
    <s v="No"/>
    <s v="N/A"/>
    <n v="2"/>
    <s v="Keep"/>
    <s v="Fix"/>
    <s v="Valid"/>
    <s v="Dispatch Error"/>
    <s v="Ok"/>
    <s v="Ok"/>
    <n v="-1000"/>
    <s v="ok"/>
    <s v="Not Returned"/>
    <x v="4"/>
    <n v="2024"/>
    <s v="Thu"/>
    <x v="0"/>
    <s v="Fast"/>
    <x v="0"/>
    <s v="Weekday"/>
  </r>
  <r>
    <x v="1882"/>
    <d v="2024-07-23T00:00:00"/>
    <d v="2024-07-22T00:00:00"/>
    <d v="2024-07-28T00:00:00"/>
    <s v="Rohit Gupta"/>
    <s v="Lucknow"/>
    <x v="4"/>
    <x v="0"/>
    <s v="Sofa"/>
    <n v="-1"/>
    <n v="0"/>
    <n v="0"/>
    <x v="3"/>
    <s v="Completed"/>
    <s v="In Transit"/>
    <s v="WH-Delhi"/>
    <s v="Offline"/>
    <s v="N/A"/>
    <s v="N/A"/>
    <n v="6"/>
    <s v="Keep"/>
    <s v="Fix"/>
    <s v="Missing"/>
    <s v="Dispatch Error"/>
    <s v="Fix"/>
    <s v="Ok"/>
    <n v="0"/>
    <s v="ok"/>
    <s v="Not Returned"/>
    <x v="1"/>
    <n v="2024"/>
    <s v="Tue"/>
    <x v="1"/>
    <s v="Slow"/>
    <x v="0"/>
    <s v="Weekday"/>
  </r>
  <r>
    <x v="1883"/>
    <d v="2024-03-24T00:00:00"/>
    <d v="2024-03-26T00:00:00"/>
    <d v="2024-03-29T00:00:00"/>
    <s v="Rohit Gupta"/>
    <s v="Mumbai"/>
    <x v="1"/>
    <x v="0"/>
    <s v="Sofa"/>
    <n v="3"/>
    <n v="2000"/>
    <n v="6000"/>
    <x v="0"/>
    <s v="Pending"/>
    <s v="In Transit"/>
    <s v="WH-Delhi"/>
    <s v="Offline"/>
    <s v="N/A"/>
    <s v="N/A"/>
    <n v="3"/>
    <s v="Keep"/>
    <s v="Ok"/>
    <s v="Valid"/>
    <s v="OK"/>
    <s v="Ok"/>
    <s v="Ok"/>
    <n v="6000"/>
    <s v="ok"/>
    <s v="Not Returned"/>
    <x v="8"/>
    <n v="2024"/>
    <s v="Sun"/>
    <x v="0"/>
    <s v="Medium"/>
    <x v="1"/>
    <s v="Weekend"/>
  </r>
  <r>
    <x v="1884"/>
    <d v="2024-04-01T00:00:00"/>
    <d v="2024-04-03T00:00:00"/>
    <d v="2024-04-08T00:00:00"/>
    <s v="Vikas Sharma"/>
    <s v="Jaipur"/>
    <x v="2"/>
    <x v="1"/>
    <s v="Rice"/>
    <n v="3"/>
    <n v="2000"/>
    <n v="6000"/>
    <x v="3"/>
    <s v="Completed"/>
    <s v="On Time"/>
    <s v="WH-Delhi"/>
    <s v="Online"/>
    <s v="N/A"/>
    <s v="N/A"/>
    <n v="5"/>
    <s v="Keep"/>
    <s v="Ok"/>
    <s v="Valid"/>
    <s v="OK"/>
    <s v="Ok"/>
    <s v="Ok"/>
    <n v="6000"/>
    <s v="ok"/>
    <s v="Not Returned"/>
    <x v="10"/>
    <n v="2024"/>
    <s v="Mon"/>
    <x v="0"/>
    <s v="Medium"/>
    <x v="1"/>
    <s v="Weekday"/>
  </r>
  <r>
    <x v="1885"/>
    <d v="2024-12-18T00:00:00"/>
    <d v="2024-12-19T00:00:00"/>
    <d v="2024-12-25T00:00:00"/>
    <s v="Priya Sharma"/>
    <s v="Pune"/>
    <x v="1"/>
    <x v="1"/>
    <s v="Rice"/>
    <n v="-1"/>
    <n v="100"/>
    <n v="-100"/>
    <x v="2"/>
    <s v="Completed"/>
    <s v="On Time"/>
    <s v="WH-Pune"/>
    <s v="Offline"/>
    <s v="No"/>
    <s v="N/A"/>
    <n v="6"/>
    <s v="Keep"/>
    <s v="Fix"/>
    <s v="Valid"/>
    <s v="OK"/>
    <s v="Ok"/>
    <s v="Ok"/>
    <n v="-100"/>
    <s v="ok"/>
    <s v="Not Returned"/>
    <x v="6"/>
    <n v="2024"/>
    <s v="Wed"/>
    <x v="1"/>
    <s v="Slow"/>
    <x v="0"/>
    <s v="Weekday"/>
  </r>
  <r>
    <x v="1886"/>
    <d v="2024-07-09T00:00:00"/>
    <d v="2024-07-12T00:00:00"/>
    <d v="2024-07-18T00:00:00"/>
    <s v="Sneha Yadav"/>
    <s v="Hyderabad"/>
    <x v="0"/>
    <x v="2"/>
    <s v="T-Shirt"/>
    <n v="0"/>
    <n v="2000"/>
    <n v="0"/>
    <x v="2"/>
    <s v="Completed"/>
    <s v="Delayed"/>
    <s v="WH-Mumbai"/>
    <s v="Online"/>
    <s v="N/A"/>
    <s v="N/A"/>
    <n v="6"/>
    <s v="Keep"/>
    <s v="Fix"/>
    <s v="Valid"/>
    <s v="OK"/>
    <s v="Ok"/>
    <s v="Ok"/>
    <n v="0"/>
    <s v="ok"/>
    <s v="Not Returned"/>
    <x v="1"/>
    <n v="2024"/>
    <s v="Tue"/>
    <x v="1"/>
    <s v="Slow"/>
    <x v="0"/>
    <s v="Weekday"/>
  </r>
  <r>
    <x v="1887"/>
    <d v="2024-06-04T00:00:00"/>
    <d v="2024-06-02T00:00:00"/>
    <d v="2024-06-08T00:00:00"/>
    <s v="Pooja Kumar"/>
    <s v="Hyderabad"/>
    <x v="0"/>
    <x v="0"/>
    <s v="Table"/>
    <n v="2"/>
    <n v="1000"/>
    <n v="2000"/>
    <x v="0"/>
    <s v="Cancelled"/>
    <s v="In Transit"/>
    <s v="WH-Pune"/>
    <s v="Online"/>
    <s v="N/A"/>
    <s v="N/A"/>
    <n v="6"/>
    <s v="Keep"/>
    <s v="Ok"/>
    <s v="Valid"/>
    <s v="Dispatch Error"/>
    <s v="Ok"/>
    <s v="Ok"/>
    <n v="2000"/>
    <s v="ok"/>
    <s v="Not Returned"/>
    <x v="3"/>
    <n v="2024"/>
    <s v="Tue"/>
    <x v="1"/>
    <s v="Slow"/>
    <x v="2"/>
    <s v="Weekday"/>
  </r>
  <r>
    <x v="1888"/>
    <d v="2024-02-28T00:00:00"/>
    <d v="2024-02-29T00:00:00"/>
    <d v="2024-03-04T00:00:00"/>
    <s v="Rohit Sharma"/>
    <s v="Bangalore"/>
    <x v="3"/>
    <x v="2"/>
    <s v="Jeans"/>
    <n v="1"/>
    <n v="100"/>
    <n v="100"/>
    <x v="1"/>
    <s v="Completed"/>
    <s v="Delayed"/>
    <s v="WH-Delhi"/>
    <s v="Online"/>
    <s v="No"/>
    <s v="N/A"/>
    <n v="4"/>
    <s v="Keep"/>
    <s v="Ok"/>
    <s v="Valid"/>
    <s v="OK"/>
    <s v="Ok"/>
    <s v="Ok"/>
    <n v="100"/>
    <s v="ok"/>
    <s v="Not Returned"/>
    <x v="2"/>
    <n v="2024"/>
    <s v="Wed"/>
    <x v="0"/>
    <s v="Medium"/>
    <x v="0"/>
    <s v="Weekday"/>
  </r>
  <r>
    <x v="1889"/>
    <d v="2024-03-08T00:00:00"/>
    <d v="2024-03-11T00:00:00"/>
    <d v="2024-03-13T00:00:00"/>
    <s v="Amit Gupta"/>
    <s v="Pune"/>
    <x v="1"/>
    <x v="0"/>
    <s v="Chair"/>
    <n v="2"/>
    <n v="100"/>
    <n v="200"/>
    <x v="1"/>
    <s v="Completed"/>
    <s v="Delayed"/>
    <s v="WH-Pune"/>
    <s v="Online"/>
    <s v="N/A"/>
    <s v="N/A"/>
    <n v="2"/>
    <s v="Keep"/>
    <s v="Ok"/>
    <s v="Valid"/>
    <s v="OK"/>
    <s v="Ok"/>
    <s v="Ok"/>
    <n v="200"/>
    <s v="ok"/>
    <s v="Not Returned"/>
    <x v="8"/>
    <n v="2024"/>
    <s v="Fri"/>
    <x v="0"/>
    <s v="Fast"/>
    <x v="0"/>
    <s v="Weekday"/>
  </r>
  <r>
    <x v="1890"/>
    <d v="2024-04-04T00:00:00"/>
    <d v="2024-04-05T00:00:00"/>
    <d v="2024-04-06T00:00:00"/>
    <s v="Anjali Verma"/>
    <s v="Delhi"/>
    <x v="5"/>
    <x v="3"/>
    <s v="Mobile"/>
    <n v="0"/>
    <n v="500"/>
    <n v="0"/>
    <x v="1"/>
    <s v="Completed"/>
    <s v="Delayed"/>
    <s v="WH-Mumbai"/>
    <s v="Online"/>
    <s v="Yes"/>
    <s v="Unknwon"/>
    <n v="1"/>
    <s v="Keep"/>
    <s v="Fix"/>
    <s v="Valid"/>
    <s v="OK"/>
    <s v="Ok"/>
    <s v="Ok"/>
    <n v="0"/>
    <s v="ok"/>
    <s v="Unknwon"/>
    <x v="10"/>
    <n v="2024"/>
    <s v="Thu"/>
    <x v="0"/>
    <s v="Fast"/>
    <x v="0"/>
    <s v="Weekday"/>
  </r>
  <r>
    <x v="1891"/>
    <d v="2024-09-18T00:00:00"/>
    <d v="2024-09-20T00:00:00"/>
    <d v="2024-09-20T00:00:00"/>
    <s v="Anjali Singh"/>
    <s v="Nagpur"/>
    <x v="1"/>
    <x v="0"/>
    <s v="Sofa"/>
    <n v="1"/>
    <n v="2000"/>
    <n v="2000"/>
    <x v="1"/>
    <s v="Cancelled"/>
    <s v="In Transit"/>
    <s v="WH-Pune"/>
    <s v="Offline"/>
    <s v="No"/>
    <s v="N/A"/>
    <n v="0"/>
    <s v="Keep"/>
    <s v="Ok"/>
    <s v="Valid"/>
    <s v="OK"/>
    <s v="Ok"/>
    <s v="Ok"/>
    <n v="2000"/>
    <s v="ok"/>
    <s v="Not Returned"/>
    <x v="7"/>
    <n v="2024"/>
    <s v="Wed"/>
    <x v="0"/>
    <s v="Fast"/>
    <x v="2"/>
    <s v="Weekday"/>
  </r>
  <r>
    <x v="1892"/>
    <d v="2024-06-23T00:00:00"/>
    <d v="2024-06-23T00:00:00"/>
    <d v="2024-06-24T00:00:00"/>
    <s v="Karan Singh"/>
    <s v="Nagpur"/>
    <x v="1"/>
    <x v="2"/>
    <s v="Jacket"/>
    <n v="3"/>
    <n v="100"/>
    <n v="300"/>
    <x v="3"/>
    <s v="Completed"/>
    <s v="On Time"/>
    <s v="WH-Mumbai"/>
    <s v="Online"/>
    <s v="N/A"/>
    <s v="N/A"/>
    <n v="1"/>
    <s v="Keep"/>
    <s v="Ok"/>
    <s v="Valid"/>
    <s v="OK"/>
    <s v="Ok"/>
    <s v="Ok"/>
    <n v="300"/>
    <s v="ok"/>
    <s v="Not Returned"/>
    <x v="3"/>
    <n v="2024"/>
    <s v="Sun"/>
    <x v="0"/>
    <s v="Fast"/>
    <x v="0"/>
    <s v="Weekend"/>
  </r>
  <r>
    <x v="1893"/>
    <d v="2024-12-06T00:00:00"/>
    <d v="2024-12-06T00:00:00"/>
    <d v="2024-12-09T00:00:00"/>
    <s v="Rahul Sharma"/>
    <s v="Jaipur"/>
    <x v="2"/>
    <x v="2"/>
    <s v="Jacket"/>
    <n v="2"/>
    <n v="500"/>
    <n v="1000"/>
    <x v="3"/>
    <s v="Pending"/>
    <s v="Delayed"/>
    <s v="WH-Delhi"/>
    <s v="Offline"/>
    <s v="N/A"/>
    <s v="N/A"/>
    <n v="3"/>
    <s v="Keep"/>
    <s v="Ok"/>
    <s v="Valid"/>
    <s v="OK"/>
    <s v="Ok"/>
    <s v="Ok"/>
    <n v="1000"/>
    <s v="ok"/>
    <s v="Not Returned"/>
    <x v="6"/>
    <n v="2024"/>
    <s v="Fri"/>
    <x v="0"/>
    <s v="Medium"/>
    <x v="0"/>
    <s v="Weekday"/>
  </r>
  <r>
    <x v="1894"/>
    <d v="2024-02-13T00:00:00"/>
    <d v="2024-02-16T00:00:00"/>
    <d v="2024-02-15T00:00:00"/>
    <s v="Rahul Sharma"/>
    <s v="Nagpur"/>
    <x v="1"/>
    <x v="2"/>
    <s v="Jeans"/>
    <n v="-1"/>
    <n v="0"/>
    <n v="0"/>
    <x v="2"/>
    <s v="Cancelled"/>
    <s v="Delayed"/>
    <s v="WH-Delhi"/>
    <s v="Offline"/>
    <s v="N/A"/>
    <s v="N/A"/>
    <n v="-1"/>
    <s v="Keep"/>
    <s v="Fix"/>
    <s v="Missing"/>
    <s v="Delivery Before Dispatch"/>
    <s v="Fix"/>
    <s v="Ok"/>
    <n v="0"/>
    <s v="ok"/>
    <s v="Not Returned"/>
    <x v="2"/>
    <n v="2024"/>
    <s v="Tue"/>
    <x v="0"/>
    <s v="Fast"/>
    <x v="0"/>
    <s v="Weekday"/>
  </r>
  <r>
    <x v="1895"/>
    <d v="2024-12-04T00:00:00"/>
    <d v="2024-12-06T00:00:00"/>
    <d v="2024-12-08T00:00:00"/>
    <s v="Anjali Joshi"/>
    <s v="Hyderabad"/>
    <x v="0"/>
    <x v="0"/>
    <s v="Table"/>
    <n v="0"/>
    <n v="2000"/>
    <n v="0"/>
    <x v="2"/>
    <s v="Completed"/>
    <s v="On Time"/>
    <s v="WH-Pune"/>
    <s v="Online"/>
    <s v="Yes"/>
    <s v="Unknwon"/>
    <n v="2"/>
    <s v="Keep"/>
    <s v="Fix"/>
    <s v="Valid"/>
    <s v="OK"/>
    <s v="Ok"/>
    <s v="Ok"/>
    <n v="0"/>
    <s v="ok"/>
    <s v="Unknwon"/>
    <x v="6"/>
    <n v="2024"/>
    <s v="Wed"/>
    <x v="0"/>
    <s v="Fast"/>
    <x v="0"/>
    <s v="Weekday"/>
  </r>
  <r>
    <x v="1896"/>
    <d v="2024-11-13T00:00:00"/>
    <d v="2024-11-13T00:00:00"/>
    <d v="2024-11-19T00:00:00"/>
    <s v="Sneha Sharma"/>
    <s v="Jaipur"/>
    <x v="2"/>
    <x v="0"/>
    <s v="Chair"/>
    <n v="3"/>
    <n v="500"/>
    <n v="1500"/>
    <x v="1"/>
    <s v="Cancelled"/>
    <s v="Delayed"/>
    <s v="WH-Mumbai"/>
    <s v="Offline"/>
    <s v="N/A"/>
    <s v="N/A"/>
    <n v="6"/>
    <s v="Keep"/>
    <s v="Ok"/>
    <s v="Valid"/>
    <s v="OK"/>
    <s v="Ok"/>
    <s v="Ok"/>
    <n v="1500"/>
    <s v="ok"/>
    <s v="Not Returned"/>
    <x v="5"/>
    <n v="2024"/>
    <s v="Wed"/>
    <x v="1"/>
    <s v="Slow"/>
    <x v="0"/>
    <s v="Weekday"/>
  </r>
  <r>
    <x v="1897"/>
    <d v="2024-06-25T00:00:00"/>
    <d v="2024-06-27T00:00:00"/>
    <d v="2024-06-30T00:00:00"/>
    <s v="Rohit Verma"/>
    <s v="Delhi"/>
    <x v="5"/>
    <x v="3"/>
    <s v="Laptop"/>
    <n v="0"/>
    <n v="500"/>
    <n v="0"/>
    <x v="1"/>
    <s v="Completed"/>
    <s v="In Transit"/>
    <s v="WH-Mumbai"/>
    <s v="Offline"/>
    <s v="Yes"/>
    <s v="Unknwon"/>
    <n v="3"/>
    <s v="Keep"/>
    <s v="Fix"/>
    <s v="Valid"/>
    <s v="OK"/>
    <s v="Ok"/>
    <s v="Ok"/>
    <n v="0"/>
    <s v="ok"/>
    <s v="Unknwon"/>
    <x v="3"/>
    <n v="2024"/>
    <s v="Tue"/>
    <x v="0"/>
    <s v="Medium"/>
    <x v="0"/>
    <s v="Weekday"/>
  </r>
  <r>
    <x v="1898"/>
    <d v="2024-01-17T00:00:00"/>
    <d v="2024-01-16T00:00:00"/>
    <d v="2024-01-18T00:00:00"/>
    <s v="Sneha Patel"/>
    <s v="Pune"/>
    <x v="1"/>
    <x v="1"/>
    <s v="Rice"/>
    <n v="3"/>
    <n v="500"/>
    <n v="1500"/>
    <x v="1"/>
    <s v="Completed"/>
    <s v="On Time"/>
    <s v="WH-Mumbai"/>
    <s v="Offline"/>
    <s v="Yes"/>
    <s v="Late Delivery"/>
    <n v="2"/>
    <s v="Keep"/>
    <s v="Ok"/>
    <s v="Valid"/>
    <s v="Dispatch Error"/>
    <s v="Ok"/>
    <s v="Ok"/>
    <n v="1500"/>
    <s v="ok"/>
    <s v="Late Delivery"/>
    <x v="4"/>
    <n v="2024"/>
    <s v="Wed"/>
    <x v="0"/>
    <s v="Fast"/>
    <x v="0"/>
    <s v="Weekday"/>
  </r>
  <r>
    <x v="1899"/>
    <d v="2024-12-13T00:00:00"/>
    <d v="2024-12-11T00:00:00"/>
    <d v="2024-12-17T00:00:00"/>
    <s v="Pooja Gupta"/>
    <s v="Mumbai"/>
    <x v="1"/>
    <x v="0"/>
    <s v="Chair"/>
    <n v="-1"/>
    <n v="1000"/>
    <n v="-1000"/>
    <x v="0"/>
    <s v="Pending"/>
    <s v="In Transit"/>
    <s v="WH-Pune"/>
    <s v="Online"/>
    <s v="Yes"/>
    <s v="Late Delivery"/>
    <n v="6"/>
    <s v="Keep"/>
    <s v="Fix"/>
    <s v="Valid"/>
    <s v="Dispatch Error"/>
    <s v="Ok"/>
    <s v="Ok"/>
    <n v="-1000"/>
    <s v="ok"/>
    <s v="Late Delivery"/>
    <x v="6"/>
    <n v="2024"/>
    <s v="Fri"/>
    <x v="1"/>
    <s v="Slow"/>
    <x v="0"/>
    <s v="Weekday"/>
  </r>
  <r>
    <x v="1900"/>
    <d v="2024-09-13T00:00:00"/>
    <d v="2024-09-15T00:00:00"/>
    <d v="2024-09-22T00:00:00"/>
    <s v="Anjali Verma"/>
    <s v="Hyderabad"/>
    <x v="0"/>
    <x v="0"/>
    <s v="Table"/>
    <n v="2"/>
    <n v="500"/>
    <n v="1000"/>
    <x v="2"/>
    <s v="Cancelled"/>
    <s v="On Time"/>
    <s v="WH-Mumbai"/>
    <s v="Online"/>
    <s v="No"/>
    <s v="N/A"/>
    <n v="7"/>
    <s v="Keep"/>
    <s v="Ok"/>
    <s v="Valid"/>
    <s v="OK"/>
    <s v="Ok"/>
    <s v="Ok"/>
    <n v="1000"/>
    <s v="ok"/>
    <s v="Not Returned"/>
    <x v="7"/>
    <n v="2024"/>
    <s v="Fri"/>
    <x v="1"/>
    <s v="Slow"/>
    <x v="0"/>
    <s v="Weekday"/>
  </r>
  <r>
    <x v="1901"/>
    <d v="2024-08-01T00:00:00"/>
    <d v="2024-08-03T00:00:00"/>
    <d v="2024-08-05T00:00:00"/>
    <s v="Sneha Patel"/>
    <s v="Nagpur"/>
    <x v="1"/>
    <x v="0"/>
    <s v="Table"/>
    <n v="1"/>
    <n v="100"/>
    <n v="100"/>
    <x v="2"/>
    <s v="Completed"/>
    <s v="In Transit"/>
    <s v="WH-Pune"/>
    <s v="Online"/>
    <s v="No"/>
    <s v="N/A"/>
    <n v="2"/>
    <s v="Keep"/>
    <s v="Ok"/>
    <s v="Valid"/>
    <s v="OK"/>
    <s v="Ok"/>
    <s v="Ok"/>
    <n v="100"/>
    <s v="ok"/>
    <s v="Not Returned"/>
    <x v="11"/>
    <n v="2024"/>
    <s v="Thu"/>
    <x v="0"/>
    <s v="Fast"/>
    <x v="0"/>
    <s v="Weekday"/>
  </r>
  <r>
    <x v="1902"/>
    <d v="2024-08-18T00:00:00"/>
    <d v="2024-08-19T00:00:00"/>
    <d v="2024-08-25T00:00:00"/>
    <s v="Pooja Verma"/>
    <s v="Pune"/>
    <x v="1"/>
    <x v="1"/>
    <s v="Wheat"/>
    <n v="2"/>
    <n v="100"/>
    <n v="200"/>
    <x v="1"/>
    <s v="Pending"/>
    <s v="Delayed"/>
    <s v="WH-Pune"/>
    <s v="Offline"/>
    <s v="No"/>
    <s v="N/A"/>
    <n v="6"/>
    <s v="Keep"/>
    <s v="Ok"/>
    <s v="Valid"/>
    <s v="OK"/>
    <s v="Ok"/>
    <s v="Ok"/>
    <n v="200"/>
    <s v="ok"/>
    <s v="Not Returned"/>
    <x v="11"/>
    <n v="2024"/>
    <s v="Sun"/>
    <x v="1"/>
    <s v="Slow"/>
    <x v="0"/>
    <s v="Weekend"/>
  </r>
  <r>
    <x v="1903"/>
    <d v="2024-05-07T00:00:00"/>
    <d v="2024-05-08T00:00:00"/>
    <d v="2024-05-14T00:00:00"/>
    <s v="Rahul Joshi"/>
    <s v="Nagpur"/>
    <x v="1"/>
    <x v="1"/>
    <s v="Wheat"/>
    <n v="3"/>
    <n v="0"/>
    <n v="0"/>
    <x v="1"/>
    <s v="Pending"/>
    <s v="In Transit"/>
    <s v="WH-Pune"/>
    <s v="Online"/>
    <s v="Yes"/>
    <s v="Damaged"/>
    <n v="6"/>
    <s v="Keep"/>
    <s v="Ok"/>
    <s v="Missing"/>
    <s v="OK"/>
    <s v="Fix"/>
    <s v="Ok"/>
    <n v="0"/>
    <s v="ok"/>
    <s v="Damaged"/>
    <x v="9"/>
    <n v="2024"/>
    <s v="Tue"/>
    <x v="1"/>
    <s v="Slow"/>
    <x v="0"/>
    <s v="Weekday"/>
  </r>
  <r>
    <x v="1904"/>
    <d v="2024-04-25T00:00:00"/>
    <d v="2024-04-26T00:00:00"/>
    <d v="2024-04-25T00:00:00"/>
    <s v="Karan Joshi"/>
    <s v="Delhi"/>
    <x v="5"/>
    <x v="0"/>
    <s v="Sofa"/>
    <n v="2"/>
    <n v="500"/>
    <n v="1000"/>
    <x v="1"/>
    <s v="Cancelled"/>
    <s v="Delayed"/>
    <s v="WH-Delhi"/>
    <s v="Offline"/>
    <s v="No"/>
    <s v="N/A"/>
    <n v="-1"/>
    <s v="Keep"/>
    <s v="Ok"/>
    <s v="Valid"/>
    <s v="Delivery Before Dispatch"/>
    <s v="Ok"/>
    <s v="Ok"/>
    <n v="1000"/>
    <s v="ok"/>
    <s v="Not Returned"/>
    <x v="10"/>
    <n v="2024"/>
    <s v="Thu"/>
    <x v="0"/>
    <s v="Fast"/>
    <x v="0"/>
    <s v="Weekday"/>
  </r>
  <r>
    <x v="1905"/>
    <d v="2024-08-26T00:00:00"/>
    <d v="2024-08-28T00:00:00"/>
    <d v="2024-09-04T00:00:00"/>
    <s v="Sneha Singh"/>
    <s v="Bangalore"/>
    <x v="3"/>
    <x v="1"/>
    <s v="Oil"/>
    <n v="3"/>
    <n v="1000"/>
    <n v="3000"/>
    <x v="2"/>
    <s v="Pending"/>
    <s v="Delayed"/>
    <s v="WH-Mumbai"/>
    <s v="Offline"/>
    <s v="Yes"/>
    <s v="Unknwon"/>
    <n v="7"/>
    <s v="Keep"/>
    <s v="Ok"/>
    <s v="Valid"/>
    <s v="OK"/>
    <s v="Ok"/>
    <s v="Ok"/>
    <n v="3000"/>
    <s v="ok"/>
    <s v="Unknwon"/>
    <x v="11"/>
    <n v="2024"/>
    <s v="Mon"/>
    <x v="1"/>
    <s v="Slow"/>
    <x v="2"/>
    <s v="Weekday"/>
  </r>
  <r>
    <x v="1906"/>
    <d v="2024-05-04T00:00:00"/>
    <d v="2024-05-06T00:00:00"/>
    <d v="2024-05-12T00:00:00"/>
    <s v="Rahul Singh"/>
    <s v="Jaipur"/>
    <x v="2"/>
    <x v="0"/>
    <s v="Sofa"/>
    <n v="-1"/>
    <n v="500"/>
    <n v="-500"/>
    <x v="3"/>
    <s v="Pending"/>
    <s v="In Transit"/>
    <s v="WH-Mumbai"/>
    <s v="Online"/>
    <s v="No"/>
    <s v="N/A"/>
    <n v="6"/>
    <s v="Keep"/>
    <s v="Fix"/>
    <s v="Valid"/>
    <s v="OK"/>
    <s v="Ok"/>
    <s v="Ok"/>
    <n v="-500"/>
    <s v="ok"/>
    <s v="Not Returned"/>
    <x v="9"/>
    <n v="2024"/>
    <s v="Sat"/>
    <x v="1"/>
    <s v="Slow"/>
    <x v="0"/>
    <s v="Weekend"/>
  </r>
  <r>
    <x v="1907"/>
    <d v="2024-11-22T00:00:00"/>
    <d v="2024-11-22T00:00:00"/>
    <d v="2024-11-21T00:00:00"/>
    <s v="Karan Gupta"/>
    <s v="Hyderabad"/>
    <x v="0"/>
    <x v="1"/>
    <s v="Wheat"/>
    <n v="1"/>
    <n v="500"/>
    <n v="500"/>
    <x v="2"/>
    <s v="Completed"/>
    <s v="In Transit"/>
    <s v="WH-Pune"/>
    <s v="Offline"/>
    <s v="No"/>
    <s v="N/A"/>
    <n v="-1"/>
    <s v="Keep"/>
    <s v="Ok"/>
    <s v="Valid"/>
    <s v="Delivery Before Order"/>
    <s v="Ok"/>
    <s v="Ok"/>
    <n v="500"/>
    <s v="ok"/>
    <s v="Not Returned"/>
    <x v="5"/>
    <n v="2024"/>
    <s v="Fri"/>
    <x v="0"/>
    <s v="Fast"/>
    <x v="0"/>
    <s v="Weekday"/>
  </r>
  <r>
    <x v="1908"/>
    <d v="2024-11-29T00:00:00"/>
    <d v="2024-12-02T00:00:00"/>
    <d v="2024-12-02T00:00:00"/>
    <s v="Pooja Yadav"/>
    <s v="Nagpur"/>
    <x v="1"/>
    <x v="1"/>
    <s v="Oil"/>
    <n v="2"/>
    <n v="1000"/>
    <n v="2000"/>
    <x v="1"/>
    <s v="Pending"/>
    <s v="In Transit"/>
    <s v="WH-Pune"/>
    <s v="Online"/>
    <s v="No"/>
    <s v="N/A"/>
    <n v="0"/>
    <s v="Keep"/>
    <s v="Ok"/>
    <s v="Valid"/>
    <s v="OK"/>
    <s v="Ok"/>
    <s v="Ok"/>
    <n v="2000"/>
    <s v="ok"/>
    <s v="Not Returned"/>
    <x v="5"/>
    <n v="2024"/>
    <s v="Fri"/>
    <x v="0"/>
    <s v="Fast"/>
    <x v="2"/>
    <s v="Weekday"/>
  </r>
  <r>
    <x v="1909"/>
    <d v="2024-12-18T00:00:00"/>
    <d v="2024-12-20T00:00:00"/>
    <d v="2024-12-19T00:00:00"/>
    <s v="Anjali Joshi"/>
    <s v="Pune"/>
    <x v="1"/>
    <x v="3"/>
    <s v="Laptop"/>
    <n v="1"/>
    <n v="1000"/>
    <n v="1000"/>
    <x v="1"/>
    <s v="Completed"/>
    <s v="Delayed"/>
    <s v="WH-Mumbai"/>
    <s v="Offline"/>
    <s v="No"/>
    <s v="N/A"/>
    <n v="-1"/>
    <s v="Keep"/>
    <s v="Ok"/>
    <s v="Valid"/>
    <s v="Delivery Before Dispatch"/>
    <s v="Ok"/>
    <s v="Ok"/>
    <n v="1000"/>
    <s v="ok"/>
    <s v="Not Returned"/>
    <x v="6"/>
    <n v="2024"/>
    <s v="Wed"/>
    <x v="0"/>
    <s v="Fast"/>
    <x v="0"/>
    <s v="Weekday"/>
  </r>
  <r>
    <x v="1910"/>
    <d v="2024-06-22T00:00:00"/>
    <d v="2024-06-25T00:00:00"/>
    <d v="2024-06-26T00:00:00"/>
    <s v="Vikas Singh"/>
    <s v="Nagpur"/>
    <x v="1"/>
    <x v="1"/>
    <s v="Rice"/>
    <n v="2"/>
    <n v="1000"/>
    <n v="2000"/>
    <x v="3"/>
    <s v="Completed"/>
    <s v="On Time"/>
    <s v="WH-Pune"/>
    <s v="Online"/>
    <s v="No"/>
    <s v="N/A"/>
    <n v="1"/>
    <s v="Keep"/>
    <s v="Ok"/>
    <s v="Valid"/>
    <s v="OK"/>
    <s v="Ok"/>
    <s v="Ok"/>
    <n v="2000"/>
    <s v="ok"/>
    <s v="Not Returned"/>
    <x v="3"/>
    <n v="2024"/>
    <s v="Sat"/>
    <x v="0"/>
    <s v="Fast"/>
    <x v="2"/>
    <s v="Weekend"/>
  </r>
  <r>
    <x v="1911"/>
    <d v="2024-12-10T00:00:00"/>
    <d v="2024-12-10T00:00:00"/>
    <d v="2024-12-14T00:00:00"/>
    <s v="Anjali Singh"/>
    <s v="Nagpur"/>
    <x v="1"/>
    <x v="2"/>
    <s v="Jeans"/>
    <n v="3"/>
    <n v="2000"/>
    <n v="6000"/>
    <x v="1"/>
    <s v="Completed"/>
    <s v="Delayed"/>
    <s v="WH-Delhi"/>
    <s v="Online"/>
    <s v="No"/>
    <s v="N/A"/>
    <n v="4"/>
    <s v="Keep"/>
    <s v="Ok"/>
    <s v="Valid"/>
    <s v="OK"/>
    <s v="Ok"/>
    <s v="Ok"/>
    <n v="6000"/>
    <s v="ok"/>
    <s v="Not Returned"/>
    <x v="6"/>
    <n v="2024"/>
    <s v="Tue"/>
    <x v="0"/>
    <s v="Medium"/>
    <x v="1"/>
    <s v="Weekday"/>
  </r>
  <r>
    <x v="1912"/>
    <d v="2024-09-04T00:00:00"/>
    <d v="2024-09-07T00:00:00"/>
    <d v="2024-09-14T00:00:00"/>
    <s v="Neha Joshi"/>
    <s v="Delhi"/>
    <x v="5"/>
    <x v="0"/>
    <s v="Chair"/>
    <n v="2"/>
    <n v="2000"/>
    <n v="4000"/>
    <x v="3"/>
    <s v="Pending"/>
    <s v="Delayed"/>
    <s v="WH-Pune"/>
    <s v="Online"/>
    <s v="N/A"/>
    <s v="N/A"/>
    <n v="7"/>
    <s v="Keep"/>
    <s v="Ok"/>
    <s v="Valid"/>
    <s v="OK"/>
    <s v="Ok"/>
    <s v="Ok"/>
    <n v="4000"/>
    <s v="ok"/>
    <s v="Not Returned"/>
    <x v="7"/>
    <n v="2024"/>
    <s v="Wed"/>
    <x v="1"/>
    <s v="Slow"/>
    <x v="2"/>
    <s v="Weekday"/>
  </r>
  <r>
    <x v="1913"/>
    <d v="2024-05-23T00:00:00"/>
    <d v="2024-05-21T00:00:00"/>
    <d v="2024-05-21T00:00:00"/>
    <s v="Rohit Singh"/>
    <s v="Jaipur"/>
    <x v="2"/>
    <x v="1"/>
    <s v="Rice"/>
    <n v="-1"/>
    <n v="1000"/>
    <n v="-1000"/>
    <x v="1"/>
    <s v="Completed"/>
    <s v="In Transit"/>
    <s v="WH-Mumbai"/>
    <s v="Online"/>
    <s v="No"/>
    <s v="N/A"/>
    <n v="0"/>
    <s v="Keep"/>
    <s v="Fix"/>
    <s v="Valid"/>
    <s v="Dispatch Error"/>
    <s v="Ok"/>
    <s v="Ok"/>
    <n v="-1000"/>
    <s v="ok"/>
    <s v="Not Returned"/>
    <x v="9"/>
    <n v="2024"/>
    <s v="Thu"/>
    <x v="0"/>
    <s v="Fast"/>
    <x v="0"/>
    <s v="Weekday"/>
  </r>
  <r>
    <x v="1914"/>
    <d v="2024-10-21T00:00:00"/>
    <d v="2024-10-23T00:00:00"/>
    <d v="2024-10-26T00:00:00"/>
    <s v="Amit Patel"/>
    <s v="Jaipur"/>
    <x v="2"/>
    <x v="1"/>
    <s v="Wheat"/>
    <n v="0"/>
    <n v="2000"/>
    <n v="0"/>
    <x v="3"/>
    <s v="Pending"/>
    <s v="In Transit"/>
    <s v="WH-Mumbai"/>
    <s v="Online"/>
    <s v="Yes"/>
    <s v="Wrong Item"/>
    <n v="3"/>
    <s v="Keep"/>
    <s v="Fix"/>
    <s v="Valid"/>
    <s v="OK"/>
    <s v="Ok"/>
    <s v="Ok"/>
    <n v="0"/>
    <s v="ok"/>
    <s v="Wrong Item"/>
    <x v="0"/>
    <n v="2024"/>
    <s v="Mon"/>
    <x v="0"/>
    <s v="Medium"/>
    <x v="0"/>
    <s v="Weekday"/>
  </r>
  <r>
    <x v="1915"/>
    <d v="2024-01-10T00:00:00"/>
    <d v="2024-01-10T00:00:00"/>
    <d v="2024-01-11T00:00:00"/>
    <s v="Anjali Patel"/>
    <s v="Pune"/>
    <x v="1"/>
    <x v="0"/>
    <s v="Table"/>
    <n v="2"/>
    <n v="2000"/>
    <n v="4000"/>
    <x v="0"/>
    <s v="Completed"/>
    <s v="Delayed"/>
    <s v="WH-Mumbai"/>
    <s v="Online"/>
    <s v="N/A"/>
    <s v="N/A"/>
    <n v="1"/>
    <s v="Keep"/>
    <s v="Ok"/>
    <s v="Valid"/>
    <s v="OK"/>
    <s v="Ok"/>
    <s v="Ok"/>
    <n v="4000"/>
    <s v="ok"/>
    <s v="Not Returned"/>
    <x v="4"/>
    <n v="2024"/>
    <s v="Wed"/>
    <x v="0"/>
    <s v="Fast"/>
    <x v="2"/>
    <s v="Weekday"/>
  </r>
  <r>
    <x v="1916"/>
    <d v="2024-07-20T00:00:00"/>
    <d v="2024-07-22T00:00:00"/>
    <d v="2024-07-28T00:00:00"/>
    <s v="Rahul Verma"/>
    <s v="Jaipur"/>
    <x v="2"/>
    <x v="3"/>
    <s v="Headphones"/>
    <n v="2"/>
    <n v="500"/>
    <n v="1000"/>
    <x v="1"/>
    <s v="Completed"/>
    <s v="Delayed"/>
    <s v="WH-Pune"/>
    <s v="Online"/>
    <s v="N/A"/>
    <s v="N/A"/>
    <n v="6"/>
    <s v="Keep"/>
    <s v="Ok"/>
    <s v="Valid"/>
    <s v="OK"/>
    <s v="Ok"/>
    <s v="Ok"/>
    <n v="1000"/>
    <s v="ok"/>
    <s v="Not Returned"/>
    <x v="1"/>
    <n v="2024"/>
    <s v="Sat"/>
    <x v="1"/>
    <s v="Slow"/>
    <x v="0"/>
    <s v="Weekend"/>
  </r>
  <r>
    <x v="1917"/>
    <d v="2024-02-28T00:00:00"/>
    <d v="2024-03-02T00:00:00"/>
    <d v="2024-03-05T00:00:00"/>
    <s v="Rohit Gupta"/>
    <s v="Hyderabad"/>
    <x v="0"/>
    <x v="3"/>
    <s v="Laptop"/>
    <n v="0"/>
    <n v="2000"/>
    <n v="0"/>
    <x v="2"/>
    <s v="Completed"/>
    <s v="Delayed"/>
    <s v="WH-Delhi"/>
    <s v="Offline"/>
    <s v="Yes"/>
    <s v="Late Delivery"/>
    <n v="3"/>
    <s v="Keep"/>
    <s v="Fix"/>
    <s v="Valid"/>
    <s v="OK"/>
    <s v="Ok"/>
    <s v="Ok"/>
    <n v="0"/>
    <s v="ok"/>
    <s v="Late Delivery"/>
    <x v="2"/>
    <n v="2024"/>
    <s v="Wed"/>
    <x v="0"/>
    <s v="Medium"/>
    <x v="0"/>
    <s v="Weekday"/>
  </r>
  <r>
    <x v="1918"/>
    <d v="2024-07-09T00:00:00"/>
    <d v="2024-07-10T00:00:00"/>
    <d v="2024-07-14T00:00:00"/>
    <s v="Anjali Sharma"/>
    <s v="Pune"/>
    <x v="1"/>
    <x v="1"/>
    <s v="Oil"/>
    <n v="0"/>
    <n v="100"/>
    <n v="0"/>
    <x v="0"/>
    <s v="Completed"/>
    <s v="Delayed"/>
    <s v="WH-Delhi"/>
    <s v="Offline"/>
    <s v="N/A"/>
    <s v="N/A"/>
    <n v="4"/>
    <s v="Keep"/>
    <s v="Fix"/>
    <s v="Valid"/>
    <s v="OK"/>
    <s v="Ok"/>
    <s v="Ok"/>
    <n v="0"/>
    <s v="ok"/>
    <s v="Not Returned"/>
    <x v="1"/>
    <n v="2024"/>
    <s v="Tue"/>
    <x v="0"/>
    <s v="Medium"/>
    <x v="0"/>
    <s v="Weekday"/>
  </r>
  <r>
    <x v="1919"/>
    <d v="2024-07-13T00:00:00"/>
    <d v="2024-07-12T00:00:00"/>
    <d v="2024-07-14T00:00:00"/>
    <s v="Karan Verma"/>
    <s v="Nagpur"/>
    <x v="1"/>
    <x v="3"/>
    <s v="Laptop"/>
    <n v="-1"/>
    <n v="0"/>
    <n v="0"/>
    <x v="3"/>
    <s v="Completed"/>
    <s v="In Transit"/>
    <s v="WH-Mumbai"/>
    <s v="Online"/>
    <s v="No"/>
    <s v="N/A"/>
    <n v="2"/>
    <s v="Keep"/>
    <s v="Fix"/>
    <s v="Missing"/>
    <s v="Dispatch Error"/>
    <s v="Fix"/>
    <s v="Ok"/>
    <n v="0"/>
    <s v="ok"/>
    <s v="Not Returned"/>
    <x v="1"/>
    <n v="2024"/>
    <s v="Sat"/>
    <x v="0"/>
    <s v="Fast"/>
    <x v="0"/>
    <s v="Weekend"/>
  </r>
  <r>
    <x v="1920"/>
    <d v="2024-08-28T00:00:00"/>
    <d v="2024-08-27T00:00:00"/>
    <d v="2024-08-31T00:00:00"/>
    <s v="Rohit Kumar"/>
    <s v="Hyderabad"/>
    <x v="0"/>
    <x v="2"/>
    <s v="T-Shirt"/>
    <n v="-1"/>
    <n v="0"/>
    <n v="0"/>
    <x v="3"/>
    <s v="Completed"/>
    <s v="Delayed"/>
    <s v="WH-Pune"/>
    <s v="Online"/>
    <s v="N/A"/>
    <s v="N/A"/>
    <n v="4"/>
    <s v="Keep"/>
    <s v="Fix"/>
    <s v="Missing"/>
    <s v="Dispatch Error"/>
    <s v="Fix"/>
    <s v="Ok"/>
    <n v="0"/>
    <s v="ok"/>
    <s v="Not Returned"/>
    <x v="11"/>
    <n v="2024"/>
    <s v="Wed"/>
    <x v="0"/>
    <s v="Medium"/>
    <x v="0"/>
    <s v="Weekday"/>
  </r>
  <r>
    <x v="1921"/>
    <d v="2024-08-10T00:00:00"/>
    <d v="2024-08-09T00:00:00"/>
    <d v="2024-08-14T00:00:00"/>
    <s v="Priya Gupta"/>
    <s v="Mumbai"/>
    <x v="1"/>
    <x v="0"/>
    <s v="Table"/>
    <n v="0"/>
    <n v="0"/>
    <n v="0"/>
    <x v="2"/>
    <s v="Completed"/>
    <s v="On Time"/>
    <s v="WH-Mumbai"/>
    <s v="Offline"/>
    <s v="N/A"/>
    <s v="N/A"/>
    <n v="5"/>
    <s v="Keep"/>
    <s v="Fix"/>
    <s v="Missing"/>
    <s v="Dispatch Error"/>
    <s v="Fix"/>
    <s v="Ok"/>
    <n v="0"/>
    <s v="ok"/>
    <s v="Not Returned"/>
    <x v="11"/>
    <n v="2024"/>
    <s v="Sat"/>
    <x v="0"/>
    <s v="Medium"/>
    <x v="0"/>
    <s v="Weekend"/>
  </r>
  <r>
    <x v="1922"/>
    <d v="2024-06-11T00:00:00"/>
    <d v="2024-06-09T00:00:00"/>
    <d v="2024-06-12T00:00:00"/>
    <s v="Rahul Patel"/>
    <s v="Hyderabad"/>
    <x v="0"/>
    <x v="2"/>
    <s v="Jacket"/>
    <n v="-1"/>
    <n v="1000"/>
    <n v="-1000"/>
    <x v="2"/>
    <s v="Completed"/>
    <s v="Delayed"/>
    <s v="WH-Pune"/>
    <s v="Offline"/>
    <s v="No"/>
    <s v="N/A"/>
    <n v="3"/>
    <s v="Keep"/>
    <s v="Fix"/>
    <s v="Valid"/>
    <s v="Dispatch Error"/>
    <s v="Ok"/>
    <s v="Ok"/>
    <n v="-1000"/>
    <s v="ok"/>
    <s v="Not Returned"/>
    <x v="3"/>
    <n v="2024"/>
    <s v="Tue"/>
    <x v="0"/>
    <s v="Medium"/>
    <x v="0"/>
    <s v="Weekday"/>
  </r>
  <r>
    <x v="1923"/>
    <d v="2024-02-05T00:00:00"/>
    <d v="2024-02-07T00:00:00"/>
    <d v="2024-02-11T00:00:00"/>
    <s v="Vikas Gupta"/>
    <s v="Jaipur"/>
    <x v="2"/>
    <x v="3"/>
    <s v="Headphones"/>
    <n v="0"/>
    <n v="1000"/>
    <n v="0"/>
    <x v="3"/>
    <s v="Pending"/>
    <s v="Delayed"/>
    <s v="WH-Pune"/>
    <s v="Offline"/>
    <s v="Yes"/>
    <s v="Late Delivery"/>
    <n v="4"/>
    <s v="Keep"/>
    <s v="Fix"/>
    <s v="Valid"/>
    <s v="OK"/>
    <s v="Ok"/>
    <s v="Ok"/>
    <n v="0"/>
    <s v="ok"/>
    <s v="Late Delivery"/>
    <x v="2"/>
    <n v="2024"/>
    <s v="Mon"/>
    <x v="0"/>
    <s v="Medium"/>
    <x v="0"/>
    <s v="Weekday"/>
  </r>
  <r>
    <x v="1924"/>
    <d v="2024-07-08T00:00:00"/>
    <d v="2024-07-06T00:00:00"/>
    <d v="2024-07-11T00:00:00"/>
    <s v="Anjali Kumar"/>
    <s v="Hyderabad"/>
    <x v="0"/>
    <x v="1"/>
    <s v="Wheat"/>
    <n v="-1"/>
    <n v="100"/>
    <n v="-100"/>
    <x v="1"/>
    <s v="Completed"/>
    <s v="In Transit"/>
    <s v="WH-Mumbai"/>
    <s v="Online"/>
    <s v="N/A"/>
    <s v="N/A"/>
    <n v="5"/>
    <s v="Keep"/>
    <s v="Fix"/>
    <s v="Valid"/>
    <s v="Dispatch Error"/>
    <s v="Ok"/>
    <s v="Ok"/>
    <n v="-100"/>
    <s v="ok"/>
    <s v="Wrong"/>
    <x v="1"/>
    <n v="2024"/>
    <s v="Mon"/>
    <x v="0"/>
    <s v="Medium"/>
    <x v="0"/>
    <s v="Weekday"/>
  </r>
  <r>
    <x v="1925"/>
    <d v="2024-03-29T00:00:00"/>
    <d v="2024-03-31T00:00:00"/>
    <d v="2024-04-02T00:00:00"/>
    <s v="Sneha Verma"/>
    <s v="Hyderabad"/>
    <x v="0"/>
    <x v="3"/>
    <s v="Mobile"/>
    <n v="3"/>
    <n v="500"/>
    <n v="1500"/>
    <x v="0"/>
    <s v="Cancelled"/>
    <s v="Delayed"/>
    <s v="WH-Mumbai"/>
    <s v="Offline"/>
    <s v="No"/>
    <s v="N/A"/>
    <n v="2"/>
    <s v="Keep"/>
    <s v="Ok"/>
    <s v="Valid"/>
    <s v="OK"/>
    <s v="Ok"/>
    <s v="Ok"/>
    <n v="1500"/>
    <s v="ok"/>
    <s v="Not Returned"/>
    <x v="8"/>
    <n v="2024"/>
    <s v="Fri"/>
    <x v="0"/>
    <s v="Fast"/>
    <x v="0"/>
    <s v="Weekday"/>
  </r>
  <r>
    <x v="1926"/>
    <d v="2024-05-17T00:00:00"/>
    <d v="2024-05-19T00:00:00"/>
    <d v="2024-05-24T00:00:00"/>
    <s v="Anjali Yadav"/>
    <s v="Jaipur"/>
    <x v="2"/>
    <x v="1"/>
    <s v="Rice"/>
    <n v="-1"/>
    <n v="2000"/>
    <n v="-2000"/>
    <x v="3"/>
    <s v="Completed"/>
    <s v="On Time"/>
    <s v="WH-Mumbai"/>
    <s v="Offline"/>
    <s v="N/A"/>
    <s v="N/A"/>
    <n v="5"/>
    <s v="Keep"/>
    <s v="Fix"/>
    <s v="Valid"/>
    <s v="OK"/>
    <s v="Ok"/>
    <s v="Ok"/>
    <n v="-2000"/>
    <s v="ok"/>
    <s v="Wrong"/>
    <x v="9"/>
    <n v="2024"/>
    <s v="Fri"/>
    <x v="0"/>
    <s v="Medium"/>
    <x v="0"/>
    <s v="Weekday"/>
  </r>
  <r>
    <x v="1927"/>
    <d v="2024-10-28T00:00:00"/>
    <d v="2024-10-27T00:00:00"/>
    <d v="2024-10-26T00:00:00"/>
    <s v="Rohit Patel"/>
    <s v="Delhi"/>
    <x v="5"/>
    <x v="2"/>
    <s v="Jeans"/>
    <n v="2"/>
    <n v="500"/>
    <n v="1000"/>
    <x v="2"/>
    <s v="Completed"/>
    <s v="On Time"/>
    <s v="WH-Mumbai"/>
    <s v="Online"/>
    <s v="N/A"/>
    <s v="N/A"/>
    <n v="-1"/>
    <s v="Keep"/>
    <s v="Ok"/>
    <s v="Valid"/>
    <s v="Dispatch Error"/>
    <s v="Ok"/>
    <s v="Ok"/>
    <n v="1000"/>
    <s v="ok"/>
    <s v="Not Returned"/>
    <x v="0"/>
    <n v="2024"/>
    <s v="Mon"/>
    <x v="0"/>
    <s v="Fast"/>
    <x v="0"/>
    <s v="Weekday"/>
  </r>
  <r>
    <x v="1928"/>
    <d v="2024-11-30T00:00:00"/>
    <d v="2024-11-29T00:00:00"/>
    <d v="2024-12-01T00:00:00"/>
    <s v="Priya Gupta"/>
    <s v="Jaipur"/>
    <x v="2"/>
    <x v="3"/>
    <s v="Mobile"/>
    <n v="2"/>
    <n v="1000"/>
    <n v="2000"/>
    <x v="3"/>
    <s v="Cancelled"/>
    <s v="Delayed"/>
    <s v="WH-Pune"/>
    <s v="Offline"/>
    <s v="No"/>
    <s v="N/A"/>
    <n v="2"/>
    <s v="Keep"/>
    <s v="Ok"/>
    <s v="Valid"/>
    <s v="Dispatch Error"/>
    <s v="Ok"/>
    <s v="Ok"/>
    <n v="2000"/>
    <s v="ok"/>
    <s v="Not Returned"/>
    <x v="5"/>
    <n v="2024"/>
    <s v="Sat"/>
    <x v="0"/>
    <s v="Fast"/>
    <x v="2"/>
    <s v="Weekend"/>
  </r>
  <r>
    <x v="1929"/>
    <d v="2024-08-08T00:00:00"/>
    <d v="2024-08-07T00:00:00"/>
    <d v="2024-08-10T00:00:00"/>
    <s v="Pooja Patel"/>
    <s v="Lucknow"/>
    <x v="4"/>
    <x v="3"/>
    <s v="Laptop"/>
    <n v="0"/>
    <n v="100"/>
    <n v="0"/>
    <x v="2"/>
    <s v="Completed"/>
    <s v="In Transit"/>
    <s v="WH-Mumbai"/>
    <s v="Offline"/>
    <s v="Yes"/>
    <s v="Late Delivery"/>
    <n v="3"/>
    <s v="Keep"/>
    <s v="Fix"/>
    <s v="Valid"/>
    <s v="Dispatch Error"/>
    <s v="Ok"/>
    <s v="Ok"/>
    <n v="0"/>
    <s v="ok"/>
    <s v="Late Delivery"/>
    <x v="11"/>
    <n v="2024"/>
    <s v="Thu"/>
    <x v="0"/>
    <s v="Medium"/>
    <x v="0"/>
    <s v="Weekday"/>
  </r>
  <r>
    <x v="1930"/>
    <d v="2024-08-06T00:00:00"/>
    <d v="2024-08-09T00:00:00"/>
    <d v="2024-08-08T00:00:00"/>
    <s v="Pooja Yadav"/>
    <s v="Bangalore"/>
    <x v="3"/>
    <x v="3"/>
    <s v="Laptop"/>
    <n v="-1"/>
    <n v="2000"/>
    <n v="-2000"/>
    <x v="0"/>
    <s v="Cancelled"/>
    <s v="In Transit"/>
    <s v="WH-Pune"/>
    <s v="Online"/>
    <s v="No"/>
    <s v="N/A"/>
    <n v="-1"/>
    <s v="Keep"/>
    <s v="Fix"/>
    <s v="Valid"/>
    <s v="Delivery Before Dispatch"/>
    <s v="Ok"/>
    <s v="Ok"/>
    <n v="-2000"/>
    <s v="ok"/>
    <s v="Not Returned"/>
    <x v="11"/>
    <n v="2024"/>
    <s v="Tue"/>
    <x v="0"/>
    <s v="Fast"/>
    <x v="0"/>
    <s v="Weekday"/>
  </r>
  <r>
    <x v="1931"/>
    <d v="2024-04-11T00:00:00"/>
    <d v="2024-04-13T00:00:00"/>
    <d v="2024-04-15T00:00:00"/>
    <s v="Priya Gupta"/>
    <s v="Delhi"/>
    <x v="5"/>
    <x v="0"/>
    <s v="Chair"/>
    <n v="0"/>
    <n v="500"/>
    <n v="0"/>
    <x v="1"/>
    <s v="Cancelled"/>
    <s v="Delayed"/>
    <s v="WH-Mumbai"/>
    <s v="Offline"/>
    <s v="Yes"/>
    <s v="Wrong Item"/>
    <n v="2"/>
    <s v="Keep"/>
    <s v="Fix"/>
    <s v="Valid"/>
    <s v="OK"/>
    <s v="Ok"/>
    <s v="Ok"/>
    <n v="0"/>
    <s v="ok"/>
    <s v="Wrong Item"/>
    <x v="10"/>
    <n v="2024"/>
    <s v="Thu"/>
    <x v="0"/>
    <s v="Fast"/>
    <x v="0"/>
    <s v="Weekday"/>
  </r>
  <r>
    <x v="1932"/>
    <d v="2024-05-03T00:00:00"/>
    <d v="2024-05-05T00:00:00"/>
    <d v="2024-05-05T00:00:00"/>
    <s v="Rohit Sharma"/>
    <s v="Hyderabad"/>
    <x v="0"/>
    <x v="0"/>
    <s v="Sofa"/>
    <n v="1"/>
    <n v="2000"/>
    <n v="2000"/>
    <x v="0"/>
    <s v="Completed"/>
    <s v="On Time"/>
    <s v="WH-Mumbai"/>
    <s v="Offline"/>
    <s v="Yes"/>
    <s v="Wrong Item"/>
    <n v="0"/>
    <s v="Keep"/>
    <s v="Ok"/>
    <s v="Valid"/>
    <s v="OK"/>
    <s v="Ok"/>
    <s v="Ok"/>
    <n v="2000"/>
    <s v="ok"/>
    <s v="Wrong Item"/>
    <x v="9"/>
    <n v="2024"/>
    <s v="Fri"/>
    <x v="0"/>
    <s v="Fast"/>
    <x v="2"/>
    <s v="Weekday"/>
  </r>
  <r>
    <x v="1933"/>
    <d v="2024-11-03T00:00:00"/>
    <d v="2024-11-04T00:00:00"/>
    <d v="2024-11-11T00:00:00"/>
    <s v="Amit Singh"/>
    <s v="Delhi"/>
    <x v="5"/>
    <x v="1"/>
    <s v="Oil"/>
    <n v="-1"/>
    <n v="500"/>
    <n v="-500"/>
    <x v="2"/>
    <s v="Completed"/>
    <s v="Delayed"/>
    <s v="WH-Delhi"/>
    <s v="Online"/>
    <s v="No"/>
    <s v="N/A"/>
    <n v="7"/>
    <s v="Keep"/>
    <s v="Fix"/>
    <s v="Valid"/>
    <s v="OK"/>
    <s v="Ok"/>
    <s v="Ok"/>
    <n v="-500"/>
    <s v="ok"/>
    <s v="Not Returned"/>
    <x v="5"/>
    <n v="2024"/>
    <s v="Sun"/>
    <x v="1"/>
    <s v="Slow"/>
    <x v="0"/>
    <s v="Weekend"/>
  </r>
  <r>
    <x v="1934"/>
    <d v="2024-10-16T00:00:00"/>
    <d v="2024-10-19T00:00:00"/>
    <d v="2024-10-22T00:00:00"/>
    <s v="Vikas Kumar"/>
    <s v="Lucknow"/>
    <x v="4"/>
    <x v="0"/>
    <s v="Chair"/>
    <n v="2"/>
    <n v="2000"/>
    <n v="4000"/>
    <x v="3"/>
    <s v="Cancelled"/>
    <s v="On Time"/>
    <s v="WH-Mumbai"/>
    <s v="Offline"/>
    <s v="Yes"/>
    <s v="Unknwon"/>
    <n v="3"/>
    <s v="Keep"/>
    <s v="Ok"/>
    <s v="Valid"/>
    <s v="OK"/>
    <s v="Ok"/>
    <s v="Ok"/>
    <n v="4000"/>
    <s v="ok"/>
    <s v="Unknwon"/>
    <x v="0"/>
    <n v="2024"/>
    <s v="Wed"/>
    <x v="0"/>
    <s v="Medium"/>
    <x v="2"/>
    <s v="Weekday"/>
  </r>
  <r>
    <x v="1935"/>
    <d v="2024-04-16T00:00:00"/>
    <d v="2024-04-17T00:00:00"/>
    <d v="2024-04-24T00:00:00"/>
    <s v="Amit Gupta"/>
    <s v="Delhi"/>
    <x v="5"/>
    <x v="3"/>
    <s v="Headphones"/>
    <n v="3"/>
    <n v="500"/>
    <n v="1500"/>
    <x v="2"/>
    <s v="Pending"/>
    <s v="On Time"/>
    <s v="WH-Delhi"/>
    <s v="Online"/>
    <s v="No"/>
    <s v="N/A"/>
    <n v="7"/>
    <s v="Keep"/>
    <s v="Ok"/>
    <s v="Valid"/>
    <s v="OK"/>
    <s v="Ok"/>
    <s v="Ok"/>
    <n v="1500"/>
    <s v="ok"/>
    <s v="Not Returned"/>
    <x v="10"/>
    <n v="2024"/>
    <s v="Tue"/>
    <x v="1"/>
    <s v="Slow"/>
    <x v="0"/>
    <s v="Weekday"/>
  </r>
  <r>
    <x v="1936"/>
    <d v="2024-05-26T00:00:00"/>
    <d v="2024-05-26T00:00:00"/>
    <d v="2024-05-27T00:00:00"/>
    <s v="Sneha Singh"/>
    <s v="Bangalore"/>
    <x v="3"/>
    <x v="0"/>
    <s v="Table"/>
    <n v="2"/>
    <n v="500"/>
    <n v="1000"/>
    <x v="3"/>
    <s v="Cancelled"/>
    <s v="Delayed"/>
    <s v="WH-Mumbai"/>
    <s v="Offline"/>
    <s v="N/A"/>
    <s v="N/A"/>
    <n v="1"/>
    <s v="Keep"/>
    <s v="Ok"/>
    <s v="Valid"/>
    <s v="OK"/>
    <s v="Ok"/>
    <s v="Ok"/>
    <n v="1000"/>
    <s v="ok"/>
    <s v="Not Returned"/>
    <x v="9"/>
    <n v="2024"/>
    <s v="Sun"/>
    <x v="0"/>
    <s v="Fast"/>
    <x v="0"/>
    <s v="Weekend"/>
  </r>
  <r>
    <x v="1937"/>
    <d v="2024-03-13T00:00:00"/>
    <d v="2024-03-15T00:00:00"/>
    <d v="2024-03-20T00:00:00"/>
    <s v="Rahul Joshi"/>
    <s v="Jaipur"/>
    <x v="2"/>
    <x v="0"/>
    <s v="Chair"/>
    <n v="1"/>
    <n v="500"/>
    <n v="500"/>
    <x v="1"/>
    <s v="Cancelled"/>
    <s v="On Time"/>
    <s v="WH-Mumbai"/>
    <s v="Online"/>
    <s v="N/A"/>
    <s v="N/A"/>
    <n v="5"/>
    <s v="Keep"/>
    <s v="Ok"/>
    <s v="Valid"/>
    <s v="OK"/>
    <s v="Ok"/>
    <s v="Ok"/>
    <n v="500"/>
    <s v="ok"/>
    <s v="Not Returned"/>
    <x v="8"/>
    <n v="2024"/>
    <s v="Wed"/>
    <x v="0"/>
    <s v="Medium"/>
    <x v="0"/>
    <s v="Weekday"/>
  </r>
  <r>
    <x v="1938"/>
    <d v="2024-12-01T00:00:00"/>
    <d v="2024-11-29T00:00:00"/>
    <d v="2024-11-30T00:00:00"/>
    <s v="Priya Singh"/>
    <s v="Bangalore"/>
    <x v="3"/>
    <x v="3"/>
    <s v="Headphones"/>
    <n v="3"/>
    <n v="500"/>
    <n v="1500"/>
    <x v="1"/>
    <s v="Completed"/>
    <s v="Delayed"/>
    <s v="WH-Pune"/>
    <s v="Offline"/>
    <s v="No"/>
    <s v="N/A"/>
    <n v="1"/>
    <s v="Keep"/>
    <s v="Ok"/>
    <s v="Valid"/>
    <s v="Dispatch Error"/>
    <s v="Ok"/>
    <s v="Ok"/>
    <n v="1500"/>
    <s v="ok"/>
    <s v="Not Returned"/>
    <x v="6"/>
    <n v="2024"/>
    <s v="Sun"/>
    <x v="0"/>
    <s v="Fast"/>
    <x v="0"/>
    <s v="Weekend"/>
  </r>
  <r>
    <x v="1939"/>
    <d v="2024-10-21T00:00:00"/>
    <d v="2024-10-23T00:00:00"/>
    <d v="2024-10-28T00:00:00"/>
    <s v="Karan Joshi"/>
    <s v="Jaipur"/>
    <x v="2"/>
    <x v="3"/>
    <s v="Mobile"/>
    <n v="3"/>
    <n v="0"/>
    <n v="0"/>
    <x v="3"/>
    <s v="Completed"/>
    <s v="On Time"/>
    <s v="WH-Pune"/>
    <s v="Online"/>
    <s v="N/A"/>
    <s v="N/A"/>
    <n v="5"/>
    <s v="Keep"/>
    <s v="Ok"/>
    <s v="Missing"/>
    <s v="OK"/>
    <s v="Fix"/>
    <s v="Ok"/>
    <n v="0"/>
    <s v="ok"/>
    <s v="Not Returned"/>
    <x v="0"/>
    <n v="2024"/>
    <s v="Mon"/>
    <x v="0"/>
    <s v="Medium"/>
    <x v="0"/>
    <s v="Weekday"/>
  </r>
  <r>
    <x v="1940"/>
    <d v="2024-08-10T00:00:00"/>
    <d v="2024-08-11T00:00:00"/>
    <d v="2024-08-12T00:00:00"/>
    <s v="Sneha Gupta"/>
    <s v="Jaipur"/>
    <x v="2"/>
    <x v="1"/>
    <s v="Wheat"/>
    <n v="-1"/>
    <n v="2000"/>
    <n v="-2000"/>
    <x v="0"/>
    <s v="Completed"/>
    <s v="In Transit"/>
    <s v="WH-Mumbai"/>
    <s v="Online"/>
    <s v="N/A"/>
    <s v="N/A"/>
    <n v="1"/>
    <s v="Keep"/>
    <s v="Fix"/>
    <s v="Valid"/>
    <s v="OK"/>
    <s v="Ok"/>
    <s v="Ok"/>
    <n v="-2000"/>
    <s v="ok"/>
    <s v="Wrong"/>
    <x v="11"/>
    <n v="2024"/>
    <s v="Sat"/>
    <x v="0"/>
    <s v="Fast"/>
    <x v="0"/>
    <s v="Weekend"/>
  </r>
  <r>
    <x v="1941"/>
    <d v="2024-12-15T00:00:00"/>
    <d v="2024-12-18T00:00:00"/>
    <d v="2024-12-23T00:00:00"/>
    <s v="Neha Sharma"/>
    <s v="Mumbai"/>
    <x v="1"/>
    <x v="0"/>
    <s v="Chair"/>
    <n v="-1"/>
    <n v="1000"/>
    <n v="-1000"/>
    <x v="2"/>
    <s v="Pending"/>
    <s v="Delayed"/>
    <s v="WH-Mumbai"/>
    <s v="Online"/>
    <s v="Yes"/>
    <s v="Damaged"/>
    <n v="5"/>
    <s v="Keep"/>
    <s v="Fix"/>
    <s v="Valid"/>
    <s v="OK"/>
    <s v="Ok"/>
    <s v="Ok"/>
    <n v="-1000"/>
    <s v="ok"/>
    <s v="Damaged"/>
    <x v="6"/>
    <n v="2024"/>
    <s v="Sun"/>
    <x v="0"/>
    <s v="Medium"/>
    <x v="0"/>
    <s v="Weekend"/>
  </r>
  <r>
    <x v="1942"/>
    <d v="2024-06-16T00:00:00"/>
    <d v="2024-06-15T00:00:00"/>
    <d v="2024-06-22T00:00:00"/>
    <s v="Sneha Sharma"/>
    <s v="Mumbai"/>
    <x v="1"/>
    <x v="2"/>
    <s v="Jeans"/>
    <n v="1"/>
    <n v="2000"/>
    <n v="2000"/>
    <x v="2"/>
    <s v="Completed"/>
    <s v="In Transit"/>
    <s v="WH-Mumbai"/>
    <s v="Offline"/>
    <s v="No"/>
    <s v="N/A"/>
    <n v="7"/>
    <s v="Keep"/>
    <s v="Ok"/>
    <s v="Valid"/>
    <s v="Dispatch Error"/>
    <s v="Ok"/>
    <s v="Ok"/>
    <n v="2000"/>
    <s v="ok"/>
    <s v="Not Returned"/>
    <x v="3"/>
    <n v="2024"/>
    <s v="Sun"/>
    <x v="1"/>
    <s v="Slow"/>
    <x v="2"/>
    <s v="Weekend"/>
  </r>
  <r>
    <x v="1943"/>
    <d v="2024-01-07T00:00:00"/>
    <d v="2024-01-10T00:00:00"/>
    <d v="2024-01-13T00:00:00"/>
    <s v="Neha Verma"/>
    <s v="Mumbai"/>
    <x v="1"/>
    <x v="2"/>
    <s v="T-Shirt"/>
    <n v="0"/>
    <n v="500"/>
    <n v="0"/>
    <x v="1"/>
    <s v="Pending"/>
    <s v="In Transit"/>
    <s v="WH-Mumbai"/>
    <s v="Offline"/>
    <s v="Yes"/>
    <s v="Unknwon"/>
    <n v="3"/>
    <s v="Keep"/>
    <s v="Fix"/>
    <s v="Valid"/>
    <s v="OK"/>
    <s v="Ok"/>
    <s v="Ok"/>
    <n v="0"/>
    <s v="ok"/>
    <s v="Unknwon"/>
    <x v="4"/>
    <n v="2024"/>
    <s v="Sun"/>
    <x v="0"/>
    <s v="Medium"/>
    <x v="0"/>
    <s v="Weekend"/>
  </r>
  <r>
    <x v="1944"/>
    <d v="2024-03-13T00:00:00"/>
    <d v="2024-03-13T00:00:00"/>
    <d v="2024-03-17T00:00:00"/>
    <s v="Priya Yadav"/>
    <s v="Jaipur"/>
    <x v="2"/>
    <x v="3"/>
    <s v="Headphones"/>
    <n v="1"/>
    <n v="100"/>
    <n v="100"/>
    <x v="3"/>
    <s v="Pending"/>
    <s v="In Transit"/>
    <s v="WH-Mumbai"/>
    <s v="Online"/>
    <s v="No"/>
    <s v="N/A"/>
    <n v="4"/>
    <s v="Keep"/>
    <s v="Ok"/>
    <s v="Valid"/>
    <s v="OK"/>
    <s v="Ok"/>
    <s v="Ok"/>
    <n v="100"/>
    <s v="ok"/>
    <s v="Not Returned"/>
    <x v="8"/>
    <n v="2024"/>
    <s v="Wed"/>
    <x v="0"/>
    <s v="Medium"/>
    <x v="0"/>
    <s v="Weekday"/>
  </r>
  <r>
    <x v="1945"/>
    <d v="2024-07-13T00:00:00"/>
    <d v="2024-07-12T00:00:00"/>
    <d v="2024-07-17T00:00:00"/>
    <s v="Anjali Patel"/>
    <s v="Lucknow"/>
    <x v="4"/>
    <x v="0"/>
    <s v="Table"/>
    <n v="1"/>
    <n v="0"/>
    <n v="0"/>
    <x v="0"/>
    <s v="Completed"/>
    <s v="In Transit"/>
    <s v="WH-Pune"/>
    <s v="Offline"/>
    <s v="Yes"/>
    <s v="Wrong Item"/>
    <n v="5"/>
    <s v="Keep"/>
    <s v="Ok"/>
    <s v="Missing"/>
    <s v="Dispatch Error"/>
    <s v="Fix"/>
    <s v="Ok"/>
    <n v="0"/>
    <s v="ok"/>
    <s v="Wrong Item"/>
    <x v="1"/>
    <n v="2024"/>
    <s v="Sat"/>
    <x v="0"/>
    <s v="Medium"/>
    <x v="0"/>
    <s v="Weekend"/>
  </r>
  <r>
    <x v="1946"/>
    <d v="2024-06-23T00:00:00"/>
    <d v="2024-06-25T00:00:00"/>
    <d v="2024-06-26T00:00:00"/>
    <s v="Rohit Gupta"/>
    <s v="Hyderabad"/>
    <x v="0"/>
    <x v="1"/>
    <s v="Oil"/>
    <n v="2"/>
    <n v="0"/>
    <n v="0"/>
    <x v="2"/>
    <s v="Pending"/>
    <s v="In Transit"/>
    <s v="WH-Mumbai"/>
    <s v="Online"/>
    <s v="N/A"/>
    <s v="N/A"/>
    <n v="1"/>
    <s v="Keep"/>
    <s v="Ok"/>
    <s v="Missing"/>
    <s v="OK"/>
    <s v="Fix"/>
    <s v="Ok"/>
    <n v="0"/>
    <s v="ok"/>
    <s v="Not Returned"/>
    <x v="3"/>
    <n v="2024"/>
    <s v="Sun"/>
    <x v="0"/>
    <s v="Fast"/>
    <x v="0"/>
    <s v="Weekend"/>
  </r>
  <r>
    <x v="1947"/>
    <d v="2024-05-10T00:00:00"/>
    <d v="2024-05-13T00:00:00"/>
    <d v="2024-05-17T00:00:00"/>
    <s v="Anjali Kumar"/>
    <s v="Mumbai"/>
    <x v="1"/>
    <x v="1"/>
    <s v="Oil"/>
    <n v="2"/>
    <n v="100"/>
    <n v="200"/>
    <x v="3"/>
    <s v="Pending"/>
    <s v="Delayed"/>
    <s v="WH-Delhi"/>
    <s v="Online"/>
    <s v="No"/>
    <s v="N/A"/>
    <n v="4"/>
    <s v="Keep"/>
    <s v="Ok"/>
    <s v="Valid"/>
    <s v="OK"/>
    <s v="Ok"/>
    <s v="Ok"/>
    <n v="200"/>
    <s v="ok"/>
    <s v="Not Returned"/>
    <x v="9"/>
    <n v="2024"/>
    <s v="Fri"/>
    <x v="0"/>
    <s v="Medium"/>
    <x v="0"/>
    <s v="Weekday"/>
  </r>
  <r>
    <x v="1948"/>
    <d v="2024-04-15T00:00:00"/>
    <d v="2024-04-17T00:00:00"/>
    <d v="2024-04-21T00:00:00"/>
    <s v="Karan Sharma"/>
    <s v="Pune"/>
    <x v="1"/>
    <x v="0"/>
    <s v="Table"/>
    <n v="2"/>
    <n v="1000"/>
    <n v="2000"/>
    <x v="1"/>
    <s v="Pending"/>
    <s v="Delayed"/>
    <s v="WH-Pune"/>
    <s v="Offline"/>
    <s v="No"/>
    <s v="N/A"/>
    <n v="4"/>
    <s v="Keep"/>
    <s v="Ok"/>
    <s v="Valid"/>
    <s v="OK"/>
    <s v="Ok"/>
    <s v="Ok"/>
    <n v="2000"/>
    <s v="ok"/>
    <s v="Not Returned"/>
    <x v="10"/>
    <n v="2024"/>
    <s v="Mon"/>
    <x v="0"/>
    <s v="Medium"/>
    <x v="2"/>
    <s v="Weekday"/>
  </r>
  <r>
    <x v="1949"/>
    <d v="2024-11-02T00:00:00"/>
    <d v="2024-11-01T00:00:00"/>
    <d v="2024-11-02T00:00:00"/>
    <s v="Anjali Patel"/>
    <s v="Pune"/>
    <x v="1"/>
    <x v="0"/>
    <s v="Sofa"/>
    <n v="2"/>
    <n v="500"/>
    <n v="1000"/>
    <x v="1"/>
    <s v="Completed"/>
    <s v="Delayed"/>
    <s v="WH-Pune"/>
    <s v="Offline"/>
    <s v="No"/>
    <s v="N/A"/>
    <n v="1"/>
    <s v="Keep"/>
    <s v="Ok"/>
    <s v="Valid"/>
    <s v="Dispatch Error"/>
    <s v="Ok"/>
    <s v="Ok"/>
    <n v="1000"/>
    <s v="ok"/>
    <s v="Not Returned"/>
    <x v="5"/>
    <n v="2024"/>
    <s v="Sat"/>
    <x v="0"/>
    <s v="Fast"/>
    <x v="0"/>
    <s v="Weekend"/>
  </r>
  <r>
    <x v="1950"/>
    <d v="2024-04-14T00:00:00"/>
    <d v="2024-04-14T00:00:00"/>
    <d v="2024-04-18T00:00:00"/>
    <s v="Vikas Patel"/>
    <s v="Nagpur"/>
    <x v="1"/>
    <x v="2"/>
    <s v="Jeans"/>
    <n v="3"/>
    <n v="500"/>
    <n v="1500"/>
    <x v="2"/>
    <s v="Completed"/>
    <s v="Delayed"/>
    <s v="WH-Delhi"/>
    <s v="Offline"/>
    <s v="N/A"/>
    <s v="N/A"/>
    <n v="4"/>
    <s v="Keep"/>
    <s v="Ok"/>
    <s v="Valid"/>
    <s v="OK"/>
    <s v="Ok"/>
    <s v="Ok"/>
    <n v="1500"/>
    <s v="ok"/>
    <s v="Not Returned"/>
    <x v="10"/>
    <n v="2024"/>
    <s v="Sun"/>
    <x v="0"/>
    <s v="Medium"/>
    <x v="0"/>
    <s v="Weekend"/>
  </r>
  <r>
    <x v="1951"/>
    <d v="2024-01-03T00:00:00"/>
    <d v="2024-01-06T00:00:00"/>
    <d v="2024-01-09T00:00:00"/>
    <s v="Rohit Sharma"/>
    <s v="Bangalore"/>
    <x v="3"/>
    <x v="1"/>
    <s v="Oil"/>
    <n v="-1"/>
    <n v="100"/>
    <n v="-100"/>
    <x v="2"/>
    <s v="Cancelled"/>
    <s v="Delayed"/>
    <s v="WH-Delhi"/>
    <s v="Offline"/>
    <s v="N/A"/>
    <s v="N/A"/>
    <n v="3"/>
    <s v="Keep"/>
    <s v="Fix"/>
    <s v="Valid"/>
    <s v="OK"/>
    <s v="Ok"/>
    <s v="Ok"/>
    <n v="-100"/>
    <s v="ok"/>
    <s v="Wrong"/>
    <x v="4"/>
    <n v="2024"/>
    <s v="Wed"/>
    <x v="0"/>
    <s v="Medium"/>
    <x v="0"/>
    <s v="Weekday"/>
  </r>
  <r>
    <x v="1952"/>
    <d v="2024-07-23T00:00:00"/>
    <d v="2024-07-26T00:00:00"/>
    <d v="2024-07-26T00:00:00"/>
    <s v="Sneha Singh"/>
    <s v="Lucknow"/>
    <x v="4"/>
    <x v="1"/>
    <s v="Wheat"/>
    <n v="2"/>
    <n v="100"/>
    <n v="200"/>
    <x v="2"/>
    <s v="Completed"/>
    <s v="Delayed"/>
    <s v="WH-Delhi"/>
    <s v="Offline"/>
    <s v="N/A"/>
    <s v="N/A"/>
    <n v="0"/>
    <s v="Keep"/>
    <s v="Ok"/>
    <s v="Valid"/>
    <s v="OK"/>
    <s v="Ok"/>
    <s v="Ok"/>
    <n v="200"/>
    <s v="ok"/>
    <s v="Not Returned"/>
    <x v="1"/>
    <n v="2024"/>
    <s v="Tue"/>
    <x v="0"/>
    <s v="Fast"/>
    <x v="0"/>
    <s v="Weekday"/>
  </r>
  <r>
    <x v="1953"/>
    <d v="2024-03-29T00:00:00"/>
    <d v="2024-04-01T00:00:00"/>
    <d v="2024-03-31T00:00:00"/>
    <s v="Karan Singh"/>
    <s v="Mumbai"/>
    <x v="1"/>
    <x v="3"/>
    <s v="Headphones"/>
    <n v="1"/>
    <n v="100"/>
    <n v="100"/>
    <x v="1"/>
    <s v="Completed"/>
    <s v="Delayed"/>
    <s v="WH-Delhi"/>
    <s v="Online"/>
    <s v="No"/>
    <s v="N/A"/>
    <n v="-1"/>
    <s v="Keep"/>
    <s v="Ok"/>
    <s v="Valid"/>
    <s v="Delivery Before Dispatch"/>
    <s v="Ok"/>
    <s v="Ok"/>
    <n v="100"/>
    <s v="ok"/>
    <s v="Not Returned"/>
    <x v="8"/>
    <n v="2024"/>
    <s v="Fri"/>
    <x v="0"/>
    <s v="Fast"/>
    <x v="0"/>
    <s v="Weekday"/>
  </r>
  <r>
    <x v="1954"/>
    <d v="2024-05-29T00:00:00"/>
    <d v="2024-06-01T00:00:00"/>
    <d v="2024-06-01T00:00:00"/>
    <s v="Neha Singh"/>
    <s v="Bangalore"/>
    <x v="3"/>
    <x v="3"/>
    <s v="Laptop"/>
    <n v="1"/>
    <n v="0"/>
    <n v="0"/>
    <x v="2"/>
    <s v="Completed"/>
    <s v="Delayed"/>
    <s v="WH-Delhi"/>
    <s v="Offline"/>
    <s v="N/A"/>
    <s v="N/A"/>
    <n v="0"/>
    <s v="Keep"/>
    <s v="Ok"/>
    <s v="Missing"/>
    <s v="OK"/>
    <s v="Fix"/>
    <s v="Ok"/>
    <n v="0"/>
    <s v="ok"/>
    <s v="Not Returned"/>
    <x v="9"/>
    <n v="2024"/>
    <s v="Wed"/>
    <x v="0"/>
    <s v="Fast"/>
    <x v="0"/>
    <s v="Weekday"/>
  </r>
  <r>
    <x v="1955"/>
    <d v="2024-05-05T00:00:00"/>
    <d v="2024-05-03T00:00:00"/>
    <d v="2024-05-03T00:00:00"/>
    <s v="Priya Sharma"/>
    <s v="Bangalore"/>
    <x v="3"/>
    <x v="1"/>
    <s v="Oil"/>
    <n v="0"/>
    <n v="2000"/>
    <n v="0"/>
    <x v="1"/>
    <s v="Completed"/>
    <s v="Delayed"/>
    <s v="WH-Pune"/>
    <s v="Online"/>
    <s v="Yes"/>
    <s v="Damaged"/>
    <n v="0"/>
    <s v="Keep"/>
    <s v="Fix"/>
    <s v="Valid"/>
    <s v="Dispatch Error"/>
    <s v="Ok"/>
    <s v="Ok"/>
    <n v="0"/>
    <s v="ok"/>
    <s v="Damaged"/>
    <x v="9"/>
    <n v="2024"/>
    <s v="Sun"/>
    <x v="0"/>
    <s v="Fast"/>
    <x v="0"/>
    <s v="Weekend"/>
  </r>
  <r>
    <x v="1956"/>
    <d v="2024-10-31T00:00:00"/>
    <d v="2024-10-29T00:00:00"/>
    <d v="2024-11-05T00:00:00"/>
    <s v="Vikas Joshi"/>
    <s v="Nagpur"/>
    <x v="1"/>
    <x v="1"/>
    <s v="Wheat"/>
    <n v="2"/>
    <n v="100"/>
    <n v="200"/>
    <x v="3"/>
    <s v="Cancelled"/>
    <s v="Delayed"/>
    <s v="WH-Mumbai"/>
    <s v="Online"/>
    <s v="No"/>
    <s v="N/A"/>
    <n v="7"/>
    <s v="Keep"/>
    <s v="Ok"/>
    <s v="Valid"/>
    <s v="Dispatch Error"/>
    <s v="Ok"/>
    <s v="Ok"/>
    <n v="200"/>
    <s v="ok"/>
    <s v="Not Returned"/>
    <x v="0"/>
    <n v="2024"/>
    <s v="Thu"/>
    <x v="1"/>
    <s v="Slow"/>
    <x v="0"/>
    <s v="Weekday"/>
  </r>
  <r>
    <x v="1957"/>
    <d v="2024-07-27T00:00:00"/>
    <d v="2024-07-26T00:00:00"/>
    <d v="2024-07-28T00:00:00"/>
    <s v="Priya Singh"/>
    <s v="Mumbai"/>
    <x v="1"/>
    <x v="3"/>
    <s v="Headphones"/>
    <n v="0"/>
    <n v="100"/>
    <n v="0"/>
    <x v="0"/>
    <s v="Pending"/>
    <s v="On Time"/>
    <s v="WH-Pune"/>
    <s v="Online"/>
    <s v="Yes"/>
    <s v="Unknwon"/>
    <n v="2"/>
    <s v="Keep"/>
    <s v="Fix"/>
    <s v="Valid"/>
    <s v="Dispatch Error"/>
    <s v="Ok"/>
    <s v="Ok"/>
    <n v="0"/>
    <s v="ok"/>
    <s v="Unknwon"/>
    <x v="1"/>
    <n v="2024"/>
    <s v="Sat"/>
    <x v="0"/>
    <s v="Fast"/>
    <x v="0"/>
    <s v="Weekend"/>
  </r>
  <r>
    <x v="1958"/>
    <d v="2024-12-19T00:00:00"/>
    <d v="2024-12-21T00:00:00"/>
    <d v="2024-12-23T00:00:00"/>
    <s v="Sneha Singh"/>
    <s v="Mumbai"/>
    <x v="1"/>
    <x v="3"/>
    <s v="Mobile"/>
    <n v="-1"/>
    <n v="0"/>
    <n v="0"/>
    <x v="2"/>
    <s v="Completed"/>
    <s v="Delayed"/>
    <s v="WH-Pune"/>
    <s v="Online"/>
    <s v="Yes"/>
    <s v="Late Delivery"/>
    <n v="2"/>
    <s v="Keep"/>
    <s v="Fix"/>
    <s v="Missing"/>
    <s v="OK"/>
    <s v="Fix"/>
    <s v="Ok"/>
    <n v="0"/>
    <s v="ok"/>
    <s v="Late Delivery"/>
    <x v="6"/>
    <n v="2024"/>
    <s v="Thu"/>
    <x v="0"/>
    <s v="Fast"/>
    <x v="0"/>
    <s v="Weekday"/>
  </r>
  <r>
    <x v="1959"/>
    <d v="2024-11-27T00:00:00"/>
    <d v="2024-11-27T00:00:00"/>
    <d v="2024-12-01T00:00:00"/>
    <s v="Priya Gupta"/>
    <s v="Hyderabad"/>
    <x v="0"/>
    <x v="1"/>
    <s v="Wheat"/>
    <n v="1"/>
    <n v="0"/>
    <n v="0"/>
    <x v="2"/>
    <s v="Cancelled"/>
    <s v="Delayed"/>
    <s v="WH-Delhi"/>
    <s v="Online"/>
    <s v="N/A"/>
    <s v="N/A"/>
    <n v="4"/>
    <s v="Keep"/>
    <s v="Ok"/>
    <s v="Missing"/>
    <s v="OK"/>
    <s v="Fix"/>
    <s v="Ok"/>
    <n v="0"/>
    <s v="ok"/>
    <s v="Not Returned"/>
    <x v="5"/>
    <n v="2024"/>
    <s v="Wed"/>
    <x v="0"/>
    <s v="Medium"/>
    <x v="0"/>
    <s v="Weekday"/>
  </r>
  <r>
    <x v="1960"/>
    <d v="2024-05-07T00:00:00"/>
    <d v="2024-05-08T00:00:00"/>
    <d v="2024-05-14T00:00:00"/>
    <s v="Anjali Kumar"/>
    <s v="Mumbai"/>
    <x v="1"/>
    <x v="0"/>
    <s v="Chair"/>
    <n v="-1"/>
    <n v="100"/>
    <n v="-100"/>
    <x v="0"/>
    <s v="Completed"/>
    <s v="On Time"/>
    <s v="WH-Pune"/>
    <s v="Online"/>
    <s v="N/A"/>
    <s v="N/A"/>
    <n v="6"/>
    <s v="Keep"/>
    <s v="Fix"/>
    <s v="Valid"/>
    <s v="OK"/>
    <s v="Ok"/>
    <s v="Ok"/>
    <n v="-100"/>
    <s v="ok"/>
    <s v="Wrong"/>
    <x v="9"/>
    <n v="2024"/>
    <s v="Tue"/>
    <x v="1"/>
    <s v="Slow"/>
    <x v="0"/>
    <s v="Weekday"/>
  </r>
  <r>
    <x v="1961"/>
    <d v="2024-12-01T00:00:00"/>
    <d v="2024-12-03T00:00:00"/>
    <d v="2024-12-06T00:00:00"/>
    <s v="Anjali Gupta"/>
    <s v="Mumbai"/>
    <x v="1"/>
    <x v="0"/>
    <s v="Sofa"/>
    <n v="1"/>
    <n v="1000"/>
    <n v="1000"/>
    <x v="0"/>
    <s v="Cancelled"/>
    <s v="In Transit"/>
    <s v="WH-Delhi"/>
    <s v="Offline"/>
    <s v="N/A"/>
    <s v="N/A"/>
    <n v="3"/>
    <s v="Keep"/>
    <s v="Ok"/>
    <s v="Valid"/>
    <s v="OK"/>
    <s v="Ok"/>
    <s v="Ok"/>
    <n v="1000"/>
    <s v="ok"/>
    <s v="Not Returned"/>
    <x v="6"/>
    <n v="2024"/>
    <s v="Sun"/>
    <x v="0"/>
    <s v="Medium"/>
    <x v="0"/>
    <s v="Weekend"/>
  </r>
  <r>
    <x v="1962"/>
    <d v="2024-08-13T00:00:00"/>
    <d v="2024-08-12T00:00:00"/>
    <d v="2024-08-11T00:00:00"/>
    <s v="Rahul Singh"/>
    <s v="Nagpur"/>
    <x v="1"/>
    <x v="0"/>
    <s v="Chair"/>
    <n v="3"/>
    <n v="100"/>
    <n v="300"/>
    <x v="0"/>
    <s v="Pending"/>
    <s v="In Transit"/>
    <s v="WH-Pune"/>
    <s v="Offline"/>
    <s v="N/A"/>
    <s v="N/A"/>
    <n v="-1"/>
    <s v="Keep"/>
    <s v="Ok"/>
    <s v="Valid"/>
    <s v="Dispatch Error"/>
    <s v="Ok"/>
    <s v="Ok"/>
    <n v="300"/>
    <s v="ok"/>
    <s v="Not Returned"/>
    <x v="11"/>
    <n v="2024"/>
    <s v="Tue"/>
    <x v="0"/>
    <s v="Fast"/>
    <x v="0"/>
    <s v="Weekday"/>
  </r>
  <r>
    <x v="1963"/>
    <d v="2024-04-10T00:00:00"/>
    <d v="2024-04-12T00:00:00"/>
    <d v="2024-04-15T00:00:00"/>
    <s v="Rohit Sharma"/>
    <s v="Jaipur"/>
    <x v="2"/>
    <x v="2"/>
    <s v="T-Shirt"/>
    <n v="1"/>
    <n v="2000"/>
    <n v="2000"/>
    <x v="2"/>
    <s v="Cancelled"/>
    <s v="Delayed"/>
    <s v="WH-Delhi"/>
    <s v="Offline"/>
    <s v="N/A"/>
    <s v="N/A"/>
    <n v="3"/>
    <s v="Keep"/>
    <s v="Ok"/>
    <s v="Valid"/>
    <s v="OK"/>
    <s v="Ok"/>
    <s v="Ok"/>
    <n v="2000"/>
    <s v="ok"/>
    <s v="Not Returned"/>
    <x v="10"/>
    <n v="2024"/>
    <s v="Wed"/>
    <x v="0"/>
    <s v="Medium"/>
    <x v="2"/>
    <s v="Weekday"/>
  </r>
  <r>
    <x v="1964"/>
    <d v="2024-01-18T00:00:00"/>
    <d v="2024-01-19T00:00:00"/>
    <d v="2024-01-18T00:00:00"/>
    <s v="Rahul Patel"/>
    <s v="Nagpur"/>
    <x v="1"/>
    <x v="0"/>
    <s v="Sofa"/>
    <n v="2"/>
    <n v="500"/>
    <n v="1000"/>
    <x v="0"/>
    <s v="Cancelled"/>
    <s v="On Time"/>
    <s v="WH-Pune"/>
    <s v="Offline"/>
    <s v="N/A"/>
    <s v="N/A"/>
    <n v="-1"/>
    <s v="Keep"/>
    <s v="Ok"/>
    <s v="Valid"/>
    <s v="Delivery Before Dispatch"/>
    <s v="Ok"/>
    <s v="Ok"/>
    <n v="1000"/>
    <s v="ok"/>
    <s v="Not Returned"/>
    <x v="4"/>
    <n v="2024"/>
    <s v="Thu"/>
    <x v="0"/>
    <s v="Fast"/>
    <x v="0"/>
    <s v="Weekday"/>
  </r>
  <r>
    <x v="1965"/>
    <d v="2024-06-01T00:00:00"/>
    <d v="2024-05-30T00:00:00"/>
    <d v="2024-06-01T00:00:00"/>
    <s v="Vikas Kumar"/>
    <s v="Nagpur"/>
    <x v="1"/>
    <x v="1"/>
    <s v="Wheat"/>
    <n v="0"/>
    <n v="500"/>
    <n v="0"/>
    <x v="2"/>
    <s v="Completed"/>
    <s v="Delayed"/>
    <s v="WH-Mumbai"/>
    <s v="Online"/>
    <s v="N/A"/>
    <s v="N/A"/>
    <n v="2"/>
    <s v="Keep"/>
    <s v="Fix"/>
    <s v="Valid"/>
    <s v="Dispatch Error"/>
    <s v="Ok"/>
    <s v="Ok"/>
    <n v="0"/>
    <s v="ok"/>
    <s v="Not Returned"/>
    <x v="3"/>
    <n v="2024"/>
    <s v="Sat"/>
    <x v="0"/>
    <s v="Fast"/>
    <x v="0"/>
    <s v="Weekend"/>
  </r>
  <r>
    <x v="1966"/>
    <d v="2024-07-13T00:00:00"/>
    <d v="2024-07-13T00:00:00"/>
    <d v="2024-07-19T00:00:00"/>
    <s v="Karan Patel"/>
    <s v="Hyderabad"/>
    <x v="0"/>
    <x v="1"/>
    <s v="Oil"/>
    <n v="0"/>
    <n v="2000"/>
    <n v="0"/>
    <x v="0"/>
    <s v="Completed"/>
    <s v="In Transit"/>
    <s v="WH-Pune"/>
    <s v="Online"/>
    <s v="N/A"/>
    <s v="N/A"/>
    <n v="6"/>
    <s v="Keep"/>
    <s v="Fix"/>
    <s v="Valid"/>
    <s v="OK"/>
    <s v="Ok"/>
    <s v="Ok"/>
    <n v="0"/>
    <s v="ok"/>
    <s v="Not Returned"/>
    <x v="1"/>
    <n v="2024"/>
    <s v="Sat"/>
    <x v="1"/>
    <s v="Slow"/>
    <x v="0"/>
    <s v="Weekend"/>
  </r>
  <r>
    <x v="1967"/>
    <d v="2024-03-31T00:00:00"/>
    <d v="2024-04-02T00:00:00"/>
    <d v="2024-04-09T00:00:00"/>
    <s v="Karan Sharma"/>
    <s v="Pune"/>
    <x v="1"/>
    <x v="2"/>
    <s v="Jeans"/>
    <n v="3"/>
    <n v="0"/>
    <n v="0"/>
    <x v="2"/>
    <s v="Completed"/>
    <s v="Delayed"/>
    <s v="WH-Pune"/>
    <s v="Offline"/>
    <s v="No"/>
    <s v="N/A"/>
    <n v="7"/>
    <s v="Keep"/>
    <s v="Ok"/>
    <s v="Missing"/>
    <s v="OK"/>
    <s v="Fix"/>
    <s v="Ok"/>
    <n v="0"/>
    <s v="ok"/>
    <s v="Not Returned"/>
    <x v="8"/>
    <n v="2024"/>
    <s v="Sun"/>
    <x v="1"/>
    <s v="Slow"/>
    <x v="0"/>
    <s v="Weekend"/>
  </r>
  <r>
    <x v="1968"/>
    <d v="2024-12-07T00:00:00"/>
    <d v="2024-12-07T00:00:00"/>
    <d v="2024-12-07T00:00:00"/>
    <s v="Rahul Yadav"/>
    <s v="Mumbai"/>
    <x v="1"/>
    <x v="2"/>
    <s v="Jeans"/>
    <n v="0"/>
    <n v="500"/>
    <n v="0"/>
    <x v="2"/>
    <s v="Cancelled"/>
    <s v="Delayed"/>
    <s v="WH-Mumbai"/>
    <s v="Online"/>
    <s v="N/A"/>
    <s v="N/A"/>
    <n v="0"/>
    <s v="Keep"/>
    <s v="Fix"/>
    <s v="Valid"/>
    <s v="OK"/>
    <s v="Ok"/>
    <s v="Ok"/>
    <n v="0"/>
    <s v="ok"/>
    <s v="Not Returned"/>
    <x v="6"/>
    <n v="2024"/>
    <s v="Sat"/>
    <x v="0"/>
    <s v="Fast"/>
    <x v="0"/>
    <s v="Weekend"/>
  </r>
  <r>
    <x v="1969"/>
    <d v="2024-10-02T00:00:00"/>
    <d v="2024-10-01T00:00:00"/>
    <d v="2024-10-07T00:00:00"/>
    <s v="Sneha Kumar"/>
    <s v="Jaipur"/>
    <x v="2"/>
    <x v="1"/>
    <s v="Wheat"/>
    <n v="1"/>
    <n v="0"/>
    <n v="0"/>
    <x v="1"/>
    <s v="Pending"/>
    <s v="Delayed"/>
    <s v="WH-Delhi"/>
    <s v="Offline"/>
    <s v="Yes"/>
    <s v="Late Delivery"/>
    <n v="6"/>
    <s v="Keep"/>
    <s v="Ok"/>
    <s v="Missing"/>
    <s v="Dispatch Error"/>
    <s v="Fix"/>
    <s v="Ok"/>
    <n v="0"/>
    <s v="ok"/>
    <s v="Late Delivery"/>
    <x v="0"/>
    <n v="2024"/>
    <s v="Wed"/>
    <x v="1"/>
    <s v="Slow"/>
    <x v="0"/>
    <s v="Weekday"/>
  </r>
  <r>
    <x v="1970"/>
    <d v="2024-09-15T00:00:00"/>
    <d v="2024-09-13T00:00:00"/>
    <d v="2024-09-14T00:00:00"/>
    <s v="Anjali Gupta"/>
    <s v="Lucknow"/>
    <x v="4"/>
    <x v="2"/>
    <s v="T-Shirt"/>
    <n v="3"/>
    <n v="0"/>
    <n v="0"/>
    <x v="2"/>
    <s v="Completed"/>
    <s v="Delayed"/>
    <s v="WH-Mumbai"/>
    <s v="Online"/>
    <s v="Yes"/>
    <s v="Unknwon"/>
    <n v="1"/>
    <s v="Keep"/>
    <s v="Ok"/>
    <s v="Missing"/>
    <s v="Dispatch Error"/>
    <s v="Fix"/>
    <s v="Ok"/>
    <n v="0"/>
    <s v="ok"/>
    <s v="Unknwon"/>
    <x v="7"/>
    <n v="2024"/>
    <s v="Sun"/>
    <x v="0"/>
    <s v="Fast"/>
    <x v="0"/>
    <s v="Weekend"/>
  </r>
  <r>
    <x v="1971"/>
    <d v="2024-12-11T00:00:00"/>
    <d v="2024-12-13T00:00:00"/>
    <d v="2024-12-17T00:00:00"/>
    <s v="Pooja Kumar"/>
    <s v="Hyderabad"/>
    <x v="0"/>
    <x v="1"/>
    <s v="Wheat"/>
    <n v="1"/>
    <n v="0"/>
    <n v="0"/>
    <x v="2"/>
    <s v="Cancelled"/>
    <s v="On Time"/>
    <s v="WH-Mumbai"/>
    <s v="Offline"/>
    <s v="N/A"/>
    <s v="N/A"/>
    <n v="4"/>
    <s v="Keep"/>
    <s v="Ok"/>
    <s v="Missing"/>
    <s v="OK"/>
    <s v="Fix"/>
    <s v="Ok"/>
    <n v="0"/>
    <s v="ok"/>
    <s v="Not Returned"/>
    <x v="6"/>
    <n v="2024"/>
    <s v="Wed"/>
    <x v="0"/>
    <s v="Medium"/>
    <x v="0"/>
    <s v="Weekday"/>
  </r>
  <r>
    <x v="1972"/>
    <d v="2024-03-08T00:00:00"/>
    <d v="2024-03-11T00:00:00"/>
    <d v="2024-03-18T00:00:00"/>
    <s v="Neha Yadav"/>
    <s v="Pune"/>
    <x v="1"/>
    <x v="3"/>
    <s v="Laptop"/>
    <n v="-1"/>
    <n v="500"/>
    <n v="-500"/>
    <x v="1"/>
    <s v="Completed"/>
    <s v="Delayed"/>
    <s v="WH-Mumbai"/>
    <s v="Online"/>
    <s v="Yes"/>
    <s v="Late Delivery"/>
    <n v="7"/>
    <s v="Keep"/>
    <s v="Fix"/>
    <s v="Valid"/>
    <s v="OK"/>
    <s v="Ok"/>
    <s v="Ok"/>
    <n v="-500"/>
    <s v="ok"/>
    <s v="Late Delivery"/>
    <x v="8"/>
    <n v="2024"/>
    <s v="Fri"/>
    <x v="1"/>
    <s v="Slow"/>
    <x v="0"/>
    <s v="Weekday"/>
  </r>
  <r>
    <x v="1973"/>
    <d v="2024-04-30T00:00:00"/>
    <d v="2024-04-29T00:00:00"/>
    <d v="2024-05-03T00:00:00"/>
    <s v="Pooja Patel"/>
    <s v="Hyderabad"/>
    <x v="0"/>
    <x v="3"/>
    <s v="Laptop"/>
    <n v="2"/>
    <n v="1000"/>
    <n v="2000"/>
    <x v="2"/>
    <s v="Completed"/>
    <s v="In Transit"/>
    <s v="WH-Delhi"/>
    <s v="Offline"/>
    <s v="No"/>
    <s v="N/A"/>
    <n v="4"/>
    <s v="Keep"/>
    <s v="Ok"/>
    <s v="Valid"/>
    <s v="Dispatch Error"/>
    <s v="Ok"/>
    <s v="Ok"/>
    <n v="2000"/>
    <s v="ok"/>
    <s v="Not Returned"/>
    <x v="10"/>
    <n v="2024"/>
    <s v="Tue"/>
    <x v="0"/>
    <s v="Medium"/>
    <x v="2"/>
    <s v="Weekday"/>
  </r>
  <r>
    <x v="1974"/>
    <d v="2024-12-30T00:00:00"/>
    <d v="2025-01-01T00:00:00"/>
    <d v="2024-12-31T00:00:00"/>
    <s v="Karan Verma"/>
    <s v="Bangalore"/>
    <x v="3"/>
    <x v="1"/>
    <s v="Oil"/>
    <n v="-1"/>
    <n v="100"/>
    <n v="-100"/>
    <x v="0"/>
    <s v="Completed"/>
    <s v="On Time"/>
    <s v="WH-Delhi"/>
    <s v="Online"/>
    <s v="N/A"/>
    <s v="N/A"/>
    <n v="-1"/>
    <s v="Keep"/>
    <s v="Fix"/>
    <s v="Valid"/>
    <s v="Delivery Before Dispatch"/>
    <s v="Ok"/>
    <s v="Ok"/>
    <n v="-100"/>
    <s v="ok"/>
    <s v="Wrong"/>
    <x v="6"/>
    <n v="2025"/>
    <s v="Mon"/>
    <x v="0"/>
    <s v="Fast"/>
    <x v="0"/>
    <s v="Weekday"/>
  </r>
  <r>
    <x v="1975"/>
    <d v="2024-02-27T00:00:00"/>
    <d v="2024-02-25T00:00:00"/>
    <d v="2024-02-27T00:00:00"/>
    <s v="Sneha Verma"/>
    <s v="Lucknow"/>
    <x v="4"/>
    <x v="3"/>
    <s v="Mobile"/>
    <n v="1"/>
    <n v="500"/>
    <n v="500"/>
    <x v="0"/>
    <s v="Completed"/>
    <s v="On Time"/>
    <s v="WH-Mumbai"/>
    <s v="Offline"/>
    <s v="N/A"/>
    <s v="N/A"/>
    <n v="2"/>
    <s v="Keep"/>
    <s v="Ok"/>
    <s v="Valid"/>
    <s v="Dispatch Error"/>
    <s v="Ok"/>
    <s v="Ok"/>
    <n v="500"/>
    <s v="ok"/>
    <s v="Not Returned"/>
    <x v="2"/>
    <n v="2024"/>
    <s v="Tue"/>
    <x v="0"/>
    <s v="Fast"/>
    <x v="0"/>
    <s v="Weekday"/>
  </r>
  <r>
    <x v="1976"/>
    <d v="2024-10-10T00:00:00"/>
    <d v="2024-10-08T00:00:00"/>
    <d v="2024-10-15T00:00:00"/>
    <s v="Sneha Joshi"/>
    <s v="Pune"/>
    <x v="1"/>
    <x v="3"/>
    <s v="Laptop"/>
    <n v="0"/>
    <n v="100"/>
    <n v="0"/>
    <x v="2"/>
    <s v="Completed"/>
    <s v="Delayed"/>
    <s v="WH-Delhi"/>
    <s v="Online"/>
    <s v="N/A"/>
    <s v="N/A"/>
    <n v="7"/>
    <s v="Keep"/>
    <s v="Fix"/>
    <s v="Valid"/>
    <s v="Dispatch Error"/>
    <s v="Ok"/>
    <s v="Ok"/>
    <n v="0"/>
    <s v="ok"/>
    <s v="Not Returned"/>
    <x v="0"/>
    <n v="2024"/>
    <s v="Thu"/>
    <x v="1"/>
    <s v="Slow"/>
    <x v="0"/>
    <s v="Weekday"/>
  </r>
  <r>
    <x v="1977"/>
    <d v="2024-05-13T00:00:00"/>
    <d v="2024-05-11T00:00:00"/>
    <d v="2024-05-16T00:00:00"/>
    <s v="Vikas Gupta"/>
    <s v="Pune"/>
    <x v="1"/>
    <x v="1"/>
    <s v="Wheat"/>
    <n v="-1"/>
    <n v="500"/>
    <n v="-500"/>
    <x v="3"/>
    <s v="Cancelled"/>
    <s v="Delayed"/>
    <s v="WH-Pune"/>
    <s v="Offline"/>
    <s v="No"/>
    <s v="N/A"/>
    <n v="5"/>
    <s v="Keep"/>
    <s v="Fix"/>
    <s v="Valid"/>
    <s v="Dispatch Error"/>
    <s v="Ok"/>
    <s v="Ok"/>
    <n v="-500"/>
    <s v="ok"/>
    <s v="Not Returned"/>
    <x v="9"/>
    <n v="2024"/>
    <s v="Mon"/>
    <x v="0"/>
    <s v="Medium"/>
    <x v="0"/>
    <s v="Weekday"/>
  </r>
  <r>
    <x v="1978"/>
    <d v="2024-04-19T00:00:00"/>
    <d v="2024-04-19T00:00:00"/>
    <d v="2024-04-24T00:00:00"/>
    <s v="Pooja Kumar"/>
    <s v="Pune"/>
    <x v="1"/>
    <x v="3"/>
    <s v="Laptop"/>
    <n v="2"/>
    <n v="0"/>
    <n v="0"/>
    <x v="0"/>
    <s v="Cancelled"/>
    <s v="Delayed"/>
    <s v="WH-Delhi"/>
    <s v="Online"/>
    <s v="No"/>
    <s v="N/A"/>
    <n v="5"/>
    <s v="Keep"/>
    <s v="Ok"/>
    <s v="Missing"/>
    <s v="OK"/>
    <s v="Fix"/>
    <s v="Ok"/>
    <n v="0"/>
    <s v="ok"/>
    <s v="Not Returned"/>
    <x v="10"/>
    <n v="2024"/>
    <s v="Fri"/>
    <x v="0"/>
    <s v="Medium"/>
    <x v="0"/>
    <s v="Weekday"/>
  </r>
  <r>
    <x v="1979"/>
    <d v="2024-01-05T00:00:00"/>
    <d v="2024-01-04T00:00:00"/>
    <d v="2024-01-07T00:00:00"/>
    <s v="Vikas Yadav"/>
    <s v="Hyderabad"/>
    <x v="0"/>
    <x v="1"/>
    <s v="Rice"/>
    <n v="1"/>
    <n v="0"/>
    <n v="0"/>
    <x v="3"/>
    <s v="Completed"/>
    <s v="Delayed"/>
    <s v="WH-Pune"/>
    <s v="Offline"/>
    <s v="N/A"/>
    <s v="N/A"/>
    <n v="3"/>
    <s v="Keep"/>
    <s v="Ok"/>
    <s v="Missing"/>
    <s v="Dispatch Error"/>
    <s v="Fix"/>
    <s v="Ok"/>
    <n v="0"/>
    <s v="ok"/>
    <s v="Not Returned"/>
    <x v="4"/>
    <n v="2024"/>
    <s v="Fri"/>
    <x v="0"/>
    <s v="Medium"/>
    <x v="0"/>
    <s v="Weekday"/>
  </r>
  <r>
    <x v="1980"/>
    <d v="2024-09-09T00:00:00"/>
    <d v="2024-09-08T00:00:00"/>
    <d v="2024-09-15T00:00:00"/>
    <s v="Priya Singh"/>
    <s v="Bangalore"/>
    <x v="3"/>
    <x v="0"/>
    <s v="Table"/>
    <n v="3"/>
    <n v="1000"/>
    <n v="3000"/>
    <x v="1"/>
    <s v="Completed"/>
    <s v="Delayed"/>
    <s v="WH-Delhi"/>
    <s v="Offline"/>
    <s v="Yes"/>
    <s v="Damaged"/>
    <n v="7"/>
    <s v="Keep"/>
    <s v="Ok"/>
    <s v="Valid"/>
    <s v="Dispatch Error"/>
    <s v="Ok"/>
    <s v="Ok"/>
    <n v="3000"/>
    <s v="ok"/>
    <s v="Damaged"/>
    <x v="7"/>
    <n v="2024"/>
    <s v="Mon"/>
    <x v="1"/>
    <s v="Slow"/>
    <x v="2"/>
    <s v="Weekday"/>
  </r>
  <r>
    <x v="1981"/>
    <d v="2024-03-02T00:00:00"/>
    <d v="2024-02-29T00:00:00"/>
    <d v="2024-03-06T00:00:00"/>
    <s v="Vikas Patel"/>
    <s v="Pune"/>
    <x v="1"/>
    <x v="3"/>
    <s v="Mobile"/>
    <n v="-1"/>
    <n v="0"/>
    <n v="0"/>
    <x v="0"/>
    <s v="Cancelled"/>
    <s v="On Time"/>
    <s v="WH-Delhi"/>
    <s v="Online"/>
    <s v="N/A"/>
    <s v="N/A"/>
    <n v="6"/>
    <s v="Keep"/>
    <s v="Fix"/>
    <s v="Missing"/>
    <s v="Dispatch Error"/>
    <s v="Fix"/>
    <s v="Ok"/>
    <n v="0"/>
    <s v="ok"/>
    <s v="Not Returned"/>
    <x v="8"/>
    <n v="2024"/>
    <s v="Sat"/>
    <x v="1"/>
    <s v="Slow"/>
    <x v="0"/>
    <s v="Weekend"/>
  </r>
  <r>
    <x v="1982"/>
    <d v="2024-07-23T00:00:00"/>
    <d v="2024-07-22T00:00:00"/>
    <d v="2024-07-24T00:00:00"/>
    <s v="Sneha Kumar"/>
    <s v="Mumbai"/>
    <x v="1"/>
    <x v="0"/>
    <s v="Table"/>
    <n v="0"/>
    <n v="1000"/>
    <n v="0"/>
    <x v="2"/>
    <s v="Pending"/>
    <s v="Delayed"/>
    <s v="WH-Pune"/>
    <s v="Offline"/>
    <s v="No"/>
    <s v="N/A"/>
    <n v="2"/>
    <s v="Keep"/>
    <s v="Fix"/>
    <s v="Valid"/>
    <s v="Dispatch Error"/>
    <s v="Ok"/>
    <s v="Ok"/>
    <n v="0"/>
    <s v="ok"/>
    <s v="Not Returned"/>
    <x v="1"/>
    <n v="2024"/>
    <s v="Tue"/>
    <x v="0"/>
    <s v="Fast"/>
    <x v="0"/>
    <s v="Weekday"/>
  </r>
  <r>
    <x v="1983"/>
    <d v="2024-09-01T00:00:00"/>
    <d v="2024-09-01T00:00:00"/>
    <d v="2024-09-01T00:00:00"/>
    <s v="Amit Singh"/>
    <s v="Mumbai"/>
    <x v="1"/>
    <x v="3"/>
    <s v="Headphones"/>
    <n v="2"/>
    <n v="500"/>
    <n v="1000"/>
    <x v="2"/>
    <s v="Completed"/>
    <s v="On Time"/>
    <s v="WH-Pune"/>
    <s v="Online"/>
    <s v="Yes"/>
    <s v="Late Delivery"/>
    <n v="0"/>
    <s v="Keep"/>
    <s v="Ok"/>
    <s v="Valid"/>
    <s v="OK"/>
    <s v="Ok"/>
    <s v="Ok"/>
    <n v="1000"/>
    <s v="ok"/>
    <s v="Late Delivery"/>
    <x v="7"/>
    <n v="2024"/>
    <s v="Sun"/>
    <x v="0"/>
    <s v="Fast"/>
    <x v="0"/>
    <s v="Weekend"/>
  </r>
  <r>
    <x v="1984"/>
    <d v="2024-09-01T00:00:00"/>
    <d v="2024-09-03T00:00:00"/>
    <d v="2024-09-03T00:00:00"/>
    <s v="Priya Patel"/>
    <s v="Jaipur"/>
    <x v="2"/>
    <x v="0"/>
    <s v="Sofa"/>
    <n v="0"/>
    <n v="2000"/>
    <n v="0"/>
    <x v="3"/>
    <s v="Completed"/>
    <s v="Delayed"/>
    <s v="WH-Mumbai"/>
    <s v="Online"/>
    <s v="No"/>
    <s v="N/A"/>
    <n v="0"/>
    <s v="Keep"/>
    <s v="Fix"/>
    <s v="Valid"/>
    <s v="OK"/>
    <s v="Ok"/>
    <s v="Ok"/>
    <n v="0"/>
    <s v="ok"/>
    <s v="Not Returned"/>
    <x v="7"/>
    <n v="2024"/>
    <s v="Sun"/>
    <x v="0"/>
    <s v="Fast"/>
    <x v="0"/>
    <s v="Weekend"/>
  </r>
  <r>
    <x v="1985"/>
    <d v="2024-01-06T00:00:00"/>
    <d v="2024-01-05T00:00:00"/>
    <d v="2024-01-06T00:00:00"/>
    <s v="Neha Kumar"/>
    <s v="Bangalore"/>
    <x v="3"/>
    <x v="3"/>
    <s v="Mobile"/>
    <n v="3"/>
    <n v="500"/>
    <n v="1500"/>
    <x v="2"/>
    <s v="Pending"/>
    <s v="In Transit"/>
    <s v="WH-Mumbai"/>
    <s v="Offline"/>
    <s v="No"/>
    <s v="N/A"/>
    <n v="1"/>
    <s v="Keep"/>
    <s v="Ok"/>
    <s v="Valid"/>
    <s v="Dispatch Error"/>
    <s v="Ok"/>
    <s v="Ok"/>
    <n v="1500"/>
    <s v="ok"/>
    <s v="Not Returned"/>
    <x v="4"/>
    <n v="2024"/>
    <s v="Sat"/>
    <x v="0"/>
    <s v="Fast"/>
    <x v="0"/>
    <s v="Weekend"/>
  </r>
  <r>
    <x v="1986"/>
    <d v="2024-06-11T00:00:00"/>
    <d v="2024-06-13T00:00:00"/>
    <d v="2024-06-15T00:00:00"/>
    <s v="Pooja Patel"/>
    <s v="Bangalore"/>
    <x v="3"/>
    <x v="2"/>
    <s v="T-Shirt"/>
    <n v="2"/>
    <n v="500"/>
    <n v="1000"/>
    <x v="3"/>
    <s v="Completed"/>
    <s v="Delayed"/>
    <s v="WH-Pune"/>
    <s v="Online"/>
    <s v="N/A"/>
    <s v="N/A"/>
    <n v="2"/>
    <s v="Keep"/>
    <s v="Ok"/>
    <s v="Valid"/>
    <s v="OK"/>
    <s v="Ok"/>
    <s v="Ok"/>
    <n v="1000"/>
    <s v="ok"/>
    <s v="Not Returned"/>
    <x v="3"/>
    <n v="2024"/>
    <s v="Tue"/>
    <x v="0"/>
    <s v="Fast"/>
    <x v="0"/>
    <s v="Weekday"/>
  </r>
  <r>
    <x v="1987"/>
    <d v="2024-02-21T00:00:00"/>
    <d v="2024-02-20T00:00:00"/>
    <d v="2024-02-26T00:00:00"/>
    <s v="Rahul Joshi"/>
    <s v="Delhi"/>
    <x v="5"/>
    <x v="1"/>
    <s v="Rice"/>
    <n v="1"/>
    <n v="500"/>
    <n v="500"/>
    <x v="2"/>
    <s v="Completed"/>
    <s v="On Time"/>
    <s v="WH-Mumbai"/>
    <s v="Online"/>
    <s v="No"/>
    <s v="N/A"/>
    <n v="6"/>
    <s v="Keep"/>
    <s v="Ok"/>
    <s v="Valid"/>
    <s v="Dispatch Error"/>
    <s v="Ok"/>
    <s v="Ok"/>
    <n v="500"/>
    <s v="ok"/>
    <s v="Not Returned"/>
    <x v="2"/>
    <n v="2024"/>
    <s v="Wed"/>
    <x v="1"/>
    <s v="Slow"/>
    <x v="0"/>
    <s v="Weekday"/>
  </r>
  <r>
    <x v="1988"/>
    <d v="2024-11-03T00:00:00"/>
    <d v="2024-11-03T00:00:00"/>
    <d v="2024-11-08T00:00:00"/>
    <s v="Pooja Gupta"/>
    <s v="Nagpur"/>
    <x v="1"/>
    <x v="0"/>
    <s v="Sofa"/>
    <n v="0"/>
    <n v="2000"/>
    <n v="0"/>
    <x v="2"/>
    <s v="Completed"/>
    <s v="Delayed"/>
    <s v="WH-Delhi"/>
    <s v="Online"/>
    <s v="No"/>
    <s v="N/A"/>
    <n v="5"/>
    <s v="Keep"/>
    <s v="Fix"/>
    <s v="Valid"/>
    <s v="OK"/>
    <s v="Ok"/>
    <s v="Ok"/>
    <n v="0"/>
    <s v="ok"/>
    <s v="Not Returned"/>
    <x v="5"/>
    <n v="2024"/>
    <s v="Sun"/>
    <x v="0"/>
    <s v="Medium"/>
    <x v="0"/>
    <s v="Weekend"/>
  </r>
  <r>
    <x v="1989"/>
    <d v="2024-07-29T00:00:00"/>
    <d v="2024-07-31T00:00:00"/>
    <d v="2024-08-06T00:00:00"/>
    <s v="Rohit Singh"/>
    <s v="Pune"/>
    <x v="1"/>
    <x v="0"/>
    <s v="Table"/>
    <n v="3"/>
    <n v="2000"/>
    <n v="6000"/>
    <x v="2"/>
    <s v="Completed"/>
    <s v="Delayed"/>
    <s v="WH-Mumbai"/>
    <s v="Online"/>
    <s v="N/A"/>
    <s v="N/A"/>
    <n v="6"/>
    <s v="Keep"/>
    <s v="Ok"/>
    <s v="Valid"/>
    <s v="OK"/>
    <s v="Ok"/>
    <s v="Ok"/>
    <n v="6000"/>
    <s v="ok"/>
    <s v="Not Returned"/>
    <x v="1"/>
    <n v="2024"/>
    <s v="Mon"/>
    <x v="1"/>
    <s v="Slow"/>
    <x v="1"/>
    <s v="Weekday"/>
  </r>
  <r>
    <x v="1990"/>
    <d v="2024-06-25T00:00:00"/>
    <d v="2024-06-25T00:00:00"/>
    <d v="2024-06-24T00:00:00"/>
    <s v="Rohit Kumar"/>
    <s v="Bangalore"/>
    <x v="3"/>
    <x v="0"/>
    <s v="Table"/>
    <n v="2"/>
    <n v="1000"/>
    <n v="2000"/>
    <x v="2"/>
    <s v="Completed"/>
    <s v="On Time"/>
    <s v="WH-Mumbai"/>
    <s v="Offline"/>
    <s v="N/A"/>
    <s v="N/A"/>
    <n v="-1"/>
    <s v="Keep"/>
    <s v="Ok"/>
    <s v="Valid"/>
    <s v="Delivery Before Order"/>
    <s v="Ok"/>
    <s v="Ok"/>
    <n v="2000"/>
    <s v="ok"/>
    <s v="Not Returned"/>
    <x v="3"/>
    <n v="2024"/>
    <s v="Tue"/>
    <x v="0"/>
    <s v="Fast"/>
    <x v="2"/>
    <s v="Weekday"/>
  </r>
  <r>
    <x v="1991"/>
    <d v="2024-07-25T00:00:00"/>
    <d v="2024-07-23T00:00:00"/>
    <d v="2024-07-29T00:00:00"/>
    <s v="Vikas Patel"/>
    <s v="Bangalore"/>
    <x v="3"/>
    <x v="1"/>
    <s v="Wheat"/>
    <n v="3"/>
    <n v="100"/>
    <n v="300"/>
    <x v="3"/>
    <s v="Cancelled"/>
    <s v="Delayed"/>
    <s v="WH-Pune"/>
    <s v="Online"/>
    <s v="Yes"/>
    <s v="Damaged"/>
    <n v="6"/>
    <s v="Keep"/>
    <s v="Ok"/>
    <s v="Valid"/>
    <s v="Dispatch Error"/>
    <s v="Ok"/>
    <s v="Ok"/>
    <n v="300"/>
    <s v="ok"/>
    <s v="Damaged"/>
    <x v="1"/>
    <n v="2024"/>
    <s v="Thu"/>
    <x v="1"/>
    <s v="Slow"/>
    <x v="0"/>
    <s v="Weekday"/>
  </r>
  <r>
    <x v="1992"/>
    <d v="2024-08-26T00:00:00"/>
    <d v="2024-08-27T00:00:00"/>
    <d v="2024-09-01T00:00:00"/>
    <s v="Rahul Kumar"/>
    <s v="Delhi"/>
    <x v="5"/>
    <x v="1"/>
    <s v="Oil"/>
    <n v="-1"/>
    <n v="0"/>
    <n v="0"/>
    <x v="2"/>
    <s v="Cancelled"/>
    <s v="Delayed"/>
    <s v="WH-Mumbai"/>
    <s v="Offline"/>
    <s v="No"/>
    <s v="N/A"/>
    <n v="5"/>
    <s v="Keep"/>
    <s v="Fix"/>
    <s v="Missing"/>
    <s v="OK"/>
    <s v="Fix"/>
    <s v="Ok"/>
    <n v="0"/>
    <s v="ok"/>
    <s v="Not Returned"/>
    <x v="11"/>
    <n v="2024"/>
    <s v="Mon"/>
    <x v="0"/>
    <s v="Medium"/>
    <x v="0"/>
    <s v="Weekday"/>
  </r>
  <r>
    <x v="1993"/>
    <d v="2024-02-27T00:00:00"/>
    <d v="2024-03-01T00:00:00"/>
    <d v="2024-03-04T00:00:00"/>
    <s v="Rahul Gupta"/>
    <s v="Delhi"/>
    <x v="5"/>
    <x v="2"/>
    <s v="T-Shirt"/>
    <n v="1"/>
    <n v="0"/>
    <n v="0"/>
    <x v="3"/>
    <s v="Completed"/>
    <s v="Delayed"/>
    <s v="WH-Delhi"/>
    <s v="Offline"/>
    <s v="N/A"/>
    <s v="N/A"/>
    <n v="3"/>
    <s v="Keep"/>
    <s v="Ok"/>
    <s v="Missing"/>
    <s v="OK"/>
    <s v="Fix"/>
    <s v="Ok"/>
    <n v="0"/>
    <s v="ok"/>
    <s v="Not Returned"/>
    <x v="2"/>
    <n v="2024"/>
    <s v="Tue"/>
    <x v="0"/>
    <s v="Medium"/>
    <x v="0"/>
    <s v="Weekday"/>
  </r>
  <r>
    <x v="1994"/>
    <d v="2024-05-09T00:00:00"/>
    <d v="2024-05-09T00:00:00"/>
    <d v="2024-05-08T00:00:00"/>
    <s v="Pooja Patel"/>
    <s v="Lucknow"/>
    <x v="4"/>
    <x v="0"/>
    <s v="Table"/>
    <n v="-1"/>
    <n v="1000"/>
    <n v="-1000"/>
    <x v="3"/>
    <s v="Pending"/>
    <s v="Delayed"/>
    <s v="WH-Delhi"/>
    <s v="Online"/>
    <s v="Yes"/>
    <s v="Wrong Item"/>
    <n v="-1"/>
    <s v="Keep"/>
    <s v="Fix"/>
    <s v="Valid"/>
    <s v="Delivery Before Order"/>
    <s v="Ok"/>
    <s v="Ok"/>
    <n v="-1000"/>
    <s v="ok"/>
    <s v="Wrong Item"/>
    <x v="9"/>
    <n v="2024"/>
    <s v="Thu"/>
    <x v="0"/>
    <s v="Fast"/>
    <x v="0"/>
    <s v="Weekday"/>
  </r>
  <r>
    <x v="1995"/>
    <d v="2024-11-27T00:00:00"/>
    <d v="2024-11-25T00:00:00"/>
    <d v="2024-11-25T00:00:00"/>
    <s v="Rahul Singh"/>
    <s v="Nagpur"/>
    <x v="1"/>
    <x v="2"/>
    <s v="Jeans"/>
    <n v="3"/>
    <n v="100"/>
    <n v="300"/>
    <x v="2"/>
    <s v="Pending"/>
    <s v="Delayed"/>
    <s v="WH-Mumbai"/>
    <s v="Online"/>
    <s v="Yes"/>
    <s v="Late Delivery"/>
    <n v="0"/>
    <s v="Keep"/>
    <s v="Ok"/>
    <s v="Valid"/>
    <s v="Dispatch Error"/>
    <s v="Ok"/>
    <s v="Ok"/>
    <n v="300"/>
    <s v="ok"/>
    <s v="Late Delivery"/>
    <x v="5"/>
    <n v="2024"/>
    <s v="Wed"/>
    <x v="0"/>
    <s v="Fast"/>
    <x v="0"/>
    <s v="Weekday"/>
  </r>
  <r>
    <x v="1996"/>
    <d v="2024-02-16T00:00:00"/>
    <d v="2024-02-18T00:00:00"/>
    <d v="2024-02-20T00:00:00"/>
    <s v="Amit Gupta"/>
    <s v="Jaipur"/>
    <x v="2"/>
    <x v="3"/>
    <s v="Laptop"/>
    <n v="-1"/>
    <n v="0"/>
    <n v="0"/>
    <x v="2"/>
    <s v="Completed"/>
    <s v="Delayed"/>
    <s v="WH-Pune"/>
    <s v="Offline"/>
    <s v="No"/>
    <s v="N/A"/>
    <n v="2"/>
    <s v="Keep"/>
    <s v="Fix"/>
    <s v="Missing"/>
    <s v="OK"/>
    <s v="Fix"/>
    <s v="Ok"/>
    <n v="0"/>
    <s v="ok"/>
    <s v="Not Returned"/>
    <x v="2"/>
    <n v="2024"/>
    <s v="Fri"/>
    <x v="0"/>
    <s v="Fast"/>
    <x v="0"/>
    <s v="Weekday"/>
  </r>
  <r>
    <x v="1997"/>
    <d v="2024-06-16T00:00:00"/>
    <d v="2024-06-16T00:00:00"/>
    <d v="2024-06-16T00:00:00"/>
    <s v="Sneha Joshi"/>
    <s v="Delhi"/>
    <x v="5"/>
    <x v="3"/>
    <s v="Laptop"/>
    <n v="2"/>
    <n v="0"/>
    <n v="0"/>
    <x v="3"/>
    <s v="Cancelled"/>
    <s v="Delayed"/>
    <s v="WH-Mumbai"/>
    <s v="Online"/>
    <s v="N/A"/>
    <s v="N/A"/>
    <n v="0"/>
    <s v="Keep"/>
    <s v="Ok"/>
    <s v="Missing"/>
    <s v="OK"/>
    <s v="Fix"/>
    <s v="Ok"/>
    <n v="0"/>
    <s v="ok"/>
    <s v="Not Returned"/>
    <x v="3"/>
    <n v="2024"/>
    <s v="Sun"/>
    <x v="0"/>
    <s v="Fast"/>
    <x v="0"/>
    <s v="Weekend"/>
  </r>
  <r>
    <x v="1998"/>
    <d v="2024-04-01T00:00:00"/>
    <d v="2024-03-30T00:00:00"/>
    <d v="2024-04-05T00:00:00"/>
    <s v="Vikas Patel"/>
    <s v="Bangalore"/>
    <x v="3"/>
    <x v="1"/>
    <s v="Oil"/>
    <n v="-1"/>
    <n v="500"/>
    <n v="-500"/>
    <x v="2"/>
    <s v="Pending"/>
    <s v="Delayed"/>
    <s v="WH-Mumbai"/>
    <s v="Offline"/>
    <s v="N/A"/>
    <s v="N/A"/>
    <n v="6"/>
    <s v="Keep"/>
    <s v="Fix"/>
    <s v="Valid"/>
    <s v="Dispatch Error"/>
    <s v="Ok"/>
    <s v="Ok"/>
    <n v="-500"/>
    <s v="ok"/>
    <s v="Wrong"/>
    <x v="10"/>
    <n v="2024"/>
    <s v="Mon"/>
    <x v="1"/>
    <s v="Slow"/>
    <x v="0"/>
    <s v="Weekday"/>
  </r>
  <r>
    <x v="1999"/>
    <d v="2024-03-31T00:00:00"/>
    <d v="2024-04-03T00:00:00"/>
    <d v="2024-04-05T00:00:00"/>
    <s v="Amit Joshi"/>
    <s v="Hyderabad"/>
    <x v="0"/>
    <x v="2"/>
    <s v="Jeans"/>
    <n v="2"/>
    <n v="500"/>
    <n v="1000"/>
    <x v="0"/>
    <s v="Pending"/>
    <s v="In Transit"/>
    <s v="WH-Delhi"/>
    <s v="Online"/>
    <s v="N/A"/>
    <s v="N/A"/>
    <n v="2"/>
    <s v="Keep"/>
    <s v="Ok"/>
    <s v="Valid"/>
    <s v="OK"/>
    <s v="Ok"/>
    <s v="Ok"/>
    <n v="1000"/>
    <s v="ok"/>
    <s v="Not Returned"/>
    <x v="8"/>
    <n v="2024"/>
    <s v="Sun"/>
    <x v="0"/>
    <s v="Fast"/>
    <x v="0"/>
    <s v="Weeke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47ECB3-9AE2-4D8F-A6E4-A866DA6209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category">
  <location ref="A19:B21" firstHeaderRow="1" firstDataRow="1" firstDataCol="1"/>
  <pivotFields count="36">
    <pivotField showAll="0"/>
    <pivotField numFmtId="164" showAll="0"/>
    <pivotField numFmtId="164" showAll="0"/>
    <pivotField numFmtId="164" showAll="0"/>
    <pivotField showAll="0"/>
    <pivotField showAll="0"/>
    <pivotField showAll="0">
      <items count="7">
        <item x="5"/>
        <item x="3"/>
        <item x="1"/>
        <item x="2"/>
        <item x="0"/>
        <item x="4"/>
        <item t="default"/>
      </items>
    </pivotField>
    <pivotField axis="axisRow" showAll="0" sortType="descending">
      <items count="5">
        <item h="1" x="2"/>
        <item h="1" x="3"/>
        <item x="0"/>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0"/>
        <item h="1" x="2"/>
        <item h="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3">
        <item h="1" x="4"/>
        <item x="2"/>
        <item x="8"/>
        <item x="10"/>
        <item h="1" x="9"/>
        <item h="1" x="3"/>
        <item x="1"/>
        <item x="11"/>
        <item h="1" x="7"/>
        <item x="0"/>
        <item h="1" x="5"/>
        <item x="6"/>
        <item t="default"/>
      </items>
    </pivotField>
    <pivotField showAll="0"/>
    <pivotField showAll="0"/>
    <pivotField showAll="0"/>
    <pivotField showAll="0"/>
    <pivotField showAll="0"/>
    <pivotField showAll="0"/>
  </pivotFields>
  <rowFields count="1">
    <field x="7"/>
  </rowFields>
  <rowItems count="2">
    <i>
      <x v="2"/>
    </i>
    <i t="grand">
      <x/>
    </i>
  </rowItems>
  <colItems count="1">
    <i/>
  </colItems>
  <dataFields count="1">
    <dataField name=" Final_Amount" fld="26" baseField="0" baseItem="0"/>
  </dataFields>
  <formats count="6">
    <format dxfId="8">
      <pivotArea type="all" dataOnly="0" outline="0" fieldPosition="0"/>
    </format>
    <format dxfId="7">
      <pivotArea outline="0" collapsedLevelsAreSubtotals="1" fieldPosition="0"/>
    </format>
    <format dxfId="6">
      <pivotArea field="7" type="button" dataOnly="0" labelOnly="1" outline="0" axis="axisRow" fieldPosition="0"/>
    </format>
    <format dxfId="5">
      <pivotArea dataOnly="0" labelOnly="1" fieldPosition="0">
        <references count="1">
          <reference field="7" count="0"/>
        </references>
      </pivotArea>
    </format>
    <format dxfId="4">
      <pivotArea dataOnly="0" labelOnly="1" grandRow="1" outline="0" fieldPosition="0"/>
    </format>
    <format dxfId="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C1C2A8-278C-4A04-8B06-D984433A58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Months">
  <location ref="A3:B11" firstHeaderRow="1" firstDataRow="1" firstDataCol="1"/>
  <pivotFields count="36">
    <pivotField showAll="0"/>
    <pivotField numFmtId="164" showAll="0"/>
    <pivotField numFmtId="164" showAll="0"/>
    <pivotField numFmtId="164" showAll="0"/>
    <pivotField showAll="0"/>
    <pivotField showAll="0"/>
    <pivotField showAll="0">
      <items count="7">
        <item x="5"/>
        <item x="3"/>
        <item x="1"/>
        <item x="2"/>
        <item x="0"/>
        <item x="4"/>
        <item t="default"/>
      </items>
    </pivotField>
    <pivotField showAll="0">
      <items count="5">
        <item h="1" x="2"/>
        <item h="1" x="3"/>
        <item x="0"/>
        <item h="1" x="1"/>
        <item t="default"/>
      </items>
    </pivotField>
    <pivotField showAll="0"/>
    <pivotField showAll="0"/>
    <pivotField showAll="0"/>
    <pivotField showAll="0"/>
    <pivotField showAll="0">
      <items count="5">
        <item x="0"/>
        <item h="1" x="2"/>
        <item h="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3">
        <item h="1" x="4"/>
        <item x="2"/>
        <item x="8"/>
        <item x="10"/>
        <item h="1" x="9"/>
        <item h="1" x="3"/>
        <item x="1"/>
        <item x="11"/>
        <item h="1" x="7"/>
        <item x="0"/>
        <item h="1" x="5"/>
        <item x="6"/>
        <item t="default"/>
      </items>
    </pivotField>
    <pivotField showAll="0"/>
    <pivotField showAll="0"/>
    <pivotField showAll="0"/>
    <pivotField showAll="0"/>
    <pivotField showAll="0"/>
    <pivotField showAll="0"/>
  </pivotFields>
  <rowFields count="1">
    <field x="29"/>
  </rowFields>
  <rowItems count="8">
    <i>
      <x v="1"/>
    </i>
    <i>
      <x v="2"/>
    </i>
    <i>
      <x v="3"/>
    </i>
    <i>
      <x v="6"/>
    </i>
    <i>
      <x v="7"/>
    </i>
    <i>
      <x v="9"/>
    </i>
    <i>
      <x v="11"/>
    </i>
    <i t="grand">
      <x/>
    </i>
  </rowItems>
  <colItems count="1">
    <i/>
  </colItems>
  <dataFields count="1">
    <dataField name="Final Amount" fld="26" baseField="0" baseItem="0"/>
  </dataFields>
  <formats count="12">
    <format dxfId="20">
      <pivotArea type="all" dataOnly="0" outline="0" fieldPosition="0"/>
    </format>
    <format dxfId="19">
      <pivotArea outline="0" collapsedLevelsAreSubtotals="1" fieldPosition="0"/>
    </format>
    <format dxfId="18">
      <pivotArea field="29" type="button" dataOnly="0" labelOnly="1" outline="0" axis="axisRow" fieldPosition="0"/>
    </format>
    <format dxfId="17">
      <pivotArea dataOnly="0" labelOnly="1" fieldPosition="0">
        <references count="1">
          <reference field="29" count="0"/>
        </references>
      </pivotArea>
    </format>
    <format dxfId="16">
      <pivotArea dataOnly="0" labelOnly="1" grandRow="1" outline="0"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29" type="button" dataOnly="0" labelOnly="1" outline="0" axis="axisRow" fieldPosition="0"/>
    </format>
    <format dxfId="11">
      <pivotArea dataOnly="0" labelOnly="1" fieldPosition="0">
        <references count="1">
          <reference field="29" count="0"/>
        </references>
      </pivotArea>
    </format>
    <format dxfId="10">
      <pivotArea dataOnly="0" labelOnly="1" grandRow="1" outline="0" fieldPosition="0"/>
    </format>
    <format dxfId="9">
      <pivotArea dataOnly="0" labelOnly="1" outline="0" axis="axisValues" fieldPosition="0"/>
    </format>
  </formats>
  <chartFormats count="4">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29" count="1" selected="0">
            <x v="1"/>
          </reference>
        </references>
      </pivotArea>
    </chartFormat>
    <chartFormat chart="17" format="4">
      <pivotArea type="data" outline="0" fieldPosition="0">
        <references count="2">
          <reference field="4294967294" count="1" selected="0">
            <x v="0"/>
          </reference>
          <reference field="2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FBF096-6968-4EE9-A1A5-66F68026B3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8:B62" firstHeaderRow="1" firstDataRow="1" firstDataCol="1"/>
  <pivotFields count="36">
    <pivotField dataField="1" showAll="0"/>
    <pivotField numFmtId="164" showAll="0"/>
    <pivotField numFmtId="164" showAll="0"/>
    <pivotField numFmtId="164" showAll="0"/>
    <pivotField showAll="0"/>
    <pivotField showAll="0"/>
    <pivotField showAll="0">
      <items count="7">
        <item x="5"/>
        <item x="3"/>
        <item x="1"/>
        <item x="2"/>
        <item x="0"/>
        <item x="4"/>
        <item t="default"/>
      </items>
    </pivotField>
    <pivotField showAll="0">
      <items count="5">
        <item h="1" x="2"/>
        <item h="1" x="3"/>
        <item x="0"/>
        <item h="1" x="1"/>
        <item t="default"/>
      </items>
    </pivotField>
    <pivotField showAll="0"/>
    <pivotField showAll="0"/>
    <pivotField showAll="0"/>
    <pivotField showAll="0"/>
    <pivotField showAll="0">
      <items count="5">
        <item x="0"/>
        <item h="1" x="2"/>
        <item h="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h="1" x="4"/>
        <item x="2"/>
        <item x="8"/>
        <item x="10"/>
        <item h="1" x="9"/>
        <item h="1" x="3"/>
        <item x="1"/>
        <item x="11"/>
        <item h="1" x="7"/>
        <item x="0"/>
        <item h="1" x="5"/>
        <item x="6"/>
        <item t="default"/>
      </items>
    </pivotField>
    <pivotField showAll="0"/>
    <pivotField showAll="0"/>
    <pivotField showAll="0"/>
    <pivotField showAll="0"/>
    <pivotField axis="axisRow" showAll="0">
      <items count="4">
        <item x="1"/>
        <item x="0"/>
        <item x="2"/>
        <item t="default"/>
      </items>
    </pivotField>
    <pivotField showAll="0"/>
  </pivotFields>
  <rowFields count="1">
    <field x="34"/>
  </rowFields>
  <rowItems count="4">
    <i>
      <x/>
    </i>
    <i>
      <x v="1"/>
    </i>
    <i>
      <x v="2"/>
    </i>
    <i t="grand">
      <x/>
    </i>
  </rowItems>
  <colItems count="1">
    <i/>
  </colItems>
  <dataFields count="1">
    <dataField name="Count of Order_ID" fld="0" subtotal="count" baseField="0" baseItem="0"/>
  </dataFields>
  <formats count="6">
    <format dxfId="26">
      <pivotArea type="all" dataOnly="0" outline="0" fieldPosition="0"/>
    </format>
    <format dxfId="25">
      <pivotArea outline="0" collapsedLevelsAreSubtotals="1" fieldPosition="0"/>
    </format>
    <format dxfId="24">
      <pivotArea field="34" type="button" dataOnly="0" labelOnly="1" outline="0" axis="axisRow" fieldPosition="0"/>
    </format>
    <format dxfId="23">
      <pivotArea dataOnly="0" labelOnly="1" fieldPosition="0">
        <references count="1">
          <reference field="34" count="0"/>
        </references>
      </pivotArea>
    </format>
    <format dxfId="22">
      <pivotArea dataOnly="0" labelOnly="1" grandRow="1" outline="0" fieldPosition="0"/>
    </format>
    <format dxfId="2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DD36BA-8037-4C34-A68A-4A5323EE382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9:B52" firstHeaderRow="1" firstDataRow="1" firstDataCol="1"/>
  <pivotFields count="36">
    <pivotField dataField="1" showAll="0"/>
    <pivotField numFmtId="164" showAll="0"/>
    <pivotField numFmtId="164" showAll="0"/>
    <pivotField numFmtId="164" showAll="0"/>
    <pivotField showAll="0"/>
    <pivotField showAll="0"/>
    <pivotField showAll="0">
      <items count="7">
        <item x="5"/>
        <item x="3"/>
        <item x="1"/>
        <item x="2"/>
        <item x="0"/>
        <item x="4"/>
        <item t="default"/>
      </items>
    </pivotField>
    <pivotField showAll="0">
      <items count="5">
        <item h="1" x="2"/>
        <item h="1" x="3"/>
        <item x="0"/>
        <item h="1" x="1"/>
        <item t="default"/>
      </items>
    </pivotField>
    <pivotField showAll="0"/>
    <pivotField showAll="0"/>
    <pivotField showAll="0"/>
    <pivotField showAll="0"/>
    <pivotField showAll="0">
      <items count="5">
        <item x="0"/>
        <item h="1" x="2"/>
        <item h="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h="1" x="4"/>
        <item x="2"/>
        <item x="8"/>
        <item x="10"/>
        <item h="1" x="9"/>
        <item h="1" x="3"/>
        <item x="1"/>
        <item x="11"/>
        <item h="1" x="7"/>
        <item x="0"/>
        <item h="1" x="5"/>
        <item x="6"/>
        <item t="default"/>
      </items>
    </pivotField>
    <pivotField showAll="0"/>
    <pivotField showAll="0"/>
    <pivotField axis="axisRow" showAll="0">
      <items count="3">
        <item x="1"/>
        <item x="0"/>
        <item t="default"/>
      </items>
    </pivotField>
    <pivotField showAll="0"/>
    <pivotField showAll="0"/>
    <pivotField showAll="0"/>
  </pivotFields>
  <rowFields count="1">
    <field x="32"/>
  </rowFields>
  <rowItems count="3">
    <i>
      <x/>
    </i>
    <i>
      <x v="1"/>
    </i>
    <i t="grand">
      <x/>
    </i>
  </rowItems>
  <colItems count="1">
    <i/>
  </colItems>
  <dataFields count="1">
    <dataField name="Count of Order_ID" fld="0" subtotal="count" baseField="0" baseItem="0"/>
  </dataFields>
  <formats count="6">
    <format dxfId="32">
      <pivotArea type="all" dataOnly="0" outline="0" fieldPosition="0"/>
    </format>
    <format dxfId="31">
      <pivotArea outline="0" collapsedLevelsAreSubtotals="1" fieldPosition="0"/>
    </format>
    <format dxfId="30">
      <pivotArea field="32" type="button" dataOnly="0" labelOnly="1" outline="0" axis="axisRow" fieldPosition="0"/>
    </format>
    <format dxfId="29">
      <pivotArea dataOnly="0" labelOnly="1" fieldPosition="0">
        <references count="1">
          <reference field="32" count="0"/>
        </references>
      </pivotArea>
    </format>
    <format dxfId="28">
      <pivotArea dataOnly="0" labelOnly="1" grandRow="1" outline="0" fieldPosition="0"/>
    </format>
    <format dxfId="27">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2" count="1" selected="0">
            <x v="0"/>
          </reference>
        </references>
      </pivotArea>
    </chartFormat>
    <chartFormat chart="0" format="2">
      <pivotArea type="data" outline="0" fieldPosition="0">
        <references count="2">
          <reference field="4294967294" count="1" selected="0">
            <x v="0"/>
          </reference>
          <reference field="32"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32" count="1" selected="0">
            <x v="0"/>
          </reference>
        </references>
      </pivotArea>
    </chartFormat>
    <chartFormat chart="1" format="5">
      <pivotArea type="data" outline="0" fieldPosition="0">
        <references count="2">
          <reference field="4294967294" count="1" selected="0">
            <x v="0"/>
          </reference>
          <reference field="32"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2" count="1" selected="0">
            <x v="0"/>
          </reference>
        </references>
      </pivotArea>
    </chartFormat>
    <chartFormat chart="2" format="8">
      <pivotArea type="data" outline="0" fieldPosition="0">
        <references count="2">
          <reference field="4294967294" count="1" selected="0">
            <x v="0"/>
          </reference>
          <reference field="32"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2" count="1" selected="0">
            <x v="0"/>
          </reference>
        </references>
      </pivotArea>
    </chartFormat>
    <chartFormat chart="3" format="8">
      <pivotArea type="data" outline="0" fieldPosition="0">
        <references count="2">
          <reference field="4294967294" count="1" selected="0">
            <x v="0"/>
          </reference>
          <reference field="3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430D73-1E51-4030-A0C9-514FD58BBF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0:B43" firstHeaderRow="1" firstDataRow="1" firstDataCol="1"/>
  <pivotFields count="36">
    <pivotField dataField="1" showAll="0"/>
    <pivotField numFmtId="164" showAll="0"/>
    <pivotField numFmtId="164" showAll="0"/>
    <pivotField numFmtId="164" showAll="0"/>
    <pivotField showAll="0"/>
    <pivotField showAll="0"/>
    <pivotField showAll="0">
      <items count="7">
        <item x="5"/>
        <item x="3"/>
        <item x="1"/>
        <item x="2"/>
        <item x="0"/>
        <item x="4"/>
        <item t="default"/>
      </items>
    </pivotField>
    <pivotField showAll="0">
      <items count="5">
        <item h="1" x="2"/>
        <item h="1" x="3"/>
        <item x="0"/>
        <item h="1" x="1"/>
        <item t="default"/>
      </items>
    </pivotField>
    <pivotField showAll="0"/>
    <pivotField showAll="0"/>
    <pivotField showAll="0"/>
    <pivotField showAll="0"/>
    <pivotField axis="axisRow" showAll="0">
      <items count="5">
        <item x="0"/>
        <item h="1" x="2"/>
        <item h="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h="1" x="4"/>
        <item x="2"/>
        <item x="8"/>
        <item x="10"/>
        <item h="1" x="9"/>
        <item h="1" x="3"/>
        <item x="1"/>
        <item x="11"/>
        <item h="1" x="7"/>
        <item x="0"/>
        <item h="1" x="5"/>
        <item x="6"/>
        <item t="default"/>
      </items>
    </pivotField>
    <pivotField showAll="0"/>
    <pivotField showAll="0"/>
    <pivotField showAll="0"/>
    <pivotField showAll="0"/>
    <pivotField showAll="0"/>
    <pivotField showAll="0"/>
  </pivotFields>
  <rowFields count="1">
    <field x="12"/>
  </rowFields>
  <rowItems count="3">
    <i>
      <x/>
    </i>
    <i>
      <x v="3"/>
    </i>
    <i t="grand">
      <x/>
    </i>
  </rowItems>
  <colItems count="1">
    <i/>
  </colItems>
  <dataFields count="1">
    <dataField name="Count of Order_ID" fld="0" subtotal="count" baseField="0" baseItem="0"/>
  </dataFields>
  <formats count="6">
    <format dxfId="38">
      <pivotArea type="all" dataOnly="0" outline="0" fieldPosition="0"/>
    </format>
    <format dxfId="37">
      <pivotArea outline="0" collapsedLevelsAreSubtotals="1" fieldPosition="0"/>
    </format>
    <format dxfId="36">
      <pivotArea field="12" type="button" dataOnly="0" labelOnly="1" outline="0" axis="axisRow" fieldPosition="0"/>
    </format>
    <format dxfId="35">
      <pivotArea dataOnly="0" labelOnly="1" fieldPosition="0">
        <references count="1">
          <reference field="12" count="0"/>
        </references>
      </pivotArea>
    </format>
    <format dxfId="34">
      <pivotArea dataOnly="0" labelOnly="1" grandRow="1" outline="0" fieldPosition="0"/>
    </format>
    <format dxfId="33">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2" count="1" selected="0">
            <x v="0"/>
          </reference>
        </references>
      </pivotArea>
    </chartFormat>
    <chartFormat chart="3" format="12">
      <pivotArea type="data" outline="0" fieldPosition="0">
        <references count="2">
          <reference field="4294967294" count="1" selected="0">
            <x v="0"/>
          </reference>
          <reference field="12" count="1" selected="0">
            <x v="1"/>
          </reference>
        </references>
      </pivotArea>
    </chartFormat>
    <chartFormat chart="3" format="13">
      <pivotArea type="data" outline="0" fieldPosition="0">
        <references count="2">
          <reference field="4294967294" count="1" selected="0">
            <x v="0"/>
          </reference>
          <reference field="12" count="1" selected="0">
            <x v="2"/>
          </reference>
        </references>
      </pivotArea>
    </chartFormat>
    <chartFormat chart="3"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538C60-C7F3-49B2-A36D-03779B55F3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9:B36" firstHeaderRow="1" firstDataRow="1" firstDataCol="1"/>
  <pivotFields count="36">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64" showAll="0"/>
    <pivotField numFmtId="164" showAll="0"/>
    <pivotField numFmtId="164" showAll="0"/>
    <pivotField showAll="0"/>
    <pivotField showAll="0"/>
    <pivotField axis="axisRow" showAll="0">
      <items count="7">
        <item x="5"/>
        <item x="3"/>
        <item x="1"/>
        <item x="2"/>
        <item x="0"/>
        <item x="4"/>
        <item t="default"/>
      </items>
    </pivotField>
    <pivotField showAll="0">
      <items count="5">
        <item h="1" x="2"/>
        <item h="1" x="3"/>
        <item x="0"/>
        <item h="1" x="1"/>
        <item t="default"/>
      </items>
    </pivotField>
    <pivotField showAll="0"/>
    <pivotField showAll="0"/>
    <pivotField showAll="0"/>
    <pivotField showAll="0"/>
    <pivotField showAll="0">
      <items count="5">
        <item x="0"/>
        <item h="1" x="2"/>
        <item h="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h="1" x="4"/>
        <item x="2"/>
        <item x="8"/>
        <item x="10"/>
        <item h="1" x="9"/>
        <item h="1" x="3"/>
        <item x="1"/>
        <item x="11"/>
        <item h="1" x="7"/>
        <item x="0"/>
        <item h="1" x="5"/>
        <item x="6"/>
        <item t="default"/>
      </items>
    </pivotField>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Count of Order_ID" fld="0" subtotal="count" baseField="0" baseItem="0"/>
  </dataFields>
  <formats count="6">
    <format dxfId="44">
      <pivotArea type="all" dataOnly="0" outline="0" fieldPosition="0"/>
    </format>
    <format dxfId="43">
      <pivotArea outline="0" collapsedLevelsAreSubtotals="1" fieldPosition="0"/>
    </format>
    <format dxfId="42">
      <pivotArea field="6" type="button" dataOnly="0" labelOnly="1" outline="0" axis="axisRow" fieldPosition="0"/>
    </format>
    <format dxfId="41">
      <pivotArea dataOnly="0" labelOnly="1" fieldPosition="0">
        <references count="1">
          <reference field="6" count="0"/>
        </references>
      </pivotArea>
    </format>
    <format dxfId="40">
      <pivotArea dataOnly="0" labelOnly="1" grandRow="1" outline="0" fieldPosition="0"/>
    </format>
    <format dxfId="3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D707445-68CD-4FC2-A61C-AEE53F0FE9B1}" sourceName="Month">
  <pivotTables>
    <pivotTable tabId="7" name="PivotTable1"/>
    <pivotTable tabId="7" name="PivotTable2"/>
    <pivotTable tabId="7" name="PivotTable3"/>
    <pivotTable tabId="7" name="PivotTable4"/>
    <pivotTable tabId="7" name="PivotTable5"/>
    <pivotTable tabId="7" name="PivotTable6"/>
  </pivotTables>
  <data>
    <tabular pivotCacheId="1311726285">
      <items count="12">
        <i x="4"/>
        <i x="2" s="1"/>
        <i x="8" s="1"/>
        <i x="10" s="1"/>
        <i x="9"/>
        <i x="3"/>
        <i x="1" s="1"/>
        <i x="11" s="1"/>
        <i x="7"/>
        <i x="0" s="1"/>
        <i x="5"/>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2C2104D-83D7-41DF-8C69-41657754A34D}" sourceName="State">
  <pivotTables>
    <pivotTable tabId="7" name="PivotTable1"/>
    <pivotTable tabId="7" name="PivotTable2"/>
    <pivotTable tabId="7" name="PivotTable3"/>
    <pivotTable tabId="7" name="PivotTable4"/>
    <pivotTable tabId="7" name="PivotTable5"/>
    <pivotTable tabId="7" name="PivotTable6"/>
  </pivotTables>
  <data>
    <tabular pivotCacheId="1311726285">
      <items count="6">
        <i x="5" s="1"/>
        <i x="3" s="1"/>
        <i x="1"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44120E7-C645-4F04-BA0A-628143ABF011}" sourceName="Product_Category">
  <pivotTables>
    <pivotTable tabId="7" name="PivotTable1"/>
    <pivotTable tabId="7" name="PivotTable2"/>
    <pivotTable tabId="7" name="PivotTable3"/>
    <pivotTable tabId="7" name="PivotTable4"/>
    <pivotTable tabId="7" name="PivotTable5"/>
    <pivotTable tabId="7" name="PivotTable6"/>
  </pivotTables>
  <data>
    <tabular pivotCacheId="1311726285">
      <items count="4">
        <i x="2"/>
        <i x="3"/>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9BA033C-0A6D-4429-926A-F2DDE8F46E56}" sourceName="Payment_Mode">
  <pivotTables>
    <pivotTable tabId="7" name="PivotTable1"/>
    <pivotTable tabId="7" name="PivotTable2"/>
    <pivotTable tabId="7" name="PivotTable3"/>
    <pivotTable tabId="7" name="PivotTable4"/>
    <pivotTable tabId="7" name="PivotTable5"/>
    <pivotTable tabId="7" name="PivotTable6"/>
  </pivotTables>
  <data>
    <tabular pivotCacheId="1311726285">
      <items count="4">
        <i x="0" s="1"/>
        <i x="2"/>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1AD6352-6A0E-4C2C-9D85-A0B9825BF0A4}" cache="Slicer_Month" caption="Month" rowHeight="241300"/>
  <slicer name="State" xr10:uid="{ECA22A6E-AB02-4D9E-94BA-B5F7AD83C2EB}" cache="Slicer_State" caption="State" rowHeight="241300"/>
  <slicer name="Product_Category" xr10:uid="{D04CAB4C-3314-426E-A90A-ADDC6C9812EE}" cache="Slicer_Product_Category" caption="Product_Category" rowHeight="241300"/>
  <slicer name="Payment_Mode" xr10:uid="{6AC1B32F-C5A0-41FE-A46A-557F8C18F1E2}" cache="Slicer_Payment_Mode" caption="Payment_M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3A247CF0-4AE3-42A8-8E23-6E1421FD3728}" cache="Slicer_Month" caption="Month" columnCount="4" style="SlicerStyleLight6" rowHeight="241300"/>
  <slicer name="State 1" xr10:uid="{EC12BED4-3628-4BBC-A23E-6A5BEF0A37D3}" cache="Slicer_State" caption="State" columnCount="2" style="SlicerStyleLight6" rowHeight="241300"/>
  <slicer name="Product_Category 1" xr10:uid="{27175895-C933-48CA-ACB7-36487FACC5D1}" cache="Slicer_Product_Category" caption="Product_Category" columnCount="2" style="SlicerStyleLight6" rowHeight="241300"/>
  <slicer name="Payment_Mode 1" xr10:uid="{2114D792-5E40-43EB-9F33-9292EE0078A2}" cache="Slicer_Payment_Mode" caption="Payment_Mode" columnCount="2"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49229B-A747-4CDA-9501-98548A2FA479}" name="Sales_data" displayName="Sales_data" ref="A1:AJ2001" totalsRowShown="0" headerRowDxfId="85" dataDxfId="83" headerRowBorderDxfId="84" tableBorderDxfId="82" totalsRowBorderDxfId="81">
  <tableColumns count="36">
    <tableColumn id="1" xr3:uid="{BC3805BF-0E25-40DE-AA95-6832DA1EFC02}" name="Order_ID" dataDxfId="80"/>
    <tableColumn id="2" xr3:uid="{3368EFF4-CBD5-47B4-8654-13E99B2A1DFB}" name="Order_Date" dataDxfId="79"/>
    <tableColumn id="3" xr3:uid="{6B001F17-91AE-4725-8D19-B12E3D119A5A}" name="Dispatch_Date" dataDxfId="78"/>
    <tableColumn id="4" xr3:uid="{A2CF72B9-276D-41B1-B15B-E4FB868D988B}" name="Delivery_Date" dataDxfId="77"/>
    <tableColumn id="5" xr3:uid="{F24B3DF7-EE74-4822-B671-BE45A3AD0983}" name="Customer_Name" dataDxfId="76"/>
    <tableColumn id="6" xr3:uid="{1EE90A7F-C5AE-4075-B709-580B8937EEB3}" name="City" dataDxfId="75"/>
    <tableColumn id="7" xr3:uid="{3453E420-DCD6-4A14-B705-AC1FA624660D}" name="State" dataDxfId="74"/>
    <tableColumn id="8" xr3:uid="{64485F03-0231-44D7-B7AA-3DD7C92ECF47}" name="Product_Category" dataDxfId="73"/>
    <tableColumn id="9" xr3:uid="{BCE22C05-01D8-49AD-A24D-48F9FCB9A0AA}" name="Product_Name" dataDxfId="72"/>
    <tableColumn id="10" xr3:uid="{AE2196C4-EFE7-409B-8124-A7EA8313EBA2}" name="Quantity" dataDxfId="71"/>
    <tableColumn id="11" xr3:uid="{503F2335-348D-4202-8813-94E813CC61AA}" name="Unit_Price" dataDxfId="70"/>
    <tableColumn id="12" xr3:uid="{073359EB-BBC0-441B-93CE-DC245512628D}" name="Total_Amount" dataDxfId="69"/>
    <tableColumn id="13" xr3:uid="{8963D52C-507A-4152-AEF0-558C3F802B48}" name="Payment_Mode" dataDxfId="68"/>
    <tableColumn id="14" xr3:uid="{9B794B66-C719-4E95-AAD6-35C2456A7944}" name="Order_Status" dataDxfId="67"/>
    <tableColumn id="15" xr3:uid="{46B23D54-F186-43CA-8753-10911EDE6B90}" name="Delivery_Status" dataDxfId="66"/>
    <tableColumn id="16" xr3:uid="{66B9B5B7-A23D-4CD5-8D3A-59704F8AA9E6}" name="Warehouse" dataDxfId="65"/>
    <tableColumn id="17" xr3:uid="{5901FE4E-A1FA-4E8A-A641-EC1AB51672FD}" name="Sales_Channel" dataDxfId="64"/>
    <tableColumn id="18" xr3:uid="{7D393E5B-5EAD-4B20-BDD0-1785E3F293CD}" name="Return_Flag" dataDxfId="63"/>
    <tableColumn id="19" xr3:uid="{07D28C9F-19E7-44A5-AF99-731D7D13D653}" name="Return_Reason" dataDxfId="62"/>
    <tableColumn id="20" xr3:uid="{41AE9590-16BA-412C-9F17-CE53916E625B}" name="Delivery_Days" dataDxfId="61"/>
    <tableColumn id="21" xr3:uid="{4750DE3A-25AB-46B3-88AF-5D228AEC7DA8}" name="Duplicate check" dataDxfId="60"/>
    <tableColumn id="22" xr3:uid="{17C790D3-BE29-4B71-9F4D-B63E1B8B39FB}" name="Qty_Check_Status" dataDxfId="59"/>
    <tableColumn id="23" xr3:uid="{78BC8E3A-ACE8-4BB6-93A3-49069639870D}" name="Unit_Price_Status" dataDxfId="58"/>
    <tableColumn id="24" xr3:uid="{934A6489-76BD-4F8D-94DE-09EB9A42553B}" name="Date_Status" dataDxfId="57"/>
    <tableColumn id="25" xr3:uid="{0F53EADA-6D76-46F3-BE48-1E82D6922488}" name="Price_Check" dataDxfId="56"/>
    <tableColumn id="26" xr3:uid="{DBF5F6D4-6647-420D-AC64-C52EB4395182}" name="Amount check" dataDxfId="55"/>
    <tableColumn id="27" xr3:uid="{10E9D5BF-9B6B-40DF-97B7-3E77F5043CC4}" name="Final_Amount" dataDxfId="54"/>
    <tableColumn id="28" xr3:uid="{374AE95D-3B1D-42F5-B2D8-9ECEE6976A4B}" name="Payment_Mode_check" dataDxfId="53"/>
    <tableColumn id="29" xr3:uid="{E586995A-3CA5-4292-A4A8-0F60501EA07C}" name="Final_return_flag" dataDxfId="52"/>
    <tableColumn id="30" xr3:uid="{C8FD5115-7FAD-413F-A20B-E3AEBC77FFD8}" name="Month" dataDxfId="51">
      <calculatedColumnFormula>TEXT(Sales_data[[#This Row],[Order_Date]],"MMM")</calculatedColumnFormula>
    </tableColumn>
    <tableColumn id="31" xr3:uid="{C184375F-F9A3-47A2-A742-3A11BCC18E70}" name="Year" dataDxfId="50">
      <calculatedColumnFormula>YEAR(C2)</calculatedColumnFormula>
    </tableColumn>
    <tableColumn id="32" xr3:uid="{9B8C0705-9333-46FF-87E2-81DB77526034}" name="Day_Name" dataDxfId="49">
      <calculatedColumnFormula>TEXT(Sales_data[[#This Row],[Order_Date]],"ddd")</calculatedColumnFormula>
    </tableColumn>
    <tableColumn id="33" xr3:uid="{B03A10BA-ECBA-4089-9F2D-A415EA0BCDC5}" name="Delivery_Performance" dataDxfId="48">
      <calculatedColumnFormula>IF(T2&lt;=5,"On Time","Late")</calculatedColumnFormula>
    </tableColumn>
    <tableColumn id="34" xr3:uid="{D6D9B3D6-56F7-45DB-900C-1C9981321E92}" name="Delivery_Speed" dataDxfId="47">
      <calculatedColumnFormula>IF(T2&lt;=2,"Fast",IF(T2&lt;=5,"Medium","Slow"))</calculatedColumnFormula>
    </tableColumn>
    <tableColumn id="35" xr3:uid="{9D4C25B3-577F-4CBE-9291-A4E61BB0D12A}" name="Sales_Bucket" dataDxfId="46">
      <calculatedColumnFormula>IF(AA2&gt;=5000,"High",IF(AA2&gt;=2000,"Medium","Low"))</calculatedColumnFormula>
    </tableColumn>
    <tableColumn id="36" xr3:uid="{5C846457-6B02-4F11-B364-2C52B7E4910D}" name="Weekend_Order" dataDxfId="45">
      <calculatedColumnFormula>IF(AF2="Sat","Weekend",IF(AF2="Sun","Weekend","Weekday"))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01"/>
  <sheetViews>
    <sheetView zoomScale="99" zoomScaleNormal="99" workbookViewId="0">
      <selection activeCell="C7" sqref="C7"/>
    </sheetView>
  </sheetViews>
  <sheetFormatPr defaultRowHeight="14.25" x14ac:dyDescent="0.45"/>
  <cols>
    <col min="1" max="1" width="9.265625" bestFit="1" customWidth="1"/>
    <col min="2" max="2" width="9.9296875" bestFit="1" customWidth="1"/>
    <col min="3" max="3" width="12.19921875" bestFit="1" customWidth="1"/>
    <col min="4" max="4" width="11.796875" bestFit="1" customWidth="1"/>
    <col min="5" max="5" width="13.9296875" bestFit="1" customWidth="1"/>
    <col min="7" max="7" width="11.6640625" bestFit="1" customWidth="1"/>
    <col min="8" max="8" width="14.86328125" bestFit="1" customWidth="1"/>
    <col min="9" max="9" width="12.46484375" bestFit="1" customWidth="1"/>
    <col min="10" max="10" width="7.6640625" bestFit="1" customWidth="1"/>
    <col min="11" max="11" width="8.9296875" bestFit="1" customWidth="1"/>
    <col min="12" max="12" width="12" bestFit="1" customWidth="1"/>
    <col min="13" max="13" width="13.265625" bestFit="1" customWidth="1"/>
    <col min="14" max="14" width="11.06640625" bestFit="1" customWidth="1"/>
    <col min="15" max="15" width="13" bestFit="1" customWidth="1"/>
    <col min="16" max="16" width="10.86328125" bestFit="1" customWidth="1"/>
    <col min="17" max="17" width="11.9296875" bestFit="1" customWidth="1"/>
    <col min="18" max="18" width="10.19921875" bestFit="1" customWidth="1"/>
    <col min="19" max="19" width="12.6640625" bestFit="1" customWidth="1"/>
    <col min="20" max="20" width="11.796875" bestFit="1" customWidth="1"/>
  </cols>
  <sheetData>
    <row r="1" spans="1:20"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45">
      <c r="A2" t="s">
        <v>20</v>
      </c>
      <c r="B2" t="s">
        <v>21</v>
      </c>
      <c r="C2" t="s">
        <v>22</v>
      </c>
      <c r="D2" t="s">
        <v>23</v>
      </c>
      <c r="E2" t="s">
        <v>24</v>
      </c>
      <c r="F2" t="s">
        <v>25</v>
      </c>
      <c r="G2" t="s">
        <v>26</v>
      </c>
      <c r="H2" t="s">
        <v>27</v>
      </c>
      <c r="I2" t="s">
        <v>28</v>
      </c>
      <c r="J2">
        <v>2</v>
      </c>
      <c r="K2">
        <v>100</v>
      </c>
      <c r="L2">
        <v>200</v>
      </c>
      <c r="M2" t="s">
        <v>29</v>
      </c>
      <c r="N2" t="s">
        <v>30</v>
      </c>
      <c r="O2" t="s">
        <v>31</v>
      </c>
      <c r="P2" t="s">
        <v>32</v>
      </c>
      <c r="Q2" t="s">
        <v>33</v>
      </c>
      <c r="R2" t="s">
        <v>34</v>
      </c>
      <c r="T2">
        <v>1</v>
      </c>
    </row>
    <row r="3" spans="1:20" x14ac:dyDescent="0.45">
      <c r="A3" t="s">
        <v>35</v>
      </c>
      <c r="B3" t="s">
        <v>36</v>
      </c>
      <c r="C3" t="s">
        <v>37</v>
      </c>
      <c r="D3" t="s">
        <v>38</v>
      </c>
      <c r="E3" t="s">
        <v>39</v>
      </c>
      <c r="F3" t="s">
        <v>40</v>
      </c>
      <c r="G3" t="s">
        <v>41</v>
      </c>
      <c r="H3" t="s">
        <v>42</v>
      </c>
      <c r="I3" t="s">
        <v>43</v>
      </c>
      <c r="J3">
        <v>3</v>
      </c>
      <c r="K3">
        <v>2000</v>
      </c>
      <c r="L3">
        <v>6000</v>
      </c>
      <c r="M3" t="s">
        <v>29</v>
      </c>
      <c r="N3" t="s">
        <v>30</v>
      </c>
      <c r="O3" t="s">
        <v>44</v>
      </c>
      <c r="P3" t="s">
        <v>32</v>
      </c>
      <c r="Q3" t="s">
        <v>45</v>
      </c>
      <c r="R3" t="s">
        <v>46</v>
      </c>
      <c r="S3" t="s">
        <v>47</v>
      </c>
      <c r="T3">
        <v>6</v>
      </c>
    </row>
    <row r="4" spans="1:20" x14ac:dyDescent="0.45">
      <c r="A4" t="s">
        <v>48</v>
      </c>
      <c r="B4" t="s">
        <v>49</v>
      </c>
      <c r="C4" t="s">
        <v>50</v>
      </c>
      <c r="D4" t="s">
        <v>51</v>
      </c>
      <c r="E4" t="s">
        <v>52</v>
      </c>
      <c r="F4" t="s">
        <v>53</v>
      </c>
      <c r="G4" t="s">
        <v>54</v>
      </c>
      <c r="H4" t="s">
        <v>27</v>
      </c>
      <c r="I4" t="s">
        <v>55</v>
      </c>
      <c r="J4">
        <v>1</v>
      </c>
      <c r="K4">
        <v>500</v>
      </c>
      <c r="L4">
        <v>500</v>
      </c>
      <c r="M4" t="s">
        <v>56</v>
      </c>
      <c r="N4" t="s">
        <v>57</v>
      </c>
      <c r="O4" t="s">
        <v>31</v>
      </c>
      <c r="P4" t="s">
        <v>58</v>
      </c>
      <c r="Q4" t="s">
        <v>33</v>
      </c>
      <c r="R4" t="s">
        <v>46</v>
      </c>
      <c r="T4">
        <v>6</v>
      </c>
    </row>
    <row r="5" spans="1:20" x14ac:dyDescent="0.45">
      <c r="A5" t="s">
        <v>59</v>
      </c>
      <c r="B5" t="s">
        <v>60</v>
      </c>
      <c r="C5" t="s">
        <v>61</v>
      </c>
      <c r="D5" t="s">
        <v>60</v>
      </c>
      <c r="E5" t="s">
        <v>62</v>
      </c>
      <c r="F5" t="s">
        <v>40</v>
      </c>
      <c r="G5" t="s">
        <v>41</v>
      </c>
      <c r="H5" t="s">
        <v>27</v>
      </c>
      <c r="I5" t="s">
        <v>55</v>
      </c>
      <c r="J5">
        <v>1</v>
      </c>
      <c r="K5">
        <v>2000</v>
      </c>
      <c r="L5">
        <v>2000</v>
      </c>
      <c r="M5" t="s">
        <v>63</v>
      </c>
      <c r="N5" t="s">
        <v>57</v>
      </c>
      <c r="O5" t="s">
        <v>64</v>
      </c>
      <c r="P5" t="s">
        <v>32</v>
      </c>
      <c r="Q5" t="s">
        <v>33</v>
      </c>
      <c r="R5" t="s">
        <v>34</v>
      </c>
      <c r="T5">
        <v>1</v>
      </c>
    </row>
    <row r="6" spans="1:20" x14ac:dyDescent="0.45">
      <c r="A6" t="s">
        <v>65</v>
      </c>
      <c r="B6" t="s">
        <v>66</v>
      </c>
      <c r="C6" t="s">
        <v>67</v>
      </c>
      <c r="D6" t="s">
        <v>67</v>
      </c>
      <c r="E6" t="s">
        <v>68</v>
      </c>
      <c r="F6" t="s">
        <v>69</v>
      </c>
      <c r="G6" t="s">
        <v>70</v>
      </c>
      <c r="H6" t="s">
        <v>71</v>
      </c>
      <c r="I6" t="s">
        <v>72</v>
      </c>
      <c r="J6">
        <v>1</v>
      </c>
      <c r="K6">
        <v>0</v>
      </c>
      <c r="L6">
        <v>0</v>
      </c>
      <c r="M6" t="s">
        <v>29</v>
      </c>
      <c r="N6" t="s">
        <v>73</v>
      </c>
      <c r="O6" t="s">
        <v>64</v>
      </c>
      <c r="P6" t="s">
        <v>32</v>
      </c>
      <c r="Q6" t="s">
        <v>45</v>
      </c>
      <c r="R6" t="s">
        <v>46</v>
      </c>
      <c r="T6">
        <v>0</v>
      </c>
    </row>
    <row r="7" spans="1:20" x14ac:dyDescent="0.45">
      <c r="A7" t="s">
        <v>74</v>
      </c>
      <c r="B7" t="s">
        <v>75</v>
      </c>
      <c r="C7" t="s">
        <v>75</v>
      </c>
      <c r="D7" t="s">
        <v>76</v>
      </c>
      <c r="E7" t="s">
        <v>77</v>
      </c>
      <c r="F7" t="s">
        <v>53</v>
      </c>
      <c r="G7" t="s">
        <v>54</v>
      </c>
      <c r="H7" t="s">
        <v>42</v>
      </c>
      <c r="I7" t="s">
        <v>78</v>
      </c>
      <c r="J7">
        <v>-1</v>
      </c>
      <c r="K7">
        <v>500</v>
      </c>
      <c r="L7">
        <v>-500</v>
      </c>
      <c r="M7" t="s">
        <v>63</v>
      </c>
      <c r="N7" t="s">
        <v>57</v>
      </c>
      <c r="O7" t="s">
        <v>79</v>
      </c>
      <c r="P7" t="s">
        <v>32</v>
      </c>
      <c r="Q7" t="s">
        <v>33</v>
      </c>
      <c r="R7" t="s">
        <v>34</v>
      </c>
      <c r="T7">
        <v>4</v>
      </c>
    </row>
    <row r="8" spans="1:20" x14ac:dyDescent="0.45">
      <c r="A8" t="s">
        <v>80</v>
      </c>
      <c r="B8" t="s">
        <v>81</v>
      </c>
      <c r="C8" t="s">
        <v>82</v>
      </c>
      <c r="D8" t="s">
        <v>83</v>
      </c>
      <c r="E8" t="s">
        <v>52</v>
      </c>
      <c r="F8" t="s">
        <v>53</v>
      </c>
      <c r="G8" t="s">
        <v>54</v>
      </c>
      <c r="H8" t="s">
        <v>27</v>
      </c>
      <c r="I8" t="s">
        <v>84</v>
      </c>
      <c r="J8">
        <v>0</v>
      </c>
      <c r="K8">
        <v>2000</v>
      </c>
      <c r="L8">
        <v>0</v>
      </c>
      <c r="M8" t="s">
        <v>56</v>
      </c>
      <c r="N8" t="s">
        <v>73</v>
      </c>
      <c r="O8" t="s">
        <v>64</v>
      </c>
      <c r="P8" t="s">
        <v>85</v>
      </c>
      <c r="Q8" t="s">
        <v>33</v>
      </c>
      <c r="R8" t="s">
        <v>34</v>
      </c>
      <c r="T8">
        <v>1</v>
      </c>
    </row>
    <row r="9" spans="1:20" x14ac:dyDescent="0.45">
      <c r="A9" t="s">
        <v>86</v>
      </c>
      <c r="B9" t="s">
        <v>87</v>
      </c>
      <c r="C9" t="s">
        <v>88</v>
      </c>
      <c r="D9" t="s">
        <v>89</v>
      </c>
      <c r="E9" t="s">
        <v>90</v>
      </c>
      <c r="F9" t="s">
        <v>91</v>
      </c>
      <c r="G9" t="s">
        <v>41</v>
      </c>
      <c r="H9" t="s">
        <v>71</v>
      </c>
      <c r="I9" t="s">
        <v>92</v>
      </c>
      <c r="J9">
        <v>1</v>
      </c>
      <c r="K9">
        <v>0</v>
      </c>
      <c r="L9">
        <v>0</v>
      </c>
      <c r="M9" t="s">
        <v>29</v>
      </c>
      <c r="N9" t="s">
        <v>93</v>
      </c>
      <c r="O9" t="s">
        <v>44</v>
      </c>
      <c r="P9" t="s">
        <v>58</v>
      </c>
      <c r="Q9" t="s">
        <v>33</v>
      </c>
      <c r="T9">
        <v>2</v>
      </c>
    </row>
    <row r="10" spans="1:20" x14ac:dyDescent="0.45">
      <c r="A10" t="s">
        <v>94</v>
      </c>
      <c r="B10" t="s">
        <v>95</v>
      </c>
      <c r="C10" t="s">
        <v>96</v>
      </c>
      <c r="D10" t="s">
        <v>60</v>
      </c>
      <c r="E10" t="s">
        <v>97</v>
      </c>
      <c r="F10" t="s">
        <v>69</v>
      </c>
      <c r="G10" t="s">
        <v>70</v>
      </c>
      <c r="H10" t="s">
        <v>71</v>
      </c>
      <c r="I10" t="s">
        <v>92</v>
      </c>
      <c r="J10">
        <v>2</v>
      </c>
      <c r="K10">
        <v>100</v>
      </c>
      <c r="L10">
        <v>200</v>
      </c>
      <c r="M10" t="s">
        <v>56</v>
      </c>
      <c r="N10" t="s">
        <v>57</v>
      </c>
      <c r="O10" t="s">
        <v>44</v>
      </c>
      <c r="P10" t="s">
        <v>58</v>
      </c>
      <c r="Q10" t="s">
        <v>33</v>
      </c>
      <c r="T10">
        <v>5</v>
      </c>
    </row>
    <row r="11" spans="1:20" x14ac:dyDescent="0.45">
      <c r="A11" t="s">
        <v>98</v>
      </c>
      <c r="B11" t="s">
        <v>99</v>
      </c>
      <c r="C11" t="s">
        <v>100</v>
      </c>
      <c r="D11" t="s">
        <v>100</v>
      </c>
      <c r="E11" t="s">
        <v>68</v>
      </c>
      <c r="F11" t="s">
        <v>40</v>
      </c>
      <c r="G11" t="s">
        <v>41</v>
      </c>
      <c r="H11" t="s">
        <v>27</v>
      </c>
      <c r="I11" t="s">
        <v>28</v>
      </c>
      <c r="J11">
        <v>-1</v>
      </c>
      <c r="K11">
        <v>1000</v>
      </c>
      <c r="L11">
        <v>-1000</v>
      </c>
      <c r="N11" t="s">
        <v>73</v>
      </c>
      <c r="O11" t="s">
        <v>64</v>
      </c>
      <c r="P11" t="s">
        <v>58</v>
      </c>
      <c r="Q11" t="s">
        <v>33</v>
      </c>
      <c r="R11" t="s">
        <v>46</v>
      </c>
      <c r="S11" t="s">
        <v>47</v>
      </c>
      <c r="T11">
        <v>0</v>
      </c>
    </row>
    <row r="12" spans="1:20" x14ac:dyDescent="0.45">
      <c r="A12" t="s">
        <v>101</v>
      </c>
      <c r="B12" t="s">
        <v>102</v>
      </c>
      <c r="C12" t="s">
        <v>51</v>
      </c>
      <c r="D12" t="s">
        <v>103</v>
      </c>
      <c r="E12" t="s">
        <v>104</v>
      </c>
      <c r="F12" t="s">
        <v>25</v>
      </c>
      <c r="G12" t="s">
        <v>26</v>
      </c>
      <c r="H12" t="s">
        <v>42</v>
      </c>
      <c r="I12" t="s">
        <v>43</v>
      </c>
      <c r="J12">
        <v>2</v>
      </c>
      <c r="K12">
        <v>2000</v>
      </c>
      <c r="L12">
        <v>4000</v>
      </c>
      <c r="N12" t="s">
        <v>57</v>
      </c>
      <c r="O12" t="s">
        <v>31</v>
      </c>
      <c r="P12" t="s">
        <v>58</v>
      </c>
      <c r="Q12" t="s">
        <v>33</v>
      </c>
      <c r="R12" t="s">
        <v>34</v>
      </c>
      <c r="T12">
        <v>-1</v>
      </c>
    </row>
    <row r="13" spans="1:20" x14ac:dyDescent="0.45">
      <c r="A13" t="s">
        <v>105</v>
      </c>
      <c r="B13" t="s">
        <v>106</v>
      </c>
      <c r="C13" t="s">
        <v>107</v>
      </c>
      <c r="D13" t="s">
        <v>108</v>
      </c>
      <c r="E13" t="s">
        <v>109</v>
      </c>
      <c r="F13" t="s">
        <v>40</v>
      </c>
      <c r="G13" t="s">
        <v>41</v>
      </c>
      <c r="H13" t="s">
        <v>27</v>
      </c>
      <c r="I13" t="s">
        <v>28</v>
      </c>
      <c r="J13">
        <v>0</v>
      </c>
      <c r="K13">
        <v>0</v>
      </c>
      <c r="L13">
        <v>295</v>
      </c>
      <c r="M13" t="s">
        <v>29</v>
      </c>
      <c r="N13" t="s">
        <v>93</v>
      </c>
      <c r="O13" t="s">
        <v>31</v>
      </c>
      <c r="P13" t="s">
        <v>85</v>
      </c>
      <c r="Q13" t="s">
        <v>33</v>
      </c>
      <c r="R13" t="s">
        <v>46</v>
      </c>
      <c r="S13" t="s">
        <v>47</v>
      </c>
      <c r="T13">
        <v>1</v>
      </c>
    </row>
    <row r="14" spans="1:20" x14ac:dyDescent="0.45">
      <c r="A14" t="s">
        <v>110</v>
      </c>
      <c r="B14" t="s">
        <v>111</v>
      </c>
      <c r="C14" t="s">
        <v>112</v>
      </c>
      <c r="D14" t="s">
        <v>113</v>
      </c>
      <c r="E14" t="s">
        <v>114</v>
      </c>
      <c r="F14" t="s">
        <v>115</v>
      </c>
      <c r="G14" t="s">
        <v>116</v>
      </c>
      <c r="H14" t="s">
        <v>71</v>
      </c>
      <c r="I14" t="s">
        <v>117</v>
      </c>
      <c r="J14">
        <v>2</v>
      </c>
      <c r="K14">
        <v>500</v>
      </c>
      <c r="L14">
        <v>1000</v>
      </c>
      <c r="M14" t="s">
        <v>56</v>
      </c>
      <c r="N14" t="s">
        <v>57</v>
      </c>
      <c r="O14" t="s">
        <v>44</v>
      </c>
      <c r="P14" t="s">
        <v>58</v>
      </c>
      <c r="Q14" t="s">
        <v>33</v>
      </c>
      <c r="R14" t="s">
        <v>34</v>
      </c>
      <c r="T14">
        <v>4</v>
      </c>
    </row>
    <row r="15" spans="1:20" x14ac:dyDescent="0.45">
      <c r="A15" t="s">
        <v>118</v>
      </c>
      <c r="B15" t="s">
        <v>119</v>
      </c>
      <c r="C15" t="s">
        <v>120</v>
      </c>
      <c r="D15" t="s">
        <v>121</v>
      </c>
      <c r="E15" t="s">
        <v>62</v>
      </c>
      <c r="F15" t="s">
        <v>91</v>
      </c>
      <c r="G15" t="s">
        <v>41</v>
      </c>
      <c r="H15" t="s">
        <v>42</v>
      </c>
      <c r="I15" t="s">
        <v>122</v>
      </c>
      <c r="J15">
        <v>-1</v>
      </c>
      <c r="K15">
        <v>1000</v>
      </c>
      <c r="L15">
        <v>-1000</v>
      </c>
      <c r="N15" t="s">
        <v>30</v>
      </c>
      <c r="O15" t="s">
        <v>64</v>
      </c>
      <c r="P15" t="s">
        <v>58</v>
      </c>
      <c r="Q15" t="s">
        <v>45</v>
      </c>
      <c r="T15">
        <v>-1</v>
      </c>
    </row>
    <row r="16" spans="1:20" x14ac:dyDescent="0.45">
      <c r="A16" t="s">
        <v>123</v>
      </c>
      <c r="B16" t="s">
        <v>124</v>
      </c>
      <c r="C16" t="s">
        <v>125</v>
      </c>
      <c r="D16" t="s">
        <v>126</v>
      </c>
      <c r="E16" t="s">
        <v>127</v>
      </c>
      <c r="F16" t="s">
        <v>40</v>
      </c>
      <c r="G16" t="s">
        <v>41</v>
      </c>
      <c r="H16" t="s">
        <v>128</v>
      </c>
      <c r="I16" t="s">
        <v>129</v>
      </c>
      <c r="J16">
        <v>2</v>
      </c>
      <c r="K16">
        <v>100</v>
      </c>
      <c r="L16">
        <v>200</v>
      </c>
      <c r="M16" t="s">
        <v>63</v>
      </c>
      <c r="N16" t="s">
        <v>57</v>
      </c>
      <c r="O16" t="s">
        <v>31</v>
      </c>
      <c r="P16" t="s">
        <v>58</v>
      </c>
      <c r="Q16" t="s">
        <v>33</v>
      </c>
      <c r="R16" t="s">
        <v>46</v>
      </c>
      <c r="T16">
        <v>7</v>
      </c>
    </row>
    <row r="17" spans="1:20" x14ac:dyDescent="0.45">
      <c r="A17" t="s">
        <v>130</v>
      </c>
      <c r="B17" t="s">
        <v>131</v>
      </c>
      <c r="C17" t="s">
        <v>132</v>
      </c>
      <c r="D17" t="s">
        <v>133</v>
      </c>
      <c r="E17" t="s">
        <v>134</v>
      </c>
      <c r="F17" t="s">
        <v>25</v>
      </c>
      <c r="G17" t="s">
        <v>26</v>
      </c>
      <c r="H17" t="s">
        <v>71</v>
      </c>
      <c r="I17" t="s">
        <v>117</v>
      </c>
      <c r="J17">
        <v>2</v>
      </c>
      <c r="K17">
        <v>1000</v>
      </c>
      <c r="L17">
        <v>2000</v>
      </c>
      <c r="M17" t="s">
        <v>29</v>
      </c>
      <c r="N17" t="s">
        <v>73</v>
      </c>
      <c r="O17" t="s">
        <v>31</v>
      </c>
      <c r="P17" t="s">
        <v>58</v>
      </c>
      <c r="Q17" t="s">
        <v>33</v>
      </c>
      <c r="R17" t="s">
        <v>34</v>
      </c>
      <c r="T17">
        <v>5</v>
      </c>
    </row>
    <row r="18" spans="1:20" x14ac:dyDescent="0.45">
      <c r="A18" t="s">
        <v>135</v>
      </c>
      <c r="B18" t="s">
        <v>136</v>
      </c>
      <c r="C18" t="s">
        <v>137</v>
      </c>
      <c r="D18" t="s">
        <v>96</v>
      </c>
      <c r="E18" t="s">
        <v>138</v>
      </c>
      <c r="F18" t="s">
        <v>115</v>
      </c>
      <c r="G18" t="s">
        <v>116</v>
      </c>
      <c r="H18" t="s">
        <v>71</v>
      </c>
      <c r="I18" t="s">
        <v>92</v>
      </c>
      <c r="J18">
        <v>1</v>
      </c>
      <c r="K18">
        <v>1000</v>
      </c>
      <c r="L18">
        <v>1000</v>
      </c>
      <c r="M18" t="s">
        <v>56</v>
      </c>
      <c r="N18" t="s">
        <v>93</v>
      </c>
      <c r="O18" t="s">
        <v>79</v>
      </c>
      <c r="P18" t="s">
        <v>32</v>
      </c>
      <c r="Q18" t="s">
        <v>45</v>
      </c>
      <c r="R18" t="s">
        <v>34</v>
      </c>
      <c r="T18">
        <v>1</v>
      </c>
    </row>
    <row r="19" spans="1:20" x14ac:dyDescent="0.45">
      <c r="A19" t="s">
        <v>139</v>
      </c>
      <c r="B19" t="s">
        <v>140</v>
      </c>
      <c r="C19" t="s">
        <v>140</v>
      </c>
      <c r="D19" t="s">
        <v>76</v>
      </c>
      <c r="E19" t="s">
        <v>141</v>
      </c>
      <c r="F19" t="s">
        <v>115</v>
      </c>
      <c r="G19" t="s">
        <v>116</v>
      </c>
      <c r="H19" t="s">
        <v>27</v>
      </c>
      <c r="I19" t="s">
        <v>84</v>
      </c>
      <c r="J19">
        <v>3</v>
      </c>
      <c r="K19">
        <v>100</v>
      </c>
      <c r="L19">
        <v>300</v>
      </c>
      <c r="M19" t="s">
        <v>56</v>
      </c>
      <c r="N19" t="s">
        <v>57</v>
      </c>
      <c r="O19" t="s">
        <v>44</v>
      </c>
      <c r="P19" t="s">
        <v>32</v>
      </c>
      <c r="Q19" t="s">
        <v>45</v>
      </c>
      <c r="R19" t="s">
        <v>34</v>
      </c>
      <c r="T19">
        <v>5</v>
      </c>
    </row>
    <row r="20" spans="1:20" x14ac:dyDescent="0.45">
      <c r="A20" t="s">
        <v>142</v>
      </c>
      <c r="B20" t="s">
        <v>143</v>
      </c>
      <c r="C20" t="s">
        <v>144</v>
      </c>
      <c r="D20" t="s">
        <v>145</v>
      </c>
      <c r="E20" t="s">
        <v>77</v>
      </c>
      <c r="F20" t="s">
        <v>146</v>
      </c>
      <c r="G20" t="s">
        <v>147</v>
      </c>
      <c r="H20" t="s">
        <v>71</v>
      </c>
      <c r="I20" t="s">
        <v>117</v>
      </c>
      <c r="J20">
        <v>1</v>
      </c>
      <c r="K20">
        <v>100</v>
      </c>
      <c r="L20">
        <v>100</v>
      </c>
      <c r="M20" t="s">
        <v>63</v>
      </c>
      <c r="N20" t="s">
        <v>30</v>
      </c>
      <c r="O20" t="s">
        <v>31</v>
      </c>
      <c r="P20" t="s">
        <v>32</v>
      </c>
      <c r="Q20" t="s">
        <v>33</v>
      </c>
      <c r="R20" t="s">
        <v>34</v>
      </c>
      <c r="T20">
        <v>1</v>
      </c>
    </row>
    <row r="21" spans="1:20" x14ac:dyDescent="0.45">
      <c r="A21" t="s">
        <v>148</v>
      </c>
      <c r="B21" t="s">
        <v>149</v>
      </c>
      <c r="C21" t="s">
        <v>149</v>
      </c>
      <c r="D21" t="s">
        <v>150</v>
      </c>
      <c r="E21" t="s">
        <v>114</v>
      </c>
      <c r="F21" t="s">
        <v>53</v>
      </c>
      <c r="G21" t="s">
        <v>54</v>
      </c>
      <c r="H21" t="s">
        <v>71</v>
      </c>
      <c r="I21" t="s">
        <v>92</v>
      </c>
      <c r="J21">
        <v>1</v>
      </c>
      <c r="K21">
        <v>0</v>
      </c>
      <c r="L21">
        <v>0</v>
      </c>
      <c r="M21" t="s">
        <v>63</v>
      </c>
      <c r="N21" t="s">
        <v>93</v>
      </c>
      <c r="O21" t="s">
        <v>44</v>
      </c>
      <c r="P21" t="s">
        <v>32</v>
      </c>
      <c r="Q21" t="s">
        <v>33</v>
      </c>
      <c r="R21" t="s">
        <v>46</v>
      </c>
      <c r="S21" t="s">
        <v>47</v>
      </c>
      <c r="T21">
        <v>-1</v>
      </c>
    </row>
    <row r="22" spans="1:20" x14ac:dyDescent="0.45">
      <c r="A22" t="s">
        <v>151</v>
      </c>
      <c r="B22" t="s">
        <v>152</v>
      </c>
      <c r="C22" t="s">
        <v>153</v>
      </c>
      <c r="D22" t="s">
        <v>153</v>
      </c>
      <c r="E22" t="s">
        <v>154</v>
      </c>
      <c r="F22" t="s">
        <v>115</v>
      </c>
      <c r="G22" t="s">
        <v>116</v>
      </c>
      <c r="H22" t="s">
        <v>128</v>
      </c>
      <c r="I22" t="s">
        <v>129</v>
      </c>
      <c r="J22">
        <v>3</v>
      </c>
      <c r="K22">
        <v>500</v>
      </c>
      <c r="L22">
        <v>1500</v>
      </c>
      <c r="M22" t="s">
        <v>56</v>
      </c>
      <c r="N22" t="s">
        <v>93</v>
      </c>
      <c r="O22" t="s">
        <v>79</v>
      </c>
      <c r="P22" t="s">
        <v>85</v>
      </c>
      <c r="Q22" t="s">
        <v>33</v>
      </c>
      <c r="T22">
        <v>0</v>
      </c>
    </row>
    <row r="23" spans="1:20" x14ac:dyDescent="0.45">
      <c r="A23" t="s">
        <v>155</v>
      </c>
      <c r="B23" t="s">
        <v>156</v>
      </c>
      <c r="C23" t="s">
        <v>157</v>
      </c>
      <c r="D23" t="s">
        <v>158</v>
      </c>
      <c r="E23" t="s">
        <v>154</v>
      </c>
      <c r="F23" t="s">
        <v>25</v>
      </c>
      <c r="G23" t="s">
        <v>26</v>
      </c>
      <c r="H23" t="s">
        <v>71</v>
      </c>
      <c r="I23" t="s">
        <v>117</v>
      </c>
      <c r="J23">
        <v>3</v>
      </c>
      <c r="K23">
        <v>2000</v>
      </c>
      <c r="L23">
        <v>6000</v>
      </c>
      <c r="N23" t="s">
        <v>73</v>
      </c>
      <c r="O23" t="s">
        <v>64</v>
      </c>
      <c r="P23" t="s">
        <v>85</v>
      </c>
      <c r="Q23" t="s">
        <v>45</v>
      </c>
      <c r="T23">
        <v>-1</v>
      </c>
    </row>
    <row r="24" spans="1:20" x14ac:dyDescent="0.45">
      <c r="A24" t="s">
        <v>159</v>
      </c>
      <c r="B24" t="s">
        <v>160</v>
      </c>
      <c r="C24" t="s">
        <v>161</v>
      </c>
      <c r="D24" t="s">
        <v>162</v>
      </c>
      <c r="E24" t="s">
        <v>163</v>
      </c>
      <c r="F24" t="s">
        <v>146</v>
      </c>
      <c r="G24" t="s">
        <v>147</v>
      </c>
      <c r="H24" t="s">
        <v>71</v>
      </c>
      <c r="I24" t="s">
        <v>92</v>
      </c>
      <c r="J24">
        <v>-1</v>
      </c>
      <c r="K24">
        <v>100</v>
      </c>
      <c r="L24">
        <v>-131</v>
      </c>
      <c r="M24" t="s">
        <v>63</v>
      </c>
      <c r="N24" t="s">
        <v>73</v>
      </c>
      <c r="O24" t="s">
        <v>31</v>
      </c>
      <c r="P24" t="s">
        <v>58</v>
      </c>
      <c r="Q24" t="s">
        <v>33</v>
      </c>
      <c r="T24">
        <v>3</v>
      </c>
    </row>
    <row r="25" spans="1:20" x14ac:dyDescent="0.45">
      <c r="A25" t="s">
        <v>164</v>
      </c>
      <c r="B25" t="s">
        <v>165</v>
      </c>
      <c r="C25" t="s">
        <v>165</v>
      </c>
      <c r="D25" t="s">
        <v>166</v>
      </c>
      <c r="E25" t="s">
        <v>167</v>
      </c>
      <c r="F25" t="s">
        <v>168</v>
      </c>
      <c r="G25" t="s">
        <v>41</v>
      </c>
      <c r="H25" t="s">
        <v>128</v>
      </c>
      <c r="I25" t="s">
        <v>169</v>
      </c>
      <c r="J25">
        <v>3</v>
      </c>
      <c r="K25">
        <v>1000</v>
      </c>
      <c r="L25">
        <v>2979</v>
      </c>
      <c r="M25" t="s">
        <v>63</v>
      </c>
      <c r="N25" t="s">
        <v>57</v>
      </c>
      <c r="O25" t="s">
        <v>79</v>
      </c>
      <c r="P25" t="s">
        <v>85</v>
      </c>
      <c r="Q25" t="s">
        <v>45</v>
      </c>
      <c r="R25" t="s">
        <v>34</v>
      </c>
      <c r="T25">
        <v>2</v>
      </c>
    </row>
    <row r="26" spans="1:20" x14ac:dyDescent="0.45">
      <c r="A26" t="s">
        <v>170</v>
      </c>
      <c r="B26" t="s">
        <v>50</v>
      </c>
      <c r="C26" t="s">
        <v>171</v>
      </c>
      <c r="D26" t="s">
        <v>50</v>
      </c>
      <c r="E26" t="s">
        <v>172</v>
      </c>
      <c r="F26" t="s">
        <v>146</v>
      </c>
      <c r="G26" t="s">
        <v>147</v>
      </c>
      <c r="H26" t="s">
        <v>42</v>
      </c>
      <c r="I26" t="s">
        <v>78</v>
      </c>
      <c r="J26">
        <v>0</v>
      </c>
      <c r="K26">
        <v>100</v>
      </c>
      <c r="L26">
        <v>0</v>
      </c>
      <c r="M26" t="s">
        <v>63</v>
      </c>
      <c r="N26" t="s">
        <v>93</v>
      </c>
      <c r="O26" t="s">
        <v>79</v>
      </c>
      <c r="P26" t="s">
        <v>58</v>
      </c>
      <c r="Q26" t="s">
        <v>45</v>
      </c>
      <c r="R26" t="s">
        <v>46</v>
      </c>
      <c r="S26" t="s">
        <v>47</v>
      </c>
      <c r="T26">
        <v>1</v>
      </c>
    </row>
    <row r="27" spans="1:20" x14ac:dyDescent="0.45">
      <c r="A27" t="s">
        <v>173</v>
      </c>
      <c r="B27" t="s">
        <v>153</v>
      </c>
      <c r="C27" t="s">
        <v>174</v>
      </c>
      <c r="D27" t="s">
        <v>175</v>
      </c>
      <c r="E27" t="s">
        <v>176</v>
      </c>
      <c r="F27" t="s">
        <v>69</v>
      </c>
      <c r="G27" t="s">
        <v>70</v>
      </c>
      <c r="H27" t="s">
        <v>128</v>
      </c>
      <c r="I27" t="s">
        <v>129</v>
      </c>
      <c r="J27">
        <v>-1</v>
      </c>
      <c r="K27">
        <v>100</v>
      </c>
      <c r="L27">
        <v>-2</v>
      </c>
      <c r="M27" t="s">
        <v>29</v>
      </c>
      <c r="N27" t="s">
        <v>57</v>
      </c>
      <c r="O27" t="s">
        <v>31</v>
      </c>
      <c r="P27" t="s">
        <v>85</v>
      </c>
      <c r="Q27" t="s">
        <v>45</v>
      </c>
      <c r="R27" t="s">
        <v>34</v>
      </c>
      <c r="T27">
        <v>6</v>
      </c>
    </row>
    <row r="28" spans="1:20" x14ac:dyDescent="0.45">
      <c r="A28" t="s">
        <v>177</v>
      </c>
      <c r="B28" t="s">
        <v>178</v>
      </c>
      <c r="C28" t="s">
        <v>179</v>
      </c>
      <c r="D28" t="s">
        <v>180</v>
      </c>
      <c r="E28" t="s">
        <v>181</v>
      </c>
      <c r="F28" t="s">
        <v>25</v>
      </c>
      <c r="G28" t="s">
        <v>26</v>
      </c>
      <c r="H28" t="s">
        <v>71</v>
      </c>
      <c r="I28" t="s">
        <v>72</v>
      </c>
      <c r="J28">
        <v>0</v>
      </c>
      <c r="K28">
        <v>100</v>
      </c>
      <c r="L28">
        <v>0</v>
      </c>
      <c r="M28" t="s">
        <v>63</v>
      </c>
      <c r="N28" t="s">
        <v>93</v>
      </c>
      <c r="O28" t="s">
        <v>79</v>
      </c>
      <c r="P28" t="s">
        <v>58</v>
      </c>
      <c r="Q28" t="s">
        <v>33</v>
      </c>
      <c r="T28">
        <v>7</v>
      </c>
    </row>
    <row r="29" spans="1:20" x14ac:dyDescent="0.45">
      <c r="A29" t="s">
        <v>182</v>
      </c>
      <c r="B29" t="s">
        <v>183</v>
      </c>
      <c r="C29" t="s">
        <v>184</v>
      </c>
      <c r="D29" t="s">
        <v>185</v>
      </c>
      <c r="E29" t="s">
        <v>186</v>
      </c>
      <c r="F29" t="s">
        <v>53</v>
      </c>
      <c r="G29" t="s">
        <v>54</v>
      </c>
      <c r="H29" t="s">
        <v>128</v>
      </c>
      <c r="I29" t="s">
        <v>129</v>
      </c>
      <c r="J29">
        <v>2</v>
      </c>
      <c r="K29">
        <v>2000</v>
      </c>
      <c r="L29">
        <v>4000</v>
      </c>
      <c r="M29" t="s">
        <v>56</v>
      </c>
      <c r="N29" t="s">
        <v>73</v>
      </c>
      <c r="O29" t="s">
        <v>79</v>
      </c>
      <c r="P29" t="s">
        <v>32</v>
      </c>
      <c r="Q29" t="s">
        <v>45</v>
      </c>
      <c r="T29">
        <v>5</v>
      </c>
    </row>
    <row r="30" spans="1:20" x14ac:dyDescent="0.45">
      <c r="A30" t="s">
        <v>187</v>
      </c>
      <c r="B30" t="s">
        <v>50</v>
      </c>
      <c r="C30" t="s">
        <v>188</v>
      </c>
      <c r="D30" t="s">
        <v>189</v>
      </c>
      <c r="E30" t="s">
        <v>190</v>
      </c>
      <c r="F30" t="s">
        <v>53</v>
      </c>
      <c r="G30" t="s">
        <v>54</v>
      </c>
      <c r="H30" t="s">
        <v>128</v>
      </c>
      <c r="I30" t="s">
        <v>169</v>
      </c>
      <c r="J30">
        <v>1</v>
      </c>
      <c r="K30">
        <v>100</v>
      </c>
      <c r="L30">
        <v>100</v>
      </c>
      <c r="M30" t="s">
        <v>63</v>
      </c>
      <c r="N30" t="s">
        <v>93</v>
      </c>
      <c r="O30" t="s">
        <v>44</v>
      </c>
      <c r="P30" t="s">
        <v>85</v>
      </c>
      <c r="Q30" t="s">
        <v>45</v>
      </c>
      <c r="T30">
        <v>3</v>
      </c>
    </row>
    <row r="31" spans="1:20" x14ac:dyDescent="0.45">
      <c r="A31" t="s">
        <v>191</v>
      </c>
      <c r="B31" t="s">
        <v>192</v>
      </c>
      <c r="C31" t="s">
        <v>193</v>
      </c>
      <c r="D31" t="s">
        <v>192</v>
      </c>
      <c r="E31" t="s">
        <v>194</v>
      </c>
      <c r="F31" t="s">
        <v>69</v>
      </c>
      <c r="G31" t="s">
        <v>70</v>
      </c>
      <c r="H31" t="s">
        <v>71</v>
      </c>
      <c r="I31" t="s">
        <v>72</v>
      </c>
      <c r="J31">
        <v>0</v>
      </c>
      <c r="K31">
        <v>2000</v>
      </c>
      <c r="L31">
        <v>0</v>
      </c>
      <c r="M31" t="s">
        <v>29</v>
      </c>
      <c r="N31" t="s">
        <v>93</v>
      </c>
      <c r="O31" t="s">
        <v>44</v>
      </c>
      <c r="P31" t="s">
        <v>32</v>
      </c>
      <c r="Q31" t="s">
        <v>45</v>
      </c>
      <c r="R31" t="s">
        <v>34</v>
      </c>
      <c r="T31">
        <v>-1</v>
      </c>
    </row>
    <row r="32" spans="1:20" x14ac:dyDescent="0.45">
      <c r="A32" t="s">
        <v>2488</v>
      </c>
      <c r="B32" t="s">
        <v>21</v>
      </c>
      <c r="C32" t="s">
        <v>196</v>
      </c>
      <c r="D32" t="s">
        <v>197</v>
      </c>
      <c r="E32" t="s">
        <v>186</v>
      </c>
      <c r="F32" t="s">
        <v>40</v>
      </c>
      <c r="G32" t="s">
        <v>41</v>
      </c>
      <c r="H32" t="s">
        <v>42</v>
      </c>
      <c r="I32" t="s">
        <v>43</v>
      </c>
      <c r="J32">
        <v>0</v>
      </c>
      <c r="K32">
        <v>2000</v>
      </c>
      <c r="L32">
        <v>0</v>
      </c>
      <c r="M32" t="s">
        <v>56</v>
      </c>
      <c r="N32" t="s">
        <v>57</v>
      </c>
      <c r="O32" t="s">
        <v>44</v>
      </c>
      <c r="P32" t="s">
        <v>85</v>
      </c>
      <c r="Q32" t="s">
        <v>45</v>
      </c>
      <c r="R32" t="s">
        <v>34</v>
      </c>
      <c r="T32">
        <v>6</v>
      </c>
    </row>
    <row r="33" spans="1:20" x14ac:dyDescent="0.45">
      <c r="A33" t="s">
        <v>198</v>
      </c>
      <c r="B33" t="s">
        <v>199</v>
      </c>
      <c r="C33" t="s">
        <v>200</v>
      </c>
      <c r="D33" t="s">
        <v>201</v>
      </c>
      <c r="E33" t="s">
        <v>134</v>
      </c>
      <c r="F33" t="s">
        <v>91</v>
      </c>
      <c r="G33" t="s">
        <v>41</v>
      </c>
      <c r="H33" t="s">
        <v>71</v>
      </c>
      <c r="I33" t="s">
        <v>117</v>
      </c>
      <c r="J33">
        <v>3</v>
      </c>
      <c r="K33">
        <v>500</v>
      </c>
      <c r="L33">
        <v>1500</v>
      </c>
      <c r="M33" t="s">
        <v>56</v>
      </c>
      <c r="N33" t="s">
        <v>73</v>
      </c>
      <c r="O33" t="s">
        <v>31</v>
      </c>
      <c r="P33" t="s">
        <v>85</v>
      </c>
      <c r="Q33" t="s">
        <v>33</v>
      </c>
      <c r="R33" t="s">
        <v>34</v>
      </c>
      <c r="T33">
        <v>4</v>
      </c>
    </row>
    <row r="34" spans="1:20" x14ac:dyDescent="0.45">
      <c r="A34" t="s">
        <v>202</v>
      </c>
      <c r="B34" t="s">
        <v>203</v>
      </c>
      <c r="C34" t="s">
        <v>204</v>
      </c>
      <c r="D34" t="s">
        <v>183</v>
      </c>
      <c r="E34" t="s">
        <v>205</v>
      </c>
      <c r="F34" t="s">
        <v>146</v>
      </c>
      <c r="G34" t="s">
        <v>147</v>
      </c>
      <c r="H34" t="s">
        <v>71</v>
      </c>
      <c r="I34" t="s">
        <v>72</v>
      </c>
      <c r="J34">
        <v>2</v>
      </c>
      <c r="K34">
        <v>2000</v>
      </c>
      <c r="L34">
        <v>4000</v>
      </c>
      <c r="M34" t="s">
        <v>63</v>
      </c>
      <c r="N34" t="s">
        <v>57</v>
      </c>
      <c r="O34" t="s">
        <v>79</v>
      </c>
      <c r="P34" t="s">
        <v>32</v>
      </c>
      <c r="Q34" t="s">
        <v>45</v>
      </c>
      <c r="R34" t="s">
        <v>34</v>
      </c>
      <c r="T34">
        <v>1</v>
      </c>
    </row>
    <row r="35" spans="1:20" x14ac:dyDescent="0.45">
      <c r="A35" t="s">
        <v>206</v>
      </c>
      <c r="B35" t="s">
        <v>207</v>
      </c>
      <c r="C35" t="s">
        <v>38</v>
      </c>
      <c r="D35" t="s">
        <v>38</v>
      </c>
      <c r="E35" t="s">
        <v>114</v>
      </c>
      <c r="F35" t="s">
        <v>40</v>
      </c>
      <c r="G35" t="s">
        <v>41</v>
      </c>
      <c r="H35" t="s">
        <v>42</v>
      </c>
      <c r="I35" t="s">
        <v>78</v>
      </c>
      <c r="J35">
        <v>3</v>
      </c>
      <c r="K35">
        <v>1000</v>
      </c>
      <c r="L35">
        <v>3000</v>
      </c>
      <c r="M35" t="s">
        <v>29</v>
      </c>
      <c r="N35" t="s">
        <v>57</v>
      </c>
      <c r="O35" t="s">
        <v>31</v>
      </c>
      <c r="P35" t="s">
        <v>32</v>
      </c>
      <c r="Q35" t="s">
        <v>33</v>
      </c>
      <c r="T35">
        <v>0</v>
      </c>
    </row>
    <row r="36" spans="1:20" x14ac:dyDescent="0.45">
      <c r="A36" t="s">
        <v>208</v>
      </c>
      <c r="B36" t="s">
        <v>209</v>
      </c>
      <c r="C36" t="s">
        <v>210</v>
      </c>
      <c r="D36" t="s">
        <v>211</v>
      </c>
      <c r="E36" t="s">
        <v>114</v>
      </c>
      <c r="F36" t="s">
        <v>25</v>
      </c>
      <c r="G36" t="s">
        <v>26</v>
      </c>
      <c r="H36" t="s">
        <v>71</v>
      </c>
      <c r="I36" t="s">
        <v>72</v>
      </c>
      <c r="J36">
        <v>1</v>
      </c>
      <c r="K36">
        <v>1000</v>
      </c>
      <c r="L36">
        <v>1000</v>
      </c>
      <c r="N36" t="s">
        <v>93</v>
      </c>
      <c r="O36" t="s">
        <v>64</v>
      </c>
      <c r="P36" t="s">
        <v>58</v>
      </c>
      <c r="Q36" t="s">
        <v>33</v>
      </c>
      <c r="R36" t="s">
        <v>34</v>
      </c>
      <c r="T36">
        <v>5</v>
      </c>
    </row>
    <row r="37" spans="1:20" x14ac:dyDescent="0.45">
      <c r="A37" t="s">
        <v>2489</v>
      </c>
      <c r="B37" t="s">
        <v>213</v>
      </c>
      <c r="C37" t="s">
        <v>214</v>
      </c>
      <c r="D37" t="s">
        <v>215</v>
      </c>
      <c r="E37" t="s">
        <v>216</v>
      </c>
      <c r="F37" t="s">
        <v>115</v>
      </c>
      <c r="G37" t="s">
        <v>116</v>
      </c>
      <c r="H37" t="s">
        <v>42</v>
      </c>
      <c r="I37" t="s">
        <v>43</v>
      </c>
      <c r="J37">
        <v>2</v>
      </c>
      <c r="K37">
        <v>2000</v>
      </c>
      <c r="L37">
        <v>4000</v>
      </c>
      <c r="N37" t="s">
        <v>57</v>
      </c>
      <c r="O37" t="s">
        <v>44</v>
      </c>
      <c r="P37" t="s">
        <v>58</v>
      </c>
      <c r="Q37" t="s">
        <v>45</v>
      </c>
      <c r="T37">
        <v>4</v>
      </c>
    </row>
    <row r="38" spans="1:20" x14ac:dyDescent="0.45">
      <c r="A38" t="s">
        <v>217</v>
      </c>
      <c r="B38" t="s">
        <v>218</v>
      </c>
      <c r="C38" t="s">
        <v>219</v>
      </c>
      <c r="D38" t="s">
        <v>220</v>
      </c>
      <c r="E38" t="s">
        <v>221</v>
      </c>
      <c r="F38" t="s">
        <v>53</v>
      </c>
      <c r="G38" t="s">
        <v>54</v>
      </c>
      <c r="H38" t="s">
        <v>71</v>
      </c>
      <c r="I38" t="s">
        <v>92</v>
      </c>
      <c r="J38">
        <v>1</v>
      </c>
      <c r="K38">
        <v>2000</v>
      </c>
      <c r="L38">
        <v>2000</v>
      </c>
      <c r="M38" t="s">
        <v>63</v>
      </c>
      <c r="N38" t="s">
        <v>73</v>
      </c>
      <c r="O38" t="s">
        <v>31</v>
      </c>
      <c r="P38" t="s">
        <v>32</v>
      </c>
      <c r="Q38" t="s">
        <v>33</v>
      </c>
      <c r="R38" t="s">
        <v>34</v>
      </c>
      <c r="T38">
        <v>2</v>
      </c>
    </row>
    <row r="39" spans="1:20" x14ac:dyDescent="0.45">
      <c r="A39" t="s">
        <v>222</v>
      </c>
      <c r="B39" t="s">
        <v>106</v>
      </c>
      <c r="C39" t="s">
        <v>140</v>
      </c>
      <c r="D39" t="s">
        <v>140</v>
      </c>
      <c r="E39" t="s">
        <v>138</v>
      </c>
      <c r="F39" t="s">
        <v>146</v>
      </c>
      <c r="G39" t="s">
        <v>147</v>
      </c>
      <c r="H39" t="s">
        <v>27</v>
      </c>
      <c r="I39" t="s">
        <v>84</v>
      </c>
      <c r="J39">
        <v>0</v>
      </c>
      <c r="K39">
        <v>2000</v>
      </c>
      <c r="L39">
        <v>0</v>
      </c>
      <c r="M39" t="s">
        <v>56</v>
      </c>
      <c r="N39" t="s">
        <v>30</v>
      </c>
      <c r="O39" t="s">
        <v>79</v>
      </c>
      <c r="P39" t="s">
        <v>32</v>
      </c>
      <c r="Q39" t="s">
        <v>33</v>
      </c>
      <c r="R39" t="s">
        <v>34</v>
      </c>
      <c r="T39">
        <v>0</v>
      </c>
    </row>
    <row r="40" spans="1:20" x14ac:dyDescent="0.45">
      <c r="A40" t="s">
        <v>223</v>
      </c>
      <c r="B40" t="s">
        <v>224</v>
      </c>
      <c r="C40" t="s">
        <v>225</v>
      </c>
      <c r="D40" t="s">
        <v>226</v>
      </c>
      <c r="E40" t="s">
        <v>227</v>
      </c>
      <c r="F40" t="s">
        <v>69</v>
      </c>
      <c r="G40" t="s">
        <v>70</v>
      </c>
      <c r="H40" t="s">
        <v>42</v>
      </c>
      <c r="I40" t="s">
        <v>122</v>
      </c>
      <c r="J40">
        <v>2</v>
      </c>
      <c r="K40">
        <v>2000</v>
      </c>
      <c r="L40">
        <v>4000</v>
      </c>
      <c r="M40" t="s">
        <v>63</v>
      </c>
      <c r="N40" t="s">
        <v>73</v>
      </c>
      <c r="O40" t="s">
        <v>31</v>
      </c>
      <c r="P40" t="s">
        <v>32</v>
      </c>
      <c r="Q40" t="s">
        <v>33</v>
      </c>
      <c r="R40" t="s">
        <v>34</v>
      </c>
      <c r="T40">
        <v>6</v>
      </c>
    </row>
    <row r="41" spans="1:20" x14ac:dyDescent="0.45">
      <c r="A41" t="s">
        <v>228</v>
      </c>
      <c r="B41" t="s">
        <v>166</v>
      </c>
      <c r="C41" t="s">
        <v>229</v>
      </c>
      <c r="D41" t="s">
        <v>230</v>
      </c>
      <c r="E41" t="s">
        <v>227</v>
      </c>
      <c r="F41" t="s">
        <v>91</v>
      </c>
      <c r="G41" t="s">
        <v>41</v>
      </c>
      <c r="H41" t="s">
        <v>128</v>
      </c>
      <c r="I41" t="s">
        <v>231</v>
      </c>
      <c r="J41">
        <v>1</v>
      </c>
      <c r="K41">
        <v>2000</v>
      </c>
      <c r="L41">
        <v>2000</v>
      </c>
      <c r="M41" t="s">
        <v>29</v>
      </c>
      <c r="N41" t="s">
        <v>57</v>
      </c>
      <c r="O41" t="s">
        <v>64</v>
      </c>
      <c r="P41" t="s">
        <v>32</v>
      </c>
      <c r="Q41" t="s">
        <v>33</v>
      </c>
      <c r="T41">
        <v>7</v>
      </c>
    </row>
    <row r="42" spans="1:20" x14ac:dyDescent="0.45">
      <c r="A42" t="s">
        <v>2490</v>
      </c>
      <c r="B42" t="s">
        <v>185</v>
      </c>
      <c r="C42" t="s">
        <v>87</v>
      </c>
      <c r="D42" t="s">
        <v>233</v>
      </c>
      <c r="E42" t="s">
        <v>186</v>
      </c>
      <c r="F42" t="s">
        <v>91</v>
      </c>
      <c r="G42" t="s">
        <v>41</v>
      </c>
      <c r="H42" t="s">
        <v>71</v>
      </c>
      <c r="I42" t="s">
        <v>92</v>
      </c>
      <c r="J42">
        <v>-1</v>
      </c>
      <c r="K42">
        <v>500</v>
      </c>
      <c r="L42">
        <v>-500</v>
      </c>
      <c r="M42" t="s">
        <v>63</v>
      </c>
      <c r="N42" t="s">
        <v>73</v>
      </c>
      <c r="O42" t="s">
        <v>44</v>
      </c>
      <c r="P42" t="s">
        <v>85</v>
      </c>
      <c r="Q42" t="s">
        <v>33</v>
      </c>
      <c r="R42" t="s">
        <v>46</v>
      </c>
      <c r="T42">
        <v>-1</v>
      </c>
    </row>
    <row r="43" spans="1:20" x14ac:dyDescent="0.45">
      <c r="A43" t="s">
        <v>234</v>
      </c>
      <c r="B43" t="s">
        <v>235</v>
      </c>
      <c r="C43" t="s">
        <v>81</v>
      </c>
      <c r="D43" t="s">
        <v>81</v>
      </c>
      <c r="E43" t="s">
        <v>236</v>
      </c>
      <c r="F43" t="s">
        <v>168</v>
      </c>
      <c r="G43" t="s">
        <v>41</v>
      </c>
      <c r="H43" t="s">
        <v>42</v>
      </c>
      <c r="I43" t="s">
        <v>43</v>
      </c>
      <c r="J43">
        <v>0</v>
      </c>
      <c r="K43">
        <v>1000</v>
      </c>
      <c r="L43">
        <v>33</v>
      </c>
      <c r="M43" t="s">
        <v>63</v>
      </c>
      <c r="N43" t="s">
        <v>57</v>
      </c>
      <c r="O43" t="s">
        <v>44</v>
      </c>
      <c r="P43" t="s">
        <v>85</v>
      </c>
      <c r="Q43" t="s">
        <v>45</v>
      </c>
      <c r="T43">
        <v>0</v>
      </c>
    </row>
    <row r="44" spans="1:20" x14ac:dyDescent="0.45">
      <c r="A44" t="s">
        <v>237</v>
      </c>
      <c r="B44" t="s">
        <v>162</v>
      </c>
      <c r="C44" t="s">
        <v>162</v>
      </c>
      <c r="D44" t="s">
        <v>140</v>
      </c>
      <c r="E44" t="s">
        <v>238</v>
      </c>
      <c r="F44" t="s">
        <v>168</v>
      </c>
      <c r="G44" t="s">
        <v>41</v>
      </c>
      <c r="H44" t="s">
        <v>128</v>
      </c>
      <c r="I44" t="s">
        <v>129</v>
      </c>
      <c r="J44">
        <v>3</v>
      </c>
      <c r="K44">
        <v>100</v>
      </c>
      <c r="L44">
        <v>300</v>
      </c>
      <c r="M44" t="s">
        <v>29</v>
      </c>
      <c r="N44" t="s">
        <v>73</v>
      </c>
      <c r="O44" t="s">
        <v>44</v>
      </c>
      <c r="P44" t="s">
        <v>85</v>
      </c>
      <c r="Q44" t="s">
        <v>45</v>
      </c>
      <c r="T44">
        <v>6</v>
      </c>
    </row>
    <row r="45" spans="1:20" x14ac:dyDescent="0.45">
      <c r="A45" t="s">
        <v>239</v>
      </c>
      <c r="B45" t="s">
        <v>156</v>
      </c>
      <c r="C45" t="s">
        <v>156</v>
      </c>
      <c r="D45" t="s">
        <v>192</v>
      </c>
      <c r="E45" t="s">
        <v>240</v>
      </c>
      <c r="F45" t="s">
        <v>53</v>
      </c>
      <c r="G45" t="s">
        <v>54</v>
      </c>
      <c r="H45" t="s">
        <v>128</v>
      </c>
      <c r="I45" t="s">
        <v>129</v>
      </c>
      <c r="J45">
        <v>3</v>
      </c>
      <c r="K45">
        <v>1000</v>
      </c>
      <c r="L45">
        <v>3000</v>
      </c>
      <c r="M45" t="s">
        <v>56</v>
      </c>
      <c r="N45" t="s">
        <v>30</v>
      </c>
      <c r="O45" t="s">
        <v>44</v>
      </c>
      <c r="P45" t="s">
        <v>85</v>
      </c>
      <c r="Q45" t="s">
        <v>33</v>
      </c>
      <c r="T45">
        <v>3</v>
      </c>
    </row>
    <row r="46" spans="1:20" x14ac:dyDescent="0.45">
      <c r="A46" t="s">
        <v>241</v>
      </c>
      <c r="B46" t="s">
        <v>242</v>
      </c>
      <c r="C46" t="s">
        <v>243</v>
      </c>
      <c r="D46" t="s">
        <v>203</v>
      </c>
      <c r="E46" t="s">
        <v>244</v>
      </c>
      <c r="F46" t="s">
        <v>168</v>
      </c>
      <c r="G46" t="s">
        <v>41</v>
      </c>
      <c r="H46" t="s">
        <v>42</v>
      </c>
      <c r="I46" t="s">
        <v>122</v>
      </c>
      <c r="J46">
        <v>1</v>
      </c>
      <c r="K46">
        <v>100</v>
      </c>
      <c r="L46">
        <v>100</v>
      </c>
      <c r="M46" t="s">
        <v>56</v>
      </c>
      <c r="N46" t="s">
        <v>57</v>
      </c>
      <c r="O46" t="s">
        <v>79</v>
      </c>
      <c r="P46" t="s">
        <v>32</v>
      </c>
      <c r="Q46" t="s">
        <v>45</v>
      </c>
      <c r="R46" t="s">
        <v>46</v>
      </c>
      <c r="S46" t="s">
        <v>245</v>
      </c>
      <c r="T46">
        <v>1</v>
      </c>
    </row>
    <row r="47" spans="1:20" x14ac:dyDescent="0.45">
      <c r="A47" t="s">
        <v>246</v>
      </c>
      <c r="B47" t="s">
        <v>247</v>
      </c>
      <c r="C47" t="s">
        <v>247</v>
      </c>
      <c r="D47" t="s">
        <v>248</v>
      </c>
      <c r="E47" t="s">
        <v>249</v>
      </c>
      <c r="F47" t="s">
        <v>115</v>
      </c>
      <c r="G47" t="s">
        <v>116</v>
      </c>
      <c r="H47" t="s">
        <v>128</v>
      </c>
      <c r="I47" t="s">
        <v>129</v>
      </c>
      <c r="J47">
        <v>-1</v>
      </c>
      <c r="K47">
        <v>500</v>
      </c>
      <c r="L47">
        <v>-500</v>
      </c>
      <c r="N47" t="s">
        <v>57</v>
      </c>
      <c r="O47" t="s">
        <v>31</v>
      </c>
      <c r="P47" t="s">
        <v>58</v>
      </c>
      <c r="Q47" t="s">
        <v>45</v>
      </c>
      <c r="R47" t="s">
        <v>34</v>
      </c>
      <c r="T47">
        <v>6</v>
      </c>
    </row>
    <row r="48" spans="1:20" x14ac:dyDescent="0.45">
      <c r="A48" t="s">
        <v>250</v>
      </c>
      <c r="B48" t="s">
        <v>251</v>
      </c>
      <c r="C48" t="s">
        <v>252</v>
      </c>
      <c r="D48" t="s">
        <v>215</v>
      </c>
      <c r="E48" t="s">
        <v>253</v>
      </c>
      <c r="F48" t="s">
        <v>168</v>
      </c>
      <c r="G48" t="s">
        <v>41</v>
      </c>
      <c r="H48" t="s">
        <v>27</v>
      </c>
      <c r="I48" t="s">
        <v>55</v>
      </c>
      <c r="J48">
        <v>3</v>
      </c>
      <c r="K48">
        <v>500</v>
      </c>
      <c r="L48">
        <v>1500</v>
      </c>
      <c r="N48" t="s">
        <v>57</v>
      </c>
      <c r="O48" t="s">
        <v>79</v>
      </c>
      <c r="P48" t="s">
        <v>58</v>
      </c>
      <c r="Q48" t="s">
        <v>33</v>
      </c>
      <c r="R48" t="s">
        <v>46</v>
      </c>
      <c r="S48" t="s">
        <v>254</v>
      </c>
      <c r="T48">
        <v>5</v>
      </c>
    </row>
    <row r="49" spans="1:20" x14ac:dyDescent="0.45">
      <c r="A49" t="s">
        <v>255</v>
      </c>
      <c r="B49" t="s">
        <v>256</v>
      </c>
      <c r="C49" t="s">
        <v>257</v>
      </c>
      <c r="D49" t="s">
        <v>258</v>
      </c>
      <c r="E49" t="s">
        <v>227</v>
      </c>
      <c r="F49" t="s">
        <v>168</v>
      </c>
      <c r="G49" t="s">
        <v>41</v>
      </c>
      <c r="H49" t="s">
        <v>27</v>
      </c>
      <c r="I49" t="s">
        <v>84</v>
      </c>
      <c r="J49">
        <v>-1</v>
      </c>
      <c r="K49">
        <v>1000</v>
      </c>
      <c r="L49">
        <v>-1000</v>
      </c>
      <c r="M49" t="s">
        <v>63</v>
      </c>
      <c r="N49" t="s">
        <v>93</v>
      </c>
      <c r="O49" t="s">
        <v>79</v>
      </c>
      <c r="P49" t="s">
        <v>58</v>
      </c>
      <c r="Q49" t="s">
        <v>45</v>
      </c>
      <c r="T49">
        <v>2</v>
      </c>
    </row>
    <row r="50" spans="1:20" x14ac:dyDescent="0.45">
      <c r="A50" t="s">
        <v>259</v>
      </c>
      <c r="B50" t="s">
        <v>260</v>
      </c>
      <c r="C50" t="s">
        <v>261</v>
      </c>
      <c r="D50" t="s">
        <v>262</v>
      </c>
      <c r="E50" t="s">
        <v>263</v>
      </c>
      <c r="F50" t="s">
        <v>115</v>
      </c>
      <c r="G50" t="s">
        <v>116</v>
      </c>
      <c r="H50" t="s">
        <v>42</v>
      </c>
      <c r="I50" t="s">
        <v>122</v>
      </c>
      <c r="J50">
        <v>3</v>
      </c>
      <c r="K50">
        <v>500</v>
      </c>
      <c r="L50">
        <v>1500</v>
      </c>
      <c r="M50" t="s">
        <v>63</v>
      </c>
      <c r="N50" t="s">
        <v>57</v>
      </c>
      <c r="O50" t="s">
        <v>79</v>
      </c>
      <c r="P50" t="s">
        <v>32</v>
      </c>
      <c r="Q50" t="s">
        <v>45</v>
      </c>
      <c r="R50" t="s">
        <v>34</v>
      </c>
      <c r="T50">
        <v>6</v>
      </c>
    </row>
    <row r="51" spans="1:20" x14ac:dyDescent="0.45">
      <c r="A51" t="s">
        <v>264</v>
      </c>
      <c r="B51" t="s">
        <v>265</v>
      </c>
      <c r="C51" t="s">
        <v>266</v>
      </c>
      <c r="D51" t="s">
        <v>267</v>
      </c>
      <c r="E51" t="s">
        <v>268</v>
      </c>
      <c r="F51" t="s">
        <v>40</v>
      </c>
      <c r="G51" t="s">
        <v>41</v>
      </c>
      <c r="H51" t="s">
        <v>71</v>
      </c>
      <c r="I51" t="s">
        <v>117</v>
      </c>
      <c r="J51">
        <v>1</v>
      </c>
      <c r="K51">
        <v>1000</v>
      </c>
      <c r="L51">
        <v>1000</v>
      </c>
      <c r="M51" t="s">
        <v>63</v>
      </c>
      <c r="N51" t="s">
        <v>30</v>
      </c>
      <c r="O51" t="s">
        <v>31</v>
      </c>
      <c r="P51" t="s">
        <v>32</v>
      </c>
      <c r="Q51" t="s">
        <v>33</v>
      </c>
      <c r="R51" t="s">
        <v>34</v>
      </c>
      <c r="T51">
        <v>6</v>
      </c>
    </row>
    <row r="52" spans="1:20" x14ac:dyDescent="0.45">
      <c r="A52" t="s">
        <v>269</v>
      </c>
      <c r="B52" t="s">
        <v>270</v>
      </c>
      <c r="C52" t="s">
        <v>137</v>
      </c>
      <c r="D52" t="s">
        <v>60</v>
      </c>
      <c r="E52" t="s">
        <v>271</v>
      </c>
      <c r="F52" t="s">
        <v>40</v>
      </c>
      <c r="G52" t="s">
        <v>41</v>
      </c>
      <c r="H52" t="s">
        <v>71</v>
      </c>
      <c r="I52" t="s">
        <v>72</v>
      </c>
      <c r="J52">
        <v>1</v>
      </c>
      <c r="K52">
        <v>500</v>
      </c>
      <c r="L52">
        <v>102</v>
      </c>
      <c r="M52" t="s">
        <v>29</v>
      </c>
      <c r="N52" t="s">
        <v>93</v>
      </c>
      <c r="O52" t="s">
        <v>79</v>
      </c>
      <c r="P52" t="s">
        <v>58</v>
      </c>
      <c r="Q52" t="s">
        <v>33</v>
      </c>
      <c r="R52" t="s">
        <v>34</v>
      </c>
      <c r="T52">
        <v>6</v>
      </c>
    </row>
    <row r="53" spans="1:20" x14ac:dyDescent="0.45">
      <c r="A53" t="s">
        <v>272</v>
      </c>
      <c r="B53" t="s">
        <v>273</v>
      </c>
      <c r="C53" t="s">
        <v>274</v>
      </c>
      <c r="D53" t="s">
        <v>275</v>
      </c>
      <c r="E53" t="s">
        <v>190</v>
      </c>
      <c r="F53" t="s">
        <v>40</v>
      </c>
      <c r="G53" t="s">
        <v>41</v>
      </c>
      <c r="H53" t="s">
        <v>71</v>
      </c>
      <c r="I53" t="s">
        <v>92</v>
      </c>
      <c r="J53">
        <v>1</v>
      </c>
      <c r="K53">
        <v>2000</v>
      </c>
      <c r="L53">
        <v>2000</v>
      </c>
      <c r="M53" t="s">
        <v>63</v>
      </c>
      <c r="N53" t="s">
        <v>30</v>
      </c>
      <c r="O53" t="s">
        <v>31</v>
      </c>
      <c r="P53" t="s">
        <v>85</v>
      </c>
      <c r="Q53" t="s">
        <v>33</v>
      </c>
      <c r="R53" t="s">
        <v>34</v>
      </c>
      <c r="T53">
        <v>6</v>
      </c>
    </row>
    <row r="54" spans="1:20" x14ac:dyDescent="0.45">
      <c r="A54" t="s">
        <v>276</v>
      </c>
      <c r="B54" t="s">
        <v>270</v>
      </c>
      <c r="C54" t="s">
        <v>277</v>
      </c>
      <c r="D54" t="s">
        <v>277</v>
      </c>
      <c r="E54" t="s">
        <v>90</v>
      </c>
      <c r="F54" t="s">
        <v>40</v>
      </c>
      <c r="G54" t="s">
        <v>41</v>
      </c>
      <c r="H54" t="s">
        <v>71</v>
      </c>
      <c r="I54" t="s">
        <v>117</v>
      </c>
      <c r="J54">
        <v>1</v>
      </c>
      <c r="K54">
        <v>100</v>
      </c>
      <c r="L54">
        <v>100</v>
      </c>
      <c r="M54" t="s">
        <v>63</v>
      </c>
      <c r="N54" t="s">
        <v>93</v>
      </c>
      <c r="O54" t="s">
        <v>44</v>
      </c>
      <c r="P54" t="s">
        <v>58</v>
      </c>
      <c r="Q54" t="s">
        <v>33</v>
      </c>
      <c r="R54" t="s">
        <v>34</v>
      </c>
      <c r="T54">
        <v>0</v>
      </c>
    </row>
    <row r="55" spans="1:20" x14ac:dyDescent="0.45">
      <c r="A55" t="s">
        <v>278</v>
      </c>
      <c r="B55" t="s">
        <v>279</v>
      </c>
      <c r="C55" t="s">
        <v>274</v>
      </c>
      <c r="D55" t="s">
        <v>275</v>
      </c>
      <c r="E55" t="s">
        <v>280</v>
      </c>
      <c r="F55" t="s">
        <v>53</v>
      </c>
      <c r="G55" t="s">
        <v>54</v>
      </c>
      <c r="H55" t="s">
        <v>27</v>
      </c>
      <c r="I55" t="s">
        <v>28</v>
      </c>
      <c r="J55">
        <v>0</v>
      </c>
      <c r="K55">
        <v>2000</v>
      </c>
      <c r="L55">
        <v>0</v>
      </c>
      <c r="N55" t="s">
        <v>93</v>
      </c>
      <c r="O55" t="s">
        <v>44</v>
      </c>
      <c r="P55" t="s">
        <v>85</v>
      </c>
      <c r="Q55" t="s">
        <v>45</v>
      </c>
      <c r="R55" t="s">
        <v>46</v>
      </c>
      <c r="S55" t="s">
        <v>47</v>
      </c>
      <c r="T55">
        <v>6</v>
      </c>
    </row>
    <row r="56" spans="1:20" x14ac:dyDescent="0.45">
      <c r="A56" t="s">
        <v>281</v>
      </c>
      <c r="B56" t="s">
        <v>282</v>
      </c>
      <c r="C56" t="s">
        <v>283</v>
      </c>
      <c r="D56" t="s">
        <v>283</v>
      </c>
      <c r="E56" t="s">
        <v>284</v>
      </c>
      <c r="F56" t="s">
        <v>91</v>
      </c>
      <c r="G56" t="s">
        <v>41</v>
      </c>
      <c r="H56" t="s">
        <v>27</v>
      </c>
      <c r="I56" t="s">
        <v>84</v>
      </c>
      <c r="J56">
        <v>2</v>
      </c>
      <c r="K56">
        <v>2000</v>
      </c>
      <c r="L56">
        <v>4000</v>
      </c>
      <c r="N56" t="s">
        <v>30</v>
      </c>
      <c r="O56" t="s">
        <v>31</v>
      </c>
      <c r="P56" t="s">
        <v>58</v>
      </c>
      <c r="Q56" t="s">
        <v>45</v>
      </c>
      <c r="T56">
        <v>0</v>
      </c>
    </row>
    <row r="57" spans="1:20" x14ac:dyDescent="0.45">
      <c r="A57" t="s">
        <v>2491</v>
      </c>
      <c r="B57" t="s">
        <v>261</v>
      </c>
      <c r="C57" t="s">
        <v>61</v>
      </c>
      <c r="D57" t="s">
        <v>286</v>
      </c>
      <c r="E57" t="s">
        <v>287</v>
      </c>
      <c r="F57" t="s">
        <v>91</v>
      </c>
      <c r="G57" t="s">
        <v>41</v>
      </c>
      <c r="H57" t="s">
        <v>42</v>
      </c>
      <c r="I57" t="s">
        <v>122</v>
      </c>
      <c r="J57">
        <v>3</v>
      </c>
      <c r="K57">
        <v>0</v>
      </c>
      <c r="L57">
        <v>0</v>
      </c>
      <c r="M57" t="s">
        <v>63</v>
      </c>
      <c r="N57" t="s">
        <v>73</v>
      </c>
      <c r="O57" t="s">
        <v>44</v>
      </c>
      <c r="P57" t="s">
        <v>85</v>
      </c>
      <c r="Q57" t="s">
        <v>33</v>
      </c>
      <c r="R57" t="s">
        <v>46</v>
      </c>
      <c r="T57">
        <v>7</v>
      </c>
    </row>
    <row r="58" spans="1:20" x14ac:dyDescent="0.45">
      <c r="A58" t="s">
        <v>288</v>
      </c>
      <c r="B58" t="s">
        <v>289</v>
      </c>
      <c r="C58" t="s">
        <v>290</v>
      </c>
      <c r="D58" t="s">
        <v>291</v>
      </c>
      <c r="E58" t="s">
        <v>227</v>
      </c>
      <c r="F58" t="s">
        <v>146</v>
      </c>
      <c r="G58" t="s">
        <v>147</v>
      </c>
      <c r="H58" t="s">
        <v>128</v>
      </c>
      <c r="I58" t="s">
        <v>129</v>
      </c>
      <c r="J58">
        <v>-1</v>
      </c>
      <c r="K58">
        <v>100</v>
      </c>
      <c r="L58">
        <v>-100</v>
      </c>
      <c r="M58" t="s">
        <v>56</v>
      </c>
      <c r="N58" t="s">
        <v>93</v>
      </c>
      <c r="O58" t="s">
        <v>44</v>
      </c>
      <c r="P58" t="s">
        <v>32</v>
      </c>
      <c r="Q58" t="s">
        <v>45</v>
      </c>
      <c r="R58" t="s">
        <v>46</v>
      </c>
      <c r="T58">
        <v>1</v>
      </c>
    </row>
    <row r="59" spans="1:20" x14ac:dyDescent="0.45">
      <c r="A59" t="s">
        <v>292</v>
      </c>
      <c r="B59" t="s">
        <v>293</v>
      </c>
      <c r="C59" t="s">
        <v>294</v>
      </c>
      <c r="D59" t="s">
        <v>283</v>
      </c>
      <c r="E59" t="s">
        <v>181</v>
      </c>
      <c r="F59" t="s">
        <v>168</v>
      </c>
      <c r="G59" t="s">
        <v>41</v>
      </c>
      <c r="H59" t="s">
        <v>128</v>
      </c>
      <c r="I59" t="s">
        <v>129</v>
      </c>
      <c r="J59">
        <v>2</v>
      </c>
      <c r="K59">
        <v>100</v>
      </c>
      <c r="L59">
        <v>200</v>
      </c>
      <c r="M59" t="s">
        <v>63</v>
      </c>
      <c r="N59" t="s">
        <v>30</v>
      </c>
      <c r="O59" t="s">
        <v>31</v>
      </c>
      <c r="P59" t="s">
        <v>85</v>
      </c>
      <c r="Q59" t="s">
        <v>33</v>
      </c>
      <c r="R59" t="s">
        <v>46</v>
      </c>
      <c r="T59">
        <v>4</v>
      </c>
    </row>
    <row r="60" spans="1:20" x14ac:dyDescent="0.45">
      <c r="A60" t="s">
        <v>295</v>
      </c>
      <c r="B60" t="s">
        <v>296</v>
      </c>
      <c r="C60" t="s">
        <v>296</v>
      </c>
      <c r="D60" t="s">
        <v>297</v>
      </c>
      <c r="E60" t="s">
        <v>298</v>
      </c>
      <c r="F60" t="s">
        <v>146</v>
      </c>
      <c r="G60" t="s">
        <v>147</v>
      </c>
      <c r="H60" t="s">
        <v>128</v>
      </c>
      <c r="I60" t="s">
        <v>129</v>
      </c>
      <c r="J60">
        <v>1</v>
      </c>
      <c r="K60">
        <v>0</v>
      </c>
      <c r="L60">
        <v>-243</v>
      </c>
      <c r="M60" t="s">
        <v>56</v>
      </c>
      <c r="N60" t="s">
        <v>73</v>
      </c>
      <c r="O60" t="s">
        <v>44</v>
      </c>
      <c r="P60" t="s">
        <v>85</v>
      </c>
      <c r="Q60" t="s">
        <v>33</v>
      </c>
      <c r="T60">
        <v>1</v>
      </c>
    </row>
    <row r="61" spans="1:20" x14ac:dyDescent="0.45">
      <c r="A61" t="s">
        <v>299</v>
      </c>
      <c r="B61" t="s">
        <v>300</v>
      </c>
      <c r="C61" t="s">
        <v>301</v>
      </c>
      <c r="D61" t="s">
        <v>242</v>
      </c>
      <c r="E61" t="s">
        <v>271</v>
      </c>
      <c r="F61" t="s">
        <v>53</v>
      </c>
      <c r="G61" t="s">
        <v>54</v>
      </c>
      <c r="H61" t="s">
        <v>71</v>
      </c>
      <c r="I61" t="s">
        <v>72</v>
      </c>
      <c r="J61">
        <v>2</v>
      </c>
      <c r="K61">
        <v>2000</v>
      </c>
      <c r="L61">
        <v>4000</v>
      </c>
      <c r="M61" t="s">
        <v>63</v>
      </c>
      <c r="N61" t="s">
        <v>57</v>
      </c>
      <c r="O61" t="s">
        <v>31</v>
      </c>
      <c r="P61" t="s">
        <v>58</v>
      </c>
      <c r="Q61" t="s">
        <v>45</v>
      </c>
      <c r="T61">
        <v>5</v>
      </c>
    </row>
    <row r="62" spans="1:20" x14ac:dyDescent="0.45">
      <c r="A62" t="s">
        <v>302</v>
      </c>
      <c r="B62" t="s">
        <v>303</v>
      </c>
      <c r="C62" t="s">
        <v>304</v>
      </c>
      <c r="D62" t="s">
        <v>213</v>
      </c>
      <c r="E62" t="s">
        <v>305</v>
      </c>
      <c r="F62" t="s">
        <v>69</v>
      </c>
      <c r="G62" t="s">
        <v>70</v>
      </c>
      <c r="H62" t="s">
        <v>128</v>
      </c>
      <c r="I62" t="s">
        <v>169</v>
      </c>
      <c r="J62">
        <v>3</v>
      </c>
      <c r="K62">
        <v>100</v>
      </c>
      <c r="L62">
        <v>300</v>
      </c>
      <c r="M62" t="s">
        <v>56</v>
      </c>
      <c r="N62" t="s">
        <v>30</v>
      </c>
      <c r="O62" t="s">
        <v>44</v>
      </c>
      <c r="P62" t="s">
        <v>58</v>
      </c>
      <c r="Q62" t="s">
        <v>45</v>
      </c>
      <c r="R62" t="s">
        <v>46</v>
      </c>
      <c r="T62">
        <v>6</v>
      </c>
    </row>
    <row r="63" spans="1:20" x14ac:dyDescent="0.45">
      <c r="A63" t="s">
        <v>306</v>
      </c>
      <c r="B63" t="s">
        <v>88</v>
      </c>
      <c r="C63" t="s">
        <v>185</v>
      </c>
      <c r="D63" t="s">
        <v>131</v>
      </c>
      <c r="E63" t="s">
        <v>307</v>
      </c>
      <c r="F63" t="s">
        <v>146</v>
      </c>
      <c r="G63" t="s">
        <v>147</v>
      </c>
      <c r="H63" t="s">
        <v>128</v>
      </c>
      <c r="I63" t="s">
        <v>231</v>
      </c>
      <c r="J63">
        <v>2</v>
      </c>
      <c r="K63">
        <v>0</v>
      </c>
      <c r="L63">
        <v>0</v>
      </c>
      <c r="M63" t="s">
        <v>56</v>
      </c>
      <c r="N63" t="s">
        <v>73</v>
      </c>
      <c r="O63" t="s">
        <v>79</v>
      </c>
      <c r="P63" t="s">
        <v>32</v>
      </c>
      <c r="Q63" t="s">
        <v>33</v>
      </c>
      <c r="R63" t="s">
        <v>34</v>
      </c>
      <c r="T63">
        <v>2</v>
      </c>
    </row>
    <row r="64" spans="1:20" x14ac:dyDescent="0.45">
      <c r="A64" t="s">
        <v>308</v>
      </c>
      <c r="B64" t="s">
        <v>309</v>
      </c>
      <c r="C64" t="s">
        <v>310</v>
      </c>
      <c r="D64" t="s">
        <v>311</v>
      </c>
      <c r="E64" t="s">
        <v>190</v>
      </c>
      <c r="F64" t="s">
        <v>146</v>
      </c>
      <c r="G64" t="s">
        <v>147</v>
      </c>
      <c r="H64" t="s">
        <v>71</v>
      </c>
      <c r="I64" t="s">
        <v>117</v>
      </c>
      <c r="J64">
        <v>0</v>
      </c>
      <c r="K64">
        <v>1000</v>
      </c>
      <c r="L64">
        <v>0</v>
      </c>
      <c r="M64" t="s">
        <v>29</v>
      </c>
      <c r="N64" t="s">
        <v>30</v>
      </c>
      <c r="O64" t="s">
        <v>79</v>
      </c>
      <c r="P64" t="s">
        <v>58</v>
      </c>
      <c r="Q64" t="s">
        <v>45</v>
      </c>
      <c r="R64" t="s">
        <v>34</v>
      </c>
      <c r="T64">
        <v>7</v>
      </c>
    </row>
    <row r="65" spans="1:20" x14ac:dyDescent="0.45">
      <c r="A65" t="s">
        <v>2492</v>
      </c>
      <c r="B65" t="s">
        <v>166</v>
      </c>
      <c r="C65" t="s">
        <v>313</v>
      </c>
      <c r="D65" t="s">
        <v>314</v>
      </c>
      <c r="E65" t="s">
        <v>134</v>
      </c>
      <c r="F65" t="s">
        <v>146</v>
      </c>
      <c r="G65" t="s">
        <v>147</v>
      </c>
      <c r="H65" t="s">
        <v>71</v>
      </c>
      <c r="I65" t="s">
        <v>72</v>
      </c>
      <c r="J65">
        <v>3</v>
      </c>
      <c r="K65">
        <v>2000</v>
      </c>
      <c r="L65">
        <v>6000</v>
      </c>
      <c r="N65" t="s">
        <v>30</v>
      </c>
      <c r="O65" t="s">
        <v>64</v>
      </c>
      <c r="P65" t="s">
        <v>32</v>
      </c>
      <c r="Q65" t="s">
        <v>33</v>
      </c>
      <c r="R65" t="s">
        <v>34</v>
      </c>
      <c r="T65">
        <v>6</v>
      </c>
    </row>
    <row r="66" spans="1:20" x14ac:dyDescent="0.45">
      <c r="A66" t="s">
        <v>315</v>
      </c>
      <c r="B66" t="s">
        <v>316</v>
      </c>
      <c r="C66" t="s">
        <v>316</v>
      </c>
      <c r="D66" t="s">
        <v>317</v>
      </c>
      <c r="E66" t="s">
        <v>244</v>
      </c>
      <c r="F66" t="s">
        <v>168</v>
      </c>
      <c r="G66" t="s">
        <v>41</v>
      </c>
      <c r="H66" t="s">
        <v>71</v>
      </c>
      <c r="I66" t="s">
        <v>72</v>
      </c>
      <c r="J66">
        <v>-1</v>
      </c>
      <c r="K66">
        <v>1000</v>
      </c>
      <c r="L66">
        <v>-1000</v>
      </c>
      <c r="N66" t="s">
        <v>73</v>
      </c>
      <c r="O66" t="s">
        <v>79</v>
      </c>
      <c r="P66" t="s">
        <v>58</v>
      </c>
      <c r="Q66" t="s">
        <v>33</v>
      </c>
      <c r="T66">
        <v>5</v>
      </c>
    </row>
    <row r="67" spans="1:20" x14ac:dyDescent="0.45">
      <c r="A67" t="s">
        <v>318</v>
      </c>
      <c r="B67" t="s">
        <v>319</v>
      </c>
      <c r="C67" t="s">
        <v>304</v>
      </c>
      <c r="D67" t="s">
        <v>251</v>
      </c>
      <c r="E67" t="s">
        <v>320</v>
      </c>
      <c r="F67" t="s">
        <v>168</v>
      </c>
      <c r="G67" t="s">
        <v>41</v>
      </c>
      <c r="H67" t="s">
        <v>71</v>
      </c>
      <c r="I67" t="s">
        <v>117</v>
      </c>
      <c r="J67">
        <v>3</v>
      </c>
      <c r="K67">
        <v>0</v>
      </c>
      <c r="L67">
        <v>0</v>
      </c>
      <c r="N67" t="s">
        <v>73</v>
      </c>
      <c r="O67" t="s">
        <v>31</v>
      </c>
      <c r="P67" t="s">
        <v>58</v>
      </c>
      <c r="Q67" t="s">
        <v>45</v>
      </c>
      <c r="R67" t="s">
        <v>46</v>
      </c>
      <c r="S67" t="s">
        <v>47</v>
      </c>
      <c r="T67">
        <v>5</v>
      </c>
    </row>
    <row r="68" spans="1:20" x14ac:dyDescent="0.45">
      <c r="A68" t="s">
        <v>321</v>
      </c>
      <c r="B68" t="s">
        <v>322</v>
      </c>
      <c r="C68" t="s">
        <v>322</v>
      </c>
      <c r="D68" t="s">
        <v>323</v>
      </c>
      <c r="E68" t="s">
        <v>320</v>
      </c>
      <c r="F68" t="s">
        <v>69</v>
      </c>
      <c r="G68" t="s">
        <v>70</v>
      </c>
      <c r="H68" t="s">
        <v>128</v>
      </c>
      <c r="I68" t="s">
        <v>169</v>
      </c>
      <c r="J68">
        <v>1</v>
      </c>
      <c r="K68">
        <v>0</v>
      </c>
      <c r="L68">
        <v>0</v>
      </c>
      <c r="N68" t="s">
        <v>30</v>
      </c>
      <c r="O68" t="s">
        <v>31</v>
      </c>
      <c r="P68" t="s">
        <v>85</v>
      </c>
      <c r="Q68" t="s">
        <v>45</v>
      </c>
      <c r="T68">
        <v>5</v>
      </c>
    </row>
    <row r="69" spans="1:20" x14ac:dyDescent="0.45">
      <c r="A69" t="s">
        <v>324</v>
      </c>
      <c r="B69" t="s">
        <v>325</v>
      </c>
      <c r="C69" t="s">
        <v>326</v>
      </c>
      <c r="D69" t="s">
        <v>327</v>
      </c>
      <c r="E69" t="s">
        <v>271</v>
      </c>
      <c r="F69" t="s">
        <v>168</v>
      </c>
      <c r="G69" t="s">
        <v>41</v>
      </c>
      <c r="H69" t="s">
        <v>128</v>
      </c>
      <c r="I69" t="s">
        <v>129</v>
      </c>
      <c r="J69">
        <v>1</v>
      </c>
      <c r="K69">
        <v>100</v>
      </c>
      <c r="L69">
        <v>100</v>
      </c>
      <c r="M69" t="s">
        <v>63</v>
      </c>
      <c r="N69" t="s">
        <v>30</v>
      </c>
      <c r="O69" t="s">
        <v>79</v>
      </c>
      <c r="P69" t="s">
        <v>58</v>
      </c>
      <c r="Q69" t="s">
        <v>33</v>
      </c>
      <c r="R69" t="s">
        <v>34</v>
      </c>
      <c r="T69">
        <v>6</v>
      </c>
    </row>
    <row r="70" spans="1:20" x14ac:dyDescent="0.45">
      <c r="A70" t="s">
        <v>328</v>
      </c>
      <c r="B70" t="s">
        <v>329</v>
      </c>
      <c r="C70" t="s">
        <v>330</v>
      </c>
      <c r="D70" t="s">
        <v>331</v>
      </c>
      <c r="E70" t="s">
        <v>205</v>
      </c>
      <c r="F70" t="s">
        <v>25</v>
      </c>
      <c r="G70" t="s">
        <v>26</v>
      </c>
      <c r="H70" t="s">
        <v>42</v>
      </c>
      <c r="I70" t="s">
        <v>78</v>
      </c>
      <c r="J70">
        <v>1</v>
      </c>
      <c r="K70">
        <v>100</v>
      </c>
      <c r="L70">
        <v>100</v>
      </c>
      <c r="M70" t="s">
        <v>63</v>
      </c>
      <c r="N70" t="s">
        <v>30</v>
      </c>
      <c r="O70" t="s">
        <v>44</v>
      </c>
      <c r="P70" t="s">
        <v>85</v>
      </c>
      <c r="Q70" t="s">
        <v>45</v>
      </c>
      <c r="R70" t="s">
        <v>46</v>
      </c>
      <c r="S70" t="s">
        <v>254</v>
      </c>
      <c r="T70">
        <v>7</v>
      </c>
    </row>
    <row r="71" spans="1:20" x14ac:dyDescent="0.45">
      <c r="A71" t="s">
        <v>332</v>
      </c>
      <c r="B71" t="s">
        <v>301</v>
      </c>
      <c r="C71" t="s">
        <v>196</v>
      </c>
      <c r="D71" t="s">
        <v>333</v>
      </c>
      <c r="E71" t="s">
        <v>334</v>
      </c>
      <c r="F71" t="s">
        <v>40</v>
      </c>
      <c r="G71" t="s">
        <v>41</v>
      </c>
      <c r="H71" t="s">
        <v>128</v>
      </c>
      <c r="I71" t="s">
        <v>169</v>
      </c>
      <c r="J71">
        <v>0</v>
      </c>
      <c r="K71">
        <v>0</v>
      </c>
      <c r="L71">
        <v>0</v>
      </c>
      <c r="M71" t="s">
        <v>56</v>
      </c>
      <c r="N71" t="s">
        <v>93</v>
      </c>
      <c r="O71" t="s">
        <v>44</v>
      </c>
      <c r="P71" t="s">
        <v>85</v>
      </c>
      <c r="Q71" t="s">
        <v>45</v>
      </c>
      <c r="R71" t="s">
        <v>46</v>
      </c>
      <c r="S71" t="s">
        <v>245</v>
      </c>
      <c r="T71">
        <v>4</v>
      </c>
    </row>
    <row r="72" spans="1:20" x14ac:dyDescent="0.45">
      <c r="A72" t="s">
        <v>335</v>
      </c>
      <c r="B72" t="s">
        <v>336</v>
      </c>
      <c r="C72" t="s">
        <v>337</v>
      </c>
      <c r="D72" t="s">
        <v>266</v>
      </c>
      <c r="E72" t="s">
        <v>205</v>
      </c>
      <c r="F72" t="s">
        <v>168</v>
      </c>
      <c r="G72" t="s">
        <v>41</v>
      </c>
      <c r="H72" t="s">
        <v>71</v>
      </c>
      <c r="I72" t="s">
        <v>92</v>
      </c>
      <c r="J72">
        <v>3</v>
      </c>
      <c r="K72">
        <v>100</v>
      </c>
      <c r="L72">
        <v>300</v>
      </c>
      <c r="M72" t="s">
        <v>56</v>
      </c>
      <c r="N72" t="s">
        <v>57</v>
      </c>
      <c r="O72" t="s">
        <v>79</v>
      </c>
      <c r="P72" t="s">
        <v>85</v>
      </c>
      <c r="Q72" t="s">
        <v>45</v>
      </c>
      <c r="R72" t="s">
        <v>46</v>
      </c>
      <c r="S72" t="s">
        <v>47</v>
      </c>
      <c r="T72">
        <v>4</v>
      </c>
    </row>
    <row r="73" spans="1:20" x14ac:dyDescent="0.45">
      <c r="A73" t="s">
        <v>2493</v>
      </c>
      <c r="B73" t="s">
        <v>282</v>
      </c>
      <c r="C73" t="s">
        <v>102</v>
      </c>
      <c r="D73" t="s">
        <v>283</v>
      </c>
      <c r="E73" t="s">
        <v>339</v>
      </c>
      <c r="F73" t="s">
        <v>69</v>
      </c>
      <c r="G73" t="s">
        <v>70</v>
      </c>
      <c r="H73" t="s">
        <v>27</v>
      </c>
      <c r="I73" t="s">
        <v>28</v>
      </c>
      <c r="J73">
        <v>0</v>
      </c>
      <c r="K73">
        <v>100</v>
      </c>
      <c r="L73">
        <v>0</v>
      </c>
      <c r="M73" t="s">
        <v>29</v>
      </c>
      <c r="N73" t="s">
        <v>57</v>
      </c>
      <c r="O73" t="s">
        <v>79</v>
      </c>
      <c r="P73" t="s">
        <v>85</v>
      </c>
      <c r="Q73" t="s">
        <v>45</v>
      </c>
      <c r="T73">
        <v>5</v>
      </c>
    </row>
    <row r="74" spans="1:20" x14ac:dyDescent="0.45">
      <c r="A74" t="s">
        <v>340</v>
      </c>
      <c r="B74" t="s">
        <v>341</v>
      </c>
      <c r="C74" t="s">
        <v>342</v>
      </c>
      <c r="D74" t="s">
        <v>343</v>
      </c>
      <c r="E74" t="s">
        <v>268</v>
      </c>
      <c r="F74" t="s">
        <v>115</v>
      </c>
      <c r="G74" t="s">
        <v>116</v>
      </c>
      <c r="H74" t="s">
        <v>27</v>
      </c>
      <c r="I74" t="s">
        <v>84</v>
      </c>
      <c r="J74">
        <v>2</v>
      </c>
      <c r="K74">
        <v>1000</v>
      </c>
      <c r="L74">
        <v>1855</v>
      </c>
      <c r="M74" t="s">
        <v>29</v>
      </c>
      <c r="N74" t="s">
        <v>57</v>
      </c>
      <c r="O74" t="s">
        <v>64</v>
      </c>
      <c r="P74" t="s">
        <v>32</v>
      </c>
      <c r="Q74" t="s">
        <v>45</v>
      </c>
      <c r="T74">
        <v>-1</v>
      </c>
    </row>
    <row r="75" spans="1:20" x14ac:dyDescent="0.45">
      <c r="A75" t="s">
        <v>344</v>
      </c>
      <c r="B75" t="s">
        <v>345</v>
      </c>
      <c r="C75" t="s">
        <v>346</v>
      </c>
      <c r="D75" t="s">
        <v>347</v>
      </c>
      <c r="E75" t="s">
        <v>348</v>
      </c>
      <c r="F75" t="s">
        <v>53</v>
      </c>
      <c r="G75" t="s">
        <v>54</v>
      </c>
      <c r="H75" t="s">
        <v>42</v>
      </c>
      <c r="I75" t="s">
        <v>122</v>
      </c>
      <c r="J75">
        <v>1</v>
      </c>
      <c r="K75">
        <v>2000</v>
      </c>
      <c r="L75">
        <v>2000</v>
      </c>
      <c r="M75" t="s">
        <v>56</v>
      </c>
      <c r="N75" t="s">
        <v>93</v>
      </c>
      <c r="O75" t="s">
        <v>31</v>
      </c>
      <c r="P75" t="s">
        <v>85</v>
      </c>
      <c r="Q75" t="s">
        <v>45</v>
      </c>
      <c r="R75" t="s">
        <v>46</v>
      </c>
      <c r="S75" t="s">
        <v>47</v>
      </c>
      <c r="T75">
        <v>5</v>
      </c>
    </row>
    <row r="76" spans="1:20" x14ac:dyDescent="0.45">
      <c r="A76" t="s">
        <v>349</v>
      </c>
      <c r="B76" t="s">
        <v>37</v>
      </c>
      <c r="C76" t="s">
        <v>350</v>
      </c>
      <c r="D76" t="s">
        <v>207</v>
      </c>
      <c r="E76" t="s">
        <v>351</v>
      </c>
      <c r="F76" t="s">
        <v>69</v>
      </c>
      <c r="G76" t="s">
        <v>70</v>
      </c>
      <c r="H76" t="s">
        <v>128</v>
      </c>
      <c r="I76" t="s">
        <v>231</v>
      </c>
      <c r="J76">
        <v>1</v>
      </c>
      <c r="K76">
        <v>100</v>
      </c>
      <c r="L76">
        <v>100</v>
      </c>
      <c r="M76" t="s">
        <v>63</v>
      </c>
      <c r="N76" t="s">
        <v>30</v>
      </c>
      <c r="O76" t="s">
        <v>79</v>
      </c>
      <c r="P76" t="s">
        <v>58</v>
      </c>
      <c r="Q76" t="s">
        <v>45</v>
      </c>
      <c r="R76" t="s">
        <v>34</v>
      </c>
      <c r="T76">
        <v>4</v>
      </c>
    </row>
    <row r="77" spans="1:20" x14ac:dyDescent="0.45">
      <c r="A77" t="s">
        <v>352</v>
      </c>
      <c r="B77" t="s">
        <v>353</v>
      </c>
      <c r="C77" t="s">
        <v>60</v>
      </c>
      <c r="D77" t="s">
        <v>150</v>
      </c>
      <c r="E77" t="s">
        <v>216</v>
      </c>
      <c r="F77" t="s">
        <v>69</v>
      </c>
      <c r="G77" t="s">
        <v>70</v>
      </c>
      <c r="H77" t="s">
        <v>128</v>
      </c>
      <c r="I77" t="s">
        <v>169</v>
      </c>
      <c r="J77">
        <v>0</v>
      </c>
      <c r="K77">
        <v>500</v>
      </c>
      <c r="L77">
        <v>0</v>
      </c>
      <c r="N77" t="s">
        <v>30</v>
      </c>
      <c r="O77" t="s">
        <v>64</v>
      </c>
      <c r="P77" t="s">
        <v>58</v>
      </c>
      <c r="Q77" t="s">
        <v>45</v>
      </c>
      <c r="R77" t="s">
        <v>34</v>
      </c>
      <c r="T77">
        <v>7</v>
      </c>
    </row>
    <row r="78" spans="1:20" x14ac:dyDescent="0.45">
      <c r="A78" t="s">
        <v>354</v>
      </c>
      <c r="B78" t="s">
        <v>157</v>
      </c>
      <c r="C78" t="s">
        <v>355</v>
      </c>
      <c r="D78" t="s">
        <v>192</v>
      </c>
      <c r="E78" t="s">
        <v>356</v>
      </c>
      <c r="F78" t="s">
        <v>69</v>
      </c>
      <c r="G78" t="s">
        <v>70</v>
      </c>
      <c r="H78" t="s">
        <v>128</v>
      </c>
      <c r="I78" t="s">
        <v>231</v>
      </c>
      <c r="J78">
        <v>3</v>
      </c>
      <c r="K78">
        <v>500</v>
      </c>
      <c r="L78">
        <v>1500</v>
      </c>
      <c r="M78" t="s">
        <v>56</v>
      </c>
      <c r="N78" t="s">
        <v>93</v>
      </c>
      <c r="O78" t="s">
        <v>31</v>
      </c>
      <c r="P78" t="s">
        <v>58</v>
      </c>
      <c r="Q78" t="s">
        <v>33</v>
      </c>
      <c r="R78" t="s">
        <v>46</v>
      </c>
      <c r="T78">
        <v>2</v>
      </c>
    </row>
    <row r="79" spans="1:20" x14ac:dyDescent="0.45">
      <c r="A79" t="s">
        <v>357</v>
      </c>
      <c r="B79" t="s">
        <v>265</v>
      </c>
      <c r="C79" t="s">
        <v>336</v>
      </c>
      <c r="D79" t="s">
        <v>358</v>
      </c>
      <c r="E79" t="s">
        <v>359</v>
      </c>
      <c r="F79" t="s">
        <v>168</v>
      </c>
      <c r="G79" t="s">
        <v>41</v>
      </c>
      <c r="H79" t="s">
        <v>27</v>
      </c>
      <c r="I79" t="s">
        <v>28</v>
      </c>
      <c r="J79">
        <v>0</v>
      </c>
      <c r="K79">
        <v>500</v>
      </c>
      <c r="L79">
        <v>0</v>
      </c>
      <c r="N79" t="s">
        <v>57</v>
      </c>
      <c r="O79" t="s">
        <v>44</v>
      </c>
      <c r="P79" t="s">
        <v>58</v>
      </c>
      <c r="Q79" t="s">
        <v>45</v>
      </c>
      <c r="R79" t="s">
        <v>46</v>
      </c>
      <c r="S79" t="s">
        <v>245</v>
      </c>
      <c r="T79">
        <v>3</v>
      </c>
    </row>
    <row r="80" spans="1:20" x14ac:dyDescent="0.45">
      <c r="A80" t="s">
        <v>360</v>
      </c>
      <c r="B80" t="s">
        <v>189</v>
      </c>
      <c r="C80" t="s">
        <v>297</v>
      </c>
      <c r="D80" t="s">
        <v>294</v>
      </c>
      <c r="E80" t="s">
        <v>361</v>
      </c>
      <c r="F80" t="s">
        <v>146</v>
      </c>
      <c r="G80" t="s">
        <v>147</v>
      </c>
      <c r="H80" t="s">
        <v>42</v>
      </c>
      <c r="I80" t="s">
        <v>43</v>
      </c>
      <c r="J80">
        <v>-1</v>
      </c>
      <c r="K80">
        <v>100</v>
      </c>
      <c r="L80">
        <v>-100</v>
      </c>
      <c r="M80" t="s">
        <v>56</v>
      </c>
      <c r="N80" t="s">
        <v>93</v>
      </c>
      <c r="O80" t="s">
        <v>64</v>
      </c>
      <c r="P80" t="s">
        <v>58</v>
      </c>
      <c r="Q80" t="s">
        <v>45</v>
      </c>
      <c r="T80">
        <v>4</v>
      </c>
    </row>
    <row r="81" spans="1:20" x14ac:dyDescent="0.45">
      <c r="A81" t="s">
        <v>362</v>
      </c>
      <c r="B81" t="s">
        <v>363</v>
      </c>
      <c r="C81" t="s">
        <v>364</v>
      </c>
      <c r="D81" t="s">
        <v>363</v>
      </c>
      <c r="E81" t="s">
        <v>365</v>
      </c>
      <c r="F81" t="s">
        <v>69</v>
      </c>
      <c r="G81" t="s">
        <v>70</v>
      </c>
      <c r="H81" t="s">
        <v>27</v>
      </c>
      <c r="I81" t="s">
        <v>55</v>
      </c>
      <c r="J81">
        <v>3</v>
      </c>
      <c r="K81">
        <v>0</v>
      </c>
      <c r="L81">
        <v>0</v>
      </c>
      <c r="M81" t="s">
        <v>63</v>
      </c>
      <c r="N81" t="s">
        <v>73</v>
      </c>
      <c r="O81" t="s">
        <v>79</v>
      </c>
      <c r="P81" t="s">
        <v>58</v>
      </c>
      <c r="Q81" t="s">
        <v>33</v>
      </c>
      <c r="R81" t="s">
        <v>34</v>
      </c>
      <c r="T81">
        <v>-1</v>
      </c>
    </row>
    <row r="82" spans="1:20" x14ac:dyDescent="0.45">
      <c r="A82" t="s">
        <v>366</v>
      </c>
      <c r="B82" t="s">
        <v>367</v>
      </c>
      <c r="C82" t="s">
        <v>367</v>
      </c>
      <c r="D82" t="s">
        <v>367</v>
      </c>
      <c r="E82" t="s">
        <v>368</v>
      </c>
      <c r="F82" t="s">
        <v>40</v>
      </c>
      <c r="G82" t="s">
        <v>41</v>
      </c>
      <c r="H82" t="s">
        <v>71</v>
      </c>
      <c r="I82" t="s">
        <v>117</v>
      </c>
      <c r="J82">
        <v>-1</v>
      </c>
      <c r="K82">
        <v>500</v>
      </c>
      <c r="L82">
        <v>-500</v>
      </c>
      <c r="M82" t="s">
        <v>29</v>
      </c>
      <c r="N82" t="s">
        <v>30</v>
      </c>
      <c r="O82" t="s">
        <v>64</v>
      </c>
      <c r="P82" t="s">
        <v>85</v>
      </c>
      <c r="Q82" t="s">
        <v>33</v>
      </c>
      <c r="T82">
        <v>0</v>
      </c>
    </row>
    <row r="83" spans="1:20" x14ac:dyDescent="0.45">
      <c r="A83" t="s">
        <v>369</v>
      </c>
      <c r="B83" t="s">
        <v>370</v>
      </c>
      <c r="C83" t="s">
        <v>371</v>
      </c>
      <c r="D83" t="s">
        <v>370</v>
      </c>
      <c r="E83" t="s">
        <v>372</v>
      </c>
      <c r="F83" t="s">
        <v>69</v>
      </c>
      <c r="G83" t="s">
        <v>70</v>
      </c>
      <c r="H83" t="s">
        <v>42</v>
      </c>
      <c r="I83" t="s">
        <v>78</v>
      </c>
      <c r="J83">
        <v>2</v>
      </c>
      <c r="K83">
        <v>2000</v>
      </c>
      <c r="L83">
        <v>4000</v>
      </c>
      <c r="M83" t="s">
        <v>29</v>
      </c>
      <c r="N83" t="s">
        <v>30</v>
      </c>
      <c r="O83" t="s">
        <v>44</v>
      </c>
      <c r="P83" t="s">
        <v>58</v>
      </c>
      <c r="Q83" t="s">
        <v>45</v>
      </c>
      <c r="T83">
        <v>1</v>
      </c>
    </row>
    <row r="84" spans="1:20" x14ac:dyDescent="0.45">
      <c r="A84" t="s">
        <v>373</v>
      </c>
      <c r="B84" t="s">
        <v>374</v>
      </c>
      <c r="C84" t="s">
        <v>375</v>
      </c>
      <c r="D84" t="s">
        <v>314</v>
      </c>
      <c r="E84" t="s">
        <v>186</v>
      </c>
      <c r="F84" t="s">
        <v>40</v>
      </c>
      <c r="G84" t="s">
        <v>41</v>
      </c>
      <c r="H84" t="s">
        <v>27</v>
      </c>
      <c r="I84" t="s">
        <v>84</v>
      </c>
      <c r="J84">
        <v>-1</v>
      </c>
      <c r="K84">
        <v>100</v>
      </c>
      <c r="L84">
        <v>-100</v>
      </c>
      <c r="M84" t="s">
        <v>29</v>
      </c>
      <c r="N84" t="s">
        <v>57</v>
      </c>
      <c r="O84" t="s">
        <v>44</v>
      </c>
      <c r="P84" t="s">
        <v>32</v>
      </c>
      <c r="Q84" t="s">
        <v>45</v>
      </c>
      <c r="R84" t="s">
        <v>34</v>
      </c>
      <c r="T84">
        <v>3</v>
      </c>
    </row>
    <row r="85" spans="1:20" x14ac:dyDescent="0.45">
      <c r="A85" t="s">
        <v>376</v>
      </c>
      <c r="B85" t="s">
        <v>377</v>
      </c>
      <c r="C85" t="s">
        <v>224</v>
      </c>
      <c r="D85" t="s">
        <v>378</v>
      </c>
      <c r="E85" t="s">
        <v>379</v>
      </c>
      <c r="F85" t="s">
        <v>40</v>
      </c>
      <c r="G85" t="s">
        <v>41</v>
      </c>
      <c r="H85" t="s">
        <v>71</v>
      </c>
      <c r="I85" t="s">
        <v>92</v>
      </c>
      <c r="J85">
        <v>1</v>
      </c>
      <c r="K85">
        <v>2000</v>
      </c>
      <c r="L85">
        <v>2000</v>
      </c>
      <c r="M85" t="s">
        <v>63</v>
      </c>
      <c r="N85" t="s">
        <v>57</v>
      </c>
      <c r="O85" t="s">
        <v>79</v>
      </c>
      <c r="P85" t="s">
        <v>58</v>
      </c>
      <c r="Q85" t="s">
        <v>33</v>
      </c>
      <c r="R85" t="s">
        <v>46</v>
      </c>
      <c r="S85" t="s">
        <v>47</v>
      </c>
      <c r="T85">
        <v>-1</v>
      </c>
    </row>
    <row r="86" spans="1:20" x14ac:dyDescent="0.45">
      <c r="A86" t="s">
        <v>380</v>
      </c>
      <c r="B86" t="s">
        <v>144</v>
      </c>
      <c r="C86" t="s">
        <v>143</v>
      </c>
      <c r="D86" t="s">
        <v>21</v>
      </c>
      <c r="E86" t="s">
        <v>104</v>
      </c>
      <c r="F86" t="s">
        <v>40</v>
      </c>
      <c r="G86" t="s">
        <v>41</v>
      </c>
      <c r="H86" t="s">
        <v>42</v>
      </c>
      <c r="I86" t="s">
        <v>122</v>
      </c>
      <c r="J86">
        <v>3</v>
      </c>
      <c r="K86">
        <v>2000</v>
      </c>
      <c r="L86">
        <v>6000</v>
      </c>
      <c r="M86" t="s">
        <v>29</v>
      </c>
      <c r="N86" t="s">
        <v>93</v>
      </c>
      <c r="O86" t="s">
        <v>44</v>
      </c>
      <c r="P86" t="s">
        <v>85</v>
      </c>
      <c r="Q86" t="s">
        <v>45</v>
      </c>
      <c r="R86" t="s">
        <v>34</v>
      </c>
      <c r="T86">
        <v>5</v>
      </c>
    </row>
    <row r="87" spans="1:20" x14ac:dyDescent="0.45">
      <c r="A87" t="s">
        <v>381</v>
      </c>
      <c r="B87" t="s">
        <v>144</v>
      </c>
      <c r="C87" t="s">
        <v>331</v>
      </c>
      <c r="D87" t="s">
        <v>23</v>
      </c>
      <c r="E87" t="s">
        <v>263</v>
      </c>
      <c r="F87" t="s">
        <v>53</v>
      </c>
      <c r="G87" t="s">
        <v>54</v>
      </c>
      <c r="H87" t="s">
        <v>128</v>
      </c>
      <c r="I87" t="s">
        <v>231</v>
      </c>
      <c r="J87">
        <v>1</v>
      </c>
      <c r="K87">
        <v>1000</v>
      </c>
      <c r="L87">
        <v>1000</v>
      </c>
      <c r="M87" t="s">
        <v>29</v>
      </c>
      <c r="N87" t="s">
        <v>30</v>
      </c>
      <c r="O87" t="s">
        <v>79</v>
      </c>
      <c r="P87" t="s">
        <v>85</v>
      </c>
      <c r="Q87" t="s">
        <v>45</v>
      </c>
      <c r="R87" t="s">
        <v>34</v>
      </c>
      <c r="T87">
        <v>3</v>
      </c>
    </row>
    <row r="88" spans="1:20" x14ac:dyDescent="0.45">
      <c r="A88" t="s">
        <v>382</v>
      </c>
      <c r="B88" t="s">
        <v>383</v>
      </c>
      <c r="C88" t="s">
        <v>384</v>
      </c>
      <c r="D88" t="s">
        <v>273</v>
      </c>
      <c r="E88" t="s">
        <v>90</v>
      </c>
      <c r="F88" t="s">
        <v>168</v>
      </c>
      <c r="G88" t="s">
        <v>41</v>
      </c>
      <c r="H88" t="s">
        <v>71</v>
      </c>
      <c r="I88" t="s">
        <v>117</v>
      </c>
      <c r="J88">
        <v>2</v>
      </c>
      <c r="K88">
        <v>500</v>
      </c>
      <c r="L88">
        <v>1000</v>
      </c>
      <c r="N88" t="s">
        <v>30</v>
      </c>
      <c r="O88" t="s">
        <v>31</v>
      </c>
      <c r="P88" t="s">
        <v>32</v>
      </c>
      <c r="Q88" t="s">
        <v>45</v>
      </c>
      <c r="R88" t="s">
        <v>46</v>
      </c>
      <c r="T88">
        <v>3</v>
      </c>
    </row>
    <row r="89" spans="1:20" x14ac:dyDescent="0.45">
      <c r="A89" t="s">
        <v>385</v>
      </c>
      <c r="B89" t="s">
        <v>358</v>
      </c>
      <c r="C89" t="s">
        <v>386</v>
      </c>
      <c r="D89" t="s">
        <v>99</v>
      </c>
      <c r="E89" t="s">
        <v>387</v>
      </c>
      <c r="F89" t="s">
        <v>91</v>
      </c>
      <c r="G89" t="s">
        <v>41</v>
      </c>
      <c r="H89" t="s">
        <v>71</v>
      </c>
      <c r="I89" t="s">
        <v>72</v>
      </c>
      <c r="J89">
        <v>2</v>
      </c>
      <c r="K89">
        <v>1000</v>
      </c>
      <c r="L89">
        <v>2000</v>
      </c>
      <c r="M89" t="s">
        <v>56</v>
      </c>
      <c r="N89" t="s">
        <v>30</v>
      </c>
      <c r="O89" t="s">
        <v>31</v>
      </c>
      <c r="P89" t="s">
        <v>85</v>
      </c>
      <c r="Q89" t="s">
        <v>33</v>
      </c>
      <c r="R89" t="s">
        <v>34</v>
      </c>
      <c r="T89">
        <v>3</v>
      </c>
    </row>
    <row r="90" spans="1:20" x14ac:dyDescent="0.45">
      <c r="A90" t="s">
        <v>388</v>
      </c>
      <c r="B90" t="s">
        <v>389</v>
      </c>
      <c r="C90" t="s">
        <v>390</v>
      </c>
      <c r="D90" t="s">
        <v>313</v>
      </c>
      <c r="E90" t="s">
        <v>391</v>
      </c>
      <c r="F90" t="s">
        <v>69</v>
      </c>
      <c r="G90" t="s">
        <v>70</v>
      </c>
      <c r="H90" t="s">
        <v>128</v>
      </c>
      <c r="I90" t="s">
        <v>169</v>
      </c>
      <c r="J90">
        <v>-1</v>
      </c>
      <c r="K90">
        <v>100</v>
      </c>
      <c r="L90">
        <v>-100</v>
      </c>
      <c r="M90" t="s">
        <v>29</v>
      </c>
      <c r="N90" t="s">
        <v>30</v>
      </c>
      <c r="O90" t="s">
        <v>31</v>
      </c>
      <c r="P90" t="s">
        <v>32</v>
      </c>
      <c r="Q90" t="s">
        <v>33</v>
      </c>
      <c r="T90">
        <v>6</v>
      </c>
    </row>
    <row r="91" spans="1:20" x14ac:dyDescent="0.45">
      <c r="A91" t="s">
        <v>392</v>
      </c>
      <c r="B91" t="s">
        <v>393</v>
      </c>
      <c r="C91" t="s">
        <v>393</v>
      </c>
      <c r="D91" t="s">
        <v>394</v>
      </c>
      <c r="E91" t="s">
        <v>284</v>
      </c>
      <c r="F91" t="s">
        <v>69</v>
      </c>
      <c r="G91" t="s">
        <v>70</v>
      </c>
      <c r="H91" t="s">
        <v>42</v>
      </c>
      <c r="I91" t="s">
        <v>122</v>
      </c>
      <c r="J91">
        <v>3</v>
      </c>
      <c r="K91">
        <v>2000</v>
      </c>
      <c r="L91">
        <v>6155</v>
      </c>
      <c r="M91" t="s">
        <v>29</v>
      </c>
      <c r="N91" t="s">
        <v>30</v>
      </c>
      <c r="O91" t="s">
        <v>79</v>
      </c>
      <c r="P91" t="s">
        <v>85</v>
      </c>
      <c r="Q91" t="s">
        <v>33</v>
      </c>
      <c r="R91" t="s">
        <v>34</v>
      </c>
      <c r="T91">
        <v>3</v>
      </c>
    </row>
    <row r="92" spans="1:20" x14ac:dyDescent="0.45">
      <c r="A92" t="s">
        <v>395</v>
      </c>
      <c r="B92" t="s">
        <v>37</v>
      </c>
      <c r="C92" t="s">
        <v>350</v>
      </c>
      <c r="D92" t="s">
        <v>396</v>
      </c>
      <c r="E92" t="s">
        <v>351</v>
      </c>
      <c r="F92" t="s">
        <v>69</v>
      </c>
      <c r="G92" t="s">
        <v>70</v>
      </c>
      <c r="H92" t="s">
        <v>27</v>
      </c>
      <c r="I92" t="s">
        <v>55</v>
      </c>
      <c r="J92">
        <v>-1</v>
      </c>
      <c r="K92">
        <v>2000</v>
      </c>
      <c r="L92">
        <v>-2000</v>
      </c>
      <c r="M92" t="s">
        <v>63</v>
      </c>
      <c r="N92" t="s">
        <v>57</v>
      </c>
      <c r="O92" t="s">
        <v>79</v>
      </c>
      <c r="P92" t="s">
        <v>32</v>
      </c>
      <c r="Q92" t="s">
        <v>45</v>
      </c>
      <c r="R92" t="s">
        <v>46</v>
      </c>
      <c r="T92">
        <v>3</v>
      </c>
    </row>
    <row r="93" spans="1:20" x14ac:dyDescent="0.45">
      <c r="A93" t="s">
        <v>397</v>
      </c>
      <c r="B93" t="s">
        <v>398</v>
      </c>
      <c r="C93" t="s">
        <v>398</v>
      </c>
      <c r="D93" t="s">
        <v>311</v>
      </c>
      <c r="E93" t="s">
        <v>24</v>
      </c>
      <c r="F93" t="s">
        <v>168</v>
      </c>
      <c r="G93" t="s">
        <v>41</v>
      </c>
      <c r="H93" t="s">
        <v>27</v>
      </c>
      <c r="I93" t="s">
        <v>55</v>
      </c>
      <c r="J93">
        <v>1</v>
      </c>
      <c r="K93">
        <v>100</v>
      </c>
      <c r="L93">
        <v>100</v>
      </c>
      <c r="N93" t="s">
        <v>93</v>
      </c>
      <c r="O93" t="s">
        <v>44</v>
      </c>
      <c r="P93" t="s">
        <v>32</v>
      </c>
      <c r="Q93" t="s">
        <v>45</v>
      </c>
      <c r="R93" t="s">
        <v>34</v>
      </c>
      <c r="T93">
        <v>5</v>
      </c>
    </row>
    <row r="94" spans="1:20" x14ac:dyDescent="0.45">
      <c r="A94" t="s">
        <v>399</v>
      </c>
      <c r="B94" t="s">
        <v>400</v>
      </c>
      <c r="C94" t="s">
        <v>390</v>
      </c>
      <c r="D94" t="s">
        <v>313</v>
      </c>
      <c r="E94" t="s">
        <v>401</v>
      </c>
      <c r="F94" t="s">
        <v>69</v>
      </c>
      <c r="G94" t="s">
        <v>70</v>
      </c>
      <c r="H94" t="s">
        <v>128</v>
      </c>
      <c r="I94" t="s">
        <v>169</v>
      </c>
      <c r="J94">
        <v>1</v>
      </c>
      <c r="K94">
        <v>1000</v>
      </c>
      <c r="L94">
        <v>1000</v>
      </c>
      <c r="M94" t="s">
        <v>56</v>
      </c>
      <c r="N94" t="s">
        <v>93</v>
      </c>
      <c r="O94" t="s">
        <v>79</v>
      </c>
      <c r="P94" t="s">
        <v>32</v>
      </c>
      <c r="Q94" t="s">
        <v>45</v>
      </c>
      <c r="R94" t="s">
        <v>34</v>
      </c>
      <c r="T94">
        <v>6</v>
      </c>
    </row>
    <row r="95" spans="1:20" x14ac:dyDescent="0.45">
      <c r="A95" t="s">
        <v>402</v>
      </c>
      <c r="B95" t="s">
        <v>403</v>
      </c>
      <c r="C95" t="s">
        <v>286</v>
      </c>
      <c r="D95" t="s">
        <v>404</v>
      </c>
      <c r="E95" t="s">
        <v>194</v>
      </c>
      <c r="F95" t="s">
        <v>115</v>
      </c>
      <c r="G95" t="s">
        <v>116</v>
      </c>
      <c r="H95" t="s">
        <v>27</v>
      </c>
      <c r="I95" t="s">
        <v>84</v>
      </c>
      <c r="J95">
        <v>3</v>
      </c>
      <c r="K95">
        <v>0</v>
      </c>
      <c r="L95">
        <v>0</v>
      </c>
      <c r="N95" t="s">
        <v>57</v>
      </c>
      <c r="O95" t="s">
        <v>31</v>
      </c>
      <c r="P95" t="s">
        <v>32</v>
      </c>
      <c r="Q95" t="s">
        <v>33</v>
      </c>
      <c r="R95" t="s">
        <v>46</v>
      </c>
      <c r="S95" t="s">
        <v>254</v>
      </c>
      <c r="T95">
        <v>7</v>
      </c>
    </row>
    <row r="96" spans="1:20" x14ac:dyDescent="0.45">
      <c r="A96" t="s">
        <v>405</v>
      </c>
      <c r="B96" t="s">
        <v>406</v>
      </c>
      <c r="C96" t="s">
        <v>384</v>
      </c>
      <c r="D96" t="s">
        <v>407</v>
      </c>
      <c r="E96" t="s">
        <v>408</v>
      </c>
      <c r="F96" t="s">
        <v>146</v>
      </c>
      <c r="G96" t="s">
        <v>147</v>
      </c>
      <c r="H96" t="s">
        <v>42</v>
      </c>
      <c r="I96" t="s">
        <v>122</v>
      </c>
      <c r="J96">
        <v>2</v>
      </c>
      <c r="K96">
        <v>500</v>
      </c>
      <c r="L96">
        <v>1000</v>
      </c>
      <c r="M96" t="s">
        <v>56</v>
      </c>
      <c r="N96" t="s">
        <v>73</v>
      </c>
      <c r="O96" t="s">
        <v>31</v>
      </c>
      <c r="P96" t="s">
        <v>85</v>
      </c>
      <c r="Q96" t="s">
        <v>33</v>
      </c>
      <c r="T96">
        <v>5</v>
      </c>
    </row>
    <row r="97" spans="1:20" x14ac:dyDescent="0.45">
      <c r="A97" t="s">
        <v>409</v>
      </c>
      <c r="B97" t="s">
        <v>210</v>
      </c>
      <c r="C97" t="s">
        <v>410</v>
      </c>
      <c r="D97" t="s">
        <v>411</v>
      </c>
      <c r="E97" t="s">
        <v>127</v>
      </c>
      <c r="F97" t="s">
        <v>53</v>
      </c>
      <c r="G97" t="s">
        <v>54</v>
      </c>
      <c r="H97" t="s">
        <v>42</v>
      </c>
      <c r="I97" t="s">
        <v>122</v>
      </c>
      <c r="J97">
        <v>0</v>
      </c>
      <c r="K97">
        <v>2000</v>
      </c>
      <c r="L97">
        <v>0</v>
      </c>
      <c r="N97" t="s">
        <v>93</v>
      </c>
      <c r="O97" t="s">
        <v>31</v>
      </c>
      <c r="P97" t="s">
        <v>85</v>
      </c>
      <c r="Q97" t="s">
        <v>33</v>
      </c>
      <c r="R97" t="s">
        <v>46</v>
      </c>
      <c r="T97">
        <v>4</v>
      </c>
    </row>
    <row r="98" spans="1:20" x14ac:dyDescent="0.45">
      <c r="A98" t="s">
        <v>412</v>
      </c>
      <c r="B98" t="s">
        <v>120</v>
      </c>
      <c r="C98" t="s">
        <v>413</v>
      </c>
      <c r="D98" t="s">
        <v>199</v>
      </c>
      <c r="E98" t="s">
        <v>414</v>
      </c>
      <c r="F98" t="s">
        <v>69</v>
      </c>
      <c r="G98" t="s">
        <v>70</v>
      </c>
      <c r="H98" t="s">
        <v>128</v>
      </c>
      <c r="I98" t="s">
        <v>169</v>
      </c>
      <c r="J98">
        <v>1</v>
      </c>
      <c r="K98">
        <v>500</v>
      </c>
      <c r="L98">
        <v>500</v>
      </c>
      <c r="M98" t="s">
        <v>56</v>
      </c>
      <c r="N98" t="s">
        <v>57</v>
      </c>
      <c r="O98" t="s">
        <v>79</v>
      </c>
      <c r="P98" t="s">
        <v>32</v>
      </c>
      <c r="Q98" t="s">
        <v>45</v>
      </c>
      <c r="R98" t="s">
        <v>46</v>
      </c>
      <c r="T98">
        <v>1</v>
      </c>
    </row>
    <row r="99" spans="1:20" x14ac:dyDescent="0.45">
      <c r="A99" t="s">
        <v>415</v>
      </c>
      <c r="B99" t="s">
        <v>120</v>
      </c>
      <c r="C99" t="s">
        <v>120</v>
      </c>
      <c r="D99" t="s">
        <v>416</v>
      </c>
      <c r="E99" t="s">
        <v>90</v>
      </c>
      <c r="F99" t="s">
        <v>146</v>
      </c>
      <c r="G99" t="s">
        <v>147</v>
      </c>
      <c r="H99" t="s">
        <v>128</v>
      </c>
      <c r="I99" t="s">
        <v>129</v>
      </c>
      <c r="J99">
        <v>-1</v>
      </c>
      <c r="K99">
        <v>0</v>
      </c>
      <c r="L99">
        <v>0</v>
      </c>
      <c r="M99" t="s">
        <v>63</v>
      </c>
      <c r="N99" t="s">
        <v>93</v>
      </c>
      <c r="O99" t="s">
        <v>44</v>
      </c>
      <c r="P99" t="s">
        <v>32</v>
      </c>
      <c r="Q99" t="s">
        <v>45</v>
      </c>
      <c r="R99" t="s">
        <v>34</v>
      </c>
      <c r="T99">
        <v>3</v>
      </c>
    </row>
    <row r="100" spans="1:20" x14ac:dyDescent="0.45">
      <c r="A100" t="s">
        <v>417</v>
      </c>
      <c r="B100" t="s">
        <v>418</v>
      </c>
      <c r="C100" t="s">
        <v>347</v>
      </c>
      <c r="D100" t="s">
        <v>419</v>
      </c>
      <c r="E100" t="s">
        <v>420</v>
      </c>
      <c r="F100" t="s">
        <v>40</v>
      </c>
      <c r="G100" t="s">
        <v>41</v>
      </c>
      <c r="H100" t="s">
        <v>42</v>
      </c>
      <c r="I100" t="s">
        <v>122</v>
      </c>
      <c r="J100">
        <v>1</v>
      </c>
      <c r="K100">
        <v>0</v>
      </c>
      <c r="L100">
        <v>0</v>
      </c>
      <c r="M100" t="s">
        <v>56</v>
      </c>
      <c r="N100" t="s">
        <v>30</v>
      </c>
      <c r="O100" t="s">
        <v>64</v>
      </c>
      <c r="P100" t="s">
        <v>58</v>
      </c>
      <c r="Q100" t="s">
        <v>33</v>
      </c>
      <c r="R100" t="s">
        <v>46</v>
      </c>
      <c r="S100" t="s">
        <v>254</v>
      </c>
      <c r="T100">
        <v>6</v>
      </c>
    </row>
    <row r="101" spans="1:20" x14ac:dyDescent="0.45">
      <c r="A101" t="s">
        <v>421</v>
      </c>
      <c r="B101" t="s">
        <v>422</v>
      </c>
      <c r="C101" t="s">
        <v>423</v>
      </c>
      <c r="D101" t="s">
        <v>424</v>
      </c>
      <c r="E101" t="s">
        <v>227</v>
      </c>
      <c r="F101" t="s">
        <v>91</v>
      </c>
      <c r="G101" t="s">
        <v>41</v>
      </c>
      <c r="H101" t="s">
        <v>27</v>
      </c>
      <c r="I101" t="s">
        <v>84</v>
      </c>
      <c r="J101">
        <v>2</v>
      </c>
      <c r="K101">
        <v>0</v>
      </c>
      <c r="L101">
        <v>0</v>
      </c>
      <c r="N101" t="s">
        <v>93</v>
      </c>
      <c r="O101" t="s">
        <v>31</v>
      </c>
      <c r="P101" t="s">
        <v>85</v>
      </c>
      <c r="Q101" t="s">
        <v>33</v>
      </c>
      <c r="R101" t="s">
        <v>34</v>
      </c>
      <c r="T101">
        <v>4</v>
      </c>
    </row>
    <row r="102" spans="1:20" x14ac:dyDescent="0.45">
      <c r="A102" t="s">
        <v>425</v>
      </c>
      <c r="B102" t="s">
        <v>426</v>
      </c>
      <c r="C102" t="s">
        <v>426</v>
      </c>
      <c r="D102" t="s">
        <v>81</v>
      </c>
      <c r="E102" t="s">
        <v>154</v>
      </c>
      <c r="F102" t="s">
        <v>40</v>
      </c>
      <c r="G102" t="s">
        <v>41</v>
      </c>
      <c r="H102" t="s">
        <v>42</v>
      </c>
      <c r="I102" t="s">
        <v>78</v>
      </c>
      <c r="J102">
        <v>-1</v>
      </c>
      <c r="K102">
        <v>0</v>
      </c>
      <c r="L102">
        <v>0</v>
      </c>
      <c r="N102" t="s">
        <v>57</v>
      </c>
      <c r="O102" t="s">
        <v>64</v>
      </c>
      <c r="P102" t="s">
        <v>32</v>
      </c>
      <c r="Q102" t="s">
        <v>45</v>
      </c>
      <c r="R102" t="s">
        <v>46</v>
      </c>
      <c r="S102" t="s">
        <v>245</v>
      </c>
      <c r="T102">
        <v>4</v>
      </c>
    </row>
    <row r="103" spans="1:20" x14ac:dyDescent="0.45">
      <c r="A103" t="s">
        <v>427</v>
      </c>
      <c r="B103" t="s">
        <v>49</v>
      </c>
      <c r="C103" t="s">
        <v>296</v>
      </c>
      <c r="D103" t="s">
        <v>102</v>
      </c>
      <c r="E103" t="s">
        <v>141</v>
      </c>
      <c r="F103" t="s">
        <v>53</v>
      </c>
      <c r="G103" t="s">
        <v>54</v>
      </c>
      <c r="H103" t="s">
        <v>42</v>
      </c>
      <c r="I103" t="s">
        <v>43</v>
      </c>
      <c r="J103">
        <v>1</v>
      </c>
      <c r="K103">
        <v>100</v>
      </c>
      <c r="L103">
        <v>100</v>
      </c>
      <c r="M103" t="s">
        <v>29</v>
      </c>
      <c r="N103" t="s">
        <v>30</v>
      </c>
      <c r="O103" t="s">
        <v>79</v>
      </c>
      <c r="P103" t="s">
        <v>58</v>
      </c>
      <c r="Q103" t="s">
        <v>33</v>
      </c>
      <c r="R103" t="s">
        <v>46</v>
      </c>
      <c r="S103" t="s">
        <v>254</v>
      </c>
      <c r="T103">
        <v>4</v>
      </c>
    </row>
    <row r="104" spans="1:20" x14ac:dyDescent="0.45">
      <c r="A104" t="s">
        <v>428</v>
      </c>
      <c r="B104" t="s">
        <v>429</v>
      </c>
      <c r="C104" t="s">
        <v>430</v>
      </c>
      <c r="D104" t="s">
        <v>430</v>
      </c>
      <c r="E104" t="s">
        <v>138</v>
      </c>
      <c r="F104" t="s">
        <v>115</v>
      </c>
      <c r="G104" t="s">
        <v>116</v>
      </c>
      <c r="H104" t="s">
        <v>71</v>
      </c>
      <c r="I104" t="s">
        <v>72</v>
      </c>
      <c r="J104">
        <v>1</v>
      </c>
      <c r="K104">
        <v>0</v>
      </c>
      <c r="L104">
        <v>0</v>
      </c>
      <c r="M104" t="s">
        <v>29</v>
      </c>
      <c r="N104" t="s">
        <v>30</v>
      </c>
      <c r="O104" t="s">
        <v>31</v>
      </c>
      <c r="P104" t="s">
        <v>85</v>
      </c>
      <c r="Q104" t="s">
        <v>45</v>
      </c>
      <c r="R104" t="s">
        <v>34</v>
      </c>
      <c r="T104">
        <v>0</v>
      </c>
    </row>
    <row r="105" spans="1:20" x14ac:dyDescent="0.45">
      <c r="A105" t="s">
        <v>431</v>
      </c>
      <c r="B105" t="s">
        <v>432</v>
      </c>
      <c r="C105" t="s">
        <v>433</v>
      </c>
      <c r="D105" t="s">
        <v>434</v>
      </c>
      <c r="E105" t="s">
        <v>320</v>
      </c>
      <c r="F105" t="s">
        <v>146</v>
      </c>
      <c r="G105" t="s">
        <v>147</v>
      </c>
      <c r="H105" t="s">
        <v>71</v>
      </c>
      <c r="I105" t="s">
        <v>117</v>
      </c>
      <c r="J105">
        <v>3</v>
      </c>
      <c r="K105">
        <v>500</v>
      </c>
      <c r="L105">
        <v>1500</v>
      </c>
      <c r="M105" t="s">
        <v>29</v>
      </c>
      <c r="N105" t="s">
        <v>93</v>
      </c>
      <c r="O105" t="s">
        <v>31</v>
      </c>
      <c r="P105" t="s">
        <v>85</v>
      </c>
      <c r="Q105" t="s">
        <v>33</v>
      </c>
      <c r="R105" t="s">
        <v>46</v>
      </c>
      <c r="S105" t="s">
        <v>254</v>
      </c>
      <c r="T105">
        <v>7</v>
      </c>
    </row>
    <row r="106" spans="1:20" x14ac:dyDescent="0.45">
      <c r="A106" t="s">
        <v>435</v>
      </c>
      <c r="B106" t="s">
        <v>436</v>
      </c>
      <c r="C106" t="s">
        <v>437</v>
      </c>
      <c r="D106" t="s">
        <v>438</v>
      </c>
      <c r="E106" t="s">
        <v>414</v>
      </c>
      <c r="F106" t="s">
        <v>168</v>
      </c>
      <c r="G106" t="s">
        <v>41</v>
      </c>
      <c r="H106" t="s">
        <v>128</v>
      </c>
      <c r="I106" t="s">
        <v>169</v>
      </c>
      <c r="J106">
        <v>2</v>
      </c>
      <c r="K106">
        <v>0</v>
      </c>
      <c r="L106">
        <v>183</v>
      </c>
      <c r="M106" t="s">
        <v>29</v>
      </c>
      <c r="N106" t="s">
        <v>73</v>
      </c>
      <c r="O106" t="s">
        <v>79</v>
      </c>
      <c r="P106" t="s">
        <v>85</v>
      </c>
      <c r="Q106" t="s">
        <v>33</v>
      </c>
      <c r="R106" t="s">
        <v>34</v>
      </c>
      <c r="T106">
        <v>2</v>
      </c>
    </row>
    <row r="107" spans="1:20" x14ac:dyDescent="0.45">
      <c r="A107" t="s">
        <v>439</v>
      </c>
      <c r="B107" t="s">
        <v>294</v>
      </c>
      <c r="C107" t="s">
        <v>294</v>
      </c>
      <c r="D107" t="s">
        <v>330</v>
      </c>
      <c r="E107" t="s">
        <v>154</v>
      </c>
      <c r="F107" t="s">
        <v>146</v>
      </c>
      <c r="G107" t="s">
        <v>147</v>
      </c>
      <c r="H107" t="s">
        <v>27</v>
      </c>
      <c r="I107" t="s">
        <v>84</v>
      </c>
      <c r="J107">
        <v>0</v>
      </c>
      <c r="K107">
        <v>500</v>
      </c>
      <c r="L107">
        <v>0</v>
      </c>
      <c r="M107" t="s">
        <v>63</v>
      </c>
      <c r="N107" t="s">
        <v>30</v>
      </c>
      <c r="O107" t="s">
        <v>44</v>
      </c>
      <c r="P107" t="s">
        <v>85</v>
      </c>
      <c r="Q107" t="s">
        <v>45</v>
      </c>
      <c r="R107" t="s">
        <v>34</v>
      </c>
      <c r="T107">
        <v>3</v>
      </c>
    </row>
    <row r="108" spans="1:20" x14ac:dyDescent="0.45">
      <c r="A108" t="s">
        <v>440</v>
      </c>
      <c r="B108" t="s">
        <v>441</v>
      </c>
      <c r="C108" t="s">
        <v>441</v>
      </c>
      <c r="D108" t="s">
        <v>442</v>
      </c>
      <c r="E108" t="s">
        <v>52</v>
      </c>
      <c r="F108" t="s">
        <v>40</v>
      </c>
      <c r="G108" t="s">
        <v>41</v>
      </c>
      <c r="H108" t="s">
        <v>42</v>
      </c>
      <c r="I108" t="s">
        <v>122</v>
      </c>
      <c r="J108">
        <v>3</v>
      </c>
      <c r="K108">
        <v>1000</v>
      </c>
      <c r="L108">
        <v>3000</v>
      </c>
      <c r="N108" t="s">
        <v>57</v>
      </c>
      <c r="O108" t="s">
        <v>79</v>
      </c>
      <c r="P108" t="s">
        <v>85</v>
      </c>
      <c r="Q108" t="s">
        <v>45</v>
      </c>
      <c r="T108">
        <v>-1</v>
      </c>
    </row>
    <row r="109" spans="1:20" x14ac:dyDescent="0.45">
      <c r="A109" t="s">
        <v>443</v>
      </c>
      <c r="B109" t="s">
        <v>444</v>
      </c>
      <c r="C109" t="s">
        <v>175</v>
      </c>
      <c r="D109" t="s">
        <v>445</v>
      </c>
      <c r="E109" t="s">
        <v>52</v>
      </c>
      <c r="F109" t="s">
        <v>146</v>
      </c>
      <c r="G109" t="s">
        <v>147</v>
      </c>
      <c r="H109" t="s">
        <v>27</v>
      </c>
      <c r="I109" t="s">
        <v>28</v>
      </c>
      <c r="J109">
        <v>1</v>
      </c>
      <c r="K109">
        <v>2000</v>
      </c>
      <c r="L109">
        <v>2000</v>
      </c>
      <c r="M109" t="s">
        <v>56</v>
      </c>
      <c r="N109" t="s">
        <v>57</v>
      </c>
      <c r="O109" t="s">
        <v>64</v>
      </c>
      <c r="P109" t="s">
        <v>32</v>
      </c>
      <c r="Q109" t="s">
        <v>45</v>
      </c>
      <c r="T109">
        <v>7</v>
      </c>
    </row>
    <row r="110" spans="1:20" x14ac:dyDescent="0.45">
      <c r="A110" t="s">
        <v>446</v>
      </c>
      <c r="B110" t="s">
        <v>294</v>
      </c>
      <c r="C110" t="s">
        <v>293</v>
      </c>
      <c r="D110" t="s">
        <v>329</v>
      </c>
      <c r="E110" t="s">
        <v>181</v>
      </c>
      <c r="F110" t="s">
        <v>115</v>
      </c>
      <c r="G110" t="s">
        <v>116</v>
      </c>
      <c r="H110" t="s">
        <v>71</v>
      </c>
      <c r="I110" t="s">
        <v>117</v>
      </c>
      <c r="J110">
        <v>1</v>
      </c>
      <c r="K110">
        <v>1000</v>
      </c>
      <c r="L110">
        <v>1000</v>
      </c>
      <c r="N110" t="s">
        <v>73</v>
      </c>
      <c r="O110" t="s">
        <v>79</v>
      </c>
      <c r="P110" t="s">
        <v>85</v>
      </c>
      <c r="Q110" t="s">
        <v>33</v>
      </c>
      <c r="R110" t="s">
        <v>34</v>
      </c>
      <c r="T110">
        <v>3</v>
      </c>
    </row>
    <row r="111" spans="1:20" x14ac:dyDescent="0.45">
      <c r="A111" t="s">
        <v>447</v>
      </c>
      <c r="B111" t="s">
        <v>112</v>
      </c>
      <c r="C111" t="s">
        <v>38</v>
      </c>
      <c r="D111" t="s">
        <v>66</v>
      </c>
      <c r="E111" t="s">
        <v>448</v>
      </c>
      <c r="F111" t="s">
        <v>69</v>
      </c>
      <c r="G111" t="s">
        <v>70</v>
      </c>
      <c r="H111" t="s">
        <v>71</v>
      </c>
      <c r="I111" t="s">
        <v>72</v>
      </c>
      <c r="J111">
        <v>2</v>
      </c>
      <c r="K111">
        <v>1000</v>
      </c>
      <c r="L111">
        <v>2000</v>
      </c>
      <c r="M111" t="s">
        <v>63</v>
      </c>
      <c r="N111" t="s">
        <v>30</v>
      </c>
      <c r="O111" t="s">
        <v>44</v>
      </c>
      <c r="P111" t="s">
        <v>32</v>
      </c>
      <c r="Q111" t="s">
        <v>33</v>
      </c>
      <c r="R111" t="s">
        <v>46</v>
      </c>
      <c r="T111">
        <v>3</v>
      </c>
    </row>
    <row r="112" spans="1:20" x14ac:dyDescent="0.45">
      <c r="A112" t="s">
        <v>449</v>
      </c>
      <c r="B112" t="s">
        <v>82</v>
      </c>
      <c r="C112" t="s">
        <v>450</v>
      </c>
      <c r="D112" t="s">
        <v>451</v>
      </c>
      <c r="E112" t="s">
        <v>249</v>
      </c>
      <c r="F112" t="s">
        <v>69</v>
      </c>
      <c r="G112" t="s">
        <v>70</v>
      </c>
      <c r="H112" t="s">
        <v>27</v>
      </c>
      <c r="I112" t="s">
        <v>28</v>
      </c>
      <c r="J112">
        <v>1</v>
      </c>
      <c r="K112">
        <v>500</v>
      </c>
      <c r="L112">
        <v>500</v>
      </c>
      <c r="M112" t="s">
        <v>56</v>
      </c>
      <c r="N112" t="s">
        <v>57</v>
      </c>
      <c r="O112" t="s">
        <v>31</v>
      </c>
      <c r="P112" t="s">
        <v>58</v>
      </c>
      <c r="Q112" t="s">
        <v>33</v>
      </c>
      <c r="T112">
        <v>4</v>
      </c>
    </row>
    <row r="113" spans="1:20" x14ac:dyDescent="0.45">
      <c r="A113" t="s">
        <v>452</v>
      </c>
      <c r="B113" t="s">
        <v>333</v>
      </c>
      <c r="C113" t="s">
        <v>301</v>
      </c>
      <c r="D113" t="s">
        <v>453</v>
      </c>
      <c r="E113" t="s">
        <v>305</v>
      </c>
      <c r="F113" t="s">
        <v>40</v>
      </c>
      <c r="G113" t="s">
        <v>41</v>
      </c>
      <c r="H113" t="s">
        <v>27</v>
      </c>
      <c r="I113" t="s">
        <v>28</v>
      </c>
      <c r="J113">
        <v>2</v>
      </c>
      <c r="K113">
        <v>0</v>
      </c>
      <c r="L113">
        <v>0</v>
      </c>
      <c r="M113" t="s">
        <v>56</v>
      </c>
      <c r="N113" t="s">
        <v>57</v>
      </c>
      <c r="O113" t="s">
        <v>64</v>
      </c>
      <c r="P113" t="s">
        <v>58</v>
      </c>
      <c r="Q113" t="s">
        <v>45</v>
      </c>
      <c r="R113" t="s">
        <v>46</v>
      </c>
      <c r="S113" t="s">
        <v>245</v>
      </c>
      <c r="T113">
        <v>6</v>
      </c>
    </row>
    <row r="114" spans="1:20" x14ac:dyDescent="0.45">
      <c r="A114" t="s">
        <v>454</v>
      </c>
      <c r="B114" t="s">
        <v>374</v>
      </c>
      <c r="C114" t="s">
        <v>314</v>
      </c>
      <c r="D114" t="s">
        <v>455</v>
      </c>
      <c r="E114" t="s">
        <v>216</v>
      </c>
      <c r="F114" t="s">
        <v>25</v>
      </c>
      <c r="G114" t="s">
        <v>26</v>
      </c>
      <c r="H114" t="s">
        <v>128</v>
      </c>
      <c r="I114" t="s">
        <v>129</v>
      </c>
      <c r="J114">
        <v>-1</v>
      </c>
      <c r="K114">
        <v>500</v>
      </c>
      <c r="L114">
        <v>-500</v>
      </c>
      <c r="M114" t="s">
        <v>56</v>
      </c>
      <c r="N114" t="s">
        <v>93</v>
      </c>
      <c r="O114" t="s">
        <v>44</v>
      </c>
      <c r="P114" t="s">
        <v>85</v>
      </c>
      <c r="Q114" t="s">
        <v>45</v>
      </c>
      <c r="T114">
        <v>7</v>
      </c>
    </row>
    <row r="115" spans="1:20" x14ac:dyDescent="0.45">
      <c r="A115" t="s">
        <v>456</v>
      </c>
      <c r="B115" t="s">
        <v>404</v>
      </c>
      <c r="C115" t="s">
        <v>457</v>
      </c>
      <c r="D115" t="s">
        <v>458</v>
      </c>
      <c r="E115" t="s">
        <v>263</v>
      </c>
      <c r="F115" t="s">
        <v>146</v>
      </c>
      <c r="G115" t="s">
        <v>147</v>
      </c>
      <c r="H115" t="s">
        <v>42</v>
      </c>
      <c r="I115" t="s">
        <v>43</v>
      </c>
      <c r="J115">
        <v>3</v>
      </c>
      <c r="K115">
        <v>1000</v>
      </c>
      <c r="L115">
        <v>3000</v>
      </c>
      <c r="N115" t="s">
        <v>93</v>
      </c>
      <c r="O115" t="s">
        <v>31</v>
      </c>
      <c r="P115" t="s">
        <v>58</v>
      </c>
      <c r="Q115" t="s">
        <v>45</v>
      </c>
      <c r="R115" t="s">
        <v>34</v>
      </c>
      <c r="T115">
        <v>1</v>
      </c>
    </row>
    <row r="116" spans="1:20" x14ac:dyDescent="0.45">
      <c r="A116" t="s">
        <v>459</v>
      </c>
      <c r="B116" t="s">
        <v>377</v>
      </c>
      <c r="C116" t="s">
        <v>460</v>
      </c>
      <c r="D116" t="s">
        <v>461</v>
      </c>
      <c r="E116" t="s">
        <v>236</v>
      </c>
      <c r="F116" t="s">
        <v>25</v>
      </c>
      <c r="G116" t="s">
        <v>26</v>
      </c>
      <c r="H116" t="s">
        <v>42</v>
      </c>
      <c r="I116" t="s">
        <v>122</v>
      </c>
      <c r="J116">
        <v>-1</v>
      </c>
      <c r="K116">
        <v>1000</v>
      </c>
      <c r="L116">
        <v>-1000</v>
      </c>
      <c r="M116" t="s">
        <v>63</v>
      </c>
      <c r="N116" t="s">
        <v>57</v>
      </c>
      <c r="O116" t="s">
        <v>31</v>
      </c>
      <c r="P116" t="s">
        <v>58</v>
      </c>
      <c r="Q116" t="s">
        <v>45</v>
      </c>
      <c r="R116" t="s">
        <v>46</v>
      </c>
      <c r="S116" t="s">
        <v>254</v>
      </c>
      <c r="T116">
        <v>7</v>
      </c>
    </row>
    <row r="117" spans="1:20" x14ac:dyDescent="0.45">
      <c r="A117" t="s">
        <v>462</v>
      </c>
      <c r="B117" t="s">
        <v>102</v>
      </c>
      <c r="C117" t="s">
        <v>51</v>
      </c>
      <c r="D117" t="s">
        <v>294</v>
      </c>
      <c r="E117" t="s">
        <v>463</v>
      </c>
      <c r="F117" t="s">
        <v>168</v>
      </c>
      <c r="G117" t="s">
        <v>41</v>
      </c>
      <c r="H117" t="s">
        <v>42</v>
      </c>
      <c r="I117" t="s">
        <v>78</v>
      </c>
      <c r="J117">
        <v>1</v>
      </c>
      <c r="K117">
        <v>0</v>
      </c>
      <c r="L117">
        <v>0</v>
      </c>
      <c r="M117" t="s">
        <v>29</v>
      </c>
      <c r="N117" t="s">
        <v>30</v>
      </c>
      <c r="O117" t="s">
        <v>79</v>
      </c>
      <c r="P117" t="s">
        <v>58</v>
      </c>
      <c r="Q117" t="s">
        <v>33</v>
      </c>
      <c r="R117" t="s">
        <v>34</v>
      </c>
      <c r="T117">
        <v>2</v>
      </c>
    </row>
    <row r="118" spans="1:20" x14ac:dyDescent="0.45">
      <c r="A118" t="s">
        <v>464</v>
      </c>
      <c r="B118" t="s">
        <v>257</v>
      </c>
      <c r="C118" t="s">
        <v>465</v>
      </c>
      <c r="D118" t="s">
        <v>120</v>
      </c>
      <c r="E118" t="s">
        <v>414</v>
      </c>
      <c r="F118" t="s">
        <v>40</v>
      </c>
      <c r="G118" t="s">
        <v>41</v>
      </c>
      <c r="H118" t="s">
        <v>42</v>
      </c>
      <c r="I118" t="s">
        <v>122</v>
      </c>
      <c r="J118">
        <v>1</v>
      </c>
      <c r="K118">
        <v>0</v>
      </c>
      <c r="L118">
        <v>0</v>
      </c>
      <c r="M118" t="s">
        <v>29</v>
      </c>
      <c r="N118" t="s">
        <v>93</v>
      </c>
      <c r="O118" t="s">
        <v>79</v>
      </c>
      <c r="P118" t="s">
        <v>32</v>
      </c>
      <c r="Q118" t="s">
        <v>45</v>
      </c>
      <c r="T118">
        <v>5</v>
      </c>
    </row>
    <row r="119" spans="1:20" x14ac:dyDescent="0.45">
      <c r="A119" t="s">
        <v>466</v>
      </c>
      <c r="B119" t="s">
        <v>75</v>
      </c>
      <c r="C119" t="s">
        <v>75</v>
      </c>
      <c r="D119" t="s">
        <v>75</v>
      </c>
      <c r="E119" t="s">
        <v>467</v>
      </c>
      <c r="F119" t="s">
        <v>168</v>
      </c>
      <c r="G119" t="s">
        <v>41</v>
      </c>
      <c r="H119" t="s">
        <v>42</v>
      </c>
      <c r="I119" t="s">
        <v>78</v>
      </c>
      <c r="J119">
        <v>2</v>
      </c>
      <c r="K119">
        <v>1000</v>
      </c>
      <c r="L119">
        <v>1994</v>
      </c>
      <c r="N119" t="s">
        <v>30</v>
      </c>
      <c r="O119" t="s">
        <v>79</v>
      </c>
      <c r="P119" t="s">
        <v>32</v>
      </c>
      <c r="Q119" t="s">
        <v>33</v>
      </c>
      <c r="R119" t="s">
        <v>46</v>
      </c>
      <c r="S119" t="s">
        <v>254</v>
      </c>
      <c r="T119">
        <v>0</v>
      </c>
    </row>
    <row r="120" spans="1:20" x14ac:dyDescent="0.45">
      <c r="A120" t="s">
        <v>468</v>
      </c>
      <c r="B120" t="s">
        <v>297</v>
      </c>
      <c r="C120" t="s">
        <v>103</v>
      </c>
      <c r="D120" t="s">
        <v>294</v>
      </c>
      <c r="E120" t="s">
        <v>356</v>
      </c>
      <c r="F120" t="s">
        <v>168</v>
      </c>
      <c r="G120" t="s">
        <v>41</v>
      </c>
      <c r="H120" t="s">
        <v>71</v>
      </c>
      <c r="I120" t="s">
        <v>92</v>
      </c>
      <c r="J120">
        <v>1</v>
      </c>
      <c r="K120">
        <v>100</v>
      </c>
      <c r="L120">
        <v>100</v>
      </c>
      <c r="N120" t="s">
        <v>93</v>
      </c>
      <c r="O120" t="s">
        <v>79</v>
      </c>
      <c r="P120" t="s">
        <v>58</v>
      </c>
      <c r="Q120" t="s">
        <v>45</v>
      </c>
      <c r="T120">
        <v>3</v>
      </c>
    </row>
    <row r="121" spans="1:20" x14ac:dyDescent="0.45">
      <c r="A121" t="s">
        <v>469</v>
      </c>
      <c r="B121" t="s">
        <v>470</v>
      </c>
      <c r="C121" t="s">
        <v>444</v>
      </c>
      <c r="D121" t="s">
        <v>471</v>
      </c>
      <c r="E121" t="s">
        <v>472</v>
      </c>
      <c r="F121" t="s">
        <v>53</v>
      </c>
      <c r="G121" t="s">
        <v>54</v>
      </c>
      <c r="H121" t="s">
        <v>71</v>
      </c>
      <c r="I121" t="s">
        <v>117</v>
      </c>
      <c r="J121">
        <v>2</v>
      </c>
      <c r="K121">
        <v>1000</v>
      </c>
      <c r="L121">
        <v>2000</v>
      </c>
      <c r="M121" t="s">
        <v>56</v>
      </c>
      <c r="N121" t="s">
        <v>73</v>
      </c>
      <c r="O121" t="s">
        <v>44</v>
      </c>
      <c r="P121" t="s">
        <v>58</v>
      </c>
      <c r="Q121" t="s">
        <v>33</v>
      </c>
      <c r="R121" t="s">
        <v>34</v>
      </c>
      <c r="T121">
        <v>5</v>
      </c>
    </row>
    <row r="122" spans="1:20" x14ac:dyDescent="0.45">
      <c r="A122" t="s">
        <v>473</v>
      </c>
      <c r="B122" t="s">
        <v>336</v>
      </c>
      <c r="C122" t="s">
        <v>358</v>
      </c>
      <c r="D122" t="s">
        <v>100</v>
      </c>
      <c r="E122" t="s">
        <v>39</v>
      </c>
      <c r="F122" t="s">
        <v>168</v>
      </c>
      <c r="G122" t="s">
        <v>41</v>
      </c>
      <c r="H122" t="s">
        <v>42</v>
      </c>
      <c r="I122" t="s">
        <v>43</v>
      </c>
      <c r="J122">
        <v>-1</v>
      </c>
      <c r="K122">
        <v>1000</v>
      </c>
      <c r="L122">
        <v>-1000</v>
      </c>
      <c r="M122" t="s">
        <v>56</v>
      </c>
      <c r="N122" t="s">
        <v>30</v>
      </c>
      <c r="O122" t="s">
        <v>31</v>
      </c>
      <c r="P122" t="s">
        <v>58</v>
      </c>
      <c r="Q122" t="s">
        <v>45</v>
      </c>
      <c r="R122" t="s">
        <v>46</v>
      </c>
      <c r="S122" t="s">
        <v>245</v>
      </c>
      <c r="T122">
        <v>7</v>
      </c>
    </row>
    <row r="123" spans="1:20" x14ac:dyDescent="0.45">
      <c r="A123" t="s">
        <v>474</v>
      </c>
      <c r="B123" t="s">
        <v>37</v>
      </c>
      <c r="C123" t="s">
        <v>475</v>
      </c>
      <c r="D123" t="s">
        <v>67</v>
      </c>
      <c r="E123" t="s">
        <v>298</v>
      </c>
      <c r="F123" t="s">
        <v>168</v>
      </c>
      <c r="G123" t="s">
        <v>41</v>
      </c>
      <c r="H123" t="s">
        <v>128</v>
      </c>
      <c r="I123" t="s">
        <v>231</v>
      </c>
      <c r="J123">
        <v>-1</v>
      </c>
      <c r="K123">
        <v>0</v>
      </c>
      <c r="L123">
        <v>0</v>
      </c>
      <c r="N123" t="s">
        <v>93</v>
      </c>
      <c r="O123" t="s">
        <v>64</v>
      </c>
      <c r="P123" t="s">
        <v>85</v>
      </c>
      <c r="Q123" t="s">
        <v>33</v>
      </c>
      <c r="R123" t="s">
        <v>34</v>
      </c>
      <c r="T123">
        <v>7</v>
      </c>
    </row>
    <row r="124" spans="1:20" x14ac:dyDescent="0.45">
      <c r="A124" t="s">
        <v>476</v>
      </c>
      <c r="B124" t="s">
        <v>188</v>
      </c>
      <c r="C124" t="s">
        <v>275</v>
      </c>
      <c r="D124" t="s">
        <v>188</v>
      </c>
      <c r="E124" t="s">
        <v>387</v>
      </c>
      <c r="F124" t="s">
        <v>69</v>
      </c>
      <c r="G124" t="s">
        <v>70</v>
      </c>
      <c r="H124" t="s">
        <v>42</v>
      </c>
      <c r="I124" t="s">
        <v>122</v>
      </c>
      <c r="J124">
        <v>2</v>
      </c>
      <c r="K124">
        <v>500</v>
      </c>
      <c r="L124">
        <v>1000</v>
      </c>
      <c r="M124" t="s">
        <v>29</v>
      </c>
      <c r="N124" t="s">
        <v>30</v>
      </c>
      <c r="O124" t="s">
        <v>31</v>
      </c>
      <c r="P124" t="s">
        <v>32</v>
      </c>
      <c r="Q124" t="s">
        <v>45</v>
      </c>
      <c r="T124">
        <v>1</v>
      </c>
    </row>
    <row r="125" spans="1:20" x14ac:dyDescent="0.45">
      <c r="A125" t="s">
        <v>477</v>
      </c>
      <c r="B125" t="s">
        <v>215</v>
      </c>
      <c r="C125" t="s">
        <v>478</v>
      </c>
      <c r="D125" t="s">
        <v>479</v>
      </c>
      <c r="E125" t="s">
        <v>320</v>
      </c>
      <c r="F125" t="s">
        <v>25</v>
      </c>
      <c r="G125" t="s">
        <v>26</v>
      </c>
      <c r="H125" t="s">
        <v>71</v>
      </c>
      <c r="I125" t="s">
        <v>72</v>
      </c>
      <c r="J125">
        <v>-1</v>
      </c>
      <c r="K125">
        <v>1000</v>
      </c>
      <c r="L125">
        <v>-1000</v>
      </c>
      <c r="M125" t="s">
        <v>63</v>
      </c>
      <c r="N125" t="s">
        <v>73</v>
      </c>
      <c r="O125" t="s">
        <v>64</v>
      </c>
      <c r="P125" t="s">
        <v>32</v>
      </c>
      <c r="Q125" t="s">
        <v>45</v>
      </c>
      <c r="R125" t="s">
        <v>46</v>
      </c>
      <c r="S125" t="s">
        <v>245</v>
      </c>
      <c r="T125">
        <v>3</v>
      </c>
    </row>
    <row r="126" spans="1:20" x14ac:dyDescent="0.45">
      <c r="A126" t="s">
        <v>480</v>
      </c>
      <c r="B126" t="s">
        <v>481</v>
      </c>
      <c r="C126" t="s">
        <v>481</v>
      </c>
      <c r="D126" t="s">
        <v>423</v>
      </c>
      <c r="E126" t="s">
        <v>472</v>
      </c>
      <c r="F126" t="s">
        <v>25</v>
      </c>
      <c r="G126" t="s">
        <v>26</v>
      </c>
      <c r="H126" t="s">
        <v>42</v>
      </c>
      <c r="I126" t="s">
        <v>122</v>
      </c>
      <c r="J126">
        <v>0</v>
      </c>
      <c r="K126">
        <v>2000</v>
      </c>
      <c r="L126">
        <v>0</v>
      </c>
      <c r="M126" t="s">
        <v>63</v>
      </c>
      <c r="N126" t="s">
        <v>93</v>
      </c>
      <c r="O126" t="s">
        <v>31</v>
      </c>
      <c r="P126" t="s">
        <v>58</v>
      </c>
      <c r="Q126" t="s">
        <v>45</v>
      </c>
      <c r="R126" t="s">
        <v>34</v>
      </c>
      <c r="T126">
        <v>1</v>
      </c>
    </row>
    <row r="127" spans="1:20" x14ac:dyDescent="0.45">
      <c r="A127" t="s">
        <v>482</v>
      </c>
      <c r="B127" t="s">
        <v>483</v>
      </c>
      <c r="C127" t="s">
        <v>484</v>
      </c>
      <c r="D127" t="s">
        <v>419</v>
      </c>
      <c r="E127" t="s">
        <v>68</v>
      </c>
      <c r="F127" t="s">
        <v>168</v>
      </c>
      <c r="G127" t="s">
        <v>41</v>
      </c>
      <c r="H127" t="s">
        <v>71</v>
      </c>
      <c r="I127" t="s">
        <v>72</v>
      </c>
      <c r="J127">
        <v>3</v>
      </c>
      <c r="K127">
        <v>0</v>
      </c>
      <c r="L127">
        <v>0</v>
      </c>
      <c r="N127" t="s">
        <v>73</v>
      </c>
      <c r="O127" t="s">
        <v>79</v>
      </c>
      <c r="P127" t="s">
        <v>32</v>
      </c>
      <c r="Q127" t="s">
        <v>33</v>
      </c>
      <c r="T127">
        <v>5</v>
      </c>
    </row>
    <row r="128" spans="1:20" x14ac:dyDescent="0.45">
      <c r="A128" t="s">
        <v>485</v>
      </c>
      <c r="B128" t="s">
        <v>367</v>
      </c>
      <c r="C128" t="s">
        <v>486</v>
      </c>
      <c r="D128" t="s">
        <v>355</v>
      </c>
      <c r="E128" t="s">
        <v>487</v>
      </c>
      <c r="F128" t="s">
        <v>91</v>
      </c>
      <c r="G128" t="s">
        <v>41</v>
      </c>
      <c r="H128" t="s">
        <v>128</v>
      </c>
      <c r="I128" t="s">
        <v>231</v>
      </c>
      <c r="J128">
        <v>-1</v>
      </c>
      <c r="K128">
        <v>0</v>
      </c>
      <c r="L128">
        <v>0</v>
      </c>
      <c r="M128" t="s">
        <v>56</v>
      </c>
      <c r="N128" t="s">
        <v>93</v>
      </c>
      <c r="O128" t="s">
        <v>79</v>
      </c>
      <c r="P128" t="s">
        <v>32</v>
      </c>
      <c r="Q128" t="s">
        <v>45</v>
      </c>
      <c r="R128" t="s">
        <v>46</v>
      </c>
      <c r="S128" t="s">
        <v>47</v>
      </c>
      <c r="T128">
        <v>7</v>
      </c>
    </row>
    <row r="129" spans="1:20" x14ac:dyDescent="0.45">
      <c r="A129" t="s">
        <v>488</v>
      </c>
      <c r="B129" t="s">
        <v>489</v>
      </c>
      <c r="C129" t="s">
        <v>490</v>
      </c>
      <c r="D129" t="s">
        <v>265</v>
      </c>
      <c r="E129" t="s">
        <v>205</v>
      </c>
      <c r="F129" t="s">
        <v>69</v>
      </c>
      <c r="G129" t="s">
        <v>70</v>
      </c>
      <c r="H129" t="s">
        <v>71</v>
      </c>
      <c r="I129" t="s">
        <v>92</v>
      </c>
      <c r="J129">
        <v>0</v>
      </c>
      <c r="K129">
        <v>100</v>
      </c>
      <c r="L129">
        <v>0</v>
      </c>
      <c r="N129" t="s">
        <v>57</v>
      </c>
      <c r="O129" t="s">
        <v>79</v>
      </c>
      <c r="P129" t="s">
        <v>85</v>
      </c>
      <c r="Q129" t="s">
        <v>33</v>
      </c>
      <c r="R129" t="s">
        <v>46</v>
      </c>
      <c r="S129" t="s">
        <v>245</v>
      </c>
      <c r="T129">
        <v>7</v>
      </c>
    </row>
    <row r="130" spans="1:20" x14ac:dyDescent="0.45">
      <c r="A130" t="s">
        <v>491</v>
      </c>
      <c r="B130" t="s">
        <v>492</v>
      </c>
      <c r="C130" t="s">
        <v>60</v>
      </c>
      <c r="D130" t="s">
        <v>60</v>
      </c>
      <c r="E130" t="s">
        <v>356</v>
      </c>
      <c r="F130" t="s">
        <v>40</v>
      </c>
      <c r="G130" t="s">
        <v>41</v>
      </c>
      <c r="H130" t="s">
        <v>42</v>
      </c>
      <c r="I130" t="s">
        <v>43</v>
      </c>
      <c r="J130">
        <v>-1</v>
      </c>
      <c r="K130">
        <v>100</v>
      </c>
      <c r="L130">
        <v>-100</v>
      </c>
      <c r="M130" t="s">
        <v>56</v>
      </c>
      <c r="N130" t="s">
        <v>93</v>
      </c>
      <c r="O130" t="s">
        <v>44</v>
      </c>
      <c r="P130" t="s">
        <v>58</v>
      </c>
      <c r="Q130" t="s">
        <v>33</v>
      </c>
      <c r="T130">
        <v>0</v>
      </c>
    </row>
    <row r="131" spans="1:20" x14ac:dyDescent="0.45">
      <c r="A131" t="s">
        <v>493</v>
      </c>
      <c r="B131" t="s">
        <v>267</v>
      </c>
      <c r="C131" t="s">
        <v>267</v>
      </c>
      <c r="D131" t="s">
        <v>494</v>
      </c>
      <c r="E131" t="s">
        <v>495</v>
      </c>
      <c r="F131" t="s">
        <v>40</v>
      </c>
      <c r="G131" t="s">
        <v>41</v>
      </c>
      <c r="H131" t="s">
        <v>42</v>
      </c>
      <c r="I131" t="s">
        <v>43</v>
      </c>
      <c r="J131">
        <v>1</v>
      </c>
      <c r="K131">
        <v>1000</v>
      </c>
      <c r="L131">
        <v>1000</v>
      </c>
      <c r="M131" t="s">
        <v>56</v>
      </c>
      <c r="N131" t="s">
        <v>93</v>
      </c>
      <c r="O131" t="s">
        <v>31</v>
      </c>
      <c r="P131" t="s">
        <v>58</v>
      </c>
      <c r="Q131" t="s">
        <v>33</v>
      </c>
      <c r="R131" t="s">
        <v>46</v>
      </c>
      <c r="T131">
        <v>7</v>
      </c>
    </row>
    <row r="132" spans="1:20" x14ac:dyDescent="0.45">
      <c r="A132" t="s">
        <v>496</v>
      </c>
      <c r="B132" t="s">
        <v>497</v>
      </c>
      <c r="C132" t="s">
        <v>497</v>
      </c>
      <c r="D132" t="s">
        <v>497</v>
      </c>
      <c r="E132" t="s">
        <v>498</v>
      </c>
      <c r="F132" t="s">
        <v>40</v>
      </c>
      <c r="G132" t="s">
        <v>41</v>
      </c>
      <c r="H132" t="s">
        <v>71</v>
      </c>
      <c r="I132" t="s">
        <v>72</v>
      </c>
      <c r="J132">
        <v>1</v>
      </c>
      <c r="K132">
        <v>2000</v>
      </c>
      <c r="L132">
        <v>2000</v>
      </c>
      <c r="M132" t="s">
        <v>63</v>
      </c>
      <c r="N132" t="s">
        <v>30</v>
      </c>
      <c r="O132" t="s">
        <v>44</v>
      </c>
      <c r="P132" t="s">
        <v>85</v>
      </c>
      <c r="Q132" t="s">
        <v>33</v>
      </c>
      <c r="T132">
        <v>0</v>
      </c>
    </row>
    <row r="133" spans="1:20" x14ac:dyDescent="0.45">
      <c r="A133" t="s">
        <v>499</v>
      </c>
      <c r="B133" t="s">
        <v>500</v>
      </c>
      <c r="C133" t="s">
        <v>501</v>
      </c>
      <c r="D133" t="s">
        <v>502</v>
      </c>
      <c r="E133" t="s">
        <v>356</v>
      </c>
      <c r="F133" t="s">
        <v>115</v>
      </c>
      <c r="G133" t="s">
        <v>116</v>
      </c>
      <c r="H133" t="s">
        <v>128</v>
      </c>
      <c r="I133" t="s">
        <v>129</v>
      </c>
      <c r="J133">
        <v>3</v>
      </c>
      <c r="K133">
        <v>500</v>
      </c>
      <c r="L133">
        <v>1500</v>
      </c>
      <c r="N133" t="s">
        <v>57</v>
      </c>
      <c r="O133" t="s">
        <v>79</v>
      </c>
      <c r="P133" t="s">
        <v>58</v>
      </c>
      <c r="Q133" t="s">
        <v>33</v>
      </c>
      <c r="R133" t="s">
        <v>34</v>
      </c>
      <c r="T133">
        <v>3</v>
      </c>
    </row>
    <row r="134" spans="1:20" x14ac:dyDescent="0.45">
      <c r="A134" t="s">
        <v>503</v>
      </c>
      <c r="B134" t="s">
        <v>363</v>
      </c>
      <c r="C134" t="s">
        <v>504</v>
      </c>
      <c r="D134" t="s">
        <v>505</v>
      </c>
      <c r="E134" t="s">
        <v>227</v>
      </c>
      <c r="F134" t="s">
        <v>91</v>
      </c>
      <c r="G134" t="s">
        <v>41</v>
      </c>
      <c r="H134" t="s">
        <v>71</v>
      </c>
      <c r="I134" t="s">
        <v>72</v>
      </c>
      <c r="J134">
        <v>1</v>
      </c>
      <c r="K134">
        <v>1000</v>
      </c>
      <c r="L134">
        <v>1000</v>
      </c>
      <c r="M134" t="s">
        <v>29</v>
      </c>
      <c r="N134" t="s">
        <v>57</v>
      </c>
      <c r="O134" t="s">
        <v>31</v>
      </c>
      <c r="P134" t="s">
        <v>58</v>
      </c>
      <c r="Q134" t="s">
        <v>33</v>
      </c>
      <c r="T134">
        <v>5</v>
      </c>
    </row>
    <row r="135" spans="1:20" x14ac:dyDescent="0.45">
      <c r="A135" t="s">
        <v>506</v>
      </c>
      <c r="B135" t="s">
        <v>507</v>
      </c>
      <c r="C135" t="s">
        <v>100</v>
      </c>
      <c r="D135" t="s">
        <v>508</v>
      </c>
      <c r="E135" t="s">
        <v>186</v>
      </c>
      <c r="F135" t="s">
        <v>25</v>
      </c>
      <c r="G135" t="s">
        <v>26</v>
      </c>
      <c r="H135" t="s">
        <v>42</v>
      </c>
      <c r="I135" t="s">
        <v>122</v>
      </c>
      <c r="J135">
        <v>-1</v>
      </c>
      <c r="K135">
        <v>100</v>
      </c>
      <c r="L135">
        <v>-100</v>
      </c>
      <c r="N135" t="s">
        <v>57</v>
      </c>
      <c r="O135" t="s">
        <v>64</v>
      </c>
      <c r="P135" t="s">
        <v>58</v>
      </c>
      <c r="Q135" t="s">
        <v>33</v>
      </c>
      <c r="T135">
        <v>7</v>
      </c>
    </row>
    <row r="136" spans="1:20" x14ac:dyDescent="0.45">
      <c r="A136" t="s">
        <v>509</v>
      </c>
      <c r="B136" t="s">
        <v>510</v>
      </c>
      <c r="C136" t="s">
        <v>437</v>
      </c>
      <c r="D136" t="s">
        <v>438</v>
      </c>
      <c r="E136" t="s">
        <v>372</v>
      </c>
      <c r="F136" t="s">
        <v>91</v>
      </c>
      <c r="G136" t="s">
        <v>41</v>
      </c>
      <c r="H136" t="s">
        <v>27</v>
      </c>
      <c r="I136" t="s">
        <v>55</v>
      </c>
      <c r="J136">
        <v>-1</v>
      </c>
      <c r="K136">
        <v>2000</v>
      </c>
      <c r="L136">
        <v>-2000</v>
      </c>
      <c r="M136" t="s">
        <v>29</v>
      </c>
      <c r="N136" t="s">
        <v>30</v>
      </c>
      <c r="O136" t="s">
        <v>79</v>
      </c>
      <c r="P136" t="s">
        <v>58</v>
      </c>
      <c r="Q136" t="s">
        <v>45</v>
      </c>
      <c r="T136">
        <v>2</v>
      </c>
    </row>
    <row r="137" spans="1:20" x14ac:dyDescent="0.45">
      <c r="A137" t="s">
        <v>511</v>
      </c>
      <c r="B137" t="s">
        <v>512</v>
      </c>
      <c r="C137" t="s">
        <v>513</v>
      </c>
      <c r="D137" t="s">
        <v>323</v>
      </c>
      <c r="E137" t="s">
        <v>401</v>
      </c>
      <c r="F137" t="s">
        <v>115</v>
      </c>
      <c r="G137" t="s">
        <v>116</v>
      </c>
      <c r="H137" t="s">
        <v>71</v>
      </c>
      <c r="I137" t="s">
        <v>117</v>
      </c>
      <c r="J137">
        <v>2</v>
      </c>
      <c r="K137">
        <v>1000</v>
      </c>
      <c r="L137">
        <v>2000</v>
      </c>
      <c r="M137" t="s">
        <v>56</v>
      </c>
      <c r="N137" t="s">
        <v>57</v>
      </c>
      <c r="O137" t="s">
        <v>31</v>
      </c>
      <c r="P137" t="s">
        <v>32</v>
      </c>
      <c r="Q137" t="s">
        <v>33</v>
      </c>
      <c r="R137" t="s">
        <v>34</v>
      </c>
      <c r="T137">
        <v>2</v>
      </c>
    </row>
    <row r="138" spans="1:20" x14ac:dyDescent="0.45">
      <c r="A138" t="s">
        <v>514</v>
      </c>
      <c r="B138" t="s">
        <v>291</v>
      </c>
      <c r="C138" t="s">
        <v>290</v>
      </c>
      <c r="D138" t="s">
        <v>289</v>
      </c>
      <c r="E138" t="s">
        <v>515</v>
      </c>
      <c r="F138" t="s">
        <v>25</v>
      </c>
      <c r="G138" t="s">
        <v>26</v>
      </c>
      <c r="H138" t="s">
        <v>128</v>
      </c>
      <c r="I138" t="s">
        <v>231</v>
      </c>
      <c r="J138">
        <v>2</v>
      </c>
      <c r="K138">
        <v>100</v>
      </c>
      <c r="L138">
        <v>200</v>
      </c>
      <c r="N138" t="s">
        <v>57</v>
      </c>
      <c r="O138" t="s">
        <v>64</v>
      </c>
      <c r="P138" t="s">
        <v>32</v>
      </c>
      <c r="Q138" t="s">
        <v>45</v>
      </c>
      <c r="T138">
        <v>-1</v>
      </c>
    </row>
    <row r="139" spans="1:20" x14ac:dyDescent="0.45">
      <c r="A139" t="s">
        <v>516</v>
      </c>
      <c r="B139" t="s">
        <v>23</v>
      </c>
      <c r="C139" t="s">
        <v>301</v>
      </c>
      <c r="D139" t="s">
        <v>242</v>
      </c>
      <c r="E139" t="s">
        <v>134</v>
      </c>
      <c r="F139" t="s">
        <v>168</v>
      </c>
      <c r="G139" t="s">
        <v>41</v>
      </c>
      <c r="H139" t="s">
        <v>128</v>
      </c>
      <c r="I139" t="s">
        <v>169</v>
      </c>
      <c r="J139">
        <v>1</v>
      </c>
      <c r="K139">
        <v>100</v>
      </c>
      <c r="L139">
        <v>100</v>
      </c>
      <c r="M139" t="s">
        <v>63</v>
      </c>
      <c r="N139" t="s">
        <v>57</v>
      </c>
      <c r="O139" t="s">
        <v>31</v>
      </c>
      <c r="P139" t="s">
        <v>58</v>
      </c>
      <c r="Q139" t="s">
        <v>33</v>
      </c>
      <c r="R139" t="s">
        <v>34</v>
      </c>
      <c r="T139">
        <v>5</v>
      </c>
    </row>
    <row r="140" spans="1:20" x14ac:dyDescent="0.45">
      <c r="A140" t="s">
        <v>517</v>
      </c>
      <c r="B140" t="s">
        <v>518</v>
      </c>
      <c r="C140" t="s">
        <v>247</v>
      </c>
      <c r="D140" t="s">
        <v>248</v>
      </c>
      <c r="E140" t="s">
        <v>134</v>
      </c>
      <c r="F140" t="s">
        <v>115</v>
      </c>
      <c r="G140" t="s">
        <v>116</v>
      </c>
      <c r="H140" t="s">
        <v>128</v>
      </c>
      <c r="I140" t="s">
        <v>169</v>
      </c>
      <c r="J140">
        <v>3</v>
      </c>
      <c r="K140">
        <v>500</v>
      </c>
      <c r="L140">
        <v>1500</v>
      </c>
      <c r="M140" t="s">
        <v>63</v>
      </c>
      <c r="N140" t="s">
        <v>57</v>
      </c>
      <c r="O140" t="s">
        <v>31</v>
      </c>
      <c r="P140" t="s">
        <v>58</v>
      </c>
      <c r="Q140" t="s">
        <v>45</v>
      </c>
      <c r="R140" t="s">
        <v>34</v>
      </c>
      <c r="T140">
        <v>6</v>
      </c>
    </row>
    <row r="141" spans="1:20" x14ac:dyDescent="0.45">
      <c r="A141" t="s">
        <v>519</v>
      </c>
      <c r="B141" t="s">
        <v>520</v>
      </c>
      <c r="C141" t="s">
        <v>521</v>
      </c>
      <c r="D141" t="s">
        <v>522</v>
      </c>
      <c r="E141" t="s">
        <v>523</v>
      </c>
      <c r="F141" t="s">
        <v>40</v>
      </c>
      <c r="G141" t="s">
        <v>41</v>
      </c>
      <c r="H141" t="s">
        <v>42</v>
      </c>
      <c r="I141" t="s">
        <v>78</v>
      </c>
      <c r="J141">
        <v>2</v>
      </c>
      <c r="K141">
        <v>2000</v>
      </c>
      <c r="L141">
        <v>4000</v>
      </c>
      <c r="M141" t="s">
        <v>56</v>
      </c>
      <c r="N141" t="s">
        <v>57</v>
      </c>
      <c r="O141" t="s">
        <v>44</v>
      </c>
      <c r="P141" t="s">
        <v>85</v>
      </c>
      <c r="Q141" t="s">
        <v>33</v>
      </c>
      <c r="R141" t="s">
        <v>34</v>
      </c>
      <c r="T141">
        <v>-1</v>
      </c>
    </row>
    <row r="142" spans="1:20" x14ac:dyDescent="0.45">
      <c r="A142" t="s">
        <v>524</v>
      </c>
      <c r="B142" t="s">
        <v>525</v>
      </c>
      <c r="C142" t="s">
        <v>504</v>
      </c>
      <c r="D142" t="s">
        <v>133</v>
      </c>
      <c r="E142" t="s">
        <v>154</v>
      </c>
      <c r="F142" t="s">
        <v>146</v>
      </c>
      <c r="G142" t="s">
        <v>147</v>
      </c>
      <c r="H142" t="s">
        <v>42</v>
      </c>
      <c r="I142" t="s">
        <v>78</v>
      </c>
      <c r="J142">
        <v>-1</v>
      </c>
      <c r="K142">
        <v>1000</v>
      </c>
      <c r="L142">
        <v>-592</v>
      </c>
      <c r="M142" t="s">
        <v>29</v>
      </c>
      <c r="N142" t="s">
        <v>30</v>
      </c>
      <c r="O142" t="s">
        <v>31</v>
      </c>
      <c r="P142" t="s">
        <v>32</v>
      </c>
      <c r="Q142" t="s">
        <v>45</v>
      </c>
      <c r="T142">
        <v>-1</v>
      </c>
    </row>
    <row r="143" spans="1:20" x14ac:dyDescent="0.45">
      <c r="A143" t="s">
        <v>526</v>
      </c>
      <c r="B143" t="s">
        <v>527</v>
      </c>
      <c r="C143" t="s">
        <v>37</v>
      </c>
      <c r="D143" t="s">
        <v>207</v>
      </c>
      <c r="E143" t="s">
        <v>97</v>
      </c>
      <c r="F143" t="s">
        <v>40</v>
      </c>
      <c r="G143" t="s">
        <v>41</v>
      </c>
      <c r="H143" t="s">
        <v>27</v>
      </c>
      <c r="I143" t="s">
        <v>55</v>
      </c>
      <c r="J143">
        <v>2</v>
      </c>
      <c r="K143">
        <v>1000</v>
      </c>
      <c r="L143">
        <v>2000</v>
      </c>
      <c r="M143" t="s">
        <v>56</v>
      </c>
      <c r="N143" t="s">
        <v>30</v>
      </c>
      <c r="O143" t="s">
        <v>31</v>
      </c>
      <c r="P143" t="s">
        <v>58</v>
      </c>
      <c r="Q143" t="s">
        <v>33</v>
      </c>
      <c r="T143">
        <v>5</v>
      </c>
    </row>
    <row r="144" spans="1:20" x14ac:dyDescent="0.45">
      <c r="A144" t="s">
        <v>528</v>
      </c>
      <c r="B144" t="s">
        <v>434</v>
      </c>
      <c r="C144" t="s">
        <v>465</v>
      </c>
      <c r="D144" t="s">
        <v>119</v>
      </c>
      <c r="E144" t="s">
        <v>463</v>
      </c>
      <c r="F144" t="s">
        <v>146</v>
      </c>
      <c r="G144" t="s">
        <v>147</v>
      </c>
      <c r="H144" t="s">
        <v>27</v>
      </c>
      <c r="I144" t="s">
        <v>28</v>
      </c>
      <c r="J144">
        <v>2</v>
      </c>
      <c r="K144">
        <v>0</v>
      </c>
      <c r="L144">
        <v>0</v>
      </c>
      <c r="M144" t="s">
        <v>63</v>
      </c>
      <c r="N144" t="s">
        <v>73</v>
      </c>
      <c r="O144" t="s">
        <v>44</v>
      </c>
      <c r="P144" t="s">
        <v>32</v>
      </c>
      <c r="Q144" t="s">
        <v>45</v>
      </c>
      <c r="T144">
        <v>2</v>
      </c>
    </row>
    <row r="145" spans="1:20" x14ac:dyDescent="0.45">
      <c r="A145" t="s">
        <v>529</v>
      </c>
      <c r="B145" t="s">
        <v>457</v>
      </c>
      <c r="C145" t="s">
        <v>530</v>
      </c>
      <c r="D145" t="s">
        <v>531</v>
      </c>
      <c r="E145" t="s">
        <v>387</v>
      </c>
      <c r="F145" t="s">
        <v>115</v>
      </c>
      <c r="G145" t="s">
        <v>116</v>
      </c>
      <c r="H145" t="s">
        <v>128</v>
      </c>
      <c r="I145" t="s">
        <v>129</v>
      </c>
      <c r="J145">
        <v>-1</v>
      </c>
      <c r="K145">
        <v>500</v>
      </c>
      <c r="L145">
        <v>-500</v>
      </c>
      <c r="M145" t="s">
        <v>63</v>
      </c>
      <c r="N145" t="s">
        <v>73</v>
      </c>
      <c r="O145" t="s">
        <v>64</v>
      </c>
      <c r="P145" t="s">
        <v>58</v>
      </c>
      <c r="Q145" t="s">
        <v>33</v>
      </c>
      <c r="R145" t="s">
        <v>34</v>
      </c>
      <c r="T145">
        <v>7</v>
      </c>
    </row>
    <row r="146" spans="1:20" x14ac:dyDescent="0.45">
      <c r="A146" t="s">
        <v>532</v>
      </c>
      <c r="B146" t="s">
        <v>533</v>
      </c>
      <c r="C146" t="s">
        <v>113</v>
      </c>
      <c r="D146" t="s">
        <v>534</v>
      </c>
      <c r="E146" t="s">
        <v>339</v>
      </c>
      <c r="F146" t="s">
        <v>91</v>
      </c>
      <c r="G146" t="s">
        <v>41</v>
      </c>
      <c r="H146" t="s">
        <v>27</v>
      </c>
      <c r="I146" t="s">
        <v>84</v>
      </c>
      <c r="J146">
        <v>3</v>
      </c>
      <c r="K146">
        <v>2000</v>
      </c>
      <c r="L146">
        <v>6000</v>
      </c>
      <c r="M146" t="s">
        <v>56</v>
      </c>
      <c r="N146" t="s">
        <v>73</v>
      </c>
      <c r="O146" t="s">
        <v>64</v>
      </c>
      <c r="P146" t="s">
        <v>58</v>
      </c>
      <c r="Q146" t="s">
        <v>33</v>
      </c>
      <c r="T146">
        <v>6</v>
      </c>
    </row>
    <row r="147" spans="1:20" x14ac:dyDescent="0.45">
      <c r="A147" t="s">
        <v>535</v>
      </c>
      <c r="B147" t="s">
        <v>156</v>
      </c>
      <c r="C147" t="s">
        <v>355</v>
      </c>
      <c r="D147" t="s">
        <v>192</v>
      </c>
      <c r="E147" t="s">
        <v>238</v>
      </c>
      <c r="F147" t="s">
        <v>69</v>
      </c>
      <c r="G147" t="s">
        <v>70</v>
      </c>
      <c r="H147" t="s">
        <v>128</v>
      </c>
      <c r="I147" t="s">
        <v>169</v>
      </c>
      <c r="J147">
        <v>1</v>
      </c>
      <c r="K147">
        <v>100</v>
      </c>
      <c r="L147">
        <v>100</v>
      </c>
      <c r="M147" t="s">
        <v>29</v>
      </c>
      <c r="N147" t="s">
        <v>57</v>
      </c>
      <c r="O147" t="s">
        <v>44</v>
      </c>
      <c r="P147" t="s">
        <v>58</v>
      </c>
      <c r="Q147" t="s">
        <v>45</v>
      </c>
      <c r="R147" t="s">
        <v>46</v>
      </c>
      <c r="S147" t="s">
        <v>245</v>
      </c>
      <c r="T147">
        <v>2</v>
      </c>
    </row>
    <row r="148" spans="1:20" x14ac:dyDescent="0.45">
      <c r="A148" t="s">
        <v>536</v>
      </c>
      <c r="B148" t="s">
        <v>537</v>
      </c>
      <c r="C148" t="s">
        <v>537</v>
      </c>
      <c r="D148" t="s">
        <v>538</v>
      </c>
      <c r="E148" t="s">
        <v>305</v>
      </c>
      <c r="F148" t="s">
        <v>115</v>
      </c>
      <c r="G148" t="s">
        <v>116</v>
      </c>
      <c r="H148" t="s">
        <v>128</v>
      </c>
      <c r="I148" t="s">
        <v>129</v>
      </c>
      <c r="J148">
        <v>1</v>
      </c>
      <c r="K148">
        <v>500</v>
      </c>
      <c r="L148">
        <v>500</v>
      </c>
      <c r="M148" t="s">
        <v>56</v>
      </c>
      <c r="N148" t="s">
        <v>93</v>
      </c>
      <c r="O148" t="s">
        <v>44</v>
      </c>
      <c r="P148" t="s">
        <v>58</v>
      </c>
      <c r="Q148" t="s">
        <v>45</v>
      </c>
      <c r="T148">
        <v>6</v>
      </c>
    </row>
    <row r="149" spans="1:20" x14ac:dyDescent="0.45">
      <c r="A149" t="s">
        <v>539</v>
      </c>
      <c r="B149" t="s">
        <v>83</v>
      </c>
      <c r="C149" t="s">
        <v>451</v>
      </c>
      <c r="D149" t="s">
        <v>451</v>
      </c>
      <c r="E149" t="s">
        <v>127</v>
      </c>
      <c r="F149" t="s">
        <v>115</v>
      </c>
      <c r="G149" t="s">
        <v>116</v>
      </c>
      <c r="H149" t="s">
        <v>71</v>
      </c>
      <c r="I149" t="s">
        <v>72</v>
      </c>
      <c r="J149">
        <v>2</v>
      </c>
      <c r="K149">
        <v>100</v>
      </c>
      <c r="L149">
        <v>200</v>
      </c>
      <c r="N149" t="s">
        <v>57</v>
      </c>
      <c r="O149" t="s">
        <v>64</v>
      </c>
      <c r="P149" t="s">
        <v>85</v>
      </c>
      <c r="Q149" t="s">
        <v>33</v>
      </c>
      <c r="R149" t="s">
        <v>46</v>
      </c>
      <c r="T149">
        <v>0</v>
      </c>
    </row>
    <row r="150" spans="1:20" x14ac:dyDescent="0.45">
      <c r="A150" t="s">
        <v>540</v>
      </c>
      <c r="B150" t="s">
        <v>260</v>
      </c>
      <c r="C150" t="s">
        <v>96</v>
      </c>
      <c r="D150" t="s">
        <v>260</v>
      </c>
      <c r="E150" t="s">
        <v>221</v>
      </c>
      <c r="F150" t="s">
        <v>25</v>
      </c>
      <c r="G150" t="s">
        <v>26</v>
      </c>
      <c r="H150" t="s">
        <v>128</v>
      </c>
      <c r="I150" t="s">
        <v>129</v>
      </c>
      <c r="J150">
        <v>3</v>
      </c>
      <c r="K150">
        <v>500</v>
      </c>
      <c r="L150">
        <v>1500</v>
      </c>
      <c r="M150" t="s">
        <v>63</v>
      </c>
      <c r="N150" t="s">
        <v>93</v>
      </c>
      <c r="O150" t="s">
        <v>64</v>
      </c>
      <c r="P150" t="s">
        <v>32</v>
      </c>
      <c r="Q150" t="s">
        <v>33</v>
      </c>
      <c r="R150" t="s">
        <v>46</v>
      </c>
      <c r="S150" t="s">
        <v>245</v>
      </c>
      <c r="T150">
        <v>1</v>
      </c>
    </row>
    <row r="151" spans="1:20" x14ac:dyDescent="0.45">
      <c r="A151" t="s">
        <v>541</v>
      </c>
      <c r="B151" t="s">
        <v>489</v>
      </c>
      <c r="C151" t="s">
        <v>542</v>
      </c>
      <c r="D151" t="s">
        <v>336</v>
      </c>
      <c r="E151" t="s">
        <v>351</v>
      </c>
      <c r="F151" t="s">
        <v>25</v>
      </c>
      <c r="G151" t="s">
        <v>26</v>
      </c>
      <c r="H151" t="s">
        <v>71</v>
      </c>
      <c r="I151" t="s">
        <v>72</v>
      </c>
      <c r="J151">
        <v>3</v>
      </c>
      <c r="K151">
        <v>2000</v>
      </c>
      <c r="L151">
        <v>6000</v>
      </c>
      <c r="M151" t="s">
        <v>29</v>
      </c>
      <c r="N151" t="s">
        <v>73</v>
      </c>
      <c r="O151" t="s">
        <v>79</v>
      </c>
      <c r="P151" t="s">
        <v>85</v>
      </c>
      <c r="Q151" t="s">
        <v>45</v>
      </c>
      <c r="T151">
        <v>1</v>
      </c>
    </row>
    <row r="152" spans="1:20" x14ac:dyDescent="0.45">
      <c r="A152" t="s">
        <v>543</v>
      </c>
      <c r="B152" t="s">
        <v>153</v>
      </c>
      <c r="C152" t="s">
        <v>544</v>
      </c>
      <c r="D152" t="s">
        <v>153</v>
      </c>
      <c r="E152" t="s">
        <v>387</v>
      </c>
      <c r="F152" t="s">
        <v>40</v>
      </c>
      <c r="G152" t="s">
        <v>41</v>
      </c>
      <c r="H152" t="s">
        <v>71</v>
      </c>
      <c r="I152" t="s">
        <v>117</v>
      </c>
      <c r="J152">
        <v>2</v>
      </c>
      <c r="K152">
        <v>2000</v>
      </c>
      <c r="L152">
        <v>4000</v>
      </c>
      <c r="M152" t="s">
        <v>63</v>
      </c>
      <c r="N152" t="s">
        <v>57</v>
      </c>
      <c r="O152" t="s">
        <v>79</v>
      </c>
      <c r="P152" t="s">
        <v>32</v>
      </c>
      <c r="Q152" t="s">
        <v>45</v>
      </c>
      <c r="T152">
        <v>1</v>
      </c>
    </row>
    <row r="153" spans="1:20" x14ac:dyDescent="0.45">
      <c r="A153" t="s">
        <v>545</v>
      </c>
      <c r="B153" t="s">
        <v>525</v>
      </c>
      <c r="C153" t="s">
        <v>546</v>
      </c>
      <c r="D153" t="s">
        <v>546</v>
      </c>
      <c r="E153" t="s">
        <v>547</v>
      </c>
      <c r="F153" t="s">
        <v>91</v>
      </c>
      <c r="G153" t="s">
        <v>41</v>
      </c>
      <c r="H153" t="s">
        <v>128</v>
      </c>
      <c r="I153" t="s">
        <v>129</v>
      </c>
      <c r="J153">
        <v>2</v>
      </c>
      <c r="K153">
        <v>500</v>
      </c>
      <c r="L153">
        <v>1000</v>
      </c>
      <c r="M153" t="s">
        <v>63</v>
      </c>
      <c r="N153" t="s">
        <v>93</v>
      </c>
      <c r="O153" t="s">
        <v>79</v>
      </c>
      <c r="P153" t="s">
        <v>85</v>
      </c>
      <c r="Q153" t="s">
        <v>45</v>
      </c>
      <c r="T153">
        <v>0</v>
      </c>
    </row>
    <row r="154" spans="1:20" x14ac:dyDescent="0.45">
      <c r="A154" t="s">
        <v>548</v>
      </c>
      <c r="B154" t="s">
        <v>149</v>
      </c>
      <c r="C154" t="s">
        <v>149</v>
      </c>
      <c r="D154" t="s">
        <v>404</v>
      </c>
      <c r="E154" t="s">
        <v>127</v>
      </c>
      <c r="F154" t="s">
        <v>115</v>
      </c>
      <c r="G154" t="s">
        <v>116</v>
      </c>
      <c r="H154" t="s">
        <v>42</v>
      </c>
      <c r="I154" t="s">
        <v>43</v>
      </c>
      <c r="J154">
        <v>1</v>
      </c>
      <c r="K154">
        <v>2000</v>
      </c>
      <c r="L154">
        <v>2000</v>
      </c>
      <c r="M154" t="s">
        <v>63</v>
      </c>
      <c r="N154" t="s">
        <v>93</v>
      </c>
      <c r="O154" t="s">
        <v>79</v>
      </c>
      <c r="P154" t="s">
        <v>85</v>
      </c>
      <c r="Q154" t="s">
        <v>45</v>
      </c>
      <c r="R154" t="s">
        <v>34</v>
      </c>
      <c r="T154">
        <v>5</v>
      </c>
    </row>
    <row r="155" spans="1:20" x14ac:dyDescent="0.45">
      <c r="A155" t="s">
        <v>549</v>
      </c>
      <c r="B155" t="s">
        <v>300</v>
      </c>
      <c r="C155" t="s">
        <v>301</v>
      </c>
      <c r="D155" t="s">
        <v>453</v>
      </c>
      <c r="E155" t="s">
        <v>134</v>
      </c>
      <c r="F155" t="s">
        <v>91</v>
      </c>
      <c r="G155" t="s">
        <v>41</v>
      </c>
      <c r="H155" t="s">
        <v>128</v>
      </c>
      <c r="I155" t="s">
        <v>129</v>
      </c>
      <c r="J155">
        <v>1</v>
      </c>
      <c r="K155">
        <v>2000</v>
      </c>
      <c r="L155">
        <v>2000</v>
      </c>
      <c r="M155" t="s">
        <v>63</v>
      </c>
      <c r="N155" t="s">
        <v>93</v>
      </c>
      <c r="O155" t="s">
        <v>31</v>
      </c>
      <c r="P155" t="s">
        <v>85</v>
      </c>
      <c r="Q155" t="s">
        <v>33</v>
      </c>
      <c r="R155" t="s">
        <v>46</v>
      </c>
      <c r="S155" t="s">
        <v>47</v>
      </c>
      <c r="T155">
        <v>6</v>
      </c>
    </row>
    <row r="156" spans="1:20" x14ac:dyDescent="0.45">
      <c r="A156" t="s">
        <v>550</v>
      </c>
      <c r="B156" t="s">
        <v>106</v>
      </c>
      <c r="C156" t="s">
        <v>107</v>
      </c>
      <c r="D156" t="s">
        <v>106</v>
      </c>
      <c r="E156" t="s">
        <v>24</v>
      </c>
      <c r="F156" t="s">
        <v>40</v>
      </c>
      <c r="G156" t="s">
        <v>41</v>
      </c>
      <c r="H156" t="s">
        <v>27</v>
      </c>
      <c r="I156" t="s">
        <v>28</v>
      </c>
      <c r="J156">
        <v>3</v>
      </c>
      <c r="K156">
        <v>0</v>
      </c>
      <c r="L156">
        <v>-186</v>
      </c>
      <c r="N156" t="s">
        <v>57</v>
      </c>
      <c r="O156" t="s">
        <v>64</v>
      </c>
      <c r="P156" t="s">
        <v>58</v>
      </c>
      <c r="Q156" t="s">
        <v>45</v>
      </c>
      <c r="R156" t="s">
        <v>46</v>
      </c>
      <c r="T156">
        <v>2</v>
      </c>
    </row>
    <row r="157" spans="1:20" x14ac:dyDescent="0.45">
      <c r="A157" t="s">
        <v>551</v>
      </c>
      <c r="B157" t="s">
        <v>411</v>
      </c>
      <c r="C157" t="s">
        <v>210</v>
      </c>
      <c r="D157" t="s">
        <v>552</v>
      </c>
      <c r="E157" t="s">
        <v>408</v>
      </c>
      <c r="F157" t="s">
        <v>69</v>
      </c>
      <c r="G157" t="s">
        <v>70</v>
      </c>
      <c r="H157" t="s">
        <v>42</v>
      </c>
      <c r="I157" t="s">
        <v>43</v>
      </c>
      <c r="J157">
        <v>-1</v>
      </c>
      <c r="K157">
        <v>2000</v>
      </c>
      <c r="L157">
        <v>-2000</v>
      </c>
      <c r="M157" t="s">
        <v>56</v>
      </c>
      <c r="N157" t="s">
        <v>93</v>
      </c>
      <c r="O157" t="s">
        <v>31</v>
      </c>
      <c r="P157" t="s">
        <v>58</v>
      </c>
      <c r="Q157" t="s">
        <v>45</v>
      </c>
      <c r="R157" t="s">
        <v>34</v>
      </c>
      <c r="T157">
        <v>7</v>
      </c>
    </row>
    <row r="158" spans="1:20" x14ac:dyDescent="0.45">
      <c r="A158" t="s">
        <v>553</v>
      </c>
      <c r="B158" t="s">
        <v>554</v>
      </c>
      <c r="C158" t="s">
        <v>100</v>
      </c>
      <c r="D158" t="s">
        <v>554</v>
      </c>
      <c r="E158" t="s">
        <v>320</v>
      </c>
      <c r="F158" t="s">
        <v>53</v>
      </c>
      <c r="G158" t="s">
        <v>54</v>
      </c>
      <c r="H158" t="s">
        <v>27</v>
      </c>
      <c r="I158" t="s">
        <v>84</v>
      </c>
      <c r="J158">
        <v>1</v>
      </c>
      <c r="K158">
        <v>1000</v>
      </c>
      <c r="L158">
        <v>1000</v>
      </c>
      <c r="M158" t="s">
        <v>63</v>
      </c>
      <c r="N158" t="s">
        <v>93</v>
      </c>
      <c r="O158" t="s">
        <v>79</v>
      </c>
      <c r="P158" t="s">
        <v>58</v>
      </c>
      <c r="Q158" t="s">
        <v>33</v>
      </c>
      <c r="R158" t="s">
        <v>34</v>
      </c>
      <c r="T158">
        <v>2</v>
      </c>
    </row>
    <row r="159" spans="1:20" x14ac:dyDescent="0.45">
      <c r="A159" t="s">
        <v>555</v>
      </c>
      <c r="B159" t="s">
        <v>50</v>
      </c>
      <c r="C159" t="s">
        <v>50</v>
      </c>
      <c r="D159" t="s">
        <v>50</v>
      </c>
      <c r="E159" t="s">
        <v>359</v>
      </c>
      <c r="F159" t="s">
        <v>115</v>
      </c>
      <c r="G159" t="s">
        <v>116</v>
      </c>
      <c r="H159" t="s">
        <v>128</v>
      </c>
      <c r="I159" t="s">
        <v>129</v>
      </c>
      <c r="J159">
        <v>0</v>
      </c>
      <c r="K159">
        <v>1000</v>
      </c>
      <c r="L159">
        <v>0</v>
      </c>
      <c r="M159" t="s">
        <v>29</v>
      </c>
      <c r="N159" t="s">
        <v>30</v>
      </c>
      <c r="O159" t="s">
        <v>64</v>
      </c>
      <c r="P159" t="s">
        <v>32</v>
      </c>
      <c r="Q159" t="s">
        <v>45</v>
      </c>
      <c r="R159" t="s">
        <v>46</v>
      </c>
      <c r="S159" t="s">
        <v>254</v>
      </c>
      <c r="T159">
        <v>0</v>
      </c>
    </row>
    <row r="160" spans="1:20" x14ac:dyDescent="0.45">
      <c r="A160" t="s">
        <v>556</v>
      </c>
      <c r="B160" t="s">
        <v>390</v>
      </c>
      <c r="C160" t="s">
        <v>229</v>
      </c>
      <c r="D160" t="s">
        <v>557</v>
      </c>
      <c r="E160" t="s">
        <v>298</v>
      </c>
      <c r="F160" t="s">
        <v>146</v>
      </c>
      <c r="G160" t="s">
        <v>147</v>
      </c>
      <c r="H160" t="s">
        <v>128</v>
      </c>
      <c r="I160" t="s">
        <v>231</v>
      </c>
      <c r="J160">
        <v>2</v>
      </c>
      <c r="K160">
        <v>2000</v>
      </c>
      <c r="L160">
        <v>4000</v>
      </c>
      <c r="N160" t="s">
        <v>73</v>
      </c>
      <c r="O160" t="s">
        <v>44</v>
      </c>
      <c r="P160" t="s">
        <v>32</v>
      </c>
      <c r="Q160" t="s">
        <v>45</v>
      </c>
      <c r="R160" t="s">
        <v>46</v>
      </c>
      <c r="T160">
        <v>5</v>
      </c>
    </row>
    <row r="161" spans="1:20" x14ac:dyDescent="0.45">
      <c r="A161" t="s">
        <v>558</v>
      </c>
      <c r="B161" t="s">
        <v>336</v>
      </c>
      <c r="C161" t="s">
        <v>559</v>
      </c>
      <c r="D161" t="s">
        <v>265</v>
      </c>
      <c r="E161" t="s">
        <v>351</v>
      </c>
      <c r="F161" t="s">
        <v>91</v>
      </c>
      <c r="G161" t="s">
        <v>41</v>
      </c>
      <c r="H161" t="s">
        <v>27</v>
      </c>
      <c r="I161" t="s">
        <v>55</v>
      </c>
      <c r="J161">
        <v>1</v>
      </c>
      <c r="K161">
        <v>1000</v>
      </c>
      <c r="L161">
        <v>1000</v>
      </c>
      <c r="N161" t="s">
        <v>57</v>
      </c>
      <c r="O161" t="s">
        <v>64</v>
      </c>
      <c r="P161" t="s">
        <v>85</v>
      </c>
      <c r="Q161" t="s">
        <v>45</v>
      </c>
      <c r="R161" t="s">
        <v>46</v>
      </c>
      <c r="S161" t="s">
        <v>254</v>
      </c>
      <c r="T161">
        <v>4</v>
      </c>
    </row>
    <row r="162" spans="1:20" x14ac:dyDescent="0.45">
      <c r="A162" t="s">
        <v>560</v>
      </c>
      <c r="B162" t="s">
        <v>257</v>
      </c>
      <c r="C162" t="s">
        <v>465</v>
      </c>
      <c r="D162" t="s">
        <v>120</v>
      </c>
      <c r="E162" t="s">
        <v>134</v>
      </c>
      <c r="F162" t="s">
        <v>53</v>
      </c>
      <c r="G162" t="s">
        <v>54</v>
      </c>
      <c r="H162" t="s">
        <v>71</v>
      </c>
      <c r="I162" t="s">
        <v>92</v>
      </c>
      <c r="J162">
        <v>1</v>
      </c>
      <c r="K162">
        <v>100</v>
      </c>
      <c r="L162">
        <v>100</v>
      </c>
      <c r="N162" t="s">
        <v>93</v>
      </c>
      <c r="O162" t="s">
        <v>64</v>
      </c>
      <c r="P162" t="s">
        <v>85</v>
      </c>
      <c r="Q162" t="s">
        <v>45</v>
      </c>
      <c r="T162">
        <v>5</v>
      </c>
    </row>
    <row r="163" spans="1:20" x14ac:dyDescent="0.45">
      <c r="A163" t="s">
        <v>561</v>
      </c>
      <c r="B163" t="s">
        <v>184</v>
      </c>
      <c r="C163" t="s">
        <v>233</v>
      </c>
      <c r="D163" t="s">
        <v>233</v>
      </c>
      <c r="E163" t="s">
        <v>127</v>
      </c>
      <c r="F163" t="s">
        <v>115</v>
      </c>
      <c r="G163" t="s">
        <v>116</v>
      </c>
      <c r="H163" t="s">
        <v>27</v>
      </c>
      <c r="I163" t="s">
        <v>28</v>
      </c>
      <c r="J163">
        <v>1</v>
      </c>
      <c r="K163">
        <v>500</v>
      </c>
      <c r="L163">
        <v>500</v>
      </c>
      <c r="M163" t="s">
        <v>63</v>
      </c>
      <c r="N163" t="s">
        <v>57</v>
      </c>
      <c r="O163" t="s">
        <v>79</v>
      </c>
      <c r="P163" t="s">
        <v>85</v>
      </c>
      <c r="Q163" t="s">
        <v>45</v>
      </c>
      <c r="R163" t="s">
        <v>34</v>
      </c>
      <c r="T163">
        <v>0</v>
      </c>
    </row>
    <row r="164" spans="1:20" x14ac:dyDescent="0.45">
      <c r="A164" t="s">
        <v>562</v>
      </c>
      <c r="B164" t="s">
        <v>347</v>
      </c>
      <c r="C164" t="s">
        <v>418</v>
      </c>
      <c r="D164" t="s">
        <v>563</v>
      </c>
      <c r="E164" t="s">
        <v>448</v>
      </c>
      <c r="F164" t="s">
        <v>91</v>
      </c>
      <c r="G164" t="s">
        <v>41</v>
      </c>
      <c r="H164" t="s">
        <v>27</v>
      </c>
      <c r="I164" t="s">
        <v>28</v>
      </c>
      <c r="J164">
        <v>3</v>
      </c>
      <c r="K164">
        <v>2000</v>
      </c>
      <c r="L164">
        <v>6000</v>
      </c>
      <c r="M164" t="s">
        <v>56</v>
      </c>
      <c r="N164" t="s">
        <v>93</v>
      </c>
      <c r="O164" t="s">
        <v>64</v>
      </c>
      <c r="P164" t="s">
        <v>32</v>
      </c>
      <c r="Q164" t="s">
        <v>33</v>
      </c>
      <c r="R164" t="s">
        <v>34</v>
      </c>
      <c r="T164">
        <v>-1</v>
      </c>
    </row>
    <row r="165" spans="1:20" x14ac:dyDescent="0.45">
      <c r="A165" t="s">
        <v>564</v>
      </c>
      <c r="B165" t="s">
        <v>565</v>
      </c>
      <c r="C165" t="s">
        <v>565</v>
      </c>
      <c r="D165" t="s">
        <v>565</v>
      </c>
      <c r="E165" t="s">
        <v>236</v>
      </c>
      <c r="F165" t="s">
        <v>53</v>
      </c>
      <c r="G165" t="s">
        <v>54</v>
      </c>
      <c r="H165" t="s">
        <v>128</v>
      </c>
      <c r="I165" t="s">
        <v>129</v>
      </c>
      <c r="J165">
        <v>1</v>
      </c>
      <c r="K165">
        <v>2000</v>
      </c>
      <c r="L165">
        <v>2000</v>
      </c>
      <c r="N165" t="s">
        <v>30</v>
      </c>
      <c r="O165" t="s">
        <v>64</v>
      </c>
      <c r="P165" t="s">
        <v>32</v>
      </c>
      <c r="Q165" t="s">
        <v>45</v>
      </c>
      <c r="R165" t="s">
        <v>34</v>
      </c>
      <c r="T165">
        <v>0</v>
      </c>
    </row>
    <row r="166" spans="1:20" x14ac:dyDescent="0.45">
      <c r="A166" t="s">
        <v>566</v>
      </c>
      <c r="B166" t="s">
        <v>214</v>
      </c>
      <c r="C166" t="s">
        <v>567</v>
      </c>
      <c r="D166" t="s">
        <v>568</v>
      </c>
      <c r="E166" t="s">
        <v>348</v>
      </c>
      <c r="F166" t="s">
        <v>91</v>
      </c>
      <c r="G166" t="s">
        <v>41</v>
      </c>
      <c r="H166" t="s">
        <v>42</v>
      </c>
      <c r="I166" t="s">
        <v>78</v>
      </c>
      <c r="J166">
        <v>-1</v>
      </c>
      <c r="K166">
        <v>100</v>
      </c>
      <c r="L166">
        <v>-100</v>
      </c>
      <c r="M166" t="s">
        <v>63</v>
      </c>
      <c r="N166" t="s">
        <v>73</v>
      </c>
      <c r="O166" t="s">
        <v>44</v>
      </c>
      <c r="P166" t="s">
        <v>32</v>
      </c>
      <c r="Q166" t="s">
        <v>33</v>
      </c>
      <c r="R166" t="s">
        <v>34</v>
      </c>
      <c r="T166">
        <v>7</v>
      </c>
    </row>
    <row r="167" spans="1:20" x14ac:dyDescent="0.45">
      <c r="A167" t="s">
        <v>569</v>
      </c>
      <c r="B167" t="s">
        <v>570</v>
      </c>
      <c r="C167" t="s">
        <v>570</v>
      </c>
      <c r="D167" t="s">
        <v>571</v>
      </c>
      <c r="E167" t="s">
        <v>408</v>
      </c>
      <c r="F167" t="s">
        <v>146</v>
      </c>
      <c r="G167" t="s">
        <v>147</v>
      </c>
      <c r="H167" t="s">
        <v>128</v>
      </c>
      <c r="I167" t="s">
        <v>231</v>
      </c>
      <c r="J167">
        <v>1</v>
      </c>
      <c r="K167">
        <v>1000</v>
      </c>
      <c r="L167">
        <v>1000</v>
      </c>
      <c r="M167" t="s">
        <v>56</v>
      </c>
      <c r="N167" t="s">
        <v>73</v>
      </c>
      <c r="O167" t="s">
        <v>64</v>
      </c>
      <c r="P167" t="s">
        <v>85</v>
      </c>
      <c r="Q167" t="s">
        <v>45</v>
      </c>
      <c r="R167" t="s">
        <v>34</v>
      </c>
      <c r="T167">
        <v>4</v>
      </c>
    </row>
    <row r="168" spans="1:20" x14ac:dyDescent="0.45">
      <c r="A168" t="s">
        <v>572</v>
      </c>
      <c r="B168" t="s">
        <v>374</v>
      </c>
      <c r="C168" t="s">
        <v>375</v>
      </c>
      <c r="D168" t="s">
        <v>374</v>
      </c>
      <c r="E168" t="s">
        <v>271</v>
      </c>
      <c r="F168" t="s">
        <v>53</v>
      </c>
      <c r="G168" t="s">
        <v>54</v>
      </c>
      <c r="H168" t="s">
        <v>42</v>
      </c>
      <c r="I168" t="s">
        <v>122</v>
      </c>
      <c r="J168">
        <v>1</v>
      </c>
      <c r="K168">
        <v>500</v>
      </c>
      <c r="L168">
        <v>500</v>
      </c>
      <c r="M168" t="s">
        <v>56</v>
      </c>
      <c r="N168" t="s">
        <v>30</v>
      </c>
      <c r="O168" t="s">
        <v>64</v>
      </c>
      <c r="P168" t="s">
        <v>85</v>
      </c>
      <c r="Q168" t="s">
        <v>33</v>
      </c>
      <c r="T168">
        <v>2</v>
      </c>
    </row>
    <row r="169" spans="1:20" x14ac:dyDescent="0.45">
      <c r="A169" t="s">
        <v>573</v>
      </c>
      <c r="B169" t="s">
        <v>274</v>
      </c>
      <c r="C169" t="s">
        <v>520</v>
      </c>
      <c r="D169" t="s">
        <v>171</v>
      </c>
      <c r="E169" t="s">
        <v>547</v>
      </c>
      <c r="F169" t="s">
        <v>69</v>
      </c>
      <c r="G169" t="s">
        <v>70</v>
      </c>
      <c r="H169" t="s">
        <v>71</v>
      </c>
      <c r="I169" t="s">
        <v>117</v>
      </c>
      <c r="J169">
        <v>1</v>
      </c>
      <c r="K169">
        <v>500</v>
      </c>
      <c r="L169">
        <v>500</v>
      </c>
      <c r="M169" t="s">
        <v>63</v>
      </c>
      <c r="N169" t="s">
        <v>30</v>
      </c>
      <c r="O169" t="s">
        <v>64</v>
      </c>
      <c r="P169" t="s">
        <v>85</v>
      </c>
      <c r="Q169" t="s">
        <v>45</v>
      </c>
      <c r="R169" t="s">
        <v>46</v>
      </c>
      <c r="T169">
        <v>6</v>
      </c>
    </row>
    <row r="170" spans="1:20" x14ac:dyDescent="0.45">
      <c r="A170" t="s">
        <v>195</v>
      </c>
      <c r="B170" t="s">
        <v>574</v>
      </c>
      <c r="C170" t="s">
        <v>574</v>
      </c>
      <c r="D170" t="s">
        <v>162</v>
      </c>
      <c r="E170" t="s">
        <v>420</v>
      </c>
      <c r="F170" t="s">
        <v>53</v>
      </c>
      <c r="G170" t="s">
        <v>54</v>
      </c>
      <c r="H170" t="s">
        <v>128</v>
      </c>
      <c r="I170" t="s">
        <v>129</v>
      </c>
      <c r="J170">
        <v>1</v>
      </c>
      <c r="K170">
        <v>0</v>
      </c>
      <c r="L170">
        <v>0</v>
      </c>
      <c r="M170" t="s">
        <v>63</v>
      </c>
      <c r="N170" t="s">
        <v>57</v>
      </c>
      <c r="O170" t="s">
        <v>31</v>
      </c>
      <c r="P170" t="s">
        <v>58</v>
      </c>
      <c r="Q170" t="s">
        <v>45</v>
      </c>
      <c r="T170">
        <v>-1</v>
      </c>
    </row>
    <row r="171" spans="1:20" x14ac:dyDescent="0.45">
      <c r="A171" t="s">
        <v>575</v>
      </c>
      <c r="B171" t="s">
        <v>525</v>
      </c>
      <c r="C171" t="s">
        <v>505</v>
      </c>
      <c r="D171" t="s">
        <v>337</v>
      </c>
      <c r="E171" t="s">
        <v>547</v>
      </c>
      <c r="F171" t="s">
        <v>53</v>
      </c>
      <c r="G171" t="s">
        <v>54</v>
      </c>
      <c r="H171" t="s">
        <v>128</v>
      </c>
      <c r="I171" t="s">
        <v>231</v>
      </c>
      <c r="J171">
        <v>1</v>
      </c>
      <c r="K171">
        <v>1000</v>
      </c>
      <c r="L171">
        <v>688</v>
      </c>
      <c r="M171" t="s">
        <v>63</v>
      </c>
      <c r="N171" t="s">
        <v>73</v>
      </c>
      <c r="O171" t="s">
        <v>44</v>
      </c>
      <c r="P171" t="s">
        <v>85</v>
      </c>
      <c r="Q171" t="s">
        <v>45</v>
      </c>
      <c r="R171" t="s">
        <v>46</v>
      </c>
      <c r="S171" t="s">
        <v>245</v>
      </c>
      <c r="T171">
        <v>7</v>
      </c>
    </row>
    <row r="172" spans="1:20" x14ac:dyDescent="0.45">
      <c r="A172" t="s">
        <v>576</v>
      </c>
      <c r="B172" t="s">
        <v>426</v>
      </c>
      <c r="C172" t="s">
        <v>577</v>
      </c>
      <c r="D172" t="s">
        <v>371</v>
      </c>
      <c r="E172" t="s">
        <v>244</v>
      </c>
      <c r="F172" t="s">
        <v>69</v>
      </c>
      <c r="G172" t="s">
        <v>70</v>
      </c>
      <c r="H172" t="s">
        <v>42</v>
      </c>
      <c r="I172" t="s">
        <v>122</v>
      </c>
      <c r="J172">
        <v>1</v>
      </c>
      <c r="K172">
        <v>100</v>
      </c>
      <c r="L172">
        <v>100</v>
      </c>
      <c r="M172" t="s">
        <v>63</v>
      </c>
      <c r="N172" t="s">
        <v>93</v>
      </c>
      <c r="O172" t="s">
        <v>79</v>
      </c>
      <c r="P172" t="s">
        <v>32</v>
      </c>
      <c r="Q172" t="s">
        <v>45</v>
      </c>
      <c r="R172" t="s">
        <v>46</v>
      </c>
      <c r="S172" t="s">
        <v>254</v>
      </c>
      <c r="T172">
        <v>3</v>
      </c>
    </row>
    <row r="173" spans="1:20" x14ac:dyDescent="0.45">
      <c r="A173" t="s">
        <v>578</v>
      </c>
      <c r="B173" t="s">
        <v>67</v>
      </c>
      <c r="C173" t="s">
        <v>533</v>
      </c>
      <c r="D173" t="s">
        <v>219</v>
      </c>
      <c r="E173" t="s">
        <v>104</v>
      </c>
      <c r="F173" t="s">
        <v>146</v>
      </c>
      <c r="G173" t="s">
        <v>147</v>
      </c>
      <c r="H173" t="s">
        <v>27</v>
      </c>
      <c r="I173" t="s">
        <v>55</v>
      </c>
      <c r="J173">
        <v>1</v>
      </c>
      <c r="K173">
        <v>0</v>
      </c>
      <c r="L173">
        <v>-485</v>
      </c>
      <c r="M173" t="s">
        <v>63</v>
      </c>
      <c r="N173" t="s">
        <v>57</v>
      </c>
      <c r="O173" t="s">
        <v>31</v>
      </c>
      <c r="P173" t="s">
        <v>85</v>
      </c>
      <c r="Q173" t="s">
        <v>45</v>
      </c>
      <c r="R173" t="s">
        <v>34</v>
      </c>
      <c r="T173">
        <v>1</v>
      </c>
    </row>
    <row r="174" spans="1:20" x14ac:dyDescent="0.45">
      <c r="A174" t="s">
        <v>579</v>
      </c>
      <c r="B174" t="s">
        <v>538</v>
      </c>
      <c r="C174" t="s">
        <v>538</v>
      </c>
      <c r="D174" t="s">
        <v>350</v>
      </c>
      <c r="E174" t="s">
        <v>138</v>
      </c>
      <c r="F174" t="s">
        <v>53</v>
      </c>
      <c r="G174" t="s">
        <v>54</v>
      </c>
      <c r="H174" t="s">
        <v>71</v>
      </c>
      <c r="I174" t="s">
        <v>92</v>
      </c>
      <c r="J174">
        <v>1</v>
      </c>
      <c r="K174">
        <v>500</v>
      </c>
      <c r="L174">
        <v>500</v>
      </c>
      <c r="N174" t="s">
        <v>93</v>
      </c>
      <c r="O174" t="s">
        <v>79</v>
      </c>
      <c r="P174" t="s">
        <v>58</v>
      </c>
      <c r="Q174" t="s">
        <v>33</v>
      </c>
      <c r="R174" t="s">
        <v>34</v>
      </c>
      <c r="T174">
        <v>-1</v>
      </c>
    </row>
    <row r="175" spans="1:20" x14ac:dyDescent="0.45">
      <c r="A175" t="s">
        <v>580</v>
      </c>
      <c r="B175" t="s">
        <v>525</v>
      </c>
      <c r="C175" t="s">
        <v>525</v>
      </c>
      <c r="D175" t="s">
        <v>505</v>
      </c>
      <c r="E175" t="s">
        <v>498</v>
      </c>
      <c r="F175" t="s">
        <v>53</v>
      </c>
      <c r="G175" t="s">
        <v>54</v>
      </c>
      <c r="H175" t="s">
        <v>27</v>
      </c>
      <c r="I175" t="s">
        <v>55</v>
      </c>
      <c r="J175">
        <v>2</v>
      </c>
      <c r="K175">
        <v>2000</v>
      </c>
      <c r="L175">
        <v>4000</v>
      </c>
      <c r="N175" t="s">
        <v>57</v>
      </c>
      <c r="O175" t="s">
        <v>79</v>
      </c>
      <c r="P175" t="s">
        <v>32</v>
      </c>
      <c r="Q175" t="s">
        <v>33</v>
      </c>
      <c r="T175">
        <v>3</v>
      </c>
    </row>
    <row r="176" spans="1:20" x14ac:dyDescent="0.45">
      <c r="A176" t="s">
        <v>581</v>
      </c>
      <c r="B176" t="s">
        <v>582</v>
      </c>
      <c r="C176" t="s">
        <v>583</v>
      </c>
      <c r="D176" t="s">
        <v>470</v>
      </c>
      <c r="E176" t="s">
        <v>414</v>
      </c>
      <c r="F176" t="s">
        <v>146</v>
      </c>
      <c r="G176" t="s">
        <v>147</v>
      </c>
      <c r="H176" t="s">
        <v>128</v>
      </c>
      <c r="I176" t="s">
        <v>169</v>
      </c>
      <c r="J176">
        <v>0</v>
      </c>
      <c r="K176">
        <v>1000</v>
      </c>
      <c r="L176">
        <v>460</v>
      </c>
      <c r="M176" t="s">
        <v>63</v>
      </c>
      <c r="N176" t="s">
        <v>93</v>
      </c>
      <c r="O176" t="s">
        <v>44</v>
      </c>
      <c r="P176" t="s">
        <v>58</v>
      </c>
      <c r="Q176" t="s">
        <v>33</v>
      </c>
      <c r="R176" t="s">
        <v>46</v>
      </c>
      <c r="S176" t="s">
        <v>47</v>
      </c>
      <c r="T176">
        <v>1</v>
      </c>
    </row>
    <row r="177" spans="1:20" x14ac:dyDescent="0.45">
      <c r="A177" t="s">
        <v>584</v>
      </c>
      <c r="B177" t="s">
        <v>157</v>
      </c>
      <c r="C177" t="s">
        <v>585</v>
      </c>
      <c r="D177" t="s">
        <v>585</v>
      </c>
      <c r="E177" t="s">
        <v>253</v>
      </c>
      <c r="F177" t="s">
        <v>91</v>
      </c>
      <c r="G177" t="s">
        <v>41</v>
      </c>
      <c r="H177" t="s">
        <v>71</v>
      </c>
      <c r="I177" t="s">
        <v>72</v>
      </c>
      <c r="J177">
        <v>3</v>
      </c>
      <c r="K177">
        <v>1000</v>
      </c>
      <c r="L177">
        <v>3000</v>
      </c>
      <c r="M177" t="s">
        <v>29</v>
      </c>
      <c r="N177" t="s">
        <v>73</v>
      </c>
      <c r="O177" t="s">
        <v>44</v>
      </c>
      <c r="P177" t="s">
        <v>32</v>
      </c>
      <c r="Q177" t="s">
        <v>45</v>
      </c>
      <c r="T177">
        <v>0</v>
      </c>
    </row>
    <row r="178" spans="1:20" x14ac:dyDescent="0.45">
      <c r="A178" t="s">
        <v>586</v>
      </c>
      <c r="B178" t="s">
        <v>478</v>
      </c>
      <c r="C178" t="s">
        <v>478</v>
      </c>
      <c r="D178" t="s">
        <v>341</v>
      </c>
      <c r="E178" t="s">
        <v>154</v>
      </c>
      <c r="F178" t="s">
        <v>40</v>
      </c>
      <c r="G178" t="s">
        <v>41</v>
      </c>
      <c r="H178" t="s">
        <v>42</v>
      </c>
      <c r="I178" t="s">
        <v>122</v>
      </c>
      <c r="J178">
        <v>2</v>
      </c>
      <c r="K178">
        <v>100</v>
      </c>
      <c r="L178">
        <v>200</v>
      </c>
      <c r="M178" t="s">
        <v>29</v>
      </c>
      <c r="N178" t="s">
        <v>30</v>
      </c>
      <c r="O178" t="s">
        <v>44</v>
      </c>
      <c r="P178" t="s">
        <v>85</v>
      </c>
      <c r="Q178" t="s">
        <v>45</v>
      </c>
      <c r="R178" t="s">
        <v>34</v>
      </c>
      <c r="T178">
        <v>5</v>
      </c>
    </row>
    <row r="179" spans="1:20" x14ac:dyDescent="0.45">
      <c r="A179" t="s">
        <v>587</v>
      </c>
      <c r="B179" t="s">
        <v>484</v>
      </c>
      <c r="C179" t="s">
        <v>588</v>
      </c>
      <c r="D179" t="s">
        <v>589</v>
      </c>
      <c r="E179" t="s">
        <v>249</v>
      </c>
      <c r="F179" t="s">
        <v>91</v>
      </c>
      <c r="G179" t="s">
        <v>41</v>
      </c>
      <c r="H179" t="s">
        <v>42</v>
      </c>
      <c r="I179" t="s">
        <v>43</v>
      </c>
      <c r="J179">
        <v>1</v>
      </c>
      <c r="K179">
        <v>500</v>
      </c>
      <c r="L179">
        <v>500</v>
      </c>
      <c r="N179" t="s">
        <v>30</v>
      </c>
      <c r="O179" t="s">
        <v>79</v>
      </c>
      <c r="P179" t="s">
        <v>32</v>
      </c>
      <c r="Q179" t="s">
        <v>45</v>
      </c>
      <c r="T179">
        <v>-1</v>
      </c>
    </row>
    <row r="180" spans="1:20" x14ac:dyDescent="0.45">
      <c r="A180" t="s">
        <v>590</v>
      </c>
      <c r="B180" t="s">
        <v>289</v>
      </c>
      <c r="C180" t="s">
        <v>290</v>
      </c>
      <c r="D180" t="s">
        <v>165</v>
      </c>
      <c r="E180" t="s">
        <v>591</v>
      </c>
      <c r="F180" t="s">
        <v>168</v>
      </c>
      <c r="G180" t="s">
        <v>41</v>
      </c>
      <c r="H180" t="s">
        <v>42</v>
      </c>
      <c r="I180" t="s">
        <v>43</v>
      </c>
      <c r="J180">
        <v>-1</v>
      </c>
      <c r="K180">
        <v>1000</v>
      </c>
      <c r="L180">
        <v>-1000</v>
      </c>
      <c r="M180" t="s">
        <v>29</v>
      </c>
      <c r="N180" t="s">
        <v>73</v>
      </c>
      <c r="O180" t="s">
        <v>79</v>
      </c>
      <c r="P180" t="s">
        <v>58</v>
      </c>
      <c r="Q180" t="s">
        <v>45</v>
      </c>
      <c r="R180" t="s">
        <v>34</v>
      </c>
      <c r="T180">
        <v>6</v>
      </c>
    </row>
    <row r="181" spans="1:20" x14ac:dyDescent="0.45">
      <c r="A181" t="s">
        <v>592</v>
      </c>
      <c r="B181" t="s">
        <v>593</v>
      </c>
      <c r="C181" t="s">
        <v>594</v>
      </c>
      <c r="D181" t="s">
        <v>595</v>
      </c>
      <c r="E181" t="s">
        <v>596</v>
      </c>
      <c r="F181" t="s">
        <v>69</v>
      </c>
      <c r="G181" t="s">
        <v>70</v>
      </c>
      <c r="H181" t="s">
        <v>71</v>
      </c>
      <c r="I181" t="s">
        <v>117</v>
      </c>
      <c r="J181">
        <v>3</v>
      </c>
      <c r="K181">
        <v>500</v>
      </c>
      <c r="L181">
        <v>1500</v>
      </c>
      <c r="M181" t="s">
        <v>29</v>
      </c>
      <c r="N181" t="s">
        <v>57</v>
      </c>
      <c r="O181" t="s">
        <v>64</v>
      </c>
      <c r="P181" t="s">
        <v>32</v>
      </c>
      <c r="Q181" t="s">
        <v>33</v>
      </c>
      <c r="R181" t="s">
        <v>46</v>
      </c>
      <c r="T181">
        <v>-1</v>
      </c>
    </row>
    <row r="182" spans="1:20" x14ac:dyDescent="0.45">
      <c r="A182" t="s">
        <v>597</v>
      </c>
      <c r="B182" t="s">
        <v>358</v>
      </c>
      <c r="C182" t="s">
        <v>386</v>
      </c>
      <c r="D182" t="s">
        <v>267</v>
      </c>
      <c r="E182" t="s">
        <v>598</v>
      </c>
      <c r="F182" t="s">
        <v>115</v>
      </c>
      <c r="G182" t="s">
        <v>116</v>
      </c>
      <c r="H182" t="s">
        <v>27</v>
      </c>
      <c r="I182" t="s">
        <v>84</v>
      </c>
      <c r="J182">
        <v>3</v>
      </c>
      <c r="K182">
        <v>100</v>
      </c>
      <c r="L182">
        <v>300</v>
      </c>
      <c r="M182" t="s">
        <v>29</v>
      </c>
      <c r="N182" t="s">
        <v>30</v>
      </c>
      <c r="O182" t="s">
        <v>64</v>
      </c>
      <c r="P182" t="s">
        <v>32</v>
      </c>
      <c r="Q182" t="s">
        <v>33</v>
      </c>
      <c r="T182">
        <v>7</v>
      </c>
    </row>
    <row r="183" spans="1:20" x14ac:dyDescent="0.45">
      <c r="A183" t="s">
        <v>599</v>
      </c>
      <c r="B183" t="s">
        <v>593</v>
      </c>
      <c r="C183" t="s">
        <v>600</v>
      </c>
      <c r="D183" t="s">
        <v>593</v>
      </c>
      <c r="E183" t="s">
        <v>601</v>
      </c>
      <c r="F183" t="s">
        <v>25</v>
      </c>
      <c r="G183" t="s">
        <v>26</v>
      </c>
      <c r="H183" t="s">
        <v>71</v>
      </c>
      <c r="I183" t="s">
        <v>92</v>
      </c>
      <c r="J183">
        <v>0</v>
      </c>
      <c r="K183">
        <v>2000</v>
      </c>
      <c r="L183">
        <v>0</v>
      </c>
      <c r="M183" t="s">
        <v>56</v>
      </c>
      <c r="N183" t="s">
        <v>93</v>
      </c>
      <c r="O183" t="s">
        <v>79</v>
      </c>
      <c r="P183" t="s">
        <v>32</v>
      </c>
      <c r="Q183" t="s">
        <v>33</v>
      </c>
      <c r="R183" t="s">
        <v>46</v>
      </c>
      <c r="S183" t="s">
        <v>254</v>
      </c>
      <c r="T183">
        <v>1</v>
      </c>
    </row>
    <row r="184" spans="1:20" x14ac:dyDescent="0.45">
      <c r="A184" t="s">
        <v>602</v>
      </c>
      <c r="B184" t="s">
        <v>247</v>
      </c>
      <c r="C184" t="s">
        <v>603</v>
      </c>
      <c r="D184" t="s">
        <v>603</v>
      </c>
      <c r="E184" t="s">
        <v>598</v>
      </c>
      <c r="F184" t="s">
        <v>91</v>
      </c>
      <c r="G184" t="s">
        <v>41</v>
      </c>
      <c r="H184" t="s">
        <v>71</v>
      </c>
      <c r="I184" t="s">
        <v>92</v>
      </c>
      <c r="J184">
        <v>1</v>
      </c>
      <c r="K184">
        <v>0</v>
      </c>
      <c r="L184">
        <v>-375</v>
      </c>
      <c r="M184" t="s">
        <v>29</v>
      </c>
      <c r="N184" t="s">
        <v>30</v>
      </c>
      <c r="O184" t="s">
        <v>44</v>
      </c>
      <c r="P184" t="s">
        <v>58</v>
      </c>
      <c r="Q184" t="s">
        <v>33</v>
      </c>
      <c r="R184" t="s">
        <v>46</v>
      </c>
      <c r="S184" t="s">
        <v>245</v>
      </c>
      <c r="T184">
        <v>0</v>
      </c>
    </row>
    <row r="185" spans="1:20" x14ac:dyDescent="0.45">
      <c r="A185" t="s">
        <v>604</v>
      </c>
      <c r="B185" t="s">
        <v>568</v>
      </c>
      <c r="C185" t="s">
        <v>341</v>
      </c>
      <c r="D185" t="s">
        <v>289</v>
      </c>
      <c r="E185" t="s">
        <v>97</v>
      </c>
      <c r="F185" t="s">
        <v>168</v>
      </c>
      <c r="G185" t="s">
        <v>41</v>
      </c>
      <c r="H185" t="s">
        <v>71</v>
      </c>
      <c r="I185" t="s">
        <v>72</v>
      </c>
      <c r="J185">
        <v>3</v>
      </c>
      <c r="K185">
        <v>1000</v>
      </c>
      <c r="L185">
        <v>3000</v>
      </c>
      <c r="N185" t="s">
        <v>73</v>
      </c>
      <c r="O185" t="s">
        <v>79</v>
      </c>
      <c r="P185" t="s">
        <v>58</v>
      </c>
      <c r="Q185" t="s">
        <v>45</v>
      </c>
      <c r="R185" t="s">
        <v>34</v>
      </c>
      <c r="T185">
        <v>4</v>
      </c>
    </row>
    <row r="186" spans="1:20" x14ac:dyDescent="0.45">
      <c r="A186" t="s">
        <v>605</v>
      </c>
      <c r="B186" t="s">
        <v>606</v>
      </c>
      <c r="C186" t="s">
        <v>492</v>
      </c>
      <c r="D186" t="s">
        <v>149</v>
      </c>
      <c r="E186" t="s">
        <v>607</v>
      </c>
      <c r="F186" t="s">
        <v>91</v>
      </c>
      <c r="G186" t="s">
        <v>41</v>
      </c>
      <c r="H186" t="s">
        <v>27</v>
      </c>
      <c r="I186" t="s">
        <v>55</v>
      </c>
      <c r="J186">
        <v>0</v>
      </c>
      <c r="K186">
        <v>500</v>
      </c>
      <c r="L186">
        <v>0</v>
      </c>
      <c r="M186" t="s">
        <v>63</v>
      </c>
      <c r="N186" t="s">
        <v>93</v>
      </c>
      <c r="O186" t="s">
        <v>64</v>
      </c>
      <c r="P186" t="s">
        <v>58</v>
      </c>
      <c r="Q186" t="s">
        <v>45</v>
      </c>
      <c r="T186">
        <v>6</v>
      </c>
    </row>
    <row r="187" spans="1:20" x14ac:dyDescent="0.45">
      <c r="A187" t="s">
        <v>608</v>
      </c>
      <c r="B187" t="s">
        <v>273</v>
      </c>
      <c r="C187" t="s">
        <v>383</v>
      </c>
      <c r="D187" t="s">
        <v>201</v>
      </c>
      <c r="E187" t="s">
        <v>609</v>
      </c>
      <c r="F187" t="s">
        <v>168</v>
      </c>
      <c r="G187" t="s">
        <v>41</v>
      </c>
      <c r="H187" t="s">
        <v>27</v>
      </c>
      <c r="I187" t="s">
        <v>55</v>
      </c>
      <c r="J187">
        <v>0</v>
      </c>
      <c r="K187">
        <v>100</v>
      </c>
      <c r="L187">
        <v>0</v>
      </c>
      <c r="M187" t="s">
        <v>29</v>
      </c>
      <c r="N187" t="s">
        <v>30</v>
      </c>
      <c r="O187" t="s">
        <v>79</v>
      </c>
      <c r="P187" t="s">
        <v>58</v>
      </c>
      <c r="Q187" t="s">
        <v>45</v>
      </c>
      <c r="R187" t="s">
        <v>34</v>
      </c>
      <c r="T187">
        <v>-1</v>
      </c>
    </row>
    <row r="188" spans="1:20" x14ac:dyDescent="0.45">
      <c r="A188" t="s">
        <v>610</v>
      </c>
      <c r="B188" t="s">
        <v>60</v>
      </c>
      <c r="C188" t="s">
        <v>61</v>
      </c>
      <c r="D188" t="s">
        <v>61</v>
      </c>
      <c r="E188" t="s">
        <v>611</v>
      </c>
      <c r="F188" t="s">
        <v>115</v>
      </c>
      <c r="G188" t="s">
        <v>116</v>
      </c>
      <c r="H188" t="s">
        <v>71</v>
      </c>
      <c r="I188" t="s">
        <v>92</v>
      </c>
      <c r="J188">
        <v>2</v>
      </c>
      <c r="K188">
        <v>100</v>
      </c>
      <c r="L188">
        <v>200</v>
      </c>
      <c r="N188" t="s">
        <v>93</v>
      </c>
      <c r="O188" t="s">
        <v>31</v>
      </c>
      <c r="P188" t="s">
        <v>32</v>
      </c>
      <c r="Q188" t="s">
        <v>45</v>
      </c>
      <c r="R188" t="s">
        <v>34</v>
      </c>
      <c r="T188">
        <v>0</v>
      </c>
    </row>
    <row r="189" spans="1:20" x14ac:dyDescent="0.45">
      <c r="A189" t="s">
        <v>612</v>
      </c>
      <c r="B189" t="s">
        <v>585</v>
      </c>
      <c r="C189" t="s">
        <v>158</v>
      </c>
      <c r="D189" t="s">
        <v>193</v>
      </c>
      <c r="E189" t="s">
        <v>249</v>
      </c>
      <c r="F189" t="s">
        <v>115</v>
      </c>
      <c r="G189" t="s">
        <v>116</v>
      </c>
      <c r="H189" t="s">
        <v>42</v>
      </c>
      <c r="I189" t="s">
        <v>122</v>
      </c>
      <c r="J189">
        <v>2</v>
      </c>
      <c r="K189">
        <v>1000</v>
      </c>
      <c r="L189">
        <v>2000</v>
      </c>
      <c r="M189" t="s">
        <v>56</v>
      </c>
      <c r="N189" t="s">
        <v>30</v>
      </c>
      <c r="O189" t="s">
        <v>64</v>
      </c>
      <c r="P189" t="s">
        <v>32</v>
      </c>
      <c r="Q189" t="s">
        <v>33</v>
      </c>
      <c r="R189" t="s">
        <v>46</v>
      </c>
      <c r="S189" t="s">
        <v>245</v>
      </c>
      <c r="T189">
        <v>7</v>
      </c>
    </row>
    <row r="190" spans="1:20" x14ac:dyDescent="0.45">
      <c r="A190" t="s">
        <v>613</v>
      </c>
      <c r="B190" t="s">
        <v>333</v>
      </c>
      <c r="C190" t="s">
        <v>614</v>
      </c>
      <c r="D190" t="s">
        <v>197</v>
      </c>
      <c r="E190" t="s">
        <v>339</v>
      </c>
      <c r="F190" t="s">
        <v>53</v>
      </c>
      <c r="G190" t="s">
        <v>54</v>
      </c>
      <c r="H190" t="s">
        <v>27</v>
      </c>
      <c r="I190" t="s">
        <v>55</v>
      </c>
      <c r="J190">
        <v>0</v>
      </c>
      <c r="K190">
        <v>0</v>
      </c>
      <c r="L190">
        <v>0</v>
      </c>
      <c r="M190" t="s">
        <v>56</v>
      </c>
      <c r="N190" t="s">
        <v>73</v>
      </c>
      <c r="O190" t="s">
        <v>44</v>
      </c>
      <c r="P190" t="s">
        <v>85</v>
      </c>
      <c r="Q190" t="s">
        <v>45</v>
      </c>
      <c r="R190" t="s">
        <v>34</v>
      </c>
      <c r="T190">
        <v>1</v>
      </c>
    </row>
    <row r="191" spans="1:20" x14ac:dyDescent="0.45">
      <c r="A191" t="s">
        <v>615</v>
      </c>
      <c r="B191" t="s">
        <v>243</v>
      </c>
      <c r="C191" t="s">
        <v>183</v>
      </c>
      <c r="D191" t="s">
        <v>185</v>
      </c>
      <c r="E191" t="s">
        <v>24</v>
      </c>
      <c r="F191" t="s">
        <v>146</v>
      </c>
      <c r="G191" t="s">
        <v>147</v>
      </c>
      <c r="H191" t="s">
        <v>42</v>
      </c>
      <c r="I191" t="s">
        <v>78</v>
      </c>
      <c r="J191">
        <v>2</v>
      </c>
      <c r="K191">
        <v>1000</v>
      </c>
      <c r="L191">
        <v>2472</v>
      </c>
      <c r="M191" t="s">
        <v>29</v>
      </c>
      <c r="N191" t="s">
        <v>30</v>
      </c>
      <c r="O191" t="s">
        <v>31</v>
      </c>
      <c r="P191" t="s">
        <v>58</v>
      </c>
      <c r="Q191" t="s">
        <v>33</v>
      </c>
      <c r="R191" t="s">
        <v>46</v>
      </c>
      <c r="S191" t="s">
        <v>245</v>
      </c>
      <c r="T191">
        <v>6</v>
      </c>
    </row>
    <row r="192" spans="1:20" x14ac:dyDescent="0.45">
      <c r="A192" t="s">
        <v>616</v>
      </c>
      <c r="B192" t="s">
        <v>119</v>
      </c>
      <c r="C192" t="s">
        <v>121</v>
      </c>
      <c r="D192" t="s">
        <v>200</v>
      </c>
      <c r="E192" t="s">
        <v>167</v>
      </c>
      <c r="F192" t="s">
        <v>53</v>
      </c>
      <c r="G192" t="s">
        <v>54</v>
      </c>
      <c r="H192" t="s">
        <v>27</v>
      </c>
      <c r="I192" t="s">
        <v>55</v>
      </c>
      <c r="J192">
        <v>1</v>
      </c>
      <c r="K192">
        <v>2000</v>
      </c>
      <c r="L192">
        <v>2000</v>
      </c>
      <c r="M192" t="s">
        <v>56</v>
      </c>
      <c r="N192" t="s">
        <v>30</v>
      </c>
      <c r="O192" t="s">
        <v>31</v>
      </c>
      <c r="P192" t="s">
        <v>85</v>
      </c>
      <c r="Q192" t="s">
        <v>45</v>
      </c>
      <c r="R192" t="s">
        <v>46</v>
      </c>
      <c r="T192">
        <v>5</v>
      </c>
    </row>
    <row r="193" spans="1:20" x14ac:dyDescent="0.45">
      <c r="A193" t="s">
        <v>617</v>
      </c>
      <c r="B193" t="s">
        <v>520</v>
      </c>
      <c r="C193" t="s">
        <v>521</v>
      </c>
      <c r="D193" t="s">
        <v>275</v>
      </c>
      <c r="E193" t="s">
        <v>280</v>
      </c>
      <c r="F193" t="s">
        <v>91</v>
      </c>
      <c r="G193" t="s">
        <v>41</v>
      </c>
      <c r="H193" t="s">
        <v>71</v>
      </c>
      <c r="I193" t="s">
        <v>117</v>
      </c>
      <c r="J193">
        <v>2</v>
      </c>
      <c r="K193">
        <v>500</v>
      </c>
      <c r="L193">
        <v>1000</v>
      </c>
      <c r="M193" t="s">
        <v>63</v>
      </c>
      <c r="N193" t="s">
        <v>93</v>
      </c>
      <c r="O193" t="s">
        <v>79</v>
      </c>
      <c r="P193" t="s">
        <v>58</v>
      </c>
      <c r="Q193" t="s">
        <v>45</v>
      </c>
      <c r="R193" t="s">
        <v>34</v>
      </c>
      <c r="T193">
        <v>2</v>
      </c>
    </row>
    <row r="194" spans="1:20" x14ac:dyDescent="0.45">
      <c r="A194" t="s">
        <v>618</v>
      </c>
      <c r="B194" t="s">
        <v>188</v>
      </c>
      <c r="C194" t="s">
        <v>188</v>
      </c>
      <c r="D194" t="s">
        <v>103</v>
      </c>
      <c r="E194" t="s">
        <v>68</v>
      </c>
      <c r="F194" t="s">
        <v>53</v>
      </c>
      <c r="G194" t="s">
        <v>54</v>
      </c>
      <c r="H194" t="s">
        <v>42</v>
      </c>
      <c r="I194" t="s">
        <v>78</v>
      </c>
      <c r="J194">
        <v>0</v>
      </c>
      <c r="K194">
        <v>100</v>
      </c>
      <c r="L194">
        <v>0</v>
      </c>
      <c r="M194" t="s">
        <v>29</v>
      </c>
      <c r="N194" t="s">
        <v>57</v>
      </c>
      <c r="O194" t="s">
        <v>31</v>
      </c>
      <c r="P194" t="s">
        <v>58</v>
      </c>
      <c r="Q194" t="s">
        <v>45</v>
      </c>
      <c r="T194">
        <v>7</v>
      </c>
    </row>
    <row r="195" spans="1:20" x14ac:dyDescent="0.45">
      <c r="A195" t="s">
        <v>619</v>
      </c>
      <c r="B195" t="s">
        <v>374</v>
      </c>
      <c r="C195" t="s">
        <v>374</v>
      </c>
      <c r="D195" t="s">
        <v>620</v>
      </c>
      <c r="E195" t="s">
        <v>472</v>
      </c>
      <c r="F195" t="s">
        <v>91</v>
      </c>
      <c r="G195" t="s">
        <v>41</v>
      </c>
      <c r="H195" t="s">
        <v>42</v>
      </c>
      <c r="I195" t="s">
        <v>43</v>
      </c>
      <c r="J195">
        <v>2</v>
      </c>
      <c r="K195">
        <v>100</v>
      </c>
      <c r="L195">
        <v>200</v>
      </c>
      <c r="N195" t="s">
        <v>57</v>
      </c>
      <c r="O195" t="s">
        <v>31</v>
      </c>
      <c r="P195" t="s">
        <v>32</v>
      </c>
      <c r="Q195" t="s">
        <v>33</v>
      </c>
      <c r="R195" t="s">
        <v>46</v>
      </c>
      <c r="T195">
        <v>2</v>
      </c>
    </row>
    <row r="196" spans="1:20" x14ac:dyDescent="0.45">
      <c r="A196" t="s">
        <v>621</v>
      </c>
      <c r="B196" t="s">
        <v>588</v>
      </c>
      <c r="C196" t="s">
        <v>316</v>
      </c>
      <c r="D196" t="s">
        <v>622</v>
      </c>
      <c r="E196" t="s">
        <v>596</v>
      </c>
      <c r="F196" t="s">
        <v>40</v>
      </c>
      <c r="G196" t="s">
        <v>41</v>
      </c>
      <c r="H196" t="s">
        <v>128</v>
      </c>
      <c r="I196" t="s">
        <v>231</v>
      </c>
      <c r="J196">
        <v>3</v>
      </c>
      <c r="K196">
        <v>1000</v>
      </c>
      <c r="L196">
        <v>3076</v>
      </c>
      <c r="M196" t="s">
        <v>29</v>
      </c>
      <c r="N196" t="s">
        <v>93</v>
      </c>
      <c r="O196" t="s">
        <v>79</v>
      </c>
      <c r="P196" t="s">
        <v>58</v>
      </c>
      <c r="Q196" t="s">
        <v>33</v>
      </c>
      <c r="T196">
        <v>2</v>
      </c>
    </row>
    <row r="197" spans="1:20" x14ac:dyDescent="0.45">
      <c r="A197" t="s">
        <v>623</v>
      </c>
      <c r="B197" t="s">
        <v>113</v>
      </c>
      <c r="C197" t="s">
        <v>624</v>
      </c>
      <c r="D197" t="s">
        <v>418</v>
      </c>
      <c r="E197" t="s">
        <v>287</v>
      </c>
      <c r="F197" t="s">
        <v>115</v>
      </c>
      <c r="G197" t="s">
        <v>116</v>
      </c>
      <c r="H197" t="s">
        <v>27</v>
      </c>
      <c r="I197" t="s">
        <v>55</v>
      </c>
      <c r="J197">
        <v>-1</v>
      </c>
      <c r="K197">
        <v>500</v>
      </c>
      <c r="L197">
        <v>-500</v>
      </c>
      <c r="M197" t="s">
        <v>63</v>
      </c>
      <c r="N197" t="s">
        <v>30</v>
      </c>
      <c r="O197" t="s">
        <v>64</v>
      </c>
      <c r="P197" t="s">
        <v>58</v>
      </c>
      <c r="Q197" t="s">
        <v>45</v>
      </c>
      <c r="R197" t="s">
        <v>46</v>
      </c>
      <c r="S197" t="s">
        <v>254</v>
      </c>
      <c r="T197">
        <v>7</v>
      </c>
    </row>
    <row r="198" spans="1:20" x14ac:dyDescent="0.45">
      <c r="A198" t="s">
        <v>625</v>
      </c>
      <c r="B198" t="s">
        <v>297</v>
      </c>
      <c r="C198" t="s">
        <v>103</v>
      </c>
      <c r="D198" t="s">
        <v>283</v>
      </c>
      <c r="E198" t="s">
        <v>348</v>
      </c>
      <c r="F198" t="s">
        <v>168</v>
      </c>
      <c r="G198" t="s">
        <v>41</v>
      </c>
      <c r="H198" t="s">
        <v>42</v>
      </c>
      <c r="I198" t="s">
        <v>78</v>
      </c>
      <c r="J198">
        <v>1</v>
      </c>
      <c r="K198">
        <v>500</v>
      </c>
      <c r="L198">
        <v>500</v>
      </c>
      <c r="M198" t="s">
        <v>56</v>
      </c>
      <c r="N198" t="s">
        <v>30</v>
      </c>
      <c r="O198" t="s">
        <v>31</v>
      </c>
      <c r="P198" t="s">
        <v>32</v>
      </c>
      <c r="Q198" t="s">
        <v>33</v>
      </c>
      <c r="R198" t="s">
        <v>34</v>
      </c>
      <c r="T198">
        <v>7</v>
      </c>
    </row>
    <row r="199" spans="1:20" x14ac:dyDescent="0.45">
      <c r="A199" t="s">
        <v>626</v>
      </c>
      <c r="B199" t="s">
        <v>627</v>
      </c>
      <c r="C199" t="s">
        <v>22</v>
      </c>
      <c r="D199" t="s">
        <v>628</v>
      </c>
      <c r="E199" t="s">
        <v>62</v>
      </c>
      <c r="F199" t="s">
        <v>40</v>
      </c>
      <c r="G199" t="s">
        <v>41</v>
      </c>
      <c r="H199" t="s">
        <v>128</v>
      </c>
      <c r="I199" t="s">
        <v>169</v>
      </c>
      <c r="J199">
        <v>-1</v>
      </c>
      <c r="K199">
        <v>500</v>
      </c>
      <c r="L199">
        <v>-500</v>
      </c>
      <c r="N199" t="s">
        <v>73</v>
      </c>
      <c r="O199" t="s">
        <v>79</v>
      </c>
      <c r="P199" t="s">
        <v>58</v>
      </c>
      <c r="Q199" t="s">
        <v>45</v>
      </c>
      <c r="R199" t="s">
        <v>34</v>
      </c>
      <c r="T199">
        <v>3</v>
      </c>
    </row>
    <row r="200" spans="1:20" x14ac:dyDescent="0.45">
      <c r="A200" t="s">
        <v>629</v>
      </c>
      <c r="B200" t="s">
        <v>630</v>
      </c>
      <c r="C200" t="s">
        <v>507</v>
      </c>
      <c r="D200" t="s">
        <v>631</v>
      </c>
      <c r="E200" t="s">
        <v>62</v>
      </c>
      <c r="F200" t="s">
        <v>168</v>
      </c>
      <c r="G200" t="s">
        <v>41</v>
      </c>
      <c r="H200" t="s">
        <v>42</v>
      </c>
      <c r="I200" t="s">
        <v>43</v>
      </c>
      <c r="J200">
        <v>1</v>
      </c>
      <c r="K200">
        <v>2000</v>
      </c>
      <c r="L200">
        <v>2000</v>
      </c>
      <c r="M200" t="s">
        <v>63</v>
      </c>
      <c r="N200" t="s">
        <v>30</v>
      </c>
      <c r="O200" t="s">
        <v>44</v>
      </c>
      <c r="P200" t="s">
        <v>58</v>
      </c>
      <c r="Q200" t="s">
        <v>33</v>
      </c>
      <c r="R200" t="s">
        <v>46</v>
      </c>
      <c r="S200" t="s">
        <v>245</v>
      </c>
      <c r="T200">
        <v>1</v>
      </c>
    </row>
    <row r="201" spans="1:20" x14ac:dyDescent="0.45">
      <c r="A201" t="s">
        <v>632</v>
      </c>
      <c r="B201" t="s">
        <v>289</v>
      </c>
      <c r="C201" t="s">
        <v>291</v>
      </c>
      <c r="D201" t="s">
        <v>291</v>
      </c>
      <c r="E201" t="s">
        <v>356</v>
      </c>
      <c r="F201" t="s">
        <v>25</v>
      </c>
      <c r="G201" t="s">
        <v>26</v>
      </c>
      <c r="H201" t="s">
        <v>128</v>
      </c>
      <c r="I201" t="s">
        <v>231</v>
      </c>
      <c r="J201">
        <v>-1</v>
      </c>
      <c r="K201">
        <v>100</v>
      </c>
      <c r="L201">
        <v>-100</v>
      </c>
      <c r="N201" t="s">
        <v>73</v>
      </c>
      <c r="O201" t="s">
        <v>44</v>
      </c>
      <c r="P201" t="s">
        <v>58</v>
      </c>
      <c r="Q201" t="s">
        <v>45</v>
      </c>
      <c r="T201">
        <v>0</v>
      </c>
    </row>
    <row r="202" spans="1:20" x14ac:dyDescent="0.45">
      <c r="A202" t="s">
        <v>633</v>
      </c>
      <c r="B202" t="s">
        <v>437</v>
      </c>
      <c r="C202" t="s">
        <v>437</v>
      </c>
      <c r="D202" t="s">
        <v>634</v>
      </c>
      <c r="E202" t="s">
        <v>68</v>
      </c>
      <c r="F202" t="s">
        <v>69</v>
      </c>
      <c r="G202" t="s">
        <v>70</v>
      </c>
      <c r="H202" t="s">
        <v>71</v>
      </c>
      <c r="I202" t="s">
        <v>92</v>
      </c>
      <c r="J202">
        <v>3</v>
      </c>
      <c r="K202">
        <v>1000</v>
      </c>
      <c r="L202">
        <v>3000</v>
      </c>
      <c r="M202" t="s">
        <v>29</v>
      </c>
      <c r="N202" t="s">
        <v>57</v>
      </c>
      <c r="O202" t="s">
        <v>31</v>
      </c>
      <c r="P202" t="s">
        <v>32</v>
      </c>
      <c r="Q202" t="s">
        <v>45</v>
      </c>
      <c r="R202" t="s">
        <v>34</v>
      </c>
      <c r="T202">
        <v>7</v>
      </c>
    </row>
    <row r="203" spans="1:20" x14ac:dyDescent="0.45">
      <c r="A203" t="s">
        <v>635</v>
      </c>
      <c r="B203" t="s">
        <v>636</v>
      </c>
      <c r="C203" t="s">
        <v>636</v>
      </c>
      <c r="D203" t="s">
        <v>637</v>
      </c>
      <c r="E203" t="s">
        <v>263</v>
      </c>
      <c r="F203" t="s">
        <v>25</v>
      </c>
      <c r="G203" t="s">
        <v>26</v>
      </c>
      <c r="H203" t="s">
        <v>71</v>
      </c>
      <c r="I203" t="s">
        <v>117</v>
      </c>
      <c r="J203">
        <v>2</v>
      </c>
      <c r="K203">
        <v>500</v>
      </c>
      <c r="L203">
        <v>1000</v>
      </c>
      <c r="M203" t="s">
        <v>63</v>
      </c>
      <c r="N203" t="s">
        <v>30</v>
      </c>
      <c r="O203" t="s">
        <v>79</v>
      </c>
      <c r="P203" t="s">
        <v>85</v>
      </c>
      <c r="Q203" t="s">
        <v>33</v>
      </c>
      <c r="R203" t="s">
        <v>46</v>
      </c>
      <c r="T203">
        <v>3</v>
      </c>
    </row>
    <row r="204" spans="1:20" x14ac:dyDescent="0.45">
      <c r="A204" t="s">
        <v>638</v>
      </c>
      <c r="B204" t="s">
        <v>404</v>
      </c>
      <c r="C204" t="s">
        <v>457</v>
      </c>
      <c r="D204" t="s">
        <v>531</v>
      </c>
      <c r="E204" t="s">
        <v>359</v>
      </c>
      <c r="F204" t="s">
        <v>115</v>
      </c>
      <c r="G204" t="s">
        <v>116</v>
      </c>
      <c r="H204" t="s">
        <v>27</v>
      </c>
      <c r="I204" t="s">
        <v>55</v>
      </c>
      <c r="J204">
        <v>3</v>
      </c>
      <c r="K204">
        <v>500</v>
      </c>
      <c r="L204">
        <v>1500</v>
      </c>
      <c r="M204" t="s">
        <v>63</v>
      </c>
      <c r="N204" t="s">
        <v>73</v>
      </c>
      <c r="O204" t="s">
        <v>44</v>
      </c>
      <c r="P204" t="s">
        <v>85</v>
      </c>
      <c r="Q204" t="s">
        <v>33</v>
      </c>
      <c r="T204">
        <v>5</v>
      </c>
    </row>
    <row r="205" spans="1:20" x14ac:dyDescent="0.45">
      <c r="A205" t="s">
        <v>639</v>
      </c>
      <c r="B205" t="s">
        <v>640</v>
      </c>
      <c r="C205" t="s">
        <v>640</v>
      </c>
      <c r="D205" t="s">
        <v>429</v>
      </c>
      <c r="E205" t="s">
        <v>356</v>
      </c>
      <c r="F205" t="s">
        <v>91</v>
      </c>
      <c r="G205" t="s">
        <v>41</v>
      </c>
      <c r="H205" t="s">
        <v>128</v>
      </c>
      <c r="I205" t="s">
        <v>169</v>
      </c>
      <c r="J205">
        <v>3</v>
      </c>
      <c r="K205">
        <v>2000</v>
      </c>
      <c r="L205">
        <v>6000</v>
      </c>
      <c r="N205" t="s">
        <v>30</v>
      </c>
      <c r="O205" t="s">
        <v>31</v>
      </c>
      <c r="P205" t="s">
        <v>85</v>
      </c>
      <c r="Q205" t="s">
        <v>33</v>
      </c>
      <c r="R205" t="s">
        <v>34</v>
      </c>
      <c r="T205">
        <v>2</v>
      </c>
    </row>
    <row r="206" spans="1:20" x14ac:dyDescent="0.45">
      <c r="A206" t="s">
        <v>641</v>
      </c>
      <c r="B206" t="s">
        <v>22</v>
      </c>
      <c r="C206" t="s">
        <v>196</v>
      </c>
      <c r="D206" t="s">
        <v>628</v>
      </c>
      <c r="E206" t="s">
        <v>408</v>
      </c>
      <c r="F206" t="s">
        <v>69</v>
      </c>
      <c r="G206" t="s">
        <v>70</v>
      </c>
      <c r="H206" t="s">
        <v>42</v>
      </c>
      <c r="I206" t="s">
        <v>78</v>
      </c>
      <c r="J206">
        <v>3</v>
      </c>
      <c r="K206">
        <v>1000</v>
      </c>
      <c r="L206">
        <v>3000</v>
      </c>
      <c r="M206" t="s">
        <v>56</v>
      </c>
      <c r="N206" t="s">
        <v>93</v>
      </c>
      <c r="O206" t="s">
        <v>64</v>
      </c>
      <c r="P206" t="s">
        <v>85</v>
      </c>
      <c r="Q206" t="s">
        <v>33</v>
      </c>
      <c r="T206">
        <v>1</v>
      </c>
    </row>
    <row r="207" spans="1:20" x14ac:dyDescent="0.45">
      <c r="A207" t="s">
        <v>642</v>
      </c>
      <c r="B207" t="s">
        <v>274</v>
      </c>
      <c r="C207" t="s">
        <v>570</v>
      </c>
      <c r="D207" t="s">
        <v>188</v>
      </c>
      <c r="E207" t="s">
        <v>284</v>
      </c>
      <c r="F207" t="s">
        <v>69</v>
      </c>
      <c r="G207" t="s">
        <v>70</v>
      </c>
      <c r="H207" t="s">
        <v>128</v>
      </c>
      <c r="I207" t="s">
        <v>169</v>
      </c>
      <c r="J207">
        <v>0</v>
      </c>
      <c r="K207">
        <v>100</v>
      </c>
      <c r="L207">
        <v>0</v>
      </c>
      <c r="M207" t="s">
        <v>56</v>
      </c>
      <c r="N207" t="s">
        <v>93</v>
      </c>
      <c r="O207" t="s">
        <v>64</v>
      </c>
      <c r="P207" t="s">
        <v>58</v>
      </c>
      <c r="Q207" t="s">
        <v>33</v>
      </c>
      <c r="R207" t="s">
        <v>46</v>
      </c>
      <c r="S207" t="s">
        <v>47</v>
      </c>
      <c r="T207">
        <v>6</v>
      </c>
    </row>
    <row r="208" spans="1:20" x14ac:dyDescent="0.45">
      <c r="A208" t="s">
        <v>643</v>
      </c>
      <c r="B208" t="s">
        <v>313</v>
      </c>
      <c r="C208" t="s">
        <v>644</v>
      </c>
      <c r="D208" t="s">
        <v>620</v>
      </c>
      <c r="E208" t="s">
        <v>596</v>
      </c>
      <c r="F208" t="s">
        <v>91</v>
      </c>
      <c r="G208" t="s">
        <v>41</v>
      </c>
      <c r="H208" t="s">
        <v>27</v>
      </c>
      <c r="I208" t="s">
        <v>28</v>
      </c>
      <c r="J208">
        <v>2</v>
      </c>
      <c r="K208">
        <v>500</v>
      </c>
      <c r="L208">
        <v>1000</v>
      </c>
      <c r="N208" t="s">
        <v>57</v>
      </c>
      <c r="O208" t="s">
        <v>44</v>
      </c>
      <c r="P208" t="s">
        <v>85</v>
      </c>
      <c r="Q208" t="s">
        <v>33</v>
      </c>
      <c r="R208" t="s">
        <v>34</v>
      </c>
      <c r="T208">
        <v>6</v>
      </c>
    </row>
    <row r="209" spans="1:20" x14ac:dyDescent="0.45">
      <c r="A209" t="s">
        <v>645</v>
      </c>
      <c r="B209" t="s">
        <v>185</v>
      </c>
      <c r="C209" t="s">
        <v>89</v>
      </c>
      <c r="D209" t="s">
        <v>442</v>
      </c>
      <c r="E209" t="s">
        <v>547</v>
      </c>
      <c r="F209" t="s">
        <v>40</v>
      </c>
      <c r="G209" t="s">
        <v>41</v>
      </c>
      <c r="H209" t="s">
        <v>27</v>
      </c>
      <c r="I209" t="s">
        <v>28</v>
      </c>
      <c r="J209">
        <v>0</v>
      </c>
      <c r="K209">
        <v>1000</v>
      </c>
      <c r="L209">
        <v>-113</v>
      </c>
      <c r="M209" t="s">
        <v>56</v>
      </c>
      <c r="N209" t="s">
        <v>73</v>
      </c>
      <c r="O209" t="s">
        <v>79</v>
      </c>
      <c r="P209" t="s">
        <v>58</v>
      </c>
      <c r="Q209" t="s">
        <v>45</v>
      </c>
      <c r="R209" t="s">
        <v>46</v>
      </c>
      <c r="S209" t="s">
        <v>254</v>
      </c>
      <c r="T209">
        <v>2</v>
      </c>
    </row>
    <row r="210" spans="1:20" x14ac:dyDescent="0.45">
      <c r="A210" t="s">
        <v>646</v>
      </c>
      <c r="B210" t="s">
        <v>157</v>
      </c>
      <c r="C210" t="s">
        <v>156</v>
      </c>
      <c r="D210" t="s">
        <v>355</v>
      </c>
      <c r="E210" t="s">
        <v>194</v>
      </c>
      <c r="F210" t="s">
        <v>168</v>
      </c>
      <c r="G210" t="s">
        <v>41</v>
      </c>
      <c r="H210" t="s">
        <v>128</v>
      </c>
      <c r="I210" t="s">
        <v>231</v>
      </c>
      <c r="J210">
        <v>1</v>
      </c>
      <c r="K210">
        <v>0</v>
      </c>
      <c r="L210">
        <v>0</v>
      </c>
      <c r="N210" t="s">
        <v>73</v>
      </c>
      <c r="O210" t="s">
        <v>79</v>
      </c>
      <c r="P210" t="s">
        <v>58</v>
      </c>
      <c r="Q210" t="s">
        <v>33</v>
      </c>
      <c r="R210" t="s">
        <v>34</v>
      </c>
      <c r="T210">
        <v>1</v>
      </c>
    </row>
    <row r="211" spans="1:20" x14ac:dyDescent="0.45">
      <c r="A211" t="s">
        <v>647</v>
      </c>
      <c r="B211" t="s">
        <v>317</v>
      </c>
      <c r="C211" t="s">
        <v>317</v>
      </c>
      <c r="D211" t="s">
        <v>325</v>
      </c>
      <c r="E211" t="s">
        <v>249</v>
      </c>
      <c r="F211" t="s">
        <v>40</v>
      </c>
      <c r="G211" t="s">
        <v>41</v>
      </c>
      <c r="H211" t="s">
        <v>128</v>
      </c>
      <c r="I211" t="s">
        <v>231</v>
      </c>
      <c r="J211">
        <v>-1</v>
      </c>
      <c r="K211">
        <v>2000</v>
      </c>
      <c r="L211">
        <v>-2000</v>
      </c>
      <c r="M211" t="s">
        <v>56</v>
      </c>
      <c r="N211" t="s">
        <v>57</v>
      </c>
      <c r="O211" t="s">
        <v>44</v>
      </c>
      <c r="P211" t="s">
        <v>85</v>
      </c>
      <c r="Q211" t="s">
        <v>45</v>
      </c>
      <c r="R211" t="s">
        <v>46</v>
      </c>
      <c r="T211">
        <v>3</v>
      </c>
    </row>
    <row r="212" spans="1:20" x14ac:dyDescent="0.45">
      <c r="A212" t="s">
        <v>648</v>
      </c>
      <c r="B212" t="s">
        <v>220</v>
      </c>
      <c r="C212" t="s">
        <v>624</v>
      </c>
      <c r="D212" t="s">
        <v>624</v>
      </c>
      <c r="E212" t="s">
        <v>607</v>
      </c>
      <c r="F212" t="s">
        <v>146</v>
      </c>
      <c r="G212" t="s">
        <v>147</v>
      </c>
      <c r="H212" t="s">
        <v>27</v>
      </c>
      <c r="I212" t="s">
        <v>28</v>
      </c>
      <c r="J212">
        <v>-1</v>
      </c>
      <c r="K212">
        <v>500</v>
      </c>
      <c r="L212">
        <v>-500</v>
      </c>
      <c r="M212" t="s">
        <v>29</v>
      </c>
      <c r="N212" t="s">
        <v>73</v>
      </c>
      <c r="O212" t="s">
        <v>44</v>
      </c>
      <c r="P212" t="s">
        <v>32</v>
      </c>
      <c r="Q212" t="s">
        <v>33</v>
      </c>
      <c r="R212" t="s">
        <v>46</v>
      </c>
      <c r="S212" t="s">
        <v>47</v>
      </c>
      <c r="T212">
        <v>0</v>
      </c>
    </row>
    <row r="213" spans="1:20" x14ac:dyDescent="0.45">
      <c r="A213" t="s">
        <v>649</v>
      </c>
      <c r="B213" t="s">
        <v>301</v>
      </c>
      <c r="C213" t="s">
        <v>628</v>
      </c>
      <c r="D213" t="s">
        <v>453</v>
      </c>
      <c r="E213" t="s">
        <v>408</v>
      </c>
      <c r="F213" t="s">
        <v>69</v>
      </c>
      <c r="G213" t="s">
        <v>70</v>
      </c>
      <c r="H213" t="s">
        <v>71</v>
      </c>
      <c r="I213" t="s">
        <v>117</v>
      </c>
      <c r="J213">
        <v>1</v>
      </c>
      <c r="K213">
        <v>500</v>
      </c>
      <c r="L213">
        <v>500</v>
      </c>
      <c r="N213" t="s">
        <v>30</v>
      </c>
      <c r="O213" t="s">
        <v>31</v>
      </c>
      <c r="P213" t="s">
        <v>85</v>
      </c>
      <c r="Q213" t="s">
        <v>45</v>
      </c>
      <c r="R213" t="s">
        <v>34</v>
      </c>
      <c r="T213">
        <v>7</v>
      </c>
    </row>
    <row r="214" spans="1:20" x14ac:dyDescent="0.45">
      <c r="A214" t="s">
        <v>650</v>
      </c>
      <c r="B214" t="s">
        <v>336</v>
      </c>
      <c r="C214" t="s">
        <v>337</v>
      </c>
      <c r="D214" t="s">
        <v>386</v>
      </c>
      <c r="E214" t="s">
        <v>77</v>
      </c>
      <c r="F214" t="s">
        <v>91</v>
      </c>
      <c r="G214" t="s">
        <v>41</v>
      </c>
      <c r="H214" t="s">
        <v>42</v>
      </c>
      <c r="I214" t="s">
        <v>78</v>
      </c>
      <c r="J214">
        <v>0</v>
      </c>
      <c r="K214">
        <v>100</v>
      </c>
      <c r="L214">
        <v>0</v>
      </c>
      <c r="M214" t="s">
        <v>29</v>
      </c>
      <c r="N214" t="s">
        <v>57</v>
      </c>
      <c r="O214" t="s">
        <v>44</v>
      </c>
      <c r="P214" t="s">
        <v>85</v>
      </c>
      <c r="Q214" t="s">
        <v>45</v>
      </c>
      <c r="R214" t="s">
        <v>34</v>
      </c>
      <c r="T214">
        <v>3</v>
      </c>
    </row>
    <row r="215" spans="1:20" x14ac:dyDescent="0.45">
      <c r="A215" t="s">
        <v>651</v>
      </c>
      <c r="B215" t="s">
        <v>544</v>
      </c>
      <c r="C215" t="s">
        <v>652</v>
      </c>
      <c r="D215" t="s">
        <v>444</v>
      </c>
      <c r="E215" t="s">
        <v>39</v>
      </c>
      <c r="F215" t="s">
        <v>146</v>
      </c>
      <c r="G215" t="s">
        <v>147</v>
      </c>
      <c r="H215" t="s">
        <v>42</v>
      </c>
      <c r="I215" t="s">
        <v>122</v>
      </c>
      <c r="J215">
        <v>1</v>
      </c>
      <c r="K215">
        <v>500</v>
      </c>
      <c r="L215">
        <v>500</v>
      </c>
      <c r="M215" t="s">
        <v>29</v>
      </c>
      <c r="N215" t="s">
        <v>57</v>
      </c>
      <c r="O215" t="s">
        <v>44</v>
      </c>
      <c r="P215" t="s">
        <v>85</v>
      </c>
      <c r="Q215" t="s">
        <v>33</v>
      </c>
      <c r="R215" t="s">
        <v>34</v>
      </c>
      <c r="T215">
        <v>7</v>
      </c>
    </row>
    <row r="216" spans="1:20" x14ac:dyDescent="0.45">
      <c r="A216" t="s">
        <v>653</v>
      </c>
      <c r="B216" t="s">
        <v>197</v>
      </c>
      <c r="C216" t="s">
        <v>614</v>
      </c>
      <c r="D216" t="s">
        <v>654</v>
      </c>
      <c r="E216" t="s">
        <v>127</v>
      </c>
      <c r="F216" t="s">
        <v>69</v>
      </c>
      <c r="G216" t="s">
        <v>70</v>
      </c>
      <c r="H216" t="s">
        <v>71</v>
      </c>
      <c r="I216" t="s">
        <v>72</v>
      </c>
      <c r="J216">
        <v>1</v>
      </c>
      <c r="K216">
        <v>1000</v>
      </c>
      <c r="L216">
        <v>1000</v>
      </c>
      <c r="M216" t="s">
        <v>29</v>
      </c>
      <c r="N216" t="s">
        <v>30</v>
      </c>
      <c r="O216" t="s">
        <v>79</v>
      </c>
      <c r="P216" t="s">
        <v>32</v>
      </c>
      <c r="Q216" t="s">
        <v>33</v>
      </c>
      <c r="R216" t="s">
        <v>46</v>
      </c>
      <c r="S216" t="s">
        <v>254</v>
      </c>
      <c r="T216">
        <v>4</v>
      </c>
    </row>
    <row r="217" spans="1:20" x14ac:dyDescent="0.45">
      <c r="A217" t="s">
        <v>655</v>
      </c>
      <c r="B217" t="s">
        <v>209</v>
      </c>
      <c r="C217" t="s">
        <v>209</v>
      </c>
      <c r="D217" t="s">
        <v>455</v>
      </c>
      <c r="E217" t="s">
        <v>591</v>
      </c>
      <c r="F217" t="s">
        <v>40</v>
      </c>
      <c r="G217" t="s">
        <v>41</v>
      </c>
      <c r="H217" t="s">
        <v>71</v>
      </c>
      <c r="I217" t="s">
        <v>72</v>
      </c>
      <c r="J217">
        <v>1</v>
      </c>
      <c r="K217">
        <v>2000</v>
      </c>
      <c r="L217">
        <v>2000</v>
      </c>
      <c r="N217" t="s">
        <v>73</v>
      </c>
      <c r="O217" t="s">
        <v>31</v>
      </c>
      <c r="P217" t="s">
        <v>58</v>
      </c>
      <c r="Q217" t="s">
        <v>45</v>
      </c>
      <c r="T217">
        <v>2</v>
      </c>
    </row>
    <row r="218" spans="1:20" x14ac:dyDescent="0.45">
      <c r="A218" t="s">
        <v>656</v>
      </c>
      <c r="B218" t="s">
        <v>457</v>
      </c>
      <c r="C218" t="s">
        <v>404</v>
      </c>
      <c r="D218" t="s">
        <v>319</v>
      </c>
      <c r="E218" t="s">
        <v>307</v>
      </c>
      <c r="F218" t="s">
        <v>146</v>
      </c>
      <c r="G218" t="s">
        <v>147</v>
      </c>
      <c r="H218" t="s">
        <v>42</v>
      </c>
      <c r="I218" t="s">
        <v>78</v>
      </c>
      <c r="J218">
        <v>2</v>
      </c>
      <c r="K218">
        <v>0</v>
      </c>
      <c r="L218">
        <v>0</v>
      </c>
      <c r="M218" t="s">
        <v>29</v>
      </c>
      <c r="N218" t="s">
        <v>93</v>
      </c>
      <c r="O218" t="s">
        <v>44</v>
      </c>
      <c r="P218" t="s">
        <v>85</v>
      </c>
      <c r="Q218" t="s">
        <v>45</v>
      </c>
      <c r="R218" t="s">
        <v>46</v>
      </c>
      <c r="S218" t="s">
        <v>47</v>
      </c>
      <c r="T218">
        <v>7</v>
      </c>
    </row>
    <row r="219" spans="1:20" x14ac:dyDescent="0.45">
      <c r="A219" t="s">
        <v>657</v>
      </c>
      <c r="B219" t="s">
        <v>178</v>
      </c>
      <c r="C219" t="s">
        <v>311</v>
      </c>
      <c r="D219" t="s">
        <v>156</v>
      </c>
      <c r="E219" t="s">
        <v>351</v>
      </c>
      <c r="F219" t="s">
        <v>168</v>
      </c>
      <c r="G219" t="s">
        <v>41</v>
      </c>
      <c r="H219" t="s">
        <v>71</v>
      </c>
      <c r="I219" t="s">
        <v>92</v>
      </c>
      <c r="J219">
        <v>1</v>
      </c>
      <c r="K219">
        <v>2000</v>
      </c>
      <c r="L219">
        <v>2000</v>
      </c>
      <c r="N219" t="s">
        <v>57</v>
      </c>
      <c r="O219" t="s">
        <v>44</v>
      </c>
      <c r="P219" t="s">
        <v>32</v>
      </c>
      <c r="Q219" t="s">
        <v>45</v>
      </c>
      <c r="R219" t="s">
        <v>46</v>
      </c>
      <c r="S219" t="s">
        <v>47</v>
      </c>
      <c r="T219">
        <v>7</v>
      </c>
    </row>
    <row r="220" spans="1:20" x14ac:dyDescent="0.45">
      <c r="A220" t="s">
        <v>658</v>
      </c>
      <c r="B220" t="s">
        <v>659</v>
      </c>
      <c r="C220" t="s">
        <v>660</v>
      </c>
      <c r="D220" t="s">
        <v>106</v>
      </c>
      <c r="E220" t="s">
        <v>127</v>
      </c>
      <c r="F220" t="s">
        <v>168</v>
      </c>
      <c r="G220" t="s">
        <v>41</v>
      </c>
      <c r="H220" t="s">
        <v>128</v>
      </c>
      <c r="I220" t="s">
        <v>129</v>
      </c>
      <c r="J220">
        <v>-1</v>
      </c>
      <c r="K220">
        <v>0</v>
      </c>
      <c r="L220">
        <v>0</v>
      </c>
      <c r="M220" t="s">
        <v>63</v>
      </c>
      <c r="N220" t="s">
        <v>30</v>
      </c>
      <c r="O220" t="s">
        <v>44</v>
      </c>
      <c r="P220" t="s">
        <v>58</v>
      </c>
      <c r="Q220" t="s">
        <v>45</v>
      </c>
      <c r="R220" t="s">
        <v>34</v>
      </c>
      <c r="T220">
        <v>5</v>
      </c>
    </row>
    <row r="221" spans="1:20" x14ac:dyDescent="0.45">
      <c r="A221" t="s">
        <v>2494</v>
      </c>
      <c r="B221" t="s">
        <v>82</v>
      </c>
      <c r="C221" t="s">
        <v>450</v>
      </c>
      <c r="D221" t="s">
        <v>451</v>
      </c>
      <c r="E221" t="s">
        <v>495</v>
      </c>
      <c r="F221" t="s">
        <v>168</v>
      </c>
      <c r="G221" t="s">
        <v>41</v>
      </c>
      <c r="H221" t="s">
        <v>27</v>
      </c>
      <c r="I221" t="s">
        <v>55</v>
      </c>
      <c r="J221">
        <v>2</v>
      </c>
      <c r="K221">
        <v>100</v>
      </c>
      <c r="L221">
        <v>200</v>
      </c>
      <c r="M221" t="s">
        <v>29</v>
      </c>
      <c r="N221" t="s">
        <v>57</v>
      </c>
      <c r="O221" t="s">
        <v>64</v>
      </c>
      <c r="P221" t="s">
        <v>85</v>
      </c>
      <c r="Q221" t="s">
        <v>45</v>
      </c>
      <c r="R221" t="s">
        <v>34</v>
      </c>
      <c r="T221">
        <v>4</v>
      </c>
    </row>
    <row r="222" spans="1:20" x14ac:dyDescent="0.45">
      <c r="A222" t="s">
        <v>662</v>
      </c>
      <c r="B222" t="s">
        <v>663</v>
      </c>
      <c r="C222" t="s">
        <v>478</v>
      </c>
      <c r="D222" t="s">
        <v>568</v>
      </c>
      <c r="E222" t="s">
        <v>401</v>
      </c>
      <c r="F222" t="s">
        <v>25</v>
      </c>
      <c r="G222" t="s">
        <v>26</v>
      </c>
      <c r="H222" t="s">
        <v>27</v>
      </c>
      <c r="I222" t="s">
        <v>55</v>
      </c>
      <c r="J222">
        <v>1</v>
      </c>
      <c r="K222">
        <v>100</v>
      </c>
      <c r="L222">
        <v>100</v>
      </c>
      <c r="M222" t="s">
        <v>29</v>
      </c>
      <c r="N222" t="s">
        <v>30</v>
      </c>
      <c r="O222" t="s">
        <v>44</v>
      </c>
      <c r="P222" t="s">
        <v>85</v>
      </c>
      <c r="Q222" t="s">
        <v>33</v>
      </c>
      <c r="T222">
        <v>4</v>
      </c>
    </row>
    <row r="223" spans="1:20" x14ac:dyDescent="0.45">
      <c r="A223" t="s">
        <v>664</v>
      </c>
      <c r="B223" t="s">
        <v>322</v>
      </c>
      <c r="C223" t="s">
        <v>665</v>
      </c>
      <c r="D223" t="s">
        <v>512</v>
      </c>
      <c r="E223" t="s">
        <v>498</v>
      </c>
      <c r="F223" t="s">
        <v>115</v>
      </c>
      <c r="G223" t="s">
        <v>116</v>
      </c>
      <c r="H223" t="s">
        <v>27</v>
      </c>
      <c r="I223" t="s">
        <v>55</v>
      </c>
      <c r="J223">
        <v>0</v>
      </c>
      <c r="K223">
        <v>100</v>
      </c>
      <c r="L223">
        <v>0</v>
      </c>
      <c r="M223" t="s">
        <v>29</v>
      </c>
      <c r="N223" t="s">
        <v>73</v>
      </c>
      <c r="O223" t="s">
        <v>64</v>
      </c>
      <c r="P223" t="s">
        <v>58</v>
      </c>
      <c r="Q223" t="s">
        <v>33</v>
      </c>
      <c r="R223" t="s">
        <v>34</v>
      </c>
      <c r="T223">
        <v>4</v>
      </c>
    </row>
    <row r="224" spans="1:20" x14ac:dyDescent="0.45">
      <c r="A224" t="s">
        <v>666</v>
      </c>
      <c r="B224" t="s">
        <v>442</v>
      </c>
      <c r="C224" t="s">
        <v>363</v>
      </c>
      <c r="D224" t="s">
        <v>667</v>
      </c>
      <c r="E224" t="s">
        <v>387</v>
      </c>
      <c r="F224" t="s">
        <v>91</v>
      </c>
      <c r="G224" t="s">
        <v>41</v>
      </c>
      <c r="H224" t="s">
        <v>128</v>
      </c>
      <c r="I224" t="s">
        <v>169</v>
      </c>
      <c r="J224">
        <v>-1</v>
      </c>
      <c r="K224">
        <v>100</v>
      </c>
      <c r="L224">
        <v>-100</v>
      </c>
      <c r="M224" t="s">
        <v>29</v>
      </c>
      <c r="N224" t="s">
        <v>57</v>
      </c>
      <c r="O224" t="s">
        <v>64</v>
      </c>
      <c r="P224" t="s">
        <v>85</v>
      </c>
      <c r="Q224" t="s">
        <v>45</v>
      </c>
      <c r="R224" t="s">
        <v>46</v>
      </c>
      <c r="S224" t="s">
        <v>245</v>
      </c>
      <c r="T224">
        <v>6</v>
      </c>
    </row>
    <row r="225" spans="1:20" x14ac:dyDescent="0.45">
      <c r="A225" t="s">
        <v>668</v>
      </c>
      <c r="B225" t="s">
        <v>88</v>
      </c>
      <c r="C225" t="s">
        <v>185</v>
      </c>
      <c r="D225" t="s">
        <v>185</v>
      </c>
      <c r="E225" t="s">
        <v>236</v>
      </c>
      <c r="F225" t="s">
        <v>40</v>
      </c>
      <c r="G225" t="s">
        <v>41</v>
      </c>
      <c r="H225" t="s">
        <v>27</v>
      </c>
      <c r="I225" t="s">
        <v>28</v>
      </c>
      <c r="J225">
        <v>2</v>
      </c>
      <c r="K225">
        <v>100</v>
      </c>
      <c r="L225">
        <v>200</v>
      </c>
      <c r="M225" t="s">
        <v>56</v>
      </c>
      <c r="N225" t="s">
        <v>93</v>
      </c>
      <c r="O225" t="s">
        <v>79</v>
      </c>
      <c r="P225" t="s">
        <v>58</v>
      </c>
      <c r="Q225" t="s">
        <v>45</v>
      </c>
      <c r="R225" t="s">
        <v>34</v>
      </c>
      <c r="T225">
        <v>0</v>
      </c>
    </row>
    <row r="226" spans="1:20" x14ac:dyDescent="0.45">
      <c r="A226" t="s">
        <v>669</v>
      </c>
      <c r="B226" t="s">
        <v>37</v>
      </c>
      <c r="C226" t="s">
        <v>36</v>
      </c>
      <c r="D226" t="s">
        <v>38</v>
      </c>
      <c r="E226" t="s">
        <v>463</v>
      </c>
      <c r="F226" t="s">
        <v>25</v>
      </c>
      <c r="G226" t="s">
        <v>26</v>
      </c>
      <c r="H226" t="s">
        <v>128</v>
      </c>
      <c r="I226" t="s">
        <v>231</v>
      </c>
      <c r="J226">
        <v>0</v>
      </c>
      <c r="K226">
        <v>500</v>
      </c>
      <c r="L226">
        <v>0</v>
      </c>
      <c r="M226" t="s">
        <v>56</v>
      </c>
      <c r="N226" t="s">
        <v>30</v>
      </c>
      <c r="O226" t="s">
        <v>79</v>
      </c>
      <c r="P226" t="s">
        <v>32</v>
      </c>
      <c r="Q226" t="s">
        <v>45</v>
      </c>
      <c r="T226">
        <v>7</v>
      </c>
    </row>
    <row r="227" spans="1:20" x14ac:dyDescent="0.45">
      <c r="A227" t="s">
        <v>670</v>
      </c>
      <c r="B227" t="s">
        <v>131</v>
      </c>
      <c r="C227" t="s">
        <v>442</v>
      </c>
      <c r="D227" t="s">
        <v>504</v>
      </c>
      <c r="E227" t="s">
        <v>298</v>
      </c>
      <c r="F227" t="s">
        <v>168</v>
      </c>
      <c r="G227" t="s">
        <v>41</v>
      </c>
      <c r="H227" t="s">
        <v>27</v>
      </c>
      <c r="I227" t="s">
        <v>55</v>
      </c>
      <c r="J227">
        <v>3</v>
      </c>
      <c r="K227">
        <v>0</v>
      </c>
      <c r="L227">
        <v>0</v>
      </c>
      <c r="M227" t="s">
        <v>29</v>
      </c>
      <c r="N227" t="s">
        <v>30</v>
      </c>
      <c r="O227" t="s">
        <v>64</v>
      </c>
      <c r="P227" t="s">
        <v>58</v>
      </c>
      <c r="Q227" t="s">
        <v>45</v>
      </c>
      <c r="T227">
        <v>5</v>
      </c>
    </row>
    <row r="228" spans="1:20" x14ac:dyDescent="0.45">
      <c r="A228" t="s">
        <v>671</v>
      </c>
      <c r="B228" t="s">
        <v>258</v>
      </c>
      <c r="C228" t="s">
        <v>672</v>
      </c>
      <c r="D228" t="s">
        <v>119</v>
      </c>
      <c r="E228" t="s">
        <v>472</v>
      </c>
      <c r="F228" t="s">
        <v>168</v>
      </c>
      <c r="G228" t="s">
        <v>41</v>
      </c>
      <c r="H228" t="s">
        <v>128</v>
      </c>
      <c r="I228" t="s">
        <v>169</v>
      </c>
      <c r="J228">
        <v>0</v>
      </c>
      <c r="K228">
        <v>100</v>
      </c>
      <c r="L228">
        <v>0</v>
      </c>
      <c r="M228" t="s">
        <v>29</v>
      </c>
      <c r="N228" t="s">
        <v>30</v>
      </c>
      <c r="O228" t="s">
        <v>44</v>
      </c>
      <c r="P228" t="s">
        <v>85</v>
      </c>
      <c r="Q228" t="s">
        <v>45</v>
      </c>
      <c r="R228" t="s">
        <v>34</v>
      </c>
      <c r="T228">
        <v>1</v>
      </c>
    </row>
    <row r="229" spans="1:20" x14ac:dyDescent="0.45">
      <c r="A229" t="s">
        <v>673</v>
      </c>
      <c r="B229" t="s">
        <v>457</v>
      </c>
      <c r="C229" t="s">
        <v>674</v>
      </c>
      <c r="D229" t="s">
        <v>675</v>
      </c>
      <c r="E229" t="s">
        <v>591</v>
      </c>
      <c r="F229" t="s">
        <v>115</v>
      </c>
      <c r="G229" t="s">
        <v>116</v>
      </c>
      <c r="H229" t="s">
        <v>71</v>
      </c>
      <c r="I229" t="s">
        <v>72</v>
      </c>
      <c r="J229">
        <v>-1</v>
      </c>
      <c r="K229">
        <v>1000</v>
      </c>
      <c r="L229">
        <v>-1000</v>
      </c>
      <c r="M229" t="s">
        <v>29</v>
      </c>
      <c r="N229" t="s">
        <v>93</v>
      </c>
      <c r="O229" t="s">
        <v>79</v>
      </c>
      <c r="P229" t="s">
        <v>58</v>
      </c>
      <c r="Q229" t="s">
        <v>45</v>
      </c>
      <c r="R229" t="s">
        <v>46</v>
      </c>
      <c r="S229" t="s">
        <v>47</v>
      </c>
      <c r="T229">
        <v>3</v>
      </c>
    </row>
    <row r="230" spans="1:20" x14ac:dyDescent="0.45">
      <c r="A230" t="s">
        <v>676</v>
      </c>
      <c r="B230" t="s">
        <v>226</v>
      </c>
      <c r="C230" t="s">
        <v>677</v>
      </c>
      <c r="D230" t="s">
        <v>461</v>
      </c>
      <c r="E230" t="s">
        <v>591</v>
      </c>
      <c r="F230" t="s">
        <v>115</v>
      </c>
      <c r="G230" t="s">
        <v>116</v>
      </c>
      <c r="H230" t="s">
        <v>128</v>
      </c>
      <c r="I230" t="s">
        <v>231</v>
      </c>
      <c r="J230">
        <v>0</v>
      </c>
      <c r="K230">
        <v>0</v>
      </c>
      <c r="L230">
        <v>0</v>
      </c>
      <c r="M230" t="s">
        <v>29</v>
      </c>
      <c r="N230" t="s">
        <v>30</v>
      </c>
      <c r="O230" t="s">
        <v>79</v>
      </c>
      <c r="P230" t="s">
        <v>58</v>
      </c>
      <c r="Q230" t="s">
        <v>33</v>
      </c>
      <c r="R230" t="s">
        <v>46</v>
      </c>
      <c r="S230" t="s">
        <v>254</v>
      </c>
      <c r="T230">
        <v>3</v>
      </c>
    </row>
    <row r="231" spans="1:20" x14ac:dyDescent="0.45">
      <c r="A231" t="s">
        <v>678</v>
      </c>
      <c r="B231" t="s">
        <v>219</v>
      </c>
      <c r="C231" t="s">
        <v>624</v>
      </c>
      <c r="D231" t="s">
        <v>345</v>
      </c>
      <c r="E231" t="s">
        <v>167</v>
      </c>
      <c r="F231" t="s">
        <v>69</v>
      </c>
      <c r="G231" t="s">
        <v>70</v>
      </c>
      <c r="H231" t="s">
        <v>27</v>
      </c>
      <c r="I231" t="s">
        <v>55</v>
      </c>
      <c r="J231">
        <v>-1</v>
      </c>
      <c r="K231">
        <v>100</v>
      </c>
      <c r="L231">
        <v>-100</v>
      </c>
      <c r="M231" t="s">
        <v>29</v>
      </c>
      <c r="N231" t="s">
        <v>30</v>
      </c>
      <c r="O231" t="s">
        <v>79</v>
      </c>
      <c r="P231" t="s">
        <v>32</v>
      </c>
      <c r="Q231" t="s">
        <v>45</v>
      </c>
      <c r="R231" t="s">
        <v>46</v>
      </c>
      <c r="S231" t="s">
        <v>245</v>
      </c>
      <c r="T231">
        <v>2</v>
      </c>
    </row>
    <row r="232" spans="1:20" x14ac:dyDescent="0.45">
      <c r="A232" t="s">
        <v>679</v>
      </c>
      <c r="B232" t="s">
        <v>106</v>
      </c>
      <c r="C232" t="s">
        <v>75</v>
      </c>
      <c r="D232" t="s">
        <v>430</v>
      </c>
      <c r="E232" t="s">
        <v>163</v>
      </c>
      <c r="F232" t="s">
        <v>168</v>
      </c>
      <c r="G232" t="s">
        <v>41</v>
      </c>
      <c r="H232" t="s">
        <v>71</v>
      </c>
      <c r="I232" t="s">
        <v>117</v>
      </c>
      <c r="J232">
        <v>-1</v>
      </c>
      <c r="K232">
        <v>500</v>
      </c>
      <c r="L232">
        <v>-500</v>
      </c>
      <c r="N232" t="s">
        <v>57</v>
      </c>
      <c r="O232" t="s">
        <v>44</v>
      </c>
      <c r="P232" t="s">
        <v>32</v>
      </c>
      <c r="Q232" t="s">
        <v>33</v>
      </c>
      <c r="T232">
        <v>5</v>
      </c>
    </row>
    <row r="233" spans="1:20" x14ac:dyDescent="0.45">
      <c r="A233" t="s">
        <v>680</v>
      </c>
      <c r="B233" t="s">
        <v>220</v>
      </c>
      <c r="C233" t="s">
        <v>220</v>
      </c>
      <c r="D233" t="s">
        <v>624</v>
      </c>
      <c r="E233" t="s">
        <v>307</v>
      </c>
      <c r="F233" t="s">
        <v>53</v>
      </c>
      <c r="G233" t="s">
        <v>54</v>
      </c>
      <c r="H233" t="s">
        <v>71</v>
      </c>
      <c r="I233" t="s">
        <v>92</v>
      </c>
      <c r="J233">
        <v>0</v>
      </c>
      <c r="K233">
        <v>2000</v>
      </c>
      <c r="L233">
        <v>-463</v>
      </c>
      <c r="M233" t="s">
        <v>63</v>
      </c>
      <c r="N233" t="s">
        <v>93</v>
      </c>
      <c r="O233" t="s">
        <v>31</v>
      </c>
      <c r="P233" t="s">
        <v>58</v>
      </c>
      <c r="Q233" t="s">
        <v>33</v>
      </c>
      <c r="R233" t="s">
        <v>34</v>
      </c>
      <c r="T233">
        <v>-1</v>
      </c>
    </row>
    <row r="234" spans="1:20" x14ac:dyDescent="0.45">
      <c r="A234" t="s">
        <v>681</v>
      </c>
      <c r="B234" t="s">
        <v>152</v>
      </c>
      <c r="C234" t="s">
        <v>682</v>
      </c>
      <c r="D234" t="s">
        <v>682</v>
      </c>
      <c r="E234" t="s">
        <v>181</v>
      </c>
      <c r="F234" t="s">
        <v>53</v>
      </c>
      <c r="G234" t="s">
        <v>54</v>
      </c>
      <c r="H234" t="s">
        <v>128</v>
      </c>
      <c r="I234" t="s">
        <v>231</v>
      </c>
      <c r="J234">
        <v>1</v>
      </c>
      <c r="K234">
        <v>2000</v>
      </c>
      <c r="L234">
        <v>2000</v>
      </c>
      <c r="M234" t="s">
        <v>29</v>
      </c>
      <c r="N234" t="s">
        <v>73</v>
      </c>
      <c r="O234" t="s">
        <v>64</v>
      </c>
      <c r="P234" t="s">
        <v>85</v>
      </c>
      <c r="Q234" t="s">
        <v>45</v>
      </c>
      <c r="T234">
        <v>0</v>
      </c>
    </row>
    <row r="235" spans="1:20" x14ac:dyDescent="0.45">
      <c r="A235" t="s">
        <v>683</v>
      </c>
      <c r="B235" t="s">
        <v>684</v>
      </c>
      <c r="C235" t="s">
        <v>323</v>
      </c>
      <c r="D235" t="s">
        <v>323</v>
      </c>
      <c r="E235" t="s">
        <v>186</v>
      </c>
      <c r="F235" t="s">
        <v>115</v>
      </c>
      <c r="G235" t="s">
        <v>116</v>
      </c>
      <c r="H235" t="s">
        <v>42</v>
      </c>
      <c r="I235" t="s">
        <v>43</v>
      </c>
      <c r="J235">
        <v>3</v>
      </c>
      <c r="K235">
        <v>2000</v>
      </c>
      <c r="L235">
        <v>6000</v>
      </c>
      <c r="M235" t="s">
        <v>56</v>
      </c>
      <c r="N235" t="s">
        <v>73</v>
      </c>
      <c r="O235" t="s">
        <v>44</v>
      </c>
      <c r="P235" t="s">
        <v>58</v>
      </c>
      <c r="Q235" t="s">
        <v>33</v>
      </c>
      <c r="T235">
        <v>0</v>
      </c>
    </row>
    <row r="236" spans="1:20" x14ac:dyDescent="0.45">
      <c r="A236" t="s">
        <v>685</v>
      </c>
      <c r="B236" t="s">
        <v>686</v>
      </c>
      <c r="C236" t="s">
        <v>687</v>
      </c>
      <c r="D236" t="s">
        <v>595</v>
      </c>
      <c r="E236" t="s">
        <v>298</v>
      </c>
      <c r="F236" t="s">
        <v>25</v>
      </c>
      <c r="G236" t="s">
        <v>26</v>
      </c>
      <c r="H236" t="s">
        <v>42</v>
      </c>
      <c r="I236" t="s">
        <v>122</v>
      </c>
      <c r="J236">
        <v>3</v>
      </c>
      <c r="K236">
        <v>100</v>
      </c>
      <c r="L236">
        <v>300</v>
      </c>
      <c r="M236" t="s">
        <v>56</v>
      </c>
      <c r="N236" t="s">
        <v>30</v>
      </c>
      <c r="O236" t="s">
        <v>31</v>
      </c>
      <c r="P236" t="s">
        <v>85</v>
      </c>
      <c r="Q236" t="s">
        <v>33</v>
      </c>
      <c r="R236" t="s">
        <v>34</v>
      </c>
      <c r="T236">
        <v>6</v>
      </c>
    </row>
    <row r="237" spans="1:20" x14ac:dyDescent="0.45">
      <c r="A237" t="s">
        <v>688</v>
      </c>
      <c r="B237" t="s">
        <v>689</v>
      </c>
      <c r="C237" t="s">
        <v>687</v>
      </c>
      <c r="D237" t="s">
        <v>689</v>
      </c>
      <c r="E237" t="s">
        <v>408</v>
      </c>
      <c r="F237" t="s">
        <v>91</v>
      </c>
      <c r="G237" t="s">
        <v>41</v>
      </c>
      <c r="H237" t="s">
        <v>128</v>
      </c>
      <c r="I237" t="s">
        <v>129</v>
      </c>
      <c r="J237">
        <v>0</v>
      </c>
      <c r="K237">
        <v>100</v>
      </c>
      <c r="L237">
        <v>0</v>
      </c>
      <c r="M237" t="s">
        <v>56</v>
      </c>
      <c r="N237" t="s">
        <v>73</v>
      </c>
      <c r="O237" t="s">
        <v>31</v>
      </c>
      <c r="P237" t="s">
        <v>58</v>
      </c>
      <c r="Q237" t="s">
        <v>33</v>
      </c>
      <c r="T237">
        <v>1</v>
      </c>
    </row>
    <row r="238" spans="1:20" x14ac:dyDescent="0.45">
      <c r="A238" t="s">
        <v>690</v>
      </c>
      <c r="B238" t="s">
        <v>620</v>
      </c>
      <c r="C238" t="s">
        <v>691</v>
      </c>
      <c r="D238" t="s">
        <v>455</v>
      </c>
      <c r="E238" t="s">
        <v>190</v>
      </c>
      <c r="F238" t="s">
        <v>146</v>
      </c>
      <c r="G238" t="s">
        <v>147</v>
      </c>
      <c r="H238" t="s">
        <v>42</v>
      </c>
      <c r="I238" t="s">
        <v>43</v>
      </c>
      <c r="J238">
        <v>0</v>
      </c>
      <c r="K238">
        <v>2000</v>
      </c>
      <c r="L238">
        <v>0</v>
      </c>
      <c r="M238" t="s">
        <v>29</v>
      </c>
      <c r="N238" t="s">
        <v>73</v>
      </c>
      <c r="O238" t="s">
        <v>31</v>
      </c>
      <c r="P238" t="s">
        <v>58</v>
      </c>
      <c r="Q238" t="s">
        <v>45</v>
      </c>
      <c r="R238" t="s">
        <v>34</v>
      </c>
      <c r="T238">
        <v>5</v>
      </c>
    </row>
    <row r="239" spans="1:20" x14ac:dyDescent="0.45">
      <c r="A239" t="s">
        <v>692</v>
      </c>
      <c r="B239" t="s">
        <v>337</v>
      </c>
      <c r="C239" t="s">
        <v>265</v>
      </c>
      <c r="D239" t="s">
        <v>99</v>
      </c>
      <c r="E239" t="s">
        <v>114</v>
      </c>
      <c r="F239" t="s">
        <v>168</v>
      </c>
      <c r="G239" t="s">
        <v>41</v>
      </c>
      <c r="H239" t="s">
        <v>42</v>
      </c>
      <c r="I239" t="s">
        <v>43</v>
      </c>
      <c r="J239">
        <v>0</v>
      </c>
      <c r="K239">
        <v>100</v>
      </c>
      <c r="L239">
        <v>0</v>
      </c>
      <c r="M239" t="s">
        <v>56</v>
      </c>
      <c r="N239" t="s">
        <v>57</v>
      </c>
      <c r="O239" t="s">
        <v>79</v>
      </c>
      <c r="P239" t="s">
        <v>58</v>
      </c>
      <c r="Q239" t="s">
        <v>45</v>
      </c>
      <c r="T239">
        <v>5</v>
      </c>
    </row>
    <row r="240" spans="1:20" x14ac:dyDescent="0.45">
      <c r="A240" t="s">
        <v>693</v>
      </c>
      <c r="B240" t="s">
        <v>345</v>
      </c>
      <c r="C240" t="s">
        <v>624</v>
      </c>
      <c r="D240" t="s">
        <v>563</v>
      </c>
      <c r="E240" t="s">
        <v>287</v>
      </c>
      <c r="F240" t="s">
        <v>146</v>
      </c>
      <c r="G240" t="s">
        <v>147</v>
      </c>
      <c r="H240" t="s">
        <v>128</v>
      </c>
      <c r="I240" t="s">
        <v>231</v>
      </c>
      <c r="J240">
        <v>0</v>
      </c>
      <c r="K240">
        <v>500</v>
      </c>
      <c r="L240">
        <v>0</v>
      </c>
      <c r="M240" t="s">
        <v>56</v>
      </c>
      <c r="N240" t="s">
        <v>73</v>
      </c>
      <c r="O240" t="s">
        <v>44</v>
      </c>
      <c r="P240" t="s">
        <v>85</v>
      </c>
      <c r="Q240" t="s">
        <v>33</v>
      </c>
      <c r="T240">
        <v>6</v>
      </c>
    </row>
    <row r="241" spans="1:20" x14ac:dyDescent="0.45">
      <c r="A241" t="s">
        <v>694</v>
      </c>
      <c r="B241" t="s">
        <v>475</v>
      </c>
      <c r="C241" t="s">
        <v>207</v>
      </c>
      <c r="D241" t="s">
        <v>111</v>
      </c>
      <c r="E241" t="s">
        <v>268</v>
      </c>
      <c r="F241" t="s">
        <v>115</v>
      </c>
      <c r="G241" t="s">
        <v>116</v>
      </c>
      <c r="H241" t="s">
        <v>27</v>
      </c>
      <c r="I241" t="s">
        <v>28</v>
      </c>
      <c r="J241">
        <v>-1</v>
      </c>
      <c r="K241">
        <v>1000</v>
      </c>
      <c r="L241">
        <v>-1000</v>
      </c>
      <c r="M241" t="s">
        <v>63</v>
      </c>
      <c r="N241" t="s">
        <v>30</v>
      </c>
      <c r="O241" t="s">
        <v>79</v>
      </c>
      <c r="P241" t="s">
        <v>32</v>
      </c>
      <c r="Q241" t="s">
        <v>33</v>
      </c>
      <c r="T241">
        <v>2</v>
      </c>
    </row>
    <row r="242" spans="1:20" x14ac:dyDescent="0.45">
      <c r="A242" t="s">
        <v>695</v>
      </c>
      <c r="B242" t="s">
        <v>542</v>
      </c>
      <c r="C242" t="s">
        <v>265</v>
      </c>
      <c r="D242" t="s">
        <v>358</v>
      </c>
      <c r="E242" t="s">
        <v>221</v>
      </c>
      <c r="F242" t="s">
        <v>40</v>
      </c>
      <c r="G242" t="s">
        <v>41</v>
      </c>
      <c r="H242" t="s">
        <v>27</v>
      </c>
      <c r="I242" t="s">
        <v>28</v>
      </c>
      <c r="J242">
        <v>2</v>
      </c>
      <c r="K242">
        <v>2000</v>
      </c>
      <c r="L242">
        <v>4000</v>
      </c>
      <c r="M242" t="s">
        <v>63</v>
      </c>
      <c r="N242" t="s">
        <v>57</v>
      </c>
      <c r="O242" t="s">
        <v>79</v>
      </c>
      <c r="P242" t="s">
        <v>85</v>
      </c>
      <c r="Q242" t="s">
        <v>33</v>
      </c>
      <c r="R242" t="s">
        <v>34</v>
      </c>
      <c r="T242">
        <v>1</v>
      </c>
    </row>
    <row r="243" spans="1:20" x14ac:dyDescent="0.45">
      <c r="A243" t="s">
        <v>696</v>
      </c>
      <c r="B243" t="s">
        <v>158</v>
      </c>
      <c r="C243" t="s">
        <v>157</v>
      </c>
      <c r="D243" t="s">
        <v>393</v>
      </c>
      <c r="E243" t="s">
        <v>52</v>
      </c>
      <c r="F243" t="s">
        <v>168</v>
      </c>
      <c r="G243" t="s">
        <v>41</v>
      </c>
      <c r="H243" t="s">
        <v>128</v>
      </c>
      <c r="I243" t="s">
        <v>169</v>
      </c>
      <c r="J243">
        <v>1</v>
      </c>
      <c r="K243">
        <v>1000</v>
      </c>
      <c r="L243">
        <v>1000</v>
      </c>
      <c r="M243" t="s">
        <v>29</v>
      </c>
      <c r="N243" t="s">
        <v>57</v>
      </c>
      <c r="O243" t="s">
        <v>79</v>
      </c>
      <c r="P243" t="s">
        <v>58</v>
      </c>
      <c r="Q243" t="s">
        <v>33</v>
      </c>
      <c r="T243">
        <v>7</v>
      </c>
    </row>
    <row r="244" spans="1:20" x14ac:dyDescent="0.45">
      <c r="A244" t="s">
        <v>697</v>
      </c>
      <c r="B244" t="s">
        <v>286</v>
      </c>
      <c r="C244" t="s">
        <v>150</v>
      </c>
      <c r="D244" t="s">
        <v>150</v>
      </c>
      <c r="E244" t="s">
        <v>114</v>
      </c>
      <c r="F244" t="s">
        <v>40</v>
      </c>
      <c r="G244" t="s">
        <v>41</v>
      </c>
      <c r="H244" t="s">
        <v>71</v>
      </c>
      <c r="I244" t="s">
        <v>92</v>
      </c>
      <c r="J244">
        <v>3</v>
      </c>
      <c r="K244">
        <v>1000</v>
      </c>
      <c r="L244">
        <v>3000</v>
      </c>
      <c r="M244" t="s">
        <v>63</v>
      </c>
      <c r="N244" t="s">
        <v>73</v>
      </c>
      <c r="O244" t="s">
        <v>79</v>
      </c>
      <c r="P244" t="s">
        <v>85</v>
      </c>
      <c r="Q244" t="s">
        <v>45</v>
      </c>
      <c r="R244" t="s">
        <v>46</v>
      </c>
      <c r="S244" t="s">
        <v>245</v>
      </c>
      <c r="T244">
        <v>0</v>
      </c>
    </row>
    <row r="245" spans="1:20" x14ac:dyDescent="0.45">
      <c r="A245" t="s">
        <v>698</v>
      </c>
      <c r="B245" t="s">
        <v>192</v>
      </c>
      <c r="C245" t="s">
        <v>192</v>
      </c>
      <c r="D245" t="s">
        <v>394</v>
      </c>
      <c r="E245" t="s">
        <v>498</v>
      </c>
      <c r="F245" t="s">
        <v>115</v>
      </c>
      <c r="G245" t="s">
        <v>116</v>
      </c>
      <c r="H245" t="s">
        <v>128</v>
      </c>
      <c r="I245" t="s">
        <v>231</v>
      </c>
      <c r="J245">
        <v>1</v>
      </c>
      <c r="K245">
        <v>2000</v>
      </c>
      <c r="L245">
        <v>2000</v>
      </c>
      <c r="M245" t="s">
        <v>29</v>
      </c>
      <c r="N245" t="s">
        <v>30</v>
      </c>
      <c r="O245" t="s">
        <v>64</v>
      </c>
      <c r="P245" t="s">
        <v>85</v>
      </c>
      <c r="Q245" t="s">
        <v>45</v>
      </c>
      <c r="R245" t="s">
        <v>34</v>
      </c>
      <c r="T245">
        <v>5</v>
      </c>
    </row>
    <row r="246" spans="1:20" x14ac:dyDescent="0.45">
      <c r="A246" t="s">
        <v>699</v>
      </c>
      <c r="B246" t="s">
        <v>343</v>
      </c>
      <c r="C246" t="s">
        <v>568</v>
      </c>
      <c r="D246" t="s">
        <v>479</v>
      </c>
      <c r="E246" t="s">
        <v>77</v>
      </c>
      <c r="F246" t="s">
        <v>53</v>
      </c>
      <c r="G246" t="s">
        <v>54</v>
      </c>
      <c r="H246" t="s">
        <v>27</v>
      </c>
      <c r="I246" t="s">
        <v>84</v>
      </c>
      <c r="J246">
        <v>-1</v>
      </c>
      <c r="K246">
        <v>0</v>
      </c>
      <c r="L246">
        <v>0</v>
      </c>
      <c r="N246" t="s">
        <v>73</v>
      </c>
      <c r="O246" t="s">
        <v>79</v>
      </c>
      <c r="P246" t="s">
        <v>32</v>
      </c>
      <c r="Q246" t="s">
        <v>33</v>
      </c>
      <c r="T246">
        <v>-1</v>
      </c>
    </row>
    <row r="247" spans="1:20" x14ac:dyDescent="0.45">
      <c r="A247" t="s">
        <v>700</v>
      </c>
      <c r="B247" t="s">
        <v>418</v>
      </c>
      <c r="C247" t="s">
        <v>484</v>
      </c>
      <c r="D247" t="s">
        <v>588</v>
      </c>
      <c r="E247" t="s">
        <v>172</v>
      </c>
      <c r="F247" t="s">
        <v>25</v>
      </c>
      <c r="G247" t="s">
        <v>26</v>
      </c>
      <c r="H247" t="s">
        <v>128</v>
      </c>
      <c r="I247" t="s">
        <v>231</v>
      </c>
      <c r="J247">
        <v>1</v>
      </c>
      <c r="K247">
        <v>1000</v>
      </c>
      <c r="L247">
        <v>1000</v>
      </c>
      <c r="M247" t="s">
        <v>29</v>
      </c>
      <c r="N247" t="s">
        <v>30</v>
      </c>
      <c r="O247" t="s">
        <v>64</v>
      </c>
      <c r="P247" t="s">
        <v>58</v>
      </c>
      <c r="Q247" t="s">
        <v>45</v>
      </c>
      <c r="R247" t="s">
        <v>34</v>
      </c>
      <c r="T247">
        <v>2</v>
      </c>
    </row>
    <row r="248" spans="1:20" x14ac:dyDescent="0.45">
      <c r="A248" t="s">
        <v>701</v>
      </c>
      <c r="B248" t="s">
        <v>323</v>
      </c>
      <c r="C248" t="s">
        <v>702</v>
      </c>
      <c r="D248" t="s">
        <v>703</v>
      </c>
      <c r="E248" t="s">
        <v>109</v>
      </c>
      <c r="F248" t="s">
        <v>69</v>
      </c>
      <c r="G248" t="s">
        <v>70</v>
      </c>
      <c r="H248" t="s">
        <v>42</v>
      </c>
      <c r="I248" t="s">
        <v>78</v>
      </c>
      <c r="J248">
        <v>2</v>
      </c>
      <c r="K248">
        <v>0</v>
      </c>
      <c r="L248">
        <v>0</v>
      </c>
      <c r="M248" t="s">
        <v>56</v>
      </c>
      <c r="N248" t="s">
        <v>93</v>
      </c>
      <c r="O248" t="s">
        <v>64</v>
      </c>
      <c r="P248" t="s">
        <v>58</v>
      </c>
      <c r="Q248" t="s">
        <v>33</v>
      </c>
      <c r="R248" t="s">
        <v>34</v>
      </c>
      <c r="T248">
        <v>1</v>
      </c>
    </row>
    <row r="249" spans="1:20" x14ac:dyDescent="0.45">
      <c r="A249" t="s">
        <v>704</v>
      </c>
      <c r="B249" t="s">
        <v>705</v>
      </c>
      <c r="C249" t="s">
        <v>705</v>
      </c>
      <c r="D249" t="s">
        <v>706</v>
      </c>
      <c r="E249" t="s">
        <v>487</v>
      </c>
      <c r="F249" t="s">
        <v>91</v>
      </c>
      <c r="G249" t="s">
        <v>41</v>
      </c>
      <c r="H249" t="s">
        <v>42</v>
      </c>
      <c r="I249" t="s">
        <v>43</v>
      </c>
      <c r="J249">
        <v>0</v>
      </c>
      <c r="K249">
        <v>1000</v>
      </c>
      <c r="L249">
        <v>0</v>
      </c>
      <c r="N249" t="s">
        <v>73</v>
      </c>
      <c r="O249" t="s">
        <v>44</v>
      </c>
      <c r="P249" t="s">
        <v>58</v>
      </c>
      <c r="Q249" t="s">
        <v>33</v>
      </c>
      <c r="T249">
        <v>1</v>
      </c>
    </row>
    <row r="250" spans="1:20" x14ac:dyDescent="0.45">
      <c r="A250" t="s">
        <v>707</v>
      </c>
      <c r="B250" t="s">
        <v>453</v>
      </c>
      <c r="C250" t="s">
        <v>203</v>
      </c>
      <c r="D250" t="s">
        <v>204</v>
      </c>
      <c r="E250" t="s">
        <v>221</v>
      </c>
      <c r="F250" t="s">
        <v>40</v>
      </c>
      <c r="G250" t="s">
        <v>41</v>
      </c>
      <c r="H250" t="s">
        <v>128</v>
      </c>
      <c r="I250" t="s">
        <v>231</v>
      </c>
      <c r="J250">
        <v>-1</v>
      </c>
      <c r="K250">
        <v>1000</v>
      </c>
      <c r="L250">
        <v>-1000</v>
      </c>
      <c r="M250" t="s">
        <v>56</v>
      </c>
      <c r="N250" t="s">
        <v>57</v>
      </c>
      <c r="O250" t="s">
        <v>79</v>
      </c>
      <c r="P250" t="s">
        <v>58</v>
      </c>
      <c r="Q250" t="s">
        <v>33</v>
      </c>
      <c r="R250" t="s">
        <v>46</v>
      </c>
      <c r="S250" t="s">
        <v>254</v>
      </c>
      <c r="T250">
        <v>1</v>
      </c>
    </row>
    <row r="251" spans="1:20" x14ac:dyDescent="0.45">
      <c r="A251" t="s">
        <v>708</v>
      </c>
      <c r="B251" t="s">
        <v>563</v>
      </c>
      <c r="C251" t="s">
        <v>418</v>
      </c>
      <c r="D251" t="s">
        <v>563</v>
      </c>
      <c r="E251" t="s">
        <v>601</v>
      </c>
      <c r="F251" t="s">
        <v>115</v>
      </c>
      <c r="G251" t="s">
        <v>116</v>
      </c>
      <c r="H251" t="s">
        <v>27</v>
      </c>
      <c r="I251" t="s">
        <v>55</v>
      </c>
      <c r="J251">
        <v>0</v>
      </c>
      <c r="K251">
        <v>100</v>
      </c>
      <c r="L251">
        <v>0</v>
      </c>
      <c r="M251" t="s">
        <v>29</v>
      </c>
      <c r="N251" t="s">
        <v>73</v>
      </c>
      <c r="O251" t="s">
        <v>79</v>
      </c>
      <c r="P251" t="s">
        <v>85</v>
      </c>
      <c r="Q251" t="s">
        <v>45</v>
      </c>
      <c r="R251" t="s">
        <v>34</v>
      </c>
      <c r="T251">
        <v>-1</v>
      </c>
    </row>
    <row r="252" spans="1:20" x14ac:dyDescent="0.45">
      <c r="A252" t="s">
        <v>709</v>
      </c>
      <c r="B252" t="s">
        <v>265</v>
      </c>
      <c r="C252" t="s">
        <v>337</v>
      </c>
      <c r="D252" t="s">
        <v>507</v>
      </c>
      <c r="E252" t="s">
        <v>495</v>
      </c>
      <c r="F252" t="s">
        <v>91</v>
      </c>
      <c r="G252" t="s">
        <v>41</v>
      </c>
      <c r="H252" t="s">
        <v>42</v>
      </c>
      <c r="I252" t="s">
        <v>78</v>
      </c>
      <c r="J252">
        <v>2</v>
      </c>
      <c r="K252">
        <v>2000</v>
      </c>
      <c r="L252">
        <v>4000</v>
      </c>
      <c r="M252" t="s">
        <v>56</v>
      </c>
      <c r="N252" t="s">
        <v>57</v>
      </c>
      <c r="O252" t="s">
        <v>31</v>
      </c>
      <c r="P252" t="s">
        <v>85</v>
      </c>
      <c r="Q252" t="s">
        <v>33</v>
      </c>
      <c r="R252" t="s">
        <v>46</v>
      </c>
      <c r="S252" t="s">
        <v>47</v>
      </c>
      <c r="T252">
        <v>7</v>
      </c>
    </row>
    <row r="253" spans="1:20" x14ac:dyDescent="0.45">
      <c r="A253" t="s">
        <v>710</v>
      </c>
      <c r="B253" t="s">
        <v>152</v>
      </c>
      <c r="C253" t="s">
        <v>682</v>
      </c>
      <c r="D253" t="s">
        <v>583</v>
      </c>
      <c r="E253" t="s">
        <v>596</v>
      </c>
      <c r="F253" t="s">
        <v>115</v>
      </c>
      <c r="G253" t="s">
        <v>116</v>
      </c>
      <c r="H253" t="s">
        <v>42</v>
      </c>
      <c r="I253" t="s">
        <v>78</v>
      </c>
      <c r="J253">
        <v>0</v>
      </c>
      <c r="K253">
        <v>100</v>
      </c>
      <c r="L253">
        <v>0</v>
      </c>
      <c r="N253" t="s">
        <v>57</v>
      </c>
      <c r="O253" t="s">
        <v>64</v>
      </c>
      <c r="P253" t="s">
        <v>85</v>
      </c>
      <c r="Q253" t="s">
        <v>45</v>
      </c>
      <c r="R253" t="s">
        <v>34</v>
      </c>
      <c r="T253">
        <v>3</v>
      </c>
    </row>
    <row r="254" spans="1:20" x14ac:dyDescent="0.45">
      <c r="A254" t="s">
        <v>711</v>
      </c>
      <c r="B254" t="s">
        <v>533</v>
      </c>
      <c r="C254" t="s">
        <v>218</v>
      </c>
      <c r="D254" t="s">
        <v>67</v>
      </c>
      <c r="E254" t="s">
        <v>591</v>
      </c>
      <c r="F254" t="s">
        <v>40</v>
      </c>
      <c r="G254" t="s">
        <v>41</v>
      </c>
      <c r="H254" t="s">
        <v>27</v>
      </c>
      <c r="I254" t="s">
        <v>28</v>
      </c>
      <c r="J254">
        <v>0</v>
      </c>
      <c r="K254">
        <v>0</v>
      </c>
      <c r="L254">
        <v>312</v>
      </c>
      <c r="M254" t="s">
        <v>63</v>
      </c>
      <c r="N254" t="s">
        <v>73</v>
      </c>
      <c r="O254" t="s">
        <v>64</v>
      </c>
      <c r="P254" t="s">
        <v>32</v>
      </c>
      <c r="Q254" t="s">
        <v>33</v>
      </c>
      <c r="T254">
        <v>-1</v>
      </c>
    </row>
    <row r="255" spans="1:20" x14ac:dyDescent="0.45">
      <c r="A255" t="s">
        <v>712</v>
      </c>
      <c r="B255" t="s">
        <v>713</v>
      </c>
      <c r="C255" t="s">
        <v>714</v>
      </c>
      <c r="D255" t="s">
        <v>715</v>
      </c>
      <c r="E255" t="s">
        <v>596</v>
      </c>
      <c r="F255" t="s">
        <v>53</v>
      </c>
      <c r="G255" t="s">
        <v>54</v>
      </c>
      <c r="H255" t="s">
        <v>128</v>
      </c>
      <c r="I255" t="s">
        <v>129</v>
      </c>
      <c r="J255">
        <v>1</v>
      </c>
      <c r="K255">
        <v>1000</v>
      </c>
      <c r="L255">
        <v>1000</v>
      </c>
      <c r="N255" t="s">
        <v>57</v>
      </c>
      <c r="O255" t="s">
        <v>79</v>
      </c>
      <c r="P255" t="s">
        <v>58</v>
      </c>
      <c r="Q255" t="s">
        <v>45</v>
      </c>
      <c r="R255" t="s">
        <v>46</v>
      </c>
      <c r="T255">
        <v>5</v>
      </c>
    </row>
    <row r="256" spans="1:20" x14ac:dyDescent="0.45">
      <c r="A256" t="s">
        <v>716</v>
      </c>
      <c r="B256" t="s">
        <v>450</v>
      </c>
      <c r="C256" t="s">
        <v>370</v>
      </c>
      <c r="D256" t="s">
        <v>451</v>
      </c>
      <c r="E256" t="s">
        <v>109</v>
      </c>
      <c r="F256" t="s">
        <v>115</v>
      </c>
      <c r="G256" t="s">
        <v>116</v>
      </c>
      <c r="H256" t="s">
        <v>128</v>
      </c>
      <c r="I256" t="s">
        <v>129</v>
      </c>
      <c r="J256">
        <v>1</v>
      </c>
      <c r="K256">
        <v>1000</v>
      </c>
      <c r="L256">
        <v>1000</v>
      </c>
      <c r="M256" t="s">
        <v>29</v>
      </c>
      <c r="N256" t="s">
        <v>73</v>
      </c>
      <c r="O256" t="s">
        <v>79</v>
      </c>
      <c r="P256" t="s">
        <v>32</v>
      </c>
      <c r="Q256" t="s">
        <v>33</v>
      </c>
      <c r="T256">
        <v>6</v>
      </c>
    </row>
    <row r="257" spans="1:20" x14ac:dyDescent="0.45">
      <c r="A257" t="s">
        <v>717</v>
      </c>
      <c r="B257" t="s">
        <v>718</v>
      </c>
      <c r="C257" t="s">
        <v>504</v>
      </c>
      <c r="D257" t="s">
        <v>504</v>
      </c>
      <c r="E257" t="s">
        <v>253</v>
      </c>
      <c r="F257" t="s">
        <v>146</v>
      </c>
      <c r="G257" t="s">
        <v>147</v>
      </c>
      <c r="H257" t="s">
        <v>42</v>
      </c>
      <c r="I257" t="s">
        <v>78</v>
      </c>
      <c r="J257">
        <v>3</v>
      </c>
      <c r="K257">
        <v>500</v>
      </c>
      <c r="L257">
        <v>1500</v>
      </c>
      <c r="M257" t="s">
        <v>56</v>
      </c>
      <c r="N257" t="s">
        <v>30</v>
      </c>
      <c r="O257" t="s">
        <v>44</v>
      </c>
      <c r="P257" t="s">
        <v>85</v>
      </c>
      <c r="Q257" t="s">
        <v>45</v>
      </c>
      <c r="T257">
        <v>0</v>
      </c>
    </row>
    <row r="258" spans="1:20" x14ac:dyDescent="0.45">
      <c r="A258" t="s">
        <v>719</v>
      </c>
      <c r="B258" t="s">
        <v>720</v>
      </c>
      <c r="C258" t="s">
        <v>124</v>
      </c>
      <c r="D258" t="s">
        <v>721</v>
      </c>
      <c r="E258" t="s">
        <v>387</v>
      </c>
      <c r="F258" t="s">
        <v>91</v>
      </c>
      <c r="G258" t="s">
        <v>41</v>
      </c>
      <c r="H258" t="s">
        <v>27</v>
      </c>
      <c r="I258" t="s">
        <v>55</v>
      </c>
      <c r="J258">
        <v>0</v>
      </c>
      <c r="K258">
        <v>2000</v>
      </c>
      <c r="L258">
        <v>0</v>
      </c>
      <c r="N258" t="s">
        <v>93</v>
      </c>
      <c r="O258" t="s">
        <v>64</v>
      </c>
      <c r="P258" t="s">
        <v>58</v>
      </c>
      <c r="Q258" t="s">
        <v>45</v>
      </c>
      <c r="T258">
        <v>2</v>
      </c>
    </row>
    <row r="259" spans="1:20" x14ac:dyDescent="0.45">
      <c r="A259" t="s">
        <v>722</v>
      </c>
      <c r="B259" t="s">
        <v>559</v>
      </c>
      <c r="C259" t="s">
        <v>337</v>
      </c>
      <c r="D259" t="s">
        <v>337</v>
      </c>
      <c r="E259" t="s">
        <v>547</v>
      </c>
      <c r="F259" t="s">
        <v>168</v>
      </c>
      <c r="G259" t="s">
        <v>41</v>
      </c>
      <c r="H259" t="s">
        <v>71</v>
      </c>
      <c r="I259" t="s">
        <v>72</v>
      </c>
      <c r="J259">
        <v>2</v>
      </c>
      <c r="K259">
        <v>100</v>
      </c>
      <c r="L259">
        <v>200</v>
      </c>
      <c r="N259" t="s">
        <v>30</v>
      </c>
      <c r="O259" t="s">
        <v>31</v>
      </c>
      <c r="P259" t="s">
        <v>32</v>
      </c>
      <c r="Q259" t="s">
        <v>45</v>
      </c>
      <c r="T259">
        <v>0</v>
      </c>
    </row>
    <row r="260" spans="1:20" x14ac:dyDescent="0.45">
      <c r="A260" t="s">
        <v>723</v>
      </c>
      <c r="B260" t="s">
        <v>311</v>
      </c>
      <c r="C260" t="s">
        <v>311</v>
      </c>
      <c r="D260" t="s">
        <v>367</v>
      </c>
      <c r="E260" t="s">
        <v>523</v>
      </c>
      <c r="F260" t="s">
        <v>53</v>
      </c>
      <c r="G260" t="s">
        <v>54</v>
      </c>
      <c r="H260" t="s">
        <v>71</v>
      </c>
      <c r="I260" t="s">
        <v>117</v>
      </c>
      <c r="J260">
        <v>3</v>
      </c>
      <c r="K260">
        <v>500</v>
      </c>
      <c r="L260">
        <v>1500</v>
      </c>
      <c r="N260" t="s">
        <v>57</v>
      </c>
      <c r="O260" t="s">
        <v>31</v>
      </c>
      <c r="P260" t="s">
        <v>85</v>
      </c>
      <c r="Q260" t="s">
        <v>45</v>
      </c>
      <c r="R260" t="s">
        <v>34</v>
      </c>
      <c r="T260">
        <v>3</v>
      </c>
    </row>
    <row r="261" spans="1:20" x14ac:dyDescent="0.45">
      <c r="A261" t="s">
        <v>724</v>
      </c>
      <c r="B261" t="s">
        <v>403</v>
      </c>
      <c r="C261" t="s">
        <v>606</v>
      </c>
      <c r="D261" t="s">
        <v>149</v>
      </c>
      <c r="E261" t="s">
        <v>498</v>
      </c>
      <c r="F261" t="s">
        <v>146</v>
      </c>
      <c r="G261" t="s">
        <v>147</v>
      </c>
      <c r="H261" t="s">
        <v>128</v>
      </c>
      <c r="I261" t="s">
        <v>231</v>
      </c>
      <c r="J261">
        <v>0</v>
      </c>
      <c r="K261">
        <v>1000</v>
      </c>
      <c r="L261">
        <v>0</v>
      </c>
      <c r="M261" t="s">
        <v>63</v>
      </c>
      <c r="N261" t="s">
        <v>93</v>
      </c>
      <c r="O261" t="s">
        <v>44</v>
      </c>
      <c r="P261" t="s">
        <v>32</v>
      </c>
      <c r="Q261" t="s">
        <v>45</v>
      </c>
      <c r="R261" t="s">
        <v>34</v>
      </c>
      <c r="T261">
        <v>5</v>
      </c>
    </row>
    <row r="262" spans="1:20" x14ac:dyDescent="0.45">
      <c r="A262" t="s">
        <v>725</v>
      </c>
      <c r="B262" t="s">
        <v>520</v>
      </c>
      <c r="C262" t="s">
        <v>521</v>
      </c>
      <c r="D262" t="s">
        <v>188</v>
      </c>
      <c r="E262" t="s">
        <v>420</v>
      </c>
      <c r="F262" t="s">
        <v>53</v>
      </c>
      <c r="G262" t="s">
        <v>54</v>
      </c>
      <c r="H262" t="s">
        <v>42</v>
      </c>
      <c r="I262" t="s">
        <v>78</v>
      </c>
      <c r="J262">
        <v>0</v>
      </c>
      <c r="K262">
        <v>0</v>
      </c>
      <c r="L262">
        <v>0</v>
      </c>
      <c r="M262" t="s">
        <v>63</v>
      </c>
      <c r="N262" t="s">
        <v>57</v>
      </c>
      <c r="O262" t="s">
        <v>31</v>
      </c>
      <c r="P262" t="s">
        <v>58</v>
      </c>
      <c r="Q262" t="s">
        <v>33</v>
      </c>
      <c r="R262" t="s">
        <v>46</v>
      </c>
      <c r="S262" t="s">
        <v>245</v>
      </c>
      <c r="T262">
        <v>3</v>
      </c>
    </row>
    <row r="263" spans="1:20" x14ac:dyDescent="0.45">
      <c r="A263" t="s">
        <v>726</v>
      </c>
      <c r="B263" t="s">
        <v>199</v>
      </c>
      <c r="C263" t="s">
        <v>413</v>
      </c>
      <c r="D263" t="s">
        <v>416</v>
      </c>
      <c r="E263" t="s">
        <v>253</v>
      </c>
      <c r="F263" t="s">
        <v>91</v>
      </c>
      <c r="G263" t="s">
        <v>41</v>
      </c>
      <c r="H263" t="s">
        <v>27</v>
      </c>
      <c r="I263" t="s">
        <v>28</v>
      </c>
      <c r="J263">
        <v>-1</v>
      </c>
      <c r="K263">
        <v>1000</v>
      </c>
      <c r="L263">
        <v>-1000</v>
      </c>
      <c r="M263" t="s">
        <v>63</v>
      </c>
      <c r="N263" t="s">
        <v>73</v>
      </c>
      <c r="O263" t="s">
        <v>31</v>
      </c>
      <c r="P263" t="s">
        <v>85</v>
      </c>
      <c r="Q263" t="s">
        <v>45</v>
      </c>
      <c r="R263" t="s">
        <v>46</v>
      </c>
      <c r="S263" t="s">
        <v>254</v>
      </c>
      <c r="T263">
        <v>2</v>
      </c>
    </row>
    <row r="264" spans="1:20" x14ac:dyDescent="0.45">
      <c r="A264" t="s">
        <v>727</v>
      </c>
      <c r="B264" t="s">
        <v>728</v>
      </c>
      <c r="C264" t="s">
        <v>508</v>
      </c>
      <c r="D264" t="s">
        <v>247</v>
      </c>
      <c r="E264" t="s">
        <v>467</v>
      </c>
      <c r="F264" t="s">
        <v>25</v>
      </c>
      <c r="G264" t="s">
        <v>26</v>
      </c>
      <c r="H264" t="s">
        <v>27</v>
      </c>
      <c r="I264" t="s">
        <v>28</v>
      </c>
      <c r="J264">
        <v>-1</v>
      </c>
      <c r="K264">
        <v>100</v>
      </c>
      <c r="L264">
        <v>37</v>
      </c>
      <c r="M264" t="s">
        <v>56</v>
      </c>
      <c r="N264" t="s">
        <v>93</v>
      </c>
      <c r="O264" t="s">
        <v>79</v>
      </c>
      <c r="P264" t="s">
        <v>58</v>
      </c>
      <c r="Q264" t="s">
        <v>45</v>
      </c>
      <c r="R264" t="s">
        <v>46</v>
      </c>
      <c r="T264">
        <v>4</v>
      </c>
    </row>
    <row r="265" spans="1:20" x14ac:dyDescent="0.45">
      <c r="A265" t="s">
        <v>729</v>
      </c>
      <c r="B265" t="s">
        <v>730</v>
      </c>
      <c r="C265" t="s">
        <v>153</v>
      </c>
      <c r="D265" t="s">
        <v>582</v>
      </c>
      <c r="E265" t="s">
        <v>401</v>
      </c>
      <c r="F265" t="s">
        <v>168</v>
      </c>
      <c r="G265" t="s">
        <v>41</v>
      </c>
      <c r="H265" t="s">
        <v>27</v>
      </c>
      <c r="I265" t="s">
        <v>84</v>
      </c>
      <c r="J265">
        <v>0</v>
      </c>
      <c r="K265">
        <v>100</v>
      </c>
      <c r="L265">
        <v>0</v>
      </c>
      <c r="M265" t="s">
        <v>63</v>
      </c>
      <c r="N265" t="s">
        <v>73</v>
      </c>
      <c r="O265" t="s">
        <v>44</v>
      </c>
      <c r="P265" t="s">
        <v>32</v>
      </c>
      <c r="Q265" t="s">
        <v>45</v>
      </c>
      <c r="T265">
        <v>4</v>
      </c>
    </row>
    <row r="266" spans="1:20" x14ac:dyDescent="0.45">
      <c r="A266" t="s">
        <v>731</v>
      </c>
      <c r="B266" t="s">
        <v>546</v>
      </c>
      <c r="C266" t="s">
        <v>505</v>
      </c>
      <c r="D266" t="s">
        <v>505</v>
      </c>
      <c r="E266" t="s">
        <v>348</v>
      </c>
      <c r="F266" t="s">
        <v>25</v>
      </c>
      <c r="G266" t="s">
        <v>26</v>
      </c>
      <c r="H266" t="s">
        <v>42</v>
      </c>
      <c r="I266" t="s">
        <v>122</v>
      </c>
      <c r="J266">
        <v>3</v>
      </c>
      <c r="K266">
        <v>1000</v>
      </c>
      <c r="L266">
        <v>3000</v>
      </c>
      <c r="M266" t="s">
        <v>56</v>
      </c>
      <c r="N266" t="s">
        <v>57</v>
      </c>
      <c r="O266" t="s">
        <v>31</v>
      </c>
      <c r="P266" t="s">
        <v>58</v>
      </c>
      <c r="Q266" t="s">
        <v>45</v>
      </c>
      <c r="R266" t="s">
        <v>34</v>
      </c>
      <c r="T266">
        <v>0</v>
      </c>
    </row>
    <row r="267" spans="1:20" x14ac:dyDescent="0.45">
      <c r="A267" t="s">
        <v>732</v>
      </c>
      <c r="B267" t="s">
        <v>322</v>
      </c>
      <c r="C267" t="s">
        <v>322</v>
      </c>
      <c r="D267" t="s">
        <v>684</v>
      </c>
      <c r="E267" t="s">
        <v>114</v>
      </c>
      <c r="F267" t="s">
        <v>91</v>
      </c>
      <c r="G267" t="s">
        <v>41</v>
      </c>
      <c r="H267" t="s">
        <v>128</v>
      </c>
      <c r="I267" t="s">
        <v>169</v>
      </c>
      <c r="J267">
        <v>0</v>
      </c>
      <c r="K267">
        <v>1000</v>
      </c>
      <c r="L267">
        <v>0</v>
      </c>
      <c r="M267" t="s">
        <v>56</v>
      </c>
      <c r="N267" t="s">
        <v>93</v>
      </c>
      <c r="O267" t="s">
        <v>44</v>
      </c>
      <c r="P267" t="s">
        <v>58</v>
      </c>
      <c r="Q267" t="s">
        <v>45</v>
      </c>
      <c r="T267">
        <v>4</v>
      </c>
    </row>
    <row r="268" spans="1:20" x14ac:dyDescent="0.45">
      <c r="A268" t="s">
        <v>338</v>
      </c>
      <c r="B268" t="s">
        <v>121</v>
      </c>
      <c r="C268" t="s">
        <v>120</v>
      </c>
      <c r="D268" t="s">
        <v>200</v>
      </c>
      <c r="E268" t="s">
        <v>334</v>
      </c>
      <c r="F268" t="s">
        <v>115</v>
      </c>
      <c r="G268" t="s">
        <v>116</v>
      </c>
      <c r="H268" t="s">
        <v>128</v>
      </c>
      <c r="I268" t="s">
        <v>169</v>
      </c>
      <c r="J268">
        <v>2</v>
      </c>
      <c r="K268">
        <v>0</v>
      </c>
      <c r="L268">
        <v>0</v>
      </c>
      <c r="N268" t="s">
        <v>57</v>
      </c>
      <c r="O268" t="s">
        <v>31</v>
      </c>
      <c r="P268" t="s">
        <v>85</v>
      </c>
      <c r="Q268" t="s">
        <v>45</v>
      </c>
      <c r="T268">
        <v>4</v>
      </c>
    </row>
    <row r="269" spans="1:20" x14ac:dyDescent="0.45">
      <c r="A269" t="s">
        <v>733</v>
      </c>
      <c r="B269" t="s">
        <v>341</v>
      </c>
      <c r="C269" t="s">
        <v>342</v>
      </c>
      <c r="D269" t="s">
        <v>343</v>
      </c>
      <c r="E269" t="s">
        <v>284</v>
      </c>
      <c r="F269" t="s">
        <v>146</v>
      </c>
      <c r="G269" t="s">
        <v>147</v>
      </c>
      <c r="H269" t="s">
        <v>42</v>
      </c>
      <c r="I269" t="s">
        <v>78</v>
      </c>
      <c r="J269">
        <v>-1</v>
      </c>
      <c r="K269">
        <v>100</v>
      </c>
      <c r="L269">
        <v>-100</v>
      </c>
      <c r="N269" t="s">
        <v>93</v>
      </c>
      <c r="O269" t="s">
        <v>79</v>
      </c>
      <c r="P269" t="s">
        <v>85</v>
      </c>
      <c r="Q269" t="s">
        <v>33</v>
      </c>
      <c r="R269" t="s">
        <v>46</v>
      </c>
      <c r="S269" t="s">
        <v>254</v>
      </c>
      <c r="T269">
        <v>-1</v>
      </c>
    </row>
    <row r="270" spans="1:20" x14ac:dyDescent="0.45">
      <c r="A270" t="s">
        <v>734</v>
      </c>
      <c r="B270" t="s">
        <v>735</v>
      </c>
      <c r="C270" t="s">
        <v>233</v>
      </c>
      <c r="D270" t="s">
        <v>442</v>
      </c>
      <c r="E270" t="s">
        <v>609</v>
      </c>
      <c r="F270" t="s">
        <v>115</v>
      </c>
      <c r="G270" t="s">
        <v>116</v>
      </c>
      <c r="H270" t="s">
        <v>42</v>
      </c>
      <c r="I270" t="s">
        <v>78</v>
      </c>
      <c r="J270">
        <v>-1</v>
      </c>
      <c r="K270">
        <v>2000</v>
      </c>
      <c r="L270">
        <v>-2000</v>
      </c>
      <c r="N270" t="s">
        <v>30</v>
      </c>
      <c r="O270" t="s">
        <v>31</v>
      </c>
      <c r="P270" t="s">
        <v>85</v>
      </c>
      <c r="Q270" t="s">
        <v>45</v>
      </c>
      <c r="R270" t="s">
        <v>34</v>
      </c>
      <c r="T270">
        <v>7</v>
      </c>
    </row>
    <row r="271" spans="1:20" x14ac:dyDescent="0.45">
      <c r="A271" t="s">
        <v>736</v>
      </c>
      <c r="B271" t="s">
        <v>225</v>
      </c>
      <c r="C271" t="s">
        <v>438</v>
      </c>
      <c r="D271" t="s">
        <v>377</v>
      </c>
      <c r="E271" t="s">
        <v>90</v>
      </c>
      <c r="F271" t="s">
        <v>69</v>
      </c>
      <c r="G271" t="s">
        <v>70</v>
      </c>
      <c r="H271" t="s">
        <v>128</v>
      </c>
      <c r="I271" t="s">
        <v>231</v>
      </c>
      <c r="J271">
        <v>-1</v>
      </c>
      <c r="K271">
        <v>1000</v>
      </c>
      <c r="L271">
        <v>-1000</v>
      </c>
      <c r="M271" t="s">
        <v>29</v>
      </c>
      <c r="N271" t="s">
        <v>30</v>
      </c>
      <c r="O271" t="s">
        <v>79</v>
      </c>
      <c r="P271" t="s">
        <v>85</v>
      </c>
      <c r="Q271" t="s">
        <v>45</v>
      </c>
      <c r="R271" t="s">
        <v>34</v>
      </c>
      <c r="T271">
        <v>4</v>
      </c>
    </row>
    <row r="272" spans="1:20" x14ac:dyDescent="0.45">
      <c r="A272" t="s">
        <v>737</v>
      </c>
      <c r="B272" t="s">
        <v>738</v>
      </c>
      <c r="C272" t="s">
        <v>739</v>
      </c>
      <c r="D272" t="s">
        <v>251</v>
      </c>
      <c r="E272" t="s">
        <v>104</v>
      </c>
      <c r="F272" t="s">
        <v>146</v>
      </c>
      <c r="G272" t="s">
        <v>147</v>
      </c>
      <c r="H272" t="s">
        <v>128</v>
      </c>
      <c r="I272" t="s">
        <v>129</v>
      </c>
      <c r="J272">
        <v>3</v>
      </c>
      <c r="K272">
        <v>2000</v>
      </c>
      <c r="L272">
        <v>6000</v>
      </c>
      <c r="M272" t="s">
        <v>56</v>
      </c>
      <c r="N272" t="s">
        <v>73</v>
      </c>
      <c r="O272" t="s">
        <v>44</v>
      </c>
      <c r="P272" t="s">
        <v>85</v>
      </c>
      <c r="Q272" t="s">
        <v>33</v>
      </c>
      <c r="R272" t="s">
        <v>46</v>
      </c>
      <c r="S272" t="s">
        <v>245</v>
      </c>
      <c r="T272">
        <v>1</v>
      </c>
    </row>
    <row r="273" spans="1:20" x14ac:dyDescent="0.45">
      <c r="A273" t="s">
        <v>740</v>
      </c>
      <c r="B273" t="s">
        <v>741</v>
      </c>
      <c r="C273" t="s">
        <v>742</v>
      </c>
      <c r="D273" t="s">
        <v>672</v>
      </c>
      <c r="E273" t="s">
        <v>190</v>
      </c>
      <c r="F273" t="s">
        <v>53</v>
      </c>
      <c r="G273" t="s">
        <v>54</v>
      </c>
      <c r="H273" t="s">
        <v>42</v>
      </c>
      <c r="I273" t="s">
        <v>43</v>
      </c>
      <c r="J273">
        <v>-1</v>
      </c>
      <c r="K273">
        <v>0</v>
      </c>
      <c r="L273">
        <v>0</v>
      </c>
      <c r="M273" t="s">
        <v>63</v>
      </c>
      <c r="N273" t="s">
        <v>30</v>
      </c>
      <c r="O273" t="s">
        <v>31</v>
      </c>
      <c r="P273" t="s">
        <v>32</v>
      </c>
      <c r="Q273" t="s">
        <v>45</v>
      </c>
      <c r="R273" t="s">
        <v>46</v>
      </c>
      <c r="S273" t="s">
        <v>47</v>
      </c>
      <c r="T273">
        <v>6</v>
      </c>
    </row>
    <row r="274" spans="1:20" x14ac:dyDescent="0.45">
      <c r="A274" t="s">
        <v>743</v>
      </c>
      <c r="B274" t="s">
        <v>663</v>
      </c>
      <c r="C274" t="s">
        <v>663</v>
      </c>
      <c r="D274" t="s">
        <v>341</v>
      </c>
      <c r="E274" t="s">
        <v>190</v>
      </c>
      <c r="F274" t="s">
        <v>91</v>
      </c>
      <c r="G274" t="s">
        <v>41</v>
      </c>
      <c r="H274" t="s">
        <v>42</v>
      </c>
      <c r="I274" t="s">
        <v>78</v>
      </c>
      <c r="J274">
        <v>0</v>
      </c>
      <c r="K274">
        <v>0</v>
      </c>
      <c r="L274">
        <v>-414</v>
      </c>
      <c r="N274" t="s">
        <v>93</v>
      </c>
      <c r="O274" t="s">
        <v>79</v>
      </c>
      <c r="P274" t="s">
        <v>58</v>
      </c>
      <c r="Q274" t="s">
        <v>45</v>
      </c>
      <c r="T274">
        <v>7</v>
      </c>
    </row>
    <row r="275" spans="1:20" x14ac:dyDescent="0.45">
      <c r="A275" t="s">
        <v>744</v>
      </c>
      <c r="B275" t="s">
        <v>745</v>
      </c>
      <c r="C275" t="s">
        <v>184</v>
      </c>
      <c r="D275" t="s">
        <v>88</v>
      </c>
      <c r="E275" t="s">
        <v>127</v>
      </c>
      <c r="F275" t="s">
        <v>40</v>
      </c>
      <c r="G275" t="s">
        <v>41</v>
      </c>
      <c r="H275" t="s">
        <v>128</v>
      </c>
      <c r="I275" t="s">
        <v>129</v>
      </c>
      <c r="J275">
        <v>1</v>
      </c>
      <c r="K275">
        <v>0</v>
      </c>
      <c r="L275">
        <v>0</v>
      </c>
      <c r="M275" t="s">
        <v>29</v>
      </c>
      <c r="N275" t="s">
        <v>73</v>
      </c>
      <c r="O275" t="s">
        <v>79</v>
      </c>
      <c r="P275" t="s">
        <v>58</v>
      </c>
      <c r="Q275" t="s">
        <v>33</v>
      </c>
      <c r="T275">
        <v>6</v>
      </c>
    </row>
    <row r="276" spans="1:20" x14ac:dyDescent="0.45">
      <c r="A276" t="s">
        <v>2495</v>
      </c>
      <c r="B276" t="s">
        <v>301</v>
      </c>
      <c r="C276" t="s">
        <v>301</v>
      </c>
      <c r="D276" t="s">
        <v>333</v>
      </c>
      <c r="E276" t="s">
        <v>609</v>
      </c>
      <c r="F276" t="s">
        <v>69</v>
      </c>
      <c r="G276" t="s">
        <v>70</v>
      </c>
      <c r="H276" t="s">
        <v>71</v>
      </c>
      <c r="I276" t="s">
        <v>72</v>
      </c>
      <c r="J276">
        <v>0</v>
      </c>
      <c r="K276">
        <v>0</v>
      </c>
      <c r="L276">
        <v>0</v>
      </c>
      <c r="N276" t="s">
        <v>30</v>
      </c>
      <c r="O276" t="s">
        <v>64</v>
      </c>
      <c r="P276" t="s">
        <v>58</v>
      </c>
      <c r="Q276" t="s">
        <v>45</v>
      </c>
      <c r="R276" t="s">
        <v>34</v>
      </c>
      <c r="T276">
        <v>2</v>
      </c>
    </row>
    <row r="277" spans="1:20" x14ac:dyDescent="0.45">
      <c r="A277" t="s">
        <v>746</v>
      </c>
      <c r="B277" t="s">
        <v>747</v>
      </c>
      <c r="C277" t="s">
        <v>748</v>
      </c>
      <c r="D277" t="s">
        <v>749</v>
      </c>
      <c r="E277" t="s">
        <v>472</v>
      </c>
      <c r="F277" t="s">
        <v>25</v>
      </c>
      <c r="G277" t="s">
        <v>26</v>
      </c>
      <c r="H277" t="s">
        <v>128</v>
      </c>
      <c r="I277" t="s">
        <v>129</v>
      </c>
      <c r="J277">
        <v>0</v>
      </c>
      <c r="K277">
        <v>2000</v>
      </c>
      <c r="L277">
        <v>0</v>
      </c>
      <c r="M277" t="s">
        <v>63</v>
      </c>
      <c r="N277" t="s">
        <v>73</v>
      </c>
      <c r="O277" t="s">
        <v>31</v>
      </c>
      <c r="P277" t="s">
        <v>58</v>
      </c>
      <c r="Q277" t="s">
        <v>45</v>
      </c>
      <c r="T277">
        <v>4</v>
      </c>
    </row>
    <row r="278" spans="1:20" x14ac:dyDescent="0.45">
      <c r="A278" t="s">
        <v>750</v>
      </c>
      <c r="B278" t="s">
        <v>739</v>
      </c>
      <c r="C278" t="s">
        <v>251</v>
      </c>
      <c r="D278" t="s">
        <v>567</v>
      </c>
      <c r="E278" t="s">
        <v>463</v>
      </c>
      <c r="F278" t="s">
        <v>53</v>
      </c>
      <c r="G278" t="s">
        <v>54</v>
      </c>
      <c r="H278" t="s">
        <v>27</v>
      </c>
      <c r="I278" t="s">
        <v>28</v>
      </c>
      <c r="J278">
        <v>3</v>
      </c>
      <c r="K278">
        <v>500</v>
      </c>
      <c r="L278">
        <v>1500</v>
      </c>
      <c r="M278" t="s">
        <v>56</v>
      </c>
      <c r="N278" t="s">
        <v>30</v>
      </c>
      <c r="O278" t="s">
        <v>79</v>
      </c>
      <c r="P278" t="s">
        <v>58</v>
      </c>
      <c r="Q278" t="s">
        <v>45</v>
      </c>
      <c r="R278" t="s">
        <v>34</v>
      </c>
      <c r="T278">
        <v>5</v>
      </c>
    </row>
    <row r="279" spans="1:20" x14ac:dyDescent="0.45">
      <c r="A279" t="s">
        <v>751</v>
      </c>
      <c r="B279" t="s">
        <v>508</v>
      </c>
      <c r="C279" t="s">
        <v>705</v>
      </c>
      <c r="D279" t="s">
        <v>706</v>
      </c>
      <c r="E279" t="s">
        <v>268</v>
      </c>
      <c r="F279" t="s">
        <v>91</v>
      </c>
      <c r="G279" t="s">
        <v>41</v>
      </c>
      <c r="H279" t="s">
        <v>42</v>
      </c>
      <c r="I279" t="s">
        <v>122</v>
      </c>
      <c r="J279">
        <v>3</v>
      </c>
      <c r="K279">
        <v>1000</v>
      </c>
      <c r="L279">
        <v>3000</v>
      </c>
      <c r="M279" t="s">
        <v>56</v>
      </c>
      <c r="N279" t="s">
        <v>73</v>
      </c>
      <c r="O279" t="s">
        <v>31</v>
      </c>
      <c r="P279" t="s">
        <v>32</v>
      </c>
      <c r="Q279" t="s">
        <v>45</v>
      </c>
      <c r="R279" t="s">
        <v>46</v>
      </c>
      <c r="S279" t="s">
        <v>254</v>
      </c>
      <c r="T279">
        <v>1</v>
      </c>
    </row>
    <row r="280" spans="1:20" x14ac:dyDescent="0.45">
      <c r="A280" t="s">
        <v>752</v>
      </c>
      <c r="B280" t="s">
        <v>23</v>
      </c>
      <c r="C280" t="s">
        <v>301</v>
      </c>
      <c r="D280" t="s">
        <v>333</v>
      </c>
      <c r="E280" t="s">
        <v>365</v>
      </c>
      <c r="F280" t="s">
        <v>146</v>
      </c>
      <c r="G280" t="s">
        <v>147</v>
      </c>
      <c r="H280" t="s">
        <v>128</v>
      </c>
      <c r="I280" t="s">
        <v>169</v>
      </c>
      <c r="J280">
        <v>0</v>
      </c>
      <c r="K280">
        <v>500</v>
      </c>
      <c r="L280">
        <v>-430</v>
      </c>
      <c r="M280" t="s">
        <v>56</v>
      </c>
      <c r="N280" t="s">
        <v>73</v>
      </c>
      <c r="O280" t="s">
        <v>64</v>
      </c>
      <c r="P280" t="s">
        <v>85</v>
      </c>
      <c r="Q280" t="s">
        <v>33</v>
      </c>
      <c r="R280" t="s">
        <v>34</v>
      </c>
      <c r="T280">
        <v>2</v>
      </c>
    </row>
    <row r="281" spans="1:20" x14ac:dyDescent="0.45">
      <c r="A281" t="s">
        <v>753</v>
      </c>
      <c r="B281" t="s">
        <v>460</v>
      </c>
      <c r="C281" t="s">
        <v>226</v>
      </c>
      <c r="D281" t="s">
        <v>660</v>
      </c>
      <c r="E281" t="s">
        <v>372</v>
      </c>
      <c r="F281" t="s">
        <v>53</v>
      </c>
      <c r="G281" t="s">
        <v>54</v>
      </c>
      <c r="H281" t="s">
        <v>71</v>
      </c>
      <c r="I281" t="s">
        <v>117</v>
      </c>
      <c r="J281">
        <v>1</v>
      </c>
      <c r="K281">
        <v>100</v>
      </c>
      <c r="L281">
        <v>100</v>
      </c>
      <c r="N281" t="s">
        <v>93</v>
      </c>
      <c r="O281" t="s">
        <v>31</v>
      </c>
      <c r="P281" t="s">
        <v>85</v>
      </c>
      <c r="Q281" t="s">
        <v>33</v>
      </c>
      <c r="R281" t="s">
        <v>34</v>
      </c>
      <c r="T281">
        <v>7</v>
      </c>
    </row>
    <row r="282" spans="1:20" x14ac:dyDescent="0.45">
      <c r="A282" t="s">
        <v>754</v>
      </c>
      <c r="B282" t="s">
        <v>275</v>
      </c>
      <c r="C282" t="s">
        <v>50</v>
      </c>
      <c r="D282" t="s">
        <v>296</v>
      </c>
      <c r="E282" t="s">
        <v>77</v>
      </c>
      <c r="F282" t="s">
        <v>40</v>
      </c>
      <c r="G282" t="s">
        <v>41</v>
      </c>
      <c r="H282" t="s">
        <v>71</v>
      </c>
      <c r="I282" t="s">
        <v>72</v>
      </c>
      <c r="J282">
        <v>1</v>
      </c>
      <c r="K282">
        <v>2000</v>
      </c>
      <c r="L282">
        <v>2000</v>
      </c>
      <c r="N282" t="s">
        <v>93</v>
      </c>
      <c r="O282" t="s">
        <v>79</v>
      </c>
      <c r="P282" t="s">
        <v>85</v>
      </c>
      <c r="Q282" t="s">
        <v>33</v>
      </c>
      <c r="R282" t="s">
        <v>34</v>
      </c>
      <c r="T282">
        <v>3</v>
      </c>
    </row>
    <row r="283" spans="1:20" x14ac:dyDescent="0.45">
      <c r="A283" t="s">
        <v>755</v>
      </c>
      <c r="B283" t="s">
        <v>383</v>
      </c>
      <c r="C283" t="s">
        <v>407</v>
      </c>
      <c r="D283" t="s">
        <v>520</v>
      </c>
      <c r="E283" t="s">
        <v>611</v>
      </c>
      <c r="F283" t="s">
        <v>168</v>
      </c>
      <c r="G283" t="s">
        <v>41</v>
      </c>
      <c r="H283" t="s">
        <v>128</v>
      </c>
      <c r="I283" t="s">
        <v>169</v>
      </c>
      <c r="J283">
        <v>1</v>
      </c>
      <c r="K283">
        <v>0</v>
      </c>
      <c r="L283">
        <v>0</v>
      </c>
      <c r="M283" t="s">
        <v>29</v>
      </c>
      <c r="N283" t="s">
        <v>93</v>
      </c>
      <c r="O283" t="s">
        <v>64</v>
      </c>
      <c r="P283" t="s">
        <v>58</v>
      </c>
      <c r="Q283" t="s">
        <v>33</v>
      </c>
      <c r="T283">
        <v>3</v>
      </c>
    </row>
    <row r="284" spans="1:20" x14ac:dyDescent="0.45">
      <c r="A284" t="s">
        <v>756</v>
      </c>
      <c r="B284" t="s">
        <v>38</v>
      </c>
      <c r="C284" t="s">
        <v>111</v>
      </c>
      <c r="D284" t="s">
        <v>218</v>
      </c>
      <c r="E284" t="s">
        <v>186</v>
      </c>
      <c r="F284" t="s">
        <v>146</v>
      </c>
      <c r="G284" t="s">
        <v>147</v>
      </c>
      <c r="H284" t="s">
        <v>27</v>
      </c>
      <c r="I284" t="s">
        <v>55</v>
      </c>
      <c r="J284">
        <v>2</v>
      </c>
      <c r="K284">
        <v>2000</v>
      </c>
      <c r="L284">
        <v>4000</v>
      </c>
      <c r="N284" t="s">
        <v>30</v>
      </c>
      <c r="O284" t="s">
        <v>31</v>
      </c>
      <c r="P284" t="s">
        <v>32</v>
      </c>
      <c r="Q284" t="s">
        <v>45</v>
      </c>
      <c r="R284" t="s">
        <v>34</v>
      </c>
      <c r="T284">
        <v>4</v>
      </c>
    </row>
    <row r="285" spans="1:20" x14ac:dyDescent="0.45">
      <c r="A285" t="s">
        <v>757</v>
      </c>
      <c r="B285" t="s">
        <v>689</v>
      </c>
      <c r="C285" t="s">
        <v>600</v>
      </c>
      <c r="D285" t="s">
        <v>594</v>
      </c>
      <c r="E285" t="s">
        <v>361</v>
      </c>
      <c r="F285" t="s">
        <v>53</v>
      </c>
      <c r="G285" t="s">
        <v>54</v>
      </c>
      <c r="H285" t="s">
        <v>128</v>
      </c>
      <c r="I285" t="s">
        <v>231</v>
      </c>
      <c r="J285">
        <v>2</v>
      </c>
      <c r="K285">
        <v>100</v>
      </c>
      <c r="L285">
        <v>200</v>
      </c>
      <c r="M285" t="s">
        <v>29</v>
      </c>
      <c r="N285" t="s">
        <v>73</v>
      </c>
      <c r="O285" t="s">
        <v>31</v>
      </c>
      <c r="P285" t="s">
        <v>32</v>
      </c>
      <c r="Q285" t="s">
        <v>45</v>
      </c>
      <c r="T285">
        <v>4</v>
      </c>
    </row>
    <row r="286" spans="1:20" x14ac:dyDescent="0.45">
      <c r="A286" t="s">
        <v>758</v>
      </c>
      <c r="B286" t="s">
        <v>226</v>
      </c>
      <c r="C286" t="s">
        <v>759</v>
      </c>
      <c r="D286" t="s">
        <v>759</v>
      </c>
      <c r="E286" t="s">
        <v>176</v>
      </c>
      <c r="F286" t="s">
        <v>53</v>
      </c>
      <c r="G286" t="s">
        <v>54</v>
      </c>
      <c r="H286" t="s">
        <v>42</v>
      </c>
      <c r="I286" t="s">
        <v>122</v>
      </c>
      <c r="J286">
        <v>2</v>
      </c>
      <c r="K286">
        <v>500</v>
      </c>
      <c r="L286">
        <v>1000</v>
      </c>
      <c r="N286" t="s">
        <v>57</v>
      </c>
      <c r="O286" t="s">
        <v>31</v>
      </c>
      <c r="P286" t="s">
        <v>32</v>
      </c>
      <c r="Q286" t="s">
        <v>33</v>
      </c>
      <c r="R286" t="s">
        <v>34</v>
      </c>
      <c r="T286">
        <v>0</v>
      </c>
    </row>
    <row r="287" spans="1:20" x14ac:dyDescent="0.45">
      <c r="A287" t="s">
        <v>760</v>
      </c>
      <c r="B287" t="s">
        <v>450</v>
      </c>
      <c r="C287" t="s">
        <v>83</v>
      </c>
      <c r="D287" t="s">
        <v>761</v>
      </c>
      <c r="E287" t="s">
        <v>379</v>
      </c>
      <c r="F287" t="s">
        <v>40</v>
      </c>
      <c r="G287" t="s">
        <v>41</v>
      </c>
      <c r="H287" t="s">
        <v>128</v>
      </c>
      <c r="I287" t="s">
        <v>169</v>
      </c>
      <c r="J287">
        <v>-1</v>
      </c>
      <c r="K287">
        <v>2000</v>
      </c>
      <c r="L287">
        <v>-2000</v>
      </c>
      <c r="N287" t="s">
        <v>30</v>
      </c>
      <c r="O287" t="s">
        <v>44</v>
      </c>
      <c r="P287" t="s">
        <v>58</v>
      </c>
      <c r="Q287" t="s">
        <v>45</v>
      </c>
      <c r="R287" t="s">
        <v>46</v>
      </c>
      <c r="S287" t="s">
        <v>254</v>
      </c>
      <c r="T287">
        <v>3</v>
      </c>
    </row>
    <row r="288" spans="1:20" x14ac:dyDescent="0.45">
      <c r="A288" t="s">
        <v>661</v>
      </c>
      <c r="B288" t="s">
        <v>83</v>
      </c>
      <c r="C288" t="s">
        <v>83</v>
      </c>
      <c r="D288" t="s">
        <v>83</v>
      </c>
      <c r="E288" t="s">
        <v>305</v>
      </c>
      <c r="F288" t="s">
        <v>146</v>
      </c>
      <c r="G288" t="s">
        <v>147</v>
      </c>
      <c r="H288" t="s">
        <v>42</v>
      </c>
      <c r="I288" t="s">
        <v>43</v>
      </c>
      <c r="J288">
        <v>2</v>
      </c>
      <c r="K288">
        <v>2000</v>
      </c>
      <c r="L288">
        <v>4000</v>
      </c>
      <c r="M288" t="s">
        <v>63</v>
      </c>
      <c r="N288" t="s">
        <v>93</v>
      </c>
      <c r="O288" t="s">
        <v>64</v>
      </c>
      <c r="P288" t="s">
        <v>85</v>
      </c>
      <c r="Q288" t="s">
        <v>45</v>
      </c>
      <c r="R288" t="s">
        <v>46</v>
      </c>
      <c r="S288" t="s">
        <v>47</v>
      </c>
      <c r="T288">
        <v>0</v>
      </c>
    </row>
    <row r="289" spans="1:20" x14ac:dyDescent="0.45">
      <c r="A289" t="s">
        <v>762</v>
      </c>
      <c r="B289" t="s">
        <v>353</v>
      </c>
      <c r="C289" t="s">
        <v>262</v>
      </c>
      <c r="D289" t="s">
        <v>286</v>
      </c>
      <c r="E289" t="s">
        <v>271</v>
      </c>
      <c r="F289" t="s">
        <v>40</v>
      </c>
      <c r="G289" t="s">
        <v>41</v>
      </c>
      <c r="H289" t="s">
        <v>27</v>
      </c>
      <c r="I289" t="s">
        <v>84</v>
      </c>
      <c r="J289">
        <v>2</v>
      </c>
      <c r="K289">
        <v>1000</v>
      </c>
      <c r="L289">
        <v>2000</v>
      </c>
      <c r="M289" t="s">
        <v>56</v>
      </c>
      <c r="N289" t="s">
        <v>57</v>
      </c>
      <c r="O289" t="s">
        <v>44</v>
      </c>
      <c r="P289" t="s">
        <v>32</v>
      </c>
      <c r="Q289" t="s">
        <v>33</v>
      </c>
      <c r="T289">
        <v>2</v>
      </c>
    </row>
    <row r="290" spans="1:20" x14ac:dyDescent="0.45">
      <c r="A290" t="s">
        <v>763</v>
      </c>
      <c r="B290" t="s">
        <v>103</v>
      </c>
      <c r="C290" t="s">
        <v>102</v>
      </c>
      <c r="D290" t="s">
        <v>329</v>
      </c>
      <c r="E290" t="s">
        <v>379</v>
      </c>
      <c r="F290" t="s">
        <v>115</v>
      </c>
      <c r="G290" t="s">
        <v>116</v>
      </c>
      <c r="H290" t="s">
        <v>71</v>
      </c>
      <c r="I290" t="s">
        <v>72</v>
      </c>
      <c r="J290">
        <v>0</v>
      </c>
      <c r="K290">
        <v>2000</v>
      </c>
      <c r="L290">
        <v>0</v>
      </c>
      <c r="M290" t="s">
        <v>63</v>
      </c>
      <c r="N290" t="s">
        <v>73</v>
      </c>
      <c r="O290" t="s">
        <v>31</v>
      </c>
      <c r="P290" t="s">
        <v>32</v>
      </c>
      <c r="Q290" t="s">
        <v>33</v>
      </c>
      <c r="T290">
        <v>6</v>
      </c>
    </row>
    <row r="291" spans="1:20" x14ac:dyDescent="0.45">
      <c r="A291" t="s">
        <v>764</v>
      </c>
      <c r="B291" t="s">
        <v>765</v>
      </c>
      <c r="C291" t="s">
        <v>500</v>
      </c>
      <c r="D291" t="s">
        <v>502</v>
      </c>
      <c r="E291" t="s">
        <v>163</v>
      </c>
      <c r="F291" t="s">
        <v>69</v>
      </c>
      <c r="G291" t="s">
        <v>70</v>
      </c>
      <c r="H291" t="s">
        <v>27</v>
      </c>
      <c r="I291" t="s">
        <v>55</v>
      </c>
      <c r="J291">
        <v>3</v>
      </c>
      <c r="K291">
        <v>1000</v>
      </c>
      <c r="L291">
        <v>3000</v>
      </c>
      <c r="M291" t="s">
        <v>29</v>
      </c>
      <c r="N291" t="s">
        <v>73</v>
      </c>
      <c r="O291" t="s">
        <v>44</v>
      </c>
      <c r="P291" t="s">
        <v>85</v>
      </c>
      <c r="Q291" t="s">
        <v>33</v>
      </c>
      <c r="T291">
        <v>6</v>
      </c>
    </row>
    <row r="292" spans="1:20" x14ac:dyDescent="0.45">
      <c r="A292" t="s">
        <v>766</v>
      </c>
      <c r="B292" t="s">
        <v>677</v>
      </c>
      <c r="C292" t="s">
        <v>461</v>
      </c>
      <c r="D292" t="s">
        <v>461</v>
      </c>
      <c r="E292" t="s">
        <v>244</v>
      </c>
      <c r="F292" t="s">
        <v>115</v>
      </c>
      <c r="G292" t="s">
        <v>116</v>
      </c>
      <c r="H292" t="s">
        <v>42</v>
      </c>
      <c r="I292" t="s">
        <v>43</v>
      </c>
      <c r="J292">
        <v>-1</v>
      </c>
      <c r="K292">
        <v>100</v>
      </c>
      <c r="L292">
        <v>-100</v>
      </c>
      <c r="M292" t="s">
        <v>29</v>
      </c>
      <c r="N292" t="s">
        <v>73</v>
      </c>
      <c r="O292" t="s">
        <v>79</v>
      </c>
      <c r="P292" t="s">
        <v>32</v>
      </c>
      <c r="Q292" t="s">
        <v>45</v>
      </c>
      <c r="R292" t="s">
        <v>46</v>
      </c>
      <c r="T292">
        <v>0</v>
      </c>
    </row>
    <row r="293" spans="1:20" x14ac:dyDescent="0.45">
      <c r="A293" t="s">
        <v>767</v>
      </c>
      <c r="B293" t="s">
        <v>768</v>
      </c>
      <c r="C293" t="s">
        <v>713</v>
      </c>
      <c r="D293" t="s">
        <v>445</v>
      </c>
      <c r="E293" t="s">
        <v>167</v>
      </c>
      <c r="F293" t="s">
        <v>40</v>
      </c>
      <c r="G293" t="s">
        <v>41</v>
      </c>
      <c r="H293" t="s">
        <v>71</v>
      </c>
      <c r="I293" t="s">
        <v>72</v>
      </c>
      <c r="J293">
        <v>-1</v>
      </c>
      <c r="K293">
        <v>1000</v>
      </c>
      <c r="L293">
        <v>-1000</v>
      </c>
      <c r="M293" t="s">
        <v>29</v>
      </c>
      <c r="N293" t="s">
        <v>57</v>
      </c>
      <c r="O293" t="s">
        <v>44</v>
      </c>
      <c r="P293" t="s">
        <v>32</v>
      </c>
      <c r="Q293" t="s">
        <v>45</v>
      </c>
      <c r="R293" t="s">
        <v>46</v>
      </c>
      <c r="T293">
        <v>1</v>
      </c>
    </row>
    <row r="294" spans="1:20" x14ac:dyDescent="0.45">
      <c r="A294" t="s">
        <v>769</v>
      </c>
      <c r="B294" t="s">
        <v>663</v>
      </c>
      <c r="C294" t="s">
        <v>663</v>
      </c>
      <c r="D294" t="s">
        <v>341</v>
      </c>
      <c r="E294" t="s">
        <v>244</v>
      </c>
      <c r="F294" t="s">
        <v>69</v>
      </c>
      <c r="G294" t="s">
        <v>70</v>
      </c>
      <c r="H294" t="s">
        <v>71</v>
      </c>
      <c r="I294" t="s">
        <v>92</v>
      </c>
      <c r="J294">
        <v>-1</v>
      </c>
      <c r="K294">
        <v>2000</v>
      </c>
      <c r="L294">
        <v>-2000</v>
      </c>
      <c r="M294" t="s">
        <v>63</v>
      </c>
      <c r="N294" t="s">
        <v>93</v>
      </c>
      <c r="O294" t="s">
        <v>64</v>
      </c>
      <c r="P294" t="s">
        <v>32</v>
      </c>
      <c r="Q294" t="s">
        <v>33</v>
      </c>
      <c r="T294">
        <v>7</v>
      </c>
    </row>
    <row r="295" spans="1:20" x14ac:dyDescent="0.45">
      <c r="A295" t="s">
        <v>770</v>
      </c>
      <c r="B295" t="s">
        <v>140</v>
      </c>
      <c r="C295" t="s">
        <v>640</v>
      </c>
      <c r="D295" t="s">
        <v>640</v>
      </c>
      <c r="E295" t="s">
        <v>611</v>
      </c>
      <c r="F295" t="s">
        <v>91</v>
      </c>
      <c r="G295" t="s">
        <v>41</v>
      </c>
      <c r="H295" t="s">
        <v>42</v>
      </c>
      <c r="I295" t="s">
        <v>43</v>
      </c>
      <c r="J295">
        <v>3</v>
      </c>
      <c r="K295">
        <v>1000</v>
      </c>
      <c r="L295">
        <v>3000</v>
      </c>
      <c r="M295" t="s">
        <v>56</v>
      </c>
      <c r="N295" t="s">
        <v>73</v>
      </c>
      <c r="O295" t="s">
        <v>64</v>
      </c>
      <c r="P295" t="s">
        <v>85</v>
      </c>
      <c r="Q295" t="s">
        <v>33</v>
      </c>
      <c r="R295" t="s">
        <v>34</v>
      </c>
      <c r="T295">
        <v>0</v>
      </c>
    </row>
    <row r="296" spans="1:20" x14ac:dyDescent="0.45">
      <c r="A296" t="s">
        <v>771</v>
      </c>
      <c r="B296" t="s">
        <v>179</v>
      </c>
      <c r="C296" t="s">
        <v>158</v>
      </c>
      <c r="D296" t="s">
        <v>193</v>
      </c>
      <c r="E296" t="s">
        <v>194</v>
      </c>
      <c r="F296" t="s">
        <v>146</v>
      </c>
      <c r="G296" t="s">
        <v>147</v>
      </c>
      <c r="H296" t="s">
        <v>42</v>
      </c>
      <c r="I296" t="s">
        <v>43</v>
      </c>
      <c r="J296">
        <v>3</v>
      </c>
      <c r="K296">
        <v>500</v>
      </c>
      <c r="L296">
        <v>1500</v>
      </c>
      <c r="M296" t="s">
        <v>63</v>
      </c>
      <c r="N296" t="s">
        <v>73</v>
      </c>
      <c r="O296" t="s">
        <v>64</v>
      </c>
      <c r="P296" t="s">
        <v>85</v>
      </c>
      <c r="Q296" t="s">
        <v>33</v>
      </c>
      <c r="R296" t="s">
        <v>46</v>
      </c>
      <c r="S296" t="s">
        <v>245</v>
      </c>
      <c r="T296">
        <v>7</v>
      </c>
    </row>
    <row r="297" spans="1:20" x14ac:dyDescent="0.45">
      <c r="A297" t="s">
        <v>772</v>
      </c>
      <c r="B297" t="s">
        <v>636</v>
      </c>
      <c r="C297" t="s">
        <v>773</v>
      </c>
      <c r="D297" t="s">
        <v>730</v>
      </c>
      <c r="E297" t="s">
        <v>774</v>
      </c>
      <c r="F297" t="s">
        <v>53</v>
      </c>
      <c r="G297" t="s">
        <v>54</v>
      </c>
      <c r="H297" t="s">
        <v>128</v>
      </c>
      <c r="I297" t="s">
        <v>169</v>
      </c>
      <c r="J297">
        <v>2</v>
      </c>
      <c r="K297">
        <v>0</v>
      </c>
      <c r="L297">
        <v>0</v>
      </c>
      <c r="M297" t="s">
        <v>29</v>
      </c>
      <c r="N297" t="s">
        <v>73</v>
      </c>
      <c r="O297" t="s">
        <v>31</v>
      </c>
      <c r="P297" t="s">
        <v>58</v>
      </c>
      <c r="Q297" t="s">
        <v>45</v>
      </c>
      <c r="T297">
        <v>3</v>
      </c>
    </row>
    <row r="298" spans="1:20" x14ac:dyDescent="0.45">
      <c r="A298" t="s">
        <v>775</v>
      </c>
      <c r="B298" t="s">
        <v>522</v>
      </c>
      <c r="C298" t="s">
        <v>571</v>
      </c>
      <c r="D298" t="s">
        <v>188</v>
      </c>
      <c r="E298" t="s">
        <v>104</v>
      </c>
      <c r="F298" t="s">
        <v>40</v>
      </c>
      <c r="G298" t="s">
        <v>41</v>
      </c>
      <c r="H298" t="s">
        <v>128</v>
      </c>
      <c r="I298" t="s">
        <v>169</v>
      </c>
      <c r="J298">
        <v>1</v>
      </c>
      <c r="K298">
        <v>100</v>
      </c>
      <c r="L298">
        <v>100</v>
      </c>
      <c r="N298" t="s">
        <v>73</v>
      </c>
      <c r="O298" t="s">
        <v>31</v>
      </c>
      <c r="P298" t="s">
        <v>32</v>
      </c>
      <c r="Q298" t="s">
        <v>33</v>
      </c>
      <c r="R298" t="s">
        <v>34</v>
      </c>
      <c r="T298">
        <v>2</v>
      </c>
    </row>
    <row r="299" spans="1:20" x14ac:dyDescent="0.45">
      <c r="A299" t="s">
        <v>776</v>
      </c>
      <c r="B299" t="s">
        <v>453</v>
      </c>
      <c r="C299" t="s">
        <v>242</v>
      </c>
      <c r="D299" t="s">
        <v>654</v>
      </c>
      <c r="E299" t="s">
        <v>515</v>
      </c>
      <c r="F299" t="s">
        <v>53</v>
      </c>
      <c r="G299" t="s">
        <v>54</v>
      </c>
      <c r="H299" t="s">
        <v>128</v>
      </c>
      <c r="I299" t="s">
        <v>129</v>
      </c>
      <c r="J299">
        <v>0</v>
      </c>
      <c r="K299">
        <v>500</v>
      </c>
      <c r="L299">
        <v>0</v>
      </c>
      <c r="N299" t="s">
        <v>93</v>
      </c>
      <c r="O299" t="s">
        <v>79</v>
      </c>
      <c r="P299" t="s">
        <v>85</v>
      </c>
      <c r="Q299" t="s">
        <v>45</v>
      </c>
      <c r="R299" t="s">
        <v>34</v>
      </c>
      <c r="T299">
        <v>2</v>
      </c>
    </row>
    <row r="300" spans="1:20" x14ac:dyDescent="0.45">
      <c r="A300" t="s">
        <v>777</v>
      </c>
      <c r="B300" t="s">
        <v>304</v>
      </c>
      <c r="C300" t="s">
        <v>303</v>
      </c>
      <c r="D300" t="s">
        <v>778</v>
      </c>
      <c r="E300" t="s">
        <v>414</v>
      </c>
      <c r="F300" t="s">
        <v>69</v>
      </c>
      <c r="G300" t="s">
        <v>70</v>
      </c>
      <c r="H300" t="s">
        <v>71</v>
      </c>
      <c r="I300" t="s">
        <v>117</v>
      </c>
      <c r="J300">
        <v>0</v>
      </c>
      <c r="K300">
        <v>2000</v>
      </c>
      <c r="L300">
        <v>0</v>
      </c>
      <c r="M300" t="s">
        <v>56</v>
      </c>
      <c r="N300" t="s">
        <v>93</v>
      </c>
      <c r="O300" t="s">
        <v>64</v>
      </c>
      <c r="P300" t="s">
        <v>58</v>
      </c>
      <c r="Q300" t="s">
        <v>45</v>
      </c>
      <c r="R300" t="s">
        <v>46</v>
      </c>
      <c r="S300" t="s">
        <v>254</v>
      </c>
      <c r="T300">
        <v>-1</v>
      </c>
    </row>
    <row r="301" spans="1:20" x14ac:dyDescent="0.45">
      <c r="A301" t="s">
        <v>779</v>
      </c>
      <c r="B301" t="s">
        <v>274</v>
      </c>
      <c r="C301" t="s">
        <v>520</v>
      </c>
      <c r="D301" t="s">
        <v>571</v>
      </c>
      <c r="E301" t="s">
        <v>379</v>
      </c>
      <c r="F301" t="s">
        <v>115</v>
      </c>
      <c r="G301" t="s">
        <v>116</v>
      </c>
      <c r="H301" t="s">
        <v>27</v>
      </c>
      <c r="I301" t="s">
        <v>28</v>
      </c>
      <c r="J301">
        <v>2</v>
      </c>
      <c r="K301">
        <v>0</v>
      </c>
      <c r="L301">
        <v>0</v>
      </c>
      <c r="M301" t="s">
        <v>29</v>
      </c>
      <c r="N301" t="s">
        <v>73</v>
      </c>
      <c r="O301" t="s">
        <v>31</v>
      </c>
      <c r="P301" t="s">
        <v>58</v>
      </c>
      <c r="Q301" t="s">
        <v>33</v>
      </c>
      <c r="R301" t="s">
        <v>34</v>
      </c>
      <c r="T301">
        <v>3</v>
      </c>
    </row>
    <row r="302" spans="1:20" x14ac:dyDescent="0.45">
      <c r="A302" t="s">
        <v>780</v>
      </c>
      <c r="B302" t="s">
        <v>398</v>
      </c>
      <c r="C302" t="s">
        <v>781</v>
      </c>
      <c r="D302" t="s">
        <v>781</v>
      </c>
      <c r="E302" t="s">
        <v>221</v>
      </c>
      <c r="F302" t="s">
        <v>168</v>
      </c>
      <c r="G302" t="s">
        <v>41</v>
      </c>
      <c r="H302" t="s">
        <v>27</v>
      </c>
      <c r="I302" t="s">
        <v>28</v>
      </c>
      <c r="J302">
        <v>-1</v>
      </c>
      <c r="K302">
        <v>2000</v>
      </c>
      <c r="L302">
        <v>-2000</v>
      </c>
      <c r="N302" t="s">
        <v>73</v>
      </c>
      <c r="O302" t="s">
        <v>64</v>
      </c>
      <c r="P302" t="s">
        <v>85</v>
      </c>
      <c r="Q302" t="s">
        <v>33</v>
      </c>
      <c r="R302" t="s">
        <v>46</v>
      </c>
      <c r="S302" t="s">
        <v>47</v>
      </c>
      <c r="T302">
        <v>0</v>
      </c>
    </row>
    <row r="303" spans="1:20" x14ac:dyDescent="0.45">
      <c r="A303" t="s">
        <v>782</v>
      </c>
      <c r="B303" t="s">
        <v>337</v>
      </c>
      <c r="C303" t="s">
        <v>358</v>
      </c>
      <c r="D303" t="s">
        <v>631</v>
      </c>
      <c r="E303" t="s">
        <v>287</v>
      </c>
      <c r="F303" t="s">
        <v>146</v>
      </c>
      <c r="G303" t="s">
        <v>147</v>
      </c>
      <c r="H303" t="s">
        <v>42</v>
      </c>
      <c r="I303" t="s">
        <v>43</v>
      </c>
      <c r="J303">
        <v>2</v>
      </c>
      <c r="K303">
        <v>100</v>
      </c>
      <c r="L303">
        <v>200</v>
      </c>
      <c r="M303" t="s">
        <v>29</v>
      </c>
      <c r="N303" t="s">
        <v>30</v>
      </c>
      <c r="O303" t="s">
        <v>64</v>
      </c>
      <c r="P303" t="s">
        <v>58</v>
      </c>
      <c r="Q303" t="s">
        <v>45</v>
      </c>
      <c r="R303" t="s">
        <v>46</v>
      </c>
      <c r="S303" t="s">
        <v>245</v>
      </c>
      <c r="T303">
        <v>6</v>
      </c>
    </row>
    <row r="304" spans="1:20" x14ac:dyDescent="0.45">
      <c r="A304" t="s">
        <v>783</v>
      </c>
      <c r="B304" t="s">
        <v>111</v>
      </c>
      <c r="C304" t="s">
        <v>111</v>
      </c>
      <c r="D304" t="s">
        <v>219</v>
      </c>
      <c r="E304" t="s">
        <v>77</v>
      </c>
      <c r="F304" t="s">
        <v>168</v>
      </c>
      <c r="G304" t="s">
        <v>41</v>
      </c>
      <c r="H304" t="s">
        <v>27</v>
      </c>
      <c r="I304" t="s">
        <v>28</v>
      </c>
      <c r="J304">
        <v>0</v>
      </c>
      <c r="K304">
        <v>100</v>
      </c>
      <c r="L304">
        <v>0</v>
      </c>
      <c r="M304" t="s">
        <v>63</v>
      </c>
      <c r="N304" t="s">
        <v>30</v>
      </c>
      <c r="O304" t="s">
        <v>31</v>
      </c>
      <c r="P304" t="s">
        <v>85</v>
      </c>
      <c r="Q304" t="s">
        <v>33</v>
      </c>
      <c r="R304" t="s">
        <v>34</v>
      </c>
      <c r="T304">
        <v>7</v>
      </c>
    </row>
    <row r="305" spans="1:20" x14ac:dyDescent="0.45">
      <c r="A305" t="s">
        <v>784</v>
      </c>
      <c r="B305" t="s">
        <v>247</v>
      </c>
      <c r="C305" t="s">
        <v>125</v>
      </c>
      <c r="D305" t="s">
        <v>125</v>
      </c>
      <c r="E305" t="s">
        <v>186</v>
      </c>
      <c r="F305" t="s">
        <v>25</v>
      </c>
      <c r="G305" t="s">
        <v>26</v>
      </c>
      <c r="H305" t="s">
        <v>42</v>
      </c>
      <c r="I305" t="s">
        <v>78</v>
      </c>
      <c r="J305">
        <v>2</v>
      </c>
      <c r="K305">
        <v>0</v>
      </c>
      <c r="L305">
        <v>0</v>
      </c>
      <c r="N305" t="s">
        <v>30</v>
      </c>
      <c r="O305" t="s">
        <v>64</v>
      </c>
      <c r="P305" t="s">
        <v>85</v>
      </c>
      <c r="Q305" t="s">
        <v>33</v>
      </c>
      <c r="T305">
        <v>0</v>
      </c>
    </row>
    <row r="306" spans="1:20" x14ac:dyDescent="0.45">
      <c r="A306" t="s">
        <v>785</v>
      </c>
      <c r="B306" t="s">
        <v>180</v>
      </c>
      <c r="C306" t="s">
        <v>192</v>
      </c>
      <c r="D306" t="s">
        <v>192</v>
      </c>
      <c r="E306" t="s">
        <v>498</v>
      </c>
      <c r="F306" t="s">
        <v>25</v>
      </c>
      <c r="G306" t="s">
        <v>26</v>
      </c>
      <c r="H306" t="s">
        <v>42</v>
      </c>
      <c r="I306" t="s">
        <v>122</v>
      </c>
      <c r="J306">
        <v>-1</v>
      </c>
      <c r="K306">
        <v>0</v>
      </c>
      <c r="L306">
        <v>0</v>
      </c>
      <c r="M306" t="s">
        <v>63</v>
      </c>
      <c r="N306" t="s">
        <v>30</v>
      </c>
      <c r="O306" t="s">
        <v>64</v>
      </c>
      <c r="P306" t="s">
        <v>58</v>
      </c>
      <c r="Q306" t="s">
        <v>33</v>
      </c>
      <c r="T306">
        <v>0</v>
      </c>
    </row>
    <row r="307" spans="1:20" x14ac:dyDescent="0.45">
      <c r="A307" t="s">
        <v>786</v>
      </c>
      <c r="B307" t="s">
        <v>400</v>
      </c>
      <c r="C307" t="s">
        <v>291</v>
      </c>
      <c r="D307" t="s">
        <v>290</v>
      </c>
      <c r="E307" t="s">
        <v>334</v>
      </c>
      <c r="F307" t="s">
        <v>69</v>
      </c>
      <c r="G307" t="s">
        <v>70</v>
      </c>
      <c r="H307" t="s">
        <v>71</v>
      </c>
      <c r="I307" t="s">
        <v>72</v>
      </c>
      <c r="J307">
        <v>0</v>
      </c>
      <c r="K307">
        <v>100</v>
      </c>
      <c r="L307">
        <v>0</v>
      </c>
      <c r="M307" t="s">
        <v>29</v>
      </c>
      <c r="N307" t="s">
        <v>93</v>
      </c>
      <c r="O307" t="s">
        <v>79</v>
      </c>
      <c r="P307" t="s">
        <v>58</v>
      </c>
      <c r="Q307" t="s">
        <v>45</v>
      </c>
      <c r="R307" t="s">
        <v>46</v>
      </c>
      <c r="S307" t="s">
        <v>254</v>
      </c>
      <c r="T307">
        <v>-1</v>
      </c>
    </row>
    <row r="308" spans="1:20" x14ac:dyDescent="0.45">
      <c r="A308" t="s">
        <v>787</v>
      </c>
      <c r="B308" t="s">
        <v>252</v>
      </c>
      <c r="C308" t="s">
        <v>251</v>
      </c>
      <c r="D308" t="s">
        <v>788</v>
      </c>
      <c r="E308" t="s">
        <v>167</v>
      </c>
      <c r="F308" t="s">
        <v>25</v>
      </c>
      <c r="G308" t="s">
        <v>26</v>
      </c>
      <c r="H308" t="s">
        <v>42</v>
      </c>
      <c r="I308" t="s">
        <v>78</v>
      </c>
      <c r="J308">
        <v>3</v>
      </c>
      <c r="K308">
        <v>500</v>
      </c>
      <c r="L308">
        <v>1500</v>
      </c>
      <c r="N308" t="s">
        <v>30</v>
      </c>
      <c r="O308" t="s">
        <v>64</v>
      </c>
      <c r="P308" t="s">
        <v>32</v>
      </c>
      <c r="Q308" t="s">
        <v>33</v>
      </c>
      <c r="R308" t="s">
        <v>34</v>
      </c>
      <c r="T308">
        <v>4</v>
      </c>
    </row>
    <row r="309" spans="1:20" x14ac:dyDescent="0.45">
      <c r="A309" t="s">
        <v>789</v>
      </c>
      <c r="B309" t="s">
        <v>311</v>
      </c>
      <c r="C309" t="s">
        <v>781</v>
      </c>
      <c r="D309" t="s">
        <v>781</v>
      </c>
      <c r="E309" t="s">
        <v>190</v>
      </c>
      <c r="F309" t="s">
        <v>146</v>
      </c>
      <c r="G309" t="s">
        <v>147</v>
      </c>
      <c r="H309" t="s">
        <v>27</v>
      </c>
      <c r="I309" t="s">
        <v>84</v>
      </c>
      <c r="J309">
        <v>1</v>
      </c>
      <c r="K309">
        <v>2000</v>
      </c>
      <c r="L309">
        <v>2000</v>
      </c>
      <c r="N309" t="s">
        <v>93</v>
      </c>
      <c r="O309" t="s">
        <v>64</v>
      </c>
      <c r="P309" t="s">
        <v>85</v>
      </c>
      <c r="Q309" t="s">
        <v>33</v>
      </c>
      <c r="T309">
        <v>0</v>
      </c>
    </row>
    <row r="310" spans="1:20" x14ac:dyDescent="0.45">
      <c r="A310" t="s">
        <v>790</v>
      </c>
      <c r="B310" t="s">
        <v>258</v>
      </c>
      <c r="C310" t="s">
        <v>434</v>
      </c>
      <c r="D310" t="s">
        <v>672</v>
      </c>
      <c r="E310" t="s">
        <v>420</v>
      </c>
      <c r="F310" t="s">
        <v>146</v>
      </c>
      <c r="G310" t="s">
        <v>147</v>
      </c>
      <c r="H310" t="s">
        <v>42</v>
      </c>
      <c r="I310" t="s">
        <v>122</v>
      </c>
      <c r="J310">
        <v>0</v>
      </c>
      <c r="K310">
        <v>2000</v>
      </c>
      <c r="L310">
        <v>0</v>
      </c>
      <c r="M310" t="s">
        <v>56</v>
      </c>
      <c r="N310" t="s">
        <v>73</v>
      </c>
      <c r="O310" t="s">
        <v>64</v>
      </c>
      <c r="P310" t="s">
        <v>58</v>
      </c>
      <c r="Q310" t="s">
        <v>33</v>
      </c>
      <c r="R310" t="s">
        <v>46</v>
      </c>
      <c r="T310">
        <v>3</v>
      </c>
    </row>
    <row r="311" spans="1:20" x14ac:dyDescent="0.45">
      <c r="A311" t="s">
        <v>791</v>
      </c>
      <c r="B311" t="s">
        <v>438</v>
      </c>
      <c r="C311" t="s">
        <v>438</v>
      </c>
      <c r="D311" t="s">
        <v>377</v>
      </c>
      <c r="E311" t="s">
        <v>167</v>
      </c>
      <c r="F311" t="s">
        <v>69</v>
      </c>
      <c r="G311" t="s">
        <v>70</v>
      </c>
      <c r="H311" t="s">
        <v>71</v>
      </c>
      <c r="I311" t="s">
        <v>92</v>
      </c>
      <c r="J311">
        <v>-1</v>
      </c>
      <c r="K311">
        <v>0</v>
      </c>
      <c r="L311">
        <v>0</v>
      </c>
      <c r="M311" t="s">
        <v>29</v>
      </c>
      <c r="N311" t="s">
        <v>93</v>
      </c>
      <c r="O311" t="s">
        <v>64</v>
      </c>
      <c r="P311" t="s">
        <v>32</v>
      </c>
      <c r="Q311" t="s">
        <v>33</v>
      </c>
      <c r="R311" t="s">
        <v>46</v>
      </c>
      <c r="S311" t="s">
        <v>47</v>
      </c>
      <c r="T311">
        <v>4</v>
      </c>
    </row>
    <row r="312" spans="1:20" x14ac:dyDescent="0.45">
      <c r="A312" t="s">
        <v>792</v>
      </c>
      <c r="B312" t="s">
        <v>574</v>
      </c>
      <c r="C312" t="s">
        <v>106</v>
      </c>
      <c r="D312" t="s">
        <v>793</v>
      </c>
      <c r="E312" t="s">
        <v>127</v>
      </c>
      <c r="F312" t="s">
        <v>53</v>
      </c>
      <c r="G312" t="s">
        <v>54</v>
      </c>
      <c r="H312" t="s">
        <v>71</v>
      </c>
      <c r="I312" t="s">
        <v>72</v>
      </c>
      <c r="J312">
        <v>0</v>
      </c>
      <c r="K312">
        <v>0</v>
      </c>
      <c r="L312">
        <v>0</v>
      </c>
      <c r="M312" t="s">
        <v>63</v>
      </c>
      <c r="N312" t="s">
        <v>30</v>
      </c>
      <c r="O312" t="s">
        <v>31</v>
      </c>
      <c r="P312" t="s">
        <v>58</v>
      </c>
      <c r="Q312" t="s">
        <v>45</v>
      </c>
      <c r="R312" t="s">
        <v>46</v>
      </c>
      <c r="T312">
        <v>1</v>
      </c>
    </row>
    <row r="313" spans="1:20" x14ac:dyDescent="0.45">
      <c r="A313" t="s">
        <v>794</v>
      </c>
      <c r="B313" t="s">
        <v>759</v>
      </c>
      <c r="C313" t="s">
        <v>226</v>
      </c>
      <c r="D313" t="s">
        <v>460</v>
      </c>
      <c r="E313" t="s">
        <v>280</v>
      </c>
      <c r="F313" t="s">
        <v>40</v>
      </c>
      <c r="G313" t="s">
        <v>41</v>
      </c>
      <c r="H313" t="s">
        <v>27</v>
      </c>
      <c r="I313" t="s">
        <v>84</v>
      </c>
      <c r="J313">
        <v>2</v>
      </c>
      <c r="K313">
        <v>100</v>
      </c>
      <c r="L313">
        <v>446</v>
      </c>
      <c r="M313" t="s">
        <v>63</v>
      </c>
      <c r="N313" t="s">
        <v>57</v>
      </c>
      <c r="O313" t="s">
        <v>64</v>
      </c>
      <c r="P313" t="s">
        <v>32</v>
      </c>
      <c r="Q313" t="s">
        <v>45</v>
      </c>
      <c r="R313" t="s">
        <v>34</v>
      </c>
      <c r="T313">
        <v>-1</v>
      </c>
    </row>
    <row r="314" spans="1:20" x14ac:dyDescent="0.45">
      <c r="A314" t="s">
        <v>795</v>
      </c>
      <c r="B314" t="s">
        <v>582</v>
      </c>
      <c r="C314" t="s">
        <v>444</v>
      </c>
      <c r="D314" t="s">
        <v>768</v>
      </c>
      <c r="E314" t="s">
        <v>249</v>
      </c>
      <c r="F314" t="s">
        <v>168</v>
      </c>
      <c r="G314" t="s">
        <v>41</v>
      </c>
      <c r="H314" t="s">
        <v>128</v>
      </c>
      <c r="I314" t="s">
        <v>231</v>
      </c>
      <c r="J314">
        <v>1</v>
      </c>
      <c r="K314">
        <v>500</v>
      </c>
      <c r="L314">
        <v>500</v>
      </c>
      <c r="N314" t="s">
        <v>73</v>
      </c>
      <c r="O314" t="s">
        <v>44</v>
      </c>
      <c r="P314" t="s">
        <v>32</v>
      </c>
      <c r="Q314" t="s">
        <v>45</v>
      </c>
      <c r="T314">
        <v>7</v>
      </c>
    </row>
    <row r="315" spans="1:20" x14ac:dyDescent="0.45">
      <c r="A315" t="s">
        <v>796</v>
      </c>
      <c r="B315" t="s">
        <v>741</v>
      </c>
      <c r="C315" t="s">
        <v>742</v>
      </c>
      <c r="D315" t="s">
        <v>465</v>
      </c>
      <c r="E315" t="s">
        <v>68</v>
      </c>
      <c r="F315" t="s">
        <v>168</v>
      </c>
      <c r="G315" t="s">
        <v>41</v>
      </c>
      <c r="H315" t="s">
        <v>71</v>
      </c>
      <c r="I315" t="s">
        <v>72</v>
      </c>
      <c r="J315">
        <v>2</v>
      </c>
      <c r="K315">
        <v>2000</v>
      </c>
      <c r="L315">
        <v>4000</v>
      </c>
      <c r="M315" t="s">
        <v>29</v>
      </c>
      <c r="N315" t="s">
        <v>73</v>
      </c>
      <c r="O315" t="s">
        <v>79</v>
      </c>
      <c r="P315" t="s">
        <v>32</v>
      </c>
      <c r="Q315" t="s">
        <v>33</v>
      </c>
      <c r="T315">
        <v>5</v>
      </c>
    </row>
    <row r="316" spans="1:20" x14ac:dyDescent="0.45">
      <c r="A316" t="s">
        <v>797</v>
      </c>
      <c r="B316" t="s">
        <v>589</v>
      </c>
      <c r="C316" t="s">
        <v>316</v>
      </c>
      <c r="D316" t="s">
        <v>798</v>
      </c>
      <c r="E316" t="s">
        <v>591</v>
      </c>
      <c r="F316" t="s">
        <v>168</v>
      </c>
      <c r="G316" t="s">
        <v>41</v>
      </c>
      <c r="H316" t="s">
        <v>71</v>
      </c>
      <c r="I316" t="s">
        <v>72</v>
      </c>
      <c r="J316">
        <v>3</v>
      </c>
      <c r="K316">
        <v>500</v>
      </c>
      <c r="L316">
        <v>1500</v>
      </c>
      <c r="M316" t="s">
        <v>63</v>
      </c>
      <c r="N316" t="s">
        <v>30</v>
      </c>
      <c r="O316" t="s">
        <v>44</v>
      </c>
      <c r="P316" t="s">
        <v>32</v>
      </c>
      <c r="Q316" t="s">
        <v>45</v>
      </c>
      <c r="R316" t="s">
        <v>34</v>
      </c>
      <c r="T316">
        <v>6</v>
      </c>
    </row>
    <row r="317" spans="1:20" x14ac:dyDescent="0.45">
      <c r="A317" t="s">
        <v>799</v>
      </c>
      <c r="B317" t="s">
        <v>640</v>
      </c>
      <c r="C317" t="s">
        <v>640</v>
      </c>
      <c r="D317" t="s">
        <v>429</v>
      </c>
      <c r="E317" t="s">
        <v>194</v>
      </c>
      <c r="F317" t="s">
        <v>25</v>
      </c>
      <c r="G317" t="s">
        <v>26</v>
      </c>
      <c r="H317" t="s">
        <v>27</v>
      </c>
      <c r="I317" t="s">
        <v>55</v>
      </c>
      <c r="J317">
        <v>0</v>
      </c>
      <c r="K317">
        <v>100</v>
      </c>
      <c r="L317">
        <v>0</v>
      </c>
      <c r="M317" t="s">
        <v>63</v>
      </c>
      <c r="N317" t="s">
        <v>93</v>
      </c>
      <c r="O317" t="s">
        <v>44</v>
      </c>
      <c r="P317" t="s">
        <v>58</v>
      </c>
      <c r="Q317" t="s">
        <v>33</v>
      </c>
      <c r="T317">
        <v>2</v>
      </c>
    </row>
    <row r="318" spans="1:20" x14ac:dyDescent="0.45">
      <c r="A318" t="s">
        <v>800</v>
      </c>
      <c r="B318" t="s">
        <v>120</v>
      </c>
      <c r="C318" t="s">
        <v>416</v>
      </c>
      <c r="D318" t="s">
        <v>416</v>
      </c>
      <c r="E318" t="s">
        <v>249</v>
      </c>
      <c r="F318" t="s">
        <v>91</v>
      </c>
      <c r="G318" t="s">
        <v>41</v>
      </c>
      <c r="H318" t="s">
        <v>27</v>
      </c>
      <c r="I318" t="s">
        <v>55</v>
      </c>
      <c r="J318">
        <v>2</v>
      </c>
      <c r="K318">
        <v>2000</v>
      </c>
      <c r="L318">
        <v>4000</v>
      </c>
      <c r="M318" t="s">
        <v>29</v>
      </c>
      <c r="N318" t="s">
        <v>57</v>
      </c>
      <c r="O318" t="s">
        <v>64</v>
      </c>
      <c r="P318" t="s">
        <v>58</v>
      </c>
      <c r="Q318" t="s">
        <v>45</v>
      </c>
      <c r="T318">
        <v>0</v>
      </c>
    </row>
    <row r="319" spans="1:20" x14ac:dyDescent="0.45">
      <c r="A319" t="s">
        <v>801</v>
      </c>
      <c r="B319" t="s">
        <v>470</v>
      </c>
      <c r="C319" t="s">
        <v>470</v>
      </c>
      <c r="D319" t="s">
        <v>747</v>
      </c>
      <c r="E319" t="s">
        <v>320</v>
      </c>
      <c r="F319" t="s">
        <v>115</v>
      </c>
      <c r="G319" t="s">
        <v>116</v>
      </c>
      <c r="H319" t="s">
        <v>128</v>
      </c>
      <c r="I319" t="s">
        <v>129</v>
      </c>
      <c r="J319">
        <v>2</v>
      </c>
      <c r="K319">
        <v>500</v>
      </c>
      <c r="L319">
        <v>1403</v>
      </c>
      <c r="N319" t="s">
        <v>93</v>
      </c>
      <c r="O319" t="s">
        <v>31</v>
      </c>
      <c r="P319" t="s">
        <v>32</v>
      </c>
      <c r="Q319" t="s">
        <v>45</v>
      </c>
      <c r="R319" t="s">
        <v>34</v>
      </c>
      <c r="T319">
        <v>4</v>
      </c>
    </row>
    <row r="320" spans="1:20" x14ac:dyDescent="0.45">
      <c r="A320" t="s">
        <v>802</v>
      </c>
      <c r="B320" t="s">
        <v>396</v>
      </c>
      <c r="C320" t="s">
        <v>475</v>
      </c>
      <c r="D320" t="s">
        <v>112</v>
      </c>
      <c r="E320" t="s">
        <v>77</v>
      </c>
      <c r="F320" t="s">
        <v>146</v>
      </c>
      <c r="G320" t="s">
        <v>147</v>
      </c>
      <c r="H320" t="s">
        <v>42</v>
      </c>
      <c r="I320" t="s">
        <v>122</v>
      </c>
      <c r="J320">
        <v>-1</v>
      </c>
      <c r="K320">
        <v>0</v>
      </c>
      <c r="L320">
        <v>0</v>
      </c>
      <c r="M320" t="s">
        <v>56</v>
      </c>
      <c r="N320" t="s">
        <v>93</v>
      </c>
      <c r="O320" t="s">
        <v>79</v>
      </c>
      <c r="P320" t="s">
        <v>85</v>
      </c>
      <c r="Q320" t="s">
        <v>45</v>
      </c>
      <c r="R320" t="s">
        <v>46</v>
      </c>
      <c r="S320" t="s">
        <v>245</v>
      </c>
      <c r="T320">
        <v>5</v>
      </c>
    </row>
    <row r="321" spans="1:20" x14ac:dyDescent="0.45">
      <c r="A321" t="s">
        <v>803</v>
      </c>
      <c r="B321" t="s">
        <v>386</v>
      </c>
      <c r="C321" t="s">
        <v>99</v>
      </c>
      <c r="D321" t="s">
        <v>728</v>
      </c>
      <c r="E321" t="s">
        <v>368</v>
      </c>
      <c r="F321" t="s">
        <v>146</v>
      </c>
      <c r="G321" t="s">
        <v>147</v>
      </c>
      <c r="H321" t="s">
        <v>42</v>
      </c>
      <c r="I321" t="s">
        <v>122</v>
      </c>
      <c r="J321">
        <v>0</v>
      </c>
      <c r="K321">
        <v>0</v>
      </c>
      <c r="L321">
        <v>0</v>
      </c>
      <c r="M321" t="s">
        <v>56</v>
      </c>
      <c r="N321" t="s">
        <v>93</v>
      </c>
      <c r="O321" t="s">
        <v>79</v>
      </c>
      <c r="P321" t="s">
        <v>85</v>
      </c>
      <c r="Q321" t="s">
        <v>45</v>
      </c>
      <c r="R321" t="s">
        <v>34</v>
      </c>
      <c r="T321">
        <v>7</v>
      </c>
    </row>
    <row r="322" spans="1:20" x14ac:dyDescent="0.45">
      <c r="A322" t="s">
        <v>804</v>
      </c>
      <c r="B322" t="s">
        <v>353</v>
      </c>
      <c r="C322" t="s">
        <v>492</v>
      </c>
      <c r="D322" t="s">
        <v>286</v>
      </c>
      <c r="E322" t="s">
        <v>154</v>
      </c>
      <c r="F322" t="s">
        <v>91</v>
      </c>
      <c r="G322" t="s">
        <v>41</v>
      </c>
      <c r="H322" t="s">
        <v>27</v>
      </c>
      <c r="I322" t="s">
        <v>84</v>
      </c>
      <c r="J322">
        <v>3</v>
      </c>
      <c r="K322">
        <v>500</v>
      </c>
      <c r="L322">
        <v>1413</v>
      </c>
      <c r="N322" t="s">
        <v>73</v>
      </c>
      <c r="O322" t="s">
        <v>79</v>
      </c>
      <c r="P322" t="s">
        <v>85</v>
      </c>
      <c r="Q322" t="s">
        <v>33</v>
      </c>
      <c r="R322" t="s">
        <v>34</v>
      </c>
      <c r="T322">
        <v>4</v>
      </c>
    </row>
    <row r="323" spans="1:20" x14ac:dyDescent="0.45">
      <c r="A323" t="s">
        <v>805</v>
      </c>
      <c r="B323" t="s">
        <v>677</v>
      </c>
      <c r="C323" t="s">
        <v>161</v>
      </c>
      <c r="D323" t="s">
        <v>107</v>
      </c>
      <c r="E323" t="s">
        <v>52</v>
      </c>
      <c r="F323" t="s">
        <v>40</v>
      </c>
      <c r="G323" t="s">
        <v>41</v>
      </c>
      <c r="H323" t="s">
        <v>42</v>
      </c>
      <c r="I323" t="s">
        <v>43</v>
      </c>
      <c r="J323">
        <v>-1</v>
      </c>
      <c r="K323">
        <v>500</v>
      </c>
      <c r="L323">
        <v>-500</v>
      </c>
      <c r="M323" t="s">
        <v>29</v>
      </c>
      <c r="N323" t="s">
        <v>30</v>
      </c>
      <c r="O323" t="s">
        <v>79</v>
      </c>
      <c r="P323" t="s">
        <v>32</v>
      </c>
      <c r="Q323" t="s">
        <v>45</v>
      </c>
      <c r="R323" t="s">
        <v>46</v>
      </c>
      <c r="T323">
        <v>5</v>
      </c>
    </row>
    <row r="324" spans="1:20" x14ac:dyDescent="0.45">
      <c r="A324" t="s">
        <v>806</v>
      </c>
      <c r="B324" t="s">
        <v>563</v>
      </c>
      <c r="C324" t="s">
        <v>807</v>
      </c>
      <c r="D324" t="s">
        <v>418</v>
      </c>
      <c r="E324" t="s">
        <v>138</v>
      </c>
      <c r="F324" t="s">
        <v>168</v>
      </c>
      <c r="G324" t="s">
        <v>41</v>
      </c>
      <c r="H324" t="s">
        <v>128</v>
      </c>
      <c r="I324" t="s">
        <v>231</v>
      </c>
      <c r="J324">
        <v>-1</v>
      </c>
      <c r="K324">
        <v>100</v>
      </c>
      <c r="L324">
        <v>-100</v>
      </c>
      <c r="M324" t="s">
        <v>63</v>
      </c>
      <c r="N324" t="s">
        <v>93</v>
      </c>
      <c r="O324" t="s">
        <v>44</v>
      </c>
      <c r="P324" t="s">
        <v>32</v>
      </c>
      <c r="Q324" t="s">
        <v>45</v>
      </c>
      <c r="R324" t="s">
        <v>46</v>
      </c>
      <c r="S324" t="s">
        <v>245</v>
      </c>
      <c r="T324">
        <v>2</v>
      </c>
    </row>
    <row r="325" spans="1:20" x14ac:dyDescent="0.45">
      <c r="A325" t="s">
        <v>808</v>
      </c>
      <c r="B325" t="s">
        <v>219</v>
      </c>
      <c r="C325" t="s">
        <v>220</v>
      </c>
      <c r="D325" t="s">
        <v>534</v>
      </c>
      <c r="E325" t="s">
        <v>611</v>
      </c>
      <c r="F325" t="s">
        <v>25</v>
      </c>
      <c r="G325" t="s">
        <v>26</v>
      </c>
      <c r="H325" t="s">
        <v>27</v>
      </c>
      <c r="I325" t="s">
        <v>28</v>
      </c>
      <c r="J325">
        <v>-1</v>
      </c>
      <c r="K325">
        <v>0</v>
      </c>
      <c r="L325">
        <v>0</v>
      </c>
      <c r="M325" t="s">
        <v>63</v>
      </c>
      <c r="N325" t="s">
        <v>93</v>
      </c>
      <c r="O325" t="s">
        <v>44</v>
      </c>
      <c r="P325" t="s">
        <v>32</v>
      </c>
      <c r="Q325" t="s">
        <v>45</v>
      </c>
      <c r="R325" t="s">
        <v>34</v>
      </c>
      <c r="T325">
        <v>2</v>
      </c>
    </row>
    <row r="326" spans="1:20" x14ac:dyDescent="0.45">
      <c r="A326" t="s">
        <v>809</v>
      </c>
      <c r="B326" t="s">
        <v>286</v>
      </c>
      <c r="C326" t="s">
        <v>150</v>
      </c>
      <c r="D326" t="s">
        <v>810</v>
      </c>
      <c r="E326" t="s">
        <v>97</v>
      </c>
      <c r="F326" t="s">
        <v>115</v>
      </c>
      <c r="G326" t="s">
        <v>116</v>
      </c>
      <c r="H326" t="s">
        <v>71</v>
      </c>
      <c r="I326" t="s">
        <v>92</v>
      </c>
      <c r="J326">
        <v>1</v>
      </c>
      <c r="K326">
        <v>1000</v>
      </c>
      <c r="L326">
        <v>1000</v>
      </c>
      <c r="M326" t="s">
        <v>56</v>
      </c>
      <c r="N326" t="s">
        <v>30</v>
      </c>
      <c r="O326" t="s">
        <v>64</v>
      </c>
      <c r="P326" t="s">
        <v>58</v>
      </c>
      <c r="Q326" t="s">
        <v>33</v>
      </c>
      <c r="R326" t="s">
        <v>34</v>
      </c>
      <c r="T326">
        <v>3</v>
      </c>
    </row>
    <row r="327" spans="1:20" x14ac:dyDescent="0.45">
      <c r="A327" t="s">
        <v>811</v>
      </c>
      <c r="B327" t="s">
        <v>112</v>
      </c>
      <c r="C327" t="s">
        <v>67</v>
      </c>
      <c r="D327" t="s">
        <v>113</v>
      </c>
      <c r="E327" t="s">
        <v>104</v>
      </c>
      <c r="F327" t="s">
        <v>146</v>
      </c>
      <c r="G327" t="s">
        <v>147</v>
      </c>
      <c r="H327" t="s">
        <v>71</v>
      </c>
      <c r="I327" t="s">
        <v>117</v>
      </c>
      <c r="J327">
        <v>2</v>
      </c>
      <c r="K327">
        <v>1000</v>
      </c>
      <c r="L327">
        <v>2000</v>
      </c>
      <c r="M327" t="s">
        <v>63</v>
      </c>
      <c r="N327" t="s">
        <v>57</v>
      </c>
      <c r="O327" t="s">
        <v>64</v>
      </c>
      <c r="P327" t="s">
        <v>85</v>
      </c>
      <c r="Q327" t="s">
        <v>45</v>
      </c>
      <c r="R327" t="s">
        <v>34</v>
      </c>
      <c r="T327">
        <v>2</v>
      </c>
    </row>
    <row r="328" spans="1:20" x14ac:dyDescent="0.45">
      <c r="A328" t="s">
        <v>812</v>
      </c>
      <c r="B328" t="s">
        <v>286</v>
      </c>
      <c r="C328" t="s">
        <v>286</v>
      </c>
      <c r="D328" t="s">
        <v>457</v>
      </c>
      <c r="E328" t="s">
        <v>138</v>
      </c>
      <c r="F328" t="s">
        <v>91</v>
      </c>
      <c r="G328" t="s">
        <v>41</v>
      </c>
      <c r="H328" t="s">
        <v>128</v>
      </c>
      <c r="I328" t="s">
        <v>169</v>
      </c>
      <c r="J328">
        <v>-1</v>
      </c>
      <c r="K328">
        <v>0</v>
      </c>
      <c r="L328">
        <v>0</v>
      </c>
      <c r="M328" t="s">
        <v>29</v>
      </c>
      <c r="N328" t="s">
        <v>30</v>
      </c>
      <c r="O328" t="s">
        <v>31</v>
      </c>
      <c r="P328" t="s">
        <v>32</v>
      </c>
      <c r="Q328" t="s">
        <v>33</v>
      </c>
      <c r="R328" t="s">
        <v>34</v>
      </c>
      <c r="T328">
        <v>5</v>
      </c>
    </row>
    <row r="329" spans="1:20" x14ac:dyDescent="0.45">
      <c r="A329" t="s">
        <v>813</v>
      </c>
      <c r="B329" t="s">
        <v>175</v>
      </c>
      <c r="C329" t="s">
        <v>470</v>
      </c>
      <c r="D329" t="s">
        <v>747</v>
      </c>
      <c r="E329" t="s">
        <v>114</v>
      </c>
      <c r="F329" t="s">
        <v>53</v>
      </c>
      <c r="G329" t="s">
        <v>54</v>
      </c>
      <c r="H329" t="s">
        <v>128</v>
      </c>
      <c r="I329" t="s">
        <v>169</v>
      </c>
      <c r="J329">
        <v>3</v>
      </c>
      <c r="K329">
        <v>0</v>
      </c>
      <c r="L329">
        <v>0</v>
      </c>
      <c r="M329" t="s">
        <v>56</v>
      </c>
      <c r="N329" t="s">
        <v>93</v>
      </c>
      <c r="O329" t="s">
        <v>79</v>
      </c>
      <c r="P329" t="s">
        <v>32</v>
      </c>
      <c r="Q329" t="s">
        <v>45</v>
      </c>
      <c r="R329" t="s">
        <v>46</v>
      </c>
      <c r="S329" t="s">
        <v>245</v>
      </c>
      <c r="T329">
        <v>4</v>
      </c>
    </row>
    <row r="330" spans="1:20" x14ac:dyDescent="0.45">
      <c r="A330" t="s">
        <v>814</v>
      </c>
      <c r="B330" t="s">
        <v>603</v>
      </c>
      <c r="C330" t="s">
        <v>603</v>
      </c>
      <c r="D330" t="s">
        <v>603</v>
      </c>
      <c r="E330" t="s">
        <v>307</v>
      </c>
      <c r="F330" t="s">
        <v>25</v>
      </c>
      <c r="G330" t="s">
        <v>26</v>
      </c>
      <c r="H330" t="s">
        <v>42</v>
      </c>
      <c r="I330" t="s">
        <v>78</v>
      </c>
      <c r="J330">
        <v>0</v>
      </c>
      <c r="K330">
        <v>2000</v>
      </c>
      <c r="L330">
        <v>0</v>
      </c>
      <c r="N330" t="s">
        <v>57</v>
      </c>
      <c r="O330" t="s">
        <v>44</v>
      </c>
      <c r="P330" t="s">
        <v>58</v>
      </c>
      <c r="Q330" t="s">
        <v>33</v>
      </c>
      <c r="T330">
        <v>0</v>
      </c>
    </row>
    <row r="331" spans="1:20" x14ac:dyDescent="0.45">
      <c r="A331" t="s">
        <v>815</v>
      </c>
      <c r="B331" t="s">
        <v>342</v>
      </c>
      <c r="C331" t="s">
        <v>343</v>
      </c>
      <c r="D331" t="s">
        <v>291</v>
      </c>
      <c r="E331" t="s">
        <v>305</v>
      </c>
      <c r="F331" t="s">
        <v>115</v>
      </c>
      <c r="G331" t="s">
        <v>116</v>
      </c>
      <c r="H331" t="s">
        <v>128</v>
      </c>
      <c r="I331" t="s">
        <v>129</v>
      </c>
      <c r="J331">
        <v>0</v>
      </c>
      <c r="K331">
        <v>500</v>
      </c>
      <c r="L331">
        <v>0</v>
      </c>
      <c r="M331" t="s">
        <v>56</v>
      </c>
      <c r="N331" t="s">
        <v>93</v>
      </c>
      <c r="O331" t="s">
        <v>79</v>
      </c>
      <c r="P331" t="s">
        <v>58</v>
      </c>
      <c r="Q331" t="s">
        <v>33</v>
      </c>
      <c r="R331" t="s">
        <v>34</v>
      </c>
      <c r="T331">
        <v>5</v>
      </c>
    </row>
    <row r="332" spans="1:20" x14ac:dyDescent="0.45">
      <c r="A332" t="s">
        <v>816</v>
      </c>
      <c r="B332" t="s">
        <v>342</v>
      </c>
      <c r="C332" t="s">
        <v>343</v>
      </c>
      <c r="D332" t="s">
        <v>291</v>
      </c>
      <c r="E332" t="s">
        <v>172</v>
      </c>
      <c r="F332" t="s">
        <v>91</v>
      </c>
      <c r="G332" t="s">
        <v>41</v>
      </c>
      <c r="H332" t="s">
        <v>71</v>
      </c>
      <c r="I332" t="s">
        <v>92</v>
      </c>
      <c r="J332">
        <v>2</v>
      </c>
      <c r="K332">
        <v>1000</v>
      </c>
      <c r="L332">
        <v>2000</v>
      </c>
      <c r="M332" t="s">
        <v>56</v>
      </c>
      <c r="N332" t="s">
        <v>57</v>
      </c>
      <c r="O332" t="s">
        <v>31</v>
      </c>
      <c r="P332" t="s">
        <v>58</v>
      </c>
      <c r="Q332" t="s">
        <v>33</v>
      </c>
      <c r="T332">
        <v>5</v>
      </c>
    </row>
    <row r="333" spans="1:20" x14ac:dyDescent="0.45">
      <c r="A333" t="s">
        <v>2496</v>
      </c>
      <c r="B333" t="s">
        <v>258</v>
      </c>
      <c r="C333" t="s">
        <v>434</v>
      </c>
      <c r="D333" t="s">
        <v>434</v>
      </c>
      <c r="E333" t="s">
        <v>495</v>
      </c>
      <c r="F333" t="s">
        <v>40</v>
      </c>
      <c r="G333" t="s">
        <v>41</v>
      </c>
      <c r="H333" t="s">
        <v>27</v>
      </c>
      <c r="I333" t="s">
        <v>84</v>
      </c>
      <c r="J333">
        <v>1</v>
      </c>
      <c r="K333">
        <v>500</v>
      </c>
      <c r="L333">
        <v>500</v>
      </c>
      <c r="M333" t="s">
        <v>56</v>
      </c>
      <c r="N333" t="s">
        <v>73</v>
      </c>
      <c r="O333" t="s">
        <v>44</v>
      </c>
      <c r="P333" t="s">
        <v>32</v>
      </c>
      <c r="Q333" t="s">
        <v>45</v>
      </c>
      <c r="T333">
        <v>0</v>
      </c>
    </row>
    <row r="334" spans="1:20" x14ac:dyDescent="0.45">
      <c r="A334" t="s">
        <v>817</v>
      </c>
      <c r="B334" t="s">
        <v>314</v>
      </c>
      <c r="C334" t="s">
        <v>374</v>
      </c>
      <c r="D334" t="s">
        <v>818</v>
      </c>
      <c r="E334" t="s">
        <v>172</v>
      </c>
      <c r="F334" t="s">
        <v>53</v>
      </c>
      <c r="G334" t="s">
        <v>54</v>
      </c>
      <c r="H334" t="s">
        <v>71</v>
      </c>
      <c r="I334" t="s">
        <v>72</v>
      </c>
      <c r="J334">
        <v>0</v>
      </c>
      <c r="K334">
        <v>0</v>
      </c>
      <c r="L334">
        <v>0</v>
      </c>
      <c r="M334" t="s">
        <v>63</v>
      </c>
      <c r="N334" t="s">
        <v>73</v>
      </c>
      <c r="O334" t="s">
        <v>79</v>
      </c>
      <c r="P334" t="s">
        <v>58</v>
      </c>
      <c r="Q334" t="s">
        <v>45</v>
      </c>
      <c r="R334" t="s">
        <v>34</v>
      </c>
      <c r="T334">
        <v>4</v>
      </c>
    </row>
    <row r="335" spans="1:20" x14ac:dyDescent="0.45">
      <c r="A335" t="s">
        <v>819</v>
      </c>
      <c r="B335" t="s">
        <v>441</v>
      </c>
      <c r="C335" t="s">
        <v>132</v>
      </c>
      <c r="D335" t="s">
        <v>363</v>
      </c>
      <c r="E335" t="s">
        <v>365</v>
      </c>
      <c r="F335" t="s">
        <v>53</v>
      </c>
      <c r="G335" t="s">
        <v>54</v>
      </c>
      <c r="H335" t="s">
        <v>27</v>
      </c>
      <c r="I335" t="s">
        <v>55</v>
      </c>
      <c r="J335">
        <v>0</v>
      </c>
      <c r="K335">
        <v>0</v>
      </c>
      <c r="L335">
        <v>0</v>
      </c>
      <c r="M335" t="s">
        <v>63</v>
      </c>
      <c r="N335" t="s">
        <v>30</v>
      </c>
      <c r="O335" t="s">
        <v>44</v>
      </c>
      <c r="P335" t="s">
        <v>85</v>
      </c>
      <c r="Q335" t="s">
        <v>33</v>
      </c>
      <c r="R335" t="s">
        <v>46</v>
      </c>
      <c r="S335" t="s">
        <v>47</v>
      </c>
      <c r="T335">
        <v>3</v>
      </c>
    </row>
    <row r="336" spans="1:20" x14ac:dyDescent="0.45">
      <c r="A336" t="s">
        <v>820</v>
      </c>
      <c r="B336" t="s">
        <v>821</v>
      </c>
      <c r="C336" t="s">
        <v>739</v>
      </c>
      <c r="D336" t="s">
        <v>567</v>
      </c>
      <c r="E336" t="s">
        <v>227</v>
      </c>
      <c r="F336" t="s">
        <v>25</v>
      </c>
      <c r="G336" t="s">
        <v>26</v>
      </c>
      <c r="H336" t="s">
        <v>71</v>
      </c>
      <c r="I336" t="s">
        <v>72</v>
      </c>
      <c r="J336">
        <v>2</v>
      </c>
      <c r="K336">
        <v>0</v>
      </c>
      <c r="L336">
        <v>0</v>
      </c>
      <c r="M336" t="s">
        <v>63</v>
      </c>
      <c r="N336" t="s">
        <v>57</v>
      </c>
      <c r="O336" t="s">
        <v>31</v>
      </c>
      <c r="P336" t="s">
        <v>85</v>
      </c>
      <c r="Q336" t="s">
        <v>45</v>
      </c>
      <c r="R336" t="s">
        <v>34</v>
      </c>
      <c r="T336">
        <v>6</v>
      </c>
    </row>
    <row r="337" spans="1:20" x14ac:dyDescent="0.45">
      <c r="A337" t="s">
        <v>822</v>
      </c>
      <c r="B337" t="s">
        <v>200</v>
      </c>
      <c r="C337" t="s">
        <v>416</v>
      </c>
      <c r="D337" t="s">
        <v>383</v>
      </c>
      <c r="E337" t="s">
        <v>498</v>
      </c>
      <c r="F337" t="s">
        <v>53</v>
      </c>
      <c r="G337" t="s">
        <v>54</v>
      </c>
      <c r="H337" t="s">
        <v>27</v>
      </c>
      <c r="I337" t="s">
        <v>28</v>
      </c>
      <c r="J337">
        <v>2</v>
      </c>
      <c r="K337">
        <v>0</v>
      </c>
      <c r="L337">
        <v>0</v>
      </c>
      <c r="N337" t="s">
        <v>57</v>
      </c>
      <c r="O337" t="s">
        <v>64</v>
      </c>
      <c r="P337" t="s">
        <v>58</v>
      </c>
      <c r="Q337" t="s">
        <v>45</v>
      </c>
      <c r="R337" t="s">
        <v>34</v>
      </c>
      <c r="T337">
        <v>6</v>
      </c>
    </row>
    <row r="338" spans="1:20" x14ac:dyDescent="0.45">
      <c r="A338" t="s">
        <v>823</v>
      </c>
      <c r="B338" t="s">
        <v>220</v>
      </c>
      <c r="C338" t="s">
        <v>219</v>
      </c>
      <c r="D338" t="s">
        <v>624</v>
      </c>
      <c r="E338" t="s">
        <v>547</v>
      </c>
      <c r="F338" t="s">
        <v>53</v>
      </c>
      <c r="G338" t="s">
        <v>54</v>
      </c>
      <c r="H338" t="s">
        <v>71</v>
      </c>
      <c r="I338" t="s">
        <v>117</v>
      </c>
      <c r="J338">
        <v>2</v>
      </c>
      <c r="K338">
        <v>2000</v>
      </c>
      <c r="L338">
        <v>4000</v>
      </c>
      <c r="M338" t="s">
        <v>63</v>
      </c>
      <c r="N338" t="s">
        <v>73</v>
      </c>
      <c r="O338" t="s">
        <v>31</v>
      </c>
      <c r="P338" t="s">
        <v>85</v>
      </c>
      <c r="Q338" t="s">
        <v>45</v>
      </c>
      <c r="T338">
        <v>1</v>
      </c>
    </row>
    <row r="339" spans="1:20" x14ac:dyDescent="0.45">
      <c r="A339" t="s">
        <v>824</v>
      </c>
      <c r="B339" t="s">
        <v>120</v>
      </c>
      <c r="C339" t="s">
        <v>413</v>
      </c>
      <c r="D339" t="s">
        <v>199</v>
      </c>
      <c r="E339" t="s">
        <v>448</v>
      </c>
      <c r="F339" t="s">
        <v>146</v>
      </c>
      <c r="G339" t="s">
        <v>147</v>
      </c>
      <c r="H339" t="s">
        <v>27</v>
      </c>
      <c r="I339" t="s">
        <v>84</v>
      </c>
      <c r="J339">
        <v>2</v>
      </c>
      <c r="K339">
        <v>1000</v>
      </c>
      <c r="L339">
        <v>2000</v>
      </c>
      <c r="M339" t="s">
        <v>63</v>
      </c>
      <c r="N339" t="s">
        <v>93</v>
      </c>
      <c r="O339" t="s">
        <v>44</v>
      </c>
      <c r="P339" t="s">
        <v>85</v>
      </c>
      <c r="Q339" t="s">
        <v>45</v>
      </c>
      <c r="T339">
        <v>1</v>
      </c>
    </row>
    <row r="340" spans="1:20" x14ac:dyDescent="0.45">
      <c r="A340" t="s">
        <v>825</v>
      </c>
      <c r="B340" t="s">
        <v>826</v>
      </c>
      <c r="C340" t="s">
        <v>500</v>
      </c>
      <c r="D340" t="s">
        <v>432</v>
      </c>
      <c r="E340" t="s">
        <v>463</v>
      </c>
      <c r="F340" t="s">
        <v>168</v>
      </c>
      <c r="G340" t="s">
        <v>41</v>
      </c>
      <c r="H340" t="s">
        <v>27</v>
      </c>
      <c r="I340" t="s">
        <v>28</v>
      </c>
      <c r="J340">
        <v>-1</v>
      </c>
      <c r="K340">
        <v>0</v>
      </c>
      <c r="L340">
        <v>0</v>
      </c>
      <c r="N340" t="s">
        <v>30</v>
      </c>
      <c r="O340" t="s">
        <v>31</v>
      </c>
      <c r="P340" t="s">
        <v>32</v>
      </c>
      <c r="Q340" t="s">
        <v>45</v>
      </c>
      <c r="R340" t="s">
        <v>34</v>
      </c>
      <c r="T340">
        <v>2</v>
      </c>
    </row>
    <row r="341" spans="1:20" x14ac:dyDescent="0.45">
      <c r="A341" t="s">
        <v>827</v>
      </c>
      <c r="B341" t="s">
        <v>432</v>
      </c>
      <c r="C341" t="s">
        <v>432</v>
      </c>
      <c r="D341" t="s">
        <v>256</v>
      </c>
      <c r="E341" t="s">
        <v>298</v>
      </c>
      <c r="F341" t="s">
        <v>168</v>
      </c>
      <c r="G341" t="s">
        <v>41</v>
      </c>
      <c r="H341" t="s">
        <v>71</v>
      </c>
      <c r="I341" t="s">
        <v>92</v>
      </c>
      <c r="J341">
        <v>-1</v>
      </c>
      <c r="K341">
        <v>0</v>
      </c>
      <c r="L341">
        <v>0</v>
      </c>
      <c r="M341" t="s">
        <v>56</v>
      </c>
      <c r="N341" t="s">
        <v>93</v>
      </c>
      <c r="O341" t="s">
        <v>44</v>
      </c>
      <c r="P341" t="s">
        <v>58</v>
      </c>
      <c r="Q341" t="s">
        <v>33</v>
      </c>
      <c r="R341" t="s">
        <v>46</v>
      </c>
      <c r="S341" t="s">
        <v>254</v>
      </c>
      <c r="T341">
        <v>5</v>
      </c>
    </row>
    <row r="342" spans="1:20" x14ac:dyDescent="0.45">
      <c r="A342" t="s">
        <v>828</v>
      </c>
      <c r="B342" t="s">
        <v>714</v>
      </c>
      <c r="C342" t="s">
        <v>713</v>
      </c>
      <c r="D342" t="s">
        <v>689</v>
      </c>
      <c r="E342" t="s">
        <v>176</v>
      </c>
      <c r="F342" t="s">
        <v>25</v>
      </c>
      <c r="G342" t="s">
        <v>26</v>
      </c>
      <c r="H342" t="s">
        <v>128</v>
      </c>
      <c r="I342" t="s">
        <v>231</v>
      </c>
      <c r="J342">
        <v>3</v>
      </c>
      <c r="K342">
        <v>0</v>
      </c>
      <c r="L342">
        <v>0</v>
      </c>
      <c r="N342" t="s">
        <v>73</v>
      </c>
      <c r="O342" t="s">
        <v>79</v>
      </c>
      <c r="P342" t="s">
        <v>58</v>
      </c>
      <c r="Q342" t="s">
        <v>33</v>
      </c>
      <c r="R342" t="s">
        <v>46</v>
      </c>
      <c r="T342">
        <v>6</v>
      </c>
    </row>
    <row r="343" spans="1:20" x14ac:dyDescent="0.45">
      <c r="A343" t="s">
        <v>829</v>
      </c>
      <c r="B343" t="s">
        <v>418</v>
      </c>
      <c r="C343" t="s">
        <v>483</v>
      </c>
      <c r="D343" t="s">
        <v>588</v>
      </c>
      <c r="E343" t="s">
        <v>62</v>
      </c>
      <c r="F343" t="s">
        <v>40</v>
      </c>
      <c r="G343" t="s">
        <v>41</v>
      </c>
      <c r="H343" t="s">
        <v>42</v>
      </c>
      <c r="I343" t="s">
        <v>122</v>
      </c>
      <c r="J343">
        <v>2</v>
      </c>
      <c r="K343">
        <v>1000</v>
      </c>
      <c r="L343">
        <v>2000</v>
      </c>
      <c r="M343" t="s">
        <v>29</v>
      </c>
      <c r="N343" t="s">
        <v>57</v>
      </c>
      <c r="O343" t="s">
        <v>44</v>
      </c>
      <c r="P343" t="s">
        <v>58</v>
      </c>
      <c r="Q343" t="s">
        <v>45</v>
      </c>
      <c r="R343" t="s">
        <v>34</v>
      </c>
      <c r="T343">
        <v>4</v>
      </c>
    </row>
    <row r="344" spans="1:20" x14ac:dyDescent="0.45">
      <c r="A344" t="s">
        <v>830</v>
      </c>
      <c r="B344" t="s">
        <v>403</v>
      </c>
      <c r="C344" t="s">
        <v>262</v>
      </c>
      <c r="D344" t="s">
        <v>262</v>
      </c>
      <c r="E344" t="s">
        <v>190</v>
      </c>
      <c r="F344" t="s">
        <v>115</v>
      </c>
      <c r="G344" t="s">
        <v>116</v>
      </c>
      <c r="H344" t="s">
        <v>42</v>
      </c>
      <c r="I344" t="s">
        <v>78</v>
      </c>
      <c r="J344">
        <v>3</v>
      </c>
      <c r="K344">
        <v>500</v>
      </c>
      <c r="L344">
        <v>1500</v>
      </c>
      <c r="M344" t="s">
        <v>56</v>
      </c>
      <c r="N344" t="s">
        <v>73</v>
      </c>
      <c r="O344" t="s">
        <v>31</v>
      </c>
      <c r="P344" t="s">
        <v>85</v>
      </c>
      <c r="Q344" t="s">
        <v>33</v>
      </c>
      <c r="R344" t="s">
        <v>34</v>
      </c>
      <c r="T344">
        <v>0</v>
      </c>
    </row>
    <row r="345" spans="1:20" x14ac:dyDescent="0.45">
      <c r="A345" t="s">
        <v>831</v>
      </c>
      <c r="B345" t="s">
        <v>490</v>
      </c>
      <c r="C345" t="s">
        <v>546</v>
      </c>
      <c r="D345" t="s">
        <v>832</v>
      </c>
      <c r="E345" t="s">
        <v>601</v>
      </c>
      <c r="F345" t="s">
        <v>168</v>
      </c>
      <c r="G345" t="s">
        <v>41</v>
      </c>
      <c r="H345" t="s">
        <v>42</v>
      </c>
      <c r="I345" t="s">
        <v>43</v>
      </c>
      <c r="J345">
        <v>2</v>
      </c>
      <c r="K345">
        <v>500</v>
      </c>
      <c r="L345">
        <v>1000</v>
      </c>
      <c r="M345" t="s">
        <v>29</v>
      </c>
      <c r="N345" t="s">
        <v>57</v>
      </c>
      <c r="O345" t="s">
        <v>79</v>
      </c>
      <c r="P345" t="s">
        <v>85</v>
      </c>
      <c r="Q345" t="s">
        <v>33</v>
      </c>
      <c r="R345" t="s">
        <v>46</v>
      </c>
      <c r="S345" t="s">
        <v>245</v>
      </c>
      <c r="T345">
        <v>3</v>
      </c>
    </row>
    <row r="346" spans="1:20" x14ac:dyDescent="0.45">
      <c r="A346" t="s">
        <v>833</v>
      </c>
      <c r="B346" t="s">
        <v>166</v>
      </c>
      <c r="C346" t="s">
        <v>644</v>
      </c>
      <c r="D346" t="s">
        <v>557</v>
      </c>
      <c r="E346" t="s">
        <v>194</v>
      </c>
      <c r="F346" t="s">
        <v>91</v>
      </c>
      <c r="G346" t="s">
        <v>41</v>
      </c>
      <c r="H346" t="s">
        <v>128</v>
      </c>
      <c r="I346" t="s">
        <v>231</v>
      </c>
      <c r="J346">
        <v>-1</v>
      </c>
      <c r="K346">
        <v>100</v>
      </c>
      <c r="L346">
        <v>-100</v>
      </c>
      <c r="M346" t="s">
        <v>56</v>
      </c>
      <c r="N346" t="s">
        <v>57</v>
      </c>
      <c r="O346" t="s">
        <v>64</v>
      </c>
      <c r="P346" t="s">
        <v>85</v>
      </c>
      <c r="Q346" t="s">
        <v>45</v>
      </c>
      <c r="R346" t="s">
        <v>46</v>
      </c>
      <c r="S346" t="s">
        <v>254</v>
      </c>
      <c r="T346">
        <v>1</v>
      </c>
    </row>
    <row r="347" spans="1:20" x14ac:dyDescent="0.45">
      <c r="A347" t="s">
        <v>834</v>
      </c>
      <c r="B347" t="s">
        <v>835</v>
      </c>
      <c r="C347" t="s">
        <v>165</v>
      </c>
      <c r="D347" t="s">
        <v>835</v>
      </c>
      <c r="E347" t="s">
        <v>127</v>
      </c>
      <c r="F347" t="s">
        <v>91</v>
      </c>
      <c r="G347" t="s">
        <v>41</v>
      </c>
      <c r="H347" t="s">
        <v>71</v>
      </c>
      <c r="I347" t="s">
        <v>92</v>
      </c>
      <c r="J347">
        <v>-1</v>
      </c>
      <c r="K347">
        <v>2000</v>
      </c>
      <c r="L347">
        <v>-2166</v>
      </c>
      <c r="M347" t="s">
        <v>29</v>
      </c>
      <c r="N347" t="s">
        <v>93</v>
      </c>
      <c r="O347" t="s">
        <v>44</v>
      </c>
      <c r="P347" t="s">
        <v>85</v>
      </c>
      <c r="Q347" t="s">
        <v>45</v>
      </c>
      <c r="T347">
        <v>-1</v>
      </c>
    </row>
    <row r="348" spans="1:20" x14ac:dyDescent="0.45">
      <c r="A348" t="s">
        <v>836</v>
      </c>
      <c r="B348" t="s">
        <v>136</v>
      </c>
      <c r="C348" t="s">
        <v>136</v>
      </c>
      <c r="D348" t="s">
        <v>95</v>
      </c>
      <c r="E348" t="s">
        <v>205</v>
      </c>
      <c r="F348" t="s">
        <v>40</v>
      </c>
      <c r="G348" t="s">
        <v>41</v>
      </c>
      <c r="H348" t="s">
        <v>42</v>
      </c>
      <c r="I348" t="s">
        <v>78</v>
      </c>
      <c r="J348">
        <v>-1</v>
      </c>
      <c r="K348">
        <v>1000</v>
      </c>
      <c r="L348">
        <v>-1000</v>
      </c>
      <c r="N348" t="s">
        <v>57</v>
      </c>
      <c r="O348" t="s">
        <v>31</v>
      </c>
      <c r="P348" t="s">
        <v>85</v>
      </c>
      <c r="Q348" t="s">
        <v>33</v>
      </c>
      <c r="T348">
        <v>4</v>
      </c>
    </row>
    <row r="349" spans="1:20" x14ac:dyDescent="0.45">
      <c r="A349" t="s">
        <v>837</v>
      </c>
      <c r="B349" t="s">
        <v>337</v>
      </c>
      <c r="C349" t="s">
        <v>337</v>
      </c>
      <c r="D349" t="s">
        <v>99</v>
      </c>
      <c r="E349" t="s">
        <v>596</v>
      </c>
      <c r="F349" t="s">
        <v>91</v>
      </c>
      <c r="G349" t="s">
        <v>41</v>
      </c>
      <c r="H349" t="s">
        <v>42</v>
      </c>
      <c r="I349" t="s">
        <v>43</v>
      </c>
      <c r="J349">
        <v>2</v>
      </c>
      <c r="K349">
        <v>500</v>
      </c>
      <c r="L349">
        <v>1000</v>
      </c>
      <c r="N349" t="s">
        <v>73</v>
      </c>
      <c r="O349" t="s">
        <v>44</v>
      </c>
      <c r="P349" t="s">
        <v>85</v>
      </c>
      <c r="Q349" t="s">
        <v>33</v>
      </c>
      <c r="T349">
        <v>6</v>
      </c>
    </row>
    <row r="350" spans="1:20" x14ac:dyDescent="0.45">
      <c r="A350" t="s">
        <v>232</v>
      </c>
      <c r="B350" t="s">
        <v>314</v>
      </c>
      <c r="C350" t="s">
        <v>691</v>
      </c>
      <c r="D350" t="s">
        <v>691</v>
      </c>
      <c r="E350" t="s">
        <v>356</v>
      </c>
      <c r="F350" t="s">
        <v>40</v>
      </c>
      <c r="G350" t="s">
        <v>41</v>
      </c>
      <c r="H350" t="s">
        <v>27</v>
      </c>
      <c r="I350" t="s">
        <v>55</v>
      </c>
      <c r="J350">
        <v>3</v>
      </c>
      <c r="K350">
        <v>0</v>
      </c>
      <c r="L350">
        <v>0</v>
      </c>
      <c r="M350" t="s">
        <v>63</v>
      </c>
      <c r="N350" t="s">
        <v>93</v>
      </c>
      <c r="O350" t="s">
        <v>64</v>
      </c>
      <c r="P350" t="s">
        <v>58</v>
      </c>
      <c r="Q350" t="s">
        <v>33</v>
      </c>
      <c r="T350">
        <v>0</v>
      </c>
    </row>
    <row r="351" spans="1:20" x14ac:dyDescent="0.45">
      <c r="A351" t="s">
        <v>838</v>
      </c>
      <c r="B351" t="s">
        <v>839</v>
      </c>
      <c r="C351" t="s">
        <v>416</v>
      </c>
      <c r="D351" t="s">
        <v>199</v>
      </c>
      <c r="E351" t="s">
        <v>172</v>
      </c>
      <c r="F351" t="s">
        <v>69</v>
      </c>
      <c r="G351" t="s">
        <v>70</v>
      </c>
      <c r="H351" t="s">
        <v>128</v>
      </c>
      <c r="I351" t="s">
        <v>231</v>
      </c>
      <c r="J351">
        <v>2</v>
      </c>
      <c r="K351">
        <v>0</v>
      </c>
      <c r="L351">
        <v>0</v>
      </c>
      <c r="M351" t="s">
        <v>29</v>
      </c>
      <c r="N351" t="s">
        <v>30</v>
      </c>
      <c r="O351" t="s">
        <v>79</v>
      </c>
      <c r="P351" t="s">
        <v>58</v>
      </c>
      <c r="Q351" t="s">
        <v>45</v>
      </c>
      <c r="R351" t="s">
        <v>34</v>
      </c>
      <c r="T351">
        <v>-1</v>
      </c>
    </row>
    <row r="352" spans="1:20" x14ac:dyDescent="0.45">
      <c r="A352" t="s">
        <v>840</v>
      </c>
      <c r="B352" t="s">
        <v>265</v>
      </c>
      <c r="C352" t="s">
        <v>265</v>
      </c>
      <c r="D352" t="s">
        <v>266</v>
      </c>
      <c r="E352" t="s">
        <v>320</v>
      </c>
      <c r="F352" t="s">
        <v>40</v>
      </c>
      <c r="G352" t="s">
        <v>41</v>
      </c>
      <c r="H352" t="s">
        <v>128</v>
      </c>
      <c r="I352" t="s">
        <v>169</v>
      </c>
      <c r="J352">
        <v>-1</v>
      </c>
      <c r="K352">
        <v>2000</v>
      </c>
      <c r="L352">
        <v>-1875</v>
      </c>
      <c r="M352" t="s">
        <v>29</v>
      </c>
      <c r="N352" t="s">
        <v>30</v>
      </c>
      <c r="O352" t="s">
        <v>44</v>
      </c>
      <c r="P352" t="s">
        <v>85</v>
      </c>
      <c r="Q352" t="s">
        <v>33</v>
      </c>
      <c r="R352" t="s">
        <v>46</v>
      </c>
      <c r="T352">
        <v>3</v>
      </c>
    </row>
    <row r="353" spans="1:20" x14ac:dyDescent="0.45">
      <c r="A353" t="s">
        <v>841</v>
      </c>
      <c r="B353" t="s">
        <v>50</v>
      </c>
      <c r="C353" t="s">
        <v>171</v>
      </c>
      <c r="D353" t="s">
        <v>296</v>
      </c>
      <c r="E353" t="s">
        <v>408</v>
      </c>
      <c r="F353" t="s">
        <v>40</v>
      </c>
      <c r="G353" t="s">
        <v>41</v>
      </c>
      <c r="H353" t="s">
        <v>128</v>
      </c>
      <c r="I353" t="s">
        <v>169</v>
      </c>
      <c r="J353">
        <v>3</v>
      </c>
      <c r="K353">
        <v>1000</v>
      </c>
      <c r="L353">
        <v>3000</v>
      </c>
      <c r="M353" t="s">
        <v>56</v>
      </c>
      <c r="N353" t="s">
        <v>57</v>
      </c>
      <c r="O353" t="s">
        <v>44</v>
      </c>
      <c r="P353" t="s">
        <v>85</v>
      </c>
      <c r="Q353" t="s">
        <v>33</v>
      </c>
      <c r="R353" t="s">
        <v>34</v>
      </c>
      <c r="T353">
        <v>4</v>
      </c>
    </row>
    <row r="354" spans="1:20" x14ac:dyDescent="0.45">
      <c r="A354" t="s">
        <v>842</v>
      </c>
      <c r="B354" t="s">
        <v>61</v>
      </c>
      <c r="C354" t="s">
        <v>492</v>
      </c>
      <c r="D354" t="s">
        <v>150</v>
      </c>
      <c r="E354" t="s">
        <v>298</v>
      </c>
      <c r="F354" t="s">
        <v>40</v>
      </c>
      <c r="G354" t="s">
        <v>41</v>
      </c>
      <c r="H354" t="s">
        <v>128</v>
      </c>
      <c r="I354" t="s">
        <v>129</v>
      </c>
      <c r="J354">
        <v>1</v>
      </c>
      <c r="K354">
        <v>1000</v>
      </c>
      <c r="L354">
        <v>1000</v>
      </c>
      <c r="N354" t="s">
        <v>30</v>
      </c>
      <c r="O354" t="s">
        <v>64</v>
      </c>
      <c r="P354" t="s">
        <v>85</v>
      </c>
      <c r="Q354" t="s">
        <v>45</v>
      </c>
      <c r="R354" t="s">
        <v>46</v>
      </c>
      <c r="T354">
        <v>5</v>
      </c>
    </row>
    <row r="355" spans="1:20" x14ac:dyDescent="0.45">
      <c r="A355" t="s">
        <v>843</v>
      </c>
      <c r="B355" t="s">
        <v>844</v>
      </c>
      <c r="C355" t="s">
        <v>665</v>
      </c>
      <c r="D355" t="s">
        <v>845</v>
      </c>
      <c r="E355" t="s">
        <v>379</v>
      </c>
      <c r="F355" t="s">
        <v>53</v>
      </c>
      <c r="G355" t="s">
        <v>54</v>
      </c>
      <c r="H355" t="s">
        <v>128</v>
      </c>
      <c r="I355" t="s">
        <v>129</v>
      </c>
      <c r="J355">
        <v>2</v>
      </c>
      <c r="K355">
        <v>0</v>
      </c>
      <c r="L355">
        <v>0</v>
      </c>
      <c r="M355" t="s">
        <v>63</v>
      </c>
      <c r="N355" t="s">
        <v>57</v>
      </c>
      <c r="O355" t="s">
        <v>79</v>
      </c>
      <c r="P355" t="s">
        <v>85</v>
      </c>
      <c r="Q355" t="s">
        <v>33</v>
      </c>
      <c r="R355" t="s">
        <v>46</v>
      </c>
      <c r="T355">
        <v>-1</v>
      </c>
    </row>
    <row r="356" spans="1:20" x14ac:dyDescent="0.45">
      <c r="A356" t="s">
        <v>846</v>
      </c>
      <c r="B356" t="s">
        <v>260</v>
      </c>
      <c r="C356" t="s">
        <v>261</v>
      </c>
      <c r="D356" t="s">
        <v>61</v>
      </c>
      <c r="E356" t="s">
        <v>287</v>
      </c>
      <c r="F356" t="s">
        <v>168</v>
      </c>
      <c r="G356" t="s">
        <v>41</v>
      </c>
      <c r="H356" t="s">
        <v>27</v>
      </c>
      <c r="I356" t="s">
        <v>84</v>
      </c>
      <c r="J356">
        <v>0</v>
      </c>
      <c r="K356">
        <v>1000</v>
      </c>
      <c r="L356">
        <v>0</v>
      </c>
      <c r="M356" t="s">
        <v>29</v>
      </c>
      <c r="N356" t="s">
        <v>30</v>
      </c>
      <c r="O356" t="s">
        <v>44</v>
      </c>
      <c r="P356" t="s">
        <v>32</v>
      </c>
      <c r="Q356" t="s">
        <v>33</v>
      </c>
      <c r="T356">
        <v>1</v>
      </c>
    </row>
    <row r="357" spans="1:20" x14ac:dyDescent="0.45">
      <c r="A357" t="s">
        <v>847</v>
      </c>
      <c r="B357" t="s">
        <v>393</v>
      </c>
      <c r="C357" t="s">
        <v>436</v>
      </c>
      <c r="D357" t="s">
        <v>225</v>
      </c>
      <c r="E357" t="s">
        <v>181</v>
      </c>
      <c r="F357" t="s">
        <v>69</v>
      </c>
      <c r="G357" t="s">
        <v>70</v>
      </c>
      <c r="H357" t="s">
        <v>42</v>
      </c>
      <c r="I357" t="s">
        <v>122</v>
      </c>
      <c r="J357">
        <v>1</v>
      </c>
      <c r="K357">
        <v>100</v>
      </c>
      <c r="L357">
        <v>100</v>
      </c>
      <c r="M357" t="s">
        <v>56</v>
      </c>
      <c r="N357" t="s">
        <v>57</v>
      </c>
      <c r="O357" t="s">
        <v>44</v>
      </c>
      <c r="P357" t="s">
        <v>85</v>
      </c>
      <c r="Q357" t="s">
        <v>45</v>
      </c>
      <c r="R357" t="s">
        <v>34</v>
      </c>
      <c r="T357">
        <v>5</v>
      </c>
    </row>
    <row r="358" spans="1:20" x14ac:dyDescent="0.45">
      <c r="A358" t="s">
        <v>312</v>
      </c>
      <c r="B358" t="s">
        <v>600</v>
      </c>
      <c r="C358" t="s">
        <v>600</v>
      </c>
      <c r="D358" t="s">
        <v>593</v>
      </c>
      <c r="E358" t="s">
        <v>607</v>
      </c>
      <c r="F358" t="s">
        <v>146</v>
      </c>
      <c r="G358" t="s">
        <v>147</v>
      </c>
      <c r="H358" t="s">
        <v>128</v>
      </c>
      <c r="I358" t="s">
        <v>169</v>
      </c>
      <c r="J358">
        <v>-1</v>
      </c>
      <c r="K358">
        <v>0</v>
      </c>
      <c r="L358">
        <v>0</v>
      </c>
      <c r="M358" t="s">
        <v>56</v>
      </c>
      <c r="N358" t="s">
        <v>93</v>
      </c>
      <c r="O358" t="s">
        <v>64</v>
      </c>
      <c r="P358" t="s">
        <v>32</v>
      </c>
      <c r="Q358" t="s">
        <v>45</v>
      </c>
      <c r="R358" t="s">
        <v>34</v>
      </c>
      <c r="T358">
        <v>1</v>
      </c>
    </row>
    <row r="359" spans="1:20" x14ac:dyDescent="0.45">
      <c r="A359" t="s">
        <v>848</v>
      </c>
      <c r="B359" t="s">
        <v>667</v>
      </c>
      <c r="C359" t="s">
        <v>490</v>
      </c>
      <c r="D359" t="s">
        <v>505</v>
      </c>
      <c r="E359" t="s">
        <v>134</v>
      </c>
      <c r="F359" t="s">
        <v>168</v>
      </c>
      <c r="G359" t="s">
        <v>41</v>
      </c>
      <c r="H359" t="s">
        <v>71</v>
      </c>
      <c r="I359" t="s">
        <v>72</v>
      </c>
      <c r="J359">
        <v>0</v>
      </c>
      <c r="K359">
        <v>2000</v>
      </c>
      <c r="L359">
        <v>0</v>
      </c>
      <c r="M359" t="s">
        <v>63</v>
      </c>
      <c r="N359" t="s">
        <v>93</v>
      </c>
      <c r="O359" t="s">
        <v>79</v>
      </c>
      <c r="P359" t="s">
        <v>58</v>
      </c>
      <c r="Q359" t="s">
        <v>45</v>
      </c>
      <c r="T359">
        <v>-1</v>
      </c>
    </row>
    <row r="360" spans="1:20" x14ac:dyDescent="0.45">
      <c r="A360" t="s">
        <v>849</v>
      </c>
      <c r="B360" t="s">
        <v>718</v>
      </c>
      <c r="C360" t="s">
        <v>133</v>
      </c>
      <c r="D360" t="s">
        <v>490</v>
      </c>
      <c r="E360" t="s">
        <v>114</v>
      </c>
      <c r="F360" t="s">
        <v>25</v>
      </c>
      <c r="G360" t="s">
        <v>26</v>
      </c>
      <c r="H360" t="s">
        <v>27</v>
      </c>
      <c r="I360" t="s">
        <v>55</v>
      </c>
      <c r="J360">
        <v>-1</v>
      </c>
      <c r="K360">
        <v>100</v>
      </c>
      <c r="L360">
        <v>-100</v>
      </c>
      <c r="M360" t="s">
        <v>56</v>
      </c>
      <c r="N360" t="s">
        <v>93</v>
      </c>
      <c r="O360" t="s">
        <v>79</v>
      </c>
      <c r="P360" t="s">
        <v>58</v>
      </c>
      <c r="Q360" t="s">
        <v>45</v>
      </c>
      <c r="R360" t="s">
        <v>34</v>
      </c>
      <c r="T360">
        <v>7</v>
      </c>
    </row>
    <row r="361" spans="1:20" x14ac:dyDescent="0.45">
      <c r="A361" t="s">
        <v>2497</v>
      </c>
      <c r="B361" t="s">
        <v>525</v>
      </c>
      <c r="C361" t="s">
        <v>504</v>
      </c>
      <c r="D361" t="s">
        <v>667</v>
      </c>
      <c r="E361" t="s">
        <v>591</v>
      </c>
      <c r="F361" t="s">
        <v>25</v>
      </c>
      <c r="G361" t="s">
        <v>26</v>
      </c>
      <c r="H361" t="s">
        <v>128</v>
      </c>
      <c r="I361" t="s">
        <v>231</v>
      </c>
      <c r="J361">
        <v>3</v>
      </c>
      <c r="K361">
        <v>2000</v>
      </c>
      <c r="L361">
        <v>6000</v>
      </c>
      <c r="N361" t="s">
        <v>57</v>
      </c>
      <c r="O361" t="s">
        <v>64</v>
      </c>
      <c r="P361" t="s">
        <v>32</v>
      </c>
      <c r="Q361" t="s">
        <v>33</v>
      </c>
      <c r="R361" t="s">
        <v>34</v>
      </c>
      <c r="T361">
        <v>3</v>
      </c>
    </row>
    <row r="362" spans="1:20" x14ac:dyDescent="0.45">
      <c r="A362" t="s">
        <v>851</v>
      </c>
      <c r="B362" t="s">
        <v>606</v>
      </c>
      <c r="C362" t="s">
        <v>606</v>
      </c>
      <c r="D362" t="s">
        <v>492</v>
      </c>
      <c r="E362" t="s">
        <v>141</v>
      </c>
      <c r="F362" t="s">
        <v>53</v>
      </c>
      <c r="G362" t="s">
        <v>54</v>
      </c>
      <c r="H362" t="s">
        <v>128</v>
      </c>
      <c r="I362" t="s">
        <v>169</v>
      </c>
      <c r="J362">
        <v>-1</v>
      </c>
      <c r="K362">
        <v>1000</v>
      </c>
      <c r="L362">
        <v>-1000</v>
      </c>
      <c r="M362" t="s">
        <v>56</v>
      </c>
      <c r="N362" t="s">
        <v>30</v>
      </c>
      <c r="O362" t="s">
        <v>31</v>
      </c>
      <c r="P362" t="s">
        <v>85</v>
      </c>
      <c r="Q362" t="s">
        <v>45</v>
      </c>
      <c r="R362" t="s">
        <v>46</v>
      </c>
      <c r="S362" t="s">
        <v>245</v>
      </c>
      <c r="T362">
        <v>-1</v>
      </c>
    </row>
    <row r="363" spans="1:20" x14ac:dyDescent="0.45">
      <c r="A363" t="s">
        <v>852</v>
      </c>
      <c r="B363" t="s">
        <v>393</v>
      </c>
      <c r="C363" t="s">
        <v>436</v>
      </c>
      <c r="D363" t="s">
        <v>224</v>
      </c>
      <c r="E363" t="s">
        <v>181</v>
      </c>
      <c r="F363" t="s">
        <v>91</v>
      </c>
      <c r="G363" t="s">
        <v>41</v>
      </c>
      <c r="H363" t="s">
        <v>27</v>
      </c>
      <c r="I363" t="s">
        <v>84</v>
      </c>
      <c r="J363">
        <v>3</v>
      </c>
      <c r="K363">
        <v>0</v>
      </c>
      <c r="L363">
        <v>0</v>
      </c>
      <c r="M363" t="s">
        <v>56</v>
      </c>
      <c r="N363" t="s">
        <v>57</v>
      </c>
      <c r="O363" t="s">
        <v>44</v>
      </c>
      <c r="P363" t="s">
        <v>85</v>
      </c>
      <c r="Q363" t="s">
        <v>33</v>
      </c>
      <c r="R363" t="s">
        <v>46</v>
      </c>
      <c r="S363" t="s">
        <v>245</v>
      </c>
      <c r="T363">
        <v>7</v>
      </c>
    </row>
    <row r="364" spans="1:20" x14ac:dyDescent="0.45">
      <c r="A364" t="s">
        <v>853</v>
      </c>
      <c r="B364" t="s">
        <v>501</v>
      </c>
      <c r="C364" t="s">
        <v>765</v>
      </c>
      <c r="D364" t="s">
        <v>432</v>
      </c>
      <c r="E364" t="s">
        <v>154</v>
      </c>
      <c r="F364" t="s">
        <v>115</v>
      </c>
      <c r="G364" t="s">
        <v>116</v>
      </c>
      <c r="H364" t="s">
        <v>42</v>
      </c>
      <c r="I364" t="s">
        <v>122</v>
      </c>
      <c r="J364">
        <v>0</v>
      </c>
      <c r="K364">
        <v>1000</v>
      </c>
      <c r="L364">
        <v>0</v>
      </c>
      <c r="M364" t="s">
        <v>63</v>
      </c>
      <c r="N364" t="s">
        <v>93</v>
      </c>
      <c r="O364" t="s">
        <v>79</v>
      </c>
      <c r="P364" t="s">
        <v>85</v>
      </c>
      <c r="Q364" t="s">
        <v>33</v>
      </c>
      <c r="R364" t="s">
        <v>46</v>
      </c>
      <c r="S364" t="s">
        <v>47</v>
      </c>
      <c r="T364">
        <v>1</v>
      </c>
    </row>
    <row r="365" spans="1:20" x14ac:dyDescent="0.45">
      <c r="A365" t="s">
        <v>854</v>
      </c>
      <c r="B365" t="s">
        <v>422</v>
      </c>
      <c r="C365" t="s">
        <v>527</v>
      </c>
      <c r="D365" t="s">
        <v>475</v>
      </c>
      <c r="E365" t="s">
        <v>487</v>
      </c>
      <c r="F365" t="s">
        <v>25</v>
      </c>
      <c r="G365" t="s">
        <v>26</v>
      </c>
      <c r="H365" t="s">
        <v>42</v>
      </c>
      <c r="I365" t="s">
        <v>43</v>
      </c>
      <c r="J365">
        <v>1</v>
      </c>
      <c r="K365">
        <v>2000</v>
      </c>
      <c r="L365">
        <v>2000</v>
      </c>
      <c r="M365" t="s">
        <v>29</v>
      </c>
      <c r="N365" t="s">
        <v>57</v>
      </c>
      <c r="O365" t="s">
        <v>79</v>
      </c>
      <c r="P365" t="s">
        <v>85</v>
      </c>
      <c r="Q365" t="s">
        <v>33</v>
      </c>
      <c r="R365" t="s">
        <v>46</v>
      </c>
      <c r="S365" t="s">
        <v>245</v>
      </c>
      <c r="T365">
        <v>6</v>
      </c>
    </row>
    <row r="366" spans="1:20" x14ac:dyDescent="0.45">
      <c r="A366" t="s">
        <v>855</v>
      </c>
      <c r="B366" t="s">
        <v>121</v>
      </c>
      <c r="C366" t="s">
        <v>199</v>
      </c>
      <c r="D366" t="s">
        <v>199</v>
      </c>
      <c r="E366" t="s">
        <v>372</v>
      </c>
      <c r="F366" t="s">
        <v>25</v>
      </c>
      <c r="G366" t="s">
        <v>26</v>
      </c>
      <c r="H366" t="s">
        <v>42</v>
      </c>
      <c r="I366" t="s">
        <v>43</v>
      </c>
      <c r="J366">
        <v>3</v>
      </c>
      <c r="K366">
        <v>0</v>
      </c>
      <c r="L366">
        <v>0</v>
      </c>
      <c r="M366" t="s">
        <v>29</v>
      </c>
      <c r="N366" t="s">
        <v>57</v>
      </c>
      <c r="O366" t="s">
        <v>79</v>
      </c>
      <c r="P366" t="s">
        <v>58</v>
      </c>
      <c r="Q366" t="s">
        <v>33</v>
      </c>
      <c r="R366" t="s">
        <v>34</v>
      </c>
      <c r="T366">
        <v>0</v>
      </c>
    </row>
    <row r="367" spans="1:20" x14ac:dyDescent="0.45">
      <c r="A367" t="s">
        <v>856</v>
      </c>
      <c r="B367" t="s">
        <v>36</v>
      </c>
      <c r="C367" t="s">
        <v>538</v>
      </c>
      <c r="D367" t="s">
        <v>66</v>
      </c>
      <c r="E367" t="s">
        <v>268</v>
      </c>
      <c r="F367" t="s">
        <v>146</v>
      </c>
      <c r="G367" t="s">
        <v>147</v>
      </c>
      <c r="H367" t="s">
        <v>27</v>
      </c>
      <c r="I367" t="s">
        <v>55</v>
      </c>
      <c r="J367">
        <v>-1</v>
      </c>
      <c r="K367">
        <v>0</v>
      </c>
      <c r="L367">
        <v>0</v>
      </c>
      <c r="M367" t="s">
        <v>56</v>
      </c>
      <c r="N367" t="s">
        <v>73</v>
      </c>
      <c r="O367" t="s">
        <v>64</v>
      </c>
      <c r="P367" t="s">
        <v>58</v>
      </c>
      <c r="Q367" t="s">
        <v>33</v>
      </c>
      <c r="R367" t="s">
        <v>46</v>
      </c>
      <c r="S367" t="s">
        <v>245</v>
      </c>
      <c r="T367">
        <v>7</v>
      </c>
    </row>
    <row r="368" spans="1:20" x14ac:dyDescent="0.45">
      <c r="A368" t="s">
        <v>857</v>
      </c>
      <c r="B368" t="s">
        <v>270</v>
      </c>
      <c r="C368" t="s">
        <v>96</v>
      </c>
      <c r="D368" t="s">
        <v>137</v>
      </c>
      <c r="E368" t="s">
        <v>284</v>
      </c>
      <c r="F368" t="s">
        <v>168</v>
      </c>
      <c r="G368" t="s">
        <v>41</v>
      </c>
      <c r="H368" t="s">
        <v>27</v>
      </c>
      <c r="I368" t="s">
        <v>84</v>
      </c>
      <c r="J368">
        <v>2</v>
      </c>
      <c r="K368">
        <v>0</v>
      </c>
      <c r="L368">
        <v>-45</v>
      </c>
      <c r="M368" t="s">
        <v>56</v>
      </c>
      <c r="N368" t="s">
        <v>73</v>
      </c>
      <c r="O368" t="s">
        <v>44</v>
      </c>
      <c r="P368" t="s">
        <v>58</v>
      </c>
      <c r="Q368" t="s">
        <v>45</v>
      </c>
      <c r="T368">
        <v>-1</v>
      </c>
    </row>
    <row r="369" spans="1:20" x14ac:dyDescent="0.45">
      <c r="A369" t="s">
        <v>858</v>
      </c>
      <c r="B369" t="s">
        <v>714</v>
      </c>
      <c r="C369" t="s">
        <v>686</v>
      </c>
      <c r="D369" t="s">
        <v>859</v>
      </c>
      <c r="E369" t="s">
        <v>547</v>
      </c>
      <c r="F369" t="s">
        <v>91</v>
      </c>
      <c r="G369" t="s">
        <v>41</v>
      </c>
      <c r="H369" t="s">
        <v>71</v>
      </c>
      <c r="I369" t="s">
        <v>72</v>
      </c>
      <c r="J369">
        <v>-1</v>
      </c>
      <c r="K369">
        <v>2000</v>
      </c>
      <c r="L369">
        <v>-2000</v>
      </c>
      <c r="M369" t="s">
        <v>63</v>
      </c>
      <c r="N369" t="s">
        <v>93</v>
      </c>
      <c r="O369" t="s">
        <v>64</v>
      </c>
      <c r="P369" t="s">
        <v>85</v>
      </c>
      <c r="Q369" t="s">
        <v>33</v>
      </c>
      <c r="R369" t="s">
        <v>34</v>
      </c>
      <c r="T369">
        <v>1</v>
      </c>
    </row>
    <row r="370" spans="1:20" x14ac:dyDescent="0.45">
      <c r="A370" t="s">
        <v>860</v>
      </c>
      <c r="B370" t="s">
        <v>364</v>
      </c>
      <c r="C370" t="s">
        <v>133</v>
      </c>
      <c r="D370" t="s">
        <v>490</v>
      </c>
      <c r="E370" t="s">
        <v>348</v>
      </c>
      <c r="F370" t="s">
        <v>91</v>
      </c>
      <c r="G370" t="s">
        <v>41</v>
      </c>
      <c r="H370" t="s">
        <v>71</v>
      </c>
      <c r="I370" t="s">
        <v>117</v>
      </c>
      <c r="J370">
        <v>-1</v>
      </c>
      <c r="K370">
        <v>0</v>
      </c>
      <c r="L370">
        <v>269</v>
      </c>
      <c r="M370" t="s">
        <v>29</v>
      </c>
      <c r="N370" t="s">
        <v>93</v>
      </c>
      <c r="O370" t="s">
        <v>44</v>
      </c>
      <c r="P370" t="s">
        <v>32</v>
      </c>
      <c r="Q370" t="s">
        <v>33</v>
      </c>
      <c r="R370" t="s">
        <v>34</v>
      </c>
      <c r="T370">
        <v>7</v>
      </c>
    </row>
    <row r="371" spans="1:20" x14ac:dyDescent="0.45">
      <c r="A371" t="s">
        <v>861</v>
      </c>
      <c r="B371" t="s">
        <v>862</v>
      </c>
      <c r="C371" t="s">
        <v>844</v>
      </c>
      <c r="D371" t="s">
        <v>844</v>
      </c>
      <c r="E371" t="s">
        <v>268</v>
      </c>
      <c r="F371" t="s">
        <v>168</v>
      </c>
      <c r="G371" t="s">
        <v>41</v>
      </c>
      <c r="H371" t="s">
        <v>71</v>
      </c>
      <c r="I371" t="s">
        <v>117</v>
      </c>
      <c r="J371">
        <v>1</v>
      </c>
      <c r="K371">
        <v>1000</v>
      </c>
      <c r="L371">
        <v>1000</v>
      </c>
      <c r="M371" t="s">
        <v>63</v>
      </c>
      <c r="N371" t="s">
        <v>93</v>
      </c>
      <c r="O371" t="s">
        <v>44</v>
      </c>
      <c r="P371" t="s">
        <v>32</v>
      </c>
      <c r="Q371" t="s">
        <v>45</v>
      </c>
      <c r="T371">
        <v>0</v>
      </c>
    </row>
    <row r="372" spans="1:20" x14ac:dyDescent="0.45">
      <c r="A372" t="s">
        <v>863</v>
      </c>
      <c r="B372" t="s">
        <v>702</v>
      </c>
      <c r="C372" t="s">
        <v>864</v>
      </c>
      <c r="D372" t="s">
        <v>702</v>
      </c>
      <c r="E372" t="s">
        <v>611</v>
      </c>
      <c r="F372" t="s">
        <v>40</v>
      </c>
      <c r="G372" t="s">
        <v>41</v>
      </c>
      <c r="H372" t="s">
        <v>71</v>
      </c>
      <c r="I372" t="s">
        <v>117</v>
      </c>
      <c r="J372">
        <v>-1</v>
      </c>
      <c r="K372">
        <v>100</v>
      </c>
      <c r="L372">
        <v>-100</v>
      </c>
      <c r="M372" t="s">
        <v>63</v>
      </c>
      <c r="N372" t="s">
        <v>73</v>
      </c>
      <c r="O372" t="s">
        <v>64</v>
      </c>
      <c r="P372" t="s">
        <v>85</v>
      </c>
      <c r="Q372" t="s">
        <v>45</v>
      </c>
      <c r="T372">
        <v>1</v>
      </c>
    </row>
    <row r="373" spans="1:20" x14ac:dyDescent="0.45">
      <c r="A373" t="s">
        <v>865</v>
      </c>
      <c r="B373" t="s">
        <v>309</v>
      </c>
      <c r="C373" t="s">
        <v>411</v>
      </c>
      <c r="D373" t="s">
        <v>411</v>
      </c>
      <c r="E373" t="s">
        <v>268</v>
      </c>
      <c r="F373" t="s">
        <v>115</v>
      </c>
      <c r="G373" t="s">
        <v>116</v>
      </c>
      <c r="H373" t="s">
        <v>27</v>
      </c>
      <c r="I373" t="s">
        <v>84</v>
      </c>
      <c r="J373">
        <v>0</v>
      </c>
      <c r="K373">
        <v>500</v>
      </c>
      <c r="L373">
        <v>0</v>
      </c>
      <c r="M373" t="s">
        <v>63</v>
      </c>
      <c r="N373" t="s">
        <v>73</v>
      </c>
      <c r="O373" t="s">
        <v>31</v>
      </c>
      <c r="P373" t="s">
        <v>58</v>
      </c>
      <c r="Q373" t="s">
        <v>45</v>
      </c>
      <c r="T373">
        <v>0</v>
      </c>
    </row>
    <row r="374" spans="1:20" x14ac:dyDescent="0.45">
      <c r="A374" t="s">
        <v>866</v>
      </c>
      <c r="B374" t="s">
        <v>735</v>
      </c>
      <c r="C374" t="s">
        <v>183</v>
      </c>
      <c r="D374" t="s">
        <v>87</v>
      </c>
      <c r="E374" t="s">
        <v>24</v>
      </c>
      <c r="F374" t="s">
        <v>91</v>
      </c>
      <c r="G374" t="s">
        <v>41</v>
      </c>
      <c r="H374" t="s">
        <v>128</v>
      </c>
      <c r="I374" t="s">
        <v>231</v>
      </c>
      <c r="J374">
        <v>3</v>
      </c>
      <c r="K374">
        <v>2000</v>
      </c>
      <c r="L374">
        <v>6000</v>
      </c>
      <c r="N374" t="s">
        <v>57</v>
      </c>
      <c r="O374" t="s">
        <v>64</v>
      </c>
      <c r="P374" t="s">
        <v>32</v>
      </c>
      <c r="Q374" t="s">
        <v>33</v>
      </c>
      <c r="R374" t="s">
        <v>34</v>
      </c>
      <c r="T374">
        <v>5</v>
      </c>
    </row>
    <row r="375" spans="1:20" x14ac:dyDescent="0.45">
      <c r="A375" t="s">
        <v>867</v>
      </c>
      <c r="B375" t="s">
        <v>492</v>
      </c>
      <c r="C375" t="s">
        <v>606</v>
      </c>
      <c r="D375" t="s">
        <v>150</v>
      </c>
      <c r="E375" t="s">
        <v>320</v>
      </c>
      <c r="F375" t="s">
        <v>69</v>
      </c>
      <c r="G375" t="s">
        <v>70</v>
      </c>
      <c r="H375" t="s">
        <v>128</v>
      </c>
      <c r="I375" t="s">
        <v>169</v>
      </c>
      <c r="J375">
        <v>1</v>
      </c>
      <c r="K375">
        <v>1000</v>
      </c>
      <c r="L375">
        <v>1000</v>
      </c>
      <c r="N375" t="s">
        <v>30</v>
      </c>
      <c r="O375" t="s">
        <v>44</v>
      </c>
      <c r="P375" t="s">
        <v>85</v>
      </c>
      <c r="Q375" t="s">
        <v>33</v>
      </c>
      <c r="R375" t="s">
        <v>46</v>
      </c>
      <c r="S375" t="s">
        <v>245</v>
      </c>
      <c r="T375">
        <v>4</v>
      </c>
    </row>
    <row r="376" spans="1:20" x14ac:dyDescent="0.45">
      <c r="A376" t="s">
        <v>868</v>
      </c>
      <c r="B376" t="s">
        <v>370</v>
      </c>
      <c r="C376" t="s">
        <v>235</v>
      </c>
      <c r="D376" t="s">
        <v>81</v>
      </c>
      <c r="E376" t="s">
        <v>463</v>
      </c>
      <c r="F376" t="s">
        <v>40</v>
      </c>
      <c r="G376" t="s">
        <v>41</v>
      </c>
      <c r="H376" t="s">
        <v>128</v>
      </c>
      <c r="I376" t="s">
        <v>231</v>
      </c>
      <c r="J376">
        <v>0</v>
      </c>
      <c r="K376">
        <v>1000</v>
      </c>
      <c r="L376">
        <v>485</v>
      </c>
      <c r="M376" t="s">
        <v>56</v>
      </c>
      <c r="N376" t="s">
        <v>73</v>
      </c>
      <c r="O376" t="s">
        <v>64</v>
      </c>
      <c r="P376" t="s">
        <v>32</v>
      </c>
      <c r="Q376" t="s">
        <v>45</v>
      </c>
      <c r="R376" t="s">
        <v>46</v>
      </c>
      <c r="S376" t="s">
        <v>47</v>
      </c>
      <c r="T376">
        <v>3</v>
      </c>
    </row>
    <row r="377" spans="1:20" x14ac:dyDescent="0.45">
      <c r="A377" t="s">
        <v>869</v>
      </c>
      <c r="B377" t="s">
        <v>521</v>
      </c>
      <c r="C377" t="s">
        <v>522</v>
      </c>
      <c r="D377" t="s">
        <v>571</v>
      </c>
      <c r="E377" t="s">
        <v>408</v>
      </c>
      <c r="F377" t="s">
        <v>146</v>
      </c>
      <c r="G377" t="s">
        <v>147</v>
      </c>
      <c r="H377" t="s">
        <v>27</v>
      </c>
      <c r="I377" t="s">
        <v>28</v>
      </c>
      <c r="J377">
        <v>-1</v>
      </c>
      <c r="K377">
        <v>100</v>
      </c>
      <c r="L377">
        <v>-100</v>
      </c>
      <c r="M377" t="s">
        <v>56</v>
      </c>
      <c r="N377" t="s">
        <v>73</v>
      </c>
      <c r="O377" t="s">
        <v>44</v>
      </c>
      <c r="P377" t="s">
        <v>58</v>
      </c>
      <c r="Q377" t="s">
        <v>45</v>
      </c>
      <c r="T377">
        <v>2</v>
      </c>
    </row>
    <row r="378" spans="1:20" x14ac:dyDescent="0.45">
      <c r="A378" t="s">
        <v>870</v>
      </c>
      <c r="B378" t="s">
        <v>585</v>
      </c>
      <c r="C378" t="s">
        <v>585</v>
      </c>
      <c r="D378" t="s">
        <v>355</v>
      </c>
      <c r="E378" t="s">
        <v>227</v>
      </c>
      <c r="F378" t="s">
        <v>146</v>
      </c>
      <c r="G378" t="s">
        <v>147</v>
      </c>
      <c r="H378" t="s">
        <v>71</v>
      </c>
      <c r="I378" t="s">
        <v>72</v>
      </c>
      <c r="J378">
        <v>3</v>
      </c>
      <c r="K378">
        <v>500</v>
      </c>
      <c r="L378">
        <v>1500</v>
      </c>
      <c r="M378" t="s">
        <v>63</v>
      </c>
      <c r="N378" t="s">
        <v>30</v>
      </c>
      <c r="O378" t="s">
        <v>44</v>
      </c>
      <c r="P378" t="s">
        <v>58</v>
      </c>
      <c r="Q378" t="s">
        <v>33</v>
      </c>
      <c r="T378">
        <v>2</v>
      </c>
    </row>
    <row r="379" spans="1:20" x14ac:dyDescent="0.45">
      <c r="A379" t="s">
        <v>871</v>
      </c>
      <c r="B379" t="s">
        <v>119</v>
      </c>
      <c r="C379" t="s">
        <v>465</v>
      </c>
      <c r="D379" t="s">
        <v>120</v>
      </c>
      <c r="E379" t="s">
        <v>368</v>
      </c>
      <c r="F379" t="s">
        <v>91</v>
      </c>
      <c r="G379" t="s">
        <v>41</v>
      </c>
      <c r="H379" t="s">
        <v>71</v>
      </c>
      <c r="I379" t="s">
        <v>92</v>
      </c>
      <c r="J379">
        <v>2</v>
      </c>
      <c r="K379">
        <v>1000</v>
      </c>
      <c r="L379">
        <v>2000</v>
      </c>
      <c r="M379" t="s">
        <v>63</v>
      </c>
      <c r="N379" t="s">
        <v>93</v>
      </c>
      <c r="O379" t="s">
        <v>64</v>
      </c>
      <c r="P379" t="s">
        <v>32</v>
      </c>
      <c r="Q379" t="s">
        <v>45</v>
      </c>
      <c r="T379">
        <v>5</v>
      </c>
    </row>
    <row r="380" spans="1:20" x14ac:dyDescent="0.45">
      <c r="A380" t="s">
        <v>872</v>
      </c>
      <c r="B380" t="s">
        <v>461</v>
      </c>
      <c r="C380" t="s">
        <v>162</v>
      </c>
      <c r="D380" t="s">
        <v>106</v>
      </c>
      <c r="E380" t="s">
        <v>190</v>
      </c>
      <c r="F380" t="s">
        <v>40</v>
      </c>
      <c r="G380" t="s">
        <v>41</v>
      </c>
      <c r="H380" t="s">
        <v>42</v>
      </c>
      <c r="I380" t="s">
        <v>78</v>
      </c>
      <c r="J380">
        <v>0</v>
      </c>
      <c r="K380">
        <v>2000</v>
      </c>
      <c r="L380">
        <v>0</v>
      </c>
      <c r="N380" t="s">
        <v>93</v>
      </c>
      <c r="O380" t="s">
        <v>64</v>
      </c>
      <c r="P380" t="s">
        <v>32</v>
      </c>
      <c r="Q380" t="s">
        <v>33</v>
      </c>
      <c r="R380" t="s">
        <v>34</v>
      </c>
      <c r="T380">
        <v>4</v>
      </c>
    </row>
    <row r="381" spans="1:20" x14ac:dyDescent="0.45">
      <c r="A381" t="s">
        <v>873</v>
      </c>
      <c r="B381" t="s">
        <v>282</v>
      </c>
      <c r="C381" t="s">
        <v>102</v>
      </c>
      <c r="D381" t="s">
        <v>102</v>
      </c>
      <c r="E381" t="s">
        <v>172</v>
      </c>
      <c r="F381" t="s">
        <v>115</v>
      </c>
      <c r="G381" t="s">
        <v>116</v>
      </c>
      <c r="H381" t="s">
        <v>27</v>
      </c>
      <c r="I381" t="s">
        <v>84</v>
      </c>
      <c r="J381">
        <v>3</v>
      </c>
      <c r="K381">
        <v>500</v>
      </c>
      <c r="L381">
        <v>1500</v>
      </c>
      <c r="M381" t="s">
        <v>56</v>
      </c>
      <c r="N381" t="s">
        <v>30</v>
      </c>
      <c r="O381" t="s">
        <v>79</v>
      </c>
      <c r="P381" t="s">
        <v>58</v>
      </c>
      <c r="Q381" t="s">
        <v>33</v>
      </c>
      <c r="T381">
        <v>0</v>
      </c>
    </row>
    <row r="382" spans="1:20" x14ac:dyDescent="0.45">
      <c r="A382" t="s">
        <v>874</v>
      </c>
      <c r="B382" t="s">
        <v>220</v>
      </c>
      <c r="C382" t="s">
        <v>624</v>
      </c>
      <c r="D382" t="s">
        <v>807</v>
      </c>
      <c r="E382" t="s">
        <v>372</v>
      </c>
      <c r="F382" t="s">
        <v>115</v>
      </c>
      <c r="G382" t="s">
        <v>116</v>
      </c>
      <c r="H382" t="s">
        <v>71</v>
      </c>
      <c r="I382" t="s">
        <v>117</v>
      </c>
      <c r="J382">
        <v>0</v>
      </c>
      <c r="K382">
        <v>100</v>
      </c>
      <c r="L382">
        <v>0</v>
      </c>
      <c r="M382" t="s">
        <v>63</v>
      </c>
      <c r="N382" t="s">
        <v>93</v>
      </c>
      <c r="O382" t="s">
        <v>64</v>
      </c>
      <c r="P382" t="s">
        <v>58</v>
      </c>
      <c r="Q382" t="s">
        <v>45</v>
      </c>
      <c r="R382" t="s">
        <v>34</v>
      </c>
      <c r="T382">
        <v>5</v>
      </c>
    </row>
    <row r="383" spans="1:20" x14ac:dyDescent="0.45">
      <c r="A383" t="s">
        <v>875</v>
      </c>
      <c r="B383" t="s">
        <v>108</v>
      </c>
      <c r="C383" t="s">
        <v>793</v>
      </c>
      <c r="D383" t="s">
        <v>430</v>
      </c>
      <c r="E383" t="s">
        <v>68</v>
      </c>
      <c r="F383" t="s">
        <v>53</v>
      </c>
      <c r="G383" t="s">
        <v>54</v>
      </c>
      <c r="H383" t="s">
        <v>71</v>
      </c>
      <c r="I383" t="s">
        <v>72</v>
      </c>
      <c r="J383">
        <v>0</v>
      </c>
      <c r="K383">
        <v>100</v>
      </c>
      <c r="L383">
        <v>0</v>
      </c>
      <c r="M383" t="s">
        <v>63</v>
      </c>
      <c r="N383" t="s">
        <v>93</v>
      </c>
      <c r="O383" t="s">
        <v>44</v>
      </c>
      <c r="P383" t="s">
        <v>85</v>
      </c>
      <c r="Q383" t="s">
        <v>33</v>
      </c>
      <c r="T383">
        <v>7</v>
      </c>
    </row>
    <row r="384" spans="1:20" x14ac:dyDescent="0.45">
      <c r="A384" t="s">
        <v>876</v>
      </c>
      <c r="B384" t="s">
        <v>527</v>
      </c>
      <c r="C384" t="s">
        <v>537</v>
      </c>
      <c r="D384" t="s">
        <v>424</v>
      </c>
      <c r="E384" t="s">
        <v>68</v>
      </c>
      <c r="F384" t="s">
        <v>168</v>
      </c>
      <c r="G384" t="s">
        <v>41</v>
      </c>
      <c r="H384" t="s">
        <v>27</v>
      </c>
      <c r="I384" t="s">
        <v>84</v>
      </c>
      <c r="J384">
        <v>1</v>
      </c>
      <c r="K384">
        <v>1000</v>
      </c>
      <c r="L384">
        <v>1000</v>
      </c>
      <c r="M384" t="s">
        <v>63</v>
      </c>
      <c r="N384" t="s">
        <v>93</v>
      </c>
      <c r="O384" t="s">
        <v>44</v>
      </c>
      <c r="P384" t="s">
        <v>58</v>
      </c>
      <c r="Q384" t="s">
        <v>45</v>
      </c>
      <c r="R384" t="s">
        <v>34</v>
      </c>
      <c r="T384">
        <v>2</v>
      </c>
    </row>
    <row r="385" spans="1:20" x14ac:dyDescent="0.45">
      <c r="A385" t="s">
        <v>877</v>
      </c>
      <c r="B385" t="s">
        <v>274</v>
      </c>
      <c r="C385" t="s">
        <v>279</v>
      </c>
      <c r="D385" t="s">
        <v>571</v>
      </c>
      <c r="E385" t="s">
        <v>271</v>
      </c>
      <c r="F385" t="s">
        <v>53</v>
      </c>
      <c r="G385" t="s">
        <v>54</v>
      </c>
      <c r="H385" t="s">
        <v>71</v>
      </c>
      <c r="I385" t="s">
        <v>92</v>
      </c>
      <c r="J385">
        <v>2</v>
      </c>
      <c r="K385">
        <v>100</v>
      </c>
      <c r="L385">
        <v>200</v>
      </c>
      <c r="M385" t="s">
        <v>63</v>
      </c>
      <c r="N385" t="s">
        <v>93</v>
      </c>
      <c r="O385" t="s">
        <v>44</v>
      </c>
      <c r="P385" t="s">
        <v>85</v>
      </c>
      <c r="Q385" t="s">
        <v>33</v>
      </c>
      <c r="R385" t="s">
        <v>34</v>
      </c>
      <c r="T385">
        <v>7</v>
      </c>
    </row>
    <row r="386" spans="1:20" x14ac:dyDescent="0.45">
      <c r="A386" t="s">
        <v>878</v>
      </c>
      <c r="B386" t="s">
        <v>137</v>
      </c>
      <c r="C386" t="s">
        <v>260</v>
      </c>
      <c r="D386" t="s">
        <v>96</v>
      </c>
      <c r="E386" t="s">
        <v>414</v>
      </c>
      <c r="F386" t="s">
        <v>69</v>
      </c>
      <c r="G386" t="s">
        <v>70</v>
      </c>
      <c r="H386" t="s">
        <v>42</v>
      </c>
      <c r="I386" t="s">
        <v>78</v>
      </c>
      <c r="J386">
        <v>0</v>
      </c>
      <c r="K386">
        <v>0</v>
      </c>
      <c r="L386">
        <v>0</v>
      </c>
      <c r="N386" t="s">
        <v>73</v>
      </c>
      <c r="O386" t="s">
        <v>44</v>
      </c>
      <c r="P386" t="s">
        <v>32</v>
      </c>
      <c r="Q386" t="s">
        <v>45</v>
      </c>
      <c r="T386">
        <v>-1</v>
      </c>
    </row>
    <row r="387" spans="1:20" x14ac:dyDescent="0.45">
      <c r="A387" t="s">
        <v>879</v>
      </c>
      <c r="B387" t="s">
        <v>450</v>
      </c>
      <c r="C387" t="s">
        <v>83</v>
      </c>
      <c r="D387" t="s">
        <v>82</v>
      </c>
      <c r="E387" t="s">
        <v>263</v>
      </c>
      <c r="F387" t="s">
        <v>25</v>
      </c>
      <c r="G387" t="s">
        <v>26</v>
      </c>
      <c r="H387" t="s">
        <v>71</v>
      </c>
      <c r="I387" t="s">
        <v>117</v>
      </c>
      <c r="J387">
        <v>1</v>
      </c>
      <c r="K387">
        <v>1000</v>
      </c>
      <c r="L387">
        <v>1000</v>
      </c>
      <c r="M387" t="s">
        <v>63</v>
      </c>
      <c r="N387" t="s">
        <v>57</v>
      </c>
      <c r="O387" t="s">
        <v>31</v>
      </c>
      <c r="P387" t="s">
        <v>85</v>
      </c>
      <c r="Q387" t="s">
        <v>33</v>
      </c>
      <c r="R387" t="s">
        <v>34</v>
      </c>
      <c r="T387">
        <v>-1</v>
      </c>
    </row>
    <row r="388" spans="1:20" x14ac:dyDescent="0.45">
      <c r="A388" t="s">
        <v>880</v>
      </c>
      <c r="B388" t="s">
        <v>483</v>
      </c>
      <c r="C388" t="s">
        <v>484</v>
      </c>
      <c r="D388" t="s">
        <v>622</v>
      </c>
      <c r="E388" t="s">
        <v>249</v>
      </c>
      <c r="F388" t="s">
        <v>115</v>
      </c>
      <c r="G388" t="s">
        <v>116</v>
      </c>
      <c r="H388" t="s">
        <v>128</v>
      </c>
      <c r="I388" t="s">
        <v>231</v>
      </c>
      <c r="J388">
        <v>2</v>
      </c>
      <c r="K388">
        <v>2000</v>
      </c>
      <c r="L388">
        <v>4000</v>
      </c>
      <c r="M388" t="s">
        <v>56</v>
      </c>
      <c r="N388" t="s">
        <v>73</v>
      </c>
      <c r="O388" t="s">
        <v>44</v>
      </c>
      <c r="P388" t="s">
        <v>58</v>
      </c>
      <c r="Q388" t="s">
        <v>33</v>
      </c>
      <c r="T388">
        <v>6</v>
      </c>
    </row>
    <row r="389" spans="1:20" x14ac:dyDescent="0.45">
      <c r="A389" t="s">
        <v>881</v>
      </c>
      <c r="B389" t="s">
        <v>242</v>
      </c>
      <c r="C389" t="s">
        <v>614</v>
      </c>
      <c r="D389" t="s">
        <v>654</v>
      </c>
      <c r="E389" t="s">
        <v>39</v>
      </c>
      <c r="F389" t="s">
        <v>53</v>
      </c>
      <c r="G389" t="s">
        <v>54</v>
      </c>
      <c r="H389" t="s">
        <v>71</v>
      </c>
      <c r="I389" t="s">
        <v>72</v>
      </c>
      <c r="J389">
        <v>2</v>
      </c>
      <c r="K389">
        <v>500</v>
      </c>
      <c r="L389">
        <v>1000</v>
      </c>
      <c r="M389" t="s">
        <v>56</v>
      </c>
      <c r="N389" t="s">
        <v>30</v>
      </c>
      <c r="O389" t="s">
        <v>79</v>
      </c>
      <c r="P389" t="s">
        <v>85</v>
      </c>
      <c r="Q389" t="s">
        <v>45</v>
      </c>
      <c r="R389" t="s">
        <v>46</v>
      </c>
      <c r="S389" t="s">
        <v>254</v>
      </c>
      <c r="T389">
        <v>4</v>
      </c>
    </row>
    <row r="390" spans="1:20" x14ac:dyDescent="0.45">
      <c r="A390" t="s">
        <v>882</v>
      </c>
      <c r="B390" t="s">
        <v>445</v>
      </c>
      <c r="C390" t="s">
        <v>859</v>
      </c>
      <c r="D390" t="s">
        <v>595</v>
      </c>
      <c r="E390" t="s">
        <v>463</v>
      </c>
      <c r="F390" t="s">
        <v>168</v>
      </c>
      <c r="G390" t="s">
        <v>41</v>
      </c>
      <c r="H390" t="s">
        <v>27</v>
      </c>
      <c r="I390" t="s">
        <v>28</v>
      </c>
      <c r="J390">
        <v>1</v>
      </c>
      <c r="K390">
        <v>1000</v>
      </c>
      <c r="L390">
        <v>1000</v>
      </c>
      <c r="M390" t="s">
        <v>56</v>
      </c>
      <c r="N390" t="s">
        <v>93</v>
      </c>
      <c r="O390" t="s">
        <v>64</v>
      </c>
      <c r="P390" t="s">
        <v>58</v>
      </c>
      <c r="Q390" t="s">
        <v>33</v>
      </c>
      <c r="R390" t="s">
        <v>46</v>
      </c>
      <c r="S390" t="s">
        <v>254</v>
      </c>
      <c r="T390">
        <v>7</v>
      </c>
    </row>
    <row r="391" spans="1:20" x14ac:dyDescent="0.45">
      <c r="A391" t="s">
        <v>883</v>
      </c>
      <c r="B391" t="s">
        <v>703</v>
      </c>
      <c r="C391" t="s">
        <v>481</v>
      </c>
      <c r="D391" t="s">
        <v>481</v>
      </c>
      <c r="E391" t="s">
        <v>141</v>
      </c>
      <c r="F391" t="s">
        <v>91</v>
      </c>
      <c r="G391" t="s">
        <v>41</v>
      </c>
      <c r="H391" t="s">
        <v>71</v>
      </c>
      <c r="I391" t="s">
        <v>117</v>
      </c>
      <c r="J391">
        <v>2</v>
      </c>
      <c r="K391">
        <v>0</v>
      </c>
      <c r="L391">
        <v>0</v>
      </c>
      <c r="N391" t="s">
        <v>93</v>
      </c>
      <c r="O391" t="s">
        <v>64</v>
      </c>
      <c r="P391" t="s">
        <v>85</v>
      </c>
      <c r="Q391" t="s">
        <v>45</v>
      </c>
      <c r="R391" t="s">
        <v>34</v>
      </c>
      <c r="T391">
        <v>0</v>
      </c>
    </row>
    <row r="392" spans="1:20" x14ac:dyDescent="0.45">
      <c r="A392" t="s">
        <v>884</v>
      </c>
      <c r="B392" t="s">
        <v>326</v>
      </c>
      <c r="C392" t="s">
        <v>765</v>
      </c>
      <c r="D392" t="s">
        <v>432</v>
      </c>
      <c r="E392" t="s">
        <v>472</v>
      </c>
      <c r="F392" t="s">
        <v>115</v>
      </c>
      <c r="G392" t="s">
        <v>116</v>
      </c>
      <c r="H392" t="s">
        <v>42</v>
      </c>
      <c r="I392" t="s">
        <v>78</v>
      </c>
      <c r="J392">
        <v>2</v>
      </c>
      <c r="K392">
        <v>100</v>
      </c>
      <c r="L392">
        <v>200</v>
      </c>
      <c r="M392" t="s">
        <v>29</v>
      </c>
      <c r="N392" t="s">
        <v>93</v>
      </c>
      <c r="O392" t="s">
        <v>44</v>
      </c>
      <c r="P392" t="s">
        <v>58</v>
      </c>
      <c r="Q392" t="s">
        <v>33</v>
      </c>
      <c r="T392">
        <v>1</v>
      </c>
    </row>
    <row r="393" spans="1:20" x14ac:dyDescent="0.45">
      <c r="A393" t="s">
        <v>885</v>
      </c>
      <c r="B393" t="s">
        <v>317</v>
      </c>
      <c r="C393" t="s">
        <v>826</v>
      </c>
      <c r="D393" t="s">
        <v>798</v>
      </c>
      <c r="E393" t="s">
        <v>487</v>
      </c>
      <c r="F393" t="s">
        <v>115</v>
      </c>
      <c r="G393" t="s">
        <v>116</v>
      </c>
      <c r="H393" t="s">
        <v>42</v>
      </c>
      <c r="I393" t="s">
        <v>122</v>
      </c>
      <c r="J393">
        <v>3</v>
      </c>
      <c r="K393">
        <v>100</v>
      </c>
      <c r="L393">
        <v>300</v>
      </c>
      <c r="M393" t="s">
        <v>63</v>
      </c>
      <c r="N393" t="s">
        <v>57</v>
      </c>
      <c r="O393" t="s">
        <v>79</v>
      </c>
      <c r="P393" t="s">
        <v>32</v>
      </c>
      <c r="Q393" t="s">
        <v>45</v>
      </c>
      <c r="R393" t="s">
        <v>34</v>
      </c>
      <c r="T393">
        <v>-1</v>
      </c>
    </row>
    <row r="394" spans="1:20" x14ac:dyDescent="0.45">
      <c r="A394" t="s">
        <v>886</v>
      </c>
      <c r="B394" t="s">
        <v>256</v>
      </c>
      <c r="C394" t="s">
        <v>256</v>
      </c>
      <c r="D394" t="s">
        <v>502</v>
      </c>
      <c r="E394" t="s">
        <v>236</v>
      </c>
      <c r="F394" t="s">
        <v>53</v>
      </c>
      <c r="G394" t="s">
        <v>54</v>
      </c>
      <c r="H394" t="s">
        <v>128</v>
      </c>
      <c r="I394" t="s">
        <v>169</v>
      </c>
      <c r="J394">
        <v>1</v>
      </c>
      <c r="K394">
        <v>2000</v>
      </c>
      <c r="L394">
        <v>2000</v>
      </c>
      <c r="M394" t="s">
        <v>63</v>
      </c>
      <c r="N394" t="s">
        <v>30</v>
      </c>
      <c r="O394" t="s">
        <v>44</v>
      </c>
      <c r="P394" t="s">
        <v>58</v>
      </c>
      <c r="Q394" t="s">
        <v>45</v>
      </c>
      <c r="T394">
        <v>-1</v>
      </c>
    </row>
    <row r="395" spans="1:20" x14ac:dyDescent="0.45">
      <c r="A395" t="s">
        <v>887</v>
      </c>
      <c r="B395" t="s">
        <v>554</v>
      </c>
      <c r="C395" t="s">
        <v>100</v>
      </c>
      <c r="D395" t="s">
        <v>508</v>
      </c>
      <c r="E395" t="s">
        <v>372</v>
      </c>
      <c r="F395" t="s">
        <v>69</v>
      </c>
      <c r="G395" t="s">
        <v>70</v>
      </c>
      <c r="H395" t="s">
        <v>27</v>
      </c>
      <c r="I395" t="s">
        <v>55</v>
      </c>
      <c r="J395">
        <v>1</v>
      </c>
      <c r="K395">
        <v>0</v>
      </c>
      <c r="L395">
        <v>0</v>
      </c>
      <c r="M395" t="s">
        <v>63</v>
      </c>
      <c r="N395" t="s">
        <v>30</v>
      </c>
      <c r="O395" t="s">
        <v>44</v>
      </c>
      <c r="P395" t="s">
        <v>32</v>
      </c>
      <c r="Q395" t="s">
        <v>33</v>
      </c>
      <c r="R395" t="s">
        <v>34</v>
      </c>
      <c r="T395">
        <v>7</v>
      </c>
    </row>
    <row r="396" spans="1:20" x14ac:dyDescent="0.45">
      <c r="A396" t="s">
        <v>888</v>
      </c>
      <c r="B396" t="s">
        <v>533</v>
      </c>
      <c r="C396" t="s">
        <v>113</v>
      </c>
      <c r="D396" t="s">
        <v>345</v>
      </c>
      <c r="E396" t="s">
        <v>361</v>
      </c>
      <c r="F396" t="s">
        <v>168</v>
      </c>
      <c r="G396" t="s">
        <v>41</v>
      </c>
      <c r="H396" t="s">
        <v>71</v>
      </c>
      <c r="I396" t="s">
        <v>117</v>
      </c>
      <c r="J396">
        <v>1</v>
      </c>
      <c r="K396">
        <v>2000</v>
      </c>
      <c r="L396">
        <v>2000</v>
      </c>
      <c r="M396" t="s">
        <v>56</v>
      </c>
      <c r="N396" t="s">
        <v>30</v>
      </c>
      <c r="O396" t="s">
        <v>31</v>
      </c>
      <c r="P396" t="s">
        <v>58</v>
      </c>
      <c r="Q396" t="s">
        <v>33</v>
      </c>
      <c r="R396" t="s">
        <v>34</v>
      </c>
      <c r="T396">
        <v>5</v>
      </c>
    </row>
    <row r="397" spans="1:20" x14ac:dyDescent="0.45">
      <c r="A397" t="s">
        <v>889</v>
      </c>
      <c r="B397" t="s">
        <v>384</v>
      </c>
      <c r="C397" t="s">
        <v>201</v>
      </c>
      <c r="D397" t="s">
        <v>383</v>
      </c>
      <c r="E397" t="s">
        <v>194</v>
      </c>
      <c r="F397" t="s">
        <v>168</v>
      </c>
      <c r="G397" t="s">
        <v>41</v>
      </c>
      <c r="H397" t="s">
        <v>42</v>
      </c>
      <c r="I397" t="s">
        <v>43</v>
      </c>
      <c r="J397">
        <v>3</v>
      </c>
      <c r="K397">
        <v>100</v>
      </c>
      <c r="L397">
        <v>300</v>
      </c>
      <c r="N397" t="s">
        <v>30</v>
      </c>
      <c r="O397" t="s">
        <v>64</v>
      </c>
      <c r="P397" t="s">
        <v>32</v>
      </c>
      <c r="Q397" t="s">
        <v>33</v>
      </c>
      <c r="R397" t="s">
        <v>34</v>
      </c>
      <c r="T397">
        <v>1</v>
      </c>
    </row>
    <row r="398" spans="1:20" x14ac:dyDescent="0.45">
      <c r="A398" t="s">
        <v>890</v>
      </c>
      <c r="B398" t="s">
        <v>290</v>
      </c>
      <c r="C398" t="s">
        <v>389</v>
      </c>
      <c r="D398" t="s">
        <v>389</v>
      </c>
      <c r="E398" t="s">
        <v>774</v>
      </c>
      <c r="F398" t="s">
        <v>115</v>
      </c>
      <c r="G398" t="s">
        <v>116</v>
      </c>
      <c r="H398" t="s">
        <v>71</v>
      </c>
      <c r="I398" t="s">
        <v>92</v>
      </c>
      <c r="J398">
        <v>0</v>
      </c>
      <c r="K398">
        <v>0</v>
      </c>
      <c r="L398">
        <v>0</v>
      </c>
      <c r="M398" t="s">
        <v>56</v>
      </c>
      <c r="N398" t="s">
        <v>93</v>
      </c>
      <c r="O398" t="s">
        <v>64</v>
      </c>
      <c r="P398" t="s">
        <v>32</v>
      </c>
      <c r="Q398" t="s">
        <v>33</v>
      </c>
      <c r="R398" t="s">
        <v>34</v>
      </c>
      <c r="T398">
        <v>0</v>
      </c>
    </row>
    <row r="399" spans="1:20" x14ac:dyDescent="0.45">
      <c r="A399" t="s">
        <v>891</v>
      </c>
      <c r="B399" t="s">
        <v>436</v>
      </c>
      <c r="C399" t="s">
        <v>510</v>
      </c>
      <c r="D399" t="s">
        <v>892</v>
      </c>
      <c r="E399" t="s">
        <v>391</v>
      </c>
      <c r="F399" t="s">
        <v>69</v>
      </c>
      <c r="G399" t="s">
        <v>70</v>
      </c>
      <c r="H399" t="s">
        <v>27</v>
      </c>
      <c r="I399" t="s">
        <v>28</v>
      </c>
      <c r="J399">
        <v>3</v>
      </c>
      <c r="K399">
        <v>2000</v>
      </c>
      <c r="L399">
        <v>6000</v>
      </c>
      <c r="M399" t="s">
        <v>56</v>
      </c>
      <c r="N399" t="s">
        <v>57</v>
      </c>
      <c r="O399" t="s">
        <v>44</v>
      </c>
      <c r="P399" t="s">
        <v>58</v>
      </c>
      <c r="Q399" t="s">
        <v>33</v>
      </c>
      <c r="R399" t="s">
        <v>34</v>
      </c>
      <c r="T399">
        <v>4</v>
      </c>
    </row>
    <row r="400" spans="1:20" x14ac:dyDescent="0.45">
      <c r="A400" t="s">
        <v>893</v>
      </c>
      <c r="B400" t="s">
        <v>112</v>
      </c>
      <c r="C400" t="s">
        <v>38</v>
      </c>
      <c r="D400" t="s">
        <v>111</v>
      </c>
      <c r="E400" t="s">
        <v>523</v>
      </c>
      <c r="F400" t="s">
        <v>40</v>
      </c>
      <c r="G400" t="s">
        <v>41</v>
      </c>
      <c r="H400" t="s">
        <v>27</v>
      </c>
      <c r="I400" t="s">
        <v>55</v>
      </c>
      <c r="J400">
        <v>-1</v>
      </c>
      <c r="K400">
        <v>100</v>
      </c>
      <c r="L400">
        <v>-100</v>
      </c>
      <c r="M400" t="s">
        <v>63</v>
      </c>
      <c r="N400" t="s">
        <v>57</v>
      </c>
      <c r="O400" t="s">
        <v>44</v>
      </c>
      <c r="P400" t="s">
        <v>32</v>
      </c>
      <c r="Q400" t="s">
        <v>33</v>
      </c>
      <c r="R400" t="s">
        <v>46</v>
      </c>
      <c r="T400">
        <v>1</v>
      </c>
    </row>
    <row r="401" spans="1:20" x14ac:dyDescent="0.45">
      <c r="A401" t="s">
        <v>894</v>
      </c>
      <c r="B401" t="s">
        <v>895</v>
      </c>
      <c r="C401" t="s">
        <v>398</v>
      </c>
      <c r="D401" t="s">
        <v>398</v>
      </c>
      <c r="E401" t="s">
        <v>167</v>
      </c>
      <c r="F401" t="s">
        <v>115</v>
      </c>
      <c r="G401" t="s">
        <v>116</v>
      </c>
      <c r="H401" t="s">
        <v>27</v>
      </c>
      <c r="I401" t="s">
        <v>28</v>
      </c>
      <c r="J401">
        <v>0</v>
      </c>
      <c r="K401">
        <v>100</v>
      </c>
      <c r="L401">
        <v>0</v>
      </c>
      <c r="M401" t="s">
        <v>63</v>
      </c>
      <c r="N401" t="s">
        <v>93</v>
      </c>
      <c r="O401" t="s">
        <v>44</v>
      </c>
      <c r="P401" t="s">
        <v>58</v>
      </c>
      <c r="Q401" t="s">
        <v>45</v>
      </c>
      <c r="R401" t="s">
        <v>46</v>
      </c>
      <c r="S401" t="s">
        <v>254</v>
      </c>
      <c r="T401">
        <v>0</v>
      </c>
    </row>
    <row r="402" spans="1:20" x14ac:dyDescent="0.45">
      <c r="A402" t="s">
        <v>896</v>
      </c>
      <c r="B402" t="s">
        <v>343</v>
      </c>
      <c r="C402" t="s">
        <v>341</v>
      </c>
      <c r="D402" t="s">
        <v>291</v>
      </c>
      <c r="E402" t="s">
        <v>361</v>
      </c>
      <c r="F402" t="s">
        <v>69</v>
      </c>
      <c r="G402" t="s">
        <v>70</v>
      </c>
      <c r="H402" t="s">
        <v>27</v>
      </c>
      <c r="I402" t="s">
        <v>84</v>
      </c>
      <c r="J402">
        <v>1</v>
      </c>
      <c r="K402">
        <v>1000</v>
      </c>
      <c r="L402">
        <v>1000</v>
      </c>
      <c r="M402" t="s">
        <v>29</v>
      </c>
      <c r="N402" t="s">
        <v>93</v>
      </c>
      <c r="O402" t="s">
        <v>79</v>
      </c>
      <c r="P402" t="s">
        <v>58</v>
      </c>
      <c r="Q402" t="s">
        <v>33</v>
      </c>
      <c r="R402" t="s">
        <v>34</v>
      </c>
      <c r="T402">
        <v>6</v>
      </c>
    </row>
    <row r="403" spans="1:20" x14ac:dyDescent="0.45">
      <c r="A403" t="s">
        <v>897</v>
      </c>
      <c r="B403" t="s">
        <v>793</v>
      </c>
      <c r="C403" t="s">
        <v>75</v>
      </c>
      <c r="D403" t="s">
        <v>640</v>
      </c>
      <c r="E403" t="s">
        <v>287</v>
      </c>
      <c r="F403" t="s">
        <v>53</v>
      </c>
      <c r="G403" t="s">
        <v>54</v>
      </c>
      <c r="H403" t="s">
        <v>27</v>
      </c>
      <c r="I403" t="s">
        <v>84</v>
      </c>
      <c r="J403">
        <v>-1</v>
      </c>
      <c r="K403">
        <v>100</v>
      </c>
      <c r="L403">
        <v>227</v>
      </c>
      <c r="M403" t="s">
        <v>56</v>
      </c>
      <c r="N403" t="s">
        <v>93</v>
      </c>
      <c r="O403" t="s">
        <v>31</v>
      </c>
      <c r="P403" t="s">
        <v>85</v>
      </c>
      <c r="Q403" t="s">
        <v>33</v>
      </c>
      <c r="R403" t="s">
        <v>34</v>
      </c>
      <c r="T403">
        <v>1</v>
      </c>
    </row>
    <row r="404" spans="1:20" x14ac:dyDescent="0.45">
      <c r="A404" t="s">
        <v>898</v>
      </c>
      <c r="B404" t="s">
        <v>654</v>
      </c>
      <c r="C404" t="s">
        <v>204</v>
      </c>
      <c r="D404" t="s">
        <v>185</v>
      </c>
      <c r="E404" t="s">
        <v>141</v>
      </c>
      <c r="F404" t="s">
        <v>91</v>
      </c>
      <c r="G404" t="s">
        <v>41</v>
      </c>
      <c r="H404" t="s">
        <v>128</v>
      </c>
      <c r="I404" t="s">
        <v>231</v>
      </c>
      <c r="J404">
        <v>2</v>
      </c>
      <c r="K404">
        <v>0</v>
      </c>
      <c r="L404">
        <v>0</v>
      </c>
      <c r="M404" t="s">
        <v>63</v>
      </c>
      <c r="N404" t="s">
        <v>30</v>
      </c>
      <c r="O404" t="s">
        <v>79</v>
      </c>
      <c r="P404" t="s">
        <v>85</v>
      </c>
      <c r="Q404" t="s">
        <v>33</v>
      </c>
      <c r="R404" t="s">
        <v>34</v>
      </c>
      <c r="T404">
        <v>7</v>
      </c>
    </row>
    <row r="405" spans="1:20" x14ac:dyDescent="0.45">
      <c r="A405" t="s">
        <v>899</v>
      </c>
      <c r="B405" t="s">
        <v>438</v>
      </c>
      <c r="C405" t="s">
        <v>224</v>
      </c>
      <c r="D405" t="s">
        <v>634</v>
      </c>
      <c r="E405" t="s">
        <v>97</v>
      </c>
      <c r="F405" t="s">
        <v>40</v>
      </c>
      <c r="G405" t="s">
        <v>41</v>
      </c>
      <c r="H405" t="s">
        <v>71</v>
      </c>
      <c r="I405" t="s">
        <v>117</v>
      </c>
      <c r="J405">
        <v>-1</v>
      </c>
      <c r="K405">
        <v>100</v>
      </c>
      <c r="L405">
        <v>-100</v>
      </c>
      <c r="M405" t="s">
        <v>63</v>
      </c>
      <c r="N405" t="s">
        <v>73</v>
      </c>
      <c r="O405" t="s">
        <v>44</v>
      </c>
      <c r="P405" t="s">
        <v>85</v>
      </c>
      <c r="Q405" t="s">
        <v>33</v>
      </c>
      <c r="T405">
        <v>2</v>
      </c>
    </row>
    <row r="406" spans="1:20" x14ac:dyDescent="0.45">
      <c r="A406" t="s">
        <v>900</v>
      </c>
      <c r="B406" t="s">
        <v>112</v>
      </c>
      <c r="C406" t="s">
        <v>112</v>
      </c>
      <c r="D406" t="s">
        <v>111</v>
      </c>
      <c r="E406" t="s">
        <v>463</v>
      </c>
      <c r="F406" t="s">
        <v>146</v>
      </c>
      <c r="G406" t="s">
        <v>147</v>
      </c>
      <c r="H406" t="s">
        <v>42</v>
      </c>
      <c r="I406" t="s">
        <v>78</v>
      </c>
      <c r="J406">
        <v>3</v>
      </c>
      <c r="K406">
        <v>100</v>
      </c>
      <c r="L406">
        <v>300</v>
      </c>
      <c r="M406" t="s">
        <v>63</v>
      </c>
      <c r="N406" t="s">
        <v>93</v>
      </c>
      <c r="O406" t="s">
        <v>64</v>
      </c>
      <c r="P406" t="s">
        <v>32</v>
      </c>
      <c r="Q406" t="s">
        <v>45</v>
      </c>
      <c r="T406">
        <v>-1</v>
      </c>
    </row>
    <row r="407" spans="1:20" x14ac:dyDescent="0.45">
      <c r="A407" t="s">
        <v>901</v>
      </c>
      <c r="B407" t="s">
        <v>423</v>
      </c>
      <c r="C407" t="s">
        <v>423</v>
      </c>
      <c r="D407" t="s">
        <v>424</v>
      </c>
      <c r="E407" t="s">
        <v>284</v>
      </c>
      <c r="F407" t="s">
        <v>115</v>
      </c>
      <c r="G407" t="s">
        <v>116</v>
      </c>
      <c r="H407" t="s">
        <v>42</v>
      </c>
      <c r="I407" t="s">
        <v>122</v>
      </c>
      <c r="J407">
        <v>1</v>
      </c>
      <c r="K407">
        <v>0</v>
      </c>
      <c r="L407">
        <v>-474</v>
      </c>
      <c r="M407" t="s">
        <v>56</v>
      </c>
      <c r="N407" t="s">
        <v>57</v>
      </c>
      <c r="O407" t="s">
        <v>79</v>
      </c>
      <c r="P407" t="s">
        <v>58</v>
      </c>
      <c r="Q407" t="s">
        <v>33</v>
      </c>
      <c r="R407" t="s">
        <v>34</v>
      </c>
      <c r="T407">
        <v>4</v>
      </c>
    </row>
    <row r="408" spans="1:20" x14ac:dyDescent="0.45">
      <c r="A408" t="s">
        <v>902</v>
      </c>
      <c r="B408" t="s">
        <v>219</v>
      </c>
      <c r="C408" t="s">
        <v>533</v>
      </c>
      <c r="D408" t="s">
        <v>807</v>
      </c>
      <c r="E408" t="s">
        <v>236</v>
      </c>
      <c r="F408" t="s">
        <v>115</v>
      </c>
      <c r="G408" t="s">
        <v>116</v>
      </c>
      <c r="H408" t="s">
        <v>71</v>
      </c>
      <c r="I408" t="s">
        <v>92</v>
      </c>
      <c r="J408">
        <v>2</v>
      </c>
      <c r="K408">
        <v>2000</v>
      </c>
      <c r="L408">
        <v>4000</v>
      </c>
      <c r="M408" t="s">
        <v>63</v>
      </c>
      <c r="N408" t="s">
        <v>57</v>
      </c>
      <c r="O408" t="s">
        <v>79</v>
      </c>
      <c r="P408" t="s">
        <v>32</v>
      </c>
      <c r="Q408" t="s">
        <v>33</v>
      </c>
      <c r="R408" t="s">
        <v>34</v>
      </c>
      <c r="T408">
        <v>7</v>
      </c>
    </row>
    <row r="409" spans="1:20" x14ac:dyDescent="0.45">
      <c r="A409" t="s">
        <v>903</v>
      </c>
      <c r="B409" t="s">
        <v>904</v>
      </c>
      <c r="C409" t="s">
        <v>429</v>
      </c>
      <c r="D409" t="s">
        <v>904</v>
      </c>
      <c r="E409" t="s">
        <v>359</v>
      </c>
      <c r="F409" t="s">
        <v>115</v>
      </c>
      <c r="G409" t="s">
        <v>116</v>
      </c>
      <c r="H409" t="s">
        <v>27</v>
      </c>
      <c r="I409" t="s">
        <v>84</v>
      </c>
      <c r="J409">
        <v>1</v>
      </c>
      <c r="K409">
        <v>100</v>
      </c>
      <c r="L409">
        <v>100</v>
      </c>
      <c r="M409" t="s">
        <v>56</v>
      </c>
      <c r="N409" t="s">
        <v>30</v>
      </c>
      <c r="O409" t="s">
        <v>79</v>
      </c>
      <c r="P409" t="s">
        <v>58</v>
      </c>
      <c r="Q409" t="s">
        <v>33</v>
      </c>
      <c r="R409" t="s">
        <v>46</v>
      </c>
      <c r="S409" t="s">
        <v>245</v>
      </c>
      <c r="T409">
        <v>-1</v>
      </c>
    </row>
    <row r="410" spans="1:20" x14ac:dyDescent="0.45">
      <c r="A410" t="s">
        <v>905</v>
      </c>
      <c r="B410" t="s">
        <v>203</v>
      </c>
      <c r="C410" t="s">
        <v>204</v>
      </c>
      <c r="D410" t="s">
        <v>183</v>
      </c>
      <c r="E410" t="s">
        <v>68</v>
      </c>
      <c r="F410" t="s">
        <v>25</v>
      </c>
      <c r="G410" t="s">
        <v>26</v>
      </c>
      <c r="H410" t="s">
        <v>42</v>
      </c>
      <c r="I410" t="s">
        <v>78</v>
      </c>
      <c r="J410">
        <v>0</v>
      </c>
      <c r="K410">
        <v>1000</v>
      </c>
      <c r="L410">
        <v>0</v>
      </c>
      <c r="M410" t="s">
        <v>56</v>
      </c>
      <c r="N410" t="s">
        <v>57</v>
      </c>
      <c r="O410" t="s">
        <v>44</v>
      </c>
      <c r="P410" t="s">
        <v>32</v>
      </c>
      <c r="Q410" t="s">
        <v>45</v>
      </c>
      <c r="R410" t="s">
        <v>34</v>
      </c>
      <c r="T410">
        <v>1</v>
      </c>
    </row>
    <row r="411" spans="1:20" x14ac:dyDescent="0.45">
      <c r="A411" t="s">
        <v>906</v>
      </c>
      <c r="B411" t="s">
        <v>230</v>
      </c>
      <c r="C411" t="s">
        <v>557</v>
      </c>
      <c r="D411" t="s">
        <v>557</v>
      </c>
      <c r="E411" t="s">
        <v>39</v>
      </c>
      <c r="F411" t="s">
        <v>53</v>
      </c>
      <c r="G411" t="s">
        <v>54</v>
      </c>
      <c r="H411" t="s">
        <v>27</v>
      </c>
      <c r="I411" t="s">
        <v>84</v>
      </c>
      <c r="J411">
        <v>3</v>
      </c>
      <c r="K411">
        <v>500</v>
      </c>
      <c r="L411">
        <v>1024</v>
      </c>
      <c r="N411" t="s">
        <v>30</v>
      </c>
      <c r="O411" t="s">
        <v>31</v>
      </c>
      <c r="P411" t="s">
        <v>58</v>
      </c>
      <c r="Q411" t="s">
        <v>33</v>
      </c>
      <c r="R411" t="s">
        <v>34</v>
      </c>
      <c r="T411">
        <v>0</v>
      </c>
    </row>
    <row r="412" spans="1:20" x14ac:dyDescent="0.45">
      <c r="A412" t="s">
        <v>907</v>
      </c>
      <c r="B412" t="s">
        <v>908</v>
      </c>
      <c r="C412" t="s">
        <v>909</v>
      </c>
      <c r="D412" t="s">
        <v>910</v>
      </c>
      <c r="E412" t="s">
        <v>227</v>
      </c>
      <c r="F412" t="s">
        <v>53</v>
      </c>
      <c r="G412" t="s">
        <v>54</v>
      </c>
      <c r="H412" t="s">
        <v>128</v>
      </c>
      <c r="I412" t="s">
        <v>169</v>
      </c>
      <c r="J412">
        <v>2</v>
      </c>
      <c r="K412">
        <v>0</v>
      </c>
      <c r="L412">
        <v>0</v>
      </c>
      <c r="M412" t="s">
        <v>56</v>
      </c>
      <c r="N412" t="s">
        <v>30</v>
      </c>
      <c r="O412" t="s">
        <v>79</v>
      </c>
      <c r="P412" t="s">
        <v>32</v>
      </c>
      <c r="Q412" t="s">
        <v>45</v>
      </c>
      <c r="T412">
        <v>1</v>
      </c>
    </row>
    <row r="413" spans="1:20" x14ac:dyDescent="0.45">
      <c r="A413" t="s">
        <v>911</v>
      </c>
      <c r="B413" t="s">
        <v>563</v>
      </c>
      <c r="C413" t="s">
        <v>347</v>
      </c>
      <c r="D413" t="s">
        <v>316</v>
      </c>
      <c r="E413" t="s">
        <v>238</v>
      </c>
      <c r="F413" t="s">
        <v>146</v>
      </c>
      <c r="G413" t="s">
        <v>147</v>
      </c>
      <c r="H413" t="s">
        <v>27</v>
      </c>
      <c r="I413" t="s">
        <v>28</v>
      </c>
      <c r="J413">
        <v>2</v>
      </c>
      <c r="K413">
        <v>100</v>
      </c>
      <c r="L413">
        <v>200</v>
      </c>
      <c r="M413" t="s">
        <v>56</v>
      </c>
      <c r="N413" t="s">
        <v>57</v>
      </c>
      <c r="O413" t="s">
        <v>44</v>
      </c>
      <c r="P413" t="s">
        <v>32</v>
      </c>
      <c r="Q413" t="s">
        <v>33</v>
      </c>
      <c r="T413">
        <v>5</v>
      </c>
    </row>
    <row r="414" spans="1:20" x14ac:dyDescent="0.45">
      <c r="A414" t="s">
        <v>912</v>
      </c>
      <c r="B414" t="s">
        <v>371</v>
      </c>
      <c r="C414" t="s">
        <v>371</v>
      </c>
      <c r="D414" t="s">
        <v>450</v>
      </c>
      <c r="E414" t="s">
        <v>227</v>
      </c>
      <c r="F414" t="s">
        <v>146</v>
      </c>
      <c r="G414" t="s">
        <v>147</v>
      </c>
      <c r="H414" t="s">
        <v>71</v>
      </c>
      <c r="I414" t="s">
        <v>92</v>
      </c>
      <c r="J414">
        <v>-1</v>
      </c>
      <c r="K414">
        <v>1000</v>
      </c>
      <c r="L414">
        <v>-1000</v>
      </c>
      <c r="M414" t="s">
        <v>29</v>
      </c>
      <c r="N414" t="s">
        <v>73</v>
      </c>
      <c r="O414" t="s">
        <v>44</v>
      </c>
      <c r="P414" t="s">
        <v>85</v>
      </c>
      <c r="Q414" t="s">
        <v>45</v>
      </c>
      <c r="R414" t="s">
        <v>46</v>
      </c>
      <c r="S414" t="s">
        <v>254</v>
      </c>
      <c r="T414">
        <v>3</v>
      </c>
    </row>
    <row r="415" spans="1:20" x14ac:dyDescent="0.45">
      <c r="A415" t="s">
        <v>913</v>
      </c>
      <c r="B415" t="s">
        <v>864</v>
      </c>
      <c r="C415" t="s">
        <v>684</v>
      </c>
      <c r="D415" t="s">
        <v>864</v>
      </c>
      <c r="E415" t="s">
        <v>298</v>
      </c>
      <c r="F415" t="s">
        <v>146</v>
      </c>
      <c r="G415" t="s">
        <v>147</v>
      </c>
      <c r="H415" t="s">
        <v>71</v>
      </c>
      <c r="I415" t="s">
        <v>117</v>
      </c>
      <c r="J415">
        <v>3</v>
      </c>
      <c r="K415">
        <v>500</v>
      </c>
      <c r="L415">
        <v>1500</v>
      </c>
      <c r="M415" t="s">
        <v>56</v>
      </c>
      <c r="N415" t="s">
        <v>30</v>
      </c>
      <c r="O415" t="s">
        <v>31</v>
      </c>
      <c r="P415" t="s">
        <v>58</v>
      </c>
      <c r="Q415" t="s">
        <v>33</v>
      </c>
      <c r="T415">
        <v>2</v>
      </c>
    </row>
    <row r="416" spans="1:20" x14ac:dyDescent="0.45">
      <c r="A416" t="s">
        <v>914</v>
      </c>
      <c r="B416" t="s">
        <v>337</v>
      </c>
      <c r="C416" t="s">
        <v>386</v>
      </c>
      <c r="D416" t="s">
        <v>267</v>
      </c>
      <c r="E416" t="s">
        <v>356</v>
      </c>
      <c r="F416" t="s">
        <v>69</v>
      </c>
      <c r="G416" t="s">
        <v>70</v>
      </c>
      <c r="H416" t="s">
        <v>128</v>
      </c>
      <c r="I416" t="s">
        <v>169</v>
      </c>
      <c r="J416">
        <v>3</v>
      </c>
      <c r="K416">
        <v>2000</v>
      </c>
      <c r="L416">
        <v>6000</v>
      </c>
      <c r="M416" t="s">
        <v>29</v>
      </c>
      <c r="N416" t="s">
        <v>30</v>
      </c>
      <c r="O416" t="s">
        <v>64</v>
      </c>
      <c r="P416" t="s">
        <v>32</v>
      </c>
      <c r="Q416" t="s">
        <v>33</v>
      </c>
      <c r="R416" t="s">
        <v>46</v>
      </c>
      <c r="S416" t="s">
        <v>47</v>
      </c>
      <c r="T416">
        <v>7</v>
      </c>
    </row>
    <row r="417" spans="1:20" x14ac:dyDescent="0.45">
      <c r="A417" t="s">
        <v>915</v>
      </c>
      <c r="B417" t="s">
        <v>358</v>
      </c>
      <c r="C417" t="s">
        <v>358</v>
      </c>
      <c r="D417" t="s">
        <v>507</v>
      </c>
      <c r="E417" t="s">
        <v>356</v>
      </c>
      <c r="F417" t="s">
        <v>53</v>
      </c>
      <c r="G417" t="s">
        <v>54</v>
      </c>
      <c r="H417" t="s">
        <v>27</v>
      </c>
      <c r="I417" t="s">
        <v>28</v>
      </c>
      <c r="J417">
        <v>0</v>
      </c>
      <c r="K417">
        <v>500</v>
      </c>
      <c r="L417">
        <v>96</v>
      </c>
      <c r="N417" t="s">
        <v>30</v>
      </c>
      <c r="O417" t="s">
        <v>79</v>
      </c>
      <c r="P417" t="s">
        <v>32</v>
      </c>
      <c r="Q417" t="s">
        <v>45</v>
      </c>
      <c r="R417" t="s">
        <v>34</v>
      </c>
      <c r="T417">
        <v>5</v>
      </c>
    </row>
    <row r="418" spans="1:20" x14ac:dyDescent="0.45">
      <c r="A418" t="s">
        <v>916</v>
      </c>
      <c r="B418" t="s">
        <v>226</v>
      </c>
      <c r="C418" t="s">
        <v>160</v>
      </c>
      <c r="D418" t="s">
        <v>160</v>
      </c>
      <c r="E418" t="s">
        <v>127</v>
      </c>
      <c r="F418" t="s">
        <v>91</v>
      </c>
      <c r="G418" t="s">
        <v>41</v>
      </c>
      <c r="H418" t="s">
        <v>71</v>
      </c>
      <c r="I418" t="s">
        <v>72</v>
      </c>
      <c r="J418">
        <v>3</v>
      </c>
      <c r="K418">
        <v>0</v>
      </c>
      <c r="L418">
        <v>0</v>
      </c>
      <c r="M418" t="s">
        <v>63</v>
      </c>
      <c r="N418" t="s">
        <v>93</v>
      </c>
      <c r="O418" t="s">
        <v>44</v>
      </c>
      <c r="P418" t="s">
        <v>58</v>
      </c>
      <c r="Q418" t="s">
        <v>45</v>
      </c>
      <c r="R418" t="s">
        <v>46</v>
      </c>
      <c r="S418" t="s">
        <v>47</v>
      </c>
      <c r="T418">
        <v>0</v>
      </c>
    </row>
    <row r="419" spans="1:20" x14ac:dyDescent="0.45">
      <c r="A419" t="s">
        <v>917</v>
      </c>
      <c r="B419" t="s">
        <v>475</v>
      </c>
      <c r="C419" t="s">
        <v>396</v>
      </c>
      <c r="D419" t="s">
        <v>218</v>
      </c>
      <c r="E419" t="s">
        <v>280</v>
      </c>
      <c r="F419" t="s">
        <v>168</v>
      </c>
      <c r="G419" t="s">
        <v>41</v>
      </c>
      <c r="H419" t="s">
        <v>71</v>
      </c>
      <c r="I419" t="s">
        <v>72</v>
      </c>
      <c r="J419">
        <v>0</v>
      </c>
      <c r="K419">
        <v>1000</v>
      </c>
      <c r="L419">
        <v>0</v>
      </c>
      <c r="M419" t="s">
        <v>29</v>
      </c>
      <c r="N419" t="s">
        <v>30</v>
      </c>
      <c r="O419" t="s">
        <v>44</v>
      </c>
      <c r="P419" t="s">
        <v>58</v>
      </c>
      <c r="Q419" t="s">
        <v>33</v>
      </c>
      <c r="T419">
        <v>7</v>
      </c>
    </row>
    <row r="420" spans="1:20" x14ac:dyDescent="0.45">
      <c r="A420" t="s">
        <v>918</v>
      </c>
      <c r="B420" t="s">
        <v>739</v>
      </c>
      <c r="C420" t="s">
        <v>738</v>
      </c>
      <c r="D420" t="s">
        <v>738</v>
      </c>
      <c r="E420" t="s">
        <v>244</v>
      </c>
      <c r="F420" t="s">
        <v>69</v>
      </c>
      <c r="G420" t="s">
        <v>70</v>
      </c>
      <c r="H420" t="s">
        <v>128</v>
      </c>
      <c r="I420" t="s">
        <v>231</v>
      </c>
      <c r="J420">
        <v>-1</v>
      </c>
      <c r="K420">
        <v>1000</v>
      </c>
      <c r="L420">
        <v>-1000</v>
      </c>
      <c r="M420" t="s">
        <v>56</v>
      </c>
      <c r="N420" t="s">
        <v>30</v>
      </c>
      <c r="O420" t="s">
        <v>79</v>
      </c>
      <c r="P420" t="s">
        <v>32</v>
      </c>
      <c r="Q420" t="s">
        <v>45</v>
      </c>
      <c r="T420">
        <v>0</v>
      </c>
    </row>
    <row r="421" spans="1:20" x14ac:dyDescent="0.45">
      <c r="A421" t="s">
        <v>919</v>
      </c>
      <c r="B421" t="s">
        <v>137</v>
      </c>
      <c r="C421" t="s">
        <v>95</v>
      </c>
      <c r="D421" t="s">
        <v>606</v>
      </c>
      <c r="E421" t="s">
        <v>167</v>
      </c>
      <c r="F421" t="s">
        <v>91</v>
      </c>
      <c r="G421" t="s">
        <v>41</v>
      </c>
      <c r="H421" t="s">
        <v>27</v>
      </c>
      <c r="I421" t="s">
        <v>84</v>
      </c>
      <c r="J421">
        <v>3</v>
      </c>
      <c r="K421">
        <v>0</v>
      </c>
      <c r="L421">
        <v>0</v>
      </c>
      <c r="M421" t="s">
        <v>56</v>
      </c>
      <c r="N421" t="s">
        <v>93</v>
      </c>
      <c r="O421" t="s">
        <v>79</v>
      </c>
      <c r="P421" t="s">
        <v>32</v>
      </c>
      <c r="Q421" t="s">
        <v>33</v>
      </c>
      <c r="R421" t="s">
        <v>46</v>
      </c>
      <c r="S421" t="s">
        <v>254</v>
      </c>
      <c r="T421">
        <v>6</v>
      </c>
    </row>
    <row r="422" spans="1:20" x14ac:dyDescent="0.45">
      <c r="A422" t="s">
        <v>2498</v>
      </c>
      <c r="B422" t="s">
        <v>265</v>
      </c>
      <c r="C422" t="s">
        <v>265</v>
      </c>
      <c r="D422" t="s">
        <v>386</v>
      </c>
      <c r="E422" t="s">
        <v>356</v>
      </c>
      <c r="F422" t="s">
        <v>25</v>
      </c>
      <c r="G422" t="s">
        <v>26</v>
      </c>
      <c r="H422" t="s">
        <v>27</v>
      </c>
      <c r="I422" t="s">
        <v>28</v>
      </c>
      <c r="J422">
        <v>1</v>
      </c>
      <c r="K422">
        <v>500</v>
      </c>
      <c r="L422">
        <v>500</v>
      </c>
      <c r="N422" t="s">
        <v>73</v>
      </c>
      <c r="O422" t="s">
        <v>64</v>
      </c>
      <c r="P422" t="s">
        <v>85</v>
      </c>
      <c r="Q422" t="s">
        <v>45</v>
      </c>
      <c r="R422" t="s">
        <v>46</v>
      </c>
      <c r="T422">
        <v>2</v>
      </c>
    </row>
    <row r="423" spans="1:20" x14ac:dyDescent="0.45">
      <c r="A423" t="s">
        <v>920</v>
      </c>
      <c r="B423" t="s">
        <v>747</v>
      </c>
      <c r="C423" t="s">
        <v>747</v>
      </c>
      <c r="D423" t="s">
        <v>747</v>
      </c>
      <c r="E423" t="s">
        <v>190</v>
      </c>
      <c r="F423" t="s">
        <v>91</v>
      </c>
      <c r="G423" t="s">
        <v>41</v>
      </c>
      <c r="H423" t="s">
        <v>71</v>
      </c>
      <c r="I423" t="s">
        <v>72</v>
      </c>
      <c r="J423">
        <v>0</v>
      </c>
      <c r="K423">
        <v>500</v>
      </c>
      <c r="L423">
        <v>0</v>
      </c>
      <c r="M423" t="s">
        <v>63</v>
      </c>
      <c r="N423" t="s">
        <v>73</v>
      </c>
      <c r="O423" t="s">
        <v>44</v>
      </c>
      <c r="P423" t="s">
        <v>58</v>
      </c>
      <c r="Q423" t="s">
        <v>45</v>
      </c>
      <c r="R423" t="s">
        <v>34</v>
      </c>
      <c r="T423">
        <v>0</v>
      </c>
    </row>
    <row r="424" spans="1:20" x14ac:dyDescent="0.45">
      <c r="A424" t="s">
        <v>921</v>
      </c>
      <c r="B424" t="s">
        <v>224</v>
      </c>
      <c r="C424" t="s">
        <v>225</v>
      </c>
      <c r="D424" t="s">
        <v>634</v>
      </c>
      <c r="E424" t="s">
        <v>351</v>
      </c>
      <c r="F424" t="s">
        <v>40</v>
      </c>
      <c r="G424" t="s">
        <v>41</v>
      </c>
      <c r="H424" t="s">
        <v>42</v>
      </c>
      <c r="I424" t="s">
        <v>43</v>
      </c>
      <c r="J424">
        <v>1</v>
      </c>
      <c r="K424">
        <v>500</v>
      </c>
      <c r="L424">
        <v>500</v>
      </c>
      <c r="M424" t="s">
        <v>29</v>
      </c>
      <c r="N424" t="s">
        <v>93</v>
      </c>
      <c r="O424" t="s">
        <v>31</v>
      </c>
      <c r="P424" t="s">
        <v>58</v>
      </c>
      <c r="Q424" t="s">
        <v>45</v>
      </c>
      <c r="R424" t="s">
        <v>46</v>
      </c>
      <c r="S424" t="s">
        <v>245</v>
      </c>
      <c r="T424">
        <v>4</v>
      </c>
    </row>
    <row r="425" spans="1:20" x14ac:dyDescent="0.45">
      <c r="A425" t="s">
        <v>212</v>
      </c>
      <c r="B425" t="s">
        <v>585</v>
      </c>
      <c r="C425" t="s">
        <v>156</v>
      </c>
      <c r="D425" t="s">
        <v>436</v>
      </c>
      <c r="E425" t="s">
        <v>240</v>
      </c>
      <c r="F425" t="s">
        <v>168</v>
      </c>
      <c r="G425" t="s">
        <v>41</v>
      </c>
      <c r="H425" t="s">
        <v>71</v>
      </c>
      <c r="I425" t="s">
        <v>92</v>
      </c>
      <c r="J425">
        <v>2</v>
      </c>
      <c r="K425">
        <v>2000</v>
      </c>
      <c r="L425">
        <v>4000</v>
      </c>
      <c r="M425" t="s">
        <v>56</v>
      </c>
      <c r="N425" t="s">
        <v>93</v>
      </c>
      <c r="O425" t="s">
        <v>44</v>
      </c>
      <c r="P425" t="s">
        <v>32</v>
      </c>
      <c r="Q425" t="s">
        <v>33</v>
      </c>
      <c r="R425" t="s">
        <v>46</v>
      </c>
      <c r="S425" t="s">
        <v>245</v>
      </c>
      <c r="T425">
        <v>7</v>
      </c>
    </row>
    <row r="426" spans="1:20" x14ac:dyDescent="0.45">
      <c r="A426" t="s">
        <v>2499</v>
      </c>
      <c r="B426" t="s">
        <v>735</v>
      </c>
      <c r="C426" t="s">
        <v>735</v>
      </c>
      <c r="D426" t="s">
        <v>131</v>
      </c>
      <c r="E426" t="s">
        <v>607</v>
      </c>
      <c r="F426" t="s">
        <v>25</v>
      </c>
      <c r="G426" t="s">
        <v>26</v>
      </c>
      <c r="H426" t="s">
        <v>128</v>
      </c>
      <c r="I426" t="s">
        <v>169</v>
      </c>
      <c r="J426">
        <v>2</v>
      </c>
      <c r="K426">
        <v>0</v>
      </c>
      <c r="L426">
        <v>0</v>
      </c>
      <c r="M426" t="s">
        <v>56</v>
      </c>
      <c r="N426" t="s">
        <v>93</v>
      </c>
      <c r="O426" t="s">
        <v>44</v>
      </c>
      <c r="P426" t="s">
        <v>32</v>
      </c>
      <c r="Q426" t="s">
        <v>45</v>
      </c>
      <c r="R426" t="s">
        <v>34</v>
      </c>
      <c r="T426">
        <v>6</v>
      </c>
    </row>
    <row r="427" spans="1:20" x14ac:dyDescent="0.45">
      <c r="A427" t="s">
        <v>922</v>
      </c>
      <c r="B427" t="s">
        <v>327</v>
      </c>
      <c r="C427" t="s">
        <v>501</v>
      </c>
      <c r="D427" t="s">
        <v>432</v>
      </c>
      <c r="E427" t="s">
        <v>52</v>
      </c>
      <c r="F427" t="s">
        <v>168</v>
      </c>
      <c r="G427" t="s">
        <v>41</v>
      </c>
      <c r="H427" t="s">
        <v>71</v>
      </c>
      <c r="I427" t="s">
        <v>117</v>
      </c>
      <c r="J427">
        <v>2</v>
      </c>
      <c r="K427">
        <v>100</v>
      </c>
      <c r="L427">
        <v>-105</v>
      </c>
      <c r="M427" t="s">
        <v>56</v>
      </c>
      <c r="N427" t="s">
        <v>73</v>
      </c>
      <c r="O427" t="s">
        <v>31</v>
      </c>
      <c r="P427" t="s">
        <v>85</v>
      </c>
      <c r="Q427" t="s">
        <v>33</v>
      </c>
      <c r="R427" t="s">
        <v>46</v>
      </c>
      <c r="S427" t="s">
        <v>254</v>
      </c>
      <c r="T427">
        <v>-1</v>
      </c>
    </row>
    <row r="428" spans="1:20" x14ac:dyDescent="0.45">
      <c r="A428" t="s">
        <v>923</v>
      </c>
      <c r="B428" t="s">
        <v>226</v>
      </c>
      <c r="C428" t="s">
        <v>634</v>
      </c>
      <c r="D428" t="s">
        <v>677</v>
      </c>
      <c r="E428" t="s">
        <v>236</v>
      </c>
      <c r="F428" t="s">
        <v>69</v>
      </c>
      <c r="G428" t="s">
        <v>70</v>
      </c>
      <c r="H428" t="s">
        <v>71</v>
      </c>
      <c r="I428" t="s">
        <v>117</v>
      </c>
      <c r="J428">
        <v>3</v>
      </c>
      <c r="K428">
        <v>1000</v>
      </c>
      <c r="L428">
        <v>3000</v>
      </c>
      <c r="M428" t="s">
        <v>56</v>
      </c>
      <c r="N428" t="s">
        <v>73</v>
      </c>
      <c r="O428" t="s">
        <v>44</v>
      </c>
      <c r="P428" t="s">
        <v>85</v>
      </c>
      <c r="Q428" t="s">
        <v>33</v>
      </c>
      <c r="R428" t="s">
        <v>46</v>
      </c>
      <c r="S428" t="s">
        <v>254</v>
      </c>
      <c r="T428">
        <v>5</v>
      </c>
    </row>
    <row r="429" spans="1:20" x14ac:dyDescent="0.45">
      <c r="A429" t="s">
        <v>924</v>
      </c>
      <c r="B429" t="s">
        <v>910</v>
      </c>
      <c r="C429" t="s">
        <v>909</v>
      </c>
      <c r="D429" t="s">
        <v>910</v>
      </c>
      <c r="E429" t="s">
        <v>298</v>
      </c>
      <c r="F429" t="s">
        <v>53</v>
      </c>
      <c r="G429" t="s">
        <v>54</v>
      </c>
      <c r="H429" t="s">
        <v>128</v>
      </c>
      <c r="I429" t="s">
        <v>129</v>
      </c>
      <c r="J429">
        <v>1</v>
      </c>
      <c r="K429">
        <v>1000</v>
      </c>
      <c r="L429">
        <v>1000</v>
      </c>
      <c r="N429" t="s">
        <v>30</v>
      </c>
      <c r="O429" t="s">
        <v>44</v>
      </c>
      <c r="P429" t="s">
        <v>58</v>
      </c>
      <c r="Q429" t="s">
        <v>33</v>
      </c>
      <c r="T429">
        <v>1</v>
      </c>
    </row>
    <row r="430" spans="1:20" x14ac:dyDescent="0.45">
      <c r="A430" t="s">
        <v>925</v>
      </c>
      <c r="B430" t="s">
        <v>210</v>
      </c>
      <c r="C430" t="s">
        <v>210</v>
      </c>
      <c r="D430" t="s">
        <v>310</v>
      </c>
      <c r="E430" t="s">
        <v>607</v>
      </c>
      <c r="F430" t="s">
        <v>53</v>
      </c>
      <c r="G430" t="s">
        <v>54</v>
      </c>
      <c r="H430" t="s">
        <v>27</v>
      </c>
      <c r="I430" t="s">
        <v>28</v>
      </c>
      <c r="J430">
        <v>2</v>
      </c>
      <c r="K430">
        <v>100</v>
      </c>
      <c r="L430">
        <v>200</v>
      </c>
      <c r="M430" t="s">
        <v>63</v>
      </c>
      <c r="N430" t="s">
        <v>57</v>
      </c>
      <c r="O430" t="s">
        <v>44</v>
      </c>
      <c r="P430" t="s">
        <v>58</v>
      </c>
      <c r="Q430" t="s">
        <v>33</v>
      </c>
      <c r="T430">
        <v>6</v>
      </c>
    </row>
    <row r="431" spans="1:20" x14ac:dyDescent="0.45">
      <c r="A431" t="s">
        <v>926</v>
      </c>
      <c r="B431" t="s">
        <v>810</v>
      </c>
      <c r="C431" t="s">
        <v>457</v>
      </c>
      <c r="D431" t="s">
        <v>778</v>
      </c>
      <c r="E431" t="s">
        <v>287</v>
      </c>
      <c r="F431" t="s">
        <v>25</v>
      </c>
      <c r="G431" t="s">
        <v>26</v>
      </c>
      <c r="H431" t="s">
        <v>42</v>
      </c>
      <c r="I431" t="s">
        <v>122</v>
      </c>
      <c r="J431">
        <v>-1</v>
      </c>
      <c r="K431">
        <v>0</v>
      </c>
      <c r="L431">
        <v>0</v>
      </c>
      <c r="M431" t="s">
        <v>29</v>
      </c>
      <c r="N431" t="s">
        <v>93</v>
      </c>
      <c r="O431" t="s">
        <v>79</v>
      </c>
      <c r="P431" t="s">
        <v>58</v>
      </c>
      <c r="Q431" t="s">
        <v>33</v>
      </c>
      <c r="R431" t="s">
        <v>46</v>
      </c>
      <c r="S431" t="s">
        <v>245</v>
      </c>
      <c r="T431">
        <v>7</v>
      </c>
    </row>
    <row r="432" spans="1:20" x14ac:dyDescent="0.45">
      <c r="A432" t="s">
        <v>927</v>
      </c>
      <c r="B432" t="s">
        <v>527</v>
      </c>
      <c r="C432" t="s">
        <v>37</v>
      </c>
      <c r="D432" t="s">
        <v>38</v>
      </c>
      <c r="E432" t="s">
        <v>284</v>
      </c>
      <c r="F432" t="s">
        <v>40</v>
      </c>
      <c r="G432" t="s">
        <v>41</v>
      </c>
      <c r="H432" t="s">
        <v>42</v>
      </c>
      <c r="I432" t="s">
        <v>43</v>
      </c>
      <c r="J432">
        <v>-1</v>
      </c>
      <c r="K432">
        <v>0</v>
      </c>
      <c r="L432">
        <v>0</v>
      </c>
      <c r="M432" t="s">
        <v>29</v>
      </c>
      <c r="N432" t="s">
        <v>30</v>
      </c>
      <c r="O432" t="s">
        <v>31</v>
      </c>
      <c r="P432" t="s">
        <v>85</v>
      </c>
      <c r="Q432" t="s">
        <v>45</v>
      </c>
      <c r="T432">
        <v>6</v>
      </c>
    </row>
    <row r="433" spans="1:20" x14ac:dyDescent="0.45">
      <c r="A433" t="s">
        <v>928</v>
      </c>
      <c r="B433" t="s">
        <v>423</v>
      </c>
      <c r="C433" t="s">
        <v>527</v>
      </c>
      <c r="D433" t="s">
        <v>475</v>
      </c>
      <c r="E433" t="s">
        <v>401</v>
      </c>
      <c r="F433" t="s">
        <v>25</v>
      </c>
      <c r="G433" t="s">
        <v>26</v>
      </c>
      <c r="H433" t="s">
        <v>27</v>
      </c>
      <c r="I433" t="s">
        <v>55</v>
      </c>
      <c r="J433">
        <v>2</v>
      </c>
      <c r="K433">
        <v>2000</v>
      </c>
      <c r="L433">
        <v>4000</v>
      </c>
      <c r="M433" t="s">
        <v>56</v>
      </c>
      <c r="N433" t="s">
        <v>57</v>
      </c>
      <c r="O433" t="s">
        <v>79</v>
      </c>
      <c r="P433" t="s">
        <v>58</v>
      </c>
      <c r="Q433" t="s">
        <v>45</v>
      </c>
      <c r="R433" t="s">
        <v>34</v>
      </c>
      <c r="T433">
        <v>6</v>
      </c>
    </row>
    <row r="434" spans="1:20" x14ac:dyDescent="0.45">
      <c r="A434" t="s">
        <v>929</v>
      </c>
      <c r="B434" t="s">
        <v>37</v>
      </c>
      <c r="C434" t="s">
        <v>538</v>
      </c>
      <c r="D434" t="s">
        <v>112</v>
      </c>
      <c r="E434" t="s">
        <v>401</v>
      </c>
      <c r="F434" t="s">
        <v>53</v>
      </c>
      <c r="G434" t="s">
        <v>54</v>
      </c>
      <c r="H434" t="s">
        <v>42</v>
      </c>
      <c r="I434" t="s">
        <v>122</v>
      </c>
      <c r="J434">
        <v>0</v>
      </c>
      <c r="K434">
        <v>1000</v>
      </c>
      <c r="L434">
        <v>0</v>
      </c>
      <c r="M434" t="s">
        <v>29</v>
      </c>
      <c r="N434" t="s">
        <v>57</v>
      </c>
      <c r="O434" t="s">
        <v>64</v>
      </c>
      <c r="P434" t="s">
        <v>58</v>
      </c>
      <c r="Q434" t="s">
        <v>45</v>
      </c>
      <c r="R434" t="s">
        <v>34</v>
      </c>
      <c r="T434">
        <v>6</v>
      </c>
    </row>
    <row r="435" spans="1:20" x14ac:dyDescent="0.45">
      <c r="A435" t="s">
        <v>930</v>
      </c>
      <c r="B435" t="s">
        <v>60</v>
      </c>
      <c r="C435" t="s">
        <v>353</v>
      </c>
      <c r="D435" t="s">
        <v>492</v>
      </c>
      <c r="E435" t="s">
        <v>68</v>
      </c>
      <c r="F435" t="s">
        <v>146</v>
      </c>
      <c r="G435" t="s">
        <v>147</v>
      </c>
      <c r="H435" t="s">
        <v>27</v>
      </c>
      <c r="I435" t="s">
        <v>55</v>
      </c>
      <c r="J435">
        <v>0</v>
      </c>
      <c r="K435">
        <v>500</v>
      </c>
      <c r="L435">
        <v>-57</v>
      </c>
      <c r="M435" t="s">
        <v>56</v>
      </c>
      <c r="N435" t="s">
        <v>73</v>
      </c>
      <c r="O435" t="s">
        <v>64</v>
      </c>
      <c r="P435" t="s">
        <v>58</v>
      </c>
      <c r="Q435" t="s">
        <v>33</v>
      </c>
      <c r="R435" t="s">
        <v>46</v>
      </c>
      <c r="T435">
        <v>1</v>
      </c>
    </row>
    <row r="436" spans="1:20" x14ac:dyDescent="0.45">
      <c r="A436" t="s">
        <v>931</v>
      </c>
      <c r="B436" t="s">
        <v>624</v>
      </c>
      <c r="C436" t="s">
        <v>533</v>
      </c>
      <c r="D436" t="s">
        <v>807</v>
      </c>
      <c r="E436" t="s">
        <v>339</v>
      </c>
      <c r="F436" t="s">
        <v>69</v>
      </c>
      <c r="G436" t="s">
        <v>70</v>
      </c>
      <c r="H436" t="s">
        <v>27</v>
      </c>
      <c r="I436" t="s">
        <v>55</v>
      </c>
      <c r="J436">
        <v>-1</v>
      </c>
      <c r="K436">
        <v>500</v>
      </c>
      <c r="L436">
        <v>-500</v>
      </c>
      <c r="M436" t="s">
        <v>29</v>
      </c>
      <c r="N436" t="s">
        <v>57</v>
      </c>
      <c r="O436" t="s">
        <v>44</v>
      </c>
      <c r="P436" t="s">
        <v>58</v>
      </c>
      <c r="Q436" t="s">
        <v>45</v>
      </c>
      <c r="R436" t="s">
        <v>46</v>
      </c>
      <c r="S436" t="s">
        <v>254</v>
      </c>
      <c r="T436">
        <v>7</v>
      </c>
    </row>
    <row r="437" spans="1:20" x14ac:dyDescent="0.45">
      <c r="A437" t="s">
        <v>932</v>
      </c>
      <c r="B437" t="s">
        <v>436</v>
      </c>
      <c r="C437" t="s">
        <v>393</v>
      </c>
      <c r="D437" t="s">
        <v>193</v>
      </c>
      <c r="E437" t="s">
        <v>167</v>
      </c>
      <c r="F437" t="s">
        <v>53</v>
      </c>
      <c r="G437" t="s">
        <v>54</v>
      </c>
      <c r="H437" t="s">
        <v>27</v>
      </c>
      <c r="I437" t="s">
        <v>28</v>
      </c>
      <c r="J437">
        <v>1</v>
      </c>
      <c r="K437">
        <v>1000</v>
      </c>
      <c r="L437">
        <v>1000</v>
      </c>
      <c r="M437" t="s">
        <v>56</v>
      </c>
      <c r="N437" t="s">
        <v>93</v>
      </c>
      <c r="O437" t="s">
        <v>79</v>
      </c>
      <c r="P437" t="s">
        <v>32</v>
      </c>
      <c r="Q437" t="s">
        <v>33</v>
      </c>
      <c r="R437" t="s">
        <v>46</v>
      </c>
      <c r="T437">
        <v>-1</v>
      </c>
    </row>
    <row r="438" spans="1:20" x14ac:dyDescent="0.45">
      <c r="A438" t="s">
        <v>933</v>
      </c>
      <c r="B438" t="s">
        <v>326</v>
      </c>
      <c r="C438" t="s">
        <v>500</v>
      </c>
      <c r="D438" t="s">
        <v>765</v>
      </c>
      <c r="E438" t="s">
        <v>361</v>
      </c>
      <c r="F438" t="s">
        <v>91</v>
      </c>
      <c r="G438" t="s">
        <v>41</v>
      </c>
      <c r="H438" t="s">
        <v>27</v>
      </c>
      <c r="I438" t="s">
        <v>84</v>
      </c>
      <c r="J438">
        <v>2</v>
      </c>
      <c r="K438">
        <v>2000</v>
      </c>
      <c r="L438">
        <v>4000</v>
      </c>
      <c r="N438" t="s">
        <v>93</v>
      </c>
      <c r="O438" t="s">
        <v>79</v>
      </c>
      <c r="P438" t="s">
        <v>85</v>
      </c>
      <c r="Q438" t="s">
        <v>45</v>
      </c>
      <c r="T438">
        <v>1</v>
      </c>
    </row>
    <row r="439" spans="1:20" x14ac:dyDescent="0.45">
      <c r="A439" t="s">
        <v>934</v>
      </c>
      <c r="B439" t="s">
        <v>720</v>
      </c>
      <c r="C439" t="s">
        <v>603</v>
      </c>
      <c r="D439" t="s">
        <v>935</v>
      </c>
      <c r="E439" t="s">
        <v>280</v>
      </c>
      <c r="F439" t="s">
        <v>146</v>
      </c>
      <c r="G439" t="s">
        <v>147</v>
      </c>
      <c r="H439" t="s">
        <v>27</v>
      </c>
      <c r="I439" t="s">
        <v>28</v>
      </c>
      <c r="J439">
        <v>0</v>
      </c>
      <c r="K439">
        <v>1000</v>
      </c>
      <c r="L439">
        <v>0</v>
      </c>
      <c r="M439" t="s">
        <v>63</v>
      </c>
      <c r="N439" t="s">
        <v>57</v>
      </c>
      <c r="O439" t="s">
        <v>64</v>
      </c>
      <c r="P439" t="s">
        <v>85</v>
      </c>
      <c r="Q439" t="s">
        <v>33</v>
      </c>
      <c r="R439" t="s">
        <v>34</v>
      </c>
      <c r="T439">
        <v>6</v>
      </c>
    </row>
    <row r="440" spans="1:20" x14ac:dyDescent="0.45">
      <c r="A440" t="s">
        <v>850</v>
      </c>
      <c r="B440" t="s">
        <v>484</v>
      </c>
      <c r="C440" t="s">
        <v>589</v>
      </c>
      <c r="D440" t="s">
        <v>565</v>
      </c>
      <c r="E440" t="s">
        <v>448</v>
      </c>
      <c r="F440" t="s">
        <v>69</v>
      </c>
      <c r="G440" t="s">
        <v>70</v>
      </c>
      <c r="H440" t="s">
        <v>27</v>
      </c>
      <c r="I440" t="s">
        <v>84</v>
      </c>
      <c r="J440">
        <v>-1</v>
      </c>
      <c r="K440">
        <v>2000</v>
      </c>
      <c r="L440">
        <v>-2000</v>
      </c>
      <c r="M440" t="s">
        <v>29</v>
      </c>
      <c r="N440" t="s">
        <v>93</v>
      </c>
      <c r="O440" t="s">
        <v>79</v>
      </c>
      <c r="P440" t="s">
        <v>32</v>
      </c>
      <c r="Q440" t="s">
        <v>33</v>
      </c>
      <c r="R440" t="s">
        <v>46</v>
      </c>
      <c r="S440" t="s">
        <v>245</v>
      </c>
      <c r="T440">
        <v>6</v>
      </c>
    </row>
    <row r="441" spans="1:20" x14ac:dyDescent="0.45">
      <c r="A441" t="s">
        <v>936</v>
      </c>
      <c r="B441" t="s">
        <v>504</v>
      </c>
      <c r="C441" t="s">
        <v>504</v>
      </c>
      <c r="D441" t="s">
        <v>133</v>
      </c>
      <c r="E441" t="s">
        <v>379</v>
      </c>
      <c r="F441" t="s">
        <v>91</v>
      </c>
      <c r="G441" t="s">
        <v>41</v>
      </c>
      <c r="H441" t="s">
        <v>71</v>
      </c>
      <c r="I441" t="s">
        <v>92</v>
      </c>
      <c r="J441">
        <v>0</v>
      </c>
      <c r="K441">
        <v>2000</v>
      </c>
      <c r="L441">
        <v>0</v>
      </c>
      <c r="N441" t="s">
        <v>57</v>
      </c>
      <c r="O441" t="s">
        <v>64</v>
      </c>
      <c r="P441" t="s">
        <v>85</v>
      </c>
      <c r="Q441" t="s">
        <v>33</v>
      </c>
      <c r="R441" t="s">
        <v>34</v>
      </c>
      <c r="T441">
        <v>-1</v>
      </c>
    </row>
    <row r="442" spans="1:20" x14ac:dyDescent="0.45">
      <c r="A442" t="s">
        <v>937</v>
      </c>
      <c r="B442" t="s">
        <v>773</v>
      </c>
      <c r="C442" t="s">
        <v>637</v>
      </c>
      <c r="D442" t="s">
        <v>152</v>
      </c>
      <c r="E442" t="s">
        <v>287</v>
      </c>
      <c r="F442" t="s">
        <v>146</v>
      </c>
      <c r="G442" t="s">
        <v>147</v>
      </c>
      <c r="H442" t="s">
        <v>42</v>
      </c>
      <c r="I442" t="s">
        <v>122</v>
      </c>
      <c r="J442">
        <v>1</v>
      </c>
      <c r="K442">
        <v>2000</v>
      </c>
      <c r="L442">
        <v>2000</v>
      </c>
      <c r="N442" t="s">
        <v>57</v>
      </c>
      <c r="O442" t="s">
        <v>31</v>
      </c>
      <c r="P442" t="s">
        <v>58</v>
      </c>
      <c r="Q442" t="s">
        <v>45</v>
      </c>
      <c r="R442" t="s">
        <v>46</v>
      </c>
      <c r="S442" t="s">
        <v>245</v>
      </c>
      <c r="T442">
        <v>5</v>
      </c>
    </row>
    <row r="443" spans="1:20" x14ac:dyDescent="0.45">
      <c r="A443" t="s">
        <v>938</v>
      </c>
      <c r="B443" t="s">
        <v>910</v>
      </c>
      <c r="C443" t="s">
        <v>761</v>
      </c>
      <c r="D443" t="s">
        <v>910</v>
      </c>
      <c r="E443" t="s">
        <v>523</v>
      </c>
      <c r="F443" t="s">
        <v>146</v>
      </c>
      <c r="G443" t="s">
        <v>147</v>
      </c>
      <c r="H443" t="s">
        <v>128</v>
      </c>
      <c r="I443" t="s">
        <v>169</v>
      </c>
      <c r="J443">
        <v>3</v>
      </c>
      <c r="K443">
        <v>2000</v>
      </c>
      <c r="L443">
        <v>6000</v>
      </c>
      <c r="M443" t="s">
        <v>56</v>
      </c>
      <c r="N443" t="s">
        <v>57</v>
      </c>
      <c r="O443" t="s">
        <v>44</v>
      </c>
      <c r="P443" t="s">
        <v>85</v>
      </c>
      <c r="Q443" t="s">
        <v>33</v>
      </c>
      <c r="R443" t="s">
        <v>34</v>
      </c>
      <c r="T443">
        <v>2</v>
      </c>
    </row>
    <row r="444" spans="1:20" x14ac:dyDescent="0.45">
      <c r="A444" t="s">
        <v>939</v>
      </c>
      <c r="B444" t="s">
        <v>735</v>
      </c>
      <c r="C444" t="s">
        <v>745</v>
      </c>
      <c r="D444" t="s">
        <v>89</v>
      </c>
      <c r="E444" t="s">
        <v>601</v>
      </c>
      <c r="F444" t="s">
        <v>25</v>
      </c>
      <c r="G444" t="s">
        <v>26</v>
      </c>
      <c r="H444" t="s">
        <v>42</v>
      </c>
      <c r="I444" t="s">
        <v>78</v>
      </c>
      <c r="J444">
        <v>3</v>
      </c>
      <c r="K444">
        <v>500</v>
      </c>
      <c r="L444">
        <v>1500</v>
      </c>
      <c r="M444" t="s">
        <v>56</v>
      </c>
      <c r="N444" t="s">
        <v>73</v>
      </c>
      <c r="O444" t="s">
        <v>64</v>
      </c>
      <c r="P444" t="s">
        <v>58</v>
      </c>
      <c r="Q444" t="s">
        <v>33</v>
      </c>
      <c r="R444" t="s">
        <v>46</v>
      </c>
      <c r="S444" t="s">
        <v>47</v>
      </c>
      <c r="T444">
        <v>6</v>
      </c>
    </row>
    <row r="445" spans="1:20" x14ac:dyDescent="0.45">
      <c r="A445" t="s">
        <v>940</v>
      </c>
      <c r="B445" t="s">
        <v>484</v>
      </c>
      <c r="C445" t="s">
        <v>589</v>
      </c>
      <c r="D445" t="s">
        <v>588</v>
      </c>
      <c r="E445" t="s">
        <v>52</v>
      </c>
      <c r="F445" t="s">
        <v>168</v>
      </c>
      <c r="G445" t="s">
        <v>41</v>
      </c>
      <c r="H445" t="s">
        <v>128</v>
      </c>
      <c r="I445" t="s">
        <v>169</v>
      </c>
      <c r="J445">
        <v>-1</v>
      </c>
      <c r="K445">
        <v>2000</v>
      </c>
      <c r="L445">
        <v>-2000</v>
      </c>
      <c r="N445" t="s">
        <v>73</v>
      </c>
      <c r="O445" t="s">
        <v>44</v>
      </c>
      <c r="P445" t="s">
        <v>58</v>
      </c>
      <c r="Q445" t="s">
        <v>45</v>
      </c>
      <c r="R445" t="s">
        <v>46</v>
      </c>
      <c r="S445" t="s">
        <v>245</v>
      </c>
      <c r="T445">
        <v>1</v>
      </c>
    </row>
    <row r="446" spans="1:20" x14ac:dyDescent="0.45">
      <c r="A446" t="s">
        <v>941</v>
      </c>
      <c r="B446" t="s">
        <v>942</v>
      </c>
      <c r="C446" t="s">
        <v>644</v>
      </c>
      <c r="D446" t="s">
        <v>375</v>
      </c>
      <c r="E446" t="s">
        <v>391</v>
      </c>
      <c r="F446" t="s">
        <v>168</v>
      </c>
      <c r="G446" t="s">
        <v>41</v>
      </c>
      <c r="H446" t="s">
        <v>42</v>
      </c>
      <c r="I446" t="s">
        <v>78</v>
      </c>
      <c r="J446">
        <v>0</v>
      </c>
      <c r="K446">
        <v>100</v>
      </c>
      <c r="L446">
        <v>0</v>
      </c>
      <c r="M446" t="s">
        <v>56</v>
      </c>
      <c r="N446" t="s">
        <v>73</v>
      </c>
      <c r="O446" t="s">
        <v>79</v>
      </c>
      <c r="P446" t="s">
        <v>58</v>
      </c>
      <c r="Q446" t="s">
        <v>45</v>
      </c>
      <c r="T446">
        <v>2</v>
      </c>
    </row>
    <row r="447" spans="1:20" x14ac:dyDescent="0.45">
      <c r="A447" t="s">
        <v>943</v>
      </c>
      <c r="B447" t="s">
        <v>192</v>
      </c>
      <c r="C447" t="s">
        <v>180</v>
      </c>
      <c r="D447" t="s">
        <v>180</v>
      </c>
      <c r="E447" t="s">
        <v>523</v>
      </c>
      <c r="F447" t="s">
        <v>25</v>
      </c>
      <c r="G447" t="s">
        <v>26</v>
      </c>
      <c r="H447" t="s">
        <v>27</v>
      </c>
      <c r="I447" t="s">
        <v>84</v>
      </c>
      <c r="J447">
        <v>2</v>
      </c>
      <c r="K447">
        <v>1000</v>
      </c>
      <c r="L447">
        <v>2000</v>
      </c>
      <c r="M447" t="s">
        <v>56</v>
      </c>
      <c r="N447" t="s">
        <v>93</v>
      </c>
      <c r="O447" t="s">
        <v>79</v>
      </c>
      <c r="P447" t="s">
        <v>85</v>
      </c>
      <c r="Q447" t="s">
        <v>45</v>
      </c>
      <c r="R447" t="s">
        <v>34</v>
      </c>
      <c r="T447">
        <v>0</v>
      </c>
    </row>
    <row r="448" spans="1:20" x14ac:dyDescent="0.45">
      <c r="A448" t="s">
        <v>944</v>
      </c>
      <c r="B448" t="s">
        <v>945</v>
      </c>
      <c r="C448" t="s">
        <v>728</v>
      </c>
      <c r="D448" t="s">
        <v>247</v>
      </c>
      <c r="E448" t="s">
        <v>307</v>
      </c>
      <c r="F448" t="s">
        <v>53</v>
      </c>
      <c r="G448" t="s">
        <v>54</v>
      </c>
      <c r="H448" t="s">
        <v>71</v>
      </c>
      <c r="I448" t="s">
        <v>92</v>
      </c>
      <c r="J448">
        <v>3</v>
      </c>
      <c r="K448">
        <v>500</v>
      </c>
      <c r="L448">
        <v>1500</v>
      </c>
      <c r="M448" t="s">
        <v>29</v>
      </c>
      <c r="N448" t="s">
        <v>57</v>
      </c>
      <c r="O448" t="s">
        <v>31</v>
      </c>
      <c r="P448" t="s">
        <v>85</v>
      </c>
      <c r="Q448" t="s">
        <v>45</v>
      </c>
      <c r="R448" t="s">
        <v>46</v>
      </c>
      <c r="T448">
        <v>7</v>
      </c>
    </row>
    <row r="449" spans="1:20" x14ac:dyDescent="0.45">
      <c r="A449" t="s">
        <v>946</v>
      </c>
      <c r="B449" t="s">
        <v>660</v>
      </c>
      <c r="C449" t="s">
        <v>660</v>
      </c>
      <c r="D449" t="s">
        <v>162</v>
      </c>
      <c r="E449" t="s">
        <v>591</v>
      </c>
      <c r="F449" t="s">
        <v>69</v>
      </c>
      <c r="G449" t="s">
        <v>70</v>
      </c>
      <c r="H449" t="s">
        <v>27</v>
      </c>
      <c r="I449" t="s">
        <v>55</v>
      </c>
      <c r="J449">
        <v>2</v>
      </c>
      <c r="K449">
        <v>100</v>
      </c>
      <c r="L449">
        <v>200</v>
      </c>
      <c r="M449" t="s">
        <v>63</v>
      </c>
      <c r="N449" t="s">
        <v>57</v>
      </c>
      <c r="O449" t="s">
        <v>64</v>
      </c>
      <c r="P449" t="s">
        <v>58</v>
      </c>
      <c r="Q449" t="s">
        <v>33</v>
      </c>
      <c r="R449" t="s">
        <v>34</v>
      </c>
      <c r="T449">
        <v>1</v>
      </c>
    </row>
    <row r="450" spans="1:20" x14ac:dyDescent="0.45">
      <c r="A450" t="s">
        <v>947</v>
      </c>
      <c r="B450" t="s">
        <v>313</v>
      </c>
      <c r="C450" t="s">
        <v>375</v>
      </c>
      <c r="D450" t="s">
        <v>410</v>
      </c>
      <c r="E450" t="s">
        <v>463</v>
      </c>
      <c r="F450" t="s">
        <v>91</v>
      </c>
      <c r="G450" t="s">
        <v>41</v>
      </c>
      <c r="H450" t="s">
        <v>128</v>
      </c>
      <c r="I450" t="s">
        <v>129</v>
      </c>
      <c r="J450">
        <v>0</v>
      </c>
      <c r="K450">
        <v>100</v>
      </c>
      <c r="L450">
        <v>0</v>
      </c>
      <c r="M450" t="s">
        <v>56</v>
      </c>
      <c r="N450" t="s">
        <v>73</v>
      </c>
      <c r="O450" t="s">
        <v>31</v>
      </c>
      <c r="P450" t="s">
        <v>58</v>
      </c>
      <c r="Q450" t="s">
        <v>33</v>
      </c>
      <c r="T450">
        <v>7</v>
      </c>
    </row>
    <row r="451" spans="1:20" x14ac:dyDescent="0.45">
      <c r="A451" t="s">
        <v>948</v>
      </c>
      <c r="B451" t="s">
        <v>715</v>
      </c>
      <c r="C451" t="s">
        <v>715</v>
      </c>
      <c r="D451" t="s">
        <v>715</v>
      </c>
      <c r="E451" t="s">
        <v>307</v>
      </c>
      <c r="F451" t="s">
        <v>69</v>
      </c>
      <c r="G451" t="s">
        <v>70</v>
      </c>
      <c r="H451" t="s">
        <v>42</v>
      </c>
      <c r="I451" t="s">
        <v>43</v>
      </c>
      <c r="J451">
        <v>0</v>
      </c>
      <c r="K451">
        <v>0</v>
      </c>
      <c r="L451">
        <v>0</v>
      </c>
      <c r="M451" t="s">
        <v>63</v>
      </c>
      <c r="N451" t="s">
        <v>73</v>
      </c>
      <c r="O451" t="s">
        <v>64</v>
      </c>
      <c r="P451" t="s">
        <v>58</v>
      </c>
      <c r="Q451" t="s">
        <v>45</v>
      </c>
      <c r="R451" t="s">
        <v>34</v>
      </c>
      <c r="T451">
        <v>0</v>
      </c>
    </row>
    <row r="452" spans="1:20" x14ac:dyDescent="0.45">
      <c r="A452" t="s">
        <v>949</v>
      </c>
      <c r="B452" t="s">
        <v>465</v>
      </c>
      <c r="C452" t="s">
        <v>672</v>
      </c>
      <c r="D452" t="s">
        <v>416</v>
      </c>
      <c r="E452" t="s">
        <v>167</v>
      </c>
      <c r="F452" t="s">
        <v>146</v>
      </c>
      <c r="G452" t="s">
        <v>147</v>
      </c>
      <c r="H452" t="s">
        <v>27</v>
      </c>
      <c r="I452" t="s">
        <v>28</v>
      </c>
      <c r="J452">
        <v>-1</v>
      </c>
      <c r="K452">
        <v>100</v>
      </c>
      <c r="L452">
        <v>-100</v>
      </c>
      <c r="M452" t="s">
        <v>29</v>
      </c>
      <c r="N452" t="s">
        <v>57</v>
      </c>
      <c r="O452" t="s">
        <v>64</v>
      </c>
      <c r="P452" t="s">
        <v>32</v>
      </c>
      <c r="Q452" t="s">
        <v>45</v>
      </c>
      <c r="R452" t="s">
        <v>34</v>
      </c>
      <c r="T452">
        <v>7</v>
      </c>
    </row>
    <row r="453" spans="1:20" x14ac:dyDescent="0.45">
      <c r="A453" t="s">
        <v>950</v>
      </c>
      <c r="B453" t="s">
        <v>374</v>
      </c>
      <c r="C453" t="s">
        <v>691</v>
      </c>
      <c r="D453" t="s">
        <v>691</v>
      </c>
      <c r="E453" t="s">
        <v>487</v>
      </c>
      <c r="F453" t="s">
        <v>146</v>
      </c>
      <c r="G453" t="s">
        <v>147</v>
      </c>
      <c r="H453" t="s">
        <v>42</v>
      </c>
      <c r="I453" t="s">
        <v>122</v>
      </c>
      <c r="J453">
        <v>-1</v>
      </c>
      <c r="K453">
        <v>0</v>
      </c>
      <c r="L453">
        <v>0</v>
      </c>
      <c r="M453" t="s">
        <v>63</v>
      </c>
      <c r="N453" t="s">
        <v>57</v>
      </c>
      <c r="O453" t="s">
        <v>64</v>
      </c>
      <c r="P453" t="s">
        <v>85</v>
      </c>
      <c r="Q453" t="s">
        <v>45</v>
      </c>
      <c r="R453" t="s">
        <v>34</v>
      </c>
      <c r="T453">
        <v>0</v>
      </c>
    </row>
    <row r="454" spans="1:20" x14ac:dyDescent="0.45">
      <c r="A454" t="s">
        <v>951</v>
      </c>
      <c r="B454" t="s">
        <v>768</v>
      </c>
      <c r="C454" t="s">
        <v>768</v>
      </c>
      <c r="D454" t="s">
        <v>713</v>
      </c>
      <c r="E454" t="s">
        <v>601</v>
      </c>
      <c r="F454" t="s">
        <v>25</v>
      </c>
      <c r="G454" t="s">
        <v>26</v>
      </c>
      <c r="H454" t="s">
        <v>27</v>
      </c>
      <c r="I454" t="s">
        <v>84</v>
      </c>
      <c r="J454">
        <v>3</v>
      </c>
      <c r="K454">
        <v>100</v>
      </c>
      <c r="L454">
        <v>300</v>
      </c>
      <c r="M454" t="s">
        <v>56</v>
      </c>
      <c r="N454" t="s">
        <v>73</v>
      </c>
      <c r="O454" t="s">
        <v>44</v>
      </c>
      <c r="P454" t="s">
        <v>58</v>
      </c>
      <c r="Q454" t="s">
        <v>45</v>
      </c>
      <c r="R454" t="s">
        <v>34</v>
      </c>
      <c r="T454">
        <v>2</v>
      </c>
    </row>
    <row r="455" spans="1:20" x14ac:dyDescent="0.45">
      <c r="A455" t="s">
        <v>952</v>
      </c>
      <c r="B455" t="s">
        <v>663</v>
      </c>
      <c r="C455" t="s">
        <v>215</v>
      </c>
      <c r="D455" t="s">
        <v>341</v>
      </c>
      <c r="E455" t="s">
        <v>609</v>
      </c>
      <c r="F455" t="s">
        <v>69</v>
      </c>
      <c r="G455" t="s">
        <v>70</v>
      </c>
      <c r="H455" t="s">
        <v>128</v>
      </c>
      <c r="I455" t="s">
        <v>231</v>
      </c>
      <c r="J455">
        <v>3</v>
      </c>
      <c r="K455">
        <v>1000</v>
      </c>
      <c r="L455">
        <v>3000</v>
      </c>
      <c r="M455" t="s">
        <v>56</v>
      </c>
      <c r="N455" t="s">
        <v>30</v>
      </c>
      <c r="O455" t="s">
        <v>64</v>
      </c>
      <c r="P455" t="s">
        <v>58</v>
      </c>
      <c r="Q455" t="s">
        <v>45</v>
      </c>
      <c r="R455" t="s">
        <v>46</v>
      </c>
      <c r="S455" t="s">
        <v>47</v>
      </c>
      <c r="T455">
        <v>6</v>
      </c>
    </row>
    <row r="456" spans="1:20" x14ac:dyDescent="0.45">
      <c r="A456" t="s">
        <v>2500</v>
      </c>
      <c r="B456" t="s">
        <v>513</v>
      </c>
      <c r="C456" t="s">
        <v>512</v>
      </c>
      <c r="D456" t="s">
        <v>323</v>
      </c>
      <c r="E456" t="s">
        <v>127</v>
      </c>
      <c r="F456" t="s">
        <v>115</v>
      </c>
      <c r="G456" t="s">
        <v>116</v>
      </c>
      <c r="H456" t="s">
        <v>42</v>
      </c>
      <c r="I456" t="s">
        <v>78</v>
      </c>
      <c r="J456">
        <v>2</v>
      </c>
      <c r="K456">
        <v>100</v>
      </c>
      <c r="L456">
        <v>200</v>
      </c>
      <c r="M456" t="s">
        <v>29</v>
      </c>
      <c r="N456" t="s">
        <v>73</v>
      </c>
      <c r="O456" t="s">
        <v>31</v>
      </c>
      <c r="P456" t="s">
        <v>58</v>
      </c>
      <c r="Q456" t="s">
        <v>33</v>
      </c>
      <c r="R456" t="s">
        <v>34</v>
      </c>
      <c r="T456">
        <v>3</v>
      </c>
    </row>
    <row r="457" spans="1:20" x14ac:dyDescent="0.45">
      <c r="A457" t="s">
        <v>953</v>
      </c>
      <c r="B457" t="s">
        <v>297</v>
      </c>
      <c r="C457" t="s">
        <v>103</v>
      </c>
      <c r="D457" t="s">
        <v>294</v>
      </c>
      <c r="E457" t="s">
        <v>97</v>
      </c>
      <c r="F457" t="s">
        <v>115</v>
      </c>
      <c r="G457" t="s">
        <v>116</v>
      </c>
      <c r="H457" t="s">
        <v>42</v>
      </c>
      <c r="I457" t="s">
        <v>43</v>
      </c>
      <c r="J457">
        <v>2</v>
      </c>
      <c r="K457">
        <v>500</v>
      </c>
      <c r="L457">
        <v>1157</v>
      </c>
      <c r="M457" t="s">
        <v>63</v>
      </c>
      <c r="N457" t="s">
        <v>93</v>
      </c>
      <c r="O457" t="s">
        <v>31</v>
      </c>
      <c r="P457" t="s">
        <v>32</v>
      </c>
      <c r="Q457" t="s">
        <v>33</v>
      </c>
      <c r="T457">
        <v>3</v>
      </c>
    </row>
    <row r="458" spans="1:20" x14ac:dyDescent="0.45">
      <c r="A458" t="s">
        <v>954</v>
      </c>
      <c r="B458" t="s">
        <v>665</v>
      </c>
      <c r="C458" t="s">
        <v>845</v>
      </c>
      <c r="D458" t="s">
        <v>430</v>
      </c>
      <c r="E458" t="s">
        <v>591</v>
      </c>
      <c r="F458" t="s">
        <v>91</v>
      </c>
      <c r="G458" t="s">
        <v>41</v>
      </c>
      <c r="H458" t="s">
        <v>27</v>
      </c>
      <c r="I458" t="s">
        <v>28</v>
      </c>
      <c r="J458">
        <v>1</v>
      </c>
      <c r="K458">
        <v>0</v>
      </c>
      <c r="L458">
        <v>0</v>
      </c>
      <c r="M458" t="s">
        <v>63</v>
      </c>
      <c r="N458" t="s">
        <v>30</v>
      </c>
      <c r="O458" t="s">
        <v>31</v>
      </c>
      <c r="P458" t="s">
        <v>85</v>
      </c>
      <c r="Q458" t="s">
        <v>33</v>
      </c>
      <c r="T458">
        <v>-1</v>
      </c>
    </row>
    <row r="459" spans="1:20" x14ac:dyDescent="0.45">
      <c r="A459" t="s">
        <v>955</v>
      </c>
      <c r="B459" t="s">
        <v>153</v>
      </c>
      <c r="C459" t="s">
        <v>152</v>
      </c>
      <c r="D459" t="s">
        <v>152</v>
      </c>
      <c r="E459" t="s">
        <v>596</v>
      </c>
      <c r="F459" t="s">
        <v>91</v>
      </c>
      <c r="G459" t="s">
        <v>41</v>
      </c>
      <c r="H459" t="s">
        <v>71</v>
      </c>
      <c r="I459" t="s">
        <v>117</v>
      </c>
      <c r="J459">
        <v>3</v>
      </c>
      <c r="K459">
        <v>500</v>
      </c>
      <c r="L459">
        <v>1500</v>
      </c>
      <c r="N459" t="s">
        <v>30</v>
      </c>
      <c r="O459" t="s">
        <v>64</v>
      </c>
      <c r="P459" t="s">
        <v>32</v>
      </c>
      <c r="Q459" t="s">
        <v>33</v>
      </c>
      <c r="T459">
        <v>0</v>
      </c>
    </row>
    <row r="460" spans="1:20" x14ac:dyDescent="0.45">
      <c r="A460" t="s">
        <v>956</v>
      </c>
      <c r="B460" t="s">
        <v>317</v>
      </c>
      <c r="C460" t="s">
        <v>798</v>
      </c>
      <c r="D460" t="s">
        <v>325</v>
      </c>
      <c r="E460" t="s">
        <v>307</v>
      </c>
      <c r="F460" t="s">
        <v>168</v>
      </c>
      <c r="G460" t="s">
        <v>41</v>
      </c>
      <c r="H460" t="s">
        <v>42</v>
      </c>
      <c r="I460" t="s">
        <v>78</v>
      </c>
      <c r="J460">
        <v>3</v>
      </c>
      <c r="K460">
        <v>500</v>
      </c>
      <c r="L460">
        <v>1500</v>
      </c>
      <c r="M460" t="s">
        <v>63</v>
      </c>
      <c r="N460" t="s">
        <v>57</v>
      </c>
      <c r="O460" t="s">
        <v>79</v>
      </c>
      <c r="P460" t="s">
        <v>32</v>
      </c>
      <c r="Q460" t="s">
        <v>45</v>
      </c>
      <c r="T460">
        <v>2</v>
      </c>
    </row>
    <row r="461" spans="1:20" x14ac:dyDescent="0.45">
      <c r="A461" t="s">
        <v>957</v>
      </c>
      <c r="B461" t="s">
        <v>88</v>
      </c>
      <c r="C461" t="s">
        <v>87</v>
      </c>
      <c r="D461" t="s">
        <v>89</v>
      </c>
      <c r="E461" t="s">
        <v>348</v>
      </c>
      <c r="F461" t="s">
        <v>40</v>
      </c>
      <c r="G461" t="s">
        <v>41</v>
      </c>
      <c r="H461" t="s">
        <v>27</v>
      </c>
      <c r="I461" t="s">
        <v>55</v>
      </c>
      <c r="J461">
        <v>3</v>
      </c>
      <c r="K461">
        <v>1000</v>
      </c>
      <c r="L461">
        <v>3000</v>
      </c>
      <c r="M461" t="s">
        <v>63</v>
      </c>
      <c r="N461" t="s">
        <v>93</v>
      </c>
      <c r="O461" t="s">
        <v>79</v>
      </c>
      <c r="P461" t="s">
        <v>32</v>
      </c>
      <c r="Q461" t="s">
        <v>33</v>
      </c>
      <c r="R461" t="s">
        <v>34</v>
      </c>
      <c r="T461">
        <v>4</v>
      </c>
    </row>
    <row r="462" spans="1:20" x14ac:dyDescent="0.45">
      <c r="A462" t="s">
        <v>958</v>
      </c>
      <c r="B462" t="s">
        <v>157</v>
      </c>
      <c r="C462" t="s">
        <v>355</v>
      </c>
      <c r="D462" t="s">
        <v>156</v>
      </c>
      <c r="E462" t="s">
        <v>334</v>
      </c>
      <c r="F462" t="s">
        <v>25</v>
      </c>
      <c r="G462" t="s">
        <v>26</v>
      </c>
      <c r="H462" t="s">
        <v>27</v>
      </c>
      <c r="I462" t="s">
        <v>55</v>
      </c>
      <c r="J462">
        <v>1</v>
      </c>
      <c r="K462">
        <v>2000</v>
      </c>
      <c r="L462">
        <v>1676</v>
      </c>
      <c r="M462" t="s">
        <v>63</v>
      </c>
      <c r="N462" t="s">
        <v>73</v>
      </c>
      <c r="O462" t="s">
        <v>44</v>
      </c>
      <c r="P462" t="s">
        <v>32</v>
      </c>
      <c r="Q462" t="s">
        <v>45</v>
      </c>
      <c r="T462">
        <v>-1</v>
      </c>
    </row>
    <row r="463" spans="1:20" x14ac:dyDescent="0.45">
      <c r="A463" t="s">
        <v>959</v>
      </c>
      <c r="B463" t="s">
        <v>942</v>
      </c>
      <c r="C463" t="s">
        <v>229</v>
      </c>
      <c r="D463" t="s">
        <v>229</v>
      </c>
      <c r="E463" t="s">
        <v>960</v>
      </c>
      <c r="F463" t="s">
        <v>146</v>
      </c>
      <c r="G463" t="s">
        <v>147</v>
      </c>
      <c r="H463" t="s">
        <v>42</v>
      </c>
      <c r="I463" t="s">
        <v>122</v>
      </c>
      <c r="J463">
        <v>0</v>
      </c>
      <c r="K463">
        <v>0</v>
      </c>
      <c r="L463">
        <v>0</v>
      </c>
      <c r="M463" t="s">
        <v>56</v>
      </c>
      <c r="N463" t="s">
        <v>57</v>
      </c>
      <c r="O463" t="s">
        <v>31</v>
      </c>
      <c r="P463" t="s">
        <v>32</v>
      </c>
      <c r="Q463" t="s">
        <v>33</v>
      </c>
      <c r="R463" t="s">
        <v>34</v>
      </c>
      <c r="T463">
        <v>0</v>
      </c>
    </row>
    <row r="464" spans="1:20" x14ac:dyDescent="0.45">
      <c r="A464" t="s">
        <v>961</v>
      </c>
      <c r="B464" t="s">
        <v>761</v>
      </c>
      <c r="C464" t="s">
        <v>910</v>
      </c>
      <c r="D464" t="s">
        <v>909</v>
      </c>
      <c r="E464" t="s">
        <v>138</v>
      </c>
      <c r="F464" t="s">
        <v>40</v>
      </c>
      <c r="G464" t="s">
        <v>41</v>
      </c>
      <c r="H464" t="s">
        <v>128</v>
      </c>
      <c r="I464" t="s">
        <v>129</v>
      </c>
      <c r="J464">
        <v>1</v>
      </c>
      <c r="K464">
        <v>100</v>
      </c>
      <c r="L464">
        <v>100</v>
      </c>
      <c r="M464" t="s">
        <v>56</v>
      </c>
      <c r="N464" t="s">
        <v>30</v>
      </c>
      <c r="O464" t="s">
        <v>79</v>
      </c>
      <c r="P464" t="s">
        <v>85</v>
      </c>
      <c r="Q464" t="s">
        <v>45</v>
      </c>
      <c r="R464" t="s">
        <v>34</v>
      </c>
      <c r="T464">
        <v>-1</v>
      </c>
    </row>
    <row r="465" spans="1:20" x14ac:dyDescent="0.45">
      <c r="A465" t="s">
        <v>962</v>
      </c>
      <c r="B465" t="s">
        <v>331</v>
      </c>
      <c r="C465" t="s">
        <v>22</v>
      </c>
      <c r="D465" t="s">
        <v>196</v>
      </c>
      <c r="E465" t="s">
        <v>141</v>
      </c>
      <c r="F465" t="s">
        <v>69</v>
      </c>
      <c r="G465" t="s">
        <v>70</v>
      </c>
      <c r="H465" t="s">
        <v>27</v>
      </c>
      <c r="I465" t="s">
        <v>28</v>
      </c>
      <c r="J465">
        <v>2</v>
      </c>
      <c r="K465">
        <v>2000</v>
      </c>
      <c r="L465">
        <v>4000</v>
      </c>
      <c r="M465" t="s">
        <v>56</v>
      </c>
      <c r="N465" t="s">
        <v>57</v>
      </c>
      <c r="O465" t="s">
        <v>79</v>
      </c>
      <c r="P465" t="s">
        <v>32</v>
      </c>
      <c r="Q465" t="s">
        <v>33</v>
      </c>
      <c r="R465" t="s">
        <v>46</v>
      </c>
      <c r="S465" t="s">
        <v>254</v>
      </c>
      <c r="T465">
        <v>2</v>
      </c>
    </row>
    <row r="466" spans="1:20" x14ac:dyDescent="0.45">
      <c r="A466" t="s">
        <v>963</v>
      </c>
      <c r="B466" t="s">
        <v>418</v>
      </c>
      <c r="C466" t="s">
        <v>563</v>
      </c>
      <c r="D466" t="s">
        <v>347</v>
      </c>
      <c r="E466" t="s">
        <v>172</v>
      </c>
      <c r="F466" t="s">
        <v>69</v>
      </c>
      <c r="G466" t="s">
        <v>70</v>
      </c>
      <c r="H466" t="s">
        <v>71</v>
      </c>
      <c r="I466" t="s">
        <v>117</v>
      </c>
      <c r="J466">
        <v>3</v>
      </c>
      <c r="K466">
        <v>100</v>
      </c>
      <c r="L466">
        <v>300</v>
      </c>
      <c r="M466" t="s">
        <v>63</v>
      </c>
      <c r="N466" t="s">
        <v>73</v>
      </c>
      <c r="O466" t="s">
        <v>64</v>
      </c>
      <c r="P466" t="s">
        <v>32</v>
      </c>
      <c r="Q466" t="s">
        <v>45</v>
      </c>
      <c r="R466" t="s">
        <v>46</v>
      </c>
      <c r="S466" t="s">
        <v>245</v>
      </c>
      <c r="T466">
        <v>3</v>
      </c>
    </row>
    <row r="467" spans="1:20" x14ac:dyDescent="0.45">
      <c r="A467" t="s">
        <v>285</v>
      </c>
      <c r="B467" t="s">
        <v>393</v>
      </c>
      <c r="C467" t="s">
        <v>510</v>
      </c>
      <c r="D467" t="s">
        <v>436</v>
      </c>
      <c r="E467" t="s">
        <v>190</v>
      </c>
      <c r="F467" t="s">
        <v>115</v>
      </c>
      <c r="G467" t="s">
        <v>116</v>
      </c>
      <c r="H467" t="s">
        <v>42</v>
      </c>
      <c r="I467" t="s">
        <v>43</v>
      </c>
      <c r="J467">
        <v>2</v>
      </c>
      <c r="K467">
        <v>0</v>
      </c>
      <c r="L467">
        <v>0</v>
      </c>
      <c r="M467" t="s">
        <v>63</v>
      </c>
      <c r="N467" t="s">
        <v>30</v>
      </c>
      <c r="O467" t="s">
        <v>64</v>
      </c>
      <c r="P467" t="s">
        <v>85</v>
      </c>
      <c r="Q467" t="s">
        <v>45</v>
      </c>
      <c r="R467" t="s">
        <v>46</v>
      </c>
      <c r="T467">
        <v>1</v>
      </c>
    </row>
    <row r="468" spans="1:20" x14ac:dyDescent="0.45">
      <c r="A468" t="s">
        <v>964</v>
      </c>
      <c r="B468" t="s">
        <v>765</v>
      </c>
      <c r="C468" t="s">
        <v>500</v>
      </c>
      <c r="D468" t="s">
        <v>256</v>
      </c>
      <c r="E468" t="s">
        <v>356</v>
      </c>
      <c r="F468" t="s">
        <v>146</v>
      </c>
      <c r="G468" t="s">
        <v>147</v>
      </c>
      <c r="H468" t="s">
        <v>128</v>
      </c>
      <c r="I468" t="s">
        <v>169</v>
      </c>
      <c r="J468">
        <v>1</v>
      </c>
      <c r="K468">
        <v>500</v>
      </c>
      <c r="L468">
        <v>500</v>
      </c>
      <c r="M468" t="s">
        <v>56</v>
      </c>
      <c r="N468" t="s">
        <v>30</v>
      </c>
      <c r="O468" t="s">
        <v>44</v>
      </c>
      <c r="P468" t="s">
        <v>58</v>
      </c>
      <c r="Q468" t="s">
        <v>33</v>
      </c>
      <c r="T468">
        <v>7</v>
      </c>
    </row>
    <row r="469" spans="1:20" x14ac:dyDescent="0.45">
      <c r="A469" t="s">
        <v>965</v>
      </c>
      <c r="B469" t="s">
        <v>845</v>
      </c>
      <c r="C469" t="s">
        <v>322</v>
      </c>
      <c r="D469" t="s">
        <v>513</v>
      </c>
      <c r="E469" t="s">
        <v>339</v>
      </c>
      <c r="F469" t="s">
        <v>25</v>
      </c>
      <c r="G469" t="s">
        <v>26</v>
      </c>
      <c r="H469" t="s">
        <v>128</v>
      </c>
      <c r="I469" t="s">
        <v>231</v>
      </c>
      <c r="J469">
        <v>1</v>
      </c>
      <c r="K469">
        <v>1000</v>
      </c>
      <c r="L469">
        <v>1000</v>
      </c>
      <c r="M469" t="s">
        <v>29</v>
      </c>
      <c r="N469" t="s">
        <v>93</v>
      </c>
      <c r="O469" t="s">
        <v>31</v>
      </c>
      <c r="P469" t="s">
        <v>32</v>
      </c>
      <c r="Q469" t="s">
        <v>33</v>
      </c>
      <c r="R469" t="s">
        <v>34</v>
      </c>
      <c r="T469">
        <v>3</v>
      </c>
    </row>
    <row r="470" spans="1:20" x14ac:dyDescent="0.45">
      <c r="A470" t="s">
        <v>966</v>
      </c>
      <c r="B470" t="s">
        <v>183</v>
      </c>
      <c r="C470" t="s">
        <v>745</v>
      </c>
      <c r="D470" t="s">
        <v>185</v>
      </c>
      <c r="E470" t="s">
        <v>305</v>
      </c>
      <c r="F470" t="s">
        <v>40</v>
      </c>
      <c r="G470" t="s">
        <v>41</v>
      </c>
      <c r="H470" t="s">
        <v>42</v>
      </c>
      <c r="I470" t="s">
        <v>122</v>
      </c>
      <c r="J470">
        <v>2</v>
      </c>
      <c r="K470">
        <v>2000</v>
      </c>
      <c r="L470">
        <v>4000</v>
      </c>
      <c r="M470" t="s">
        <v>63</v>
      </c>
      <c r="N470" t="s">
        <v>30</v>
      </c>
      <c r="O470" t="s">
        <v>64</v>
      </c>
      <c r="P470" t="s">
        <v>32</v>
      </c>
      <c r="Q470" t="s">
        <v>33</v>
      </c>
      <c r="R470" t="s">
        <v>46</v>
      </c>
      <c r="S470" t="s">
        <v>254</v>
      </c>
      <c r="T470">
        <v>3</v>
      </c>
    </row>
    <row r="471" spans="1:20" x14ac:dyDescent="0.45">
      <c r="A471" t="s">
        <v>967</v>
      </c>
      <c r="B471" t="s">
        <v>568</v>
      </c>
      <c r="C471" t="s">
        <v>479</v>
      </c>
      <c r="D471" t="s">
        <v>290</v>
      </c>
      <c r="E471" t="s">
        <v>305</v>
      </c>
      <c r="F471" t="s">
        <v>168</v>
      </c>
      <c r="G471" t="s">
        <v>41</v>
      </c>
      <c r="H471" t="s">
        <v>128</v>
      </c>
      <c r="I471" t="s">
        <v>169</v>
      </c>
      <c r="J471">
        <v>3</v>
      </c>
      <c r="K471">
        <v>100</v>
      </c>
      <c r="L471">
        <v>300</v>
      </c>
      <c r="M471" t="s">
        <v>63</v>
      </c>
      <c r="N471" t="s">
        <v>93</v>
      </c>
      <c r="O471" t="s">
        <v>31</v>
      </c>
      <c r="P471" t="s">
        <v>85</v>
      </c>
      <c r="Q471" t="s">
        <v>45</v>
      </c>
      <c r="T471">
        <v>7</v>
      </c>
    </row>
    <row r="472" spans="1:20" x14ac:dyDescent="0.45">
      <c r="A472" t="s">
        <v>968</v>
      </c>
      <c r="B472" t="s">
        <v>341</v>
      </c>
      <c r="C472" t="s">
        <v>969</v>
      </c>
      <c r="D472" t="s">
        <v>969</v>
      </c>
      <c r="E472" t="s">
        <v>305</v>
      </c>
      <c r="F472" t="s">
        <v>53</v>
      </c>
      <c r="G472" t="s">
        <v>54</v>
      </c>
      <c r="H472" t="s">
        <v>71</v>
      </c>
      <c r="I472" t="s">
        <v>117</v>
      </c>
      <c r="J472">
        <v>3</v>
      </c>
      <c r="K472">
        <v>1000</v>
      </c>
      <c r="L472">
        <v>3000</v>
      </c>
      <c r="N472" t="s">
        <v>73</v>
      </c>
      <c r="O472" t="s">
        <v>31</v>
      </c>
      <c r="P472" t="s">
        <v>85</v>
      </c>
      <c r="Q472" t="s">
        <v>45</v>
      </c>
      <c r="T472">
        <v>0</v>
      </c>
    </row>
    <row r="473" spans="1:20" x14ac:dyDescent="0.45">
      <c r="A473" t="s">
        <v>970</v>
      </c>
      <c r="B473" t="s">
        <v>895</v>
      </c>
      <c r="C473" t="s">
        <v>895</v>
      </c>
      <c r="D473" t="s">
        <v>311</v>
      </c>
      <c r="E473" t="s">
        <v>167</v>
      </c>
      <c r="F473" t="s">
        <v>91</v>
      </c>
      <c r="G473" t="s">
        <v>41</v>
      </c>
      <c r="H473" t="s">
        <v>27</v>
      </c>
      <c r="I473" t="s">
        <v>28</v>
      </c>
      <c r="J473">
        <v>0</v>
      </c>
      <c r="K473">
        <v>500</v>
      </c>
      <c r="L473">
        <v>0</v>
      </c>
      <c r="M473" t="s">
        <v>63</v>
      </c>
      <c r="N473" t="s">
        <v>73</v>
      </c>
      <c r="O473" t="s">
        <v>31</v>
      </c>
      <c r="P473" t="s">
        <v>85</v>
      </c>
      <c r="Q473" t="s">
        <v>33</v>
      </c>
      <c r="R473" t="s">
        <v>46</v>
      </c>
      <c r="S473" t="s">
        <v>47</v>
      </c>
      <c r="T473">
        <v>4</v>
      </c>
    </row>
    <row r="474" spans="1:20" x14ac:dyDescent="0.45">
      <c r="A474" t="s">
        <v>971</v>
      </c>
      <c r="B474" t="s">
        <v>505</v>
      </c>
      <c r="C474" t="s">
        <v>546</v>
      </c>
      <c r="D474" t="s">
        <v>336</v>
      </c>
      <c r="E474" t="s">
        <v>361</v>
      </c>
      <c r="F474" t="s">
        <v>40</v>
      </c>
      <c r="G474" t="s">
        <v>41</v>
      </c>
      <c r="H474" t="s">
        <v>128</v>
      </c>
      <c r="I474" t="s">
        <v>231</v>
      </c>
      <c r="J474">
        <v>0</v>
      </c>
      <c r="K474">
        <v>2000</v>
      </c>
      <c r="L474">
        <v>0</v>
      </c>
      <c r="M474" t="s">
        <v>63</v>
      </c>
      <c r="N474" t="s">
        <v>30</v>
      </c>
      <c r="O474" t="s">
        <v>79</v>
      </c>
      <c r="P474" t="s">
        <v>85</v>
      </c>
      <c r="Q474" t="s">
        <v>33</v>
      </c>
      <c r="R474" t="s">
        <v>34</v>
      </c>
      <c r="T474">
        <v>7</v>
      </c>
    </row>
    <row r="475" spans="1:20" x14ac:dyDescent="0.45">
      <c r="A475" t="s">
        <v>972</v>
      </c>
      <c r="B475" t="s">
        <v>654</v>
      </c>
      <c r="C475" t="s">
        <v>453</v>
      </c>
      <c r="D475" t="s">
        <v>204</v>
      </c>
      <c r="E475" t="s">
        <v>601</v>
      </c>
      <c r="F475" t="s">
        <v>25</v>
      </c>
      <c r="G475" t="s">
        <v>26</v>
      </c>
      <c r="H475" t="s">
        <v>27</v>
      </c>
      <c r="I475" t="s">
        <v>84</v>
      </c>
      <c r="J475">
        <v>1</v>
      </c>
      <c r="K475">
        <v>1000</v>
      </c>
      <c r="L475">
        <v>1000</v>
      </c>
      <c r="M475" t="s">
        <v>29</v>
      </c>
      <c r="N475" t="s">
        <v>30</v>
      </c>
      <c r="O475" t="s">
        <v>79</v>
      </c>
      <c r="P475" t="s">
        <v>85</v>
      </c>
      <c r="Q475" t="s">
        <v>45</v>
      </c>
      <c r="R475" t="s">
        <v>34</v>
      </c>
      <c r="T475">
        <v>4</v>
      </c>
    </row>
    <row r="476" spans="1:20" x14ac:dyDescent="0.45">
      <c r="A476" t="s">
        <v>973</v>
      </c>
      <c r="B476" t="s">
        <v>745</v>
      </c>
      <c r="C476" t="s">
        <v>745</v>
      </c>
      <c r="D476" t="s">
        <v>132</v>
      </c>
      <c r="E476" t="s">
        <v>114</v>
      </c>
      <c r="F476" t="s">
        <v>146</v>
      </c>
      <c r="G476" t="s">
        <v>147</v>
      </c>
      <c r="H476" t="s">
        <v>71</v>
      </c>
      <c r="I476" t="s">
        <v>117</v>
      </c>
      <c r="J476">
        <v>0</v>
      </c>
      <c r="K476">
        <v>0</v>
      </c>
      <c r="L476">
        <v>0</v>
      </c>
      <c r="M476" t="s">
        <v>56</v>
      </c>
      <c r="N476" t="s">
        <v>30</v>
      </c>
      <c r="O476" t="s">
        <v>44</v>
      </c>
      <c r="P476" t="s">
        <v>32</v>
      </c>
      <c r="Q476" t="s">
        <v>33</v>
      </c>
      <c r="T476">
        <v>7</v>
      </c>
    </row>
    <row r="477" spans="1:20" x14ac:dyDescent="0.45">
      <c r="A477" t="s">
        <v>974</v>
      </c>
      <c r="B477" t="s">
        <v>367</v>
      </c>
      <c r="C477" t="s">
        <v>157</v>
      </c>
      <c r="D477" t="s">
        <v>157</v>
      </c>
      <c r="E477" t="s">
        <v>109</v>
      </c>
      <c r="F477" t="s">
        <v>69</v>
      </c>
      <c r="G477" t="s">
        <v>70</v>
      </c>
      <c r="H477" t="s">
        <v>71</v>
      </c>
      <c r="I477" t="s">
        <v>72</v>
      </c>
      <c r="J477">
        <v>-1</v>
      </c>
      <c r="K477">
        <v>1000</v>
      </c>
      <c r="L477">
        <v>-1000</v>
      </c>
      <c r="M477" t="s">
        <v>56</v>
      </c>
      <c r="N477" t="s">
        <v>57</v>
      </c>
      <c r="O477" t="s">
        <v>64</v>
      </c>
      <c r="P477" t="s">
        <v>32</v>
      </c>
      <c r="Q477" t="s">
        <v>33</v>
      </c>
      <c r="R477" t="s">
        <v>34</v>
      </c>
      <c r="T477">
        <v>0</v>
      </c>
    </row>
    <row r="478" spans="1:20" x14ac:dyDescent="0.45">
      <c r="A478" t="s">
        <v>975</v>
      </c>
      <c r="B478" t="s">
        <v>976</v>
      </c>
      <c r="C478" t="s">
        <v>413</v>
      </c>
      <c r="D478" t="s">
        <v>384</v>
      </c>
      <c r="E478" t="s">
        <v>176</v>
      </c>
      <c r="F478" t="s">
        <v>69</v>
      </c>
      <c r="G478" t="s">
        <v>70</v>
      </c>
      <c r="H478" t="s">
        <v>42</v>
      </c>
      <c r="I478" t="s">
        <v>43</v>
      </c>
      <c r="J478">
        <v>0</v>
      </c>
      <c r="K478">
        <v>2000</v>
      </c>
      <c r="L478">
        <v>0</v>
      </c>
      <c r="N478" t="s">
        <v>30</v>
      </c>
      <c r="O478" t="s">
        <v>79</v>
      </c>
      <c r="P478" t="s">
        <v>32</v>
      </c>
      <c r="Q478" t="s">
        <v>33</v>
      </c>
      <c r="T478">
        <v>6</v>
      </c>
    </row>
    <row r="479" spans="1:20" x14ac:dyDescent="0.45">
      <c r="A479" t="s">
        <v>977</v>
      </c>
      <c r="B479" t="s">
        <v>490</v>
      </c>
      <c r="C479" t="s">
        <v>832</v>
      </c>
      <c r="D479" t="s">
        <v>337</v>
      </c>
      <c r="E479" t="s">
        <v>253</v>
      </c>
      <c r="F479" t="s">
        <v>168</v>
      </c>
      <c r="G479" t="s">
        <v>41</v>
      </c>
      <c r="H479" t="s">
        <v>71</v>
      </c>
      <c r="I479" t="s">
        <v>92</v>
      </c>
      <c r="J479">
        <v>-1</v>
      </c>
      <c r="K479">
        <v>100</v>
      </c>
      <c r="L479">
        <v>-100</v>
      </c>
      <c r="N479" t="s">
        <v>30</v>
      </c>
      <c r="O479" t="s">
        <v>31</v>
      </c>
      <c r="P479" t="s">
        <v>32</v>
      </c>
      <c r="Q479" t="s">
        <v>45</v>
      </c>
      <c r="R479" t="s">
        <v>34</v>
      </c>
      <c r="T479">
        <v>5</v>
      </c>
    </row>
    <row r="480" spans="1:20" x14ac:dyDescent="0.45">
      <c r="A480" t="s">
        <v>978</v>
      </c>
      <c r="B480" t="s">
        <v>748</v>
      </c>
      <c r="C480" t="s">
        <v>470</v>
      </c>
      <c r="D480" t="s">
        <v>747</v>
      </c>
      <c r="E480" t="s">
        <v>167</v>
      </c>
      <c r="F480" t="s">
        <v>53</v>
      </c>
      <c r="G480" t="s">
        <v>54</v>
      </c>
      <c r="H480" t="s">
        <v>128</v>
      </c>
      <c r="I480" t="s">
        <v>129</v>
      </c>
      <c r="J480">
        <v>2</v>
      </c>
      <c r="K480">
        <v>500</v>
      </c>
      <c r="L480">
        <v>1000</v>
      </c>
      <c r="N480" t="s">
        <v>30</v>
      </c>
      <c r="O480" t="s">
        <v>64</v>
      </c>
      <c r="P480" t="s">
        <v>58</v>
      </c>
      <c r="Q480" t="s">
        <v>33</v>
      </c>
      <c r="R480" t="s">
        <v>46</v>
      </c>
      <c r="S480" t="s">
        <v>47</v>
      </c>
      <c r="T480">
        <v>4</v>
      </c>
    </row>
    <row r="481" spans="1:20" x14ac:dyDescent="0.45">
      <c r="A481" t="s">
        <v>979</v>
      </c>
      <c r="B481" t="s">
        <v>844</v>
      </c>
      <c r="C481" t="s">
        <v>845</v>
      </c>
      <c r="D481" t="s">
        <v>513</v>
      </c>
      <c r="E481" t="s">
        <v>104</v>
      </c>
      <c r="F481" t="s">
        <v>25</v>
      </c>
      <c r="G481" t="s">
        <v>26</v>
      </c>
      <c r="H481" t="s">
        <v>42</v>
      </c>
      <c r="I481" t="s">
        <v>43</v>
      </c>
      <c r="J481">
        <v>0</v>
      </c>
      <c r="K481">
        <v>100</v>
      </c>
      <c r="L481">
        <v>0</v>
      </c>
      <c r="M481" t="s">
        <v>29</v>
      </c>
      <c r="N481" t="s">
        <v>30</v>
      </c>
      <c r="O481" t="s">
        <v>31</v>
      </c>
      <c r="P481" t="s">
        <v>32</v>
      </c>
      <c r="Q481" t="s">
        <v>45</v>
      </c>
      <c r="R481" t="s">
        <v>46</v>
      </c>
      <c r="S481" t="s">
        <v>47</v>
      </c>
      <c r="T481">
        <v>6</v>
      </c>
    </row>
    <row r="482" spans="1:20" x14ac:dyDescent="0.45">
      <c r="A482" t="s">
        <v>980</v>
      </c>
      <c r="B482" t="s">
        <v>600</v>
      </c>
      <c r="C482" t="s">
        <v>981</v>
      </c>
      <c r="D482" t="s">
        <v>594</v>
      </c>
      <c r="E482" t="s">
        <v>391</v>
      </c>
      <c r="F482" t="s">
        <v>146</v>
      </c>
      <c r="G482" t="s">
        <v>147</v>
      </c>
      <c r="H482" t="s">
        <v>128</v>
      </c>
      <c r="I482" t="s">
        <v>169</v>
      </c>
      <c r="J482">
        <v>2</v>
      </c>
      <c r="K482">
        <v>2000</v>
      </c>
      <c r="L482">
        <v>4000</v>
      </c>
      <c r="N482" t="s">
        <v>93</v>
      </c>
      <c r="O482" t="s">
        <v>44</v>
      </c>
      <c r="P482" t="s">
        <v>85</v>
      </c>
      <c r="Q482" t="s">
        <v>45</v>
      </c>
      <c r="T482">
        <v>2</v>
      </c>
    </row>
    <row r="483" spans="1:20" x14ac:dyDescent="0.45">
      <c r="A483" t="s">
        <v>2501</v>
      </c>
      <c r="B483" t="s">
        <v>247</v>
      </c>
      <c r="C483" t="s">
        <v>603</v>
      </c>
      <c r="D483" t="s">
        <v>518</v>
      </c>
      <c r="E483" t="s">
        <v>97</v>
      </c>
      <c r="F483" t="s">
        <v>25</v>
      </c>
      <c r="G483" t="s">
        <v>26</v>
      </c>
      <c r="H483" t="s">
        <v>128</v>
      </c>
      <c r="I483" t="s">
        <v>169</v>
      </c>
      <c r="J483">
        <v>-1</v>
      </c>
      <c r="K483">
        <v>100</v>
      </c>
      <c r="L483">
        <v>-100</v>
      </c>
      <c r="M483" t="s">
        <v>56</v>
      </c>
      <c r="N483" t="s">
        <v>57</v>
      </c>
      <c r="O483" t="s">
        <v>79</v>
      </c>
      <c r="P483" t="s">
        <v>32</v>
      </c>
      <c r="Q483" t="s">
        <v>33</v>
      </c>
      <c r="R483" t="s">
        <v>46</v>
      </c>
      <c r="S483" t="s">
        <v>245</v>
      </c>
      <c r="T483">
        <v>-1</v>
      </c>
    </row>
    <row r="484" spans="1:20" x14ac:dyDescent="0.45">
      <c r="A484" t="s">
        <v>982</v>
      </c>
      <c r="B484" t="s">
        <v>682</v>
      </c>
      <c r="C484" t="s">
        <v>444</v>
      </c>
      <c r="D484" t="s">
        <v>582</v>
      </c>
      <c r="E484" t="s">
        <v>77</v>
      </c>
      <c r="F484" t="s">
        <v>53</v>
      </c>
      <c r="G484" t="s">
        <v>54</v>
      </c>
      <c r="H484" t="s">
        <v>128</v>
      </c>
      <c r="I484" t="s">
        <v>231</v>
      </c>
      <c r="J484">
        <v>0</v>
      </c>
      <c r="K484">
        <v>1000</v>
      </c>
      <c r="L484">
        <v>-422</v>
      </c>
      <c r="M484" t="s">
        <v>56</v>
      </c>
      <c r="N484" t="s">
        <v>30</v>
      </c>
      <c r="O484" t="s">
        <v>44</v>
      </c>
      <c r="P484" t="s">
        <v>85</v>
      </c>
      <c r="Q484" t="s">
        <v>33</v>
      </c>
      <c r="R484" t="s">
        <v>46</v>
      </c>
      <c r="S484" t="s">
        <v>47</v>
      </c>
      <c r="T484">
        <v>-1</v>
      </c>
    </row>
    <row r="485" spans="1:20" x14ac:dyDescent="0.45">
      <c r="A485" t="s">
        <v>983</v>
      </c>
      <c r="B485" t="s">
        <v>82</v>
      </c>
      <c r="C485" t="s">
        <v>82</v>
      </c>
      <c r="D485" t="s">
        <v>82</v>
      </c>
      <c r="E485" t="s">
        <v>414</v>
      </c>
      <c r="F485" t="s">
        <v>115</v>
      </c>
      <c r="G485" t="s">
        <v>116</v>
      </c>
      <c r="H485" t="s">
        <v>27</v>
      </c>
      <c r="I485" t="s">
        <v>28</v>
      </c>
      <c r="J485">
        <v>2</v>
      </c>
      <c r="K485">
        <v>1000</v>
      </c>
      <c r="L485">
        <v>2000</v>
      </c>
      <c r="M485" t="s">
        <v>29</v>
      </c>
      <c r="N485" t="s">
        <v>30</v>
      </c>
      <c r="O485" t="s">
        <v>44</v>
      </c>
      <c r="P485" t="s">
        <v>58</v>
      </c>
      <c r="Q485" t="s">
        <v>45</v>
      </c>
      <c r="R485" t="s">
        <v>46</v>
      </c>
      <c r="S485" t="s">
        <v>254</v>
      </c>
      <c r="T485">
        <v>0</v>
      </c>
    </row>
    <row r="486" spans="1:20" x14ac:dyDescent="0.45">
      <c r="A486" t="s">
        <v>984</v>
      </c>
      <c r="B486" t="s">
        <v>394</v>
      </c>
      <c r="C486" t="s">
        <v>892</v>
      </c>
      <c r="D486" t="s">
        <v>438</v>
      </c>
      <c r="E486" t="s">
        <v>109</v>
      </c>
      <c r="F486" t="s">
        <v>40</v>
      </c>
      <c r="G486" t="s">
        <v>41</v>
      </c>
      <c r="H486" t="s">
        <v>128</v>
      </c>
      <c r="I486" t="s">
        <v>231</v>
      </c>
      <c r="J486">
        <v>-1</v>
      </c>
      <c r="K486">
        <v>2000</v>
      </c>
      <c r="L486">
        <v>-2000</v>
      </c>
      <c r="M486" t="s">
        <v>63</v>
      </c>
      <c r="N486" t="s">
        <v>30</v>
      </c>
      <c r="O486" t="s">
        <v>79</v>
      </c>
      <c r="P486" t="s">
        <v>58</v>
      </c>
      <c r="Q486" t="s">
        <v>33</v>
      </c>
      <c r="R486" t="s">
        <v>46</v>
      </c>
      <c r="S486" t="s">
        <v>245</v>
      </c>
      <c r="T486">
        <v>1</v>
      </c>
    </row>
    <row r="487" spans="1:20" x14ac:dyDescent="0.45">
      <c r="A487" t="s">
        <v>985</v>
      </c>
      <c r="B487" t="s">
        <v>426</v>
      </c>
      <c r="C487" t="s">
        <v>371</v>
      </c>
      <c r="D487" t="s">
        <v>908</v>
      </c>
      <c r="E487" t="s">
        <v>365</v>
      </c>
      <c r="F487" t="s">
        <v>146</v>
      </c>
      <c r="G487" t="s">
        <v>147</v>
      </c>
      <c r="H487" t="s">
        <v>42</v>
      </c>
      <c r="I487" t="s">
        <v>43</v>
      </c>
      <c r="J487">
        <v>0</v>
      </c>
      <c r="K487">
        <v>0</v>
      </c>
      <c r="L487">
        <v>0</v>
      </c>
      <c r="M487" t="s">
        <v>63</v>
      </c>
      <c r="N487" t="s">
        <v>57</v>
      </c>
      <c r="O487" t="s">
        <v>44</v>
      </c>
      <c r="P487" t="s">
        <v>32</v>
      </c>
      <c r="Q487" t="s">
        <v>45</v>
      </c>
      <c r="R487" t="s">
        <v>46</v>
      </c>
      <c r="T487">
        <v>6</v>
      </c>
    </row>
    <row r="488" spans="1:20" x14ac:dyDescent="0.45">
      <c r="A488" t="s">
        <v>2502</v>
      </c>
      <c r="B488" t="s">
        <v>347</v>
      </c>
      <c r="C488" t="s">
        <v>484</v>
      </c>
      <c r="D488" t="s">
        <v>622</v>
      </c>
      <c r="E488" t="s">
        <v>24</v>
      </c>
      <c r="F488" t="s">
        <v>91</v>
      </c>
      <c r="G488" t="s">
        <v>41</v>
      </c>
      <c r="H488" t="s">
        <v>27</v>
      </c>
      <c r="I488" t="s">
        <v>84</v>
      </c>
      <c r="J488">
        <v>3</v>
      </c>
      <c r="K488">
        <v>1000</v>
      </c>
      <c r="L488">
        <v>3000</v>
      </c>
      <c r="N488" t="s">
        <v>57</v>
      </c>
      <c r="O488" t="s">
        <v>44</v>
      </c>
      <c r="P488" t="s">
        <v>58</v>
      </c>
      <c r="Q488" t="s">
        <v>45</v>
      </c>
      <c r="R488" t="s">
        <v>46</v>
      </c>
      <c r="T488">
        <v>6</v>
      </c>
    </row>
    <row r="489" spans="1:20" x14ac:dyDescent="0.45">
      <c r="A489" t="s">
        <v>986</v>
      </c>
      <c r="B489" t="s">
        <v>300</v>
      </c>
      <c r="C489" t="s">
        <v>300</v>
      </c>
      <c r="D489" t="s">
        <v>301</v>
      </c>
      <c r="E489" t="s">
        <v>268</v>
      </c>
      <c r="F489" t="s">
        <v>69</v>
      </c>
      <c r="G489" t="s">
        <v>70</v>
      </c>
      <c r="H489" t="s">
        <v>27</v>
      </c>
      <c r="I489" t="s">
        <v>55</v>
      </c>
      <c r="J489">
        <v>1</v>
      </c>
      <c r="K489">
        <v>500</v>
      </c>
      <c r="L489">
        <v>500</v>
      </c>
      <c r="N489" t="s">
        <v>57</v>
      </c>
      <c r="O489" t="s">
        <v>31</v>
      </c>
      <c r="P489" t="s">
        <v>32</v>
      </c>
      <c r="Q489" t="s">
        <v>33</v>
      </c>
      <c r="R489" t="s">
        <v>46</v>
      </c>
      <c r="S489" t="s">
        <v>245</v>
      </c>
      <c r="T489">
        <v>-1</v>
      </c>
    </row>
    <row r="490" spans="1:20" x14ac:dyDescent="0.45">
      <c r="A490" t="s">
        <v>987</v>
      </c>
      <c r="B490" t="s">
        <v>291</v>
      </c>
      <c r="C490" t="s">
        <v>390</v>
      </c>
      <c r="D490" t="s">
        <v>229</v>
      </c>
      <c r="E490" t="s">
        <v>287</v>
      </c>
      <c r="F490" t="s">
        <v>53</v>
      </c>
      <c r="G490" t="s">
        <v>54</v>
      </c>
      <c r="H490" t="s">
        <v>128</v>
      </c>
      <c r="I490" t="s">
        <v>169</v>
      </c>
      <c r="J490">
        <v>2</v>
      </c>
      <c r="K490">
        <v>100</v>
      </c>
      <c r="L490">
        <v>200</v>
      </c>
      <c r="M490" t="s">
        <v>63</v>
      </c>
      <c r="N490" t="s">
        <v>30</v>
      </c>
      <c r="O490" t="s">
        <v>44</v>
      </c>
      <c r="P490" t="s">
        <v>32</v>
      </c>
      <c r="Q490" t="s">
        <v>33</v>
      </c>
      <c r="R490" t="s">
        <v>46</v>
      </c>
      <c r="T490">
        <v>3</v>
      </c>
    </row>
    <row r="491" spans="1:20" x14ac:dyDescent="0.45">
      <c r="A491" t="s">
        <v>988</v>
      </c>
      <c r="B491" t="s">
        <v>226</v>
      </c>
      <c r="C491" t="s">
        <v>226</v>
      </c>
      <c r="D491" t="s">
        <v>461</v>
      </c>
      <c r="E491" t="s">
        <v>401</v>
      </c>
      <c r="F491" t="s">
        <v>25</v>
      </c>
      <c r="G491" t="s">
        <v>26</v>
      </c>
      <c r="H491" t="s">
        <v>128</v>
      </c>
      <c r="I491" t="s">
        <v>169</v>
      </c>
      <c r="J491">
        <v>0</v>
      </c>
      <c r="K491">
        <v>2000</v>
      </c>
      <c r="L491">
        <v>0</v>
      </c>
      <c r="M491" t="s">
        <v>56</v>
      </c>
      <c r="N491" t="s">
        <v>30</v>
      </c>
      <c r="O491" t="s">
        <v>31</v>
      </c>
      <c r="P491" t="s">
        <v>58</v>
      </c>
      <c r="Q491" t="s">
        <v>33</v>
      </c>
      <c r="R491" t="s">
        <v>34</v>
      </c>
      <c r="T491">
        <v>6</v>
      </c>
    </row>
    <row r="492" spans="1:20" x14ac:dyDescent="0.45">
      <c r="A492" t="s">
        <v>989</v>
      </c>
      <c r="B492" t="s">
        <v>325</v>
      </c>
      <c r="C492" t="s">
        <v>765</v>
      </c>
      <c r="D492" t="s">
        <v>501</v>
      </c>
      <c r="E492" t="s">
        <v>205</v>
      </c>
      <c r="F492" t="s">
        <v>69</v>
      </c>
      <c r="G492" t="s">
        <v>70</v>
      </c>
      <c r="H492" t="s">
        <v>128</v>
      </c>
      <c r="I492" t="s">
        <v>129</v>
      </c>
      <c r="J492">
        <v>3</v>
      </c>
      <c r="K492">
        <v>500</v>
      </c>
      <c r="L492">
        <v>1500</v>
      </c>
      <c r="M492" t="s">
        <v>29</v>
      </c>
      <c r="N492" t="s">
        <v>73</v>
      </c>
      <c r="O492" t="s">
        <v>31</v>
      </c>
      <c r="P492" t="s">
        <v>85</v>
      </c>
      <c r="Q492" t="s">
        <v>45</v>
      </c>
      <c r="T492">
        <v>2</v>
      </c>
    </row>
    <row r="493" spans="1:20" x14ac:dyDescent="0.45">
      <c r="A493" t="s">
        <v>990</v>
      </c>
      <c r="B493" t="s">
        <v>316</v>
      </c>
      <c r="C493" t="s">
        <v>622</v>
      </c>
      <c r="D493" t="s">
        <v>419</v>
      </c>
      <c r="E493" t="s">
        <v>401</v>
      </c>
      <c r="F493" t="s">
        <v>146</v>
      </c>
      <c r="G493" t="s">
        <v>147</v>
      </c>
      <c r="H493" t="s">
        <v>42</v>
      </c>
      <c r="I493" t="s">
        <v>122</v>
      </c>
      <c r="J493">
        <v>-1</v>
      </c>
      <c r="K493">
        <v>2000</v>
      </c>
      <c r="L493">
        <v>-2000</v>
      </c>
      <c r="M493" t="s">
        <v>56</v>
      </c>
      <c r="N493" t="s">
        <v>93</v>
      </c>
      <c r="O493" t="s">
        <v>64</v>
      </c>
      <c r="P493" t="s">
        <v>58</v>
      </c>
      <c r="Q493" t="s">
        <v>33</v>
      </c>
      <c r="R493" t="s">
        <v>46</v>
      </c>
      <c r="T493">
        <v>-1</v>
      </c>
    </row>
    <row r="494" spans="1:20" x14ac:dyDescent="0.45">
      <c r="A494" t="s">
        <v>991</v>
      </c>
      <c r="B494" t="s">
        <v>486</v>
      </c>
      <c r="C494" t="s">
        <v>179</v>
      </c>
      <c r="D494" t="s">
        <v>486</v>
      </c>
      <c r="E494" t="s">
        <v>216</v>
      </c>
      <c r="F494" t="s">
        <v>25</v>
      </c>
      <c r="G494" t="s">
        <v>26</v>
      </c>
      <c r="H494" t="s">
        <v>71</v>
      </c>
      <c r="I494" t="s">
        <v>117</v>
      </c>
      <c r="J494">
        <v>-1</v>
      </c>
      <c r="K494">
        <v>0</v>
      </c>
      <c r="L494">
        <v>0</v>
      </c>
      <c r="N494" t="s">
        <v>57</v>
      </c>
      <c r="O494" t="s">
        <v>64</v>
      </c>
      <c r="P494" t="s">
        <v>58</v>
      </c>
      <c r="Q494" t="s">
        <v>45</v>
      </c>
      <c r="R494" t="s">
        <v>46</v>
      </c>
      <c r="S494" t="s">
        <v>245</v>
      </c>
      <c r="T494">
        <v>-1</v>
      </c>
    </row>
    <row r="495" spans="1:20" x14ac:dyDescent="0.45">
      <c r="A495" t="s">
        <v>992</v>
      </c>
      <c r="B495" t="s">
        <v>759</v>
      </c>
      <c r="C495" t="s">
        <v>759</v>
      </c>
      <c r="D495" t="s">
        <v>162</v>
      </c>
      <c r="E495" t="s">
        <v>227</v>
      </c>
      <c r="F495" t="s">
        <v>69</v>
      </c>
      <c r="G495" t="s">
        <v>70</v>
      </c>
      <c r="H495" t="s">
        <v>71</v>
      </c>
      <c r="I495" t="s">
        <v>72</v>
      </c>
      <c r="J495">
        <v>2</v>
      </c>
      <c r="K495">
        <v>0</v>
      </c>
      <c r="L495">
        <v>0</v>
      </c>
      <c r="N495" t="s">
        <v>73</v>
      </c>
      <c r="O495" t="s">
        <v>44</v>
      </c>
      <c r="P495" t="s">
        <v>32</v>
      </c>
      <c r="Q495" t="s">
        <v>45</v>
      </c>
      <c r="T495">
        <v>7</v>
      </c>
    </row>
    <row r="496" spans="1:20" x14ac:dyDescent="0.45">
      <c r="A496" t="s">
        <v>993</v>
      </c>
      <c r="B496" t="s">
        <v>910</v>
      </c>
      <c r="C496" t="s">
        <v>761</v>
      </c>
      <c r="D496" t="s">
        <v>909</v>
      </c>
      <c r="E496" t="s">
        <v>154</v>
      </c>
      <c r="F496" t="s">
        <v>168</v>
      </c>
      <c r="G496" t="s">
        <v>41</v>
      </c>
      <c r="H496" t="s">
        <v>128</v>
      </c>
      <c r="I496" t="s">
        <v>231</v>
      </c>
      <c r="J496">
        <v>0</v>
      </c>
      <c r="K496">
        <v>500</v>
      </c>
      <c r="L496">
        <v>0</v>
      </c>
      <c r="M496" t="s">
        <v>63</v>
      </c>
      <c r="N496" t="s">
        <v>73</v>
      </c>
      <c r="O496" t="s">
        <v>31</v>
      </c>
      <c r="P496" t="s">
        <v>32</v>
      </c>
      <c r="Q496" t="s">
        <v>45</v>
      </c>
      <c r="R496" t="s">
        <v>34</v>
      </c>
      <c r="T496">
        <v>1</v>
      </c>
    </row>
    <row r="497" spans="1:20" x14ac:dyDescent="0.45">
      <c r="A497" t="s">
        <v>994</v>
      </c>
      <c r="B497" t="s">
        <v>675</v>
      </c>
      <c r="C497" t="s">
        <v>778</v>
      </c>
      <c r="D497" t="s">
        <v>738</v>
      </c>
      <c r="E497" t="s">
        <v>607</v>
      </c>
      <c r="F497" t="s">
        <v>40</v>
      </c>
      <c r="G497" t="s">
        <v>41</v>
      </c>
      <c r="H497" t="s">
        <v>128</v>
      </c>
      <c r="I497" t="s">
        <v>231</v>
      </c>
      <c r="J497">
        <v>-1</v>
      </c>
      <c r="K497">
        <v>0</v>
      </c>
      <c r="L497">
        <v>361</v>
      </c>
      <c r="M497" t="s">
        <v>63</v>
      </c>
      <c r="N497" t="s">
        <v>73</v>
      </c>
      <c r="O497" t="s">
        <v>31</v>
      </c>
      <c r="P497" t="s">
        <v>32</v>
      </c>
      <c r="Q497" t="s">
        <v>33</v>
      </c>
      <c r="R497" t="s">
        <v>46</v>
      </c>
      <c r="S497" t="s">
        <v>245</v>
      </c>
      <c r="T497">
        <v>6</v>
      </c>
    </row>
    <row r="498" spans="1:20" x14ac:dyDescent="0.45">
      <c r="A498" t="s">
        <v>995</v>
      </c>
      <c r="B498" t="s">
        <v>451</v>
      </c>
      <c r="C498" t="s">
        <v>910</v>
      </c>
      <c r="D498" t="s">
        <v>730</v>
      </c>
      <c r="E498" t="s">
        <v>361</v>
      </c>
      <c r="F498" t="s">
        <v>91</v>
      </c>
      <c r="G498" t="s">
        <v>41</v>
      </c>
      <c r="H498" t="s">
        <v>42</v>
      </c>
      <c r="I498" t="s">
        <v>43</v>
      </c>
      <c r="J498">
        <v>0</v>
      </c>
      <c r="K498">
        <v>1000</v>
      </c>
      <c r="L498">
        <v>79</v>
      </c>
      <c r="M498" t="s">
        <v>63</v>
      </c>
      <c r="N498" t="s">
        <v>73</v>
      </c>
      <c r="O498" t="s">
        <v>31</v>
      </c>
      <c r="P498" t="s">
        <v>32</v>
      </c>
      <c r="Q498" t="s">
        <v>33</v>
      </c>
      <c r="R498" t="s">
        <v>34</v>
      </c>
      <c r="T498">
        <v>5</v>
      </c>
    </row>
    <row r="499" spans="1:20" x14ac:dyDescent="0.45">
      <c r="A499" t="s">
        <v>996</v>
      </c>
      <c r="B499" t="s">
        <v>374</v>
      </c>
      <c r="C499" t="s">
        <v>374</v>
      </c>
      <c r="D499" t="s">
        <v>691</v>
      </c>
      <c r="E499" t="s">
        <v>379</v>
      </c>
      <c r="F499" t="s">
        <v>40</v>
      </c>
      <c r="G499" t="s">
        <v>41</v>
      </c>
      <c r="H499" t="s">
        <v>71</v>
      </c>
      <c r="I499" t="s">
        <v>72</v>
      </c>
      <c r="J499">
        <v>2</v>
      </c>
      <c r="K499">
        <v>2000</v>
      </c>
      <c r="L499">
        <v>4000</v>
      </c>
      <c r="M499" t="s">
        <v>63</v>
      </c>
      <c r="N499" t="s">
        <v>73</v>
      </c>
      <c r="O499" t="s">
        <v>44</v>
      </c>
      <c r="P499" t="s">
        <v>32</v>
      </c>
      <c r="Q499" t="s">
        <v>45</v>
      </c>
      <c r="R499" t="s">
        <v>34</v>
      </c>
      <c r="T499">
        <v>3</v>
      </c>
    </row>
    <row r="500" spans="1:20" x14ac:dyDescent="0.45">
      <c r="A500" t="s">
        <v>997</v>
      </c>
      <c r="B500" t="s">
        <v>703</v>
      </c>
      <c r="C500" t="s">
        <v>423</v>
      </c>
      <c r="D500" t="s">
        <v>424</v>
      </c>
      <c r="E500" t="s">
        <v>339</v>
      </c>
      <c r="F500" t="s">
        <v>146</v>
      </c>
      <c r="G500" t="s">
        <v>147</v>
      </c>
      <c r="H500" t="s">
        <v>42</v>
      </c>
      <c r="I500" t="s">
        <v>43</v>
      </c>
      <c r="J500">
        <v>0</v>
      </c>
      <c r="K500">
        <v>2000</v>
      </c>
      <c r="L500">
        <v>0</v>
      </c>
      <c r="M500" t="s">
        <v>29</v>
      </c>
      <c r="N500" t="s">
        <v>73</v>
      </c>
      <c r="O500" t="s">
        <v>64</v>
      </c>
      <c r="P500" t="s">
        <v>58</v>
      </c>
      <c r="Q500" t="s">
        <v>33</v>
      </c>
      <c r="R500" t="s">
        <v>34</v>
      </c>
      <c r="T500">
        <v>4</v>
      </c>
    </row>
    <row r="501" spans="1:20" x14ac:dyDescent="0.45">
      <c r="A501" t="s">
        <v>2503</v>
      </c>
      <c r="B501" t="s">
        <v>22</v>
      </c>
      <c r="C501" t="s">
        <v>331</v>
      </c>
      <c r="D501" t="s">
        <v>196</v>
      </c>
      <c r="E501" t="s">
        <v>109</v>
      </c>
      <c r="F501" t="s">
        <v>91</v>
      </c>
      <c r="G501" t="s">
        <v>41</v>
      </c>
      <c r="H501" t="s">
        <v>27</v>
      </c>
      <c r="I501" t="s">
        <v>55</v>
      </c>
      <c r="J501">
        <v>-1</v>
      </c>
      <c r="K501">
        <v>0</v>
      </c>
      <c r="L501">
        <v>0</v>
      </c>
      <c r="N501" t="s">
        <v>73</v>
      </c>
      <c r="O501" t="s">
        <v>44</v>
      </c>
      <c r="P501" t="s">
        <v>85</v>
      </c>
      <c r="Q501" t="s">
        <v>33</v>
      </c>
      <c r="T501">
        <v>4</v>
      </c>
    </row>
    <row r="502" spans="1:20" x14ac:dyDescent="0.45">
      <c r="A502" t="s">
        <v>998</v>
      </c>
      <c r="B502" t="s">
        <v>188</v>
      </c>
      <c r="C502" t="s">
        <v>189</v>
      </c>
      <c r="D502" t="s">
        <v>51</v>
      </c>
      <c r="E502" t="s">
        <v>134</v>
      </c>
      <c r="F502" t="s">
        <v>25</v>
      </c>
      <c r="G502" t="s">
        <v>26</v>
      </c>
      <c r="H502" t="s">
        <v>71</v>
      </c>
      <c r="I502" t="s">
        <v>117</v>
      </c>
      <c r="J502">
        <v>2</v>
      </c>
      <c r="K502">
        <v>500</v>
      </c>
      <c r="L502">
        <v>1000</v>
      </c>
      <c r="N502" t="s">
        <v>57</v>
      </c>
      <c r="O502" t="s">
        <v>79</v>
      </c>
      <c r="P502" t="s">
        <v>85</v>
      </c>
      <c r="Q502" t="s">
        <v>33</v>
      </c>
      <c r="R502" t="s">
        <v>34</v>
      </c>
      <c r="T502">
        <v>5</v>
      </c>
    </row>
    <row r="503" spans="1:20" x14ac:dyDescent="0.45">
      <c r="A503" t="s">
        <v>999</v>
      </c>
      <c r="B503" t="s">
        <v>218</v>
      </c>
      <c r="C503" t="s">
        <v>67</v>
      </c>
      <c r="D503" t="s">
        <v>533</v>
      </c>
      <c r="E503" t="s">
        <v>448</v>
      </c>
      <c r="F503" t="s">
        <v>115</v>
      </c>
      <c r="G503" t="s">
        <v>116</v>
      </c>
      <c r="H503" t="s">
        <v>71</v>
      </c>
      <c r="I503" t="s">
        <v>92</v>
      </c>
      <c r="J503">
        <v>1</v>
      </c>
      <c r="K503">
        <v>2000</v>
      </c>
      <c r="L503">
        <v>1719</v>
      </c>
      <c r="M503" t="s">
        <v>56</v>
      </c>
      <c r="N503" t="s">
        <v>57</v>
      </c>
      <c r="O503" t="s">
        <v>79</v>
      </c>
      <c r="P503" t="s">
        <v>58</v>
      </c>
      <c r="Q503" t="s">
        <v>45</v>
      </c>
      <c r="T503">
        <v>3</v>
      </c>
    </row>
    <row r="504" spans="1:20" x14ac:dyDescent="0.45">
      <c r="A504" t="s">
        <v>1000</v>
      </c>
      <c r="B504" t="s">
        <v>442</v>
      </c>
      <c r="C504" t="s">
        <v>441</v>
      </c>
      <c r="D504" t="s">
        <v>718</v>
      </c>
      <c r="E504" t="s">
        <v>408</v>
      </c>
      <c r="F504" t="s">
        <v>168</v>
      </c>
      <c r="G504" t="s">
        <v>41</v>
      </c>
      <c r="H504" t="s">
        <v>128</v>
      </c>
      <c r="I504" t="s">
        <v>129</v>
      </c>
      <c r="J504">
        <v>0</v>
      </c>
      <c r="K504">
        <v>500</v>
      </c>
      <c r="L504">
        <v>0</v>
      </c>
      <c r="M504" t="s">
        <v>63</v>
      </c>
      <c r="N504" t="s">
        <v>73</v>
      </c>
      <c r="O504" t="s">
        <v>64</v>
      </c>
      <c r="P504" t="s">
        <v>58</v>
      </c>
      <c r="Q504" t="s">
        <v>33</v>
      </c>
      <c r="T504">
        <v>5</v>
      </c>
    </row>
    <row r="505" spans="1:20" x14ac:dyDescent="0.45">
      <c r="A505" t="s">
        <v>1001</v>
      </c>
      <c r="B505" t="s">
        <v>273</v>
      </c>
      <c r="C505" t="s">
        <v>274</v>
      </c>
      <c r="D505" t="s">
        <v>570</v>
      </c>
      <c r="E505" t="s">
        <v>339</v>
      </c>
      <c r="F505" t="s">
        <v>115</v>
      </c>
      <c r="G505" t="s">
        <v>116</v>
      </c>
      <c r="H505" t="s">
        <v>71</v>
      </c>
      <c r="I505" t="s">
        <v>72</v>
      </c>
      <c r="J505">
        <v>3</v>
      </c>
      <c r="K505">
        <v>1000</v>
      </c>
      <c r="L505">
        <v>3000</v>
      </c>
      <c r="M505" t="s">
        <v>56</v>
      </c>
      <c r="N505" t="s">
        <v>73</v>
      </c>
      <c r="O505" t="s">
        <v>31</v>
      </c>
      <c r="P505" t="s">
        <v>32</v>
      </c>
      <c r="Q505" t="s">
        <v>45</v>
      </c>
      <c r="T505">
        <v>1</v>
      </c>
    </row>
    <row r="506" spans="1:20" x14ac:dyDescent="0.45">
      <c r="A506" t="s">
        <v>1002</v>
      </c>
      <c r="B506" t="s">
        <v>426</v>
      </c>
      <c r="C506" t="s">
        <v>370</v>
      </c>
      <c r="D506" t="s">
        <v>81</v>
      </c>
      <c r="E506" t="s">
        <v>141</v>
      </c>
      <c r="F506" t="s">
        <v>53</v>
      </c>
      <c r="G506" t="s">
        <v>54</v>
      </c>
      <c r="H506" t="s">
        <v>128</v>
      </c>
      <c r="I506" t="s">
        <v>169</v>
      </c>
      <c r="J506">
        <v>-1</v>
      </c>
      <c r="K506">
        <v>2000</v>
      </c>
      <c r="L506">
        <v>-2000</v>
      </c>
      <c r="N506" t="s">
        <v>93</v>
      </c>
      <c r="O506" t="s">
        <v>31</v>
      </c>
      <c r="P506" t="s">
        <v>85</v>
      </c>
      <c r="Q506" t="s">
        <v>33</v>
      </c>
      <c r="R506" t="s">
        <v>34</v>
      </c>
      <c r="T506">
        <v>1</v>
      </c>
    </row>
    <row r="507" spans="1:20" x14ac:dyDescent="0.45">
      <c r="A507" t="s">
        <v>1003</v>
      </c>
      <c r="B507" t="s">
        <v>22</v>
      </c>
      <c r="C507" t="s">
        <v>23</v>
      </c>
      <c r="D507" t="s">
        <v>614</v>
      </c>
      <c r="E507" t="s">
        <v>467</v>
      </c>
      <c r="F507" t="s">
        <v>69</v>
      </c>
      <c r="G507" t="s">
        <v>70</v>
      </c>
      <c r="H507" t="s">
        <v>27</v>
      </c>
      <c r="I507" t="s">
        <v>84</v>
      </c>
      <c r="J507">
        <v>1</v>
      </c>
      <c r="K507">
        <v>100</v>
      </c>
      <c r="L507">
        <v>100</v>
      </c>
      <c r="M507" t="s">
        <v>56</v>
      </c>
      <c r="N507" t="s">
        <v>93</v>
      </c>
      <c r="O507" t="s">
        <v>64</v>
      </c>
      <c r="P507" t="s">
        <v>85</v>
      </c>
      <c r="Q507" t="s">
        <v>45</v>
      </c>
      <c r="R507" t="s">
        <v>34</v>
      </c>
      <c r="T507">
        <v>6</v>
      </c>
    </row>
    <row r="508" spans="1:20" x14ac:dyDescent="0.45">
      <c r="A508" t="s">
        <v>1004</v>
      </c>
      <c r="B508" t="s">
        <v>826</v>
      </c>
      <c r="C508" t="s">
        <v>500</v>
      </c>
      <c r="D508" t="s">
        <v>765</v>
      </c>
      <c r="E508" t="s">
        <v>401</v>
      </c>
      <c r="F508" t="s">
        <v>69</v>
      </c>
      <c r="G508" t="s">
        <v>70</v>
      </c>
      <c r="H508" t="s">
        <v>71</v>
      </c>
      <c r="I508" t="s">
        <v>72</v>
      </c>
      <c r="J508">
        <v>0</v>
      </c>
      <c r="K508">
        <v>1000</v>
      </c>
      <c r="L508">
        <v>0</v>
      </c>
      <c r="M508" t="s">
        <v>29</v>
      </c>
      <c r="N508" t="s">
        <v>57</v>
      </c>
      <c r="O508" t="s">
        <v>79</v>
      </c>
      <c r="P508" t="s">
        <v>32</v>
      </c>
      <c r="Q508" t="s">
        <v>45</v>
      </c>
      <c r="T508">
        <v>1</v>
      </c>
    </row>
    <row r="509" spans="1:20" x14ac:dyDescent="0.45">
      <c r="A509" t="s">
        <v>1005</v>
      </c>
      <c r="B509" t="s">
        <v>510</v>
      </c>
      <c r="C509" t="s">
        <v>437</v>
      </c>
      <c r="D509" t="s">
        <v>224</v>
      </c>
      <c r="E509" t="s">
        <v>263</v>
      </c>
      <c r="F509" t="s">
        <v>115</v>
      </c>
      <c r="G509" t="s">
        <v>116</v>
      </c>
      <c r="H509" t="s">
        <v>71</v>
      </c>
      <c r="I509" t="s">
        <v>117</v>
      </c>
      <c r="J509">
        <v>1</v>
      </c>
      <c r="K509">
        <v>0</v>
      </c>
      <c r="L509">
        <v>0</v>
      </c>
      <c r="N509" t="s">
        <v>57</v>
      </c>
      <c r="O509" t="s">
        <v>44</v>
      </c>
      <c r="P509" t="s">
        <v>32</v>
      </c>
      <c r="Q509" t="s">
        <v>45</v>
      </c>
      <c r="R509" t="s">
        <v>46</v>
      </c>
      <c r="T509">
        <v>5</v>
      </c>
    </row>
    <row r="510" spans="1:20" x14ac:dyDescent="0.45">
      <c r="A510" t="s">
        <v>1006</v>
      </c>
      <c r="B510" t="s">
        <v>389</v>
      </c>
      <c r="C510" t="s">
        <v>291</v>
      </c>
      <c r="D510" t="s">
        <v>165</v>
      </c>
      <c r="E510" t="s">
        <v>298</v>
      </c>
      <c r="F510" t="s">
        <v>40</v>
      </c>
      <c r="G510" t="s">
        <v>41</v>
      </c>
      <c r="H510" t="s">
        <v>128</v>
      </c>
      <c r="I510" t="s">
        <v>169</v>
      </c>
      <c r="J510">
        <v>2</v>
      </c>
      <c r="K510">
        <v>2000</v>
      </c>
      <c r="L510">
        <v>4000</v>
      </c>
      <c r="M510" t="s">
        <v>56</v>
      </c>
      <c r="N510" t="s">
        <v>73</v>
      </c>
      <c r="O510" t="s">
        <v>31</v>
      </c>
      <c r="P510" t="s">
        <v>85</v>
      </c>
      <c r="Q510" t="s">
        <v>45</v>
      </c>
      <c r="R510" t="s">
        <v>46</v>
      </c>
      <c r="S510" t="s">
        <v>47</v>
      </c>
      <c r="T510">
        <v>5</v>
      </c>
    </row>
    <row r="511" spans="1:20" x14ac:dyDescent="0.45">
      <c r="A511" t="s">
        <v>1007</v>
      </c>
      <c r="B511" t="s">
        <v>106</v>
      </c>
      <c r="C511" t="s">
        <v>75</v>
      </c>
      <c r="D511" t="s">
        <v>75</v>
      </c>
      <c r="E511" t="s">
        <v>420</v>
      </c>
      <c r="F511" t="s">
        <v>40</v>
      </c>
      <c r="G511" t="s">
        <v>41</v>
      </c>
      <c r="H511" t="s">
        <v>71</v>
      </c>
      <c r="I511" t="s">
        <v>72</v>
      </c>
      <c r="J511">
        <v>-1</v>
      </c>
      <c r="K511">
        <v>1000</v>
      </c>
      <c r="L511">
        <v>-1000</v>
      </c>
      <c r="M511" t="s">
        <v>56</v>
      </c>
      <c r="N511" t="s">
        <v>30</v>
      </c>
      <c r="O511" t="s">
        <v>31</v>
      </c>
      <c r="P511" t="s">
        <v>32</v>
      </c>
      <c r="Q511" t="s">
        <v>45</v>
      </c>
      <c r="R511" t="s">
        <v>46</v>
      </c>
      <c r="S511" t="s">
        <v>47</v>
      </c>
      <c r="T511">
        <v>0</v>
      </c>
    </row>
    <row r="512" spans="1:20" x14ac:dyDescent="0.45">
      <c r="A512" t="s">
        <v>1008</v>
      </c>
      <c r="B512" t="s">
        <v>273</v>
      </c>
      <c r="C512" t="s">
        <v>273</v>
      </c>
      <c r="D512" t="s">
        <v>273</v>
      </c>
      <c r="E512" t="s">
        <v>268</v>
      </c>
      <c r="F512" t="s">
        <v>146</v>
      </c>
      <c r="G512" t="s">
        <v>147</v>
      </c>
      <c r="H512" t="s">
        <v>71</v>
      </c>
      <c r="I512" t="s">
        <v>72</v>
      </c>
      <c r="J512">
        <v>1</v>
      </c>
      <c r="K512">
        <v>2000</v>
      </c>
      <c r="L512">
        <v>1946</v>
      </c>
      <c r="M512" t="s">
        <v>56</v>
      </c>
      <c r="N512" t="s">
        <v>30</v>
      </c>
      <c r="O512" t="s">
        <v>31</v>
      </c>
      <c r="P512" t="s">
        <v>58</v>
      </c>
      <c r="Q512" t="s">
        <v>33</v>
      </c>
      <c r="R512" t="s">
        <v>46</v>
      </c>
      <c r="S512" t="s">
        <v>47</v>
      </c>
      <c r="T512">
        <v>0</v>
      </c>
    </row>
    <row r="513" spans="1:20" x14ac:dyDescent="0.45">
      <c r="A513" t="s">
        <v>1009</v>
      </c>
      <c r="B513" t="s">
        <v>574</v>
      </c>
      <c r="C513" t="s">
        <v>660</v>
      </c>
      <c r="D513" t="s">
        <v>660</v>
      </c>
      <c r="E513" t="s">
        <v>463</v>
      </c>
      <c r="F513" t="s">
        <v>91</v>
      </c>
      <c r="G513" t="s">
        <v>41</v>
      </c>
      <c r="H513" t="s">
        <v>128</v>
      </c>
      <c r="I513" t="s">
        <v>129</v>
      </c>
      <c r="J513">
        <v>0</v>
      </c>
      <c r="K513">
        <v>500</v>
      </c>
      <c r="L513">
        <v>0</v>
      </c>
      <c r="M513" t="s">
        <v>63</v>
      </c>
      <c r="N513" t="s">
        <v>57</v>
      </c>
      <c r="O513" t="s">
        <v>44</v>
      </c>
      <c r="P513" t="s">
        <v>58</v>
      </c>
      <c r="Q513" t="s">
        <v>45</v>
      </c>
      <c r="T513">
        <v>0</v>
      </c>
    </row>
    <row r="514" spans="1:20" x14ac:dyDescent="0.45">
      <c r="A514" t="s">
        <v>1010</v>
      </c>
      <c r="B514" t="s">
        <v>210</v>
      </c>
      <c r="C514" t="s">
        <v>1011</v>
      </c>
      <c r="D514" t="s">
        <v>1012</v>
      </c>
      <c r="E514" t="s">
        <v>172</v>
      </c>
      <c r="F514" t="s">
        <v>53</v>
      </c>
      <c r="G514" t="s">
        <v>54</v>
      </c>
      <c r="H514" t="s">
        <v>27</v>
      </c>
      <c r="I514" t="s">
        <v>55</v>
      </c>
      <c r="J514">
        <v>-1</v>
      </c>
      <c r="K514">
        <v>0</v>
      </c>
      <c r="L514">
        <v>-383</v>
      </c>
      <c r="M514" t="s">
        <v>56</v>
      </c>
      <c r="N514" t="s">
        <v>73</v>
      </c>
      <c r="O514" t="s">
        <v>79</v>
      </c>
      <c r="P514" t="s">
        <v>85</v>
      </c>
      <c r="Q514" t="s">
        <v>45</v>
      </c>
      <c r="T514">
        <v>7</v>
      </c>
    </row>
    <row r="515" spans="1:20" x14ac:dyDescent="0.45">
      <c r="A515" t="s">
        <v>1013</v>
      </c>
      <c r="B515" t="s">
        <v>518</v>
      </c>
      <c r="C515" t="s">
        <v>494</v>
      </c>
      <c r="D515" t="s">
        <v>603</v>
      </c>
      <c r="E515" t="s">
        <v>216</v>
      </c>
      <c r="F515" t="s">
        <v>115</v>
      </c>
      <c r="G515" t="s">
        <v>116</v>
      </c>
      <c r="H515" t="s">
        <v>128</v>
      </c>
      <c r="I515" t="s">
        <v>231</v>
      </c>
      <c r="J515">
        <v>0</v>
      </c>
      <c r="K515">
        <v>1000</v>
      </c>
      <c r="L515">
        <v>0</v>
      </c>
      <c r="N515" t="s">
        <v>57</v>
      </c>
      <c r="O515" t="s">
        <v>31</v>
      </c>
      <c r="P515" t="s">
        <v>85</v>
      </c>
      <c r="Q515" t="s">
        <v>33</v>
      </c>
      <c r="R515" t="s">
        <v>34</v>
      </c>
      <c r="T515">
        <v>2</v>
      </c>
    </row>
    <row r="516" spans="1:20" x14ac:dyDescent="0.45">
      <c r="A516" t="s">
        <v>1014</v>
      </c>
      <c r="B516" t="s">
        <v>393</v>
      </c>
      <c r="C516" t="s">
        <v>436</v>
      </c>
      <c r="D516" t="s">
        <v>510</v>
      </c>
      <c r="E516" t="s">
        <v>348</v>
      </c>
      <c r="F516" t="s">
        <v>91</v>
      </c>
      <c r="G516" t="s">
        <v>41</v>
      </c>
      <c r="H516" t="s">
        <v>42</v>
      </c>
      <c r="I516" t="s">
        <v>78</v>
      </c>
      <c r="J516">
        <v>2</v>
      </c>
      <c r="K516">
        <v>500</v>
      </c>
      <c r="L516">
        <v>1000</v>
      </c>
      <c r="M516" t="s">
        <v>56</v>
      </c>
      <c r="N516" t="s">
        <v>93</v>
      </c>
      <c r="O516" t="s">
        <v>31</v>
      </c>
      <c r="P516" t="s">
        <v>32</v>
      </c>
      <c r="Q516" t="s">
        <v>45</v>
      </c>
      <c r="R516" t="s">
        <v>34</v>
      </c>
      <c r="T516">
        <v>-1</v>
      </c>
    </row>
    <row r="517" spans="1:20" x14ac:dyDescent="0.45">
      <c r="A517" t="s">
        <v>1015</v>
      </c>
      <c r="B517" t="s">
        <v>207</v>
      </c>
      <c r="C517" t="s">
        <v>475</v>
      </c>
      <c r="D517" t="s">
        <v>67</v>
      </c>
      <c r="E517" t="s">
        <v>240</v>
      </c>
      <c r="F517" t="s">
        <v>40</v>
      </c>
      <c r="G517" t="s">
        <v>41</v>
      </c>
      <c r="H517" t="s">
        <v>27</v>
      </c>
      <c r="I517" t="s">
        <v>55</v>
      </c>
      <c r="J517">
        <v>3</v>
      </c>
      <c r="K517">
        <v>0</v>
      </c>
      <c r="L517">
        <v>-126</v>
      </c>
      <c r="M517" t="s">
        <v>29</v>
      </c>
      <c r="N517" t="s">
        <v>93</v>
      </c>
      <c r="O517" t="s">
        <v>44</v>
      </c>
      <c r="P517" t="s">
        <v>58</v>
      </c>
      <c r="Q517" t="s">
        <v>33</v>
      </c>
      <c r="R517" t="s">
        <v>46</v>
      </c>
      <c r="T517">
        <v>7</v>
      </c>
    </row>
    <row r="518" spans="1:20" x14ac:dyDescent="0.45">
      <c r="A518" t="s">
        <v>1016</v>
      </c>
      <c r="B518" t="s">
        <v>441</v>
      </c>
      <c r="C518" t="s">
        <v>133</v>
      </c>
      <c r="D518" t="s">
        <v>525</v>
      </c>
      <c r="E518" t="s">
        <v>167</v>
      </c>
      <c r="F518" t="s">
        <v>91</v>
      </c>
      <c r="G518" t="s">
        <v>41</v>
      </c>
      <c r="H518" t="s">
        <v>27</v>
      </c>
      <c r="I518" t="s">
        <v>84</v>
      </c>
      <c r="J518">
        <v>2</v>
      </c>
      <c r="K518">
        <v>0</v>
      </c>
      <c r="L518">
        <v>0</v>
      </c>
      <c r="M518" t="s">
        <v>63</v>
      </c>
      <c r="N518" t="s">
        <v>30</v>
      </c>
      <c r="O518" t="s">
        <v>64</v>
      </c>
      <c r="P518" t="s">
        <v>58</v>
      </c>
      <c r="Q518" t="s">
        <v>45</v>
      </c>
      <c r="R518" t="s">
        <v>46</v>
      </c>
      <c r="T518">
        <v>3</v>
      </c>
    </row>
    <row r="519" spans="1:20" x14ac:dyDescent="0.45">
      <c r="A519" t="s">
        <v>1017</v>
      </c>
      <c r="B519" t="s">
        <v>247</v>
      </c>
      <c r="C519" t="s">
        <v>603</v>
      </c>
      <c r="D519" t="s">
        <v>125</v>
      </c>
      <c r="E519" t="s">
        <v>194</v>
      </c>
      <c r="F519" t="s">
        <v>91</v>
      </c>
      <c r="G519" t="s">
        <v>41</v>
      </c>
      <c r="H519" t="s">
        <v>128</v>
      </c>
      <c r="I519" t="s">
        <v>169</v>
      </c>
      <c r="J519">
        <v>1</v>
      </c>
      <c r="K519">
        <v>1000</v>
      </c>
      <c r="L519">
        <v>1000</v>
      </c>
      <c r="M519" t="s">
        <v>56</v>
      </c>
      <c r="N519" t="s">
        <v>93</v>
      </c>
      <c r="O519" t="s">
        <v>64</v>
      </c>
      <c r="P519" t="s">
        <v>32</v>
      </c>
      <c r="Q519" t="s">
        <v>45</v>
      </c>
      <c r="R519" t="s">
        <v>46</v>
      </c>
      <c r="S519" t="s">
        <v>47</v>
      </c>
      <c r="T519">
        <v>4</v>
      </c>
    </row>
    <row r="520" spans="1:20" x14ac:dyDescent="0.45">
      <c r="A520" t="s">
        <v>1018</v>
      </c>
      <c r="B520" t="s">
        <v>585</v>
      </c>
      <c r="C520" t="s">
        <v>156</v>
      </c>
      <c r="D520" t="s">
        <v>393</v>
      </c>
      <c r="E520" t="s">
        <v>960</v>
      </c>
      <c r="F520" t="s">
        <v>53</v>
      </c>
      <c r="G520" t="s">
        <v>54</v>
      </c>
      <c r="H520" t="s">
        <v>42</v>
      </c>
      <c r="I520" t="s">
        <v>43</v>
      </c>
      <c r="J520">
        <v>2</v>
      </c>
      <c r="K520">
        <v>0</v>
      </c>
      <c r="L520">
        <v>0</v>
      </c>
      <c r="M520" t="s">
        <v>29</v>
      </c>
      <c r="N520" t="s">
        <v>30</v>
      </c>
      <c r="O520" t="s">
        <v>31</v>
      </c>
      <c r="P520" t="s">
        <v>85</v>
      </c>
      <c r="Q520" t="s">
        <v>45</v>
      </c>
      <c r="T520">
        <v>5</v>
      </c>
    </row>
    <row r="521" spans="1:20" x14ac:dyDescent="0.45">
      <c r="A521" t="s">
        <v>1019</v>
      </c>
      <c r="B521" t="s">
        <v>742</v>
      </c>
      <c r="C521" t="s">
        <v>434</v>
      </c>
      <c r="D521" t="s">
        <v>434</v>
      </c>
      <c r="E521" t="s">
        <v>127</v>
      </c>
      <c r="F521" t="s">
        <v>115</v>
      </c>
      <c r="G521" t="s">
        <v>116</v>
      </c>
      <c r="H521" t="s">
        <v>42</v>
      </c>
      <c r="I521" t="s">
        <v>122</v>
      </c>
      <c r="J521">
        <v>3</v>
      </c>
      <c r="K521">
        <v>500</v>
      </c>
      <c r="L521">
        <v>1500</v>
      </c>
      <c r="N521" t="s">
        <v>57</v>
      </c>
      <c r="O521" t="s">
        <v>64</v>
      </c>
      <c r="P521" t="s">
        <v>32</v>
      </c>
      <c r="Q521" t="s">
        <v>33</v>
      </c>
      <c r="T521">
        <v>0</v>
      </c>
    </row>
    <row r="522" spans="1:20" x14ac:dyDescent="0.45">
      <c r="A522" t="s">
        <v>1020</v>
      </c>
      <c r="B522" t="s">
        <v>294</v>
      </c>
      <c r="C522" t="s">
        <v>282</v>
      </c>
      <c r="D522" t="s">
        <v>145</v>
      </c>
      <c r="E522" t="s">
        <v>611</v>
      </c>
      <c r="F522" t="s">
        <v>168</v>
      </c>
      <c r="G522" t="s">
        <v>41</v>
      </c>
      <c r="H522" t="s">
        <v>128</v>
      </c>
      <c r="I522" t="s">
        <v>231</v>
      </c>
      <c r="J522">
        <v>3</v>
      </c>
      <c r="K522">
        <v>0</v>
      </c>
      <c r="L522">
        <v>0</v>
      </c>
      <c r="M522" t="s">
        <v>56</v>
      </c>
      <c r="N522" t="s">
        <v>93</v>
      </c>
      <c r="O522" t="s">
        <v>44</v>
      </c>
      <c r="P522" t="s">
        <v>32</v>
      </c>
      <c r="Q522" t="s">
        <v>45</v>
      </c>
      <c r="R522" t="s">
        <v>46</v>
      </c>
      <c r="S522" t="s">
        <v>245</v>
      </c>
      <c r="T522">
        <v>7</v>
      </c>
    </row>
    <row r="523" spans="1:20" x14ac:dyDescent="0.45">
      <c r="A523" t="s">
        <v>2504</v>
      </c>
      <c r="B523" t="s">
        <v>522</v>
      </c>
      <c r="C523" t="s">
        <v>520</v>
      </c>
      <c r="D523" t="s">
        <v>570</v>
      </c>
      <c r="E523" t="s">
        <v>359</v>
      </c>
      <c r="F523" t="s">
        <v>53</v>
      </c>
      <c r="G523" t="s">
        <v>54</v>
      </c>
      <c r="H523" t="s">
        <v>71</v>
      </c>
      <c r="I523" t="s">
        <v>117</v>
      </c>
      <c r="J523">
        <v>2</v>
      </c>
      <c r="K523">
        <v>500</v>
      </c>
      <c r="L523">
        <v>1000</v>
      </c>
      <c r="M523" t="s">
        <v>56</v>
      </c>
      <c r="N523" t="s">
        <v>57</v>
      </c>
      <c r="O523" t="s">
        <v>44</v>
      </c>
      <c r="P523" t="s">
        <v>85</v>
      </c>
      <c r="Q523" t="s">
        <v>45</v>
      </c>
      <c r="R523" t="s">
        <v>34</v>
      </c>
      <c r="T523">
        <v>-1</v>
      </c>
    </row>
    <row r="524" spans="1:20" x14ac:dyDescent="0.45">
      <c r="A524" t="s">
        <v>1021</v>
      </c>
      <c r="B524" t="s">
        <v>192</v>
      </c>
      <c r="C524" t="s">
        <v>510</v>
      </c>
      <c r="D524" t="s">
        <v>437</v>
      </c>
      <c r="E524" t="s">
        <v>348</v>
      </c>
      <c r="F524" t="s">
        <v>91</v>
      </c>
      <c r="G524" t="s">
        <v>41</v>
      </c>
      <c r="H524" t="s">
        <v>128</v>
      </c>
      <c r="I524" t="s">
        <v>129</v>
      </c>
      <c r="J524">
        <v>3</v>
      </c>
      <c r="K524">
        <v>2000</v>
      </c>
      <c r="L524">
        <v>6000</v>
      </c>
      <c r="M524" t="s">
        <v>56</v>
      </c>
      <c r="N524" t="s">
        <v>30</v>
      </c>
      <c r="O524" t="s">
        <v>44</v>
      </c>
      <c r="P524" t="s">
        <v>32</v>
      </c>
      <c r="Q524" t="s">
        <v>33</v>
      </c>
      <c r="T524">
        <v>3</v>
      </c>
    </row>
    <row r="525" spans="1:20" x14ac:dyDescent="0.45">
      <c r="A525" t="s">
        <v>1022</v>
      </c>
      <c r="B525" t="s">
        <v>257</v>
      </c>
      <c r="C525" t="s">
        <v>465</v>
      </c>
      <c r="D525" t="s">
        <v>672</v>
      </c>
      <c r="E525" t="s">
        <v>190</v>
      </c>
      <c r="F525" t="s">
        <v>40</v>
      </c>
      <c r="G525" t="s">
        <v>41</v>
      </c>
      <c r="H525" t="s">
        <v>42</v>
      </c>
      <c r="I525" t="s">
        <v>78</v>
      </c>
      <c r="J525">
        <v>3</v>
      </c>
      <c r="K525">
        <v>1000</v>
      </c>
      <c r="L525">
        <v>3000</v>
      </c>
      <c r="M525" t="s">
        <v>56</v>
      </c>
      <c r="N525" t="s">
        <v>57</v>
      </c>
      <c r="O525" t="s">
        <v>79</v>
      </c>
      <c r="P525" t="s">
        <v>32</v>
      </c>
      <c r="Q525" t="s">
        <v>45</v>
      </c>
      <c r="R525" t="s">
        <v>34</v>
      </c>
      <c r="T525">
        <v>1</v>
      </c>
    </row>
    <row r="526" spans="1:20" x14ac:dyDescent="0.45">
      <c r="A526" t="s">
        <v>1023</v>
      </c>
      <c r="B526" t="s">
        <v>120</v>
      </c>
      <c r="C526" t="s">
        <v>121</v>
      </c>
      <c r="D526" t="s">
        <v>120</v>
      </c>
      <c r="E526" t="s">
        <v>351</v>
      </c>
      <c r="F526" t="s">
        <v>91</v>
      </c>
      <c r="G526" t="s">
        <v>41</v>
      </c>
      <c r="H526" t="s">
        <v>42</v>
      </c>
      <c r="I526" t="s">
        <v>78</v>
      </c>
      <c r="J526">
        <v>3</v>
      </c>
      <c r="K526">
        <v>1000</v>
      </c>
      <c r="L526">
        <v>3000</v>
      </c>
      <c r="N526" t="s">
        <v>30</v>
      </c>
      <c r="O526" t="s">
        <v>79</v>
      </c>
      <c r="P526" t="s">
        <v>58</v>
      </c>
      <c r="Q526" t="s">
        <v>33</v>
      </c>
      <c r="T526">
        <v>1</v>
      </c>
    </row>
    <row r="527" spans="1:20" x14ac:dyDescent="0.45">
      <c r="A527" t="s">
        <v>1024</v>
      </c>
      <c r="B527" t="s">
        <v>201</v>
      </c>
      <c r="C527" t="s">
        <v>273</v>
      </c>
      <c r="D527" t="s">
        <v>522</v>
      </c>
      <c r="E527" t="s">
        <v>205</v>
      </c>
      <c r="F527" t="s">
        <v>168</v>
      </c>
      <c r="G527" t="s">
        <v>41</v>
      </c>
      <c r="H527" t="s">
        <v>27</v>
      </c>
      <c r="I527" t="s">
        <v>28</v>
      </c>
      <c r="J527">
        <v>0</v>
      </c>
      <c r="K527">
        <v>2000</v>
      </c>
      <c r="L527">
        <v>0</v>
      </c>
      <c r="M527" t="s">
        <v>56</v>
      </c>
      <c r="N527" t="s">
        <v>57</v>
      </c>
      <c r="O527" t="s">
        <v>31</v>
      </c>
      <c r="P527" t="s">
        <v>32</v>
      </c>
      <c r="Q527" t="s">
        <v>45</v>
      </c>
      <c r="R527" t="s">
        <v>34</v>
      </c>
      <c r="T527">
        <v>6</v>
      </c>
    </row>
    <row r="528" spans="1:20" x14ac:dyDescent="0.45">
      <c r="A528" t="s">
        <v>1025</v>
      </c>
      <c r="B528" t="s">
        <v>1026</v>
      </c>
      <c r="C528" t="s">
        <v>637</v>
      </c>
      <c r="D528" t="s">
        <v>153</v>
      </c>
      <c r="E528" t="s">
        <v>163</v>
      </c>
      <c r="F528" t="s">
        <v>115</v>
      </c>
      <c r="G528" t="s">
        <v>116</v>
      </c>
      <c r="H528" t="s">
        <v>27</v>
      </c>
      <c r="I528" t="s">
        <v>84</v>
      </c>
      <c r="J528">
        <v>2</v>
      </c>
      <c r="K528">
        <v>0</v>
      </c>
      <c r="L528">
        <v>0</v>
      </c>
      <c r="N528" t="s">
        <v>30</v>
      </c>
      <c r="O528" t="s">
        <v>44</v>
      </c>
      <c r="P528" t="s">
        <v>32</v>
      </c>
      <c r="Q528" t="s">
        <v>33</v>
      </c>
      <c r="R528" t="s">
        <v>34</v>
      </c>
      <c r="T528">
        <v>4</v>
      </c>
    </row>
    <row r="529" spans="1:20" x14ac:dyDescent="0.45">
      <c r="A529" t="s">
        <v>1027</v>
      </c>
      <c r="B529" t="s">
        <v>289</v>
      </c>
      <c r="C529" t="s">
        <v>290</v>
      </c>
      <c r="D529" t="s">
        <v>389</v>
      </c>
      <c r="E529" t="s">
        <v>284</v>
      </c>
      <c r="F529" t="s">
        <v>25</v>
      </c>
      <c r="G529" t="s">
        <v>26</v>
      </c>
      <c r="H529" t="s">
        <v>128</v>
      </c>
      <c r="I529" t="s">
        <v>231</v>
      </c>
      <c r="J529">
        <v>0</v>
      </c>
      <c r="K529">
        <v>1000</v>
      </c>
      <c r="L529">
        <v>-234</v>
      </c>
      <c r="M529" t="s">
        <v>56</v>
      </c>
      <c r="N529" t="s">
        <v>73</v>
      </c>
      <c r="O529" t="s">
        <v>79</v>
      </c>
      <c r="P529" t="s">
        <v>85</v>
      </c>
      <c r="Q529" t="s">
        <v>45</v>
      </c>
      <c r="R529" t="s">
        <v>46</v>
      </c>
      <c r="S529" t="s">
        <v>47</v>
      </c>
      <c r="T529">
        <v>3</v>
      </c>
    </row>
    <row r="530" spans="1:20" x14ac:dyDescent="0.45">
      <c r="A530" t="s">
        <v>1028</v>
      </c>
      <c r="B530" t="s">
        <v>325</v>
      </c>
      <c r="C530" t="s">
        <v>325</v>
      </c>
      <c r="D530" t="s">
        <v>326</v>
      </c>
      <c r="E530" t="s">
        <v>515</v>
      </c>
      <c r="F530" t="s">
        <v>40</v>
      </c>
      <c r="G530" t="s">
        <v>41</v>
      </c>
      <c r="H530" t="s">
        <v>42</v>
      </c>
      <c r="I530" t="s">
        <v>78</v>
      </c>
      <c r="J530">
        <v>3</v>
      </c>
      <c r="K530">
        <v>1000</v>
      </c>
      <c r="L530">
        <v>3000</v>
      </c>
      <c r="N530" t="s">
        <v>93</v>
      </c>
      <c r="O530" t="s">
        <v>44</v>
      </c>
      <c r="P530" t="s">
        <v>58</v>
      </c>
      <c r="Q530" t="s">
        <v>33</v>
      </c>
      <c r="R530" t="s">
        <v>46</v>
      </c>
      <c r="S530" t="s">
        <v>245</v>
      </c>
      <c r="T530">
        <v>1</v>
      </c>
    </row>
    <row r="531" spans="1:20" x14ac:dyDescent="0.45">
      <c r="A531" t="s">
        <v>1029</v>
      </c>
      <c r="B531" t="s">
        <v>396</v>
      </c>
      <c r="C531" t="s">
        <v>207</v>
      </c>
      <c r="D531" t="s">
        <v>113</v>
      </c>
      <c r="E531" t="s">
        <v>609</v>
      </c>
      <c r="F531" t="s">
        <v>40</v>
      </c>
      <c r="G531" t="s">
        <v>41</v>
      </c>
      <c r="H531" t="s">
        <v>71</v>
      </c>
      <c r="I531" t="s">
        <v>92</v>
      </c>
      <c r="J531">
        <v>0</v>
      </c>
      <c r="K531">
        <v>100</v>
      </c>
      <c r="L531">
        <v>289</v>
      </c>
      <c r="M531" t="s">
        <v>29</v>
      </c>
      <c r="N531" t="s">
        <v>30</v>
      </c>
      <c r="O531" t="s">
        <v>64</v>
      </c>
      <c r="P531" t="s">
        <v>32</v>
      </c>
      <c r="Q531" t="s">
        <v>33</v>
      </c>
      <c r="R531" t="s">
        <v>46</v>
      </c>
      <c r="T531">
        <v>7</v>
      </c>
    </row>
    <row r="532" spans="1:20" x14ac:dyDescent="0.45">
      <c r="A532" t="s">
        <v>1030</v>
      </c>
      <c r="B532" t="s">
        <v>87</v>
      </c>
      <c r="C532" t="s">
        <v>131</v>
      </c>
      <c r="D532" t="s">
        <v>133</v>
      </c>
      <c r="E532" t="s">
        <v>244</v>
      </c>
      <c r="F532" t="s">
        <v>146</v>
      </c>
      <c r="G532" t="s">
        <v>147</v>
      </c>
      <c r="H532" t="s">
        <v>128</v>
      </c>
      <c r="I532" t="s">
        <v>129</v>
      </c>
      <c r="J532">
        <v>1</v>
      </c>
      <c r="K532">
        <v>500</v>
      </c>
      <c r="L532">
        <v>500</v>
      </c>
      <c r="M532" t="s">
        <v>29</v>
      </c>
      <c r="N532" t="s">
        <v>73</v>
      </c>
      <c r="O532" t="s">
        <v>64</v>
      </c>
      <c r="P532" t="s">
        <v>32</v>
      </c>
      <c r="Q532" t="s">
        <v>33</v>
      </c>
      <c r="T532">
        <v>7</v>
      </c>
    </row>
    <row r="533" spans="1:20" x14ac:dyDescent="0.45">
      <c r="A533" t="s">
        <v>1031</v>
      </c>
      <c r="B533" t="s">
        <v>200</v>
      </c>
      <c r="C533" t="s">
        <v>416</v>
      </c>
      <c r="D533" t="s">
        <v>839</v>
      </c>
      <c r="E533" t="s">
        <v>24</v>
      </c>
      <c r="F533" t="s">
        <v>146</v>
      </c>
      <c r="G533" t="s">
        <v>147</v>
      </c>
      <c r="H533" t="s">
        <v>42</v>
      </c>
      <c r="I533" t="s">
        <v>122</v>
      </c>
      <c r="J533">
        <v>-1</v>
      </c>
      <c r="K533">
        <v>500</v>
      </c>
      <c r="L533">
        <v>-500</v>
      </c>
      <c r="M533" t="s">
        <v>29</v>
      </c>
      <c r="N533" t="s">
        <v>73</v>
      </c>
      <c r="O533" t="s">
        <v>31</v>
      </c>
      <c r="P533" t="s">
        <v>32</v>
      </c>
      <c r="Q533" t="s">
        <v>33</v>
      </c>
      <c r="R533" t="s">
        <v>46</v>
      </c>
      <c r="T533">
        <v>2</v>
      </c>
    </row>
    <row r="534" spans="1:20" x14ac:dyDescent="0.45">
      <c r="A534" t="s">
        <v>1032</v>
      </c>
      <c r="B534" t="s">
        <v>945</v>
      </c>
      <c r="C534" t="s">
        <v>267</v>
      </c>
      <c r="D534" t="s">
        <v>728</v>
      </c>
      <c r="E534" t="s">
        <v>365</v>
      </c>
      <c r="F534" t="s">
        <v>146</v>
      </c>
      <c r="G534" t="s">
        <v>147</v>
      </c>
      <c r="H534" t="s">
        <v>42</v>
      </c>
      <c r="I534" t="s">
        <v>122</v>
      </c>
      <c r="J534">
        <v>-1</v>
      </c>
      <c r="K534">
        <v>100</v>
      </c>
      <c r="L534">
        <v>-100</v>
      </c>
      <c r="N534" t="s">
        <v>57</v>
      </c>
      <c r="O534" t="s">
        <v>44</v>
      </c>
      <c r="P534" t="s">
        <v>58</v>
      </c>
      <c r="Q534" t="s">
        <v>33</v>
      </c>
      <c r="R534" t="s">
        <v>46</v>
      </c>
      <c r="S534" t="s">
        <v>254</v>
      </c>
      <c r="T534">
        <v>3</v>
      </c>
    </row>
    <row r="535" spans="1:20" x14ac:dyDescent="0.45">
      <c r="A535" t="s">
        <v>1033</v>
      </c>
      <c r="B535" t="s">
        <v>214</v>
      </c>
      <c r="C535" t="s">
        <v>788</v>
      </c>
      <c r="D535" t="s">
        <v>478</v>
      </c>
      <c r="E535" t="s">
        <v>268</v>
      </c>
      <c r="F535" t="s">
        <v>69</v>
      </c>
      <c r="G535" t="s">
        <v>70</v>
      </c>
      <c r="H535" t="s">
        <v>71</v>
      </c>
      <c r="I535" t="s">
        <v>72</v>
      </c>
      <c r="J535">
        <v>-1</v>
      </c>
      <c r="K535">
        <v>1000</v>
      </c>
      <c r="L535">
        <v>-1000</v>
      </c>
      <c r="M535" t="s">
        <v>29</v>
      </c>
      <c r="N535" t="s">
        <v>93</v>
      </c>
      <c r="O535" t="s">
        <v>79</v>
      </c>
      <c r="P535" t="s">
        <v>32</v>
      </c>
      <c r="Q535" t="s">
        <v>33</v>
      </c>
      <c r="R535" t="s">
        <v>34</v>
      </c>
      <c r="T535">
        <v>4</v>
      </c>
    </row>
    <row r="536" spans="1:20" x14ac:dyDescent="0.45">
      <c r="A536" t="s">
        <v>1034</v>
      </c>
      <c r="B536" t="s">
        <v>465</v>
      </c>
      <c r="C536" t="s">
        <v>119</v>
      </c>
      <c r="D536" t="s">
        <v>199</v>
      </c>
      <c r="E536" t="s">
        <v>348</v>
      </c>
      <c r="F536" t="s">
        <v>168</v>
      </c>
      <c r="G536" t="s">
        <v>41</v>
      </c>
      <c r="H536" t="s">
        <v>71</v>
      </c>
      <c r="I536" t="s">
        <v>72</v>
      </c>
      <c r="J536">
        <v>2</v>
      </c>
      <c r="K536">
        <v>2000</v>
      </c>
      <c r="L536">
        <v>3584</v>
      </c>
      <c r="M536" t="s">
        <v>29</v>
      </c>
      <c r="N536" t="s">
        <v>57</v>
      </c>
      <c r="O536" t="s">
        <v>31</v>
      </c>
      <c r="P536" t="s">
        <v>85</v>
      </c>
      <c r="Q536" t="s">
        <v>45</v>
      </c>
      <c r="R536" t="s">
        <v>46</v>
      </c>
      <c r="S536" t="s">
        <v>254</v>
      </c>
      <c r="T536">
        <v>5</v>
      </c>
    </row>
    <row r="537" spans="1:20" x14ac:dyDescent="0.45">
      <c r="A537" t="s">
        <v>1035</v>
      </c>
      <c r="B537" t="s">
        <v>355</v>
      </c>
      <c r="C537" t="s">
        <v>156</v>
      </c>
      <c r="D537" t="s">
        <v>156</v>
      </c>
      <c r="E537" t="s">
        <v>205</v>
      </c>
      <c r="F537" t="s">
        <v>69</v>
      </c>
      <c r="G537" t="s">
        <v>70</v>
      </c>
      <c r="H537" t="s">
        <v>27</v>
      </c>
      <c r="I537" t="s">
        <v>55</v>
      </c>
      <c r="J537">
        <v>-1</v>
      </c>
      <c r="K537">
        <v>2000</v>
      </c>
      <c r="L537">
        <v>-2000</v>
      </c>
      <c r="M537" t="s">
        <v>56</v>
      </c>
      <c r="N537" t="s">
        <v>73</v>
      </c>
      <c r="O537" t="s">
        <v>44</v>
      </c>
      <c r="P537" t="s">
        <v>85</v>
      </c>
      <c r="Q537" t="s">
        <v>45</v>
      </c>
      <c r="R537" t="s">
        <v>34</v>
      </c>
      <c r="T537">
        <v>0</v>
      </c>
    </row>
    <row r="538" spans="1:20" x14ac:dyDescent="0.45">
      <c r="A538" t="s">
        <v>1036</v>
      </c>
      <c r="B538" t="s">
        <v>203</v>
      </c>
      <c r="C538" t="s">
        <v>183</v>
      </c>
      <c r="D538" t="s">
        <v>87</v>
      </c>
      <c r="E538" t="s">
        <v>547</v>
      </c>
      <c r="F538" t="s">
        <v>25</v>
      </c>
      <c r="G538" t="s">
        <v>26</v>
      </c>
      <c r="H538" t="s">
        <v>27</v>
      </c>
      <c r="I538" t="s">
        <v>84</v>
      </c>
      <c r="J538">
        <v>0</v>
      </c>
      <c r="K538">
        <v>1000</v>
      </c>
      <c r="L538">
        <v>0</v>
      </c>
      <c r="M538" t="s">
        <v>63</v>
      </c>
      <c r="N538" t="s">
        <v>57</v>
      </c>
      <c r="O538" t="s">
        <v>64</v>
      </c>
      <c r="P538" t="s">
        <v>32</v>
      </c>
      <c r="Q538" t="s">
        <v>45</v>
      </c>
      <c r="R538" t="s">
        <v>46</v>
      </c>
      <c r="T538">
        <v>5</v>
      </c>
    </row>
    <row r="539" spans="1:20" x14ac:dyDescent="0.45">
      <c r="A539" t="s">
        <v>1037</v>
      </c>
      <c r="B539" t="s">
        <v>489</v>
      </c>
      <c r="C539" t="s">
        <v>489</v>
      </c>
      <c r="D539" t="s">
        <v>489</v>
      </c>
      <c r="E539" t="s">
        <v>408</v>
      </c>
      <c r="F539" t="s">
        <v>53</v>
      </c>
      <c r="G539" t="s">
        <v>54</v>
      </c>
      <c r="H539" t="s">
        <v>71</v>
      </c>
      <c r="I539" t="s">
        <v>72</v>
      </c>
      <c r="J539">
        <v>1</v>
      </c>
      <c r="K539">
        <v>500</v>
      </c>
      <c r="L539">
        <v>500</v>
      </c>
      <c r="M539" t="s">
        <v>63</v>
      </c>
      <c r="N539" t="s">
        <v>30</v>
      </c>
      <c r="O539" t="s">
        <v>44</v>
      </c>
      <c r="P539" t="s">
        <v>58</v>
      </c>
      <c r="Q539" t="s">
        <v>33</v>
      </c>
      <c r="R539" t="s">
        <v>34</v>
      </c>
      <c r="T539">
        <v>0</v>
      </c>
    </row>
    <row r="540" spans="1:20" x14ac:dyDescent="0.45">
      <c r="A540" t="s">
        <v>1038</v>
      </c>
      <c r="B540" t="s">
        <v>614</v>
      </c>
      <c r="C540" t="s">
        <v>300</v>
      </c>
      <c r="D540" t="s">
        <v>243</v>
      </c>
      <c r="E540" t="s">
        <v>280</v>
      </c>
      <c r="F540" t="s">
        <v>146</v>
      </c>
      <c r="G540" t="s">
        <v>147</v>
      </c>
      <c r="H540" t="s">
        <v>128</v>
      </c>
      <c r="I540" t="s">
        <v>129</v>
      </c>
      <c r="J540">
        <v>2</v>
      </c>
      <c r="K540">
        <v>500</v>
      </c>
      <c r="L540">
        <v>1000</v>
      </c>
      <c r="M540" t="s">
        <v>56</v>
      </c>
      <c r="N540" t="s">
        <v>57</v>
      </c>
      <c r="O540" t="s">
        <v>79</v>
      </c>
      <c r="P540" t="s">
        <v>85</v>
      </c>
      <c r="Q540" t="s">
        <v>33</v>
      </c>
      <c r="R540" t="s">
        <v>46</v>
      </c>
      <c r="T540">
        <v>7</v>
      </c>
    </row>
    <row r="541" spans="1:20" x14ac:dyDescent="0.45">
      <c r="A541" t="s">
        <v>1039</v>
      </c>
      <c r="B541" t="s">
        <v>703</v>
      </c>
      <c r="C541" t="s">
        <v>423</v>
      </c>
      <c r="D541" t="s">
        <v>527</v>
      </c>
      <c r="E541" t="s">
        <v>305</v>
      </c>
      <c r="F541" t="s">
        <v>40</v>
      </c>
      <c r="G541" t="s">
        <v>41</v>
      </c>
      <c r="H541" t="s">
        <v>42</v>
      </c>
      <c r="I541" t="s">
        <v>122</v>
      </c>
      <c r="J541">
        <v>0</v>
      </c>
      <c r="K541">
        <v>500</v>
      </c>
      <c r="L541">
        <v>0</v>
      </c>
      <c r="M541" t="s">
        <v>56</v>
      </c>
      <c r="N541" t="s">
        <v>93</v>
      </c>
      <c r="O541" t="s">
        <v>64</v>
      </c>
      <c r="P541" t="s">
        <v>32</v>
      </c>
      <c r="Q541" t="s">
        <v>45</v>
      </c>
      <c r="R541" t="s">
        <v>34</v>
      </c>
      <c r="T541">
        <v>3</v>
      </c>
    </row>
    <row r="542" spans="1:20" x14ac:dyDescent="0.45">
      <c r="A542" t="s">
        <v>1040</v>
      </c>
      <c r="B542" t="s">
        <v>981</v>
      </c>
      <c r="C542" t="s">
        <v>981</v>
      </c>
      <c r="D542" t="s">
        <v>136</v>
      </c>
      <c r="E542" t="s">
        <v>154</v>
      </c>
      <c r="F542" t="s">
        <v>168</v>
      </c>
      <c r="G542" t="s">
        <v>41</v>
      </c>
      <c r="H542" t="s">
        <v>27</v>
      </c>
      <c r="I542" t="s">
        <v>28</v>
      </c>
      <c r="J542">
        <v>1</v>
      </c>
      <c r="K542">
        <v>1000</v>
      </c>
      <c r="L542">
        <v>1000</v>
      </c>
      <c r="N542" t="s">
        <v>73</v>
      </c>
      <c r="O542" t="s">
        <v>79</v>
      </c>
      <c r="P542" t="s">
        <v>32</v>
      </c>
      <c r="Q542" t="s">
        <v>45</v>
      </c>
      <c r="R542" t="s">
        <v>46</v>
      </c>
      <c r="S542" t="s">
        <v>245</v>
      </c>
      <c r="T542">
        <v>6</v>
      </c>
    </row>
    <row r="543" spans="1:20" x14ac:dyDescent="0.45">
      <c r="A543" t="s">
        <v>1041</v>
      </c>
      <c r="B543" t="s">
        <v>343</v>
      </c>
      <c r="C543" t="s">
        <v>289</v>
      </c>
      <c r="D543" t="s">
        <v>291</v>
      </c>
      <c r="E543" t="s">
        <v>253</v>
      </c>
      <c r="F543" t="s">
        <v>25</v>
      </c>
      <c r="G543" t="s">
        <v>26</v>
      </c>
      <c r="H543" t="s">
        <v>42</v>
      </c>
      <c r="I543" t="s">
        <v>122</v>
      </c>
      <c r="J543">
        <v>3</v>
      </c>
      <c r="K543">
        <v>100</v>
      </c>
      <c r="L543">
        <v>300</v>
      </c>
      <c r="N543" t="s">
        <v>73</v>
      </c>
      <c r="O543" t="s">
        <v>31</v>
      </c>
      <c r="P543" t="s">
        <v>32</v>
      </c>
      <c r="Q543" t="s">
        <v>33</v>
      </c>
      <c r="R543" t="s">
        <v>34</v>
      </c>
      <c r="T543">
        <v>2</v>
      </c>
    </row>
    <row r="544" spans="1:20" x14ac:dyDescent="0.45">
      <c r="A544" t="s">
        <v>1042</v>
      </c>
      <c r="B544" t="s">
        <v>501</v>
      </c>
      <c r="C544" t="s">
        <v>433</v>
      </c>
      <c r="D544" t="s">
        <v>433</v>
      </c>
      <c r="E544" t="s">
        <v>487</v>
      </c>
      <c r="F544" t="s">
        <v>25</v>
      </c>
      <c r="G544" t="s">
        <v>26</v>
      </c>
      <c r="H544" t="s">
        <v>27</v>
      </c>
      <c r="I544" t="s">
        <v>28</v>
      </c>
      <c r="J544">
        <v>0</v>
      </c>
      <c r="K544">
        <v>100</v>
      </c>
      <c r="L544">
        <v>0</v>
      </c>
      <c r="M544" t="s">
        <v>29</v>
      </c>
      <c r="N544" t="s">
        <v>73</v>
      </c>
      <c r="O544" t="s">
        <v>31</v>
      </c>
      <c r="P544" t="s">
        <v>32</v>
      </c>
      <c r="Q544" t="s">
        <v>33</v>
      </c>
      <c r="R544" t="s">
        <v>46</v>
      </c>
      <c r="S544" t="s">
        <v>254</v>
      </c>
      <c r="T544">
        <v>0</v>
      </c>
    </row>
    <row r="545" spans="1:20" x14ac:dyDescent="0.45">
      <c r="A545" t="s">
        <v>1043</v>
      </c>
      <c r="B545" t="s">
        <v>158</v>
      </c>
      <c r="C545" t="s">
        <v>157</v>
      </c>
      <c r="D545" t="s">
        <v>585</v>
      </c>
      <c r="E545" t="s">
        <v>960</v>
      </c>
      <c r="F545" t="s">
        <v>146</v>
      </c>
      <c r="G545" t="s">
        <v>147</v>
      </c>
      <c r="H545" t="s">
        <v>42</v>
      </c>
      <c r="I545" t="s">
        <v>122</v>
      </c>
      <c r="J545">
        <v>-1</v>
      </c>
      <c r="K545">
        <v>2000</v>
      </c>
      <c r="L545">
        <v>-2000</v>
      </c>
      <c r="M545" t="s">
        <v>56</v>
      </c>
      <c r="N545" t="s">
        <v>57</v>
      </c>
      <c r="O545" t="s">
        <v>31</v>
      </c>
      <c r="P545" t="s">
        <v>58</v>
      </c>
      <c r="Q545" t="s">
        <v>45</v>
      </c>
      <c r="T545">
        <v>1</v>
      </c>
    </row>
    <row r="546" spans="1:20" x14ac:dyDescent="0.45">
      <c r="A546" t="s">
        <v>1044</v>
      </c>
      <c r="B546" t="s">
        <v>22</v>
      </c>
      <c r="C546" t="s">
        <v>22</v>
      </c>
      <c r="D546" t="s">
        <v>21</v>
      </c>
      <c r="E546" t="s">
        <v>284</v>
      </c>
      <c r="F546" t="s">
        <v>168</v>
      </c>
      <c r="G546" t="s">
        <v>41</v>
      </c>
      <c r="H546" t="s">
        <v>71</v>
      </c>
      <c r="I546" t="s">
        <v>72</v>
      </c>
      <c r="J546">
        <v>0</v>
      </c>
      <c r="K546">
        <v>1000</v>
      </c>
      <c r="L546">
        <v>0</v>
      </c>
      <c r="N546" t="s">
        <v>57</v>
      </c>
      <c r="O546" t="s">
        <v>31</v>
      </c>
      <c r="P546" t="s">
        <v>32</v>
      </c>
      <c r="Q546" t="s">
        <v>33</v>
      </c>
      <c r="T546">
        <v>-1</v>
      </c>
    </row>
    <row r="547" spans="1:20" x14ac:dyDescent="0.45">
      <c r="A547" t="s">
        <v>1045</v>
      </c>
      <c r="B547" t="s">
        <v>218</v>
      </c>
      <c r="C547" t="s">
        <v>66</v>
      </c>
      <c r="D547" t="s">
        <v>112</v>
      </c>
      <c r="E547" t="s">
        <v>186</v>
      </c>
      <c r="F547" t="s">
        <v>53</v>
      </c>
      <c r="G547" t="s">
        <v>54</v>
      </c>
      <c r="H547" t="s">
        <v>42</v>
      </c>
      <c r="I547" t="s">
        <v>43</v>
      </c>
      <c r="J547">
        <v>0</v>
      </c>
      <c r="K547">
        <v>100</v>
      </c>
      <c r="L547">
        <v>0</v>
      </c>
      <c r="N547" t="s">
        <v>30</v>
      </c>
      <c r="O547" t="s">
        <v>31</v>
      </c>
      <c r="P547" t="s">
        <v>85</v>
      </c>
      <c r="Q547" t="s">
        <v>33</v>
      </c>
      <c r="R547" t="s">
        <v>46</v>
      </c>
      <c r="S547" t="s">
        <v>254</v>
      </c>
      <c r="T547">
        <v>-1</v>
      </c>
    </row>
    <row r="548" spans="1:20" x14ac:dyDescent="0.45">
      <c r="A548" t="s">
        <v>1046</v>
      </c>
      <c r="B548" t="s">
        <v>442</v>
      </c>
      <c r="C548" t="s">
        <v>364</v>
      </c>
      <c r="D548" t="s">
        <v>133</v>
      </c>
      <c r="E548" t="s">
        <v>172</v>
      </c>
      <c r="F548" t="s">
        <v>91</v>
      </c>
      <c r="G548" t="s">
        <v>41</v>
      </c>
      <c r="H548" t="s">
        <v>128</v>
      </c>
      <c r="I548" t="s">
        <v>169</v>
      </c>
      <c r="J548">
        <v>-1</v>
      </c>
      <c r="K548">
        <v>2000</v>
      </c>
      <c r="L548">
        <v>-2000</v>
      </c>
      <c r="M548" t="s">
        <v>56</v>
      </c>
      <c r="N548" t="s">
        <v>57</v>
      </c>
      <c r="O548" t="s">
        <v>44</v>
      </c>
      <c r="P548" t="s">
        <v>32</v>
      </c>
      <c r="Q548" t="s">
        <v>45</v>
      </c>
      <c r="R548" t="s">
        <v>46</v>
      </c>
      <c r="S548" t="s">
        <v>245</v>
      </c>
      <c r="T548">
        <v>1</v>
      </c>
    </row>
    <row r="549" spans="1:20" x14ac:dyDescent="0.45">
      <c r="A549" t="s">
        <v>1047</v>
      </c>
      <c r="B549" t="s">
        <v>342</v>
      </c>
      <c r="C549" t="s">
        <v>342</v>
      </c>
      <c r="D549" t="s">
        <v>291</v>
      </c>
      <c r="E549" t="s">
        <v>134</v>
      </c>
      <c r="F549" t="s">
        <v>91</v>
      </c>
      <c r="G549" t="s">
        <v>41</v>
      </c>
      <c r="H549" t="s">
        <v>42</v>
      </c>
      <c r="I549" t="s">
        <v>78</v>
      </c>
      <c r="J549">
        <v>0</v>
      </c>
      <c r="K549">
        <v>500</v>
      </c>
      <c r="L549">
        <v>0</v>
      </c>
      <c r="M549" t="s">
        <v>63</v>
      </c>
      <c r="N549" t="s">
        <v>93</v>
      </c>
      <c r="O549" t="s">
        <v>64</v>
      </c>
      <c r="P549" t="s">
        <v>85</v>
      </c>
      <c r="Q549" t="s">
        <v>33</v>
      </c>
      <c r="R549" t="s">
        <v>46</v>
      </c>
      <c r="S549" t="s">
        <v>47</v>
      </c>
      <c r="T549">
        <v>4</v>
      </c>
    </row>
    <row r="550" spans="1:20" x14ac:dyDescent="0.45">
      <c r="A550" t="s">
        <v>1048</v>
      </c>
      <c r="B550" t="s">
        <v>233</v>
      </c>
      <c r="C550" t="s">
        <v>745</v>
      </c>
      <c r="D550" t="s">
        <v>185</v>
      </c>
      <c r="E550" t="s">
        <v>90</v>
      </c>
      <c r="F550" t="s">
        <v>115</v>
      </c>
      <c r="G550" t="s">
        <v>116</v>
      </c>
      <c r="H550" t="s">
        <v>71</v>
      </c>
      <c r="I550" t="s">
        <v>92</v>
      </c>
      <c r="J550">
        <v>0</v>
      </c>
      <c r="K550">
        <v>100</v>
      </c>
      <c r="L550">
        <v>0</v>
      </c>
      <c r="M550" t="s">
        <v>63</v>
      </c>
      <c r="N550" t="s">
        <v>73</v>
      </c>
      <c r="O550" t="s">
        <v>31</v>
      </c>
      <c r="P550" t="s">
        <v>32</v>
      </c>
      <c r="Q550" t="s">
        <v>45</v>
      </c>
      <c r="R550" t="s">
        <v>34</v>
      </c>
      <c r="T550">
        <v>3</v>
      </c>
    </row>
    <row r="551" spans="1:20" x14ac:dyDescent="0.45">
      <c r="A551" t="s">
        <v>1049</v>
      </c>
      <c r="B551" t="s">
        <v>745</v>
      </c>
      <c r="C551" t="s">
        <v>87</v>
      </c>
      <c r="D551" t="s">
        <v>89</v>
      </c>
      <c r="E551" t="s">
        <v>414</v>
      </c>
      <c r="F551" t="s">
        <v>146</v>
      </c>
      <c r="G551" t="s">
        <v>147</v>
      </c>
      <c r="H551" t="s">
        <v>128</v>
      </c>
      <c r="I551" t="s">
        <v>129</v>
      </c>
      <c r="J551">
        <v>2</v>
      </c>
      <c r="K551">
        <v>0</v>
      </c>
      <c r="L551">
        <v>-455</v>
      </c>
      <c r="M551" t="s">
        <v>29</v>
      </c>
      <c r="N551" t="s">
        <v>57</v>
      </c>
      <c r="O551" t="s">
        <v>31</v>
      </c>
      <c r="P551" t="s">
        <v>32</v>
      </c>
      <c r="Q551" t="s">
        <v>45</v>
      </c>
      <c r="R551" t="s">
        <v>46</v>
      </c>
      <c r="T551">
        <v>4</v>
      </c>
    </row>
    <row r="552" spans="1:20" x14ac:dyDescent="0.45">
      <c r="A552" t="s">
        <v>1050</v>
      </c>
      <c r="B552" t="s">
        <v>398</v>
      </c>
      <c r="C552" t="s">
        <v>310</v>
      </c>
      <c r="D552" t="s">
        <v>1012</v>
      </c>
      <c r="E552" t="s">
        <v>154</v>
      </c>
      <c r="F552" t="s">
        <v>91</v>
      </c>
      <c r="G552" t="s">
        <v>41</v>
      </c>
      <c r="H552" t="s">
        <v>27</v>
      </c>
      <c r="I552" t="s">
        <v>28</v>
      </c>
      <c r="J552">
        <v>2</v>
      </c>
      <c r="K552">
        <v>500</v>
      </c>
      <c r="L552">
        <v>1000</v>
      </c>
      <c r="M552" t="s">
        <v>63</v>
      </c>
      <c r="N552" t="s">
        <v>73</v>
      </c>
      <c r="O552" t="s">
        <v>44</v>
      </c>
      <c r="P552" t="s">
        <v>85</v>
      </c>
      <c r="Q552" t="s">
        <v>33</v>
      </c>
      <c r="R552" t="s">
        <v>46</v>
      </c>
      <c r="S552" t="s">
        <v>254</v>
      </c>
      <c r="T552">
        <v>4</v>
      </c>
    </row>
    <row r="553" spans="1:20" x14ac:dyDescent="0.45">
      <c r="A553" t="s">
        <v>1051</v>
      </c>
      <c r="B553" t="s">
        <v>82</v>
      </c>
      <c r="C553" t="s">
        <v>81</v>
      </c>
      <c r="D553" t="s">
        <v>761</v>
      </c>
      <c r="E553" t="s">
        <v>221</v>
      </c>
      <c r="F553" t="s">
        <v>53</v>
      </c>
      <c r="G553" t="s">
        <v>54</v>
      </c>
      <c r="H553" t="s">
        <v>27</v>
      </c>
      <c r="I553" t="s">
        <v>28</v>
      </c>
      <c r="J553">
        <v>-1</v>
      </c>
      <c r="K553">
        <v>0</v>
      </c>
      <c r="L553">
        <v>0</v>
      </c>
      <c r="M553" t="s">
        <v>56</v>
      </c>
      <c r="N553" t="s">
        <v>30</v>
      </c>
      <c r="O553" t="s">
        <v>79</v>
      </c>
      <c r="P553" t="s">
        <v>85</v>
      </c>
      <c r="Q553" t="s">
        <v>45</v>
      </c>
      <c r="T553">
        <v>6</v>
      </c>
    </row>
    <row r="554" spans="1:20" x14ac:dyDescent="0.45">
      <c r="A554" t="s">
        <v>1052</v>
      </c>
      <c r="B554" t="s">
        <v>296</v>
      </c>
      <c r="C554" t="s">
        <v>49</v>
      </c>
      <c r="D554" t="s">
        <v>296</v>
      </c>
      <c r="E554" t="s">
        <v>109</v>
      </c>
      <c r="F554" t="s">
        <v>25</v>
      </c>
      <c r="G554" t="s">
        <v>26</v>
      </c>
      <c r="H554" t="s">
        <v>42</v>
      </c>
      <c r="I554" t="s">
        <v>43</v>
      </c>
      <c r="J554">
        <v>0</v>
      </c>
      <c r="K554">
        <v>1000</v>
      </c>
      <c r="L554">
        <v>0</v>
      </c>
      <c r="M554" t="s">
        <v>56</v>
      </c>
      <c r="N554" t="s">
        <v>30</v>
      </c>
      <c r="O554" t="s">
        <v>31</v>
      </c>
      <c r="P554" t="s">
        <v>85</v>
      </c>
      <c r="Q554" t="s">
        <v>33</v>
      </c>
      <c r="R554" t="s">
        <v>46</v>
      </c>
      <c r="S554" t="s">
        <v>245</v>
      </c>
      <c r="T554">
        <v>1</v>
      </c>
    </row>
    <row r="555" spans="1:20" x14ac:dyDescent="0.45">
      <c r="A555" t="s">
        <v>1053</v>
      </c>
      <c r="B555" t="s">
        <v>624</v>
      </c>
      <c r="C555" t="s">
        <v>345</v>
      </c>
      <c r="D555" t="s">
        <v>418</v>
      </c>
      <c r="E555" t="s">
        <v>271</v>
      </c>
      <c r="F555" t="s">
        <v>115</v>
      </c>
      <c r="G555" t="s">
        <v>116</v>
      </c>
      <c r="H555" t="s">
        <v>71</v>
      </c>
      <c r="I555" t="s">
        <v>117</v>
      </c>
      <c r="J555">
        <v>1</v>
      </c>
      <c r="K555">
        <v>1000</v>
      </c>
      <c r="L555">
        <v>1000</v>
      </c>
      <c r="N555" t="s">
        <v>73</v>
      </c>
      <c r="O555" t="s">
        <v>31</v>
      </c>
      <c r="P555" t="s">
        <v>32</v>
      </c>
      <c r="Q555" t="s">
        <v>45</v>
      </c>
      <c r="R555" t="s">
        <v>34</v>
      </c>
      <c r="T555">
        <v>5</v>
      </c>
    </row>
    <row r="556" spans="1:20" x14ac:dyDescent="0.45">
      <c r="A556" t="s">
        <v>1054</v>
      </c>
      <c r="B556" t="s">
        <v>273</v>
      </c>
      <c r="C556" t="s">
        <v>274</v>
      </c>
      <c r="D556" t="s">
        <v>274</v>
      </c>
      <c r="E556" t="s">
        <v>205</v>
      </c>
      <c r="F556" t="s">
        <v>146</v>
      </c>
      <c r="G556" t="s">
        <v>147</v>
      </c>
      <c r="H556" t="s">
        <v>71</v>
      </c>
      <c r="I556" t="s">
        <v>117</v>
      </c>
      <c r="J556">
        <v>1</v>
      </c>
      <c r="K556">
        <v>500</v>
      </c>
      <c r="L556">
        <v>500</v>
      </c>
      <c r="M556" t="s">
        <v>56</v>
      </c>
      <c r="N556" t="s">
        <v>73</v>
      </c>
      <c r="O556" t="s">
        <v>31</v>
      </c>
      <c r="P556" t="s">
        <v>32</v>
      </c>
      <c r="Q556" t="s">
        <v>33</v>
      </c>
      <c r="R556" t="s">
        <v>34</v>
      </c>
      <c r="T556">
        <v>0</v>
      </c>
    </row>
    <row r="557" spans="1:20" x14ac:dyDescent="0.45">
      <c r="A557" t="s">
        <v>1055</v>
      </c>
      <c r="B557" t="s">
        <v>1056</v>
      </c>
      <c r="C557" t="s">
        <v>565</v>
      </c>
      <c r="D557" t="s">
        <v>622</v>
      </c>
      <c r="E557" t="s">
        <v>348</v>
      </c>
      <c r="F557" t="s">
        <v>69</v>
      </c>
      <c r="G557" t="s">
        <v>70</v>
      </c>
      <c r="H557" t="s">
        <v>42</v>
      </c>
      <c r="I557" t="s">
        <v>43</v>
      </c>
      <c r="J557">
        <v>-1</v>
      </c>
      <c r="K557">
        <v>0</v>
      </c>
      <c r="L557">
        <v>0</v>
      </c>
      <c r="M557" t="s">
        <v>29</v>
      </c>
      <c r="N557" t="s">
        <v>30</v>
      </c>
      <c r="O557" t="s">
        <v>79</v>
      </c>
      <c r="P557" t="s">
        <v>32</v>
      </c>
      <c r="Q557" t="s">
        <v>33</v>
      </c>
      <c r="T557">
        <v>-1</v>
      </c>
    </row>
    <row r="558" spans="1:20" x14ac:dyDescent="0.45">
      <c r="A558" t="s">
        <v>1057</v>
      </c>
      <c r="B558" t="s">
        <v>220</v>
      </c>
      <c r="C558" t="s">
        <v>219</v>
      </c>
      <c r="D558" t="s">
        <v>533</v>
      </c>
      <c r="E558" t="s">
        <v>62</v>
      </c>
      <c r="F558" t="s">
        <v>25</v>
      </c>
      <c r="G558" t="s">
        <v>26</v>
      </c>
      <c r="H558" t="s">
        <v>27</v>
      </c>
      <c r="I558" t="s">
        <v>55</v>
      </c>
      <c r="J558">
        <v>2</v>
      </c>
      <c r="K558">
        <v>1000</v>
      </c>
      <c r="L558">
        <v>2000</v>
      </c>
      <c r="N558" t="s">
        <v>30</v>
      </c>
      <c r="O558" t="s">
        <v>44</v>
      </c>
      <c r="P558" t="s">
        <v>58</v>
      </c>
      <c r="Q558" t="s">
        <v>33</v>
      </c>
      <c r="R558" t="s">
        <v>34</v>
      </c>
      <c r="T558">
        <v>-1</v>
      </c>
    </row>
    <row r="559" spans="1:20" x14ac:dyDescent="0.45">
      <c r="A559" t="s">
        <v>1058</v>
      </c>
      <c r="B559" t="s">
        <v>273</v>
      </c>
      <c r="C559" t="s">
        <v>273</v>
      </c>
      <c r="D559" t="s">
        <v>570</v>
      </c>
      <c r="E559" t="s">
        <v>240</v>
      </c>
      <c r="F559" t="s">
        <v>25</v>
      </c>
      <c r="G559" t="s">
        <v>26</v>
      </c>
      <c r="H559" t="s">
        <v>128</v>
      </c>
      <c r="I559" t="s">
        <v>169</v>
      </c>
      <c r="J559">
        <v>3</v>
      </c>
      <c r="K559">
        <v>500</v>
      </c>
      <c r="L559">
        <v>1500</v>
      </c>
      <c r="M559" t="s">
        <v>29</v>
      </c>
      <c r="N559" t="s">
        <v>93</v>
      </c>
      <c r="O559" t="s">
        <v>64</v>
      </c>
      <c r="P559" t="s">
        <v>58</v>
      </c>
      <c r="Q559" t="s">
        <v>33</v>
      </c>
      <c r="R559" t="s">
        <v>34</v>
      </c>
      <c r="T559">
        <v>4</v>
      </c>
    </row>
    <row r="560" spans="1:20" x14ac:dyDescent="0.45">
      <c r="A560" t="s">
        <v>1059</v>
      </c>
      <c r="B560" t="s">
        <v>544</v>
      </c>
      <c r="C560" t="s">
        <v>544</v>
      </c>
      <c r="D560" t="s">
        <v>544</v>
      </c>
      <c r="E560" t="s">
        <v>467</v>
      </c>
      <c r="F560" t="s">
        <v>146</v>
      </c>
      <c r="G560" t="s">
        <v>147</v>
      </c>
      <c r="H560" t="s">
        <v>27</v>
      </c>
      <c r="I560" t="s">
        <v>28</v>
      </c>
      <c r="J560">
        <v>0</v>
      </c>
      <c r="K560">
        <v>1000</v>
      </c>
      <c r="L560">
        <v>0</v>
      </c>
      <c r="M560" t="s">
        <v>29</v>
      </c>
      <c r="N560" t="s">
        <v>57</v>
      </c>
      <c r="O560" t="s">
        <v>79</v>
      </c>
      <c r="P560" t="s">
        <v>85</v>
      </c>
      <c r="Q560" t="s">
        <v>33</v>
      </c>
      <c r="R560" t="s">
        <v>46</v>
      </c>
      <c r="S560" t="s">
        <v>254</v>
      </c>
      <c r="T560">
        <v>0</v>
      </c>
    </row>
    <row r="561" spans="1:20" x14ac:dyDescent="0.45">
      <c r="A561" t="s">
        <v>1060</v>
      </c>
      <c r="B561" t="s">
        <v>600</v>
      </c>
      <c r="C561" t="s">
        <v>595</v>
      </c>
      <c r="D561" t="s">
        <v>137</v>
      </c>
      <c r="E561" t="s">
        <v>596</v>
      </c>
      <c r="F561" t="s">
        <v>91</v>
      </c>
      <c r="G561" t="s">
        <v>41</v>
      </c>
      <c r="H561" t="s">
        <v>42</v>
      </c>
      <c r="I561" t="s">
        <v>43</v>
      </c>
      <c r="J561">
        <v>2</v>
      </c>
      <c r="K561">
        <v>500</v>
      </c>
      <c r="L561">
        <v>1000</v>
      </c>
      <c r="M561" t="s">
        <v>56</v>
      </c>
      <c r="N561" t="s">
        <v>30</v>
      </c>
      <c r="O561" t="s">
        <v>64</v>
      </c>
      <c r="P561" t="s">
        <v>58</v>
      </c>
      <c r="Q561" t="s">
        <v>33</v>
      </c>
      <c r="R561" t="s">
        <v>46</v>
      </c>
      <c r="S561" t="s">
        <v>254</v>
      </c>
      <c r="T561">
        <v>6</v>
      </c>
    </row>
    <row r="562" spans="1:20" x14ac:dyDescent="0.45">
      <c r="A562" t="s">
        <v>1061</v>
      </c>
      <c r="B562" t="s">
        <v>145</v>
      </c>
      <c r="C562" t="s">
        <v>331</v>
      </c>
      <c r="D562" t="s">
        <v>300</v>
      </c>
      <c r="E562" t="s">
        <v>221</v>
      </c>
      <c r="F562" t="s">
        <v>91</v>
      </c>
      <c r="G562" t="s">
        <v>41</v>
      </c>
      <c r="H562" t="s">
        <v>42</v>
      </c>
      <c r="I562" t="s">
        <v>78</v>
      </c>
      <c r="J562">
        <v>2</v>
      </c>
      <c r="K562">
        <v>0</v>
      </c>
      <c r="L562">
        <v>0</v>
      </c>
      <c r="M562" t="s">
        <v>29</v>
      </c>
      <c r="N562" t="s">
        <v>57</v>
      </c>
      <c r="O562" t="s">
        <v>79</v>
      </c>
      <c r="P562" t="s">
        <v>58</v>
      </c>
      <c r="Q562" t="s">
        <v>33</v>
      </c>
      <c r="R562" t="s">
        <v>46</v>
      </c>
      <c r="S562" t="s">
        <v>245</v>
      </c>
      <c r="T562">
        <v>7</v>
      </c>
    </row>
    <row r="563" spans="1:20" x14ac:dyDescent="0.45">
      <c r="A563" t="s">
        <v>1062</v>
      </c>
      <c r="B563" t="s">
        <v>513</v>
      </c>
      <c r="C563" t="s">
        <v>323</v>
      </c>
      <c r="D563" t="s">
        <v>684</v>
      </c>
      <c r="E563" t="s">
        <v>368</v>
      </c>
      <c r="F563" t="s">
        <v>168</v>
      </c>
      <c r="G563" t="s">
        <v>41</v>
      </c>
      <c r="H563" t="s">
        <v>27</v>
      </c>
      <c r="I563" t="s">
        <v>28</v>
      </c>
      <c r="J563">
        <v>1</v>
      </c>
      <c r="K563">
        <v>1000</v>
      </c>
      <c r="L563">
        <v>1000</v>
      </c>
      <c r="M563" t="s">
        <v>29</v>
      </c>
      <c r="N563" t="s">
        <v>30</v>
      </c>
      <c r="O563" t="s">
        <v>64</v>
      </c>
      <c r="P563" t="s">
        <v>58</v>
      </c>
      <c r="Q563" t="s">
        <v>33</v>
      </c>
      <c r="T563">
        <v>-1</v>
      </c>
    </row>
    <row r="564" spans="1:20" x14ac:dyDescent="0.45">
      <c r="A564" t="s">
        <v>1063</v>
      </c>
      <c r="B564" t="s">
        <v>83</v>
      </c>
      <c r="C564" t="s">
        <v>450</v>
      </c>
      <c r="D564" t="s">
        <v>450</v>
      </c>
      <c r="E564" t="s">
        <v>280</v>
      </c>
      <c r="F564" t="s">
        <v>40</v>
      </c>
      <c r="G564" t="s">
        <v>41</v>
      </c>
      <c r="H564" t="s">
        <v>42</v>
      </c>
      <c r="I564" t="s">
        <v>78</v>
      </c>
      <c r="J564">
        <v>2</v>
      </c>
      <c r="K564">
        <v>500</v>
      </c>
      <c r="L564">
        <v>1000</v>
      </c>
      <c r="M564" t="s">
        <v>63</v>
      </c>
      <c r="N564" t="s">
        <v>73</v>
      </c>
      <c r="O564" t="s">
        <v>31</v>
      </c>
      <c r="P564" t="s">
        <v>32</v>
      </c>
      <c r="Q564" t="s">
        <v>33</v>
      </c>
      <c r="R564" t="s">
        <v>46</v>
      </c>
      <c r="T564">
        <v>0</v>
      </c>
    </row>
    <row r="565" spans="1:20" x14ac:dyDescent="0.45">
      <c r="A565" t="s">
        <v>1064</v>
      </c>
      <c r="B565" t="s">
        <v>214</v>
      </c>
      <c r="C565" t="s">
        <v>663</v>
      </c>
      <c r="D565" t="s">
        <v>1065</v>
      </c>
      <c r="E565" t="s">
        <v>463</v>
      </c>
      <c r="F565" t="s">
        <v>115</v>
      </c>
      <c r="G565" t="s">
        <v>116</v>
      </c>
      <c r="H565" t="s">
        <v>128</v>
      </c>
      <c r="I565" t="s">
        <v>169</v>
      </c>
      <c r="J565">
        <v>2</v>
      </c>
      <c r="K565">
        <v>500</v>
      </c>
      <c r="L565">
        <v>1000</v>
      </c>
      <c r="M565" t="s">
        <v>63</v>
      </c>
      <c r="N565" t="s">
        <v>57</v>
      </c>
      <c r="O565" t="s">
        <v>44</v>
      </c>
      <c r="P565" t="s">
        <v>58</v>
      </c>
      <c r="Q565" t="s">
        <v>33</v>
      </c>
      <c r="T565">
        <v>4</v>
      </c>
    </row>
    <row r="566" spans="1:20" x14ac:dyDescent="0.45">
      <c r="A566" t="s">
        <v>1066</v>
      </c>
      <c r="B566" t="s">
        <v>589</v>
      </c>
      <c r="C566" t="s">
        <v>347</v>
      </c>
      <c r="D566" t="s">
        <v>622</v>
      </c>
      <c r="E566" t="s">
        <v>611</v>
      </c>
      <c r="F566" t="s">
        <v>40</v>
      </c>
      <c r="G566" t="s">
        <v>41</v>
      </c>
      <c r="H566" t="s">
        <v>27</v>
      </c>
      <c r="I566" t="s">
        <v>28</v>
      </c>
      <c r="J566">
        <v>3</v>
      </c>
      <c r="K566">
        <v>500</v>
      </c>
      <c r="L566">
        <v>1500</v>
      </c>
      <c r="M566" t="s">
        <v>56</v>
      </c>
      <c r="N566" t="s">
        <v>57</v>
      </c>
      <c r="O566" t="s">
        <v>64</v>
      </c>
      <c r="P566" t="s">
        <v>85</v>
      </c>
      <c r="Q566" t="s">
        <v>33</v>
      </c>
      <c r="T566">
        <v>7</v>
      </c>
    </row>
    <row r="567" spans="1:20" x14ac:dyDescent="0.45">
      <c r="A567" t="s">
        <v>1067</v>
      </c>
      <c r="B567" t="s">
        <v>507</v>
      </c>
      <c r="C567" t="s">
        <v>507</v>
      </c>
      <c r="D567" t="s">
        <v>631</v>
      </c>
      <c r="E567" t="s">
        <v>236</v>
      </c>
      <c r="F567" t="s">
        <v>168</v>
      </c>
      <c r="G567" t="s">
        <v>41</v>
      </c>
      <c r="H567" t="s">
        <v>128</v>
      </c>
      <c r="I567" t="s">
        <v>231</v>
      </c>
      <c r="J567">
        <v>1</v>
      </c>
      <c r="K567">
        <v>100</v>
      </c>
      <c r="L567">
        <v>100</v>
      </c>
      <c r="M567" t="s">
        <v>63</v>
      </c>
      <c r="N567" t="s">
        <v>73</v>
      </c>
      <c r="O567" t="s">
        <v>64</v>
      </c>
      <c r="P567" t="s">
        <v>32</v>
      </c>
      <c r="Q567" t="s">
        <v>45</v>
      </c>
      <c r="R567" t="s">
        <v>46</v>
      </c>
      <c r="S567" t="s">
        <v>245</v>
      </c>
      <c r="T567">
        <v>1</v>
      </c>
    </row>
    <row r="568" spans="1:20" x14ac:dyDescent="0.45">
      <c r="A568" t="s">
        <v>1068</v>
      </c>
      <c r="B568" t="s">
        <v>689</v>
      </c>
      <c r="C568" t="s">
        <v>687</v>
      </c>
      <c r="D568" t="s">
        <v>595</v>
      </c>
      <c r="E568" t="s">
        <v>268</v>
      </c>
      <c r="F568" t="s">
        <v>91</v>
      </c>
      <c r="G568" t="s">
        <v>41</v>
      </c>
      <c r="H568" t="s">
        <v>71</v>
      </c>
      <c r="I568" t="s">
        <v>117</v>
      </c>
      <c r="J568">
        <v>-1</v>
      </c>
      <c r="K568">
        <v>100</v>
      </c>
      <c r="L568">
        <v>-100</v>
      </c>
      <c r="M568" t="s">
        <v>63</v>
      </c>
      <c r="N568" t="s">
        <v>73</v>
      </c>
      <c r="O568" t="s">
        <v>44</v>
      </c>
      <c r="P568" t="s">
        <v>32</v>
      </c>
      <c r="Q568" t="s">
        <v>45</v>
      </c>
      <c r="T568">
        <v>6</v>
      </c>
    </row>
    <row r="569" spans="1:20" x14ac:dyDescent="0.45">
      <c r="A569" t="s">
        <v>1069</v>
      </c>
      <c r="B569" t="s">
        <v>193</v>
      </c>
      <c r="C569" t="s">
        <v>436</v>
      </c>
      <c r="D569" t="s">
        <v>224</v>
      </c>
      <c r="E569" t="s">
        <v>609</v>
      </c>
      <c r="F569" t="s">
        <v>53</v>
      </c>
      <c r="G569" t="s">
        <v>54</v>
      </c>
      <c r="H569" t="s">
        <v>27</v>
      </c>
      <c r="I569" t="s">
        <v>28</v>
      </c>
      <c r="J569">
        <v>-1</v>
      </c>
      <c r="K569">
        <v>100</v>
      </c>
      <c r="L569">
        <v>-100</v>
      </c>
      <c r="M569" t="s">
        <v>29</v>
      </c>
      <c r="N569" t="s">
        <v>93</v>
      </c>
      <c r="O569" t="s">
        <v>31</v>
      </c>
      <c r="P569" t="s">
        <v>58</v>
      </c>
      <c r="Q569" t="s">
        <v>33</v>
      </c>
      <c r="R569" t="s">
        <v>46</v>
      </c>
      <c r="S569" t="s">
        <v>245</v>
      </c>
      <c r="T569">
        <v>7</v>
      </c>
    </row>
    <row r="570" spans="1:20" x14ac:dyDescent="0.45">
      <c r="A570" t="s">
        <v>1070</v>
      </c>
      <c r="B570" t="s">
        <v>614</v>
      </c>
      <c r="C570" t="s">
        <v>242</v>
      </c>
      <c r="D570" t="s">
        <v>197</v>
      </c>
      <c r="E570" t="s">
        <v>359</v>
      </c>
      <c r="F570" t="s">
        <v>40</v>
      </c>
      <c r="G570" t="s">
        <v>41</v>
      </c>
      <c r="H570" t="s">
        <v>71</v>
      </c>
      <c r="I570" t="s">
        <v>72</v>
      </c>
      <c r="J570">
        <v>-1</v>
      </c>
      <c r="K570">
        <v>1000</v>
      </c>
      <c r="L570">
        <v>-1000</v>
      </c>
      <c r="N570" t="s">
        <v>30</v>
      </c>
      <c r="O570" t="s">
        <v>64</v>
      </c>
      <c r="P570" t="s">
        <v>85</v>
      </c>
      <c r="Q570" t="s">
        <v>33</v>
      </c>
      <c r="T570">
        <v>-1</v>
      </c>
    </row>
    <row r="571" spans="1:20" x14ac:dyDescent="0.45">
      <c r="A571" t="s">
        <v>1071</v>
      </c>
      <c r="B571" t="s">
        <v>133</v>
      </c>
      <c r="C571" t="s">
        <v>133</v>
      </c>
      <c r="D571" t="s">
        <v>490</v>
      </c>
      <c r="E571" t="s">
        <v>216</v>
      </c>
      <c r="F571" t="s">
        <v>40</v>
      </c>
      <c r="G571" t="s">
        <v>41</v>
      </c>
      <c r="H571" t="s">
        <v>128</v>
      </c>
      <c r="I571" t="s">
        <v>129</v>
      </c>
      <c r="J571">
        <v>0</v>
      </c>
      <c r="K571">
        <v>100</v>
      </c>
      <c r="L571">
        <v>0</v>
      </c>
      <c r="M571" t="s">
        <v>63</v>
      </c>
      <c r="N571" t="s">
        <v>93</v>
      </c>
      <c r="O571" t="s">
        <v>79</v>
      </c>
      <c r="P571" t="s">
        <v>58</v>
      </c>
      <c r="Q571" t="s">
        <v>45</v>
      </c>
      <c r="R571" t="s">
        <v>34</v>
      </c>
      <c r="T571">
        <v>7</v>
      </c>
    </row>
    <row r="572" spans="1:20" x14ac:dyDescent="0.45">
      <c r="A572" t="s">
        <v>1072</v>
      </c>
      <c r="B572" t="s">
        <v>386</v>
      </c>
      <c r="C572" t="s">
        <v>358</v>
      </c>
      <c r="D572" t="s">
        <v>507</v>
      </c>
      <c r="E572" t="s">
        <v>960</v>
      </c>
      <c r="F572" t="s">
        <v>146</v>
      </c>
      <c r="G572" t="s">
        <v>147</v>
      </c>
      <c r="H572" t="s">
        <v>42</v>
      </c>
      <c r="I572" t="s">
        <v>122</v>
      </c>
      <c r="J572">
        <v>3</v>
      </c>
      <c r="K572">
        <v>0</v>
      </c>
      <c r="L572">
        <v>0</v>
      </c>
      <c r="M572" t="s">
        <v>29</v>
      </c>
      <c r="N572" t="s">
        <v>73</v>
      </c>
      <c r="O572" t="s">
        <v>79</v>
      </c>
      <c r="P572" t="s">
        <v>58</v>
      </c>
      <c r="Q572" t="s">
        <v>45</v>
      </c>
      <c r="T572">
        <v>5</v>
      </c>
    </row>
    <row r="573" spans="1:20" x14ac:dyDescent="0.45">
      <c r="A573" t="s">
        <v>1073</v>
      </c>
      <c r="B573" t="s">
        <v>589</v>
      </c>
      <c r="C573" t="s">
        <v>589</v>
      </c>
      <c r="D573" t="s">
        <v>1056</v>
      </c>
      <c r="E573" t="s">
        <v>334</v>
      </c>
      <c r="F573" t="s">
        <v>115</v>
      </c>
      <c r="G573" t="s">
        <v>116</v>
      </c>
      <c r="H573" t="s">
        <v>128</v>
      </c>
      <c r="I573" t="s">
        <v>231</v>
      </c>
      <c r="J573">
        <v>2</v>
      </c>
      <c r="K573">
        <v>500</v>
      </c>
      <c r="L573">
        <v>1000</v>
      </c>
      <c r="N573" t="s">
        <v>30</v>
      </c>
      <c r="O573" t="s">
        <v>79</v>
      </c>
      <c r="P573" t="s">
        <v>58</v>
      </c>
      <c r="Q573" t="s">
        <v>45</v>
      </c>
      <c r="R573" t="s">
        <v>46</v>
      </c>
      <c r="T573">
        <v>7</v>
      </c>
    </row>
    <row r="574" spans="1:20" x14ac:dyDescent="0.45">
      <c r="A574" t="s">
        <v>1074</v>
      </c>
      <c r="B574" t="s">
        <v>593</v>
      </c>
      <c r="C574" t="s">
        <v>593</v>
      </c>
      <c r="D574" t="s">
        <v>600</v>
      </c>
      <c r="E574" t="s">
        <v>339</v>
      </c>
      <c r="F574" t="s">
        <v>115</v>
      </c>
      <c r="G574" t="s">
        <v>116</v>
      </c>
      <c r="H574" t="s">
        <v>27</v>
      </c>
      <c r="I574" t="s">
        <v>84</v>
      </c>
      <c r="J574">
        <v>0</v>
      </c>
      <c r="K574">
        <v>2000</v>
      </c>
      <c r="L574">
        <v>0</v>
      </c>
      <c r="M574" t="s">
        <v>56</v>
      </c>
      <c r="N574" t="s">
        <v>30</v>
      </c>
      <c r="O574" t="s">
        <v>64</v>
      </c>
      <c r="P574" t="s">
        <v>32</v>
      </c>
      <c r="Q574" t="s">
        <v>33</v>
      </c>
      <c r="R574" t="s">
        <v>46</v>
      </c>
      <c r="T574">
        <v>-1</v>
      </c>
    </row>
    <row r="575" spans="1:20" x14ac:dyDescent="0.45">
      <c r="A575" t="s">
        <v>1075</v>
      </c>
      <c r="B575" t="s">
        <v>510</v>
      </c>
      <c r="C575" t="s">
        <v>436</v>
      </c>
      <c r="D575" t="s">
        <v>892</v>
      </c>
      <c r="E575" t="s">
        <v>611</v>
      </c>
      <c r="F575" t="s">
        <v>115</v>
      </c>
      <c r="G575" t="s">
        <v>116</v>
      </c>
      <c r="H575" t="s">
        <v>71</v>
      </c>
      <c r="I575" t="s">
        <v>117</v>
      </c>
      <c r="J575">
        <v>3</v>
      </c>
      <c r="K575">
        <v>100</v>
      </c>
      <c r="L575">
        <v>300</v>
      </c>
      <c r="M575" t="s">
        <v>56</v>
      </c>
      <c r="N575" t="s">
        <v>30</v>
      </c>
      <c r="O575" t="s">
        <v>64</v>
      </c>
      <c r="P575" t="s">
        <v>85</v>
      </c>
      <c r="Q575" t="s">
        <v>45</v>
      </c>
      <c r="T575">
        <v>3</v>
      </c>
    </row>
    <row r="576" spans="1:20" x14ac:dyDescent="0.45">
      <c r="A576" t="s">
        <v>1076</v>
      </c>
      <c r="B576" t="s">
        <v>527</v>
      </c>
      <c r="C576" t="s">
        <v>537</v>
      </c>
      <c r="D576" t="s">
        <v>37</v>
      </c>
      <c r="E576" t="s">
        <v>495</v>
      </c>
      <c r="F576" t="s">
        <v>91</v>
      </c>
      <c r="G576" t="s">
        <v>41</v>
      </c>
      <c r="H576" t="s">
        <v>128</v>
      </c>
      <c r="I576" t="s">
        <v>169</v>
      </c>
      <c r="J576">
        <v>1</v>
      </c>
      <c r="K576">
        <v>500</v>
      </c>
      <c r="L576">
        <v>500</v>
      </c>
      <c r="M576" t="s">
        <v>29</v>
      </c>
      <c r="N576" t="s">
        <v>30</v>
      </c>
      <c r="O576" t="s">
        <v>44</v>
      </c>
      <c r="P576" t="s">
        <v>32</v>
      </c>
      <c r="Q576" t="s">
        <v>45</v>
      </c>
      <c r="R576" t="s">
        <v>34</v>
      </c>
      <c r="T576">
        <v>4</v>
      </c>
    </row>
    <row r="577" spans="1:20" x14ac:dyDescent="0.45">
      <c r="A577" t="s">
        <v>1077</v>
      </c>
      <c r="B577" t="s">
        <v>534</v>
      </c>
      <c r="C577" t="s">
        <v>220</v>
      </c>
      <c r="D577" t="s">
        <v>345</v>
      </c>
      <c r="E577" t="s">
        <v>238</v>
      </c>
      <c r="F577" t="s">
        <v>40</v>
      </c>
      <c r="G577" t="s">
        <v>41</v>
      </c>
      <c r="H577" t="s">
        <v>42</v>
      </c>
      <c r="I577" t="s">
        <v>78</v>
      </c>
      <c r="J577">
        <v>0</v>
      </c>
      <c r="K577">
        <v>1000</v>
      </c>
      <c r="L577">
        <v>0</v>
      </c>
      <c r="M577" t="s">
        <v>63</v>
      </c>
      <c r="N577" t="s">
        <v>93</v>
      </c>
      <c r="O577" t="s">
        <v>31</v>
      </c>
      <c r="P577" t="s">
        <v>32</v>
      </c>
      <c r="Q577" t="s">
        <v>45</v>
      </c>
      <c r="R577" t="s">
        <v>34</v>
      </c>
      <c r="T577">
        <v>1</v>
      </c>
    </row>
    <row r="578" spans="1:20" x14ac:dyDescent="0.45">
      <c r="A578" t="s">
        <v>1078</v>
      </c>
      <c r="B578" t="s">
        <v>131</v>
      </c>
      <c r="C578" t="s">
        <v>88</v>
      </c>
      <c r="D578" t="s">
        <v>364</v>
      </c>
      <c r="E578" t="s">
        <v>467</v>
      </c>
      <c r="F578" t="s">
        <v>91</v>
      </c>
      <c r="G578" t="s">
        <v>41</v>
      </c>
      <c r="H578" t="s">
        <v>71</v>
      </c>
      <c r="I578" t="s">
        <v>117</v>
      </c>
      <c r="J578">
        <v>2</v>
      </c>
      <c r="K578">
        <v>1000</v>
      </c>
      <c r="L578">
        <v>2000</v>
      </c>
      <c r="M578" t="s">
        <v>63</v>
      </c>
      <c r="N578" t="s">
        <v>30</v>
      </c>
      <c r="O578" t="s">
        <v>79</v>
      </c>
      <c r="P578" t="s">
        <v>85</v>
      </c>
      <c r="Q578" t="s">
        <v>33</v>
      </c>
      <c r="T578">
        <v>7</v>
      </c>
    </row>
    <row r="579" spans="1:20" x14ac:dyDescent="0.45">
      <c r="A579" t="s">
        <v>1079</v>
      </c>
      <c r="B579" t="s">
        <v>218</v>
      </c>
      <c r="C579" t="s">
        <v>113</v>
      </c>
      <c r="D579" t="s">
        <v>219</v>
      </c>
      <c r="E579" t="s">
        <v>298</v>
      </c>
      <c r="F579" t="s">
        <v>53</v>
      </c>
      <c r="G579" t="s">
        <v>54</v>
      </c>
      <c r="H579" t="s">
        <v>71</v>
      </c>
      <c r="I579" t="s">
        <v>72</v>
      </c>
      <c r="J579">
        <v>1</v>
      </c>
      <c r="K579">
        <v>0</v>
      </c>
      <c r="L579">
        <v>0</v>
      </c>
      <c r="M579" t="s">
        <v>63</v>
      </c>
      <c r="N579" t="s">
        <v>30</v>
      </c>
      <c r="O579" t="s">
        <v>44</v>
      </c>
      <c r="P579" t="s">
        <v>58</v>
      </c>
      <c r="Q579" t="s">
        <v>33</v>
      </c>
      <c r="R579" t="s">
        <v>34</v>
      </c>
      <c r="T579">
        <v>2</v>
      </c>
    </row>
    <row r="580" spans="1:20" x14ac:dyDescent="0.45">
      <c r="A580" t="s">
        <v>1080</v>
      </c>
      <c r="B580" t="s">
        <v>741</v>
      </c>
      <c r="C580" t="s">
        <v>256</v>
      </c>
      <c r="D580" t="s">
        <v>742</v>
      </c>
      <c r="E580" t="s">
        <v>960</v>
      </c>
      <c r="F580" t="s">
        <v>115</v>
      </c>
      <c r="G580" t="s">
        <v>116</v>
      </c>
      <c r="H580" t="s">
        <v>42</v>
      </c>
      <c r="I580" t="s">
        <v>78</v>
      </c>
      <c r="J580">
        <v>1</v>
      </c>
      <c r="K580">
        <v>1000</v>
      </c>
      <c r="L580">
        <v>1000</v>
      </c>
      <c r="M580" t="s">
        <v>63</v>
      </c>
      <c r="N580" t="s">
        <v>30</v>
      </c>
      <c r="O580" t="s">
        <v>31</v>
      </c>
      <c r="P580" t="s">
        <v>32</v>
      </c>
      <c r="Q580" t="s">
        <v>45</v>
      </c>
      <c r="R580" t="s">
        <v>34</v>
      </c>
      <c r="T580">
        <v>1</v>
      </c>
    </row>
    <row r="581" spans="1:20" x14ac:dyDescent="0.45">
      <c r="A581" t="s">
        <v>1081</v>
      </c>
      <c r="B581" t="s">
        <v>430</v>
      </c>
      <c r="C581" t="s">
        <v>845</v>
      </c>
      <c r="D581" t="s">
        <v>684</v>
      </c>
      <c r="E581" t="s">
        <v>420</v>
      </c>
      <c r="F581" t="s">
        <v>40</v>
      </c>
      <c r="G581" t="s">
        <v>41</v>
      </c>
      <c r="H581" t="s">
        <v>42</v>
      </c>
      <c r="I581" t="s">
        <v>78</v>
      </c>
      <c r="J581">
        <v>0</v>
      </c>
      <c r="K581">
        <v>500</v>
      </c>
      <c r="L581">
        <v>0</v>
      </c>
      <c r="M581" t="s">
        <v>56</v>
      </c>
      <c r="N581" t="s">
        <v>57</v>
      </c>
      <c r="O581" t="s">
        <v>44</v>
      </c>
      <c r="P581" t="s">
        <v>32</v>
      </c>
      <c r="Q581" t="s">
        <v>33</v>
      </c>
      <c r="R581" t="s">
        <v>46</v>
      </c>
      <c r="T581">
        <v>7</v>
      </c>
    </row>
    <row r="582" spans="1:20" x14ac:dyDescent="0.45">
      <c r="A582" t="s">
        <v>1082</v>
      </c>
      <c r="B582" t="s">
        <v>325</v>
      </c>
      <c r="C582" t="s">
        <v>826</v>
      </c>
      <c r="D582" t="s">
        <v>500</v>
      </c>
      <c r="E582" t="s">
        <v>163</v>
      </c>
      <c r="F582" t="s">
        <v>115</v>
      </c>
      <c r="G582" t="s">
        <v>116</v>
      </c>
      <c r="H582" t="s">
        <v>27</v>
      </c>
      <c r="I582" t="s">
        <v>55</v>
      </c>
      <c r="J582">
        <v>1</v>
      </c>
      <c r="K582">
        <v>500</v>
      </c>
      <c r="L582">
        <v>500</v>
      </c>
      <c r="M582" t="s">
        <v>56</v>
      </c>
      <c r="N582" t="s">
        <v>30</v>
      </c>
      <c r="O582" t="s">
        <v>44</v>
      </c>
      <c r="P582" t="s">
        <v>85</v>
      </c>
      <c r="Q582" t="s">
        <v>45</v>
      </c>
      <c r="R582" t="s">
        <v>34</v>
      </c>
      <c r="T582">
        <v>3</v>
      </c>
    </row>
    <row r="583" spans="1:20" x14ac:dyDescent="0.45">
      <c r="A583" t="s">
        <v>1083</v>
      </c>
      <c r="B583" t="s">
        <v>355</v>
      </c>
      <c r="C583" t="s">
        <v>192</v>
      </c>
      <c r="D583" t="s">
        <v>892</v>
      </c>
      <c r="E583" t="s">
        <v>391</v>
      </c>
      <c r="F583" t="s">
        <v>91</v>
      </c>
      <c r="G583" t="s">
        <v>41</v>
      </c>
      <c r="H583" t="s">
        <v>42</v>
      </c>
      <c r="I583" t="s">
        <v>78</v>
      </c>
      <c r="J583">
        <v>0</v>
      </c>
      <c r="K583">
        <v>500</v>
      </c>
      <c r="L583">
        <v>0</v>
      </c>
      <c r="M583" t="s">
        <v>56</v>
      </c>
      <c r="N583" t="s">
        <v>30</v>
      </c>
      <c r="O583" t="s">
        <v>64</v>
      </c>
      <c r="P583" t="s">
        <v>85</v>
      </c>
      <c r="Q583" t="s">
        <v>45</v>
      </c>
      <c r="R583" t="s">
        <v>46</v>
      </c>
      <c r="S583" t="s">
        <v>47</v>
      </c>
      <c r="T583">
        <v>7</v>
      </c>
    </row>
    <row r="584" spans="1:20" x14ac:dyDescent="0.45">
      <c r="A584" t="s">
        <v>1084</v>
      </c>
      <c r="B584" t="s">
        <v>689</v>
      </c>
      <c r="C584" t="s">
        <v>600</v>
      </c>
      <c r="D584" t="s">
        <v>270</v>
      </c>
      <c r="E584" t="s">
        <v>227</v>
      </c>
      <c r="F584" t="s">
        <v>168</v>
      </c>
      <c r="G584" t="s">
        <v>41</v>
      </c>
      <c r="H584" t="s">
        <v>128</v>
      </c>
      <c r="I584" t="s">
        <v>129</v>
      </c>
      <c r="J584">
        <v>1</v>
      </c>
      <c r="K584">
        <v>0</v>
      </c>
      <c r="L584">
        <v>0</v>
      </c>
      <c r="M584" t="s">
        <v>63</v>
      </c>
      <c r="N584" t="s">
        <v>93</v>
      </c>
      <c r="O584" t="s">
        <v>64</v>
      </c>
      <c r="P584" t="s">
        <v>32</v>
      </c>
      <c r="Q584" t="s">
        <v>45</v>
      </c>
      <c r="R584" t="s">
        <v>34</v>
      </c>
      <c r="T584">
        <v>7</v>
      </c>
    </row>
    <row r="585" spans="1:20" x14ac:dyDescent="0.45">
      <c r="A585" t="s">
        <v>1085</v>
      </c>
      <c r="B585" t="s">
        <v>778</v>
      </c>
      <c r="C585" t="s">
        <v>675</v>
      </c>
      <c r="D585" t="s">
        <v>319</v>
      </c>
      <c r="E585" t="s">
        <v>284</v>
      </c>
      <c r="F585" t="s">
        <v>115</v>
      </c>
      <c r="G585" t="s">
        <v>116</v>
      </c>
      <c r="H585" t="s">
        <v>42</v>
      </c>
      <c r="I585" t="s">
        <v>78</v>
      </c>
      <c r="J585">
        <v>-1</v>
      </c>
      <c r="K585">
        <v>2000</v>
      </c>
      <c r="L585">
        <v>-2000</v>
      </c>
      <c r="N585" t="s">
        <v>30</v>
      </c>
      <c r="O585" t="s">
        <v>64</v>
      </c>
      <c r="P585" t="s">
        <v>85</v>
      </c>
      <c r="Q585" t="s">
        <v>33</v>
      </c>
      <c r="T585">
        <v>3</v>
      </c>
    </row>
    <row r="586" spans="1:20" x14ac:dyDescent="0.45">
      <c r="A586" t="s">
        <v>1086</v>
      </c>
      <c r="B586" t="s">
        <v>518</v>
      </c>
      <c r="C586" t="s">
        <v>508</v>
      </c>
      <c r="D586" t="s">
        <v>124</v>
      </c>
      <c r="E586" t="s">
        <v>960</v>
      </c>
      <c r="F586" t="s">
        <v>53</v>
      </c>
      <c r="G586" t="s">
        <v>54</v>
      </c>
      <c r="H586" t="s">
        <v>128</v>
      </c>
      <c r="I586" t="s">
        <v>169</v>
      </c>
      <c r="J586">
        <v>1</v>
      </c>
      <c r="K586">
        <v>100</v>
      </c>
      <c r="L586">
        <v>100</v>
      </c>
      <c r="M586" t="s">
        <v>63</v>
      </c>
      <c r="N586" t="s">
        <v>93</v>
      </c>
      <c r="O586" t="s">
        <v>31</v>
      </c>
      <c r="P586" t="s">
        <v>85</v>
      </c>
      <c r="Q586" t="s">
        <v>33</v>
      </c>
      <c r="R586" t="s">
        <v>34</v>
      </c>
      <c r="T586">
        <v>6</v>
      </c>
    </row>
    <row r="587" spans="1:20" x14ac:dyDescent="0.45">
      <c r="A587" t="s">
        <v>1087</v>
      </c>
      <c r="B587" t="s">
        <v>507</v>
      </c>
      <c r="C587" t="s">
        <v>99</v>
      </c>
      <c r="D587" t="s">
        <v>630</v>
      </c>
      <c r="E587" t="s">
        <v>495</v>
      </c>
      <c r="F587" t="s">
        <v>25</v>
      </c>
      <c r="G587" t="s">
        <v>26</v>
      </c>
      <c r="H587" t="s">
        <v>71</v>
      </c>
      <c r="I587" t="s">
        <v>72</v>
      </c>
      <c r="J587">
        <v>3</v>
      </c>
      <c r="K587">
        <v>2000</v>
      </c>
      <c r="L587">
        <v>6000</v>
      </c>
      <c r="N587" t="s">
        <v>73</v>
      </c>
      <c r="O587" t="s">
        <v>79</v>
      </c>
      <c r="P587" t="s">
        <v>85</v>
      </c>
      <c r="Q587" t="s">
        <v>33</v>
      </c>
      <c r="R587" t="s">
        <v>46</v>
      </c>
      <c r="S587" t="s">
        <v>254</v>
      </c>
      <c r="T587">
        <v>-1</v>
      </c>
    </row>
    <row r="588" spans="1:20" x14ac:dyDescent="0.45">
      <c r="A588" t="s">
        <v>1088</v>
      </c>
      <c r="B588" t="s">
        <v>23</v>
      </c>
      <c r="C588" t="s">
        <v>23</v>
      </c>
      <c r="D588" t="s">
        <v>23</v>
      </c>
      <c r="E588" t="s">
        <v>205</v>
      </c>
      <c r="F588" t="s">
        <v>146</v>
      </c>
      <c r="G588" t="s">
        <v>147</v>
      </c>
      <c r="H588" t="s">
        <v>71</v>
      </c>
      <c r="I588" t="s">
        <v>72</v>
      </c>
      <c r="J588">
        <v>2</v>
      </c>
      <c r="K588">
        <v>0</v>
      </c>
      <c r="L588">
        <v>0</v>
      </c>
      <c r="M588" t="s">
        <v>56</v>
      </c>
      <c r="N588" t="s">
        <v>73</v>
      </c>
      <c r="O588" t="s">
        <v>79</v>
      </c>
      <c r="P588" t="s">
        <v>85</v>
      </c>
      <c r="Q588" t="s">
        <v>45</v>
      </c>
      <c r="R588" t="s">
        <v>46</v>
      </c>
      <c r="S588" t="s">
        <v>245</v>
      </c>
      <c r="T588">
        <v>0</v>
      </c>
    </row>
    <row r="589" spans="1:20" x14ac:dyDescent="0.45">
      <c r="A589" t="s">
        <v>1089</v>
      </c>
      <c r="B589" t="s">
        <v>337</v>
      </c>
      <c r="C589" t="s">
        <v>337</v>
      </c>
      <c r="D589" t="s">
        <v>336</v>
      </c>
      <c r="E589" t="s">
        <v>24</v>
      </c>
      <c r="F589" t="s">
        <v>91</v>
      </c>
      <c r="G589" t="s">
        <v>41</v>
      </c>
      <c r="H589" t="s">
        <v>27</v>
      </c>
      <c r="I589" t="s">
        <v>84</v>
      </c>
      <c r="J589">
        <v>0</v>
      </c>
      <c r="K589">
        <v>500</v>
      </c>
      <c r="L589">
        <v>0</v>
      </c>
      <c r="M589" t="s">
        <v>63</v>
      </c>
      <c r="N589" t="s">
        <v>57</v>
      </c>
      <c r="O589" t="s">
        <v>64</v>
      </c>
      <c r="P589" t="s">
        <v>32</v>
      </c>
      <c r="Q589" t="s">
        <v>33</v>
      </c>
      <c r="R589" t="s">
        <v>46</v>
      </c>
      <c r="S589" t="s">
        <v>245</v>
      </c>
      <c r="T589">
        <v>-1</v>
      </c>
    </row>
    <row r="590" spans="1:20" x14ac:dyDescent="0.45">
      <c r="A590" t="s">
        <v>1090</v>
      </c>
      <c r="B590" t="s">
        <v>614</v>
      </c>
      <c r="C590" t="s">
        <v>300</v>
      </c>
      <c r="D590" t="s">
        <v>242</v>
      </c>
      <c r="E590" t="s">
        <v>611</v>
      </c>
      <c r="F590" t="s">
        <v>91</v>
      </c>
      <c r="G590" t="s">
        <v>41</v>
      </c>
      <c r="H590" t="s">
        <v>128</v>
      </c>
      <c r="I590" t="s">
        <v>129</v>
      </c>
      <c r="J590">
        <v>-1</v>
      </c>
      <c r="K590">
        <v>1000</v>
      </c>
      <c r="L590">
        <v>-1000</v>
      </c>
      <c r="M590" t="s">
        <v>56</v>
      </c>
      <c r="N590" t="s">
        <v>57</v>
      </c>
      <c r="O590" t="s">
        <v>31</v>
      </c>
      <c r="P590" t="s">
        <v>85</v>
      </c>
      <c r="Q590" t="s">
        <v>33</v>
      </c>
      <c r="R590" t="s">
        <v>46</v>
      </c>
      <c r="S590" t="s">
        <v>47</v>
      </c>
      <c r="T590">
        <v>4</v>
      </c>
    </row>
    <row r="591" spans="1:20" x14ac:dyDescent="0.45">
      <c r="A591" t="s">
        <v>1091</v>
      </c>
      <c r="B591" t="s">
        <v>728</v>
      </c>
      <c r="C591" t="s">
        <v>508</v>
      </c>
      <c r="D591" t="s">
        <v>706</v>
      </c>
      <c r="E591" t="s">
        <v>154</v>
      </c>
      <c r="F591" t="s">
        <v>69</v>
      </c>
      <c r="G591" t="s">
        <v>70</v>
      </c>
      <c r="H591" t="s">
        <v>42</v>
      </c>
      <c r="I591" t="s">
        <v>78</v>
      </c>
      <c r="J591">
        <v>0</v>
      </c>
      <c r="K591">
        <v>100</v>
      </c>
      <c r="L591">
        <v>0</v>
      </c>
      <c r="N591" t="s">
        <v>30</v>
      </c>
      <c r="O591" t="s">
        <v>64</v>
      </c>
      <c r="P591" t="s">
        <v>32</v>
      </c>
      <c r="Q591" t="s">
        <v>45</v>
      </c>
      <c r="R591" t="s">
        <v>34</v>
      </c>
      <c r="T591">
        <v>-1</v>
      </c>
    </row>
    <row r="592" spans="1:20" x14ac:dyDescent="0.45">
      <c r="A592" t="s">
        <v>1092</v>
      </c>
      <c r="B592" t="s">
        <v>942</v>
      </c>
      <c r="C592" t="s">
        <v>313</v>
      </c>
      <c r="D592" t="s">
        <v>230</v>
      </c>
      <c r="E592" t="s">
        <v>607</v>
      </c>
      <c r="F592" t="s">
        <v>146</v>
      </c>
      <c r="G592" t="s">
        <v>147</v>
      </c>
      <c r="H592" t="s">
        <v>42</v>
      </c>
      <c r="I592" t="s">
        <v>43</v>
      </c>
      <c r="J592">
        <v>1</v>
      </c>
      <c r="K592">
        <v>2000</v>
      </c>
      <c r="L592">
        <v>2000</v>
      </c>
      <c r="N592" t="s">
        <v>93</v>
      </c>
      <c r="O592" t="s">
        <v>64</v>
      </c>
      <c r="P592" t="s">
        <v>32</v>
      </c>
      <c r="Q592" t="s">
        <v>45</v>
      </c>
      <c r="R592" t="s">
        <v>46</v>
      </c>
      <c r="T592">
        <v>4</v>
      </c>
    </row>
    <row r="593" spans="1:20" x14ac:dyDescent="0.45">
      <c r="A593" t="s">
        <v>1093</v>
      </c>
      <c r="B593" t="s">
        <v>513</v>
      </c>
      <c r="C593" t="s">
        <v>862</v>
      </c>
      <c r="D593" t="s">
        <v>864</v>
      </c>
      <c r="E593" t="s">
        <v>774</v>
      </c>
      <c r="F593" t="s">
        <v>168</v>
      </c>
      <c r="G593" t="s">
        <v>41</v>
      </c>
      <c r="H593" t="s">
        <v>42</v>
      </c>
      <c r="I593" t="s">
        <v>122</v>
      </c>
      <c r="J593">
        <v>3</v>
      </c>
      <c r="K593">
        <v>0</v>
      </c>
      <c r="L593">
        <v>0</v>
      </c>
      <c r="M593" t="s">
        <v>29</v>
      </c>
      <c r="N593" t="s">
        <v>57</v>
      </c>
      <c r="O593" t="s">
        <v>31</v>
      </c>
      <c r="P593" t="s">
        <v>58</v>
      </c>
      <c r="Q593" t="s">
        <v>33</v>
      </c>
      <c r="R593" t="s">
        <v>34</v>
      </c>
      <c r="T593">
        <v>5</v>
      </c>
    </row>
    <row r="594" spans="1:20" x14ac:dyDescent="0.45">
      <c r="A594" t="s">
        <v>1094</v>
      </c>
      <c r="B594" t="s">
        <v>460</v>
      </c>
      <c r="C594" t="s">
        <v>377</v>
      </c>
      <c r="D594" t="s">
        <v>226</v>
      </c>
      <c r="E594" t="s">
        <v>960</v>
      </c>
      <c r="F594" t="s">
        <v>40</v>
      </c>
      <c r="G594" t="s">
        <v>41</v>
      </c>
      <c r="H594" t="s">
        <v>42</v>
      </c>
      <c r="I594" t="s">
        <v>78</v>
      </c>
      <c r="J594">
        <v>3</v>
      </c>
      <c r="K594">
        <v>1000</v>
      </c>
      <c r="L594">
        <v>3000</v>
      </c>
      <c r="M594" t="s">
        <v>56</v>
      </c>
      <c r="N594" t="s">
        <v>57</v>
      </c>
      <c r="O594" t="s">
        <v>79</v>
      </c>
      <c r="P594" t="s">
        <v>32</v>
      </c>
      <c r="Q594" t="s">
        <v>33</v>
      </c>
      <c r="T594">
        <v>3</v>
      </c>
    </row>
    <row r="595" spans="1:20" x14ac:dyDescent="0.45">
      <c r="A595" t="s">
        <v>1095</v>
      </c>
      <c r="B595" t="s">
        <v>370</v>
      </c>
      <c r="C595" t="s">
        <v>370</v>
      </c>
      <c r="D595" t="s">
        <v>370</v>
      </c>
      <c r="E595" t="s">
        <v>227</v>
      </c>
      <c r="F595" t="s">
        <v>25</v>
      </c>
      <c r="G595" t="s">
        <v>26</v>
      </c>
      <c r="H595" t="s">
        <v>27</v>
      </c>
      <c r="I595" t="s">
        <v>28</v>
      </c>
      <c r="J595">
        <v>3</v>
      </c>
      <c r="K595">
        <v>0</v>
      </c>
      <c r="L595">
        <v>0</v>
      </c>
      <c r="M595" t="s">
        <v>56</v>
      </c>
      <c r="N595" t="s">
        <v>93</v>
      </c>
      <c r="O595" t="s">
        <v>44</v>
      </c>
      <c r="P595" t="s">
        <v>32</v>
      </c>
      <c r="Q595" t="s">
        <v>33</v>
      </c>
      <c r="T595">
        <v>0</v>
      </c>
    </row>
    <row r="596" spans="1:20" x14ac:dyDescent="0.45">
      <c r="A596" t="s">
        <v>1096</v>
      </c>
      <c r="B596" t="s">
        <v>672</v>
      </c>
      <c r="C596" t="s">
        <v>121</v>
      </c>
      <c r="D596" t="s">
        <v>413</v>
      </c>
      <c r="E596" t="s">
        <v>104</v>
      </c>
      <c r="F596" t="s">
        <v>115</v>
      </c>
      <c r="G596" t="s">
        <v>116</v>
      </c>
      <c r="H596" t="s">
        <v>128</v>
      </c>
      <c r="I596" t="s">
        <v>169</v>
      </c>
      <c r="J596">
        <v>1</v>
      </c>
      <c r="K596">
        <v>0</v>
      </c>
      <c r="L596">
        <v>0</v>
      </c>
      <c r="M596" t="s">
        <v>29</v>
      </c>
      <c r="N596" t="s">
        <v>93</v>
      </c>
      <c r="O596" t="s">
        <v>44</v>
      </c>
      <c r="P596" t="s">
        <v>85</v>
      </c>
      <c r="Q596" t="s">
        <v>45</v>
      </c>
      <c r="T596">
        <v>2</v>
      </c>
    </row>
    <row r="597" spans="1:20" x14ac:dyDescent="0.45">
      <c r="A597" t="s">
        <v>1097</v>
      </c>
      <c r="B597" t="s">
        <v>88</v>
      </c>
      <c r="C597" t="s">
        <v>132</v>
      </c>
      <c r="D597" t="s">
        <v>504</v>
      </c>
      <c r="E597" t="s">
        <v>523</v>
      </c>
      <c r="F597" t="s">
        <v>40</v>
      </c>
      <c r="G597" t="s">
        <v>41</v>
      </c>
      <c r="H597" t="s">
        <v>27</v>
      </c>
      <c r="I597" t="s">
        <v>84</v>
      </c>
      <c r="J597">
        <v>2</v>
      </c>
      <c r="K597">
        <v>0</v>
      </c>
      <c r="L597">
        <v>0</v>
      </c>
      <c r="M597" t="s">
        <v>63</v>
      </c>
      <c r="N597" t="s">
        <v>57</v>
      </c>
      <c r="O597" t="s">
        <v>79</v>
      </c>
      <c r="P597" t="s">
        <v>58</v>
      </c>
      <c r="Q597" t="s">
        <v>33</v>
      </c>
      <c r="T597">
        <v>6</v>
      </c>
    </row>
    <row r="598" spans="1:20" x14ac:dyDescent="0.45">
      <c r="A598" t="s">
        <v>1098</v>
      </c>
      <c r="B598" t="s">
        <v>441</v>
      </c>
      <c r="C598" t="s">
        <v>363</v>
      </c>
      <c r="D598" t="s">
        <v>525</v>
      </c>
      <c r="E598" t="s">
        <v>498</v>
      </c>
      <c r="F598" t="s">
        <v>115</v>
      </c>
      <c r="G598" t="s">
        <v>116</v>
      </c>
      <c r="H598" t="s">
        <v>71</v>
      </c>
      <c r="I598" t="s">
        <v>92</v>
      </c>
      <c r="J598">
        <v>-1</v>
      </c>
      <c r="K598">
        <v>1000</v>
      </c>
      <c r="L598">
        <v>-1000</v>
      </c>
      <c r="M598" t="s">
        <v>29</v>
      </c>
      <c r="N598" t="s">
        <v>57</v>
      </c>
      <c r="O598" t="s">
        <v>31</v>
      </c>
      <c r="P598" t="s">
        <v>58</v>
      </c>
      <c r="Q598" t="s">
        <v>33</v>
      </c>
      <c r="T598">
        <v>5</v>
      </c>
    </row>
    <row r="599" spans="1:20" x14ac:dyDescent="0.45">
      <c r="A599" t="s">
        <v>1099</v>
      </c>
      <c r="B599" t="s">
        <v>137</v>
      </c>
      <c r="C599" t="s">
        <v>136</v>
      </c>
      <c r="D599" t="s">
        <v>61</v>
      </c>
      <c r="E599" t="s">
        <v>141</v>
      </c>
      <c r="F599" t="s">
        <v>115</v>
      </c>
      <c r="G599" t="s">
        <v>116</v>
      </c>
      <c r="H599" t="s">
        <v>42</v>
      </c>
      <c r="I599" t="s">
        <v>43</v>
      </c>
      <c r="J599">
        <v>-1</v>
      </c>
      <c r="K599">
        <v>0</v>
      </c>
      <c r="L599">
        <v>-222</v>
      </c>
      <c r="M599" t="s">
        <v>56</v>
      </c>
      <c r="N599" t="s">
        <v>73</v>
      </c>
      <c r="O599" t="s">
        <v>79</v>
      </c>
      <c r="P599" t="s">
        <v>32</v>
      </c>
      <c r="Q599" t="s">
        <v>33</v>
      </c>
      <c r="T599">
        <v>6</v>
      </c>
    </row>
    <row r="600" spans="1:20" x14ac:dyDescent="0.45">
      <c r="A600" t="s">
        <v>1100</v>
      </c>
      <c r="B600" t="s">
        <v>862</v>
      </c>
      <c r="C600" t="s">
        <v>322</v>
      </c>
      <c r="D600" t="s">
        <v>513</v>
      </c>
      <c r="E600" t="s">
        <v>62</v>
      </c>
      <c r="F600" t="s">
        <v>40</v>
      </c>
      <c r="G600" t="s">
        <v>41</v>
      </c>
      <c r="H600" t="s">
        <v>42</v>
      </c>
      <c r="I600" t="s">
        <v>122</v>
      </c>
      <c r="J600">
        <v>-1</v>
      </c>
      <c r="K600">
        <v>100</v>
      </c>
      <c r="L600">
        <v>-100</v>
      </c>
      <c r="M600" t="s">
        <v>29</v>
      </c>
      <c r="N600" t="s">
        <v>93</v>
      </c>
      <c r="O600" t="s">
        <v>64</v>
      </c>
      <c r="P600" t="s">
        <v>85</v>
      </c>
      <c r="Q600" t="s">
        <v>45</v>
      </c>
      <c r="T600">
        <v>3</v>
      </c>
    </row>
    <row r="601" spans="1:20" x14ac:dyDescent="0.45">
      <c r="A601" t="s">
        <v>1101</v>
      </c>
      <c r="B601" t="s">
        <v>441</v>
      </c>
      <c r="C601" t="s">
        <v>364</v>
      </c>
      <c r="D601" t="s">
        <v>363</v>
      </c>
      <c r="E601" t="s">
        <v>391</v>
      </c>
      <c r="F601" t="s">
        <v>40</v>
      </c>
      <c r="G601" t="s">
        <v>41</v>
      </c>
      <c r="H601" t="s">
        <v>27</v>
      </c>
      <c r="I601" t="s">
        <v>28</v>
      </c>
      <c r="J601">
        <v>1</v>
      </c>
      <c r="K601">
        <v>500</v>
      </c>
      <c r="L601">
        <v>500</v>
      </c>
      <c r="M601" t="s">
        <v>63</v>
      </c>
      <c r="N601" t="s">
        <v>30</v>
      </c>
      <c r="O601" t="s">
        <v>79</v>
      </c>
      <c r="P601" t="s">
        <v>85</v>
      </c>
      <c r="Q601" t="s">
        <v>33</v>
      </c>
      <c r="T601">
        <v>-1</v>
      </c>
    </row>
    <row r="602" spans="1:20" x14ac:dyDescent="0.45">
      <c r="A602" t="s">
        <v>1102</v>
      </c>
      <c r="B602" t="s">
        <v>522</v>
      </c>
      <c r="C602" t="s">
        <v>570</v>
      </c>
      <c r="D602" t="s">
        <v>571</v>
      </c>
      <c r="E602" t="s">
        <v>391</v>
      </c>
      <c r="F602" t="s">
        <v>91</v>
      </c>
      <c r="G602" t="s">
        <v>41</v>
      </c>
      <c r="H602" t="s">
        <v>71</v>
      </c>
      <c r="I602" t="s">
        <v>117</v>
      </c>
      <c r="J602">
        <v>3</v>
      </c>
      <c r="K602">
        <v>1000</v>
      </c>
      <c r="L602">
        <v>3400</v>
      </c>
      <c r="N602" t="s">
        <v>30</v>
      </c>
      <c r="O602" t="s">
        <v>64</v>
      </c>
      <c r="P602" t="s">
        <v>85</v>
      </c>
      <c r="Q602" t="s">
        <v>33</v>
      </c>
      <c r="R602" t="s">
        <v>34</v>
      </c>
      <c r="T602">
        <v>4</v>
      </c>
    </row>
    <row r="603" spans="1:20" x14ac:dyDescent="0.45">
      <c r="A603" t="s">
        <v>1103</v>
      </c>
      <c r="B603" t="s">
        <v>341</v>
      </c>
      <c r="C603" t="s">
        <v>479</v>
      </c>
      <c r="D603" t="s">
        <v>343</v>
      </c>
      <c r="E603" t="s">
        <v>414</v>
      </c>
      <c r="F603" t="s">
        <v>25</v>
      </c>
      <c r="G603" t="s">
        <v>26</v>
      </c>
      <c r="H603" t="s">
        <v>128</v>
      </c>
      <c r="I603" t="s">
        <v>129</v>
      </c>
      <c r="J603">
        <v>0</v>
      </c>
      <c r="K603">
        <v>2000</v>
      </c>
      <c r="L603">
        <v>0</v>
      </c>
      <c r="M603" t="s">
        <v>56</v>
      </c>
      <c r="N603" t="s">
        <v>73</v>
      </c>
      <c r="O603" t="s">
        <v>31</v>
      </c>
      <c r="P603" t="s">
        <v>58</v>
      </c>
      <c r="Q603" t="s">
        <v>45</v>
      </c>
      <c r="R603" t="s">
        <v>34</v>
      </c>
      <c r="T603">
        <v>3</v>
      </c>
    </row>
    <row r="604" spans="1:20" x14ac:dyDescent="0.45">
      <c r="A604" t="s">
        <v>1104</v>
      </c>
      <c r="B604" t="s">
        <v>687</v>
      </c>
      <c r="C604" t="s">
        <v>715</v>
      </c>
      <c r="D604" t="s">
        <v>594</v>
      </c>
      <c r="E604" t="s">
        <v>109</v>
      </c>
      <c r="F604" t="s">
        <v>69</v>
      </c>
      <c r="G604" t="s">
        <v>70</v>
      </c>
      <c r="H604" t="s">
        <v>42</v>
      </c>
      <c r="I604" t="s">
        <v>43</v>
      </c>
      <c r="J604">
        <v>3</v>
      </c>
      <c r="K604">
        <v>0</v>
      </c>
      <c r="L604">
        <v>0</v>
      </c>
      <c r="M604" t="s">
        <v>29</v>
      </c>
      <c r="N604" t="s">
        <v>93</v>
      </c>
      <c r="O604" t="s">
        <v>64</v>
      </c>
      <c r="P604" t="s">
        <v>32</v>
      </c>
      <c r="Q604" t="s">
        <v>45</v>
      </c>
      <c r="R604" t="s">
        <v>46</v>
      </c>
      <c r="S604" t="s">
        <v>254</v>
      </c>
      <c r="T604">
        <v>5</v>
      </c>
    </row>
    <row r="605" spans="1:20" x14ac:dyDescent="0.45">
      <c r="A605" t="s">
        <v>1105</v>
      </c>
      <c r="B605" t="s">
        <v>445</v>
      </c>
      <c r="C605" t="s">
        <v>749</v>
      </c>
      <c r="D605" t="s">
        <v>714</v>
      </c>
      <c r="E605" t="s">
        <v>372</v>
      </c>
      <c r="F605" t="s">
        <v>53</v>
      </c>
      <c r="G605" t="s">
        <v>54</v>
      </c>
      <c r="H605" t="s">
        <v>71</v>
      </c>
      <c r="I605" t="s">
        <v>72</v>
      </c>
      <c r="J605">
        <v>-1</v>
      </c>
      <c r="K605">
        <v>2000</v>
      </c>
      <c r="L605">
        <v>-2000</v>
      </c>
      <c r="M605" t="s">
        <v>63</v>
      </c>
      <c r="N605" t="s">
        <v>30</v>
      </c>
      <c r="O605" t="s">
        <v>44</v>
      </c>
      <c r="P605" t="s">
        <v>32</v>
      </c>
      <c r="Q605" t="s">
        <v>45</v>
      </c>
      <c r="T605">
        <v>3</v>
      </c>
    </row>
    <row r="606" spans="1:20" x14ac:dyDescent="0.45">
      <c r="A606" t="s">
        <v>1106</v>
      </c>
      <c r="B606" t="s">
        <v>67</v>
      </c>
      <c r="C606" t="s">
        <v>113</v>
      </c>
      <c r="D606" t="s">
        <v>534</v>
      </c>
      <c r="E606" t="s">
        <v>24</v>
      </c>
      <c r="F606" t="s">
        <v>168</v>
      </c>
      <c r="G606" t="s">
        <v>41</v>
      </c>
      <c r="H606" t="s">
        <v>71</v>
      </c>
      <c r="I606" t="s">
        <v>72</v>
      </c>
      <c r="J606">
        <v>1</v>
      </c>
      <c r="K606">
        <v>2000</v>
      </c>
      <c r="L606">
        <v>2000</v>
      </c>
      <c r="N606" t="s">
        <v>93</v>
      </c>
      <c r="O606" t="s">
        <v>31</v>
      </c>
      <c r="P606" t="s">
        <v>58</v>
      </c>
      <c r="Q606" t="s">
        <v>45</v>
      </c>
      <c r="T606">
        <v>6</v>
      </c>
    </row>
    <row r="607" spans="1:20" x14ac:dyDescent="0.45">
      <c r="A607" t="s">
        <v>1107</v>
      </c>
      <c r="B607" t="s">
        <v>389</v>
      </c>
      <c r="C607" t="s">
        <v>165</v>
      </c>
      <c r="D607" t="s">
        <v>166</v>
      </c>
      <c r="E607" t="s">
        <v>609</v>
      </c>
      <c r="F607" t="s">
        <v>69</v>
      </c>
      <c r="G607" t="s">
        <v>70</v>
      </c>
      <c r="H607" t="s">
        <v>128</v>
      </c>
      <c r="I607" t="s">
        <v>169</v>
      </c>
      <c r="J607">
        <v>0</v>
      </c>
      <c r="K607">
        <v>100</v>
      </c>
      <c r="L607">
        <v>0</v>
      </c>
      <c r="M607" t="s">
        <v>63</v>
      </c>
      <c r="N607" t="s">
        <v>73</v>
      </c>
      <c r="O607" t="s">
        <v>44</v>
      </c>
      <c r="P607" t="s">
        <v>32</v>
      </c>
      <c r="Q607" t="s">
        <v>33</v>
      </c>
      <c r="R607" t="s">
        <v>46</v>
      </c>
      <c r="S607" t="s">
        <v>254</v>
      </c>
      <c r="T607">
        <v>2</v>
      </c>
    </row>
    <row r="608" spans="1:20" x14ac:dyDescent="0.45">
      <c r="A608" t="s">
        <v>1108</v>
      </c>
      <c r="B608" t="s">
        <v>818</v>
      </c>
      <c r="C608" t="s">
        <v>410</v>
      </c>
      <c r="D608" t="s">
        <v>309</v>
      </c>
      <c r="E608" t="s">
        <v>24</v>
      </c>
      <c r="F608" t="s">
        <v>25</v>
      </c>
      <c r="G608" t="s">
        <v>26</v>
      </c>
      <c r="H608" t="s">
        <v>27</v>
      </c>
      <c r="I608" t="s">
        <v>28</v>
      </c>
      <c r="J608">
        <v>3</v>
      </c>
      <c r="K608">
        <v>2000</v>
      </c>
      <c r="L608">
        <v>6000</v>
      </c>
      <c r="N608" t="s">
        <v>73</v>
      </c>
      <c r="O608" t="s">
        <v>31</v>
      </c>
      <c r="P608" t="s">
        <v>58</v>
      </c>
      <c r="Q608" t="s">
        <v>33</v>
      </c>
      <c r="T608">
        <v>6</v>
      </c>
    </row>
    <row r="609" spans="1:20" x14ac:dyDescent="0.45">
      <c r="A609" t="s">
        <v>1109</v>
      </c>
      <c r="B609" t="s">
        <v>730</v>
      </c>
      <c r="C609" t="s">
        <v>637</v>
      </c>
      <c r="D609" t="s">
        <v>652</v>
      </c>
      <c r="E609" t="s">
        <v>359</v>
      </c>
      <c r="F609" t="s">
        <v>69</v>
      </c>
      <c r="G609" t="s">
        <v>70</v>
      </c>
      <c r="H609" t="s">
        <v>71</v>
      </c>
      <c r="I609" t="s">
        <v>72</v>
      </c>
      <c r="J609">
        <v>0</v>
      </c>
      <c r="K609">
        <v>2000</v>
      </c>
      <c r="L609">
        <v>0</v>
      </c>
      <c r="M609" t="s">
        <v>56</v>
      </c>
      <c r="N609" t="s">
        <v>57</v>
      </c>
      <c r="O609" t="s">
        <v>79</v>
      </c>
      <c r="P609" t="s">
        <v>58</v>
      </c>
      <c r="Q609" t="s">
        <v>33</v>
      </c>
      <c r="R609" t="s">
        <v>46</v>
      </c>
      <c r="S609" t="s">
        <v>254</v>
      </c>
      <c r="T609">
        <v>2</v>
      </c>
    </row>
    <row r="610" spans="1:20" x14ac:dyDescent="0.45">
      <c r="A610" t="s">
        <v>1110</v>
      </c>
      <c r="B610" t="s">
        <v>749</v>
      </c>
      <c r="C610" t="s">
        <v>747</v>
      </c>
      <c r="D610" t="s">
        <v>768</v>
      </c>
      <c r="E610" t="s">
        <v>467</v>
      </c>
      <c r="F610" t="s">
        <v>91</v>
      </c>
      <c r="G610" t="s">
        <v>41</v>
      </c>
      <c r="H610" t="s">
        <v>128</v>
      </c>
      <c r="I610" t="s">
        <v>169</v>
      </c>
      <c r="J610">
        <v>0</v>
      </c>
      <c r="K610">
        <v>0</v>
      </c>
      <c r="L610">
        <v>-75</v>
      </c>
      <c r="M610" t="s">
        <v>56</v>
      </c>
      <c r="N610" t="s">
        <v>30</v>
      </c>
      <c r="O610" t="s">
        <v>44</v>
      </c>
      <c r="P610" t="s">
        <v>85</v>
      </c>
      <c r="Q610" t="s">
        <v>45</v>
      </c>
      <c r="T610">
        <v>1</v>
      </c>
    </row>
    <row r="611" spans="1:20" x14ac:dyDescent="0.45">
      <c r="A611" t="s">
        <v>1111</v>
      </c>
      <c r="B611" t="s">
        <v>745</v>
      </c>
      <c r="C611" t="s">
        <v>735</v>
      </c>
      <c r="D611" t="s">
        <v>184</v>
      </c>
      <c r="E611" t="s">
        <v>372</v>
      </c>
      <c r="F611" t="s">
        <v>69</v>
      </c>
      <c r="G611" t="s">
        <v>70</v>
      </c>
      <c r="H611" t="s">
        <v>128</v>
      </c>
      <c r="I611" t="s">
        <v>231</v>
      </c>
      <c r="J611">
        <v>-1</v>
      </c>
      <c r="K611">
        <v>1000</v>
      </c>
      <c r="L611">
        <v>-1000</v>
      </c>
      <c r="N611" t="s">
        <v>57</v>
      </c>
      <c r="O611" t="s">
        <v>31</v>
      </c>
      <c r="P611" t="s">
        <v>58</v>
      </c>
      <c r="Q611" t="s">
        <v>45</v>
      </c>
      <c r="R611" t="s">
        <v>34</v>
      </c>
      <c r="T611">
        <v>-1</v>
      </c>
    </row>
    <row r="612" spans="1:20" x14ac:dyDescent="0.45">
      <c r="A612" t="s">
        <v>2505</v>
      </c>
      <c r="B612" t="s">
        <v>438</v>
      </c>
      <c r="C612" t="s">
        <v>892</v>
      </c>
      <c r="D612" t="s">
        <v>460</v>
      </c>
      <c r="E612" t="s">
        <v>611</v>
      </c>
      <c r="F612" t="s">
        <v>91</v>
      </c>
      <c r="G612" t="s">
        <v>41</v>
      </c>
      <c r="H612" t="s">
        <v>42</v>
      </c>
      <c r="I612" t="s">
        <v>78</v>
      </c>
      <c r="J612">
        <v>0</v>
      </c>
      <c r="K612">
        <v>100</v>
      </c>
      <c r="L612">
        <v>0</v>
      </c>
      <c r="M612" t="s">
        <v>63</v>
      </c>
      <c r="N612" t="s">
        <v>30</v>
      </c>
      <c r="O612" t="s">
        <v>79</v>
      </c>
      <c r="P612" t="s">
        <v>85</v>
      </c>
      <c r="Q612" t="s">
        <v>33</v>
      </c>
      <c r="R612" t="s">
        <v>46</v>
      </c>
      <c r="S612" t="s">
        <v>254</v>
      </c>
      <c r="T612">
        <v>7</v>
      </c>
    </row>
    <row r="613" spans="1:20" x14ac:dyDescent="0.45">
      <c r="A613" t="s">
        <v>1112</v>
      </c>
      <c r="B613" t="s">
        <v>353</v>
      </c>
      <c r="C613" t="s">
        <v>61</v>
      </c>
      <c r="D613" t="s">
        <v>261</v>
      </c>
      <c r="E613" t="s">
        <v>598</v>
      </c>
      <c r="F613" t="s">
        <v>91</v>
      </c>
      <c r="G613" t="s">
        <v>41</v>
      </c>
      <c r="H613" t="s">
        <v>71</v>
      </c>
      <c r="I613" t="s">
        <v>72</v>
      </c>
      <c r="J613">
        <v>2</v>
      </c>
      <c r="K613">
        <v>0</v>
      </c>
      <c r="L613">
        <v>0</v>
      </c>
      <c r="M613" t="s">
        <v>29</v>
      </c>
      <c r="N613" t="s">
        <v>30</v>
      </c>
      <c r="O613" t="s">
        <v>31</v>
      </c>
      <c r="P613" t="s">
        <v>32</v>
      </c>
      <c r="Q613" t="s">
        <v>33</v>
      </c>
      <c r="R613" t="s">
        <v>46</v>
      </c>
      <c r="S613" t="s">
        <v>254</v>
      </c>
      <c r="T613">
        <v>-1</v>
      </c>
    </row>
    <row r="614" spans="1:20" x14ac:dyDescent="0.45">
      <c r="A614" t="s">
        <v>1113</v>
      </c>
      <c r="B614" t="s">
        <v>171</v>
      </c>
      <c r="C614" t="s">
        <v>171</v>
      </c>
      <c r="D614" t="s">
        <v>189</v>
      </c>
      <c r="E614" t="s">
        <v>127</v>
      </c>
      <c r="F614" t="s">
        <v>40</v>
      </c>
      <c r="G614" t="s">
        <v>41</v>
      </c>
      <c r="H614" t="s">
        <v>71</v>
      </c>
      <c r="I614" t="s">
        <v>72</v>
      </c>
      <c r="J614">
        <v>3</v>
      </c>
      <c r="K614">
        <v>0</v>
      </c>
      <c r="L614">
        <v>0</v>
      </c>
      <c r="M614" t="s">
        <v>56</v>
      </c>
      <c r="N614" t="s">
        <v>73</v>
      </c>
      <c r="O614" t="s">
        <v>79</v>
      </c>
      <c r="P614" t="s">
        <v>58</v>
      </c>
      <c r="Q614" t="s">
        <v>45</v>
      </c>
      <c r="R614" t="s">
        <v>34</v>
      </c>
      <c r="T614">
        <v>2</v>
      </c>
    </row>
    <row r="615" spans="1:20" x14ac:dyDescent="0.45">
      <c r="A615" t="s">
        <v>1114</v>
      </c>
      <c r="B615" t="s">
        <v>251</v>
      </c>
      <c r="C615" t="s">
        <v>214</v>
      </c>
      <c r="D615" t="s">
        <v>252</v>
      </c>
      <c r="E615" t="s">
        <v>547</v>
      </c>
      <c r="F615" t="s">
        <v>115</v>
      </c>
      <c r="G615" t="s">
        <v>116</v>
      </c>
      <c r="H615" t="s">
        <v>128</v>
      </c>
      <c r="I615" t="s">
        <v>169</v>
      </c>
      <c r="J615">
        <v>3</v>
      </c>
      <c r="K615">
        <v>100</v>
      </c>
      <c r="L615">
        <v>300</v>
      </c>
      <c r="M615" t="s">
        <v>56</v>
      </c>
      <c r="N615" t="s">
        <v>93</v>
      </c>
      <c r="O615" t="s">
        <v>31</v>
      </c>
      <c r="P615" t="s">
        <v>32</v>
      </c>
      <c r="Q615" t="s">
        <v>45</v>
      </c>
      <c r="R615" t="s">
        <v>34</v>
      </c>
      <c r="T615">
        <v>-1</v>
      </c>
    </row>
    <row r="616" spans="1:20" x14ac:dyDescent="0.45">
      <c r="A616" t="s">
        <v>1115</v>
      </c>
      <c r="B616" t="s">
        <v>310</v>
      </c>
      <c r="C616" t="s">
        <v>398</v>
      </c>
      <c r="D616" t="s">
        <v>178</v>
      </c>
      <c r="E616" t="s">
        <v>284</v>
      </c>
      <c r="F616" t="s">
        <v>146</v>
      </c>
      <c r="G616" t="s">
        <v>147</v>
      </c>
      <c r="H616" t="s">
        <v>71</v>
      </c>
      <c r="I616" t="s">
        <v>92</v>
      </c>
      <c r="J616">
        <v>3</v>
      </c>
      <c r="K616">
        <v>0</v>
      </c>
      <c r="L616">
        <v>0</v>
      </c>
      <c r="N616" t="s">
        <v>57</v>
      </c>
      <c r="O616" t="s">
        <v>31</v>
      </c>
      <c r="P616" t="s">
        <v>32</v>
      </c>
      <c r="Q616" t="s">
        <v>45</v>
      </c>
      <c r="R616" t="s">
        <v>46</v>
      </c>
      <c r="T616">
        <v>4</v>
      </c>
    </row>
    <row r="617" spans="1:20" x14ac:dyDescent="0.45">
      <c r="A617" t="s">
        <v>1116</v>
      </c>
      <c r="B617" t="s">
        <v>444</v>
      </c>
      <c r="C617" t="s">
        <v>470</v>
      </c>
      <c r="D617" t="s">
        <v>175</v>
      </c>
      <c r="E617" t="s">
        <v>167</v>
      </c>
      <c r="F617" t="s">
        <v>25</v>
      </c>
      <c r="G617" t="s">
        <v>26</v>
      </c>
      <c r="H617" t="s">
        <v>128</v>
      </c>
      <c r="I617" t="s">
        <v>169</v>
      </c>
      <c r="J617">
        <v>0</v>
      </c>
      <c r="K617">
        <v>2000</v>
      </c>
      <c r="L617">
        <v>0</v>
      </c>
      <c r="M617" t="s">
        <v>29</v>
      </c>
      <c r="N617" t="s">
        <v>57</v>
      </c>
      <c r="O617" t="s">
        <v>31</v>
      </c>
      <c r="P617" t="s">
        <v>58</v>
      </c>
      <c r="Q617" t="s">
        <v>33</v>
      </c>
      <c r="R617" t="s">
        <v>34</v>
      </c>
      <c r="T617">
        <v>1</v>
      </c>
    </row>
    <row r="618" spans="1:20" x14ac:dyDescent="0.45">
      <c r="A618" t="s">
        <v>1117</v>
      </c>
      <c r="B618" t="s">
        <v>433</v>
      </c>
      <c r="C618" t="s">
        <v>502</v>
      </c>
      <c r="D618" t="s">
        <v>257</v>
      </c>
      <c r="E618" t="s">
        <v>379</v>
      </c>
      <c r="F618" t="s">
        <v>115</v>
      </c>
      <c r="G618" t="s">
        <v>116</v>
      </c>
      <c r="H618" t="s">
        <v>27</v>
      </c>
      <c r="I618" t="s">
        <v>28</v>
      </c>
      <c r="J618">
        <v>3</v>
      </c>
      <c r="K618">
        <v>100</v>
      </c>
      <c r="L618">
        <v>300</v>
      </c>
      <c r="M618" t="s">
        <v>56</v>
      </c>
      <c r="N618" t="s">
        <v>93</v>
      </c>
      <c r="O618" t="s">
        <v>44</v>
      </c>
      <c r="P618" t="s">
        <v>32</v>
      </c>
      <c r="Q618" t="s">
        <v>45</v>
      </c>
      <c r="R618" t="s">
        <v>34</v>
      </c>
      <c r="T618">
        <v>4</v>
      </c>
    </row>
    <row r="619" spans="1:20" x14ac:dyDescent="0.45">
      <c r="A619" t="s">
        <v>1118</v>
      </c>
      <c r="B619" t="s">
        <v>583</v>
      </c>
      <c r="C619" t="s">
        <v>582</v>
      </c>
      <c r="D619" t="s">
        <v>583</v>
      </c>
      <c r="E619" t="s">
        <v>298</v>
      </c>
      <c r="F619" t="s">
        <v>69</v>
      </c>
      <c r="G619" t="s">
        <v>70</v>
      </c>
      <c r="H619" t="s">
        <v>27</v>
      </c>
      <c r="I619" t="s">
        <v>84</v>
      </c>
      <c r="J619">
        <v>0</v>
      </c>
      <c r="K619">
        <v>1000</v>
      </c>
      <c r="L619">
        <v>0</v>
      </c>
      <c r="M619" t="s">
        <v>56</v>
      </c>
      <c r="N619" t="s">
        <v>57</v>
      </c>
      <c r="O619" t="s">
        <v>31</v>
      </c>
      <c r="P619" t="s">
        <v>58</v>
      </c>
      <c r="Q619" t="s">
        <v>45</v>
      </c>
      <c r="T619">
        <v>2</v>
      </c>
    </row>
    <row r="620" spans="1:20" x14ac:dyDescent="0.45">
      <c r="A620" t="s">
        <v>1119</v>
      </c>
      <c r="B620" t="s">
        <v>267</v>
      </c>
      <c r="C620" t="s">
        <v>945</v>
      </c>
      <c r="D620" t="s">
        <v>603</v>
      </c>
      <c r="E620" t="s">
        <v>368</v>
      </c>
      <c r="F620" t="s">
        <v>115</v>
      </c>
      <c r="G620" t="s">
        <v>116</v>
      </c>
      <c r="H620" t="s">
        <v>42</v>
      </c>
      <c r="I620" t="s">
        <v>43</v>
      </c>
      <c r="J620">
        <v>0</v>
      </c>
      <c r="K620">
        <v>2000</v>
      </c>
      <c r="L620">
        <v>0</v>
      </c>
      <c r="M620" t="s">
        <v>29</v>
      </c>
      <c r="N620" t="s">
        <v>30</v>
      </c>
      <c r="O620" t="s">
        <v>64</v>
      </c>
      <c r="P620" t="s">
        <v>32</v>
      </c>
      <c r="Q620" t="s">
        <v>45</v>
      </c>
      <c r="R620" t="s">
        <v>34</v>
      </c>
      <c r="T620">
        <v>7</v>
      </c>
    </row>
    <row r="621" spans="1:20" x14ac:dyDescent="0.45">
      <c r="A621" t="s">
        <v>1120</v>
      </c>
      <c r="B621" t="s">
        <v>660</v>
      </c>
      <c r="C621" t="s">
        <v>161</v>
      </c>
      <c r="D621" t="s">
        <v>461</v>
      </c>
      <c r="E621" t="s">
        <v>186</v>
      </c>
      <c r="F621" t="s">
        <v>69</v>
      </c>
      <c r="G621" t="s">
        <v>70</v>
      </c>
      <c r="H621" t="s">
        <v>27</v>
      </c>
      <c r="I621" t="s">
        <v>55</v>
      </c>
      <c r="J621">
        <v>1</v>
      </c>
      <c r="K621">
        <v>500</v>
      </c>
      <c r="L621">
        <v>500</v>
      </c>
      <c r="M621" t="s">
        <v>63</v>
      </c>
      <c r="N621" t="s">
        <v>57</v>
      </c>
      <c r="O621" t="s">
        <v>44</v>
      </c>
      <c r="P621" t="s">
        <v>58</v>
      </c>
      <c r="Q621" t="s">
        <v>45</v>
      </c>
      <c r="R621" t="s">
        <v>46</v>
      </c>
      <c r="S621" t="s">
        <v>254</v>
      </c>
      <c r="T621">
        <v>1</v>
      </c>
    </row>
    <row r="622" spans="1:20" x14ac:dyDescent="0.45">
      <c r="A622" t="s">
        <v>1121</v>
      </c>
      <c r="B622" t="s">
        <v>207</v>
      </c>
      <c r="C622" t="s">
        <v>207</v>
      </c>
      <c r="D622" t="s">
        <v>38</v>
      </c>
      <c r="E622" t="s">
        <v>601</v>
      </c>
      <c r="F622" t="s">
        <v>146</v>
      </c>
      <c r="G622" t="s">
        <v>147</v>
      </c>
      <c r="H622" t="s">
        <v>27</v>
      </c>
      <c r="I622" t="s">
        <v>55</v>
      </c>
      <c r="J622">
        <v>1</v>
      </c>
      <c r="K622">
        <v>100</v>
      </c>
      <c r="L622">
        <v>100</v>
      </c>
      <c r="N622" t="s">
        <v>93</v>
      </c>
      <c r="O622" t="s">
        <v>44</v>
      </c>
      <c r="P622" t="s">
        <v>85</v>
      </c>
      <c r="Q622" t="s">
        <v>33</v>
      </c>
      <c r="R622" t="s">
        <v>46</v>
      </c>
      <c r="S622" t="s">
        <v>47</v>
      </c>
      <c r="T622">
        <v>1</v>
      </c>
    </row>
    <row r="623" spans="1:20" x14ac:dyDescent="0.45">
      <c r="A623" t="s">
        <v>1122</v>
      </c>
      <c r="B623" t="s">
        <v>87</v>
      </c>
      <c r="C623" t="s">
        <v>185</v>
      </c>
      <c r="D623" t="s">
        <v>87</v>
      </c>
      <c r="E623" t="s">
        <v>127</v>
      </c>
      <c r="F623" t="s">
        <v>53</v>
      </c>
      <c r="G623" t="s">
        <v>54</v>
      </c>
      <c r="H623" t="s">
        <v>71</v>
      </c>
      <c r="I623" t="s">
        <v>92</v>
      </c>
      <c r="J623">
        <v>-1</v>
      </c>
      <c r="K623">
        <v>100</v>
      </c>
      <c r="L623">
        <v>-100</v>
      </c>
      <c r="M623" t="s">
        <v>29</v>
      </c>
      <c r="N623" t="s">
        <v>30</v>
      </c>
      <c r="O623" t="s">
        <v>31</v>
      </c>
      <c r="P623" t="s">
        <v>58</v>
      </c>
      <c r="Q623" t="s">
        <v>33</v>
      </c>
      <c r="R623" t="s">
        <v>46</v>
      </c>
      <c r="S623" t="s">
        <v>254</v>
      </c>
      <c r="T623">
        <v>-1</v>
      </c>
    </row>
    <row r="624" spans="1:20" x14ac:dyDescent="0.45">
      <c r="A624" t="s">
        <v>1123</v>
      </c>
      <c r="B624" t="s">
        <v>390</v>
      </c>
      <c r="C624" t="s">
        <v>165</v>
      </c>
      <c r="D624" t="s">
        <v>166</v>
      </c>
      <c r="E624" t="s">
        <v>221</v>
      </c>
      <c r="F624" t="s">
        <v>40</v>
      </c>
      <c r="G624" t="s">
        <v>41</v>
      </c>
      <c r="H624" t="s">
        <v>27</v>
      </c>
      <c r="I624" t="s">
        <v>55</v>
      </c>
      <c r="J624">
        <v>1</v>
      </c>
      <c r="K624">
        <v>0</v>
      </c>
      <c r="L624">
        <v>0</v>
      </c>
      <c r="M624" t="s">
        <v>63</v>
      </c>
      <c r="N624" t="s">
        <v>30</v>
      </c>
      <c r="O624" t="s">
        <v>31</v>
      </c>
      <c r="P624" t="s">
        <v>58</v>
      </c>
      <c r="Q624" t="s">
        <v>45</v>
      </c>
      <c r="R624" t="s">
        <v>34</v>
      </c>
      <c r="T624">
        <v>2</v>
      </c>
    </row>
    <row r="625" spans="1:20" x14ac:dyDescent="0.45">
      <c r="A625" t="s">
        <v>1124</v>
      </c>
      <c r="B625" t="s">
        <v>904</v>
      </c>
      <c r="C625" t="s">
        <v>429</v>
      </c>
      <c r="D625" t="s">
        <v>665</v>
      </c>
      <c r="E625" t="s">
        <v>361</v>
      </c>
      <c r="F625" t="s">
        <v>168</v>
      </c>
      <c r="G625" t="s">
        <v>41</v>
      </c>
      <c r="H625" t="s">
        <v>27</v>
      </c>
      <c r="I625" t="s">
        <v>84</v>
      </c>
      <c r="J625">
        <v>2</v>
      </c>
      <c r="K625">
        <v>500</v>
      </c>
      <c r="L625">
        <v>1000</v>
      </c>
      <c r="M625" t="s">
        <v>56</v>
      </c>
      <c r="N625" t="s">
        <v>57</v>
      </c>
      <c r="O625" t="s">
        <v>31</v>
      </c>
      <c r="P625" t="s">
        <v>58</v>
      </c>
      <c r="Q625" t="s">
        <v>45</v>
      </c>
      <c r="R625" t="s">
        <v>46</v>
      </c>
      <c r="S625" t="s">
        <v>47</v>
      </c>
      <c r="T625">
        <v>4</v>
      </c>
    </row>
    <row r="626" spans="1:20" x14ac:dyDescent="0.45">
      <c r="A626" t="s">
        <v>1125</v>
      </c>
      <c r="B626" t="s">
        <v>728</v>
      </c>
      <c r="C626" t="s">
        <v>705</v>
      </c>
      <c r="D626" t="s">
        <v>705</v>
      </c>
      <c r="E626" t="s">
        <v>268</v>
      </c>
      <c r="F626" t="s">
        <v>69</v>
      </c>
      <c r="G626" t="s">
        <v>70</v>
      </c>
      <c r="H626" t="s">
        <v>27</v>
      </c>
      <c r="I626" t="s">
        <v>84</v>
      </c>
      <c r="J626">
        <v>3</v>
      </c>
      <c r="K626">
        <v>1000</v>
      </c>
      <c r="L626">
        <v>3000</v>
      </c>
      <c r="M626" t="s">
        <v>56</v>
      </c>
      <c r="N626" t="s">
        <v>57</v>
      </c>
      <c r="O626" t="s">
        <v>31</v>
      </c>
      <c r="P626" t="s">
        <v>32</v>
      </c>
      <c r="Q626" t="s">
        <v>33</v>
      </c>
      <c r="R626" t="s">
        <v>46</v>
      </c>
      <c r="T626">
        <v>0</v>
      </c>
    </row>
    <row r="627" spans="1:20" x14ac:dyDescent="0.45">
      <c r="A627" t="s">
        <v>1126</v>
      </c>
      <c r="B627" t="s">
        <v>113</v>
      </c>
      <c r="C627" t="s">
        <v>113</v>
      </c>
      <c r="D627" t="s">
        <v>534</v>
      </c>
      <c r="E627" t="s">
        <v>244</v>
      </c>
      <c r="F627" t="s">
        <v>115</v>
      </c>
      <c r="G627" t="s">
        <v>116</v>
      </c>
      <c r="H627" t="s">
        <v>71</v>
      </c>
      <c r="I627" t="s">
        <v>92</v>
      </c>
      <c r="J627">
        <v>1</v>
      </c>
      <c r="K627">
        <v>500</v>
      </c>
      <c r="L627">
        <v>500</v>
      </c>
      <c r="M627" t="s">
        <v>56</v>
      </c>
      <c r="N627" t="s">
        <v>30</v>
      </c>
      <c r="O627" t="s">
        <v>31</v>
      </c>
      <c r="P627" t="s">
        <v>58</v>
      </c>
      <c r="Q627" t="s">
        <v>33</v>
      </c>
      <c r="R627" t="s">
        <v>46</v>
      </c>
      <c r="S627" t="s">
        <v>254</v>
      </c>
      <c r="T627">
        <v>6</v>
      </c>
    </row>
    <row r="628" spans="1:20" x14ac:dyDescent="0.45">
      <c r="A628" t="s">
        <v>1127</v>
      </c>
      <c r="B628" t="s">
        <v>691</v>
      </c>
      <c r="C628" t="s">
        <v>314</v>
      </c>
      <c r="D628" t="s">
        <v>374</v>
      </c>
      <c r="E628" t="s">
        <v>280</v>
      </c>
      <c r="F628" t="s">
        <v>168</v>
      </c>
      <c r="G628" t="s">
        <v>41</v>
      </c>
      <c r="H628" t="s">
        <v>71</v>
      </c>
      <c r="I628" t="s">
        <v>72</v>
      </c>
      <c r="J628">
        <v>2</v>
      </c>
      <c r="K628">
        <v>2000</v>
      </c>
      <c r="L628">
        <v>4000</v>
      </c>
      <c r="M628" t="s">
        <v>63</v>
      </c>
      <c r="N628" t="s">
        <v>57</v>
      </c>
      <c r="O628" t="s">
        <v>44</v>
      </c>
      <c r="P628" t="s">
        <v>85</v>
      </c>
      <c r="Q628" t="s">
        <v>33</v>
      </c>
      <c r="R628" t="s">
        <v>34</v>
      </c>
      <c r="T628">
        <v>-1</v>
      </c>
    </row>
    <row r="629" spans="1:20" x14ac:dyDescent="0.45">
      <c r="A629" t="s">
        <v>1128</v>
      </c>
      <c r="B629" t="s">
        <v>179</v>
      </c>
      <c r="C629" t="s">
        <v>157</v>
      </c>
      <c r="D629" t="s">
        <v>158</v>
      </c>
      <c r="E629" t="s">
        <v>249</v>
      </c>
      <c r="F629" t="s">
        <v>115</v>
      </c>
      <c r="G629" t="s">
        <v>116</v>
      </c>
      <c r="H629" t="s">
        <v>71</v>
      </c>
      <c r="I629" t="s">
        <v>92</v>
      </c>
      <c r="J629">
        <v>-1</v>
      </c>
      <c r="K629">
        <v>100</v>
      </c>
      <c r="L629">
        <v>-100</v>
      </c>
      <c r="M629" t="s">
        <v>29</v>
      </c>
      <c r="N629" t="s">
        <v>57</v>
      </c>
      <c r="O629" t="s">
        <v>44</v>
      </c>
      <c r="P629" t="s">
        <v>85</v>
      </c>
      <c r="Q629" t="s">
        <v>33</v>
      </c>
      <c r="R629" t="s">
        <v>46</v>
      </c>
      <c r="T629">
        <v>-1</v>
      </c>
    </row>
    <row r="630" spans="1:20" x14ac:dyDescent="0.45">
      <c r="A630" t="s">
        <v>1129</v>
      </c>
      <c r="B630" t="s">
        <v>38</v>
      </c>
      <c r="C630" t="s">
        <v>207</v>
      </c>
      <c r="D630" t="s">
        <v>396</v>
      </c>
      <c r="E630" t="s">
        <v>249</v>
      </c>
      <c r="F630" t="s">
        <v>146</v>
      </c>
      <c r="G630" t="s">
        <v>147</v>
      </c>
      <c r="H630" t="s">
        <v>71</v>
      </c>
      <c r="I630" t="s">
        <v>92</v>
      </c>
      <c r="J630">
        <v>-1</v>
      </c>
      <c r="K630">
        <v>0</v>
      </c>
      <c r="L630">
        <v>0</v>
      </c>
      <c r="M630" t="s">
        <v>29</v>
      </c>
      <c r="N630" t="s">
        <v>93</v>
      </c>
      <c r="O630" t="s">
        <v>79</v>
      </c>
      <c r="P630" t="s">
        <v>85</v>
      </c>
      <c r="Q630" t="s">
        <v>33</v>
      </c>
      <c r="R630" t="s">
        <v>46</v>
      </c>
      <c r="S630" t="s">
        <v>47</v>
      </c>
      <c r="T630">
        <v>-1</v>
      </c>
    </row>
    <row r="631" spans="1:20" x14ac:dyDescent="0.45">
      <c r="A631" t="s">
        <v>1130</v>
      </c>
      <c r="B631" t="s">
        <v>793</v>
      </c>
      <c r="C631" t="s">
        <v>793</v>
      </c>
      <c r="D631" t="s">
        <v>430</v>
      </c>
      <c r="E631" t="s">
        <v>194</v>
      </c>
      <c r="F631" t="s">
        <v>40</v>
      </c>
      <c r="G631" t="s">
        <v>41</v>
      </c>
      <c r="H631" t="s">
        <v>27</v>
      </c>
      <c r="I631" t="s">
        <v>84</v>
      </c>
      <c r="J631">
        <v>-1</v>
      </c>
      <c r="K631">
        <v>100</v>
      </c>
      <c r="L631">
        <v>-100</v>
      </c>
      <c r="N631" t="s">
        <v>73</v>
      </c>
      <c r="O631" t="s">
        <v>79</v>
      </c>
      <c r="P631" t="s">
        <v>32</v>
      </c>
      <c r="Q631" t="s">
        <v>33</v>
      </c>
      <c r="R631" t="s">
        <v>34</v>
      </c>
      <c r="T631">
        <v>7</v>
      </c>
    </row>
    <row r="632" spans="1:20" x14ac:dyDescent="0.45">
      <c r="A632" t="s">
        <v>1131</v>
      </c>
      <c r="B632" t="s">
        <v>277</v>
      </c>
      <c r="C632" t="s">
        <v>594</v>
      </c>
      <c r="D632" t="s">
        <v>96</v>
      </c>
      <c r="E632" t="s">
        <v>387</v>
      </c>
      <c r="F632" t="s">
        <v>53</v>
      </c>
      <c r="G632" t="s">
        <v>54</v>
      </c>
      <c r="H632" t="s">
        <v>27</v>
      </c>
      <c r="I632" t="s">
        <v>84</v>
      </c>
      <c r="J632">
        <v>3</v>
      </c>
      <c r="K632">
        <v>100</v>
      </c>
      <c r="L632">
        <v>300</v>
      </c>
      <c r="M632" t="s">
        <v>29</v>
      </c>
      <c r="N632" t="s">
        <v>30</v>
      </c>
      <c r="O632" t="s">
        <v>64</v>
      </c>
      <c r="P632" t="s">
        <v>32</v>
      </c>
      <c r="Q632" t="s">
        <v>45</v>
      </c>
      <c r="R632" t="s">
        <v>34</v>
      </c>
      <c r="T632">
        <v>6</v>
      </c>
    </row>
    <row r="633" spans="1:20" x14ac:dyDescent="0.45">
      <c r="A633" t="s">
        <v>1132</v>
      </c>
      <c r="B633" t="s">
        <v>908</v>
      </c>
      <c r="C633" t="s">
        <v>909</v>
      </c>
      <c r="D633" t="s">
        <v>1026</v>
      </c>
      <c r="E633" t="s">
        <v>263</v>
      </c>
      <c r="F633" t="s">
        <v>69</v>
      </c>
      <c r="G633" t="s">
        <v>70</v>
      </c>
      <c r="H633" t="s">
        <v>42</v>
      </c>
      <c r="I633" t="s">
        <v>78</v>
      </c>
      <c r="J633">
        <v>3</v>
      </c>
      <c r="K633">
        <v>1000</v>
      </c>
      <c r="L633">
        <v>3000</v>
      </c>
      <c r="N633" t="s">
        <v>93</v>
      </c>
      <c r="O633" t="s">
        <v>44</v>
      </c>
      <c r="P633" t="s">
        <v>32</v>
      </c>
      <c r="Q633" t="s">
        <v>45</v>
      </c>
      <c r="R633" t="s">
        <v>46</v>
      </c>
      <c r="T633">
        <v>4</v>
      </c>
    </row>
    <row r="634" spans="1:20" x14ac:dyDescent="0.45">
      <c r="A634" t="s">
        <v>1133</v>
      </c>
      <c r="B634" t="s">
        <v>644</v>
      </c>
      <c r="C634" t="s">
        <v>375</v>
      </c>
      <c r="D634" t="s">
        <v>818</v>
      </c>
      <c r="E634" t="s">
        <v>287</v>
      </c>
      <c r="F634" t="s">
        <v>25</v>
      </c>
      <c r="G634" t="s">
        <v>26</v>
      </c>
      <c r="H634" t="s">
        <v>128</v>
      </c>
      <c r="I634" t="s">
        <v>169</v>
      </c>
      <c r="J634">
        <v>3</v>
      </c>
      <c r="K634">
        <v>500</v>
      </c>
      <c r="L634">
        <v>1219</v>
      </c>
      <c r="M634" t="s">
        <v>29</v>
      </c>
      <c r="N634" t="s">
        <v>93</v>
      </c>
      <c r="O634" t="s">
        <v>31</v>
      </c>
      <c r="P634" t="s">
        <v>85</v>
      </c>
      <c r="Q634" t="s">
        <v>33</v>
      </c>
      <c r="R634" t="s">
        <v>34</v>
      </c>
      <c r="T634">
        <v>6</v>
      </c>
    </row>
    <row r="635" spans="1:20" x14ac:dyDescent="0.45">
      <c r="A635" t="s">
        <v>1134</v>
      </c>
      <c r="B635" t="s">
        <v>165</v>
      </c>
      <c r="C635" t="s">
        <v>835</v>
      </c>
      <c r="D635" t="s">
        <v>229</v>
      </c>
      <c r="E635" t="s">
        <v>68</v>
      </c>
      <c r="F635" t="s">
        <v>69</v>
      </c>
      <c r="G635" t="s">
        <v>70</v>
      </c>
      <c r="H635" t="s">
        <v>71</v>
      </c>
      <c r="I635" t="s">
        <v>117</v>
      </c>
      <c r="J635">
        <v>1</v>
      </c>
      <c r="K635">
        <v>1000</v>
      </c>
      <c r="L635">
        <v>1000</v>
      </c>
      <c r="M635" t="s">
        <v>29</v>
      </c>
      <c r="N635" t="s">
        <v>57</v>
      </c>
      <c r="O635" t="s">
        <v>64</v>
      </c>
      <c r="P635" t="s">
        <v>85</v>
      </c>
      <c r="Q635" t="s">
        <v>33</v>
      </c>
      <c r="R635" t="s">
        <v>46</v>
      </c>
      <c r="T635">
        <v>2</v>
      </c>
    </row>
    <row r="636" spans="1:20" x14ac:dyDescent="0.45">
      <c r="A636" t="s">
        <v>1135</v>
      </c>
      <c r="B636" t="s">
        <v>185</v>
      </c>
      <c r="C636" t="s">
        <v>87</v>
      </c>
      <c r="D636" t="s">
        <v>441</v>
      </c>
      <c r="E636" t="s">
        <v>181</v>
      </c>
      <c r="F636" t="s">
        <v>69</v>
      </c>
      <c r="G636" t="s">
        <v>70</v>
      </c>
      <c r="H636" t="s">
        <v>128</v>
      </c>
      <c r="I636" t="s">
        <v>169</v>
      </c>
      <c r="J636">
        <v>1</v>
      </c>
      <c r="K636">
        <v>500</v>
      </c>
      <c r="L636">
        <v>500</v>
      </c>
      <c r="M636" t="s">
        <v>56</v>
      </c>
      <c r="N636" t="s">
        <v>30</v>
      </c>
      <c r="O636" t="s">
        <v>79</v>
      </c>
      <c r="P636" t="s">
        <v>32</v>
      </c>
      <c r="Q636" t="s">
        <v>33</v>
      </c>
      <c r="R636" t="s">
        <v>34</v>
      </c>
      <c r="T636">
        <v>7</v>
      </c>
    </row>
    <row r="637" spans="1:20" x14ac:dyDescent="0.45">
      <c r="A637" t="s">
        <v>1136</v>
      </c>
      <c r="B637" t="s">
        <v>595</v>
      </c>
      <c r="C637" t="s">
        <v>277</v>
      </c>
      <c r="D637" t="s">
        <v>1137</v>
      </c>
      <c r="E637" t="s">
        <v>601</v>
      </c>
      <c r="F637" t="s">
        <v>40</v>
      </c>
      <c r="G637" t="s">
        <v>41</v>
      </c>
      <c r="H637" t="s">
        <v>42</v>
      </c>
      <c r="I637" t="s">
        <v>78</v>
      </c>
      <c r="J637">
        <v>2</v>
      </c>
      <c r="K637">
        <v>0</v>
      </c>
      <c r="L637">
        <v>0</v>
      </c>
      <c r="M637" t="s">
        <v>56</v>
      </c>
      <c r="N637" t="s">
        <v>73</v>
      </c>
      <c r="O637" t="s">
        <v>31</v>
      </c>
      <c r="P637" t="s">
        <v>32</v>
      </c>
      <c r="Q637" t="s">
        <v>45</v>
      </c>
      <c r="R637" t="s">
        <v>46</v>
      </c>
      <c r="T637">
        <v>1</v>
      </c>
    </row>
    <row r="638" spans="1:20" x14ac:dyDescent="0.45">
      <c r="A638" t="s">
        <v>1138</v>
      </c>
      <c r="B638" t="s">
        <v>702</v>
      </c>
      <c r="C638" t="s">
        <v>703</v>
      </c>
      <c r="D638" t="s">
        <v>481</v>
      </c>
      <c r="E638" t="s">
        <v>372</v>
      </c>
      <c r="F638" t="s">
        <v>146</v>
      </c>
      <c r="G638" t="s">
        <v>147</v>
      </c>
      <c r="H638" t="s">
        <v>42</v>
      </c>
      <c r="I638" t="s">
        <v>43</v>
      </c>
      <c r="J638">
        <v>0</v>
      </c>
      <c r="K638">
        <v>0</v>
      </c>
      <c r="L638">
        <v>0</v>
      </c>
      <c r="N638" t="s">
        <v>73</v>
      </c>
      <c r="O638" t="s">
        <v>79</v>
      </c>
      <c r="P638" t="s">
        <v>32</v>
      </c>
      <c r="Q638" t="s">
        <v>45</v>
      </c>
      <c r="T638">
        <v>1</v>
      </c>
    </row>
    <row r="639" spans="1:20" x14ac:dyDescent="0.45">
      <c r="A639" t="s">
        <v>1139</v>
      </c>
      <c r="B639" t="s">
        <v>313</v>
      </c>
      <c r="C639" t="s">
        <v>375</v>
      </c>
      <c r="D639" t="s">
        <v>557</v>
      </c>
      <c r="E639" t="s">
        <v>268</v>
      </c>
      <c r="F639" t="s">
        <v>53</v>
      </c>
      <c r="G639" t="s">
        <v>54</v>
      </c>
      <c r="H639" t="s">
        <v>128</v>
      </c>
      <c r="I639" t="s">
        <v>231</v>
      </c>
      <c r="J639">
        <v>-1</v>
      </c>
      <c r="K639">
        <v>2000</v>
      </c>
      <c r="L639">
        <v>-2000</v>
      </c>
      <c r="M639" t="s">
        <v>56</v>
      </c>
      <c r="N639" t="s">
        <v>30</v>
      </c>
      <c r="O639" t="s">
        <v>79</v>
      </c>
      <c r="P639" t="s">
        <v>58</v>
      </c>
      <c r="Q639" t="s">
        <v>45</v>
      </c>
      <c r="R639" t="s">
        <v>46</v>
      </c>
      <c r="S639" t="s">
        <v>245</v>
      </c>
      <c r="T639">
        <v>-1</v>
      </c>
    </row>
    <row r="640" spans="1:20" x14ac:dyDescent="0.45">
      <c r="A640" t="s">
        <v>1140</v>
      </c>
      <c r="B640" t="s">
        <v>262</v>
      </c>
      <c r="C640" t="s">
        <v>403</v>
      </c>
      <c r="D640" t="s">
        <v>262</v>
      </c>
      <c r="E640" t="s">
        <v>52</v>
      </c>
      <c r="F640" t="s">
        <v>115</v>
      </c>
      <c r="G640" t="s">
        <v>116</v>
      </c>
      <c r="H640" t="s">
        <v>27</v>
      </c>
      <c r="I640" t="s">
        <v>84</v>
      </c>
      <c r="J640">
        <v>3</v>
      </c>
      <c r="K640">
        <v>0</v>
      </c>
      <c r="L640">
        <v>0</v>
      </c>
      <c r="M640" t="s">
        <v>29</v>
      </c>
      <c r="N640" t="s">
        <v>73</v>
      </c>
      <c r="O640" t="s">
        <v>31</v>
      </c>
      <c r="P640" t="s">
        <v>58</v>
      </c>
      <c r="Q640" t="s">
        <v>33</v>
      </c>
      <c r="R640" t="s">
        <v>34</v>
      </c>
      <c r="T640">
        <v>-1</v>
      </c>
    </row>
    <row r="641" spans="1:20" x14ac:dyDescent="0.45">
      <c r="A641" t="s">
        <v>1141</v>
      </c>
      <c r="B641" t="s">
        <v>705</v>
      </c>
      <c r="C641" t="s">
        <v>945</v>
      </c>
      <c r="D641" t="s">
        <v>705</v>
      </c>
      <c r="E641" t="s">
        <v>221</v>
      </c>
      <c r="F641" t="s">
        <v>53</v>
      </c>
      <c r="G641" t="s">
        <v>54</v>
      </c>
      <c r="H641" t="s">
        <v>128</v>
      </c>
      <c r="I641" t="s">
        <v>129</v>
      </c>
      <c r="J641">
        <v>1</v>
      </c>
      <c r="K641">
        <v>1000</v>
      </c>
      <c r="L641">
        <v>1352</v>
      </c>
      <c r="M641" t="s">
        <v>63</v>
      </c>
      <c r="N641" t="s">
        <v>57</v>
      </c>
      <c r="O641" t="s">
        <v>44</v>
      </c>
      <c r="P641" t="s">
        <v>85</v>
      </c>
      <c r="Q641" t="s">
        <v>33</v>
      </c>
      <c r="T641">
        <v>2</v>
      </c>
    </row>
    <row r="642" spans="1:20" x14ac:dyDescent="0.45">
      <c r="A642" t="s">
        <v>1142</v>
      </c>
      <c r="B642" t="s">
        <v>687</v>
      </c>
      <c r="C642" t="s">
        <v>686</v>
      </c>
      <c r="D642" t="s">
        <v>715</v>
      </c>
      <c r="E642" t="s">
        <v>280</v>
      </c>
      <c r="F642" t="s">
        <v>91</v>
      </c>
      <c r="G642" t="s">
        <v>41</v>
      </c>
      <c r="H642" t="s">
        <v>27</v>
      </c>
      <c r="I642" t="s">
        <v>28</v>
      </c>
      <c r="J642">
        <v>-1</v>
      </c>
      <c r="K642">
        <v>100</v>
      </c>
      <c r="L642">
        <v>-100</v>
      </c>
      <c r="M642" t="s">
        <v>63</v>
      </c>
      <c r="N642" t="s">
        <v>73</v>
      </c>
      <c r="O642" t="s">
        <v>44</v>
      </c>
      <c r="P642" t="s">
        <v>32</v>
      </c>
      <c r="Q642" t="s">
        <v>33</v>
      </c>
      <c r="R642" t="s">
        <v>34</v>
      </c>
      <c r="T642">
        <v>4</v>
      </c>
    </row>
    <row r="643" spans="1:20" x14ac:dyDescent="0.45">
      <c r="A643" t="s">
        <v>1143</v>
      </c>
      <c r="B643" t="s">
        <v>311</v>
      </c>
      <c r="C643" t="s">
        <v>781</v>
      </c>
      <c r="D643" t="s">
        <v>157</v>
      </c>
      <c r="E643" t="s">
        <v>379</v>
      </c>
      <c r="F643" t="s">
        <v>146</v>
      </c>
      <c r="G643" t="s">
        <v>147</v>
      </c>
      <c r="H643" t="s">
        <v>27</v>
      </c>
      <c r="I643" t="s">
        <v>28</v>
      </c>
      <c r="J643">
        <v>3</v>
      </c>
      <c r="K643">
        <v>100</v>
      </c>
      <c r="L643">
        <v>300</v>
      </c>
      <c r="M643" t="s">
        <v>63</v>
      </c>
      <c r="N643" t="s">
        <v>57</v>
      </c>
      <c r="O643" t="s">
        <v>79</v>
      </c>
      <c r="P643" t="s">
        <v>85</v>
      </c>
      <c r="Q643" t="s">
        <v>33</v>
      </c>
      <c r="R643" t="s">
        <v>46</v>
      </c>
      <c r="T643">
        <v>7</v>
      </c>
    </row>
    <row r="644" spans="1:20" x14ac:dyDescent="0.45">
      <c r="A644" t="s">
        <v>2506</v>
      </c>
      <c r="B644" t="s">
        <v>49</v>
      </c>
      <c r="C644" t="s">
        <v>50</v>
      </c>
      <c r="D644" t="s">
        <v>296</v>
      </c>
      <c r="E644" t="s">
        <v>368</v>
      </c>
      <c r="F644" t="s">
        <v>115</v>
      </c>
      <c r="G644" t="s">
        <v>116</v>
      </c>
      <c r="H644" t="s">
        <v>71</v>
      </c>
      <c r="I644" t="s">
        <v>117</v>
      </c>
      <c r="J644">
        <v>1</v>
      </c>
      <c r="K644">
        <v>2000</v>
      </c>
      <c r="L644">
        <v>2000</v>
      </c>
      <c r="N644" t="s">
        <v>93</v>
      </c>
      <c r="O644" t="s">
        <v>44</v>
      </c>
      <c r="P644" t="s">
        <v>58</v>
      </c>
      <c r="Q644" t="s">
        <v>33</v>
      </c>
      <c r="R644" t="s">
        <v>46</v>
      </c>
      <c r="S644" t="s">
        <v>254</v>
      </c>
      <c r="T644">
        <v>3</v>
      </c>
    </row>
    <row r="645" spans="1:20" x14ac:dyDescent="0.45">
      <c r="A645" t="s">
        <v>1144</v>
      </c>
      <c r="B645" t="s">
        <v>100</v>
      </c>
      <c r="C645" t="s">
        <v>507</v>
      </c>
      <c r="D645" t="s">
        <v>267</v>
      </c>
      <c r="E645" t="s">
        <v>774</v>
      </c>
      <c r="F645" t="s">
        <v>40</v>
      </c>
      <c r="G645" t="s">
        <v>41</v>
      </c>
      <c r="H645" t="s">
        <v>71</v>
      </c>
      <c r="I645" t="s">
        <v>72</v>
      </c>
      <c r="J645">
        <v>0</v>
      </c>
      <c r="K645">
        <v>0</v>
      </c>
      <c r="L645">
        <v>0</v>
      </c>
      <c r="N645" t="s">
        <v>57</v>
      </c>
      <c r="O645" t="s">
        <v>44</v>
      </c>
      <c r="P645" t="s">
        <v>85</v>
      </c>
      <c r="Q645" t="s">
        <v>33</v>
      </c>
      <c r="T645">
        <v>3</v>
      </c>
    </row>
    <row r="646" spans="1:20" x14ac:dyDescent="0.45">
      <c r="A646" t="s">
        <v>1145</v>
      </c>
      <c r="B646" t="s">
        <v>150</v>
      </c>
      <c r="C646" t="s">
        <v>286</v>
      </c>
      <c r="D646" t="s">
        <v>404</v>
      </c>
      <c r="E646" t="s">
        <v>467</v>
      </c>
      <c r="F646" t="s">
        <v>146</v>
      </c>
      <c r="G646" t="s">
        <v>147</v>
      </c>
      <c r="H646" t="s">
        <v>42</v>
      </c>
      <c r="I646" t="s">
        <v>43</v>
      </c>
      <c r="J646">
        <v>1</v>
      </c>
      <c r="K646">
        <v>2000</v>
      </c>
      <c r="L646">
        <v>2000</v>
      </c>
      <c r="N646" t="s">
        <v>93</v>
      </c>
      <c r="O646" t="s">
        <v>44</v>
      </c>
      <c r="P646" t="s">
        <v>32</v>
      </c>
      <c r="Q646" t="s">
        <v>33</v>
      </c>
      <c r="R646" t="s">
        <v>46</v>
      </c>
      <c r="S646" t="s">
        <v>245</v>
      </c>
      <c r="T646">
        <v>7</v>
      </c>
    </row>
    <row r="647" spans="1:20" x14ac:dyDescent="0.45">
      <c r="A647" t="s">
        <v>1146</v>
      </c>
      <c r="B647" t="s">
        <v>183</v>
      </c>
      <c r="C647" t="s">
        <v>204</v>
      </c>
      <c r="D647" t="s">
        <v>233</v>
      </c>
      <c r="E647" t="s">
        <v>467</v>
      </c>
      <c r="F647" t="s">
        <v>168</v>
      </c>
      <c r="G647" t="s">
        <v>41</v>
      </c>
      <c r="H647" t="s">
        <v>128</v>
      </c>
      <c r="I647" t="s">
        <v>231</v>
      </c>
      <c r="J647">
        <v>0</v>
      </c>
      <c r="K647">
        <v>100</v>
      </c>
      <c r="L647">
        <v>0</v>
      </c>
      <c r="M647" t="s">
        <v>29</v>
      </c>
      <c r="N647" t="s">
        <v>57</v>
      </c>
      <c r="O647" t="s">
        <v>44</v>
      </c>
      <c r="P647" t="s">
        <v>32</v>
      </c>
      <c r="Q647" t="s">
        <v>45</v>
      </c>
      <c r="R647" t="s">
        <v>34</v>
      </c>
      <c r="T647">
        <v>5</v>
      </c>
    </row>
    <row r="648" spans="1:20" x14ac:dyDescent="0.45">
      <c r="A648" t="s">
        <v>1147</v>
      </c>
      <c r="B648" t="s">
        <v>759</v>
      </c>
      <c r="C648" t="s">
        <v>659</v>
      </c>
      <c r="D648" t="s">
        <v>161</v>
      </c>
      <c r="E648" t="s">
        <v>401</v>
      </c>
      <c r="F648" t="s">
        <v>69</v>
      </c>
      <c r="G648" t="s">
        <v>70</v>
      </c>
      <c r="H648" t="s">
        <v>71</v>
      </c>
      <c r="I648" t="s">
        <v>72</v>
      </c>
      <c r="J648">
        <v>-1</v>
      </c>
      <c r="K648">
        <v>500</v>
      </c>
      <c r="L648">
        <v>-500</v>
      </c>
      <c r="N648" t="s">
        <v>93</v>
      </c>
      <c r="O648" t="s">
        <v>44</v>
      </c>
      <c r="P648" t="s">
        <v>32</v>
      </c>
      <c r="Q648" t="s">
        <v>33</v>
      </c>
      <c r="R648" t="s">
        <v>46</v>
      </c>
      <c r="S648" t="s">
        <v>47</v>
      </c>
      <c r="T648">
        <v>1</v>
      </c>
    </row>
    <row r="649" spans="1:20" x14ac:dyDescent="0.45">
      <c r="A649" t="s">
        <v>1148</v>
      </c>
      <c r="B649" t="s">
        <v>438</v>
      </c>
      <c r="C649" t="s">
        <v>224</v>
      </c>
      <c r="D649" t="s">
        <v>226</v>
      </c>
      <c r="E649" t="s">
        <v>339</v>
      </c>
      <c r="F649" t="s">
        <v>91</v>
      </c>
      <c r="G649" t="s">
        <v>41</v>
      </c>
      <c r="H649" t="s">
        <v>128</v>
      </c>
      <c r="I649" t="s">
        <v>169</v>
      </c>
      <c r="J649">
        <v>2</v>
      </c>
      <c r="K649">
        <v>1000</v>
      </c>
      <c r="L649">
        <v>2000</v>
      </c>
      <c r="M649" t="s">
        <v>56</v>
      </c>
      <c r="N649" t="s">
        <v>73</v>
      </c>
      <c r="O649" t="s">
        <v>44</v>
      </c>
      <c r="P649" t="s">
        <v>85</v>
      </c>
      <c r="Q649" t="s">
        <v>33</v>
      </c>
      <c r="R649" t="s">
        <v>46</v>
      </c>
      <c r="T649">
        <v>4</v>
      </c>
    </row>
    <row r="650" spans="1:20" x14ac:dyDescent="0.45">
      <c r="A650" t="s">
        <v>1149</v>
      </c>
      <c r="B650" t="s">
        <v>337</v>
      </c>
      <c r="C650" t="s">
        <v>386</v>
      </c>
      <c r="D650" t="s">
        <v>266</v>
      </c>
      <c r="E650" t="s">
        <v>77</v>
      </c>
      <c r="F650" t="s">
        <v>25</v>
      </c>
      <c r="G650" t="s">
        <v>26</v>
      </c>
      <c r="H650" t="s">
        <v>128</v>
      </c>
      <c r="I650" t="s">
        <v>129</v>
      </c>
      <c r="J650">
        <v>2</v>
      </c>
      <c r="K650">
        <v>0</v>
      </c>
      <c r="L650">
        <v>0</v>
      </c>
      <c r="M650" t="s">
        <v>29</v>
      </c>
      <c r="N650" t="s">
        <v>30</v>
      </c>
      <c r="O650" t="s">
        <v>64</v>
      </c>
      <c r="P650" t="s">
        <v>85</v>
      </c>
      <c r="Q650" t="s">
        <v>45</v>
      </c>
      <c r="R650" t="s">
        <v>46</v>
      </c>
      <c r="S650" t="s">
        <v>254</v>
      </c>
      <c r="T650">
        <v>1</v>
      </c>
    </row>
    <row r="651" spans="1:20" x14ac:dyDescent="0.45">
      <c r="A651" t="s">
        <v>1150</v>
      </c>
      <c r="B651" t="s">
        <v>297</v>
      </c>
      <c r="C651" t="s">
        <v>102</v>
      </c>
      <c r="D651" t="s">
        <v>51</v>
      </c>
      <c r="E651" t="s">
        <v>216</v>
      </c>
      <c r="F651" t="s">
        <v>115</v>
      </c>
      <c r="G651" t="s">
        <v>116</v>
      </c>
      <c r="H651" t="s">
        <v>42</v>
      </c>
      <c r="I651" t="s">
        <v>43</v>
      </c>
      <c r="J651">
        <v>0</v>
      </c>
      <c r="K651">
        <v>1000</v>
      </c>
      <c r="L651">
        <v>0</v>
      </c>
      <c r="M651" t="s">
        <v>63</v>
      </c>
      <c r="N651" t="s">
        <v>73</v>
      </c>
      <c r="O651" t="s">
        <v>44</v>
      </c>
      <c r="P651" t="s">
        <v>58</v>
      </c>
      <c r="Q651" t="s">
        <v>33</v>
      </c>
      <c r="R651" t="s">
        <v>34</v>
      </c>
      <c r="T651">
        <v>-1</v>
      </c>
    </row>
    <row r="652" spans="1:20" x14ac:dyDescent="0.45">
      <c r="A652" t="s">
        <v>1151</v>
      </c>
      <c r="B652" t="s">
        <v>436</v>
      </c>
      <c r="C652" t="s">
        <v>892</v>
      </c>
      <c r="D652" t="s">
        <v>892</v>
      </c>
      <c r="E652" t="s">
        <v>414</v>
      </c>
      <c r="F652" t="s">
        <v>91</v>
      </c>
      <c r="G652" t="s">
        <v>41</v>
      </c>
      <c r="H652" t="s">
        <v>27</v>
      </c>
      <c r="I652" t="s">
        <v>28</v>
      </c>
      <c r="J652">
        <v>3</v>
      </c>
      <c r="K652">
        <v>500</v>
      </c>
      <c r="L652">
        <v>1500</v>
      </c>
      <c r="M652" t="s">
        <v>63</v>
      </c>
      <c r="N652" t="s">
        <v>57</v>
      </c>
      <c r="O652" t="s">
        <v>44</v>
      </c>
      <c r="P652" t="s">
        <v>85</v>
      </c>
      <c r="Q652" t="s">
        <v>45</v>
      </c>
      <c r="R652" t="s">
        <v>34</v>
      </c>
      <c r="T652">
        <v>0</v>
      </c>
    </row>
    <row r="653" spans="1:20" x14ac:dyDescent="0.45">
      <c r="A653" t="s">
        <v>1152</v>
      </c>
      <c r="B653" t="s">
        <v>1153</v>
      </c>
      <c r="C653" t="s">
        <v>674</v>
      </c>
      <c r="D653" t="s">
        <v>675</v>
      </c>
      <c r="E653" t="s">
        <v>960</v>
      </c>
      <c r="F653" t="s">
        <v>115</v>
      </c>
      <c r="G653" t="s">
        <v>116</v>
      </c>
      <c r="H653" t="s">
        <v>71</v>
      </c>
      <c r="I653" t="s">
        <v>117</v>
      </c>
      <c r="J653">
        <v>-1</v>
      </c>
      <c r="K653">
        <v>100</v>
      </c>
      <c r="L653">
        <v>-100</v>
      </c>
      <c r="M653" t="s">
        <v>29</v>
      </c>
      <c r="N653" t="s">
        <v>57</v>
      </c>
      <c r="O653" t="s">
        <v>64</v>
      </c>
      <c r="P653" t="s">
        <v>32</v>
      </c>
      <c r="Q653" t="s">
        <v>45</v>
      </c>
      <c r="T653">
        <v>3</v>
      </c>
    </row>
    <row r="654" spans="1:20" x14ac:dyDescent="0.45">
      <c r="A654" t="s">
        <v>1154</v>
      </c>
      <c r="B654" t="s">
        <v>260</v>
      </c>
      <c r="C654" t="s">
        <v>260</v>
      </c>
      <c r="D654" t="s">
        <v>60</v>
      </c>
      <c r="E654" t="s">
        <v>305</v>
      </c>
      <c r="F654" t="s">
        <v>40</v>
      </c>
      <c r="G654" t="s">
        <v>41</v>
      </c>
      <c r="H654" t="s">
        <v>27</v>
      </c>
      <c r="I654" t="s">
        <v>28</v>
      </c>
      <c r="J654">
        <v>-1</v>
      </c>
      <c r="K654">
        <v>100</v>
      </c>
      <c r="L654">
        <v>-100</v>
      </c>
      <c r="M654" t="s">
        <v>63</v>
      </c>
      <c r="N654" t="s">
        <v>30</v>
      </c>
      <c r="O654" t="s">
        <v>64</v>
      </c>
      <c r="P654" t="s">
        <v>32</v>
      </c>
      <c r="Q654" t="s">
        <v>33</v>
      </c>
      <c r="T654">
        <v>4</v>
      </c>
    </row>
    <row r="655" spans="1:20" x14ac:dyDescent="0.45">
      <c r="A655" t="s">
        <v>1155</v>
      </c>
      <c r="B655" t="s">
        <v>521</v>
      </c>
      <c r="C655" t="s">
        <v>521</v>
      </c>
      <c r="D655" t="s">
        <v>521</v>
      </c>
      <c r="E655" t="s">
        <v>372</v>
      </c>
      <c r="F655" t="s">
        <v>91</v>
      </c>
      <c r="G655" t="s">
        <v>41</v>
      </c>
      <c r="H655" t="s">
        <v>42</v>
      </c>
      <c r="I655" t="s">
        <v>78</v>
      </c>
      <c r="J655">
        <v>2</v>
      </c>
      <c r="K655">
        <v>500</v>
      </c>
      <c r="L655">
        <v>1000</v>
      </c>
      <c r="M655" t="s">
        <v>56</v>
      </c>
      <c r="N655" t="s">
        <v>57</v>
      </c>
      <c r="O655" t="s">
        <v>44</v>
      </c>
      <c r="P655" t="s">
        <v>32</v>
      </c>
      <c r="Q655" t="s">
        <v>45</v>
      </c>
      <c r="T655">
        <v>0</v>
      </c>
    </row>
    <row r="656" spans="1:20" x14ac:dyDescent="0.45">
      <c r="A656" t="s">
        <v>1156</v>
      </c>
      <c r="B656" t="s">
        <v>242</v>
      </c>
      <c r="C656" t="s">
        <v>453</v>
      </c>
      <c r="D656" t="s">
        <v>184</v>
      </c>
      <c r="E656" t="s">
        <v>401</v>
      </c>
      <c r="F656" t="s">
        <v>40</v>
      </c>
      <c r="G656" t="s">
        <v>41</v>
      </c>
      <c r="H656" t="s">
        <v>71</v>
      </c>
      <c r="I656" t="s">
        <v>117</v>
      </c>
      <c r="J656">
        <v>-1</v>
      </c>
      <c r="K656">
        <v>100</v>
      </c>
      <c r="L656">
        <v>-100</v>
      </c>
      <c r="M656" t="s">
        <v>56</v>
      </c>
      <c r="N656" t="s">
        <v>57</v>
      </c>
      <c r="O656" t="s">
        <v>44</v>
      </c>
      <c r="P656" t="s">
        <v>32</v>
      </c>
      <c r="Q656" t="s">
        <v>45</v>
      </c>
      <c r="T656">
        <v>6</v>
      </c>
    </row>
    <row r="657" spans="1:20" x14ac:dyDescent="0.45">
      <c r="A657" t="s">
        <v>1157</v>
      </c>
      <c r="B657" t="s">
        <v>634</v>
      </c>
      <c r="C657" t="s">
        <v>634</v>
      </c>
      <c r="D657" t="s">
        <v>377</v>
      </c>
      <c r="E657" t="s">
        <v>176</v>
      </c>
      <c r="F657" t="s">
        <v>25</v>
      </c>
      <c r="G657" t="s">
        <v>26</v>
      </c>
      <c r="H657" t="s">
        <v>42</v>
      </c>
      <c r="I657" t="s">
        <v>78</v>
      </c>
      <c r="J657">
        <v>2</v>
      </c>
      <c r="K657">
        <v>1000</v>
      </c>
      <c r="L657">
        <v>2000</v>
      </c>
      <c r="M657" t="s">
        <v>63</v>
      </c>
      <c r="N657" t="s">
        <v>93</v>
      </c>
      <c r="O657" t="s">
        <v>44</v>
      </c>
      <c r="P657" t="s">
        <v>85</v>
      </c>
      <c r="Q657" t="s">
        <v>33</v>
      </c>
      <c r="R657" t="s">
        <v>46</v>
      </c>
      <c r="S657" t="s">
        <v>254</v>
      </c>
      <c r="T657">
        <v>-1</v>
      </c>
    </row>
    <row r="658" spans="1:20" x14ac:dyDescent="0.45">
      <c r="A658" t="s">
        <v>1158</v>
      </c>
      <c r="B658" t="s">
        <v>624</v>
      </c>
      <c r="C658" t="s">
        <v>220</v>
      </c>
      <c r="D658" t="s">
        <v>483</v>
      </c>
      <c r="E658" t="s">
        <v>420</v>
      </c>
      <c r="F658" t="s">
        <v>25</v>
      </c>
      <c r="G658" t="s">
        <v>26</v>
      </c>
      <c r="H658" t="s">
        <v>27</v>
      </c>
      <c r="I658" t="s">
        <v>28</v>
      </c>
      <c r="J658">
        <v>-1</v>
      </c>
      <c r="K658">
        <v>1000</v>
      </c>
      <c r="L658">
        <v>-1000</v>
      </c>
      <c r="M658" t="s">
        <v>63</v>
      </c>
      <c r="N658" t="s">
        <v>73</v>
      </c>
      <c r="O658" t="s">
        <v>44</v>
      </c>
      <c r="P658" t="s">
        <v>32</v>
      </c>
      <c r="Q658" t="s">
        <v>45</v>
      </c>
      <c r="R658" t="s">
        <v>46</v>
      </c>
      <c r="S658" t="s">
        <v>47</v>
      </c>
      <c r="T658">
        <v>7</v>
      </c>
    </row>
    <row r="659" spans="1:20" x14ac:dyDescent="0.45">
      <c r="A659" t="s">
        <v>1159</v>
      </c>
      <c r="B659" t="s">
        <v>501</v>
      </c>
      <c r="C659" t="s">
        <v>501</v>
      </c>
      <c r="D659" t="s">
        <v>501</v>
      </c>
      <c r="E659" t="s">
        <v>547</v>
      </c>
      <c r="F659" t="s">
        <v>168</v>
      </c>
      <c r="G659" t="s">
        <v>41</v>
      </c>
      <c r="H659" t="s">
        <v>128</v>
      </c>
      <c r="I659" t="s">
        <v>169</v>
      </c>
      <c r="J659">
        <v>-1</v>
      </c>
      <c r="K659">
        <v>2000</v>
      </c>
      <c r="L659">
        <v>-2000</v>
      </c>
      <c r="M659" t="s">
        <v>29</v>
      </c>
      <c r="N659" t="s">
        <v>57</v>
      </c>
      <c r="O659" t="s">
        <v>44</v>
      </c>
      <c r="P659" t="s">
        <v>58</v>
      </c>
      <c r="Q659" t="s">
        <v>33</v>
      </c>
      <c r="T659">
        <v>0</v>
      </c>
    </row>
    <row r="660" spans="1:20" x14ac:dyDescent="0.45">
      <c r="A660" t="s">
        <v>1160</v>
      </c>
      <c r="B660" t="s">
        <v>209</v>
      </c>
      <c r="C660" t="s">
        <v>411</v>
      </c>
      <c r="D660" t="s">
        <v>1011</v>
      </c>
      <c r="E660" t="s">
        <v>320</v>
      </c>
      <c r="F660" t="s">
        <v>168</v>
      </c>
      <c r="G660" t="s">
        <v>41</v>
      </c>
      <c r="H660" t="s">
        <v>42</v>
      </c>
      <c r="I660" t="s">
        <v>78</v>
      </c>
      <c r="J660">
        <v>-1</v>
      </c>
      <c r="K660">
        <v>100</v>
      </c>
      <c r="L660">
        <v>-100</v>
      </c>
      <c r="M660" t="s">
        <v>29</v>
      </c>
      <c r="N660" t="s">
        <v>30</v>
      </c>
      <c r="O660" t="s">
        <v>31</v>
      </c>
      <c r="P660" t="s">
        <v>32</v>
      </c>
      <c r="Q660" t="s">
        <v>33</v>
      </c>
      <c r="R660" t="s">
        <v>46</v>
      </c>
      <c r="S660" t="s">
        <v>245</v>
      </c>
      <c r="T660">
        <v>1</v>
      </c>
    </row>
    <row r="661" spans="1:20" x14ac:dyDescent="0.45">
      <c r="A661" t="s">
        <v>1161</v>
      </c>
      <c r="B661" t="s">
        <v>892</v>
      </c>
      <c r="C661" t="s">
        <v>225</v>
      </c>
      <c r="D661" t="s">
        <v>759</v>
      </c>
      <c r="E661" t="s">
        <v>244</v>
      </c>
      <c r="F661" t="s">
        <v>146</v>
      </c>
      <c r="G661" t="s">
        <v>147</v>
      </c>
      <c r="H661" t="s">
        <v>71</v>
      </c>
      <c r="I661" t="s">
        <v>72</v>
      </c>
      <c r="J661">
        <v>0</v>
      </c>
      <c r="K661">
        <v>100</v>
      </c>
      <c r="L661">
        <v>0</v>
      </c>
      <c r="N661" t="s">
        <v>93</v>
      </c>
      <c r="O661" t="s">
        <v>44</v>
      </c>
      <c r="P661" t="s">
        <v>58</v>
      </c>
      <c r="Q661" t="s">
        <v>45</v>
      </c>
      <c r="R661" t="s">
        <v>34</v>
      </c>
      <c r="T661">
        <v>7</v>
      </c>
    </row>
    <row r="662" spans="1:20" x14ac:dyDescent="0.45">
      <c r="A662" t="s">
        <v>1162</v>
      </c>
      <c r="B662" t="s">
        <v>83</v>
      </c>
      <c r="C662" t="s">
        <v>761</v>
      </c>
      <c r="D662" t="s">
        <v>451</v>
      </c>
      <c r="E662" t="s">
        <v>167</v>
      </c>
      <c r="F662" t="s">
        <v>25</v>
      </c>
      <c r="G662" t="s">
        <v>26</v>
      </c>
      <c r="H662" t="s">
        <v>71</v>
      </c>
      <c r="I662" t="s">
        <v>72</v>
      </c>
      <c r="J662">
        <v>3</v>
      </c>
      <c r="K662">
        <v>100</v>
      </c>
      <c r="L662">
        <v>300</v>
      </c>
      <c r="M662" t="s">
        <v>63</v>
      </c>
      <c r="N662" t="s">
        <v>57</v>
      </c>
      <c r="O662" t="s">
        <v>31</v>
      </c>
      <c r="P662" t="s">
        <v>85</v>
      </c>
      <c r="Q662" t="s">
        <v>45</v>
      </c>
      <c r="R662" t="s">
        <v>34</v>
      </c>
      <c r="T662">
        <v>-1</v>
      </c>
    </row>
    <row r="663" spans="1:20" x14ac:dyDescent="0.45">
      <c r="A663" t="s">
        <v>2507</v>
      </c>
      <c r="B663" t="s">
        <v>22</v>
      </c>
      <c r="C663" t="s">
        <v>21</v>
      </c>
      <c r="D663" t="s">
        <v>21</v>
      </c>
      <c r="E663" t="s">
        <v>52</v>
      </c>
      <c r="F663" t="s">
        <v>91</v>
      </c>
      <c r="G663" t="s">
        <v>41</v>
      </c>
      <c r="H663" t="s">
        <v>42</v>
      </c>
      <c r="I663" t="s">
        <v>122</v>
      </c>
      <c r="J663">
        <v>1</v>
      </c>
      <c r="K663">
        <v>0</v>
      </c>
      <c r="L663">
        <v>0</v>
      </c>
      <c r="M663" t="s">
        <v>56</v>
      </c>
      <c r="N663" t="s">
        <v>93</v>
      </c>
      <c r="O663" t="s">
        <v>31</v>
      </c>
      <c r="P663" t="s">
        <v>58</v>
      </c>
      <c r="Q663" t="s">
        <v>33</v>
      </c>
      <c r="R663" t="s">
        <v>34</v>
      </c>
      <c r="T663">
        <v>0</v>
      </c>
    </row>
    <row r="664" spans="1:20" x14ac:dyDescent="0.45">
      <c r="A664" t="s">
        <v>1163</v>
      </c>
      <c r="B664" t="s">
        <v>682</v>
      </c>
      <c r="C664" t="s">
        <v>174</v>
      </c>
      <c r="D664" t="s">
        <v>582</v>
      </c>
      <c r="E664" t="s">
        <v>249</v>
      </c>
      <c r="F664" t="s">
        <v>146</v>
      </c>
      <c r="G664" t="s">
        <v>147</v>
      </c>
      <c r="H664" t="s">
        <v>128</v>
      </c>
      <c r="I664" t="s">
        <v>231</v>
      </c>
      <c r="J664">
        <v>2</v>
      </c>
      <c r="K664">
        <v>100</v>
      </c>
      <c r="L664">
        <v>200</v>
      </c>
      <c r="M664" t="s">
        <v>56</v>
      </c>
      <c r="N664" t="s">
        <v>73</v>
      </c>
      <c r="O664" t="s">
        <v>31</v>
      </c>
      <c r="P664" t="s">
        <v>58</v>
      </c>
      <c r="Q664" t="s">
        <v>33</v>
      </c>
      <c r="T664">
        <v>2</v>
      </c>
    </row>
    <row r="665" spans="1:20" x14ac:dyDescent="0.45">
      <c r="A665" t="s">
        <v>1164</v>
      </c>
      <c r="B665" t="s">
        <v>317</v>
      </c>
      <c r="C665" t="s">
        <v>798</v>
      </c>
      <c r="D665" t="s">
        <v>432</v>
      </c>
      <c r="E665" t="s">
        <v>609</v>
      </c>
      <c r="F665" t="s">
        <v>40</v>
      </c>
      <c r="G665" t="s">
        <v>41</v>
      </c>
      <c r="H665" t="s">
        <v>128</v>
      </c>
      <c r="I665" t="s">
        <v>169</v>
      </c>
      <c r="J665">
        <v>2</v>
      </c>
      <c r="K665">
        <v>1000</v>
      </c>
      <c r="L665">
        <v>2000</v>
      </c>
      <c r="M665" t="s">
        <v>56</v>
      </c>
      <c r="N665" t="s">
        <v>30</v>
      </c>
      <c r="O665" t="s">
        <v>64</v>
      </c>
      <c r="P665" t="s">
        <v>32</v>
      </c>
      <c r="Q665" t="s">
        <v>33</v>
      </c>
      <c r="R665" t="s">
        <v>46</v>
      </c>
      <c r="S665" t="s">
        <v>47</v>
      </c>
      <c r="T665">
        <v>6</v>
      </c>
    </row>
    <row r="666" spans="1:20" x14ac:dyDescent="0.45">
      <c r="A666" t="s">
        <v>1165</v>
      </c>
      <c r="B666" t="s">
        <v>908</v>
      </c>
      <c r="C666" t="s">
        <v>451</v>
      </c>
      <c r="D666" t="s">
        <v>761</v>
      </c>
      <c r="E666" t="s">
        <v>138</v>
      </c>
      <c r="F666" t="s">
        <v>168</v>
      </c>
      <c r="G666" t="s">
        <v>41</v>
      </c>
      <c r="H666" t="s">
        <v>27</v>
      </c>
      <c r="I666" t="s">
        <v>84</v>
      </c>
      <c r="J666">
        <v>1</v>
      </c>
      <c r="K666">
        <v>100</v>
      </c>
      <c r="L666">
        <v>100</v>
      </c>
      <c r="M666" t="s">
        <v>63</v>
      </c>
      <c r="N666" t="s">
        <v>73</v>
      </c>
      <c r="O666" t="s">
        <v>64</v>
      </c>
      <c r="P666" t="s">
        <v>32</v>
      </c>
      <c r="Q666" t="s">
        <v>45</v>
      </c>
      <c r="R666" t="s">
        <v>34</v>
      </c>
      <c r="T666">
        <v>1</v>
      </c>
    </row>
    <row r="667" spans="1:20" x14ac:dyDescent="0.45">
      <c r="A667" t="s">
        <v>1166</v>
      </c>
      <c r="B667" t="s">
        <v>185</v>
      </c>
      <c r="C667" t="s">
        <v>87</v>
      </c>
      <c r="D667" t="s">
        <v>89</v>
      </c>
      <c r="E667" t="s">
        <v>401</v>
      </c>
      <c r="F667" t="s">
        <v>69</v>
      </c>
      <c r="G667" t="s">
        <v>70</v>
      </c>
      <c r="H667" t="s">
        <v>27</v>
      </c>
      <c r="I667" t="s">
        <v>55</v>
      </c>
      <c r="J667">
        <v>-1</v>
      </c>
      <c r="K667">
        <v>2000</v>
      </c>
      <c r="L667">
        <v>-2000</v>
      </c>
      <c r="M667" t="s">
        <v>29</v>
      </c>
      <c r="N667" t="s">
        <v>30</v>
      </c>
      <c r="O667" t="s">
        <v>64</v>
      </c>
      <c r="P667" t="s">
        <v>58</v>
      </c>
      <c r="Q667" t="s">
        <v>45</v>
      </c>
      <c r="R667" t="s">
        <v>34</v>
      </c>
      <c r="T667">
        <v>4</v>
      </c>
    </row>
    <row r="668" spans="1:20" x14ac:dyDescent="0.45">
      <c r="A668" t="s">
        <v>1167</v>
      </c>
      <c r="B668" t="s">
        <v>290</v>
      </c>
      <c r="C668" t="s">
        <v>290</v>
      </c>
      <c r="D668" t="s">
        <v>165</v>
      </c>
      <c r="E668" t="s">
        <v>611</v>
      </c>
      <c r="F668" t="s">
        <v>25</v>
      </c>
      <c r="G668" t="s">
        <v>26</v>
      </c>
      <c r="H668" t="s">
        <v>128</v>
      </c>
      <c r="I668" t="s">
        <v>169</v>
      </c>
      <c r="J668">
        <v>1</v>
      </c>
      <c r="K668">
        <v>0</v>
      </c>
      <c r="L668">
        <v>0</v>
      </c>
      <c r="M668" t="s">
        <v>56</v>
      </c>
      <c r="N668" t="s">
        <v>30</v>
      </c>
      <c r="O668" t="s">
        <v>31</v>
      </c>
      <c r="P668" t="s">
        <v>58</v>
      </c>
      <c r="Q668" t="s">
        <v>33</v>
      </c>
      <c r="T668">
        <v>6</v>
      </c>
    </row>
    <row r="669" spans="1:20" x14ac:dyDescent="0.45">
      <c r="A669" t="s">
        <v>1168</v>
      </c>
      <c r="B669" t="s">
        <v>174</v>
      </c>
      <c r="C669" t="s">
        <v>174</v>
      </c>
      <c r="D669" t="s">
        <v>444</v>
      </c>
      <c r="E669" t="s">
        <v>448</v>
      </c>
      <c r="F669" t="s">
        <v>146</v>
      </c>
      <c r="G669" t="s">
        <v>147</v>
      </c>
      <c r="H669" t="s">
        <v>27</v>
      </c>
      <c r="I669" t="s">
        <v>28</v>
      </c>
      <c r="J669">
        <v>-1</v>
      </c>
      <c r="K669">
        <v>1000</v>
      </c>
      <c r="L669">
        <v>-1000</v>
      </c>
      <c r="M669" t="s">
        <v>29</v>
      </c>
      <c r="N669" t="s">
        <v>57</v>
      </c>
      <c r="O669" t="s">
        <v>79</v>
      </c>
      <c r="P669" t="s">
        <v>85</v>
      </c>
      <c r="Q669" t="s">
        <v>45</v>
      </c>
      <c r="R669" t="s">
        <v>46</v>
      </c>
      <c r="S669" t="s">
        <v>254</v>
      </c>
      <c r="T669">
        <v>3</v>
      </c>
    </row>
    <row r="670" spans="1:20" x14ac:dyDescent="0.45">
      <c r="A670" t="s">
        <v>1169</v>
      </c>
      <c r="B670" t="s">
        <v>386</v>
      </c>
      <c r="C670" t="s">
        <v>358</v>
      </c>
      <c r="D670" t="s">
        <v>100</v>
      </c>
      <c r="E670" t="s">
        <v>271</v>
      </c>
      <c r="F670" t="s">
        <v>40</v>
      </c>
      <c r="G670" t="s">
        <v>41</v>
      </c>
      <c r="H670" t="s">
        <v>27</v>
      </c>
      <c r="I670" t="s">
        <v>84</v>
      </c>
      <c r="J670">
        <v>-1</v>
      </c>
      <c r="K670">
        <v>500</v>
      </c>
      <c r="L670">
        <v>-500</v>
      </c>
      <c r="M670" t="s">
        <v>63</v>
      </c>
      <c r="N670" t="s">
        <v>57</v>
      </c>
      <c r="O670" t="s">
        <v>31</v>
      </c>
      <c r="P670" t="s">
        <v>85</v>
      </c>
      <c r="Q670" t="s">
        <v>45</v>
      </c>
      <c r="T670">
        <v>7</v>
      </c>
    </row>
    <row r="671" spans="1:20" x14ac:dyDescent="0.45">
      <c r="A671" t="s">
        <v>1170</v>
      </c>
      <c r="B671" t="s">
        <v>145</v>
      </c>
      <c r="C671" t="s">
        <v>145</v>
      </c>
      <c r="D671" t="s">
        <v>144</v>
      </c>
      <c r="E671" t="s">
        <v>372</v>
      </c>
      <c r="F671" t="s">
        <v>168</v>
      </c>
      <c r="G671" t="s">
        <v>41</v>
      </c>
      <c r="H671" t="s">
        <v>42</v>
      </c>
      <c r="I671" t="s">
        <v>78</v>
      </c>
      <c r="J671">
        <v>0</v>
      </c>
      <c r="K671">
        <v>2000</v>
      </c>
      <c r="L671">
        <v>0</v>
      </c>
      <c r="M671" t="s">
        <v>56</v>
      </c>
      <c r="N671" t="s">
        <v>57</v>
      </c>
      <c r="O671" t="s">
        <v>64</v>
      </c>
      <c r="P671" t="s">
        <v>85</v>
      </c>
      <c r="Q671" t="s">
        <v>45</v>
      </c>
      <c r="R671" t="s">
        <v>34</v>
      </c>
      <c r="T671">
        <v>-1</v>
      </c>
    </row>
    <row r="672" spans="1:20" x14ac:dyDescent="0.45">
      <c r="A672" t="s">
        <v>1171</v>
      </c>
      <c r="B672" t="s">
        <v>687</v>
      </c>
      <c r="C672" t="s">
        <v>600</v>
      </c>
      <c r="D672" t="s">
        <v>1137</v>
      </c>
      <c r="E672" t="s">
        <v>307</v>
      </c>
      <c r="F672" t="s">
        <v>91</v>
      </c>
      <c r="G672" t="s">
        <v>41</v>
      </c>
      <c r="H672" t="s">
        <v>71</v>
      </c>
      <c r="I672" t="s">
        <v>72</v>
      </c>
      <c r="J672">
        <v>2</v>
      </c>
      <c r="K672">
        <v>100</v>
      </c>
      <c r="L672">
        <v>200</v>
      </c>
      <c r="M672" t="s">
        <v>29</v>
      </c>
      <c r="N672" t="s">
        <v>93</v>
      </c>
      <c r="O672" t="s">
        <v>31</v>
      </c>
      <c r="P672" t="s">
        <v>58</v>
      </c>
      <c r="Q672" t="s">
        <v>45</v>
      </c>
      <c r="R672" t="s">
        <v>34</v>
      </c>
      <c r="T672">
        <v>6</v>
      </c>
    </row>
    <row r="673" spans="1:20" x14ac:dyDescent="0.45">
      <c r="A673" t="s">
        <v>1172</v>
      </c>
      <c r="B673" t="s">
        <v>705</v>
      </c>
      <c r="C673" t="s">
        <v>705</v>
      </c>
      <c r="D673" t="s">
        <v>494</v>
      </c>
      <c r="E673" t="s">
        <v>163</v>
      </c>
      <c r="F673" t="s">
        <v>91</v>
      </c>
      <c r="G673" t="s">
        <v>41</v>
      </c>
      <c r="H673" t="s">
        <v>42</v>
      </c>
      <c r="I673" t="s">
        <v>43</v>
      </c>
      <c r="J673">
        <v>1</v>
      </c>
      <c r="K673">
        <v>2000</v>
      </c>
      <c r="L673">
        <v>2000</v>
      </c>
      <c r="N673" t="s">
        <v>30</v>
      </c>
      <c r="O673" t="s">
        <v>44</v>
      </c>
      <c r="P673" t="s">
        <v>85</v>
      </c>
      <c r="Q673" t="s">
        <v>33</v>
      </c>
      <c r="R673" t="s">
        <v>46</v>
      </c>
      <c r="S673" t="s">
        <v>245</v>
      </c>
      <c r="T673">
        <v>3</v>
      </c>
    </row>
    <row r="674" spans="1:20" x14ac:dyDescent="0.45">
      <c r="A674" t="s">
        <v>1173</v>
      </c>
      <c r="B674" t="s">
        <v>270</v>
      </c>
      <c r="C674" t="s">
        <v>136</v>
      </c>
      <c r="D674" t="s">
        <v>270</v>
      </c>
      <c r="E674" t="s">
        <v>62</v>
      </c>
      <c r="F674" t="s">
        <v>91</v>
      </c>
      <c r="G674" t="s">
        <v>41</v>
      </c>
      <c r="H674" t="s">
        <v>128</v>
      </c>
      <c r="I674" t="s">
        <v>169</v>
      </c>
      <c r="J674">
        <v>3</v>
      </c>
      <c r="K674">
        <v>500</v>
      </c>
      <c r="L674">
        <v>1172</v>
      </c>
      <c r="M674" t="s">
        <v>56</v>
      </c>
      <c r="N674" t="s">
        <v>57</v>
      </c>
      <c r="O674" t="s">
        <v>31</v>
      </c>
      <c r="P674" t="s">
        <v>32</v>
      </c>
      <c r="Q674" t="s">
        <v>33</v>
      </c>
      <c r="R674" t="s">
        <v>34</v>
      </c>
      <c r="T674">
        <v>-1</v>
      </c>
    </row>
    <row r="675" spans="1:20" x14ac:dyDescent="0.45">
      <c r="A675" t="s">
        <v>1174</v>
      </c>
      <c r="B675" t="s">
        <v>153</v>
      </c>
      <c r="C675" t="s">
        <v>652</v>
      </c>
      <c r="D675" t="s">
        <v>582</v>
      </c>
      <c r="E675" t="s">
        <v>62</v>
      </c>
      <c r="F675" t="s">
        <v>69</v>
      </c>
      <c r="G675" t="s">
        <v>70</v>
      </c>
      <c r="H675" t="s">
        <v>42</v>
      </c>
      <c r="I675" t="s">
        <v>43</v>
      </c>
      <c r="J675">
        <v>1</v>
      </c>
      <c r="K675">
        <v>0</v>
      </c>
      <c r="L675">
        <v>0</v>
      </c>
      <c r="M675" t="s">
        <v>29</v>
      </c>
      <c r="N675" t="s">
        <v>57</v>
      </c>
      <c r="O675" t="s">
        <v>44</v>
      </c>
      <c r="P675" t="s">
        <v>58</v>
      </c>
      <c r="Q675" t="s">
        <v>45</v>
      </c>
      <c r="R675" t="s">
        <v>46</v>
      </c>
      <c r="T675">
        <v>6</v>
      </c>
    </row>
    <row r="676" spans="1:20" x14ac:dyDescent="0.45">
      <c r="A676" t="s">
        <v>1175</v>
      </c>
      <c r="B676" t="s">
        <v>317</v>
      </c>
      <c r="C676" t="s">
        <v>565</v>
      </c>
      <c r="D676" t="s">
        <v>326</v>
      </c>
      <c r="E676" t="s">
        <v>167</v>
      </c>
      <c r="F676" t="s">
        <v>91</v>
      </c>
      <c r="G676" t="s">
        <v>41</v>
      </c>
      <c r="H676" t="s">
        <v>27</v>
      </c>
      <c r="I676" t="s">
        <v>55</v>
      </c>
      <c r="J676">
        <v>-1</v>
      </c>
      <c r="K676">
        <v>1000</v>
      </c>
      <c r="L676">
        <v>-1290</v>
      </c>
      <c r="M676" t="s">
        <v>56</v>
      </c>
      <c r="N676" t="s">
        <v>73</v>
      </c>
      <c r="O676" t="s">
        <v>64</v>
      </c>
      <c r="P676" t="s">
        <v>32</v>
      </c>
      <c r="Q676" t="s">
        <v>33</v>
      </c>
      <c r="R676" t="s">
        <v>34</v>
      </c>
      <c r="T676">
        <v>6</v>
      </c>
    </row>
    <row r="677" spans="1:20" x14ac:dyDescent="0.45">
      <c r="A677" t="s">
        <v>1176</v>
      </c>
      <c r="B677" t="s">
        <v>300</v>
      </c>
      <c r="C677" t="s">
        <v>333</v>
      </c>
      <c r="D677" t="s">
        <v>242</v>
      </c>
      <c r="E677" t="s">
        <v>463</v>
      </c>
      <c r="F677" t="s">
        <v>40</v>
      </c>
      <c r="G677" t="s">
        <v>41</v>
      </c>
      <c r="H677" t="s">
        <v>128</v>
      </c>
      <c r="I677" t="s">
        <v>129</v>
      </c>
      <c r="J677">
        <v>0</v>
      </c>
      <c r="K677">
        <v>2000</v>
      </c>
      <c r="L677">
        <v>0</v>
      </c>
      <c r="M677" t="s">
        <v>29</v>
      </c>
      <c r="N677" t="s">
        <v>30</v>
      </c>
      <c r="O677" t="s">
        <v>44</v>
      </c>
      <c r="P677" t="s">
        <v>85</v>
      </c>
      <c r="Q677" t="s">
        <v>33</v>
      </c>
      <c r="T677">
        <v>3</v>
      </c>
    </row>
    <row r="678" spans="1:20" x14ac:dyDescent="0.45">
      <c r="A678" t="s">
        <v>1177</v>
      </c>
      <c r="B678" t="s">
        <v>481</v>
      </c>
      <c r="C678" t="s">
        <v>422</v>
      </c>
      <c r="D678" t="s">
        <v>424</v>
      </c>
      <c r="E678" t="s">
        <v>109</v>
      </c>
      <c r="F678" t="s">
        <v>146</v>
      </c>
      <c r="G678" t="s">
        <v>147</v>
      </c>
      <c r="H678" t="s">
        <v>42</v>
      </c>
      <c r="I678" t="s">
        <v>122</v>
      </c>
      <c r="J678">
        <v>0</v>
      </c>
      <c r="K678">
        <v>100</v>
      </c>
      <c r="L678">
        <v>0</v>
      </c>
      <c r="N678" t="s">
        <v>30</v>
      </c>
      <c r="O678" t="s">
        <v>44</v>
      </c>
      <c r="P678" t="s">
        <v>58</v>
      </c>
      <c r="Q678" t="s">
        <v>45</v>
      </c>
      <c r="R678" t="s">
        <v>46</v>
      </c>
      <c r="T678">
        <v>3</v>
      </c>
    </row>
    <row r="679" spans="1:20" x14ac:dyDescent="0.45">
      <c r="A679" t="s">
        <v>1178</v>
      </c>
      <c r="B679" t="s">
        <v>37</v>
      </c>
      <c r="C679" t="s">
        <v>424</v>
      </c>
      <c r="D679" t="s">
        <v>207</v>
      </c>
      <c r="E679" t="s">
        <v>181</v>
      </c>
      <c r="F679" t="s">
        <v>115</v>
      </c>
      <c r="G679" t="s">
        <v>116</v>
      </c>
      <c r="H679" t="s">
        <v>71</v>
      </c>
      <c r="I679" t="s">
        <v>72</v>
      </c>
      <c r="J679">
        <v>3</v>
      </c>
      <c r="K679">
        <v>500</v>
      </c>
      <c r="L679">
        <v>1500</v>
      </c>
      <c r="N679" t="s">
        <v>73</v>
      </c>
      <c r="O679" t="s">
        <v>31</v>
      </c>
      <c r="P679" t="s">
        <v>58</v>
      </c>
      <c r="Q679" t="s">
        <v>45</v>
      </c>
      <c r="R679" t="s">
        <v>46</v>
      </c>
      <c r="S679" t="s">
        <v>47</v>
      </c>
      <c r="T679">
        <v>7</v>
      </c>
    </row>
    <row r="680" spans="1:20" x14ac:dyDescent="0.45">
      <c r="A680" t="s">
        <v>1179</v>
      </c>
      <c r="B680" t="s">
        <v>465</v>
      </c>
      <c r="C680" t="s">
        <v>258</v>
      </c>
      <c r="D680" t="s">
        <v>976</v>
      </c>
      <c r="E680" t="s">
        <v>163</v>
      </c>
      <c r="F680" t="s">
        <v>25</v>
      </c>
      <c r="G680" t="s">
        <v>26</v>
      </c>
      <c r="H680" t="s">
        <v>71</v>
      </c>
      <c r="I680" t="s">
        <v>117</v>
      </c>
      <c r="J680">
        <v>1</v>
      </c>
      <c r="K680">
        <v>100</v>
      </c>
      <c r="L680">
        <v>100</v>
      </c>
      <c r="M680" t="s">
        <v>29</v>
      </c>
      <c r="N680" t="s">
        <v>30</v>
      </c>
      <c r="O680" t="s">
        <v>64</v>
      </c>
      <c r="P680" t="s">
        <v>58</v>
      </c>
      <c r="Q680" t="s">
        <v>33</v>
      </c>
      <c r="T680">
        <v>4</v>
      </c>
    </row>
    <row r="681" spans="1:20" x14ac:dyDescent="0.45">
      <c r="A681" t="s">
        <v>1180</v>
      </c>
      <c r="B681" t="s">
        <v>538</v>
      </c>
      <c r="C681" t="s">
        <v>350</v>
      </c>
      <c r="D681" t="s">
        <v>396</v>
      </c>
      <c r="E681" t="s">
        <v>448</v>
      </c>
      <c r="F681" t="s">
        <v>146</v>
      </c>
      <c r="G681" t="s">
        <v>147</v>
      </c>
      <c r="H681" t="s">
        <v>128</v>
      </c>
      <c r="I681" t="s">
        <v>169</v>
      </c>
      <c r="J681">
        <v>0</v>
      </c>
      <c r="K681">
        <v>0</v>
      </c>
      <c r="L681">
        <v>0</v>
      </c>
      <c r="M681" t="s">
        <v>56</v>
      </c>
      <c r="N681" t="s">
        <v>30</v>
      </c>
      <c r="O681" t="s">
        <v>44</v>
      </c>
      <c r="P681" t="s">
        <v>58</v>
      </c>
      <c r="Q681" t="s">
        <v>45</v>
      </c>
      <c r="R681" t="s">
        <v>46</v>
      </c>
      <c r="S681" t="s">
        <v>254</v>
      </c>
      <c r="T681">
        <v>3</v>
      </c>
    </row>
    <row r="682" spans="1:20" x14ac:dyDescent="0.45">
      <c r="A682" t="s">
        <v>1181</v>
      </c>
      <c r="B682" t="s">
        <v>433</v>
      </c>
      <c r="C682" t="s">
        <v>432</v>
      </c>
      <c r="D682" t="s">
        <v>432</v>
      </c>
      <c r="E682" t="s">
        <v>498</v>
      </c>
      <c r="F682" t="s">
        <v>53</v>
      </c>
      <c r="G682" t="s">
        <v>54</v>
      </c>
      <c r="H682" t="s">
        <v>71</v>
      </c>
      <c r="I682" t="s">
        <v>92</v>
      </c>
      <c r="J682">
        <v>1</v>
      </c>
      <c r="K682">
        <v>500</v>
      </c>
      <c r="L682">
        <v>500</v>
      </c>
      <c r="M682" t="s">
        <v>63</v>
      </c>
      <c r="N682" t="s">
        <v>93</v>
      </c>
      <c r="O682" t="s">
        <v>31</v>
      </c>
      <c r="P682" t="s">
        <v>32</v>
      </c>
      <c r="Q682" t="s">
        <v>45</v>
      </c>
      <c r="T682">
        <v>0</v>
      </c>
    </row>
    <row r="683" spans="1:20" x14ac:dyDescent="0.45">
      <c r="A683" t="s">
        <v>1182</v>
      </c>
      <c r="B683" t="s">
        <v>333</v>
      </c>
      <c r="C683" t="s">
        <v>301</v>
      </c>
      <c r="D683" t="s">
        <v>333</v>
      </c>
      <c r="E683" t="s">
        <v>238</v>
      </c>
      <c r="F683" t="s">
        <v>40</v>
      </c>
      <c r="G683" t="s">
        <v>41</v>
      </c>
      <c r="H683" t="s">
        <v>128</v>
      </c>
      <c r="I683" t="s">
        <v>129</v>
      </c>
      <c r="J683">
        <v>0</v>
      </c>
      <c r="K683">
        <v>500</v>
      </c>
      <c r="L683">
        <v>0</v>
      </c>
      <c r="M683" t="s">
        <v>29</v>
      </c>
      <c r="N683" t="s">
        <v>57</v>
      </c>
      <c r="O683" t="s">
        <v>31</v>
      </c>
      <c r="P683" t="s">
        <v>85</v>
      </c>
      <c r="Q683" t="s">
        <v>33</v>
      </c>
      <c r="R683" t="s">
        <v>34</v>
      </c>
      <c r="T683">
        <v>2</v>
      </c>
    </row>
    <row r="684" spans="1:20" x14ac:dyDescent="0.45">
      <c r="A684" t="s">
        <v>1183</v>
      </c>
      <c r="B684" t="s">
        <v>283</v>
      </c>
      <c r="C684" t="s">
        <v>293</v>
      </c>
      <c r="D684" t="s">
        <v>144</v>
      </c>
      <c r="E684" t="s">
        <v>271</v>
      </c>
      <c r="F684" t="s">
        <v>53</v>
      </c>
      <c r="G684" t="s">
        <v>54</v>
      </c>
      <c r="H684" t="s">
        <v>71</v>
      </c>
      <c r="I684" t="s">
        <v>117</v>
      </c>
      <c r="J684">
        <v>-1</v>
      </c>
      <c r="K684">
        <v>500</v>
      </c>
      <c r="L684">
        <v>-144</v>
      </c>
      <c r="M684" t="s">
        <v>56</v>
      </c>
      <c r="N684" t="s">
        <v>93</v>
      </c>
      <c r="O684" t="s">
        <v>79</v>
      </c>
      <c r="P684" t="s">
        <v>85</v>
      </c>
      <c r="Q684" t="s">
        <v>45</v>
      </c>
      <c r="R684" t="s">
        <v>34</v>
      </c>
      <c r="T684">
        <v>5</v>
      </c>
    </row>
    <row r="685" spans="1:20" x14ac:dyDescent="0.45">
      <c r="A685" t="s">
        <v>1184</v>
      </c>
      <c r="B685" t="s">
        <v>323</v>
      </c>
      <c r="C685" t="s">
        <v>513</v>
      </c>
      <c r="D685" t="s">
        <v>481</v>
      </c>
      <c r="E685" t="s">
        <v>607</v>
      </c>
      <c r="F685" t="s">
        <v>115</v>
      </c>
      <c r="G685" t="s">
        <v>116</v>
      </c>
      <c r="H685" t="s">
        <v>128</v>
      </c>
      <c r="I685" t="s">
        <v>231</v>
      </c>
      <c r="J685">
        <v>2</v>
      </c>
      <c r="K685">
        <v>500</v>
      </c>
      <c r="L685">
        <v>1000</v>
      </c>
      <c r="N685" t="s">
        <v>93</v>
      </c>
      <c r="O685" t="s">
        <v>44</v>
      </c>
      <c r="P685" t="s">
        <v>32</v>
      </c>
      <c r="Q685" t="s">
        <v>45</v>
      </c>
      <c r="T685">
        <v>6</v>
      </c>
    </row>
    <row r="686" spans="1:20" x14ac:dyDescent="0.45">
      <c r="A686" t="s">
        <v>1185</v>
      </c>
      <c r="B686" t="s">
        <v>113</v>
      </c>
      <c r="C686" t="s">
        <v>533</v>
      </c>
      <c r="D686" t="s">
        <v>220</v>
      </c>
      <c r="E686" t="s">
        <v>596</v>
      </c>
      <c r="F686" t="s">
        <v>25</v>
      </c>
      <c r="G686" t="s">
        <v>26</v>
      </c>
      <c r="H686" t="s">
        <v>128</v>
      </c>
      <c r="I686" t="s">
        <v>169</v>
      </c>
      <c r="J686">
        <v>3</v>
      </c>
      <c r="K686">
        <v>1000</v>
      </c>
      <c r="L686">
        <v>3000</v>
      </c>
      <c r="M686" t="s">
        <v>29</v>
      </c>
      <c r="N686" t="s">
        <v>73</v>
      </c>
      <c r="O686" t="s">
        <v>44</v>
      </c>
      <c r="P686" t="s">
        <v>85</v>
      </c>
      <c r="Q686" t="s">
        <v>33</v>
      </c>
      <c r="T686">
        <v>3</v>
      </c>
    </row>
    <row r="687" spans="1:20" x14ac:dyDescent="0.45">
      <c r="A687" t="s">
        <v>1186</v>
      </c>
      <c r="B687" t="s">
        <v>976</v>
      </c>
      <c r="C687" t="s">
        <v>120</v>
      </c>
      <c r="D687" t="s">
        <v>199</v>
      </c>
      <c r="E687" t="s">
        <v>307</v>
      </c>
      <c r="F687" t="s">
        <v>69</v>
      </c>
      <c r="G687" t="s">
        <v>70</v>
      </c>
      <c r="H687" t="s">
        <v>42</v>
      </c>
      <c r="I687" t="s">
        <v>122</v>
      </c>
      <c r="J687">
        <v>3</v>
      </c>
      <c r="K687">
        <v>1000</v>
      </c>
      <c r="L687">
        <v>3171</v>
      </c>
      <c r="M687" t="s">
        <v>63</v>
      </c>
      <c r="N687" t="s">
        <v>93</v>
      </c>
      <c r="O687" t="s">
        <v>44</v>
      </c>
      <c r="P687" t="s">
        <v>85</v>
      </c>
      <c r="Q687" t="s">
        <v>33</v>
      </c>
      <c r="T687">
        <v>2</v>
      </c>
    </row>
    <row r="688" spans="1:20" x14ac:dyDescent="0.45">
      <c r="A688" t="s">
        <v>1187</v>
      </c>
      <c r="B688" t="s">
        <v>215</v>
      </c>
      <c r="C688" t="s">
        <v>663</v>
      </c>
      <c r="D688" t="s">
        <v>497</v>
      </c>
      <c r="E688" t="s">
        <v>591</v>
      </c>
      <c r="F688" t="s">
        <v>91</v>
      </c>
      <c r="G688" t="s">
        <v>41</v>
      </c>
      <c r="H688" t="s">
        <v>27</v>
      </c>
      <c r="I688" t="s">
        <v>28</v>
      </c>
      <c r="J688">
        <v>1</v>
      </c>
      <c r="K688">
        <v>0</v>
      </c>
      <c r="L688">
        <v>0</v>
      </c>
      <c r="M688" t="s">
        <v>56</v>
      </c>
      <c r="N688" t="s">
        <v>73</v>
      </c>
      <c r="O688" t="s">
        <v>64</v>
      </c>
      <c r="P688" t="s">
        <v>85</v>
      </c>
      <c r="Q688" t="s">
        <v>45</v>
      </c>
      <c r="T688">
        <v>3</v>
      </c>
    </row>
    <row r="689" spans="1:20" x14ac:dyDescent="0.45">
      <c r="A689" t="s">
        <v>1188</v>
      </c>
      <c r="B689" t="s">
        <v>270</v>
      </c>
      <c r="C689" t="s">
        <v>277</v>
      </c>
      <c r="D689" t="s">
        <v>1137</v>
      </c>
      <c r="E689" t="s">
        <v>163</v>
      </c>
      <c r="F689" t="s">
        <v>53</v>
      </c>
      <c r="G689" t="s">
        <v>54</v>
      </c>
      <c r="H689" t="s">
        <v>42</v>
      </c>
      <c r="I689" t="s">
        <v>43</v>
      </c>
      <c r="J689">
        <v>2</v>
      </c>
      <c r="K689">
        <v>2000</v>
      </c>
      <c r="L689">
        <v>4000</v>
      </c>
      <c r="M689" t="s">
        <v>63</v>
      </c>
      <c r="N689" t="s">
        <v>93</v>
      </c>
      <c r="O689" t="s">
        <v>79</v>
      </c>
      <c r="P689" t="s">
        <v>32</v>
      </c>
      <c r="Q689" t="s">
        <v>45</v>
      </c>
      <c r="T689">
        <v>1</v>
      </c>
    </row>
    <row r="690" spans="1:20" x14ac:dyDescent="0.45">
      <c r="A690" t="s">
        <v>1189</v>
      </c>
      <c r="B690" t="s">
        <v>419</v>
      </c>
      <c r="C690" t="s">
        <v>1056</v>
      </c>
      <c r="D690" t="s">
        <v>565</v>
      </c>
      <c r="E690" t="s">
        <v>216</v>
      </c>
      <c r="F690" t="s">
        <v>146</v>
      </c>
      <c r="G690" t="s">
        <v>147</v>
      </c>
      <c r="H690" t="s">
        <v>128</v>
      </c>
      <c r="I690" t="s">
        <v>231</v>
      </c>
      <c r="J690">
        <v>-1</v>
      </c>
      <c r="K690">
        <v>0</v>
      </c>
      <c r="L690">
        <v>0</v>
      </c>
      <c r="M690" t="s">
        <v>56</v>
      </c>
      <c r="N690" t="s">
        <v>57</v>
      </c>
      <c r="O690" t="s">
        <v>44</v>
      </c>
      <c r="P690" t="s">
        <v>58</v>
      </c>
      <c r="Q690" t="s">
        <v>33</v>
      </c>
      <c r="T690">
        <v>-1</v>
      </c>
    </row>
    <row r="691" spans="1:20" x14ac:dyDescent="0.45">
      <c r="A691" t="s">
        <v>1190</v>
      </c>
      <c r="B691" t="s">
        <v>505</v>
      </c>
      <c r="C691" t="s">
        <v>667</v>
      </c>
      <c r="D691" t="s">
        <v>667</v>
      </c>
      <c r="E691" t="s">
        <v>307</v>
      </c>
      <c r="F691" t="s">
        <v>25</v>
      </c>
      <c r="G691" t="s">
        <v>26</v>
      </c>
      <c r="H691" t="s">
        <v>42</v>
      </c>
      <c r="I691" t="s">
        <v>43</v>
      </c>
      <c r="J691">
        <v>0</v>
      </c>
      <c r="K691">
        <v>0</v>
      </c>
      <c r="L691">
        <v>90</v>
      </c>
      <c r="M691" t="s">
        <v>63</v>
      </c>
      <c r="N691" t="s">
        <v>73</v>
      </c>
      <c r="O691" t="s">
        <v>64</v>
      </c>
      <c r="P691" t="s">
        <v>58</v>
      </c>
      <c r="Q691" t="s">
        <v>45</v>
      </c>
      <c r="R691" t="s">
        <v>34</v>
      </c>
      <c r="T691">
        <v>0</v>
      </c>
    </row>
    <row r="692" spans="1:20" x14ac:dyDescent="0.45">
      <c r="A692" t="s">
        <v>1191</v>
      </c>
      <c r="B692" t="s">
        <v>99</v>
      </c>
      <c r="C692" t="s">
        <v>630</v>
      </c>
      <c r="D692" t="s">
        <v>631</v>
      </c>
      <c r="E692" t="s">
        <v>523</v>
      </c>
      <c r="F692" t="s">
        <v>53</v>
      </c>
      <c r="G692" t="s">
        <v>54</v>
      </c>
      <c r="H692" t="s">
        <v>27</v>
      </c>
      <c r="I692" t="s">
        <v>84</v>
      </c>
      <c r="J692">
        <v>1</v>
      </c>
      <c r="K692">
        <v>100</v>
      </c>
      <c r="L692">
        <v>351</v>
      </c>
      <c r="N692" t="s">
        <v>93</v>
      </c>
      <c r="O692" t="s">
        <v>44</v>
      </c>
      <c r="P692" t="s">
        <v>58</v>
      </c>
      <c r="Q692" t="s">
        <v>33</v>
      </c>
      <c r="T692">
        <v>3</v>
      </c>
    </row>
    <row r="693" spans="1:20" x14ac:dyDescent="0.45">
      <c r="A693" t="s">
        <v>1192</v>
      </c>
      <c r="B693" t="s">
        <v>672</v>
      </c>
      <c r="C693" t="s">
        <v>121</v>
      </c>
      <c r="D693" t="s">
        <v>200</v>
      </c>
      <c r="E693" t="s">
        <v>68</v>
      </c>
      <c r="F693" t="s">
        <v>53</v>
      </c>
      <c r="G693" t="s">
        <v>54</v>
      </c>
      <c r="H693" t="s">
        <v>71</v>
      </c>
      <c r="I693" t="s">
        <v>72</v>
      </c>
      <c r="J693">
        <v>-1</v>
      </c>
      <c r="K693">
        <v>0</v>
      </c>
      <c r="L693">
        <v>0</v>
      </c>
      <c r="M693" t="s">
        <v>63</v>
      </c>
      <c r="N693" t="s">
        <v>30</v>
      </c>
      <c r="O693" t="s">
        <v>79</v>
      </c>
      <c r="P693" t="s">
        <v>58</v>
      </c>
      <c r="Q693" t="s">
        <v>33</v>
      </c>
      <c r="R693" t="s">
        <v>34</v>
      </c>
      <c r="T693">
        <v>5</v>
      </c>
    </row>
    <row r="694" spans="1:20" x14ac:dyDescent="0.45">
      <c r="A694" t="s">
        <v>1193</v>
      </c>
      <c r="B694" t="s">
        <v>406</v>
      </c>
      <c r="C694" t="s">
        <v>200</v>
      </c>
      <c r="D694" t="s">
        <v>406</v>
      </c>
      <c r="E694" t="s">
        <v>68</v>
      </c>
      <c r="F694" t="s">
        <v>25</v>
      </c>
      <c r="G694" t="s">
        <v>26</v>
      </c>
      <c r="H694" t="s">
        <v>27</v>
      </c>
      <c r="I694" t="s">
        <v>84</v>
      </c>
      <c r="J694">
        <v>2</v>
      </c>
      <c r="K694">
        <v>500</v>
      </c>
      <c r="L694">
        <v>1000</v>
      </c>
      <c r="M694" t="s">
        <v>29</v>
      </c>
      <c r="N694" t="s">
        <v>57</v>
      </c>
      <c r="O694" t="s">
        <v>64</v>
      </c>
      <c r="P694" t="s">
        <v>32</v>
      </c>
      <c r="Q694" t="s">
        <v>45</v>
      </c>
      <c r="R694" t="s">
        <v>34</v>
      </c>
      <c r="T694">
        <v>2</v>
      </c>
    </row>
    <row r="695" spans="1:20" x14ac:dyDescent="0.45">
      <c r="A695" t="s">
        <v>1194</v>
      </c>
      <c r="B695" t="s">
        <v>600</v>
      </c>
      <c r="C695" t="s">
        <v>593</v>
      </c>
      <c r="D695" t="s">
        <v>593</v>
      </c>
      <c r="E695" t="s">
        <v>141</v>
      </c>
      <c r="F695" t="s">
        <v>25</v>
      </c>
      <c r="G695" t="s">
        <v>26</v>
      </c>
      <c r="H695" t="s">
        <v>71</v>
      </c>
      <c r="I695" t="s">
        <v>72</v>
      </c>
      <c r="J695">
        <v>-1</v>
      </c>
      <c r="K695">
        <v>1000</v>
      </c>
      <c r="L695">
        <v>-1000</v>
      </c>
      <c r="M695" t="s">
        <v>29</v>
      </c>
      <c r="N695" t="s">
        <v>57</v>
      </c>
      <c r="O695" t="s">
        <v>31</v>
      </c>
      <c r="P695" t="s">
        <v>85</v>
      </c>
      <c r="Q695" t="s">
        <v>45</v>
      </c>
      <c r="R695" t="s">
        <v>46</v>
      </c>
      <c r="S695" t="s">
        <v>47</v>
      </c>
      <c r="T695">
        <v>0</v>
      </c>
    </row>
    <row r="696" spans="1:20" x14ac:dyDescent="0.45">
      <c r="A696" t="s">
        <v>1195</v>
      </c>
      <c r="B696" t="s">
        <v>407</v>
      </c>
      <c r="C696" t="s">
        <v>279</v>
      </c>
      <c r="D696" t="s">
        <v>279</v>
      </c>
      <c r="E696" t="s">
        <v>359</v>
      </c>
      <c r="F696" t="s">
        <v>115</v>
      </c>
      <c r="G696" t="s">
        <v>116</v>
      </c>
      <c r="H696" t="s">
        <v>42</v>
      </c>
      <c r="I696" t="s">
        <v>78</v>
      </c>
      <c r="J696">
        <v>1</v>
      </c>
      <c r="K696">
        <v>500</v>
      </c>
      <c r="L696">
        <v>489</v>
      </c>
      <c r="M696" t="s">
        <v>29</v>
      </c>
      <c r="N696" t="s">
        <v>30</v>
      </c>
      <c r="O696" t="s">
        <v>44</v>
      </c>
      <c r="P696" t="s">
        <v>32</v>
      </c>
      <c r="Q696" t="s">
        <v>33</v>
      </c>
      <c r="T696">
        <v>0</v>
      </c>
    </row>
    <row r="697" spans="1:20" x14ac:dyDescent="0.45">
      <c r="A697" t="s">
        <v>1196</v>
      </c>
      <c r="B697" t="s">
        <v>225</v>
      </c>
      <c r="C697" t="s">
        <v>225</v>
      </c>
      <c r="D697" t="s">
        <v>226</v>
      </c>
      <c r="E697" t="s">
        <v>134</v>
      </c>
      <c r="F697" t="s">
        <v>69</v>
      </c>
      <c r="G697" t="s">
        <v>70</v>
      </c>
      <c r="H697" t="s">
        <v>71</v>
      </c>
      <c r="I697" t="s">
        <v>72</v>
      </c>
      <c r="J697">
        <v>0</v>
      </c>
      <c r="K697">
        <v>500</v>
      </c>
      <c r="L697">
        <v>0</v>
      </c>
      <c r="N697" t="s">
        <v>30</v>
      </c>
      <c r="O697" t="s">
        <v>31</v>
      </c>
      <c r="P697" t="s">
        <v>85</v>
      </c>
      <c r="Q697" t="s">
        <v>33</v>
      </c>
      <c r="T697">
        <v>6</v>
      </c>
    </row>
    <row r="698" spans="1:20" x14ac:dyDescent="0.45">
      <c r="A698" t="s">
        <v>1197</v>
      </c>
      <c r="B698" t="s">
        <v>1026</v>
      </c>
      <c r="C698" t="s">
        <v>730</v>
      </c>
      <c r="D698" t="s">
        <v>730</v>
      </c>
      <c r="E698" t="s">
        <v>24</v>
      </c>
      <c r="F698" t="s">
        <v>168</v>
      </c>
      <c r="G698" t="s">
        <v>41</v>
      </c>
      <c r="H698" t="s">
        <v>27</v>
      </c>
      <c r="I698" t="s">
        <v>55</v>
      </c>
      <c r="J698">
        <v>1</v>
      </c>
      <c r="K698">
        <v>2000</v>
      </c>
      <c r="L698">
        <v>2298</v>
      </c>
      <c r="M698" t="s">
        <v>29</v>
      </c>
      <c r="N698" t="s">
        <v>93</v>
      </c>
      <c r="O698" t="s">
        <v>64</v>
      </c>
      <c r="P698" t="s">
        <v>85</v>
      </c>
      <c r="Q698" t="s">
        <v>45</v>
      </c>
      <c r="R698" t="s">
        <v>34</v>
      </c>
      <c r="T698">
        <v>0</v>
      </c>
    </row>
    <row r="699" spans="1:20" x14ac:dyDescent="0.45">
      <c r="A699" t="s">
        <v>1198</v>
      </c>
      <c r="B699" t="s">
        <v>981</v>
      </c>
      <c r="C699" t="s">
        <v>277</v>
      </c>
      <c r="D699" t="s">
        <v>96</v>
      </c>
      <c r="E699" t="s">
        <v>420</v>
      </c>
      <c r="F699" t="s">
        <v>53</v>
      </c>
      <c r="G699" t="s">
        <v>54</v>
      </c>
      <c r="H699" t="s">
        <v>71</v>
      </c>
      <c r="I699" t="s">
        <v>92</v>
      </c>
      <c r="J699">
        <v>0</v>
      </c>
      <c r="K699">
        <v>1000</v>
      </c>
      <c r="L699">
        <v>0</v>
      </c>
      <c r="M699" t="s">
        <v>63</v>
      </c>
      <c r="N699" t="s">
        <v>30</v>
      </c>
      <c r="O699" t="s">
        <v>31</v>
      </c>
      <c r="P699" t="s">
        <v>85</v>
      </c>
      <c r="Q699" t="s">
        <v>33</v>
      </c>
      <c r="R699" t="s">
        <v>34</v>
      </c>
      <c r="T699">
        <v>5</v>
      </c>
    </row>
    <row r="700" spans="1:20" x14ac:dyDescent="0.45">
      <c r="A700" t="s">
        <v>1199</v>
      </c>
      <c r="B700" t="s">
        <v>574</v>
      </c>
      <c r="C700" t="s">
        <v>574</v>
      </c>
      <c r="D700" t="s">
        <v>106</v>
      </c>
      <c r="E700" t="s">
        <v>127</v>
      </c>
      <c r="F700" t="s">
        <v>40</v>
      </c>
      <c r="G700" t="s">
        <v>41</v>
      </c>
      <c r="H700" t="s">
        <v>71</v>
      </c>
      <c r="I700" t="s">
        <v>117</v>
      </c>
      <c r="J700">
        <v>0</v>
      </c>
      <c r="K700">
        <v>0</v>
      </c>
      <c r="L700">
        <v>0</v>
      </c>
      <c r="M700" t="s">
        <v>29</v>
      </c>
      <c r="N700" t="s">
        <v>93</v>
      </c>
      <c r="O700" t="s">
        <v>79</v>
      </c>
      <c r="P700" t="s">
        <v>32</v>
      </c>
      <c r="Q700" t="s">
        <v>45</v>
      </c>
      <c r="T700">
        <v>3</v>
      </c>
    </row>
    <row r="701" spans="1:20" x14ac:dyDescent="0.45">
      <c r="A701" t="s">
        <v>1200</v>
      </c>
      <c r="B701" t="s">
        <v>976</v>
      </c>
      <c r="C701" t="s">
        <v>121</v>
      </c>
      <c r="D701" t="s">
        <v>839</v>
      </c>
      <c r="E701" t="s">
        <v>104</v>
      </c>
      <c r="F701" t="s">
        <v>146</v>
      </c>
      <c r="G701" t="s">
        <v>147</v>
      </c>
      <c r="H701" t="s">
        <v>71</v>
      </c>
      <c r="I701" t="s">
        <v>92</v>
      </c>
      <c r="J701">
        <v>1</v>
      </c>
      <c r="K701">
        <v>2000</v>
      </c>
      <c r="L701">
        <v>2000</v>
      </c>
      <c r="M701" t="s">
        <v>29</v>
      </c>
      <c r="N701" t="s">
        <v>73</v>
      </c>
      <c r="O701" t="s">
        <v>79</v>
      </c>
      <c r="P701" t="s">
        <v>85</v>
      </c>
      <c r="Q701" t="s">
        <v>45</v>
      </c>
      <c r="T701">
        <v>6</v>
      </c>
    </row>
    <row r="702" spans="1:20" x14ac:dyDescent="0.45">
      <c r="A702" t="s">
        <v>1201</v>
      </c>
      <c r="B702" t="s">
        <v>674</v>
      </c>
      <c r="C702" t="s">
        <v>458</v>
      </c>
      <c r="D702" t="s">
        <v>674</v>
      </c>
      <c r="E702" t="s">
        <v>190</v>
      </c>
      <c r="F702" t="s">
        <v>168</v>
      </c>
      <c r="G702" t="s">
        <v>41</v>
      </c>
      <c r="H702" t="s">
        <v>27</v>
      </c>
      <c r="I702" t="s">
        <v>55</v>
      </c>
      <c r="J702">
        <v>2</v>
      </c>
      <c r="K702">
        <v>0</v>
      </c>
      <c r="L702">
        <v>0</v>
      </c>
      <c r="M702" t="s">
        <v>29</v>
      </c>
      <c r="N702" t="s">
        <v>93</v>
      </c>
      <c r="O702" t="s">
        <v>79</v>
      </c>
      <c r="P702" t="s">
        <v>85</v>
      </c>
      <c r="Q702" t="s">
        <v>45</v>
      </c>
      <c r="R702" t="s">
        <v>46</v>
      </c>
      <c r="T702">
        <v>2</v>
      </c>
    </row>
    <row r="703" spans="1:20" x14ac:dyDescent="0.45">
      <c r="A703" t="s">
        <v>1202</v>
      </c>
      <c r="B703" t="s">
        <v>96</v>
      </c>
      <c r="C703" t="s">
        <v>261</v>
      </c>
      <c r="D703" t="s">
        <v>353</v>
      </c>
      <c r="E703" t="s">
        <v>414</v>
      </c>
      <c r="F703" t="s">
        <v>53</v>
      </c>
      <c r="G703" t="s">
        <v>54</v>
      </c>
      <c r="H703" t="s">
        <v>71</v>
      </c>
      <c r="I703" t="s">
        <v>117</v>
      </c>
      <c r="J703">
        <v>1</v>
      </c>
      <c r="K703">
        <v>100</v>
      </c>
      <c r="L703">
        <v>100</v>
      </c>
      <c r="M703" t="s">
        <v>63</v>
      </c>
      <c r="N703" t="s">
        <v>30</v>
      </c>
      <c r="O703" t="s">
        <v>79</v>
      </c>
      <c r="P703" t="s">
        <v>32</v>
      </c>
      <c r="Q703" t="s">
        <v>33</v>
      </c>
      <c r="R703" t="s">
        <v>34</v>
      </c>
      <c r="T703">
        <v>3</v>
      </c>
    </row>
    <row r="704" spans="1:20" x14ac:dyDescent="0.45">
      <c r="A704" t="s">
        <v>1203</v>
      </c>
      <c r="B704" t="s">
        <v>563</v>
      </c>
      <c r="C704" t="s">
        <v>807</v>
      </c>
      <c r="D704" t="s">
        <v>347</v>
      </c>
      <c r="E704" t="s">
        <v>77</v>
      </c>
      <c r="F704" t="s">
        <v>53</v>
      </c>
      <c r="G704" t="s">
        <v>54</v>
      </c>
      <c r="H704" t="s">
        <v>128</v>
      </c>
      <c r="I704" t="s">
        <v>169</v>
      </c>
      <c r="J704">
        <v>2</v>
      </c>
      <c r="K704">
        <v>100</v>
      </c>
      <c r="L704">
        <v>354</v>
      </c>
      <c r="M704" t="s">
        <v>63</v>
      </c>
      <c r="N704" t="s">
        <v>73</v>
      </c>
      <c r="O704" t="s">
        <v>44</v>
      </c>
      <c r="P704" t="s">
        <v>32</v>
      </c>
      <c r="Q704" t="s">
        <v>33</v>
      </c>
      <c r="R704" t="s">
        <v>34</v>
      </c>
      <c r="T704">
        <v>4</v>
      </c>
    </row>
    <row r="705" spans="1:20" x14ac:dyDescent="0.45">
      <c r="A705" t="s">
        <v>1204</v>
      </c>
      <c r="B705" t="s">
        <v>437</v>
      </c>
      <c r="C705" t="s">
        <v>394</v>
      </c>
      <c r="D705" t="s">
        <v>225</v>
      </c>
      <c r="E705" t="s">
        <v>408</v>
      </c>
      <c r="F705" t="s">
        <v>69</v>
      </c>
      <c r="G705" t="s">
        <v>70</v>
      </c>
      <c r="H705" t="s">
        <v>42</v>
      </c>
      <c r="I705" t="s">
        <v>122</v>
      </c>
      <c r="J705">
        <v>0</v>
      </c>
      <c r="K705">
        <v>0</v>
      </c>
      <c r="L705">
        <v>0</v>
      </c>
      <c r="N705" t="s">
        <v>30</v>
      </c>
      <c r="O705" t="s">
        <v>79</v>
      </c>
      <c r="P705" t="s">
        <v>32</v>
      </c>
      <c r="Q705" t="s">
        <v>33</v>
      </c>
      <c r="T705">
        <v>4</v>
      </c>
    </row>
    <row r="706" spans="1:20" x14ac:dyDescent="0.45">
      <c r="A706" t="s">
        <v>1205</v>
      </c>
      <c r="B706" t="s">
        <v>444</v>
      </c>
      <c r="C706" t="s">
        <v>583</v>
      </c>
      <c r="D706" t="s">
        <v>583</v>
      </c>
      <c r="E706" t="s">
        <v>361</v>
      </c>
      <c r="F706" t="s">
        <v>25</v>
      </c>
      <c r="G706" t="s">
        <v>26</v>
      </c>
      <c r="H706" t="s">
        <v>27</v>
      </c>
      <c r="I706" t="s">
        <v>55</v>
      </c>
      <c r="J706">
        <v>1</v>
      </c>
      <c r="K706">
        <v>2000</v>
      </c>
      <c r="L706">
        <v>2000</v>
      </c>
      <c r="M706" t="s">
        <v>29</v>
      </c>
      <c r="N706" t="s">
        <v>93</v>
      </c>
      <c r="O706" t="s">
        <v>64</v>
      </c>
      <c r="P706" t="s">
        <v>85</v>
      </c>
      <c r="Q706" t="s">
        <v>33</v>
      </c>
      <c r="T706">
        <v>0</v>
      </c>
    </row>
    <row r="707" spans="1:20" x14ac:dyDescent="0.45">
      <c r="A707" t="s">
        <v>1206</v>
      </c>
      <c r="B707" t="s">
        <v>309</v>
      </c>
      <c r="C707" t="s">
        <v>411</v>
      </c>
      <c r="D707" t="s">
        <v>211</v>
      </c>
      <c r="E707" t="s">
        <v>320</v>
      </c>
      <c r="F707" t="s">
        <v>146</v>
      </c>
      <c r="G707" t="s">
        <v>147</v>
      </c>
      <c r="H707" t="s">
        <v>42</v>
      </c>
      <c r="I707" t="s">
        <v>122</v>
      </c>
      <c r="J707">
        <v>-1</v>
      </c>
      <c r="K707">
        <v>500</v>
      </c>
      <c r="L707">
        <v>-500</v>
      </c>
      <c r="N707" t="s">
        <v>57</v>
      </c>
      <c r="O707" t="s">
        <v>64</v>
      </c>
      <c r="P707" t="s">
        <v>85</v>
      </c>
      <c r="Q707" t="s">
        <v>33</v>
      </c>
      <c r="R707" t="s">
        <v>34</v>
      </c>
      <c r="T707">
        <v>3</v>
      </c>
    </row>
    <row r="708" spans="1:20" x14ac:dyDescent="0.45">
      <c r="A708" t="s">
        <v>1207</v>
      </c>
      <c r="B708" t="s">
        <v>157</v>
      </c>
      <c r="C708" t="s">
        <v>158</v>
      </c>
      <c r="D708" t="s">
        <v>367</v>
      </c>
      <c r="E708" t="s">
        <v>280</v>
      </c>
      <c r="F708" t="s">
        <v>69</v>
      </c>
      <c r="G708" t="s">
        <v>70</v>
      </c>
      <c r="H708" t="s">
        <v>42</v>
      </c>
      <c r="I708" t="s">
        <v>43</v>
      </c>
      <c r="J708">
        <v>0</v>
      </c>
      <c r="K708">
        <v>1000</v>
      </c>
      <c r="L708">
        <v>0</v>
      </c>
      <c r="N708" t="s">
        <v>57</v>
      </c>
      <c r="O708" t="s">
        <v>44</v>
      </c>
      <c r="P708" t="s">
        <v>58</v>
      </c>
      <c r="Q708" t="s">
        <v>45</v>
      </c>
      <c r="R708" t="s">
        <v>34</v>
      </c>
      <c r="T708">
        <v>-1</v>
      </c>
    </row>
    <row r="709" spans="1:20" x14ac:dyDescent="0.45">
      <c r="A709" t="s">
        <v>1208</v>
      </c>
      <c r="B709" t="s">
        <v>1056</v>
      </c>
      <c r="C709" t="s">
        <v>826</v>
      </c>
      <c r="D709" t="s">
        <v>500</v>
      </c>
      <c r="E709" t="s">
        <v>498</v>
      </c>
      <c r="F709" t="s">
        <v>53</v>
      </c>
      <c r="G709" t="s">
        <v>54</v>
      </c>
      <c r="H709" t="s">
        <v>27</v>
      </c>
      <c r="I709" t="s">
        <v>55</v>
      </c>
      <c r="J709">
        <v>-1</v>
      </c>
      <c r="K709">
        <v>1000</v>
      </c>
      <c r="L709">
        <v>-1000</v>
      </c>
      <c r="M709" t="s">
        <v>63</v>
      </c>
      <c r="N709" t="s">
        <v>57</v>
      </c>
      <c r="O709" t="s">
        <v>64</v>
      </c>
      <c r="P709" t="s">
        <v>58</v>
      </c>
      <c r="Q709" t="s">
        <v>33</v>
      </c>
      <c r="R709" t="s">
        <v>34</v>
      </c>
      <c r="T709">
        <v>3</v>
      </c>
    </row>
    <row r="710" spans="1:20" x14ac:dyDescent="0.45">
      <c r="A710" t="s">
        <v>1209</v>
      </c>
      <c r="B710" t="s">
        <v>275</v>
      </c>
      <c r="C710" t="s">
        <v>188</v>
      </c>
      <c r="D710" t="s">
        <v>188</v>
      </c>
      <c r="E710" t="s">
        <v>287</v>
      </c>
      <c r="F710" t="s">
        <v>53</v>
      </c>
      <c r="G710" t="s">
        <v>54</v>
      </c>
      <c r="H710" t="s">
        <v>42</v>
      </c>
      <c r="I710" t="s">
        <v>43</v>
      </c>
      <c r="J710">
        <v>1</v>
      </c>
      <c r="K710">
        <v>1000</v>
      </c>
      <c r="L710">
        <v>1000</v>
      </c>
      <c r="M710" t="s">
        <v>56</v>
      </c>
      <c r="N710" t="s">
        <v>73</v>
      </c>
      <c r="O710" t="s">
        <v>64</v>
      </c>
      <c r="P710" t="s">
        <v>85</v>
      </c>
      <c r="Q710" t="s">
        <v>45</v>
      </c>
      <c r="R710" t="s">
        <v>46</v>
      </c>
      <c r="S710" t="s">
        <v>47</v>
      </c>
      <c r="T710">
        <v>0</v>
      </c>
    </row>
    <row r="711" spans="1:20" x14ac:dyDescent="0.45">
      <c r="A711" t="s">
        <v>1210</v>
      </c>
      <c r="B711" t="s">
        <v>862</v>
      </c>
      <c r="C711" t="s">
        <v>684</v>
      </c>
      <c r="D711" t="s">
        <v>513</v>
      </c>
      <c r="E711" t="s">
        <v>190</v>
      </c>
      <c r="F711" t="s">
        <v>115</v>
      </c>
      <c r="G711" t="s">
        <v>116</v>
      </c>
      <c r="H711" t="s">
        <v>42</v>
      </c>
      <c r="I711" t="s">
        <v>122</v>
      </c>
      <c r="J711">
        <v>0</v>
      </c>
      <c r="K711">
        <v>1000</v>
      </c>
      <c r="L711">
        <v>0</v>
      </c>
      <c r="N711" t="s">
        <v>93</v>
      </c>
      <c r="O711" t="s">
        <v>79</v>
      </c>
      <c r="P711" t="s">
        <v>32</v>
      </c>
      <c r="Q711" t="s">
        <v>45</v>
      </c>
      <c r="R711" t="s">
        <v>34</v>
      </c>
      <c r="T711">
        <v>-1</v>
      </c>
    </row>
    <row r="712" spans="1:20" x14ac:dyDescent="0.45">
      <c r="A712" t="s">
        <v>1211</v>
      </c>
      <c r="B712" t="s">
        <v>654</v>
      </c>
      <c r="C712" t="s">
        <v>242</v>
      </c>
      <c r="D712" t="s">
        <v>203</v>
      </c>
      <c r="E712" t="s">
        <v>774</v>
      </c>
      <c r="F712" t="s">
        <v>69</v>
      </c>
      <c r="G712" t="s">
        <v>70</v>
      </c>
      <c r="H712" t="s">
        <v>71</v>
      </c>
      <c r="I712" t="s">
        <v>117</v>
      </c>
      <c r="J712">
        <v>2</v>
      </c>
      <c r="K712">
        <v>500</v>
      </c>
      <c r="L712">
        <v>1000</v>
      </c>
      <c r="M712" t="s">
        <v>56</v>
      </c>
      <c r="N712" t="s">
        <v>93</v>
      </c>
      <c r="O712" t="s">
        <v>44</v>
      </c>
      <c r="P712" t="s">
        <v>85</v>
      </c>
      <c r="Q712" t="s">
        <v>45</v>
      </c>
      <c r="R712" t="s">
        <v>46</v>
      </c>
      <c r="S712" t="s">
        <v>47</v>
      </c>
      <c r="T712">
        <v>4</v>
      </c>
    </row>
    <row r="713" spans="1:20" x14ac:dyDescent="0.45">
      <c r="A713" t="s">
        <v>1212</v>
      </c>
      <c r="B713" t="s">
        <v>520</v>
      </c>
      <c r="C713" t="s">
        <v>571</v>
      </c>
      <c r="D713" t="s">
        <v>188</v>
      </c>
      <c r="E713" t="s">
        <v>420</v>
      </c>
      <c r="F713" t="s">
        <v>69</v>
      </c>
      <c r="G713" t="s">
        <v>70</v>
      </c>
      <c r="H713" t="s">
        <v>42</v>
      </c>
      <c r="I713" t="s">
        <v>78</v>
      </c>
      <c r="J713">
        <v>1</v>
      </c>
      <c r="K713">
        <v>100</v>
      </c>
      <c r="L713">
        <v>100</v>
      </c>
      <c r="M713" t="s">
        <v>63</v>
      </c>
      <c r="N713" t="s">
        <v>57</v>
      </c>
      <c r="O713" t="s">
        <v>44</v>
      </c>
      <c r="P713" t="s">
        <v>58</v>
      </c>
      <c r="Q713" t="s">
        <v>45</v>
      </c>
      <c r="R713" t="s">
        <v>34</v>
      </c>
      <c r="T713">
        <v>2</v>
      </c>
    </row>
    <row r="714" spans="1:20" x14ac:dyDescent="0.45">
      <c r="A714" t="s">
        <v>1213</v>
      </c>
      <c r="B714" t="s">
        <v>375</v>
      </c>
      <c r="C714" t="s">
        <v>314</v>
      </c>
      <c r="D714" t="s">
        <v>314</v>
      </c>
      <c r="E714" t="s">
        <v>138</v>
      </c>
      <c r="F714" t="s">
        <v>25</v>
      </c>
      <c r="G714" t="s">
        <v>26</v>
      </c>
      <c r="H714" t="s">
        <v>71</v>
      </c>
      <c r="I714" t="s">
        <v>117</v>
      </c>
      <c r="J714">
        <v>0</v>
      </c>
      <c r="K714">
        <v>500</v>
      </c>
      <c r="L714">
        <v>0</v>
      </c>
      <c r="M714" t="s">
        <v>56</v>
      </c>
      <c r="N714" t="s">
        <v>93</v>
      </c>
      <c r="O714" t="s">
        <v>79</v>
      </c>
      <c r="P714" t="s">
        <v>32</v>
      </c>
      <c r="Q714" t="s">
        <v>45</v>
      </c>
      <c r="R714" t="s">
        <v>34</v>
      </c>
      <c r="T714">
        <v>0</v>
      </c>
    </row>
    <row r="715" spans="1:20" x14ac:dyDescent="0.45">
      <c r="A715" t="s">
        <v>1214</v>
      </c>
      <c r="B715" t="s">
        <v>229</v>
      </c>
      <c r="C715" t="s">
        <v>165</v>
      </c>
      <c r="D715" t="s">
        <v>644</v>
      </c>
      <c r="E715" t="s">
        <v>467</v>
      </c>
      <c r="F715" t="s">
        <v>40</v>
      </c>
      <c r="G715" t="s">
        <v>41</v>
      </c>
      <c r="H715" t="s">
        <v>128</v>
      </c>
      <c r="I715" t="s">
        <v>169</v>
      </c>
      <c r="J715">
        <v>1</v>
      </c>
      <c r="K715">
        <v>100</v>
      </c>
      <c r="L715">
        <v>100</v>
      </c>
      <c r="N715" t="s">
        <v>93</v>
      </c>
      <c r="O715" t="s">
        <v>44</v>
      </c>
      <c r="P715" t="s">
        <v>85</v>
      </c>
      <c r="Q715" t="s">
        <v>33</v>
      </c>
      <c r="R715" t="s">
        <v>34</v>
      </c>
      <c r="T715">
        <v>5</v>
      </c>
    </row>
    <row r="716" spans="1:20" x14ac:dyDescent="0.45">
      <c r="A716" t="s">
        <v>1215</v>
      </c>
      <c r="B716" t="s">
        <v>22</v>
      </c>
      <c r="C716" t="s">
        <v>23</v>
      </c>
      <c r="D716" t="s">
        <v>197</v>
      </c>
      <c r="E716" t="s">
        <v>372</v>
      </c>
      <c r="F716" t="s">
        <v>168</v>
      </c>
      <c r="G716" t="s">
        <v>41</v>
      </c>
      <c r="H716" t="s">
        <v>27</v>
      </c>
      <c r="I716" t="s">
        <v>55</v>
      </c>
      <c r="J716">
        <v>3</v>
      </c>
      <c r="K716">
        <v>2000</v>
      </c>
      <c r="L716">
        <v>6000</v>
      </c>
      <c r="M716" t="s">
        <v>63</v>
      </c>
      <c r="N716" t="s">
        <v>73</v>
      </c>
      <c r="O716" t="s">
        <v>79</v>
      </c>
      <c r="P716" t="s">
        <v>85</v>
      </c>
      <c r="Q716" t="s">
        <v>33</v>
      </c>
      <c r="R716" t="s">
        <v>46</v>
      </c>
      <c r="T716">
        <v>7</v>
      </c>
    </row>
    <row r="717" spans="1:20" x14ac:dyDescent="0.45">
      <c r="A717" t="s">
        <v>1216</v>
      </c>
      <c r="B717" t="s">
        <v>667</v>
      </c>
      <c r="C717" t="s">
        <v>505</v>
      </c>
      <c r="D717" t="s">
        <v>489</v>
      </c>
      <c r="E717" t="s">
        <v>359</v>
      </c>
      <c r="F717" t="s">
        <v>69</v>
      </c>
      <c r="G717" t="s">
        <v>70</v>
      </c>
      <c r="H717" t="s">
        <v>128</v>
      </c>
      <c r="I717" t="s">
        <v>169</v>
      </c>
      <c r="J717">
        <v>3</v>
      </c>
      <c r="K717">
        <v>100</v>
      </c>
      <c r="L717">
        <v>300</v>
      </c>
      <c r="M717" t="s">
        <v>29</v>
      </c>
      <c r="N717" t="s">
        <v>93</v>
      </c>
      <c r="O717" t="s">
        <v>44</v>
      </c>
      <c r="P717" t="s">
        <v>32</v>
      </c>
      <c r="Q717" t="s">
        <v>45</v>
      </c>
      <c r="R717" t="s">
        <v>46</v>
      </c>
      <c r="S717" t="s">
        <v>245</v>
      </c>
      <c r="T717">
        <v>3</v>
      </c>
    </row>
    <row r="718" spans="1:20" x14ac:dyDescent="0.45">
      <c r="A718" t="s">
        <v>1217</v>
      </c>
      <c r="B718" t="s">
        <v>407</v>
      </c>
      <c r="C718" t="s">
        <v>520</v>
      </c>
      <c r="D718" t="s">
        <v>522</v>
      </c>
      <c r="E718" t="s">
        <v>348</v>
      </c>
      <c r="F718" t="s">
        <v>115</v>
      </c>
      <c r="G718" t="s">
        <v>116</v>
      </c>
      <c r="H718" t="s">
        <v>128</v>
      </c>
      <c r="I718" t="s">
        <v>129</v>
      </c>
      <c r="J718">
        <v>0</v>
      </c>
      <c r="K718">
        <v>0</v>
      </c>
      <c r="L718">
        <v>0</v>
      </c>
      <c r="M718" t="s">
        <v>63</v>
      </c>
      <c r="N718" t="s">
        <v>73</v>
      </c>
      <c r="O718" t="s">
        <v>44</v>
      </c>
      <c r="P718" t="s">
        <v>58</v>
      </c>
      <c r="Q718" t="s">
        <v>45</v>
      </c>
      <c r="R718" t="s">
        <v>34</v>
      </c>
      <c r="T718">
        <v>1</v>
      </c>
    </row>
    <row r="719" spans="1:20" x14ac:dyDescent="0.45">
      <c r="A719" t="s">
        <v>1218</v>
      </c>
      <c r="B719" t="s">
        <v>759</v>
      </c>
      <c r="C719" t="s">
        <v>160</v>
      </c>
      <c r="D719" t="s">
        <v>161</v>
      </c>
      <c r="E719" t="s">
        <v>221</v>
      </c>
      <c r="F719" t="s">
        <v>91</v>
      </c>
      <c r="G719" t="s">
        <v>41</v>
      </c>
      <c r="H719" t="s">
        <v>42</v>
      </c>
      <c r="I719" t="s">
        <v>78</v>
      </c>
      <c r="J719">
        <v>-1</v>
      </c>
      <c r="K719">
        <v>2000</v>
      </c>
      <c r="L719">
        <v>-2000</v>
      </c>
      <c r="M719" t="s">
        <v>56</v>
      </c>
      <c r="N719" t="s">
        <v>73</v>
      </c>
      <c r="O719" t="s">
        <v>79</v>
      </c>
      <c r="P719" t="s">
        <v>32</v>
      </c>
      <c r="Q719" t="s">
        <v>33</v>
      </c>
      <c r="R719" t="s">
        <v>34</v>
      </c>
      <c r="T719">
        <v>3</v>
      </c>
    </row>
    <row r="720" spans="1:20" x14ac:dyDescent="0.45">
      <c r="A720" t="s">
        <v>1219</v>
      </c>
      <c r="B720" t="s">
        <v>316</v>
      </c>
      <c r="C720" t="s">
        <v>316</v>
      </c>
      <c r="D720" t="s">
        <v>317</v>
      </c>
      <c r="E720" t="s">
        <v>227</v>
      </c>
      <c r="F720" t="s">
        <v>40</v>
      </c>
      <c r="G720" t="s">
        <v>41</v>
      </c>
      <c r="H720" t="s">
        <v>71</v>
      </c>
      <c r="I720" t="s">
        <v>117</v>
      </c>
      <c r="J720">
        <v>3</v>
      </c>
      <c r="K720">
        <v>100</v>
      </c>
      <c r="L720">
        <v>300</v>
      </c>
      <c r="M720" t="s">
        <v>29</v>
      </c>
      <c r="N720" t="s">
        <v>73</v>
      </c>
      <c r="O720" t="s">
        <v>31</v>
      </c>
      <c r="P720" t="s">
        <v>58</v>
      </c>
      <c r="Q720" t="s">
        <v>33</v>
      </c>
      <c r="R720" t="s">
        <v>34</v>
      </c>
      <c r="T720">
        <v>5</v>
      </c>
    </row>
    <row r="721" spans="1:20" x14ac:dyDescent="0.45">
      <c r="A721" t="s">
        <v>1220</v>
      </c>
      <c r="B721" t="s">
        <v>152</v>
      </c>
      <c r="C721" t="s">
        <v>582</v>
      </c>
      <c r="D721" t="s">
        <v>748</v>
      </c>
      <c r="E721" t="s">
        <v>141</v>
      </c>
      <c r="F721" t="s">
        <v>115</v>
      </c>
      <c r="G721" t="s">
        <v>116</v>
      </c>
      <c r="H721" t="s">
        <v>71</v>
      </c>
      <c r="I721" t="s">
        <v>92</v>
      </c>
      <c r="J721">
        <v>2</v>
      </c>
      <c r="K721">
        <v>2000</v>
      </c>
      <c r="L721">
        <v>4000</v>
      </c>
      <c r="M721" t="s">
        <v>63</v>
      </c>
      <c r="N721" t="s">
        <v>93</v>
      </c>
      <c r="O721" t="s">
        <v>44</v>
      </c>
      <c r="P721" t="s">
        <v>32</v>
      </c>
      <c r="Q721" t="s">
        <v>45</v>
      </c>
      <c r="R721" t="s">
        <v>46</v>
      </c>
      <c r="S721" t="s">
        <v>254</v>
      </c>
      <c r="T721">
        <v>5</v>
      </c>
    </row>
    <row r="722" spans="1:20" x14ac:dyDescent="0.45">
      <c r="A722" t="s">
        <v>1221</v>
      </c>
      <c r="B722" t="s">
        <v>593</v>
      </c>
      <c r="C722" t="s">
        <v>715</v>
      </c>
      <c r="D722" t="s">
        <v>277</v>
      </c>
      <c r="E722" t="s">
        <v>298</v>
      </c>
      <c r="F722" t="s">
        <v>91</v>
      </c>
      <c r="G722" t="s">
        <v>41</v>
      </c>
      <c r="H722" t="s">
        <v>128</v>
      </c>
      <c r="I722" t="s">
        <v>129</v>
      </c>
      <c r="J722">
        <v>0</v>
      </c>
      <c r="K722">
        <v>1000</v>
      </c>
      <c r="L722">
        <v>0</v>
      </c>
      <c r="M722" t="s">
        <v>29</v>
      </c>
      <c r="N722" t="s">
        <v>73</v>
      </c>
      <c r="O722" t="s">
        <v>64</v>
      </c>
      <c r="P722" t="s">
        <v>32</v>
      </c>
      <c r="Q722" t="s">
        <v>33</v>
      </c>
      <c r="R722" t="s">
        <v>34</v>
      </c>
      <c r="T722">
        <v>6</v>
      </c>
    </row>
    <row r="723" spans="1:20" x14ac:dyDescent="0.45">
      <c r="A723" t="s">
        <v>1222</v>
      </c>
      <c r="B723" t="s">
        <v>728</v>
      </c>
      <c r="C723" t="s">
        <v>728</v>
      </c>
      <c r="D723" t="s">
        <v>603</v>
      </c>
      <c r="E723" t="s">
        <v>253</v>
      </c>
      <c r="F723" t="s">
        <v>91</v>
      </c>
      <c r="G723" t="s">
        <v>41</v>
      </c>
      <c r="H723" t="s">
        <v>71</v>
      </c>
      <c r="I723" t="s">
        <v>117</v>
      </c>
      <c r="J723">
        <v>1</v>
      </c>
      <c r="K723">
        <v>100</v>
      </c>
      <c r="L723">
        <v>100</v>
      </c>
      <c r="N723" t="s">
        <v>30</v>
      </c>
      <c r="O723" t="s">
        <v>79</v>
      </c>
      <c r="P723" t="s">
        <v>58</v>
      </c>
      <c r="Q723" t="s">
        <v>33</v>
      </c>
      <c r="R723" t="s">
        <v>34</v>
      </c>
      <c r="T723">
        <v>6</v>
      </c>
    </row>
    <row r="724" spans="1:20" x14ac:dyDescent="0.45">
      <c r="A724" t="s">
        <v>1223</v>
      </c>
      <c r="B724" t="s">
        <v>119</v>
      </c>
      <c r="C724" t="s">
        <v>672</v>
      </c>
      <c r="D724" t="s">
        <v>119</v>
      </c>
      <c r="E724" t="s">
        <v>238</v>
      </c>
      <c r="F724" t="s">
        <v>53</v>
      </c>
      <c r="G724" t="s">
        <v>54</v>
      </c>
      <c r="H724" t="s">
        <v>27</v>
      </c>
      <c r="I724" t="s">
        <v>28</v>
      </c>
      <c r="J724">
        <v>0</v>
      </c>
      <c r="K724">
        <v>1000</v>
      </c>
      <c r="L724">
        <v>0</v>
      </c>
      <c r="N724" t="s">
        <v>93</v>
      </c>
      <c r="O724" t="s">
        <v>79</v>
      </c>
      <c r="P724" t="s">
        <v>85</v>
      </c>
      <c r="Q724" t="s">
        <v>45</v>
      </c>
      <c r="R724" t="s">
        <v>34</v>
      </c>
      <c r="T724">
        <v>1</v>
      </c>
    </row>
    <row r="725" spans="1:20" x14ac:dyDescent="0.45">
      <c r="A725" t="s">
        <v>1224</v>
      </c>
      <c r="B725" t="s">
        <v>589</v>
      </c>
      <c r="C725" t="s">
        <v>1225</v>
      </c>
      <c r="D725" t="s">
        <v>565</v>
      </c>
      <c r="E725" t="s">
        <v>361</v>
      </c>
      <c r="F725" t="s">
        <v>40</v>
      </c>
      <c r="G725" t="s">
        <v>41</v>
      </c>
      <c r="H725" t="s">
        <v>42</v>
      </c>
      <c r="I725" t="s">
        <v>122</v>
      </c>
      <c r="J725">
        <v>0</v>
      </c>
      <c r="K725">
        <v>2000</v>
      </c>
      <c r="L725">
        <v>0</v>
      </c>
      <c r="N725" t="s">
        <v>93</v>
      </c>
      <c r="O725" t="s">
        <v>31</v>
      </c>
      <c r="P725" t="s">
        <v>58</v>
      </c>
      <c r="Q725" t="s">
        <v>45</v>
      </c>
      <c r="R725" t="s">
        <v>34</v>
      </c>
      <c r="T725">
        <v>4</v>
      </c>
    </row>
    <row r="726" spans="1:20" x14ac:dyDescent="0.45">
      <c r="A726" t="s">
        <v>1226</v>
      </c>
      <c r="B726" t="s">
        <v>430</v>
      </c>
      <c r="C726" t="s">
        <v>76</v>
      </c>
      <c r="D726" t="s">
        <v>430</v>
      </c>
      <c r="E726" t="s">
        <v>287</v>
      </c>
      <c r="F726" t="s">
        <v>53</v>
      </c>
      <c r="G726" t="s">
        <v>54</v>
      </c>
      <c r="H726" t="s">
        <v>42</v>
      </c>
      <c r="I726" t="s">
        <v>78</v>
      </c>
      <c r="J726">
        <v>2</v>
      </c>
      <c r="K726">
        <v>0</v>
      </c>
      <c r="L726">
        <v>-16</v>
      </c>
      <c r="M726" t="s">
        <v>63</v>
      </c>
      <c r="N726" t="s">
        <v>73</v>
      </c>
      <c r="O726" t="s">
        <v>64</v>
      </c>
      <c r="P726" t="s">
        <v>32</v>
      </c>
      <c r="Q726" t="s">
        <v>45</v>
      </c>
      <c r="R726" t="s">
        <v>46</v>
      </c>
      <c r="S726" t="s">
        <v>245</v>
      </c>
      <c r="T726">
        <v>1</v>
      </c>
    </row>
    <row r="727" spans="1:20" x14ac:dyDescent="0.45">
      <c r="A727" t="s">
        <v>1227</v>
      </c>
      <c r="B727" t="s">
        <v>230</v>
      </c>
      <c r="C727" t="s">
        <v>230</v>
      </c>
      <c r="D727" t="s">
        <v>620</v>
      </c>
      <c r="E727" t="s">
        <v>448</v>
      </c>
      <c r="F727" t="s">
        <v>115</v>
      </c>
      <c r="G727" t="s">
        <v>116</v>
      </c>
      <c r="H727" t="s">
        <v>27</v>
      </c>
      <c r="I727" t="s">
        <v>55</v>
      </c>
      <c r="J727">
        <v>0</v>
      </c>
      <c r="K727">
        <v>2000</v>
      </c>
      <c r="L727">
        <v>417</v>
      </c>
      <c r="N727" t="s">
        <v>57</v>
      </c>
      <c r="O727" t="s">
        <v>79</v>
      </c>
      <c r="P727" t="s">
        <v>85</v>
      </c>
      <c r="Q727" t="s">
        <v>45</v>
      </c>
      <c r="R727" t="s">
        <v>34</v>
      </c>
      <c r="T727">
        <v>3</v>
      </c>
    </row>
    <row r="728" spans="1:20" x14ac:dyDescent="0.45">
      <c r="A728" t="s">
        <v>1228</v>
      </c>
      <c r="B728" t="s">
        <v>185</v>
      </c>
      <c r="C728" t="s">
        <v>87</v>
      </c>
      <c r="D728" t="s">
        <v>441</v>
      </c>
      <c r="E728" t="s">
        <v>298</v>
      </c>
      <c r="F728" t="s">
        <v>53</v>
      </c>
      <c r="G728" t="s">
        <v>54</v>
      </c>
      <c r="H728" t="s">
        <v>128</v>
      </c>
      <c r="I728" t="s">
        <v>169</v>
      </c>
      <c r="J728">
        <v>0</v>
      </c>
      <c r="K728">
        <v>0</v>
      </c>
      <c r="L728">
        <v>-46</v>
      </c>
      <c r="M728" t="s">
        <v>56</v>
      </c>
      <c r="N728" t="s">
        <v>57</v>
      </c>
      <c r="O728" t="s">
        <v>44</v>
      </c>
      <c r="P728" t="s">
        <v>85</v>
      </c>
      <c r="Q728" t="s">
        <v>33</v>
      </c>
      <c r="R728" t="s">
        <v>34</v>
      </c>
      <c r="T728">
        <v>7</v>
      </c>
    </row>
    <row r="729" spans="1:20" x14ac:dyDescent="0.45">
      <c r="A729" t="s">
        <v>1229</v>
      </c>
      <c r="B729" t="s">
        <v>393</v>
      </c>
      <c r="C729" t="s">
        <v>394</v>
      </c>
      <c r="D729" t="s">
        <v>438</v>
      </c>
      <c r="E729" t="s">
        <v>339</v>
      </c>
      <c r="F729" t="s">
        <v>146</v>
      </c>
      <c r="G729" t="s">
        <v>147</v>
      </c>
      <c r="H729" t="s">
        <v>42</v>
      </c>
      <c r="I729" t="s">
        <v>122</v>
      </c>
      <c r="J729">
        <v>-1</v>
      </c>
      <c r="K729">
        <v>2000</v>
      </c>
      <c r="L729">
        <v>-2000</v>
      </c>
      <c r="N729" t="s">
        <v>73</v>
      </c>
      <c r="O729" t="s">
        <v>44</v>
      </c>
      <c r="P729" t="s">
        <v>32</v>
      </c>
      <c r="Q729" t="s">
        <v>33</v>
      </c>
      <c r="R729" t="s">
        <v>46</v>
      </c>
      <c r="T729">
        <v>3</v>
      </c>
    </row>
    <row r="730" spans="1:20" x14ac:dyDescent="0.45">
      <c r="A730" t="s">
        <v>1230</v>
      </c>
      <c r="B730" t="s">
        <v>386</v>
      </c>
      <c r="C730" t="s">
        <v>99</v>
      </c>
      <c r="D730" t="s">
        <v>728</v>
      </c>
      <c r="E730" t="s">
        <v>216</v>
      </c>
      <c r="F730" t="s">
        <v>146</v>
      </c>
      <c r="G730" t="s">
        <v>147</v>
      </c>
      <c r="H730" t="s">
        <v>42</v>
      </c>
      <c r="I730" t="s">
        <v>78</v>
      </c>
      <c r="J730">
        <v>3</v>
      </c>
      <c r="K730">
        <v>100</v>
      </c>
      <c r="L730">
        <v>300</v>
      </c>
      <c r="M730" t="s">
        <v>56</v>
      </c>
      <c r="N730" t="s">
        <v>73</v>
      </c>
      <c r="O730" t="s">
        <v>79</v>
      </c>
      <c r="P730" t="s">
        <v>85</v>
      </c>
      <c r="Q730" t="s">
        <v>33</v>
      </c>
      <c r="R730" t="s">
        <v>46</v>
      </c>
      <c r="T730">
        <v>7</v>
      </c>
    </row>
    <row r="731" spans="1:20" x14ac:dyDescent="0.45">
      <c r="A731" t="s">
        <v>1231</v>
      </c>
      <c r="B731" t="s">
        <v>88</v>
      </c>
      <c r="C731" t="s">
        <v>185</v>
      </c>
      <c r="D731" t="s">
        <v>88</v>
      </c>
      <c r="E731" t="s">
        <v>523</v>
      </c>
      <c r="F731" t="s">
        <v>40</v>
      </c>
      <c r="G731" t="s">
        <v>41</v>
      </c>
      <c r="H731" t="s">
        <v>27</v>
      </c>
      <c r="I731" t="s">
        <v>84</v>
      </c>
      <c r="J731">
        <v>1</v>
      </c>
      <c r="K731">
        <v>1000</v>
      </c>
      <c r="L731">
        <v>1000</v>
      </c>
      <c r="M731" t="s">
        <v>56</v>
      </c>
      <c r="N731" t="s">
        <v>93</v>
      </c>
      <c r="O731" t="s">
        <v>64</v>
      </c>
      <c r="P731" t="s">
        <v>85</v>
      </c>
      <c r="Q731" t="s">
        <v>45</v>
      </c>
      <c r="R731" t="s">
        <v>34</v>
      </c>
      <c r="T731">
        <v>1</v>
      </c>
    </row>
    <row r="732" spans="1:20" x14ac:dyDescent="0.45">
      <c r="A732" t="s">
        <v>1232</v>
      </c>
      <c r="B732" t="s">
        <v>749</v>
      </c>
      <c r="C732" t="s">
        <v>747</v>
      </c>
      <c r="D732" t="s">
        <v>714</v>
      </c>
      <c r="E732" t="s">
        <v>598</v>
      </c>
      <c r="F732" t="s">
        <v>168</v>
      </c>
      <c r="G732" t="s">
        <v>41</v>
      </c>
      <c r="H732" t="s">
        <v>128</v>
      </c>
      <c r="I732" t="s">
        <v>129</v>
      </c>
      <c r="J732">
        <v>-1</v>
      </c>
      <c r="K732">
        <v>0</v>
      </c>
      <c r="L732">
        <v>0</v>
      </c>
      <c r="M732" t="s">
        <v>29</v>
      </c>
      <c r="N732" t="s">
        <v>57</v>
      </c>
      <c r="O732" t="s">
        <v>31</v>
      </c>
      <c r="P732" t="s">
        <v>32</v>
      </c>
      <c r="Q732" t="s">
        <v>33</v>
      </c>
      <c r="T732">
        <v>5</v>
      </c>
    </row>
    <row r="733" spans="1:20" x14ac:dyDescent="0.45">
      <c r="A733" t="s">
        <v>1233</v>
      </c>
      <c r="B733" t="s">
        <v>640</v>
      </c>
      <c r="C733" t="s">
        <v>640</v>
      </c>
      <c r="D733" t="s">
        <v>845</v>
      </c>
      <c r="E733" t="s">
        <v>498</v>
      </c>
      <c r="F733" t="s">
        <v>168</v>
      </c>
      <c r="G733" t="s">
        <v>41</v>
      </c>
      <c r="H733" t="s">
        <v>71</v>
      </c>
      <c r="I733" t="s">
        <v>117</v>
      </c>
      <c r="J733">
        <v>3</v>
      </c>
      <c r="K733">
        <v>2000</v>
      </c>
      <c r="L733">
        <v>6000</v>
      </c>
      <c r="M733" t="s">
        <v>56</v>
      </c>
      <c r="N733" t="s">
        <v>93</v>
      </c>
      <c r="O733" t="s">
        <v>79</v>
      </c>
      <c r="P733" t="s">
        <v>32</v>
      </c>
      <c r="Q733" t="s">
        <v>33</v>
      </c>
      <c r="R733" t="s">
        <v>34</v>
      </c>
      <c r="T733">
        <v>5</v>
      </c>
    </row>
    <row r="734" spans="1:20" x14ac:dyDescent="0.45">
      <c r="A734" t="s">
        <v>1234</v>
      </c>
      <c r="B734" t="s">
        <v>747</v>
      </c>
      <c r="C734" t="s">
        <v>749</v>
      </c>
      <c r="D734" t="s">
        <v>687</v>
      </c>
      <c r="E734" t="s">
        <v>190</v>
      </c>
      <c r="F734" t="s">
        <v>53</v>
      </c>
      <c r="G734" t="s">
        <v>54</v>
      </c>
      <c r="H734" t="s">
        <v>128</v>
      </c>
      <c r="I734" t="s">
        <v>231</v>
      </c>
      <c r="J734">
        <v>1</v>
      </c>
      <c r="K734">
        <v>0</v>
      </c>
      <c r="L734">
        <v>0</v>
      </c>
      <c r="M734" t="s">
        <v>63</v>
      </c>
      <c r="N734" t="s">
        <v>30</v>
      </c>
      <c r="O734" t="s">
        <v>64</v>
      </c>
      <c r="P734" t="s">
        <v>58</v>
      </c>
      <c r="Q734" t="s">
        <v>33</v>
      </c>
      <c r="R734" t="s">
        <v>34</v>
      </c>
      <c r="T734">
        <v>6</v>
      </c>
    </row>
    <row r="735" spans="1:20" x14ac:dyDescent="0.45">
      <c r="A735" t="s">
        <v>1235</v>
      </c>
      <c r="B735" t="s">
        <v>390</v>
      </c>
      <c r="C735" t="s">
        <v>400</v>
      </c>
      <c r="D735" t="s">
        <v>400</v>
      </c>
      <c r="E735" t="s">
        <v>401</v>
      </c>
      <c r="F735" t="s">
        <v>53</v>
      </c>
      <c r="G735" t="s">
        <v>54</v>
      </c>
      <c r="H735" t="s">
        <v>128</v>
      </c>
      <c r="I735" t="s">
        <v>231</v>
      </c>
      <c r="J735">
        <v>1</v>
      </c>
      <c r="K735">
        <v>1000</v>
      </c>
      <c r="L735">
        <v>1000</v>
      </c>
      <c r="M735" t="s">
        <v>63</v>
      </c>
      <c r="N735" t="s">
        <v>30</v>
      </c>
      <c r="O735" t="s">
        <v>44</v>
      </c>
      <c r="P735" t="s">
        <v>32</v>
      </c>
      <c r="Q735" t="s">
        <v>45</v>
      </c>
      <c r="R735" t="s">
        <v>46</v>
      </c>
      <c r="S735" t="s">
        <v>47</v>
      </c>
      <c r="T735">
        <v>0</v>
      </c>
    </row>
    <row r="736" spans="1:20" x14ac:dyDescent="0.45">
      <c r="A736" t="s">
        <v>1236</v>
      </c>
      <c r="B736" t="s">
        <v>460</v>
      </c>
      <c r="C736" t="s">
        <v>160</v>
      </c>
      <c r="D736" t="s">
        <v>677</v>
      </c>
      <c r="E736" t="s">
        <v>498</v>
      </c>
      <c r="F736" t="s">
        <v>40</v>
      </c>
      <c r="G736" t="s">
        <v>41</v>
      </c>
      <c r="H736" t="s">
        <v>71</v>
      </c>
      <c r="I736" t="s">
        <v>92</v>
      </c>
      <c r="J736">
        <v>2</v>
      </c>
      <c r="K736">
        <v>1000</v>
      </c>
      <c r="L736">
        <v>2000</v>
      </c>
      <c r="M736" t="s">
        <v>29</v>
      </c>
      <c r="N736" t="s">
        <v>30</v>
      </c>
      <c r="O736" t="s">
        <v>64</v>
      </c>
      <c r="P736" t="s">
        <v>32</v>
      </c>
      <c r="Q736" t="s">
        <v>45</v>
      </c>
      <c r="R736" t="s">
        <v>46</v>
      </c>
      <c r="S736" t="s">
        <v>245</v>
      </c>
      <c r="T736">
        <v>1</v>
      </c>
    </row>
    <row r="737" spans="1:20" x14ac:dyDescent="0.45">
      <c r="A737" t="s">
        <v>1237</v>
      </c>
      <c r="B737" t="s">
        <v>274</v>
      </c>
      <c r="C737" t="s">
        <v>407</v>
      </c>
      <c r="D737" t="s">
        <v>571</v>
      </c>
      <c r="E737" t="s">
        <v>320</v>
      </c>
      <c r="F737" t="s">
        <v>40</v>
      </c>
      <c r="G737" t="s">
        <v>41</v>
      </c>
      <c r="H737" t="s">
        <v>27</v>
      </c>
      <c r="I737" t="s">
        <v>55</v>
      </c>
      <c r="J737">
        <v>-1</v>
      </c>
      <c r="K737">
        <v>2000</v>
      </c>
      <c r="L737">
        <v>-2000</v>
      </c>
      <c r="M737" t="s">
        <v>63</v>
      </c>
      <c r="N737" t="s">
        <v>73</v>
      </c>
      <c r="O737" t="s">
        <v>31</v>
      </c>
      <c r="P737" t="s">
        <v>58</v>
      </c>
      <c r="Q737" t="s">
        <v>33</v>
      </c>
      <c r="R737" t="s">
        <v>46</v>
      </c>
      <c r="S737" t="s">
        <v>47</v>
      </c>
      <c r="T737">
        <v>6</v>
      </c>
    </row>
    <row r="738" spans="1:20" x14ac:dyDescent="0.45">
      <c r="A738" t="s">
        <v>1238</v>
      </c>
      <c r="B738" t="s">
        <v>224</v>
      </c>
      <c r="C738" t="s">
        <v>460</v>
      </c>
      <c r="D738" t="s">
        <v>461</v>
      </c>
      <c r="E738" t="s">
        <v>334</v>
      </c>
      <c r="F738" t="s">
        <v>168</v>
      </c>
      <c r="G738" t="s">
        <v>41</v>
      </c>
      <c r="H738" t="s">
        <v>71</v>
      </c>
      <c r="I738" t="s">
        <v>92</v>
      </c>
      <c r="J738">
        <v>2</v>
      </c>
      <c r="K738">
        <v>500</v>
      </c>
      <c r="L738">
        <v>1000</v>
      </c>
      <c r="M738" t="s">
        <v>56</v>
      </c>
      <c r="N738" t="s">
        <v>30</v>
      </c>
      <c r="O738" t="s">
        <v>79</v>
      </c>
      <c r="P738" t="s">
        <v>32</v>
      </c>
      <c r="Q738" t="s">
        <v>45</v>
      </c>
      <c r="R738" t="s">
        <v>46</v>
      </c>
      <c r="S738" t="s">
        <v>254</v>
      </c>
      <c r="T738">
        <v>7</v>
      </c>
    </row>
    <row r="739" spans="1:20" x14ac:dyDescent="0.45">
      <c r="A739" t="s">
        <v>1239</v>
      </c>
      <c r="B739" t="s">
        <v>311</v>
      </c>
      <c r="C739" t="s">
        <v>311</v>
      </c>
      <c r="D739" t="s">
        <v>178</v>
      </c>
      <c r="E739" t="s">
        <v>607</v>
      </c>
      <c r="F739" t="s">
        <v>168</v>
      </c>
      <c r="G739" t="s">
        <v>41</v>
      </c>
      <c r="H739" t="s">
        <v>71</v>
      </c>
      <c r="I739" t="s">
        <v>117</v>
      </c>
      <c r="J739">
        <v>-1</v>
      </c>
      <c r="K739">
        <v>2000</v>
      </c>
      <c r="L739">
        <v>-2000</v>
      </c>
      <c r="N739" t="s">
        <v>93</v>
      </c>
      <c r="O739" t="s">
        <v>31</v>
      </c>
      <c r="P739" t="s">
        <v>85</v>
      </c>
      <c r="Q739" t="s">
        <v>33</v>
      </c>
      <c r="R739" t="s">
        <v>34</v>
      </c>
      <c r="T739">
        <v>-1</v>
      </c>
    </row>
    <row r="740" spans="1:20" x14ac:dyDescent="0.45">
      <c r="A740" t="s">
        <v>1240</v>
      </c>
      <c r="B740" t="s">
        <v>233</v>
      </c>
      <c r="C740" t="s">
        <v>88</v>
      </c>
      <c r="D740" t="s">
        <v>185</v>
      </c>
      <c r="E740" t="s">
        <v>401</v>
      </c>
      <c r="F740" t="s">
        <v>25</v>
      </c>
      <c r="G740" t="s">
        <v>26</v>
      </c>
      <c r="H740" t="s">
        <v>42</v>
      </c>
      <c r="I740" t="s">
        <v>78</v>
      </c>
      <c r="J740">
        <v>1</v>
      </c>
      <c r="K740">
        <v>1000</v>
      </c>
      <c r="L740">
        <v>1000</v>
      </c>
      <c r="M740" t="s">
        <v>63</v>
      </c>
      <c r="N740" t="s">
        <v>93</v>
      </c>
      <c r="O740" t="s">
        <v>79</v>
      </c>
      <c r="P740" t="s">
        <v>85</v>
      </c>
      <c r="Q740" t="s">
        <v>45</v>
      </c>
      <c r="R740" t="s">
        <v>46</v>
      </c>
      <c r="S740" t="s">
        <v>254</v>
      </c>
      <c r="T740">
        <v>-1</v>
      </c>
    </row>
    <row r="741" spans="1:20" x14ac:dyDescent="0.45">
      <c r="A741" t="s">
        <v>1241</v>
      </c>
      <c r="B741" t="s">
        <v>220</v>
      </c>
      <c r="C741" t="s">
        <v>624</v>
      </c>
      <c r="D741" t="s">
        <v>345</v>
      </c>
      <c r="E741" t="s">
        <v>591</v>
      </c>
      <c r="F741" t="s">
        <v>115</v>
      </c>
      <c r="G741" t="s">
        <v>116</v>
      </c>
      <c r="H741" t="s">
        <v>128</v>
      </c>
      <c r="I741" t="s">
        <v>231</v>
      </c>
      <c r="J741">
        <v>3</v>
      </c>
      <c r="K741">
        <v>1000</v>
      </c>
      <c r="L741">
        <v>3000</v>
      </c>
      <c r="N741" t="s">
        <v>73</v>
      </c>
      <c r="O741" t="s">
        <v>44</v>
      </c>
      <c r="P741" t="s">
        <v>32</v>
      </c>
      <c r="Q741" t="s">
        <v>45</v>
      </c>
      <c r="T741">
        <v>2</v>
      </c>
    </row>
    <row r="742" spans="1:20" x14ac:dyDescent="0.45">
      <c r="A742" t="s">
        <v>1242</v>
      </c>
      <c r="B742" t="s">
        <v>513</v>
      </c>
      <c r="C742" t="s">
        <v>512</v>
      </c>
      <c r="D742" t="s">
        <v>703</v>
      </c>
      <c r="E742" t="s">
        <v>163</v>
      </c>
      <c r="F742" t="s">
        <v>115</v>
      </c>
      <c r="G742" t="s">
        <v>116</v>
      </c>
      <c r="H742" t="s">
        <v>42</v>
      </c>
      <c r="I742" t="s">
        <v>78</v>
      </c>
      <c r="J742">
        <v>2</v>
      </c>
      <c r="K742">
        <v>0</v>
      </c>
      <c r="L742">
        <v>0</v>
      </c>
      <c r="N742" t="s">
        <v>93</v>
      </c>
      <c r="O742" t="s">
        <v>79</v>
      </c>
      <c r="P742" t="s">
        <v>32</v>
      </c>
      <c r="Q742" t="s">
        <v>45</v>
      </c>
      <c r="R742" t="s">
        <v>46</v>
      </c>
      <c r="T742">
        <v>6</v>
      </c>
    </row>
    <row r="743" spans="1:20" x14ac:dyDescent="0.45">
      <c r="A743" t="s">
        <v>1243</v>
      </c>
      <c r="B743" t="s">
        <v>230</v>
      </c>
      <c r="C743" t="s">
        <v>375</v>
      </c>
      <c r="D743" t="s">
        <v>374</v>
      </c>
      <c r="E743" t="s">
        <v>154</v>
      </c>
      <c r="F743" t="s">
        <v>40</v>
      </c>
      <c r="G743" t="s">
        <v>41</v>
      </c>
      <c r="H743" t="s">
        <v>42</v>
      </c>
      <c r="I743" t="s">
        <v>78</v>
      </c>
      <c r="J743">
        <v>2</v>
      </c>
      <c r="K743">
        <v>2000</v>
      </c>
      <c r="L743">
        <v>4000</v>
      </c>
      <c r="M743" t="s">
        <v>63</v>
      </c>
      <c r="N743" t="s">
        <v>73</v>
      </c>
      <c r="O743" t="s">
        <v>79</v>
      </c>
      <c r="P743" t="s">
        <v>85</v>
      </c>
      <c r="Q743" t="s">
        <v>33</v>
      </c>
      <c r="R743" t="s">
        <v>46</v>
      </c>
      <c r="S743" t="s">
        <v>254</v>
      </c>
      <c r="T743">
        <v>2</v>
      </c>
    </row>
    <row r="744" spans="1:20" x14ac:dyDescent="0.45">
      <c r="A744" t="s">
        <v>1244</v>
      </c>
      <c r="B744" t="s">
        <v>892</v>
      </c>
      <c r="C744" t="s">
        <v>394</v>
      </c>
      <c r="D744" t="s">
        <v>225</v>
      </c>
      <c r="E744" t="s">
        <v>97</v>
      </c>
      <c r="F744" t="s">
        <v>91</v>
      </c>
      <c r="G744" t="s">
        <v>41</v>
      </c>
      <c r="H744" t="s">
        <v>71</v>
      </c>
      <c r="I744" t="s">
        <v>92</v>
      </c>
      <c r="J744">
        <v>2</v>
      </c>
      <c r="K744">
        <v>0</v>
      </c>
      <c r="L744">
        <v>0</v>
      </c>
      <c r="M744" t="s">
        <v>63</v>
      </c>
      <c r="N744" t="s">
        <v>30</v>
      </c>
      <c r="O744" t="s">
        <v>64</v>
      </c>
      <c r="P744" t="s">
        <v>58</v>
      </c>
      <c r="Q744" t="s">
        <v>33</v>
      </c>
      <c r="R744" t="s">
        <v>34</v>
      </c>
      <c r="T744">
        <v>4</v>
      </c>
    </row>
    <row r="745" spans="1:20" x14ac:dyDescent="0.45">
      <c r="A745" t="s">
        <v>1245</v>
      </c>
      <c r="B745" t="s">
        <v>665</v>
      </c>
      <c r="C745" t="s">
        <v>665</v>
      </c>
      <c r="D745" t="s">
        <v>323</v>
      </c>
      <c r="E745" t="s">
        <v>368</v>
      </c>
      <c r="F745" t="s">
        <v>115</v>
      </c>
      <c r="G745" t="s">
        <v>116</v>
      </c>
      <c r="H745" t="s">
        <v>71</v>
      </c>
      <c r="I745" t="s">
        <v>72</v>
      </c>
      <c r="J745">
        <v>3</v>
      </c>
      <c r="K745">
        <v>2000</v>
      </c>
      <c r="L745">
        <v>5624</v>
      </c>
      <c r="M745" t="s">
        <v>56</v>
      </c>
      <c r="N745" t="s">
        <v>93</v>
      </c>
      <c r="O745" t="s">
        <v>64</v>
      </c>
      <c r="P745" t="s">
        <v>32</v>
      </c>
      <c r="Q745" t="s">
        <v>33</v>
      </c>
      <c r="R745" t="s">
        <v>46</v>
      </c>
      <c r="S745" t="s">
        <v>254</v>
      </c>
      <c r="T745">
        <v>7</v>
      </c>
    </row>
    <row r="746" spans="1:20" x14ac:dyDescent="0.45">
      <c r="A746" t="s">
        <v>1246</v>
      </c>
      <c r="B746" t="s">
        <v>286</v>
      </c>
      <c r="C746" t="s">
        <v>530</v>
      </c>
      <c r="D746" t="s">
        <v>404</v>
      </c>
      <c r="E746" t="s">
        <v>387</v>
      </c>
      <c r="F746" t="s">
        <v>25</v>
      </c>
      <c r="G746" t="s">
        <v>26</v>
      </c>
      <c r="H746" t="s">
        <v>42</v>
      </c>
      <c r="I746" t="s">
        <v>43</v>
      </c>
      <c r="J746">
        <v>-1</v>
      </c>
      <c r="K746">
        <v>1000</v>
      </c>
      <c r="L746">
        <v>-889</v>
      </c>
      <c r="N746" t="s">
        <v>93</v>
      </c>
      <c r="O746" t="s">
        <v>31</v>
      </c>
      <c r="P746" t="s">
        <v>32</v>
      </c>
      <c r="Q746" t="s">
        <v>45</v>
      </c>
      <c r="R746" t="s">
        <v>46</v>
      </c>
      <c r="S746" t="s">
        <v>47</v>
      </c>
      <c r="T746">
        <v>4</v>
      </c>
    </row>
    <row r="747" spans="1:20" x14ac:dyDescent="0.45">
      <c r="A747" t="s">
        <v>1247</v>
      </c>
      <c r="B747" t="s">
        <v>628</v>
      </c>
      <c r="C747" t="s">
        <v>333</v>
      </c>
      <c r="D747" t="s">
        <v>453</v>
      </c>
      <c r="E747" t="s">
        <v>305</v>
      </c>
      <c r="F747" t="s">
        <v>91</v>
      </c>
      <c r="G747" t="s">
        <v>41</v>
      </c>
      <c r="H747" t="s">
        <v>27</v>
      </c>
      <c r="I747" t="s">
        <v>55</v>
      </c>
      <c r="J747">
        <v>1</v>
      </c>
      <c r="K747">
        <v>100</v>
      </c>
      <c r="L747">
        <v>100</v>
      </c>
      <c r="M747" t="s">
        <v>63</v>
      </c>
      <c r="N747" t="s">
        <v>73</v>
      </c>
      <c r="O747" t="s">
        <v>64</v>
      </c>
      <c r="P747" t="s">
        <v>58</v>
      </c>
      <c r="Q747" t="s">
        <v>45</v>
      </c>
      <c r="T747">
        <v>4</v>
      </c>
    </row>
    <row r="748" spans="1:20" x14ac:dyDescent="0.45">
      <c r="A748" t="s">
        <v>1248</v>
      </c>
      <c r="B748" t="s">
        <v>470</v>
      </c>
      <c r="C748" t="s">
        <v>748</v>
      </c>
      <c r="D748" t="s">
        <v>713</v>
      </c>
      <c r="E748" t="s">
        <v>238</v>
      </c>
      <c r="F748" t="s">
        <v>25</v>
      </c>
      <c r="G748" t="s">
        <v>26</v>
      </c>
      <c r="H748" t="s">
        <v>128</v>
      </c>
      <c r="I748" t="s">
        <v>231</v>
      </c>
      <c r="J748">
        <v>0</v>
      </c>
      <c r="K748">
        <v>100</v>
      </c>
      <c r="L748">
        <v>0</v>
      </c>
      <c r="M748" t="s">
        <v>56</v>
      </c>
      <c r="N748" t="s">
        <v>73</v>
      </c>
      <c r="O748" t="s">
        <v>79</v>
      </c>
      <c r="P748" t="s">
        <v>85</v>
      </c>
      <c r="Q748" t="s">
        <v>33</v>
      </c>
      <c r="R748" t="s">
        <v>46</v>
      </c>
      <c r="S748" t="s">
        <v>245</v>
      </c>
      <c r="T748">
        <v>5</v>
      </c>
    </row>
    <row r="749" spans="1:20" x14ac:dyDescent="0.45">
      <c r="A749" t="s">
        <v>1249</v>
      </c>
      <c r="B749" t="s">
        <v>522</v>
      </c>
      <c r="C749" t="s">
        <v>275</v>
      </c>
      <c r="D749" t="s">
        <v>171</v>
      </c>
      <c r="E749" t="s">
        <v>263</v>
      </c>
      <c r="F749" t="s">
        <v>146</v>
      </c>
      <c r="G749" t="s">
        <v>147</v>
      </c>
      <c r="H749" t="s">
        <v>128</v>
      </c>
      <c r="I749" t="s">
        <v>129</v>
      </c>
      <c r="J749">
        <v>1</v>
      </c>
      <c r="K749">
        <v>100</v>
      </c>
      <c r="L749">
        <v>100</v>
      </c>
      <c r="M749" t="s">
        <v>56</v>
      </c>
      <c r="N749" t="s">
        <v>73</v>
      </c>
      <c r="O749" t="s">
        <v>31</v>
      </c>
      <c r="P749" t="s">
        <v>32</v>
      </c>
      <c r="Q749" t="s">
        <v>45</v>
      </c>
      <c r="R749" t="s">
        <v>46</v>
      </c>
      <c r="T749">
        <v>2</v>
      </c>
    </row>
    <row r="750" spans="1:20" x14ac:dyDescent="0.45">
      <c r="A750" t="s">
        <v>1250</v>
      </c>
      <c r="B750" t="s">
        <v>149</v>
      </c>
      <c r="C750" t="s">
        <v>457</v>
      </c>
      <c r="D750" t="s">
        <v>675</v>
      </c>
      <c r="E750" t="s">
        <v>216</v>
      </c>
      <c r="F750" t="s">
        <v>53</v>
      </c>
      <c r="G750" t="s">
        <v>54</v>
      </c>
      <c r="H750" t="s">
        <v>42</v>
      </c>
      <c r="I750" t="s">
        <v>43</v>
      </c>
      <c r="J750">
        <v>0</v>
      </c>
      <c r="K750">
        <v>2000</v>
      </c>
      <c r="L750">
        <v>0</v>
      </c>
      <c r="N750" t="s">
        <v>73</v>
      </c>
      <c r="O750" t="s">
        <v>44</v>
      </c>
      <c r="P750" t="s">
        <v>58</v>
      </c>
      <c r="Q750" t="s">
        <v>33</v>
      </c>
      <c r="R750" t="s">
        <v>46</v>
      </c>
      <c r="S750" t="s">
        <v>254</v>
      </c>
      <c r="T750">
        <v>6</v>
      </c>
    </row>
    <row r="751" spans="1:20" x14ac:dyDescent="0.45">
      <c r="A751" t="s">
        <v>1251</v>
      </c>
      <c r="B751" t="s">
        <v>492</v>
      </c>
      <c r="C751" t="s">
        <v>262</v>
      </c>
      <c r="D751" t="s">
        <v>150</v>
      </c>
      <c r="E751" t="s">
        <v>154</v>
      </c>
      <c r="F751" t="s">
        <v>40</v>
      </c>
      <c r="G751" t="s">
        <v>41</v>
      </c>
      <c r="H751" t="s">
        <v>128</v>
      </c>
      <c r="I751" t="s">
        <v>169</v>
      </c>
      <c r="J751">
        <v>0</v>
      </c>
      <c r="K751">
        <v>500</v>
      </c>
      <c r="L751">
        <v>0</v>
      </c>
      <c r="M751" t="s">
        <v>29</v>
      </c>
      <c r="N751" t="s">
        <v>93</v>
      </c>
      <c r="O751" t="s">
        <v>31</v>
      </c>
      <c r="P751" t="s">
        <v>32</v>
      </c>
      <c r="Q751" t="s">
        <v>33</v>
      </c>
      <c r="T751">
        <v>3</v>
      </c>
    </row>
    <row r="752" spans="1:20" x14ac:dyDescent="0.45">
      <c r="A752" t="s">
        <v>1252</v>
      </c>
      <c r="B752" t="s">
        <v>1056</v>
      </c>
      <c r="C752" t="s">
        <v>798</v>
      </c>
      <c r="D752" t="s">
        <v>826</v>
      </c>
      <c r="E752" t="s">
        <v>68</v>
      </c>
      <c r="F752" t="s">
        <v>40</v>
      </c>
      <c r="G752" t="s">
        <v>41</v>
      </c>
      <c r="H752" t="s">
        <v>27</v>
      </c>
      <c r="I752" t="s">
        <v>84</v>
      </c>
      <c r="J752">
        <v>3</v>
      </c>
      <c r="K752">
        <v>1000</v>
      </c>
      <c r="L752">
        <v>3000</v>
      </c>
      <c r="M752" t="s">
        <v>29</v>
      </c>
      <c r="N752" t="s">
        <v>30</v>
      </c>
      <c r="O752" t="s">
        <v>64</v>
      </c>
      <c r="P752" t="s">
        <v>32</v>
      </c>
      <c r="Q752" t="s">
        <v>45</v>
      </c>
      <c r="R752" t="s">
        <v>46</v>
      </c>
      <c r="S752" t="s">
        <v>47</v>
      </c>
      <c r="T752">
        <v>1</v>
      </c>
    </row>
    <row r="753" spans="1:20" x14ac:dyDescent="0.45">
      <c r="A753" t="s">
        <v>1253</v>
      </c>
      <c r="B753" t="s">
        <v>157</v>
      </c>
      <c r="C753" t="s">
        <v>355</v>
      </c>
      <c r="D753" t="s">
        <v>436</v>
      </c>
      <c r="E753" t="s">
        <v>39</v>
      </c>
      <c r="F753" t="s">
        <v>91</v>
      </c>
      <c r="G753" t="s">
        <v>41</v>
      </c>
      <c r="H753" t="s">
        <v>71</v>
      </c>
      <c r="I753" t="s">
        <v>117</v>
      </c>
      <c r="J753">
        <v>-1</v>
      </c>
      <c r="K753">
        <v>2000</v>
      </c>
      <c r="L753">
        <v>-2000</v>
      </c>
      <c r="M753" t="s">
        <v>56</v>
      </c>
      <c r="N753" t="s">
        <v>73</v>
      </c>
      <c r="O753" t="s">
        <v>31</v>
      </c>
      <c r="P753" t="s">
        <v>32</v>
      </c>
      <c r="Q753" t="s">
        <v>33</v>
      </c>
      <c r="T753">
        <v>6</v>
      </c>
    </row>
    <row r="754" spans="1:20" x14ac:dyDescent="0.45">
      <c r="A754" t="s">
        <v>1254</v>
      </c>
      <c r="B754" t="s">
        <v>301</v>
      </c>
      <c r="C754" t="s">
        <v>301</v>
      </c>
      <c r="D754" t="s">
        <v>614</v>
      </c>
      <c r="E754" t="s">
        <v>359</v>
      </c>
      <c r="F754" t="s">
        <v>40</v>
      </c>
      <c r="G754" t="s">
        <v>41</v>
      </c>
      <c r="H754" t="s">
        <v>42</v>
      </c>
      <c r="I754" t="s">
        <v>122</v>
      </c>
      <c r="J754">
        <v>3</v>
      </c>
      <c r="K754">
        <v>500</v>
      </c>
      <c r="L754">
        <v>1550</v>
      </c>
      <c r="N754" t="s">
        <v>30</v>
      </c>
      <c r="O754" t="s">
        <v>64</v>
      </c>
      <c r="P754" t="s">
        <v>58</v>
      </c>
      <c r="Q754" t="s">
        <v>45</v>
      </c>
      <c r="T754">
        <v>3</v>
      </c>
    </row>
    <row r="755" spans="1:20" x14ac:dyDescent="0.45">
      <c r="A755" t="s">
        <v>1255</v>
      </c>
      <c r="B755" t="s">
        <v>507</v>
      </c>
      <c r="C755" t="s">
        <v>630</v>
      </c>
      <c r="D755" t="s">
        <v>99</v>
      </c>
      <c r="E755" t="s">
        <v>463</v>
      </c>
      <c r="F755" t="s">
        <v>25</v>
      </c>
      <c r="G755" t="s">
        <v>26</v>
      </c>
      <c r="H755" t="s">
        <v>42</v>
      </c>
      <c r="I755" t="s">
        <v>122</v>
      </c>
      <c r="J755">
        <v>2</v>
      </c>
      <c r="K755">
        <v>0</v>
      </c>
      <c r="L755">
        <v>0</v>
      </c>
      <c r="M755" t="s">
        <v>63</v>
      </c>
      <c r="N755" t="s">
        <v>93</v>
      </c>
      <c r="O755" t="s">
        <v>79</v>
      </c>
      <c r="P755" t="s">
        <v>85</v>
      </c>
      <c r="Q755" t="s">
        <v>45</v>
      </c>
      <c r="R755" t="s">
        <v>34</v>
      </c>
      <c r="T755">
        <v>1</v>
      </c>
    </row>
    <row r="756" spans="1:20" x14ac:dyDescent="0.45">
      <c r="A756" t="s">
        <v>1256</v>
      </c>
      <c r="B756" t="s">
        <v>730</v>
      </c>
      <c r="C756" t="s">
        <v>730</v>
      </c>
      <c r="D756" t="s">
        <v>730</v>
      </c>
      <c r="E756" t="s">
        <v>249</v>
      </c>
      <c r="F756" t="s">
        <v>115</v>
      </c>
      <c r="G756" t="s">
        <v>116</v>
      </c>
      <c r="H756" t="s">
        <v>71</v>
      </c>
      <c r="I756" t="s">
        <v>72</v>
      </c>
      <c r="J756">
        <v>-1</v>
      </c>
      <c r="K756">
        <v>500</v>
      </c>
      <c r="L756">
        <v>-500</v>
      </c>
      <c r="M756" t="s">
        <v>63</v>
      </c>
      <c r="N756" t="s">
        <v>30</v>
      </c>
      <c r="O756" t="s">
        <v>64</v>
      </c>
      <c r="P756" t="s">
        <v>85</v>
      </c>
      <c r="Q756" t="s">
        <v>33</v>
      </c>
      <c r="R756" t="s">
        <v>34</v>
      </c>
      <c r="T756">
        <v>0</v>
      </c>
    </row>
    <row r="757" spans="1:20" x14ac:dyDescent="0.45">
      <c r="A757" t="s">
        <v>1257</v>
      </c>
      <c r="B757" t="s">
        <v>229</v>
      </c>
      <c r="C757" t="s">
        <v>835</v>
      </c>
      <c r="D757" t="s">
        <v>166</v>
      </c>
      <c r="E757" t="s">
        <v>515</v>
      </c>
      <c r="F757" t="s">
        <v>40</v>
      </c>
      <c r="G757" t="s">
        <v>41</v>
      </c>
      <c r="H757" t="s">
        <v>42</v>
      </c>
      <c r="I757" t="s">
        <v>43</v>
      </c>
      <c r="J757">
        <v>2</v>
      </c>
      <c r="K757">
        <v>2000</v>
      </c>
      <c r="L757">
        <v>4000</v>
      </c>
      <c r="N757" t="s">
        <v>57</v>
      </c>
      <c r="O757" t="s">
        <v>44</v>
      </c>
      <c r="P757" t="s">
        <v>85</v>
      </c>
      <c r="Q757" t="s">
        <v>33</v>
      </c>
      <c r="R757" t="s">
        <v>34</v>
      </c>
      <c r="T757">
        <v>3</v>
      </c>
    </row>
    <row r="758" spans="1:20" x14ac:dyDescent="0.45">
      <c r="A758" t="s">
        <v>1258</v>
      </c>
      <c r="B758" t="s">
        <v>286</v>
      </c>
      <c r="C758" t="s">
        <v>530</v>
      </c>
      <c r="D758" t="s">
        <v>530</v>
      </c>
      <c r="E758" t="s">
        <v>194</v>
      </c>
      <c r="F758" t="s">
        <v>146</v>
      </c>
      <c r="G758" t="s">
        <v>147</v>
      </c>
      <c r="H758" t="s">
        <v>42</v>
      </c>
      <c r="I758" t="s">
        <v>43</v>
      </c>
      <c r="J758">
        <v>2</v>
      </c>
      <c r="K758">
        <v>2000</v>
      </c>
      <c r="L758">
        <v>4000</v>
      </c>
      <c r="M758" t="s">
        <v>63</v>
      </c>
      <c r="N758" t="s">
        <v>30</v>
      </c>
      <c r="O758" t="s">
        <v>44</v>
      </c>
      <c r="P758" t="s">
        <v>32</v>
      </c>
      <c r="Q758" t="s">
        <v>33</v>
      </c>
      <c r="R758" t="s">
        <v>34</v>
      </c>
      <c r="T758">
        <v>0</v>
      </c>
    </row>
    <row r="759" spans="1:20" x14ac:dyDescent="0.45">
      <c r="A759" t="s">
        <v>1259</v>
      </c>
      <c r="B759" t="s">
        <v>451</v>
      </c>
      <c r="C759" t="s">
        <v>451</v>
      </c>
      <c r="D759" t="s">
        <v>636</v>
      </c>
      <c r="E759" t="s">
        <v>361</v>
      </c>
      <c r="F759" t="s">
        <v>91</v>
      </c>
      <c r="G759" t="s">
        <v>41</v>
      </c>
      <c r="H759" t="s">
        <v>128</v>
      </c>
      <c r="I759" t="s">
        <v>169</v>
      </c>
      <c r="J759">
        <v>0</v>
      </c>
      <c r="K759">
        <v>0</v>
      </c>
      <c r="L759">
        <v>0</v>
      </c>
      <c r="M759" t="s">
        <v>56</v>
      </c>
      <c r="N759" t="s">
        <v>30</v>
      </c>
      <c r="O759" t="s">
        <v>31</v>
      </c>
      <c r="P759" t="s">
        <v>32</v>
      </c>
      <c r="Q759" t="s">
        <v>45</v>
      </c>
      <c r="R759" t="s">
        <v>46</v>
      </c>
      <c r="S759" t="s">
        <v>254</v>
      </c>
      <c r="T759">
        <v>4</v>
      </c>
    </row>
    <row r="760" spans="1:20" x14ac:dyDescent="0.45">
      <c r="A760" t="s">
        <v>1260</v>
      </c>
      <c r="B760" t="s">
        <v>333</v>
      </c>
      <c r="C760" t="s">
        <v>614</v>
      </c>
      <c r="D760" t="s">
        <v>243</v>
      </c>
      <c r="E760" t="s">
        <v>523</v>
      </c>
      <c r="F760" t="s">
        <v>168</v>
      </c>
      <c r="G760" t="s">
        <v>41</v>
      </c>
      <c r="H760" t="s">
        <v>71</v>
      </c>
      <c r="I760" t="s">
        <v>117</v>
      </c>
      <c r="J760">
        <v>2</v>
      </c>
      <c r="K760">
        <v>100</v>
      </c>
      <c r="L760">
        <v>200</v>
      </c>
      <c r="M760" t="s">
        <v>29</v>
      </c>
      <c r="N760" t="s">
        <v>57</v>
      </c>
      <c r="O760" t="s">
        <v>64</v>
      </c>
      <c r="P760" t="s">
        <v>85</v>
      </c>
      <c r="Q760" t="s">
        <v>45</v>
      </c>
      <c r="R760" t="s">
        <v>34</v>
      </c>
      <c r="T760">
        <v>5</v>
      </c>
    </row>
    <row r="761" spans="1:20" x14ac:dyDescent="0.45">
      <c r="A761" t="s">
        <v>1261</v>
      </c>
      <c r="B761" t="s">
        <v>557</v>
      </c>
      <c r="C761" t="s">
        <v>644</v>
      </c>
      <c r="D761" t="s">
        <v>374</v>
      </c>
      <c r="E761" t="s">
        <v>307</v>
      </c>
      <c r="F761" t="s">
        <v>69</v>
      </c>
      <c r="G761" t="s">
        <v>70</v>
      </c>
      <c r="H761" t="s">
        <v>128</v>
      </c>
      <c r="I761" t="s">
        <v>129</v>
      </c>
      <c r="J761">
        <v>2</v>
      </c>
      <c r="K761">
        <v>2000</v>
      </c>
      <c r="L761">
        <v>4000</v>
      </c>
      <c r="M761" t="s">
        <v>56</v>
      </c>
      <c r="N761" t="s">
        <v>30</v>
      </c>
      <c r="O761" t="s">
        <v>31</v>
      </c>
      <c r="P761" t="s">
        <v>58</v>
      </c>
      <c r="Q761" t="s">
        <v>45</v>
      </c>
      <c r="R761" t="s">
        <v>34</v>
      </c>
      <c r="T761">
        <v>4</v>
      </c>
    </row>
    <row r="762" spans="1:20" x14ac:dyDescent="0.45">
      <c r="A762" t="s">
        <v>1262</v>
      </c>
      <c r="B762" t="s">
        <v>839</v>
      </c>
      <c r="C762" t="s">
        <v>416</v>
      </c>
      <c r="D762" t="s">
        <v>201</v>
      </c>
      <c r="E762" t="s">
        <v>104</v>
      </c>
      <c r="F762" t="s">
        <v>69</v>
      </c>
      <c r="G762" t="s">
        <v>70</v>
      </c>
      <c r="H762" t="s">
        <v>42</v>
      </c>
      <c r="I762" t="s">
        <v>122</v>
      </c>
      <c r="J762">
        <v>3</v>
      </c>
      <c r="K762">
        <v>100</v>
      </c>
      <c r="L762">
        <v>300</v>
      </c>
      <c r="M762" t="s">
        <v>63</v>
      </c>
      <c r="N762" t="s">
        <v>73</v>
      </c>
      <c r="O762" t="s">
        <v>44</v>
      </c>
      <c r="P762" t="s">
        <v>58</v>
      </c>
      <c r="Q762" t="s">
        <v>33</v>
      </c>
      <c r="R762" t="s">
        <v>34</v>
      </c>
      <c r="T762">
        <v>5</v>
      </c>
    </row>
    <row r="763" spans="1:20" x14ac:dyDescent="0.45">
      <c r="A763" t="s">
        <v>1263</v>
      </c>
      <c r="B763" t="s">
        <v>36</v>
      </c>
      <c r="C763" t="s">
        <v>424</v>
      </c>
      <c r="D763" t="s">
        <v>396</v>
      </c>
      <c r="E763" t="s">
        <v>361</v>
      </c>
      <c r="F763" t="s">
        <v>53</v>
      </c>
      <c r="G763" t="s">
        <v>54</v>
      </c>
      <c r="H763" t="s">
        <v>71</v>
      </c>
      <c r="I763" t="s">
        <v>72</v>
      </c>
      <c r="J763">
        <v>3</v>
      </c>
      <c r="K763">
        <v>0</v>
      </c>
      <c r="L763">
        <v>0</v>
      </c>
      <c r="N763" t="s">
        <v>93</v>
      </c>
      <c r="O763" t="s">
        <v>64</v>
      </c>
      <c r="P763" t="s">
        <v>85</v>
      </c>
      <c r="Q763" t="s">
        <v>33</v>
      </c>
      <c r="R763" t="s">
        <v>34</v>
      </c>
      <c r="T763">
        <v>6</v>
      </c>
    </row>
    <row r="764" spans="1:20" x14ac:dyDescent="0.45">
      <c r="A764" t="s">
        <v>1264</v>
      </c>
      <c r="B764" t="s">
        <v>563</v>
      </c>
      <c r="C764" t="s">
        <v>807</v>
      </c>
      <c r="D764" t="s">
        <v>418</v>
      </c>
      <c r="E764" t="s">
        <v>163</v>
      </c>
      <c r="F764" t="s">
        <v>40</v>
      </c>
      <c r="G764" t="s">
        <v>41</v>
      </c>
      <c r="H764" t="s">
        <v>27</v>
      </c>
      <c r="I764" t="s">
        <v>28</v>
      </c>
      <c r="J764">
        <v>3</v>
      </c>
      <c r="K764">
        <v>100</v>
      </c>
      <c r="L764">
        <v>300</v>
      </c>
      <c r="M764" t="s">
        <v>29</v>
      </c>
      <c r="N764" t="s">
        <v>93</v>
      </c>
      <c r="O764" t="s">
        <v>64</v>
      </c>
      <c r="P764" t="s">
        <v>58</v>
      </c>
      <c r="Q764" t="s">
        <v>45</v>
      </c>
      <c r="R764" t="s">
        <v>34</v>
      </c>
      <c r="T764">
        <v>2</v>
      </c>
    </row>
    <row r="765" spans="1:20" x14ac:dyDescent="0.45">
      <c r="A765" t="s">
        <v>1265</v>
      </c>
      <c r="B765" t="s">
        <v>441</v>
      </c>
      <c r="C765" t="s">
        <v>442</v>
      </c>
      <c r="D765" t="s">
        <v>133</v>
      </c>
      <c r="E765" t="s">
        <v>547</v>
      </c>
      <c r="F765" t="s">
        <v>53</v>
      </c>
      <c r="G765" t="s">
        <v>54</v>
      </c>
      <c r="H765" t="s">
        <v>27</v>
      </c>
      <c r="I765" t="s">
        <v>28</v>
      </c>
      <c r="J765">
        <v>2</v>
      </c>
      <c r="K765">
        <v>100</v>
      </c>
      <c r="L765">
        <v>200</v>
      </c>
      <c r="M765" t="s">
        <v>29</v>
      </c>
      <c r="N765" t="s">
        <v>73</v>
      </c>
      <c r="O765" t="s">
        <v>79</v>
      </c>
      <c r="P765" t="s">
        <v>85</v>
      </c>
      <c r="Q765" t="s">
        <v>45</v>
      </c>
      <c r="R765" t="s">
        <v>34</v>
      </c>
      <c r="T765">
        <v>4</v>
      </c>
    </row>
    <row r="766" spans="1:20" x14ac:dyDescent="0.45">
      <c r="A766" t="s">
        <v>1266</v>
      </c>
      <c r="B766" t="s">
        <v>759</v>
      </c>
      <c r="C766" t="s">
        <v>160</v>
      </c>
      <c r="D766" t="s">
        <v>160</v>
      </c>
      <c r="E766" t="s">
        <v>154</v>
      </c>
      <c r="F766" t="s">
        <v>53</v>
      </c>
      <c r="G766" t="s">
        <v>54</v>
      </c>
      <c r="H766" t="s">
        <v>71</v>
      </c>
      <c r="I766" t="s">
        <v>92</v>
      </c>
      <c r="J766">
        <v>2</v>
      </c>
      <c r="K766">
        <v>2000</v>
      </c>
      <c r="L766">
        <v>4000</v>
      </c>
      <c r="M766" t="s">
        <v>56</v>
      </c>
      <c r="N766" t="s">
        <v>93</v>
      </c>
      <c r="O766" t="s">
        <v>44</v>
      </c>
      <c r="P766" t="s">
        <v>58</v>
      </c>
      <c r="Q766" t="s">
        <v>45</v>
      </c>
      <c r="R766" t="s">
        <v>46</v>
      </c>
      <c r="S766" t="s">
        <v>47</v>
      </c>
      <c r="T766">
        <v>0</v>
      </c>
    </row>
    <row r="767" spans="1:20" x14ac:dyDescent="0.45">
      <c r="A767" t="s">
        <v>1267</v>
      </c>
      <c r="B767" t="s">
        <v>107</v>
      </c>
      <c r="C767" t="s">
        <v>793</v>
      </c>
      <c r="D767" t="s">
        <v>76</v>
      </c>
      <c r="E767" t="s">
        <v>391</v>
      </c>
      <c r="F767" t="s">
        <v>40</v>
      </c>
      <c r="G767" t="s">
        <v>41</v>
      </c>
      <c r="H767" t="s">
        <v>71</v>
      </c>
      <c r="I767" t="s">
        <v>117</v>
      </c>
      <c r="J767">
        <v>1</v>
      </c>
      <c r="K767">
        <v>1000</v>
      </c>
      <c r="L767">
        <v>1000</v>
      </c>
      <c r="M767" t="s">
        <v>56</v>
      </c>
      <c r="N767" t="s">
        <v>73</v>
      </c>
      <c r="O767" t="s">
        <v>79</v>
      </c>
      <c r="P767" t="s">
        <v>32</v>
      </c>
      <c r="Q767" t="s">
        <v>33</v>
      </c>
      <c r="R767" t="s">
        <v>46</v>
      </c>
      <c r="S767" t="s">
        <v>254</v>
      </c>
      <c r="T767">
        <v>6</v>
      </c>
    </row>
    <row r="768" spans="1:20" x14ac:dyDescent="0.45">
      <c r="A768" t="s">
        <v>1268</v>
      </c>
      <c r="B768" t="s">
        <v>192</v>
      </c>
      <c r="C768" t="s">
        <v>510</v>
      </c>
      <c r="D768" t="s">
        <v>393</v>
      </c>
      <c r="E768" t="s">
        <v>361</v>
      </c>
      <c r="F768" t="s">
        <v>115</v>
      </c>
      <c r="G768" t="s">
        <v>116</v>
      </c>
      <c r="H768" t="s">
        <v>42</v>
      </c>
      <c r="I768" t="s">
        <v>122</v>
      </c>
      <c r="J768">
        <v>1</v>
      </c>
      <c r="K768">
        <v>100</v>
      </c>
      <c r="L768">
        <v>100</v>
      </c>
      <c r="N768" t="s">
        <v>93</v>
      </c>
      <c r="O768" t="s">
        <v>31</v>
      </c>
      <c r="P768" t="s">
        <v>85</v>
      </c>
      <c r="Q768" t="s">
        <v>33</v>
      </c>
      <c r="R768" t="s">
        <v>46</v>
      </c>
      <c r="T768">
        <v>-1</v>
      </c>
    </row>
    <row r="769" spans="1:20" x14ac:dyDescent="0.45">
      <c r="A769" t="s">
        <v>1269</v>
      </c>
      <c r="B769" t="s">
        <v>418</v>
      </c>
      <c r="C769" t="s">
        <v>347</v>
      </c>
      <c r="D769" t="s">
        <v>347</v>
      </c>
      <c r="E769" t="s">
        <v>774</v>
      </c>
      <c r="F769" t="s">
        <v>25</v>
      </c>
      <c r="G769" t="s">
        <v>26</v>
      </c>
      <c r="H769" t="s">
        <v>128</v>
      </c>
      <c r="I769" t="s">
        <v>169</v>
      </c>
      <c r="J769">
        <v>3</v>
      </c>
      <c r="K769">
        <v>1000</v>
      </c>
      <c r="L769">
        <v>3000</v>
      </c>
      <c r="M769" t="s">
        <v>56</v>
      </c>
      <c r="N769" t="s">
        <v>93</v>
      </c>
      <c r="O769" t="s">
        <v>79</v>
      </c>
      <c r="P769" t="s">
        <v>85</v>
      </c>
      <c r="Q769" t="s">
        <v>45</v>
      </c>
      <c r="R769" t="s">
        <v>46</v>
      </c>
      <c r="S769" t="s">
        <v>254</v>
      </c>
      <c r="T769">
        <v>0</v>
      </c>
    </row>
    <row r="770" spans="1:20" x14ac:dyDescent="0.45">
      <c r="A770" t="s">
        <v>1270</v>
      </c>
      <c r="B770" t="s">
        <v>976</v>
      </c>
      <c r="C770" t="s">
        <v>976</v>
      </c>
      <c r="D770" t="s">
        <v>200</v>
      </c>
      <c r="E770" t="s">
        <v>39</v>
      </c>
      <c r="F770" t="s">
        <v>168</v>
      </c>
      <c r="G770" t="s">
        <v>41</v>
      </c>
      <c r="H770" t="s">
        <v>27</v>
      </c>
      <c r="I770" t="s">
        <v>84</v>
      </c>
      <c r="J770">
        <v>3</v>
      </c>
      <c r="K770">
        <v>2000</v>
      </c>
      <c r="L770">
        <v>6000</v>
      </c>
      <c r="M770" t="s">
        <v>56</v>
      </c>
      <c r="N770" t="s">
        <v>30</v>
      </c>
      <c r="O770" t="s">
        <v>79</v>
      </c>
      <c r="P770" t="s">
        <v>32</v>
      </c>
      <c r="Q770" t="s">
        <v>33</v>
      </c>
      <c r="R770" t="s">
        <v>46</v>
      </c>
      <c r="S770" t="s">
        <v>245</v>
      </c>
      <c r="T770">
        <v>6</v>
      </c>
    </row>
    <row r="771" spans="1:20" x14ac:dyDescent="0.45">
      <c r="A771" t="s">
        <v>1271</v>
      </c>
      <c r="B771" t="s">
        <v>407</v>
      </c>
      <c r="C771" t="s">
        <v>570</v>
      </c>
      <c r="D771" t="s">
        <v>171</v>
      </c>
      <c r="E771" t="s">
        <v>39</v>
      </c>
      <c r="F771" t="s">
        <v>40</v>
      </c>
      <c r="G771" t="s">
        <v>41</v>
      </c>
      <c r="H771" t="s">
        <v>42</v>
      </c>
      <c r="I771" t="s">
        <v>78</v>
      </c>
      <c r="J771">
        <v>3</v>
      </c>
      <c r="K771">
        <v>100</v>
      </c>
      <c r="L771">
        <v>300</v>
      </c>
      <c r="N771" t="s">
        <v>73</v>
      </c>
      <c r="O771" t="s">
        <v>31</v>
      </c>
      <c r="P771" t="s">
        <v>85</v>
      </c>
      <c r="Q771" t="s">
        <v>33</v>
      </c>
      <c r="R771" t="s">
        <v>46</v>
      </c>
      <c r="S771" t="s">
        <v>245</v>
      </c>
      <c r="T771">
        <v>7</v>
      </c>
    </row>
    <row r="772" spans="1:20" x14ac:dyDescent="0.45">
      <c r="A772" t="s">
        <v>1272</v>
      </c>
      <c r="B772" t="s">
        <v>140</v>
      </c>
      <c r="C772" t="s">
        <v>640</v>
      </c>
      <c r="D772" t="s">
        <v>640</v>
      </c>
      <c r="E772" t="s">
        <v>172</v>
      </c>
      <c r="F772" t="s">
        <v>69</v>
      </c>
      <c r="G772" t="s">
        <v>70</v>
      </c>
      <c r="H772" t="s">
        <v>42</v>
      </c>
      <c r="I772" t="s">
        <v>78</v>
      </c>
      <c r="J772">
        <v>1</v>
      </c>
      <c r="K772">
        <v>1000</v>
      </c>
      <c r="L772">
        <v>1000</v>
      </c>
      <c r="N772" t="s">
        <v>93</v>
      </c>
      <c r="O772" t="s">
        <v>79</v>
      </c>
      <c r="P772" t="s">
        <v>32</v>
      </c>
      <c r="Q772" t="s">
        <v>33</v>
      </c>
      <c r="R772" t="s">
        <v>46</v>
      </c>
      <c r="T772">
        <v>0</v>
      </c>
    </row>
    <row r="773" spans="1:20" x14ac:dyDescent="0.45">
      <c r="A773" t="s">
        <v>1273</v>
      </c>
      <c r="B773" t="s">
        <v>310</v>
      </c>
      <c r="C773" t="s">
        <v>309</v>
      </c>
      <c r="D773" t="s">
        <v>895</v>
      </c>
      <c r="E773" t="s">
        <v>138</v>
      </c>
      <c r="F773" t="s">
        <v>40</v>
      </c>
      <c r="G773" t="s">
        <v>41</v>
      </c>
      <c r="H773" t="s">
        <v>128</v>
      </c>
      <c r="I773" t="s">
        <v>231</v>
      </c>
      <c r="J773">
        <v>-1</v>
      </c>
      <c r="K773">
        <v>100</v>
      </c>
      <c r="L773">
        <v>-100</v>
      </c>
      <c r="N773" t="s">
        <v>73</v>
      </c>
      <c r="O773" t="s">
        <v>44</v>
      </c>
      <c r="P773" t="s">
        <v>85</v>
      </c>
      <c r="Q773" t="s">
        <v>45</v>
      </c>
      <c r="T773">
        <v>5</v>
      </c>
    </row>
    <row r="774" spans="1:20" x14ac:dyDescent="0.45">
      <c r="A774" t="s">
        <v>1274</v>
      </c>
      <c r="B774" t="s">
        <v>589</v>
      </c>
      <c r="C774" t="s">
        <v>588</v>
      </c>
      <c r="D774" t="s">
        <v>1056</v>
      </c>
      <c r="E774" t="s">
        <v>601</v>
      </c>
      <c r="F774" t="s">
        <v>146</v>
      </c>
      <c r="G774" t="s">
        <v>147</v>
      </c>
      <c r="H774" t="s">
        <v>27</v>
      </c>
      <c r="I774" t="s">
        <v>28</v>
      </c>
      <c r="J774">
        <v>2</v>
      </c>
      <c r="K774">
        <v>2000</v>
      </c>
      <c r="L774">
        <v>4000</v>
      </c>
      <c r="N774" t="s">
        <v>30</v>
      </c>
      <c r="O774" t="s">
        <v>31</v>
      </c>
      <c r="P774" t="s">
        <v>85</v>
      </c>
      <c r="Q774" t="s">
        <v>33</v>
      </c>
      <c r="R774" t="s">
        <v>34</v>
      </c>
      <c r="T774">
        <v>6</v>
      </c>
    </row>
    <row r="775" spans="1:20" x14ac:dyDescent="0.45">
      <c r="A775" t="s">
        <v>1275</v>
      </c>
      <c r="B775" t="s">
        <v>166</v>
      </c>
      <c r="C775" t="s">
        <v>166</v>
      </c>
      <c r="D775" t="s">
        <v>374</v>
      </c>
      <c r="E775" t="s">
        <v>298</v>
      </c>
      <c r="F775" t="s">
        <v>69</v>
      </c>
      <c r="G775" t="s">
        <v>70</v>
      </c>
      <c r="H775" t="s">
        <v>71</v>
      </c>
      <c r="I775" t="s">
        <v>72</v>
      </c>
      <c r="J775">
        <v>3</v>
      </c>
      <c r="K775">
        <v>100</v>
      </c>
      <c r="L775">
        <v>300</v>
      </c>
      <c r="M775" t="s">
        <v>29</v>
      </c>
      <c r="N775" t="s">
        <v>93</v>
      </c>
      <c r="O775" t="s">
        <v>64</v>
      </c>
      <c r="P775" t="s">
        <v>32</v>
      </c>
      <c r="Q775" t="s">
        <v>33</v>
      </c>
      <c r="R775" t="s">
        <v>46</v>
      </c>
      <c r="S775" t="s">
        <v>245</v>
      </c>
      <c r="T775">
        <v>7</v>
      </c>
    </row>
    <row r="776" spans="1:20" x14ac:dyDescent="0.45">
      <c r="A776" t="s">
        <v>1276</v>
      </c>
      <c r="B776" t="s">
        <v>659</v>
      </c>
      <c r="C776" t="s">
        <v>660</v>
      </c>
      <c r="D776" t="s">
        <v>793</v>
      </c>
      <c r="E776" t="s">
        <v>596</v>
      </c>
      <c r="F776" t="s">
        <v>115</v>
      </c>
      <c r="G776" t="s">
        <v>116</v>
      </c>
      <c r="H776" t="s">
        <v>128</v>
      </c>
      <c r="I776" t="s">
        <v>231</v>
      </c>
      <c r="J776">
        <v>2</v>
      </c>
      <c r="K776">
        <v>500</v>
      </c>
      <c r="L776">
        <v>1000</v>
      </c>
      <c r="M776" t="s">
        <v>29</v>
      </c>
      <c r="N776" t="s">
        <v>93</v>
      </c>
      <c r="O776" t="s">
        <v>44</v>
      </c>
      <c r="P776" t="s">
        <v>85</v>
      </c>
      <c r="Q776" t="s">
        <v>33</v>
      </c>
      <c r="R776" t="s">
        <v>46</v>
      </c>
      <c r="T776">
        <v>6</v>
      </c>
    </row>
    <row r="777" spans="1:20" x14ac:dyDescent="0.45">
      <c r="A777" t="s">
        <v>1277</v>
      </c>
      <c r="B777" t="s">
        <v>434</v>
      </c>
      <c r="C777" t="s">
        <v>257</v>
      </c>
      <c r="D777" t="s">
        <v>976</v>
      </c>
      <c r="E777" t="s">
        <v>181</v>
      </c>
      <c r="F777" t="s">
        <v>25</v>
      </c>
      <c r="G777" t="s">
        <v>26</v>
      </c>
      <c r="H777" t="s">
        <v>42</v>
      </c>
      <c r="I777" t="s">
        <v>78</v>
      </c>
      <c r="J777">
        <v>0</v>
      </c>
      <c r="K777">
        <v>100</v>
      </c>
      <c r="L777">
        <v>0</v>
      </c>
      <c r="M777" t="s">
        <v>56</v>
      </c>
      <c r="N777" t="s">
        <v>30</v>
      </c>
      <c r="O777" t="s">
        <v>31</v>
      </c>
      <c r="P777" t="s">
        <v>85</v>
      </c>
      <c r="Q777" t="s">
        <v>33</v>
      </c>
      <c r="R777" t="s">
        <v>46</v>
      </c>
      <c r="S777" t="s">
        <v>245</v>
      </c>
      <c r="T777">
        <v>6</v>
      </c>
    </row>
    <row r="778" spans="1:20" x14ac:dyDescent="0.45">
      <c r="A778" t="s">
        <v>1278</v>
      </c>
      <c r="B778" t="s">
        <v>458</v>
      </c>
      <c r="C778" t="s">
        <v>458</v>
      </c>
      <c r="D778" t="s">
        <v>1153</v>
      </c>
      <c r="E778" t="s">
        <v>365</v>
      </c>
      <c r="F778" t="s">
        <v>53</v>
      </c>
      <c r="G778" t="s">
        <v>54</v>
      </c>
      <c r="H778" t="s">
        <v>27</v>
      </c>
      <c r="I778" t="s">
        <v>28</v>
      </c>
      <c r="J778">
        <v>0</v>
      </c>
      <c r="K778">
        <v>0</v>
      </c>
      <c r="L778">
        <v>0</v>
      </c>
      <c r="M778" t="s">
        <v>56</v>
      </c>
      <c r="N778" t="s">
        <v>57</v>
      </c>
      <c r="O778" t="s">
        <v>79</v>
      </c>
      <c r="P778" t="s">
        <v>85</v>
      </c>
      <c r="Q778" t="s">
        <v>33</v>
      </c>
      <c r="T778">
        <v>3</v>
      </c>
    </row>
    <row r="779" spans="1:20" x14ac:dyDescent="0.45">
      <c r="A779" t="s">
        <v>1279</v>
      </c>
      <c r="B779" t="s">
        <v>910</v>
      </c>
      <c r="C779" t="s">
        <v>636</v>
      </c>
      <c r="D779" t="s">
        <v>910</v>
      </c>
      <c r="E779" t="s">
        <v>361</v>
      </c>
      <c r="F779" t="s">
        <v>146</v>
      </c>
      <c r="G779" t="s">
        <v>147</v>
      </c>
      <c r="H779" t="s">
        <v>128</v>
      </c>
      <c r="I779" t="s">
        <v>231</v>
      </c>
      <c r="J779">
        <v>2</v>
      </c>
      <c r="K779">
        <v>0</v>
      </c>
      <c r="L779">
        <v>0</v>
      </c>
      <c r="M779" t="s">
        <v>29</v>
      </c>
      <c r="N779" t="s">
        <v>73</v>
      </c>
      <c r="O779" t="s">
        <v>44</v>
      </c>
      <c r="P779" t="s">
        <v>85</v>
      </c>
      <c r="Q779" t="s">
        <v>33</v>
      </c>
      <c r="R779" t="s">
        <v>46</v>
      </c>
      <c r="S779" t="s">
        <v>254</v>
      </c>
      <c r="T779">
        <v>-1</v>
      </c>
    </row>
    <row r="780" spans="1:20" x14ac:dyDescent="0.45">
      <c r="A780" t="s">
        <v>1280</v>
      </c>
      <c r="B780" t="s">
        <v>174</v>
      </c>
      <c r="C780" t="s">
        <v>444</v>
      </c>
      <c r="D780" t="s">
        <v>748</v>
      </c>
      <c r="E780" t="s">
        <v>611</v>
      </c>
      <c r="F780" t="s">
        <v>69</v>
      </c>
      <c r="G780" t="s">
        <v>70</v>
      </c>
      <c r="H780" t="s">
        <v>42</v>
      </c>
      <c r="I780" t="s">
        <v>43</v>
      </c>
      <c r="J780">
        <v>3</v>
      </c>
      <c r="K780">
        <v>1000</v>
      </c>
      <c r="L780">
        <v>3000</v>
      </c>
      <c r="N780" t="s">
        <v>30</v>
      </c>
      <c r="O780" t="s">
        <v>64</v>
      </c>
      <c r="P780" t="s">
        <v>32</v>
      </c>
      <c r="Q780" t="s">
        <v>45</v>
      </c>
      <c r="R780" t="s">
        <v>46</v>
      </c>
      <c r="S780" t="s">
        <v>47</v>
      </c>
      <c r="T780">
        <v>4</v>
      </c>
    </row>
    <row r="781" spans="1:20" x14ac:dyDescent="0.45">
      <c r="A781" t="s">
        <v>1281</v>
      </c>
      <c r="B781" t="s">
        <v>317</v>
      </c>
      <c r="C781" t="s">
        <v>325</v>
      </c>
      <c r="D781" t="s">
        <v>500</v>
      </c>
      <c r="E781" t="s">
        <v>472</v>
      </c>
      <c r="F781" t="s">
        <v>25</v>
      </c>
      <c r="G781" t="s">
        <v>26</v>
      </c>
      <c r="H781" t="s">
        <v>128</v>
      </c>
      <c r="I781" t="s">
        <v>129</v>
      </c>
      <c r="J781">
        <v>2</v>
      </c>
      <c r="K781">
        <v>100</v>
      </c>
      <c r="L781">
        <v>200</v>
      </c>
      <c r="M781" t="s">
        <v>63</v>
      </c>
      <c r="N781" t="s">
        <v>57</v>
      </c>
      <c r="O781" t="s">
        <v>31</v>
      </c>
      <c r="P781" t="s">
        <v>32</v>
      </c>
      <c r="Q781" t="s">
        <v>45</v>
      </c>
      <c r="R781" t="s">
        <v>46</v>
      </c>
      <c r="S781" t="s">
        <v>245</v>
      </c>
      <c r="T781">
        <v>2</v>
      </c>
    </row>
    <row r="782" spans="1:20" x14ac:dyDescent="0.45">
      <c r="A782" t="s">
        <v>1282</v>
      </c>
      <c r="B782" t="s">
        <v>294</v>
      </c>
      <c r="C782" t="s">
        <v>102</v>
      </c>
      <c r="D782" t="s">
        <v>143</v>
      </c>
      <c r="E782" t="s">
        <v>138</v>
      </c>
      <c r="F782" t="s">
        <v>168</v>
      </c>
      <c r="G782" t="s">
        <v>41</v>
      </c>
      <c r="H782" t="s">
        <v>27</v>
      </c>
      <c r="I782" t="s">
        <v>84</v>
      </c>
      <c r="J782">
        <v>-1</v>
      </c>
      <c r="K782">
        <v>500</v>
      </c>
      <c r="L782">
        <v>-500</v>
      </c>
      <c r="M782" t="s">
        <v>63</v>
      </c>
      <c r="N782" t="s">
        <v>93</v>
      </c>
      <c r="O782" t="s">
        <v>79</v>
      </c>
      <c r="P782" t="s">
        <v>85</v>
      </c>
      <c r="Q782" t="s">
        <v>33</v>
      </c>
      <c r="R782" t="s">
        <v>46</v>
      </c>
      <c r="S782" t="s">
        <v>47</v>
      </c>
      <c r="T782">
        <v>7</v>
      </c>
    </row>
    <row r="783" spans="1:20" x14ac:dyDescent="0.45">
      <c r="A783" t="s">
        <v>1283</v>
      </c>
      <c r="B783" t="s">
        <v>530</v>
      </c>
      <c r="C783" t="s">
        <v>458</v>
      </c>
      <c r="D783" t="s">
        <v>674</v>
      </c>
      <c r="E783" t="s">
        <v>163</v>
      </c>
      <c r="F783" t="s">
        <v>69</v>
      </c>
      <c r="G783" t="s">
        <v>70</v>
      </c>
      <c r="H783" t="s">
        <v>71</v>
      </c>
      <c r="I783" t="s">
        <v>92</v>
      </c>
      <c r="J783">
        <v>3</v>
      </c>
      <c r="K783">
        <v>0</v>
      </c>
      <c r="L783">
        <v>0</v>
      </c>
      <c r="M783" t="s">
        <v>63</v>
      </c>
      <c r="N783" t="s">
        <v>57</v>
      </c>
      <c r="O783" t="s">
        <v>44</v>
      </c>
      <c r="P783" t="s">
        <v>58</v>
      </c>
      <c r="Q783" t="s">
        <v>33</v>
      </c>
      <c r="R783" t="s">
        <v>34</v>
      </c>
      <c r="T783">
        <v>2</v>
      </c>
    </row>
    <row r="784" spans="1:20" x14ac:dyDescent="0.45">
      <c r="A784" t="s">
        <v>1284</v>
      </c>
      <c r="B784" t="s">
        <v>341</v>
      </c>
      <c r="C784" t="s">
        <v>343</v>
      </c>
      <c r="D784" t="s">
        <v>400</v>
      </c>
      <c r="E784" t="s">
        <v>186</v>
      </c>
      <c r="F784" t="s">
        <v>146</v>
      </c>
      <c r="G784" t="s">
        <v>147</v>
      </c>
      <c r="H784" t="s">
        <v>71</v>
      </c>
      <c r="I784" t="s">
        <v>92</v>
      </c>
      <c r="J784">
        <v>-1</v>
      </c>
      <c r="K784">
        <v>0</v>
      </c>
      <c r="L784">
        <v>-320</v>
      </c>
      <c r="N784" t="s">
        <v>30</v>
      </c>
      <c r="O784" t="s">
        <v>31</v>
      </c>
      <c r="P784" t="s">
        <v>32</v>
      </c>
      <c r="Q784" t="s">
        <v>45</v>
      </c>
      <c r="R784" t="s">
        <v>34</v>
      </c>
      <c r="T784">
        <v>6</v>
      </c>
    </row>
    <row r="785" spans="1:20" x14ac:dyDescent="0.45">
      <c r="A785" t="s">
        <v>1285</v>
      </c>
      <c r="B785" t="s">
        <v>703</v>
      </c>
      <c r="C785" t="s">
        <v>423</v>
      </c>
      <c r="D785" t="s">
        <v>422</v>
      </c>
      <c r="E785" t="s">
        <v>205</v>
      </c>
      <c r="F785" t="s">
        <v>69</v>
      </c>
      <c r="G785" t="s">
        <v>70</v>
      </c>
      <c r="H785" t="s">
        <v>27</v>
      </c>
      <c r="I785" t="s">
        <v>55</v>
      </c>
      <c r="J785">
        <v>-1</v>
      </c>
      <c r="K785">
        <v>100</v>
      </c>
      <c r="L785">
        <v>-100</v>
      </c>
      <c r="N785" t="s">
        <v>73</v>
      </c>
      <c r="O785" t="s">
        <v>79</v>
      </c>
      <c r="P785" t="s">
        <v>85</v>
      </c>
      <c r="Q785" t="s">
        <v>33</v>
      </c>
      <c r="T785">
        <v>1</v>
      </c>
    </row>
    <row r="786" spans="1:20" x14ac:dyDescent="0.45">
      <c r="A786" t="s">
        <v>1286</v>
      </c>
      <c r="B786" t="s">
        <v>444</v>
      </c>
      <c r="C786" t="s">
        <v>470</v>
      </c>
      <c r="D786" t="s">
        <v>583</v>
      </c>
      <c r="E786" t="s">
        <v>194</v>
      </c>
      <c r="F786" t="s">
        <v>115</v>
      </c>
      <c r="G786" t="s">
        <v>116</v>
      </c>
      <c r="H786" t="s">
        <v>71</v>
      </c>
      <c r="I786" t="s">
        <v>72</v>
      </c>
      <c r="J786">
        <v>1</v>
      </c>
      <c r="K786">
        <v>1000</v>
      </c>
      <c r="L786">
        <v>683</v>
      </c>
      <c r="M786" t="s">
        <v>56</v>
      </c>
      <c r="N786" t="s">
        <v>93</v>
      </c>
      <c r="O786" t="s">
        <v>79</v>
      </c>
      <c r="P786" t="s">
        <v>85</v>
      </c>
      <c r="Q786" t="s">
        <v>33</v>
      </c>
      <c r="R786" t="s">
        <v>46</v>
      </c>
      <c r="S786" t="s">
        <v>245</v>
      </c>
      <c r="T786">
        <v>-1</v>
      </c>
    </row>
    <row r="787" spans="1:20" x14ac:dyDescent="0.45">
      <c r="A787" t="s">
        <v>1287</v>
      </c>
      <c r="B787" t="s">
        <v>904</v>
      </c>
      <c r="C787" t="s">
        <v>76</v>
      </c>
      <c r="D787" t="s">
        <v>844</v>
      </c>
      <c r="E787" t="s">
        <v>114</v>
      </c>
      <c r="F787" t="s">
        <v>69</v>
      </c>
      <c r="G787" t="s">
        <v>70</v>
      </c>
      <c r="H787" t="s">
        <v>128</v>
      </c>
      <c r="I787" t="s">
        <v>231</v>
      </c>
      <c r="J787">
        <v>0</v>
      </c>
      <c r="K787">
        <v>100</v>
      </c>
      <c r="L787">
        <v>0</v>
      </c>
      <c r="M787" t="s">
        <v>29</v>
      </c>
      <c r="N787" t="s">
        <v>93</v>
      </c>
      <c r="O787" t="s">
        <v>79</v>
      </c>
      <c r="P787" t="s">
        <v>85</v>
      </c>
      <c r="Q787" t="s">
        <v>33</v>
      </c>
      <c r="T787">
        <v>4</v>
      </c>
    </row>
    <row r="788" spans="1:20" x14ac:dyDescent="0.45">
      <c r="A788" t="s">
        <v>1288</v>
      </c>
      <c r="B788" t="s">
        <v>595</v>
      </c>
      <c r="C788" t="s">
        <v>981</v>
      </c>
      <c r="D788" t="s">
        <v>593</v>
      </c>
      <c r="E788" t="s">
        <v>356</v>
      </c>
      <c r="F788" t="s">
        <v>115</v>
      </c>
      <c r="G788" t="s">
        <v>116</v>
      </c>
      <c r="H788" t="s">
        <v>27</v>
      </c>
      <c r="I788" t="s">
        <v>28</v>
      </c>
      <c r="J788">
        <v>0</v>
      </c>
      <c r="K788">
        <v>0</v>
      </c>
      <c r="L788">
        <v>0</v>
      </c>
      <c r="M788" t="s">
        <v>63</v>
      </c>
      <c r="N788" t="s">
        <v>30</v>
      </c>
      <c r="O788" t="s">
        <v>31</v>
      </c>
      <c r="P788" t="s">
        <v>85</v>
      </c>
      <c r="Q788" t="s">
        <v>45</v>
      </c>
      <c r="R788" t="s">
        <v>46</v>
      </c>
      <c r="S788" t="s">
        <v>47</v>
      </c>
      <c r="T788">
        <v>-1</v>
      </c>
    </row>
    <row r="789" spans="1:20" x14ac:dyDescent="0.45">
      <c r="A789" t="s">
        <v>1289</v>
      </c>
      <c r="B789" t="s">
        <v>644</v>
      </c>
      <c r="C789" t="s">
        <v>375</v>
      </c>
      <c r="D789" t="s">
        <v>314</v>
      </c>
      <c r="E789" t="s">
        <v>339</v>
      </c>
      <c r="F789" t="s">
        <v>53</v>
      </c>
      <c r="G789" t="s">
        <v>54</v>
      </c>
      <c r="H789" t="s">
        <v>42</v>
      </c>
      <c r="I789" t="s">
        <v>122</v>
      </c>
      <c r="J789">
        <v>3</v>
      </c>
      <c r="K789">
        <v>0</v>
      </c>
      <c r="L789">
        <v>0</v>
      </c>
      <c r="N789" t="s">
        <v>93</v>
      </c>
      <c r="O789" t="s">
        <v>31</v>
      </c>
      <c r="P789" t="s">
        <v>32</v>
      </c>
      <c r="Q789" t="s">
        <v>33</v>
      </c>
      <c r="R789" t="s">
        <v>34</v>
      </c>
      <c r="T789">
        <v>3</v>
      </c>
    </row>
    <row r="790" spans="1:20" x14ac:dyDescent="0.45">
      <c r="A790" t="s">
        <v>1290</v>
      </c>
      <c r="B790" t="s">
        <v>358</v>
      </c>
      <c r="C790" t="s">
        <v>337</v>
      </c>
      <c r="D790" t="s">
        <v>507</v>
      </c>
      <c r="E790" t="s">
        <v>284</v>
      </c>
      <c r="F790" t="s">
        <v>40</v>
      </c>
      <c r="G790" t="s">
        <v>41</v>
      </c>
      <c r="H790" t="s">
        <v>71</v>
      </c>
      <c r="I790" t="s">
        <v>72</v>
      </c>
      <c r="J790">
        <v>2</v>
      </c>
      <c r="K790">
        <v>500</v>
      </c>
      <c r="L790">
        <v>1000</v>
      </c>
      <c r="M790" t="s">
        <v>56</v>
      </c>
      <c r="N790" t="s">
        <v>30</v>
      </c>
      <c r="O790" t="s">
        <v>64</v>
      </c>
      <c r="P790" t="s">
        <v>58</v>
      </c>
      <c r="Q790" t="s">
        <v>33</v>
      </c>
      <c r="T790">
        <v>7</v>
      </c>
    </row>
    <row r="791" spans="1:20" x14ac:dyDescent="0.45">
      <c r="A791" t="s">
        <v>1291</v>
      </c>
      <c r="B791" t="s">
        <v>582</v>
      </c>
      <c r="C791" t="s">
        <v>470</v>
      </c>
      <c r="D791" t="s">
        <v>471</v>
      </c>
      <c r="E791" t="s">
        <v>62</v>
      </c>
      <c r="F791" t="s">
        <v>25</v>
      </c>
      <c r="G791" t="s">
        <v>26</v>
      </c>
      <c r="H791" t="s">
        <v>128</v>
      </c>
      <c r="I791" t="s">
        <v>169</v>
      </c>
      <c r="J791">
        <v>2</v>
      </c>
      <c r="K791">
        <v>0</v>
      </c>
      <c r="L791">
        <v>-70</v>
      </c>
      <c r="M791" t="s">
        <v>63</v>
      </c>
      <c r="N791" t="s">
        <v>73</v>
      </c>
      <c r="O791" t="s">
        <v>31</v>
      </c>
      <c r="P791" t="s">
        <v>32</v>
      </c>
      <c r="Q791" t="s">
        <v>45</v>
      </c>
      <c r="T791">
        <v>3</v>
      </c>
    </row>
    <row r="792" spans="1:20" x14ac:dyDescent="0.45">
      <c r="A792" t="s">
        <v>1292</v>
      </c>
      <c r="B792" t="s">
        <v>214</v>
      </c>
      <c r="C792" t="s">
        <v>567</v>
      </c>
      <c r="D792" t="s">
        <v>567</v>
      </c>
      <c r="E792" t="s">
        <v>271</v>
      </c>
      <c r="F792" t="s">
        <v>69</v>
      </c>
      <c r="G792" t="s">
        <v>70</v>
      </c>
      <c r="H792" t="s">
        <v>27</v>
      </c>
      <c r="I792" t="s">
        <v>84</v>
      </c>
      <c r="J792">
        <v>3</v>
      </c>
      <c r="K792">
        <v>100</v>
      </c>
      <c r="L792">
        <v>300</v>
      </c>
      <c r="M792" t="s">
        <v>63</v>
      </c>
      <c r="N792" t="s">
        <v>57</v>
      </c>
      <c r="O792" t="s">
        <v>79</v>
      </c>
      <c r="P792" t="s">
        <v>58</v>
      </c>
      <c r="Q792" t="s">
        <v>33</v>
      </c>
      <c r="T792">
        <v>0</v>
      </c>
    </row>
    <row r="793" spans="1:20" x14ac:dyDescent="0.45">
      <c r="A793" t="s">
        <v>1293</v>
      </c>
      <c r="B793" t="s">
        <v>507</v>
      </c>
      <c r="C793" t="s">
        <v>631</v>
      </c>
      <c r="D793" t="s">
        <v>705</v>
      </c>
      <c r="E793" t="s">
        <v>97</v>
      </c>
      <c r="F793" t="s">
        <v>53</v>
      </c>
      <c r="G793" t="s">
        <v>54</v>
      </c>
      <c r="H793" t="s">
        <v>71</v>
      </c>
      <c r="I793" t="s">
        <v>117</v>
      </c>
      <c r="J793">
        <v>1</v>
      </c>
      <c r="K793">
        <v>0</v>
      </c>
      <c r="L793">
        <v>-192</v>
      </c>
      <c r="M793" t="s">
        <v>56</v>
      </c>
      <c r="N793" t="s">
        <v>93</v>
      </c>
      <c r="O793" t="s">
        <v>31</v>
      </c>
      <c r="P793" t="s">
        <v>85</v>
      </c>
      <c r="Q793" t="s">
        <v>45</v>
      </c>
      <c r="R793" t="s">
        <v>34</v>
      </c>
      <c r="T793">
        <v>6</v>
      </c>
    </row>
    <row r="794" spans="1:20" x14ac:dyDescent="0.45">
      <c r="A794" t="s">
        <v>1294</v>
      </c>
      <c r="B794" t="s">
        <v>594</v>
      </c>
      <c r="C794" t="s">
        <v>981</v>
      </c>
      <c r="D794" t="s">
        <v>136</v>
      </c>
      <c r="E794" t="s">
        <v>141</v>
      </c>
      <c r="F794" t="s">
        <v>69</v>
      </c>
      <c r="G794" t="s">
        <v>70</v>
      </c>
      <c r="H794" t="s">
        <v>71</v>
      </c>
      <c r="I794" t="s">
        <v>117</v>
      </c>
      <c r="J794">
        <v>2</v>
      </c>
      <c r="K794">
        <v>100</v>
      </c>
      <c r="L794">
        <v>200</v>
      </c>
      <c r="M794" t="s">
        <v>29</v>
      </c>
      <c r="N794" t="s">
        <v>93</v>
      </c>
      <c r="O794" t="s">
        <v>44</v>
      </c>
      <c r="P794" t="s">
        <v>32</v>
      </c>
      <c r="Q794" t="s">
        <v>45</v>
      </c>
      <c r="R794" t="s">
        <v>34</v>
      </c>
      <c r="T794">
        <v>6</v>
      </c>
    </row>
    <row r="795" spans="1:20" x14ac:dyDescent="0.45">
      <c r="A795" t="s">
        <v>1295</v>
      </c>
      <c r="B795" t="s">
        <v>283</v>
      </c>
      <c r="C795" t="s">
        <v>329</v>
      </c>
      <c r="D795" t="s">
        <v>143</v>
      </c>
      <c r="E795" t="s">
        <v>138</v>
      </c>
      <c r="F795" t="s">
        <v>53</v>
      </c>
      <c r="G795" t="s">
        <v>54</v>
      </c>
      <c r="H795" t="s">
        <v>128</v>
      </c>
      <c r="I795" t="s">
        <v>169</v>
      </c>
      <c r="J795">
        <v>1</v>
      </c>
      <c r="K795">
        <v>500</v>
      </c>
      <c r="L795">
        <v>457</v>
      </c>
      <c r="M795" t="s">
        <v>29</v>
      </c>
      <c r="N795" t="s">
        <v>93</v>
      </c>
      <c r="O795" t="s">
        <v>64</v>
      </c>
      <c r="P795" t="s">
        <v>58</v>
      </c>
      <c r="Q795" t="s">
        <v>33</v>
      </c>
      <c r="R795" t="s">
        <v>46</v>
      </c>
      <c r="T795">
        <v>1</v>
      </c>
    </row>
    <row r="796" spans="1:20" x14ac:dyDescent="0.45">
      <c r="A796" t="s">
        <v>1296</v>
      </c>
      <c r="B796" t="s">
        <v>243</v>
      </c>
      <c r="C796" t="s">
        <v>204</v>
      </c>
      <c r="D796" t="s">
        <v>735</v>
      </c>
      <c r="E796" t="s">
        <v>138</v>
      </c>
      <c r="F796" t="s">
        <v>168</v>
      </c>
      <c r="G796" t="s">
        <v>41</v>
      </c>
      <c r="H796" t="s">
        <v>42</v>
      </c>
      <c r="I796" t="s">
        <v>78</v>
      </c>
      <c r="J796">
        <v>3</v>
      </c>
      <c r="K796">
        <v>100</v>
      </c>
      <c r="L796">
        <v>300</v>
      </c>
      <c r="M796" t="s">
        <v>29</v>
      </c>
      <c r="N796" t="s">
        <v>30</v>
      </c>
      <c r="O796" t="s">
        <v>44</v>
      </c>
      <c r="P796" t="s">
        <v>58</v>
      </c>
      <c r="Q796" t="s">
        <v>33</v>
      </c>
      <c r="R796" t="s">
        <v>46</v>
      </c>
      <c r="S796" t="s">
        <v>245</v>
      </c>
      <c r="T796">
        <v>3</v>
      </c>
    </row>
    <row r="797" spans="1:20" x14ac:dyDescent="0.45">
      <c r="A797" t="s">
        <v>1297</v>
      </c>
      <c r="B797" t="s">
        <v>99</v>
      </c>
      <c r="C797" t="s">
        <v>99</v>
      </c>
      <c r="D797" t="s">
        <v>631</v>
      </c>
      <c r="E797" t="s">
        <v>172</v>
      </c>
      <c r="F797" t="s">
        <v>146</v>
      </c>
      <c r="G797" t="s">
        <v>147</v>
      </c>
      <c r="H797" t="s">
        <v>71</v>
      </c>
      <c r="I797" t="s">
        <v>117</v>
      </c>
      <c r="J797">
        <v>-1</v>
      </c>
      <c r="K797">
        <v>100</v>
      </c>
      <c r="L797">
        <v>-100</v>
      </c>
      <c r="M797" t="s">
        <v>63</v>
      </c>
      <c r="N797" t="s">
        <v>93</v>
      </c>
      <c r="O797" t="s">
        <v>79</v>
      </c>
      <c r="P797" t="s">
        <v>85</v>
      </c>
      <c r="Q797" t="s">
        <v>33</v>
      </c>
      <c r="T797">
        <v>2</v>
      </c>
    </row>
    <row r="798" spans="1:20" x14ac:dyDescent="0.45">
      <c r="A798" t="s">
        <v>1298</v>
      </c>
      <c r="B798" t="s">
        <v>585</v>
      </c>
      <c r="C798" t="s">
        <v>585</v>
      </c>
      <c r="D798" t="s">
        <v>180</v>
      </c>
      <c r="E798" t="s">
        <v>138</v>
      </c>
      <c r="F798" t="s">
        <v>115</v>
      </c>
      <c r="G798" t="s">
        <v>116</v>
      </c>
      <c r="H798" t="s">
        <v>42</v>
      </c>
      <c r="I798" t="s">
        <v>78</v>
      </c>
      <c r="J798">
        <v>3</v>
      </c>
      <c r="K798">
        <v>2000</v>
      </c>
      <c r="L798">
        <v>6000</v>
      </c>
      <c r="M798" t="s">
        <v>29</v>
      </c>
      <c r="N798" t="s">
        <v>93</v>
      </c>
      <c r="O798" t="s">
        <v>64</v>
      </c>
      <c r="P798" t="s">
        <v>58</v>
      </c>
      <c r="Q798" t="s">
        <v>33</v>
      </c>
      <c r="R798" t="s">
        <v>34</v>
      </c>
      <c r="T798">
        <v>3</v>
      </c>
    </row>
    <row r="799" spans="1:20" x14ac:dyDescent="0.45">
      <c r="A799" t="s">
        <v>2508</v>
      </c>
      <c r="B799" t="s">
        <v>400</v>
      </c>
      <c r="C799" t="s">
        <v>290</v>
      </c>
      <c r="D799" t="s">
        <v>389</v>
      </c>
      <c r="E799" t="s">
        <v>138</v>
      </c>
      <c r="F799" t="s">
        <v>146</v>
      </c>
      <c r="G799" t="s">
        <v>147</v>
      </c>
      <c r="H799" t="s">
        <v>27</v>
      </c>
      <c r="I799" t="s">
        <v>55</v>
      </c>
      <c r="J799">
        <v>2</v>
      </c>
      <c r="K799">
        <v>0</v>
      </c>
      <c r="L799">
        <v>0</v>
      </c>
      <c r="M799" t="s">
        <v>63</v>
      </c>
      <c r="N799" t="s">
        <v>73</v>
      </c>
      <c r="O799" t="s">
        <v>79</v>
      </c>
      <c r="P799" t="s">
        <v>32</v>
      </c>
      <c r="Q799" t="s">
        <v>33</v>
      </c>
      <c r="T799">
        <v>3</v>
      </c>
    </row>
    <row r="800" spans="1:20" x14ac:dyDescent="0.45">
      <c r="A800" t="s">
        <v>1299</v>
      </c>
      <c r="B800" t="s">
        <v>242</v>
      </c>
      <c r="C800" t="s">
        <v>614</v>
      </c>
      <c r="D800" t="s">
        <v>654</v>
      </c>
      <c r="E800" t="s">
        <v>611</v>
      </c>
      <c r="F800" t="s">
        <v>146</v>
      </c>
      <c r="G800" t="s">
        <v>147</v>
      </c>
      <c r="H800" t="s">
        <v>128</v>
      </c>
      <c r="I800" t="s">
        <v>129</v>
      </c>
      <c r="J800">
        <v>1</v>
      </c>
      <c r="K800">
        <v>2000</v>
      </c>
      <c r="L800">
        <v>2000</v>
      </c>
      <c r="N800" t="s">
        <v>57</v>
      </c>
      <c r="O800" t="s">
        <v>79</v>
      </c>
      <c r="P800" t="s">
        <v>58</v>
      </c>
      <c r="Q800" t="s">
        <v>45</v>
      </c>
      <c r="R800" t="s">
        <v>34</v>
      </c>
      <c r="T800">
        <v>4</v>
      </c>
    </row>
    <row r="801" spans="1:20" x14ac:dyDescent="0.45">
      <c r="A801" t="s">
        <v>1300</v>
      </c>
      <c r="B801" t="s">
        <v>51</v>
      </c>
      <c r="C801" t="s">
        <v>282</v>
      </c>
      <c r="D801" t="s">
        <v>329</v>
      </c>
      <c r="E801" t="s">
        <v>356</v>
      </c>
      <c r="F801" t="s">
        <v>25</v>
      </c>
      <c r="G801" t="s">
        <v>26</v>
      </c>
      <c r="H801" t="s">
        <v>27</v>
      </c>
      <c r="I801" t="s">
        <v>55</v>
      </c>
      <c r="J801">
        <v>0</v>
      </c>
      <c r="K801">
        <v>0</v>
      </c>
      <c r="L801">
        <v>0</v>
      </c>
      <c r="M801" t="s">
        <v>56</v>
      </c>
      <c r="N801" t="s">
        <v>57</v>
      </c>
      <c r="O801" t="s">
        <v>79</v>
      </c>
      <c r="P801" t="s">
        <v>85</v>
      </c>
      <c r="Q801" t="s">
        <v>33</v>
      </c>
      <c r="T801">
        <v>4</v>
      </c>
    </row>
    <row r="802" spans="1:20" x14ac:dyDescent="0.45">
      <c r="A802" t="s">
        <v>1301</v>
      </c>
      <c r="B802" t="s">
        <v>213</v>
      </c>
      <c r="C802" t="s">
        <v>213</v>
      </c>
      <c r="D802" t="s">
        <v>251</v>
      </c>
      <c r="E802" t="s">
        <v>387</v>
      </c>
      <c r="F802" t="s">
        <v>25</v>
      </c>
      <c r="G802" t="s">
        <v>26</v>
      </c>
      <c r="H802" t="s">
        <v>71</v>
      </c>
      <c r="I802" t="s">
        <v>72</v>
      </c>
      <c r="J802">
        <v>0</v>
      </c>
      <c r="K802">
        <v>500</v>
      </c>
      <c r="L802">
        <v>0</v>
      </c>
      <c r="N802" t="s">
        <v>57</v>
      </c>
      <c r="O802" t="s">
        <v>79</v>
      </c>
      <c r="P802" t="s">
        <v>32</v>
      </c>
      <c r="Q802" t="s">
        <v>45</v>
      </c>
      <c r="R802" t="s">
        <v>34</v>
      </c>
      <c r="T802">
        <v>-1</v>
      </c>
    </row>
    <row r="803" spans="1:20" x14ac:dyDescent="0.45">
      <c r="A803" t="s">
        <v>1302</v>
      </c>
      <c r="B803" t="s">
        <v>441</v>
      </c>
      <c r="C803" t="s">
        <v>363</v>
      </c>
      <c r="D803" t="s">
        <v>364</v>
      </c>
      <c r="E803" t="s">
        <v>138</v>
      </c>
      <c r="F803" t="s">
        <v>25</v>
      </c>
      <c r="G803" t="s">
        <v>26</v>
      </c>
      <c r="H803" t="s">
        <v>42</v>
      </c>
      <c r="I803" t="s">
        <v>122</v>
      </c>
      <c r="J803">
        <v>0</v>
      </c>
      <c r="K803">
        <v>0</v>
      </c>
      <c r="L803">
        <v>0</v>
      </c>
      <c r="N803" t="s">
        <v>57</v>
      </c>
      <c r="O803" t="s">
        <v>79</v>
      </c>
      <c r="P803" t="s">
        <v>58</v>
      </c>
      <c r="Q803" t="s">
        <v>33</v>
      </c>
      <c r="T803">
        <v>1</v>
      </c>
    </row>
    <row r="804" spans="1:20" x14ac:dyDescent="0.45">
      <c r="A804" t="s">
        <v>1303</v>
      </c>
      <c r="B804" t="s">
        <v>521</v>
      </c>
      <c r="C804" t="s">
        <v>571</v>
      </c>
      <c r="D804" t="s">
        <v>171</v>
      </c>
      <c r="E804" t="s">
        <v>372</v>
      </c>
      <c r="F804" t="s">
        <v>115</v>
      </c>
      <c r="G804" t="s">
        <v>116</v>
      </c>
      <c r="H804" t="s">
        <v>128</v>
      </c>
      <c r="I804" t="s">
        <v>129</v>
      </c>
      <c r="J804">
        <v>-1</v>
      </c>
      <c r="K804">
        <v>0</v>
      </c>
      <c r="L804">
        <v>-103</v>
      </c>
      <c r="M804" t="s">
        <v>63</v>
      </c>
      <c r="N804" t="s">
        <v>30</v>
      </c>
      <c r="O804" t="s">
        <v>31</v>
      </c>
      <c r="P804" t="s">
        <v>85</v>
      </c>
      <c r="Q804" t="s">
        <v>45</v>
      </c>
      <c r="R804" t="s">
        <v>46</v>
      </c>
      <c r="S804" t="s">
        <v>47</v>
      </c>
      <c r="T804">
        <v>3</v>
      </c>
    </row>
    <row r="805" spans="1:20" x14ac:dyDescent="0.45">
      <c r="A805" t="s">
        <v>1304</v>
      </c>
      <c r="B805" t="s">
        <v>637</v>
      </c>
      <c r="C805" t="s">
        <v>544</v>
      </c>
      <c r="D805" t="s">
        <v>682</v>
      </c>
      <c r="E805" t="s">
        <v>601</v>
      </c>
      <c r="F805" t="s">
        <v>69</v>
      </c>
      <c r="G805" t="s">
        <v>70</v>
      </c>
      <c r="H805" t="s">
        <v>71</v>
      </c>
      <c r="I805" t="s">
        <v>72</v>
      </c>
      <c r="J805">
        <v>2</v>
      </c>
      <c r="K805">
        <v>1000</v>
      </c>
      <c r="L805">
        <v>2000</v>
      </c>
      <c r="M805" t="s">
        <v>63</v>
      </c>
      <c r="N805" t="s">
        <v>30</v>
      </c>
      <c r="O805" t="s">
        <v>44</v>
      </c>
      <c r="P805" t="s">
        <v>58</v>
      </c>
      <c r="Q805" t="s">
        <v>33</v>
      </c>
      <c r="R805" t="s">
        <v>46</v>
      </c>
      <c r="T805">
        <v>4</v>
      </c>
    </row>
    <row r="806" spans="1:20" x14ac:dyDescent="0.45">
      <c r="A806" t="s">
        <v>1305</v>
      </c>
      <c r="B806" t="s">
        <v>390</v>
      </c>
      <c r="C806" t="s">
        <v>390</v>
      </c>
      <c r="D806" t="s">
        <v>229</v>
      </c>
      <c r="E806" t="s">
        <v>348</v>
      </c>
      <c r="F806" t="s">
        <v>69</v>
      </c>
      <c r="G806" t="s">
        <v>70</v>
      </c>
      <c r="H806" t="s">
        <v>42</v>
      </c>
      <c r="I806" t="s">
        <v>43</v>
      </c>
      <c r="J806">
        <v>3</v>
      </c>
      <c r="K806">
        <v>1000</v>
      </c>
      <c r="L806">
        <v>3000</v>
      </c>
      <c r="M806" t="s">
        <v>29</v>
      </c>
      <c r="N806" t="s">
        <v>57</v>
      </c>
      <c r="O806" t="s">
        <v>64</v>
      </c>
      <c r="P806" t="s">
        <v>85</v>
      </c>
      <c r="Q806" t="s">
        <v>33</v>
      </c>
      <c r="R806" t="s">
        <v>34</v>
      </c>
      <c r="T806">
        <v>3</v>
      </c>
    </row>
    <row r="807" spans="1:20" x14ac:dyDescent="0.45">
      <c r="A807" t="s">
        <v>1306</v>
      </c>
      <c r="B807" t="s">
        <v>347</v>
      </c>
      <c r="C807" t="s">
        <v>483</v>
      </c>
      <c r="D807" t="s">
        <v>483</v>
      </c>
      <c r="E807" t="s">
        <v>361</v>
      </c>
      <c r="F807" t="s">
        <v>146</v>
      </c>
      <c r="G807" t="s">
        <v>147</v>
      </c>
      <c r="H807" t="s">
        <v>27</v>
      </c>
      <c r="I807" t="s">
        <v>84</v>
      </c>
      <c r="J807">
        <v>2</v>
      </c>
      <c r="K807">
        <v>2000</v>
      </c>
      <c r="L807">
        <v>4000</v>
      </c>
      <c r="N807" t="s">
        <v>57</v>
      </c>
      <c r="O807" t="s">
        <v>44</v>
      </c>
      <c r="P807" t="s">
        <v>58</v>
      </c>
      <c r="Q807" t="s">
        <v>45</v>
      </c>
      <c r="R807" t="s">
        <v>46</v>
      </c>
      <c r="S807" t="s">
        <v>254</v>
      </c>
      <c r="T807">
        <v>0</v>
      </c>
    </row>
    <row r="808" spans="1:20" x14ac:dyDescent="0.45">
      <c r="A808" t="s">
        <v>1307</v>
      </c>
      <c r="B808" t="s">
        <v>738</v>
      </c>
      <c r="C808" t="s">
        <v>251</v>
      </c>
      <c r="D808" t="s">
        <v>567</v>
      </c>
      <c r="E808" t="s">
        <v>263</v>
      </c>
      <c r="F808" t="s">
        <v>115</v>
      </c>
      <c r="G808" t="s">
        <v>116</v>
      </c>
      <c r="H808" t="s">
        <v>128</v>
      </c>
      <c r="I808" t="s">
        <v>129</v>
      </c>
      <c r="J808">
        <v>1</v>
      </c>
      <c r="K808">
        <v>0</v>
      </c>
      <c r="L808">
        <v>0</v>
      </c>
      <c r="N808" t="s">
        <v>30</v>
      </c>
      <c r="O808" t="s">
        <v>64</v>
      </c>
      <c r="P808" t="s">
        <v>85</v>
      </c>
      <c r="Q808" t="s">
        <v>33</v>
      </c>
      <c r="R808" t="s">
        <v>34</v>
      </c>
      <c r="T808">
        <v>5</v>
      </c>
    </row>
    <row r="809" spans="1:20" x14ac:dyDescent="0.45">
      <c r="A809" t="s">
        <v>1308</v>
      </c>
      <c r="B809" t="s">
        <v>226</v>
      </c>
      <c r="C809" t="s">
        <v>759</v>
      </c>
      <c r="D809" t="s">
        <v>677</v>
      </c>
      <c r="E809" t="s">
        <v>298</v>
      </c>
      <c r="F809" t="s">
        <v>146</v>
      </c>
      <c r="G809" t="s">
        <v>147</v>
      </c>
      <c r="H809" t="s">
        <v>128</v>
      </c>
      <c r="I809" t="s">
        <v>129</v>
      </c>
      <c r="J809">
        <v>1</v>
      </c>
      <c r="K809">
        <v>100</v>
      </c>
      <c r="L809">
        <v>100</v>
      </c>
      <c r="N809" t="s">
        <v>30</v>
      </c>
      <c r="O809" t="s">
        <v>31</v>
      </c>
      <c r="P809" t="s">
        <v>58</v>
      </c>
      <c r="Q809" t="s">
        <v>45</v>
      </c>
      <c r="R809" t="s">
        <v>34</v>
      </c>
      <c r="T809">
        <v>2</v>
      </c>
    </row>
    <row r="810" spans="1:20" x14ac:dyDescent="0.45">
      <c r="A810" t="s">
        <v>1309</v>
      </c>
      <c r="B810" t="s">
        <v>672</v>
      </c>
      <c r="C810" t="s">
        <v>672</v>
      </c>
      <c r="D810" t="s">
        <v>416</v>
      </c>
      <c r="E810" t="s">
        <v>271</v>
      </c>
      <c r="F810" t="s">
        <v>40</v>
      </c>
      <c r="G810" t="s">
        <v>41</v>
      </c>
      <c r="H810" t="s">
        <v>128</v>
      </c>
      <c r="I810" t="s">
        <v>231</v>
      </c>
      <c r="J810">
        <v>3</v>
      </c>
      <c r="K810">
        <v>100</v>
      </c>
      <c r="L810">
        <v>300</v>
      </c>
      <c r="M810" t="s">
        <v>56</v>
      </c>
      <c r="N810" t="s">
        <v>73</v>
      </c>
      <c r="O810" t="s">
        <v>31</v>
      </c>
      <c r="P810" t="s">
        <v>32</v>
      </c>
      <c r="Q810" t="s">
        <v>33</v>
      </c>
      <c r="R810" t="s">
        <v>34</v>
      </c>
      <c r="T810">
        <v>7</v>
      </c>
    </row>
    <row r="811" spans="1:20" x14ac:dyDescent="0.45">
      <c r="A811" t="s">
        <v>1310</v>
      </c>
      <c r="B811" t="s">
        <v>375</v>
      </c>
      <c r="C811" t="s">
        <v>314</v>
      </c>
      <c r="D811" t="s">
        <v>620</v>
      </c>
      <c r="E811" t="s">
        <v>420</v>
      </c>
      <c r="F811" t="s">
        <v>91</v>
      </c>
      <c r="G811" t="s">
        <v>41</v>
      </c>
      <c r="H811" t="s">
        <v>27</v>
      </c>
      <c r="I811" t="s">
        <v>84</v>
      </c>
      <c r="J811">
        <v>2</v>
      </c>
      <c r="K811">
        <v>500</v>
      </c>
      <c r="L811">
        <v>1000</v>
      </c>
      <c r="N811" t="s">
        <v>93</v>
      </c>
      <c r="O811" t="s">
        <v>64</v>
      </c>
      <c r="P811" t="s">
        <v>32</v>
      </c>
      <c r="Q811" t="s">
        <v>45</v>
      </c>
      <c r="R811" t="s">
        <v>46</v>
      </c>
      <c r="S811" t="s">
        <v>47</v>
      </c>
      <c r="T811">
        <v>1</v>
      </c>
    </row>
    <row r="812" spans="1:20" x14ac:dyDescent="0.45">
      <c r="A812" t="s">
        <v>1311</v>
      </c>
      <c r="B812" t="s">
        <v>445</v>
      </c>
      <c r="C812" t="s">
        <v>859</v>
      </c>
      <c r="D812" t="s">
        <v>859</v>
      </c>
      <c r="E812" t="s">
        <v>249</v>
      </c>
      <c r="F812" t="s">
        <v>146</v>
      </c>
      <c r="G812" t="s">
        <v>147</v>
      </c>
      <c r="H812" t="s">
        <v>27</v>
      </c>
      <c r="I812" t="s">
        <v>55</v>
      </c>
      <c r="J812">
        <v>2</v>
      </c>
      <c r="K812">
        <v>0</v>
      </c>
      <c r="L812">
        <v>0</v>
      </c>
      <c r="M812" t="s">
        <v>56</v>
      </c>
      <c r="N812" t="s">
        <v>93</v>
      </c>
      <c r="O812" t="s">
        <v>64</v>
      </c>
      <c r="P812" t="s">
        <v>58</v>
      </c>
      <c r="Q812" t="s">
        <v>33</v>
      </c>
      <c r="R812" t="s">
        <v>46</v>
      </c>
      <c r="T812">
        <v>0</v>
      </c>
    </row>
    <row r="813" spans="1:20" x14ac:dyDescent="0.45">
      <c r="A813" t="s">
        <v>1312</v>
      </c>
      <c r="B813" t="s">
        <v>565</v>
      </c>
      <c r="C813" t="s">
        <v>317</v>
      </c>
      <c r="D813" t="s">
        <v>326</v>
      </c>
      <c r="E813" t="s">
        <v>90</v>
      </c>
      <c r="F813" t="s">
        <v>25</v>
      </c>
      <c r="G813" t="s">
        <v>26</v>
      </c>
      <c r="H813" t="s">
        <v>128</v>
      </c>
      <c r="I813" t="s">
        <v>129</v>
      </c>
      <c r="J813">
        <v>3</v>
      </c>
      <c r="K813">
        <v>1000</v>
      </c>
      <c r="L813">
        <v>3000</v>
      </c>
      <c r="M813" t="s">
        <v>63</v>
      </c>
      <c r="N813" t="s">
        <v>73</v>
      </c>
      <c r="O813" t="s">
        <v>31</v>
      </c>
      <c r="P813" t="s">
        <v>85</v>
      </c>
      <c r="Q813" t="s">
        <v>45</v>
      </c>
      <c r="T813">
        <v>4</v>
      </c>
    </row>
    <row r="814" spans="1:20" x14ac:dyDescent="0.45">
      <c r="A814" t="s">
        <v>1313</v>
      </c>
      <c r="B814" t="s">
        <v>821</v>
      </c>
      <c r="C814" t="s">
        <v>251</v>
      </c>
      <c r="D814" t="s">
        <v>215</v>
      </c>
      <c r="E814" t="s">
        <v>104</v>
      </c>
      <c r="F814" t="s">
        <v>146</v>
      </c>
      <c r="G814" t="s">
        <v>147</v>
      </c>
      <c r="H814" t="s">
        <v>71</v>
      </c>
      <c r="I814" t="s">
        <v>72</v>
      </c>
      <c r="J814">
        <v>2</v>
      </c>
      <c r="K814">
        <v>2000</v>
      </c>
      <c r="L814">
        <v>4000</v>
      </c>
      <c r="N814" t="s">
        <v>93</v>
      </c>
      <c r="O814" t="s">
        <v>44</v>
      </c>
      <c r="P814" t="s">
        <v>58</v>
      </c>
      <c r="Q814" t="s">
        <v>33</v>
      </c>
      <c r="T814">
        <v>7</v>
      </c>
    </row>
    <row r="815" spans="1:20" x14ac:dyDescent="0.45">
      <c r="A815" t="s">
        <v>1314</v>
      </c>
      <c r="B815" t="s">
        <v>910</v>
      </c>
      <c r="C815" t="s">
        <v>773</v>
      </c>
      <c r="D815" t="s">
        <v>544</v>
      </c>
      <c r="E815" t="s">
        <v>186</v>
      </c>
      <c r="F815" t="s">
        <v>168</v>
      </c>
      <c r="G815" t="s">
        <v>41</v>
      </c>
      <c r="H815" t="s">
        <v>42</v>
      </c>
      <c r="I815" t="s">
        <v>43</v>
      </c>
      <c r="J815">
        <v>0</v>
      </c>
      <c r="K815">
        <v>500</v>
      </c>
      <c r="L815">
        <v>0</v>
      </c>
      <c r="M815" t="s">
        <v>29</v>
      </c>
      <c r="N815" t="s">
        <v>73</v>
      </c>
      <c r="O815" t="s">
        <v>79</v>
      </c>
      <c r="P815" t="s">
        <v>32</v>
      </c>
      <c r="Q815" t="s">
        <v>45</v>
      </c>
      <c r="T815">
        <v>5</v>
      </c>
    </row>
    <row r="816" spans="1:20" x14ac:dyDescent="0.45">
      <c r="A816" t="s">
        <v>1315</v>
      </c>
      <c r="B816" t="s">
        <v>132</v>
      </c>
      <c r="C816" t="s">
        <v>131</v>
      </c>
      <c r="D816" t="s">
        <v>363</v>
      </c>
      <c r="E816" t="s">
        <v>601</v>
      </c>
      <c r="F816" t="s">
        <v>91</v>
      </c>
      <c r="G816" t="s">
        <v>41</v>
      </c>
      <c r="H816" t="s">
        <v>128</v>
      </c>
      <c r="I816" t="s">
        <v>129</v>
      </c>
      <c r="J816">
        <v>0</v>
      </c>
      <c r="K816">
        <v>500</v>
      </c>
      <c r="L816">
        <v>0</v>
      </c>
      <c r="M816" t="s">
        <v>29</v>
      </c>
      <c r="N816" t="s">
        <v>30</v>
      </c>
      <c r="O816" t="s">
        <v>44</v>
      </c>
      <c r="P816" t="s">
        <v>85</v>
      </c>
      <c r="Q816" t="s">
        <v>33</v>
      </c>
      <c r="T816">
        <v>5</v>
      </c>
    </row>
    <row r="817" spans="1:20" x14ac:dyDescent="0.45">
      <c r="A817" t="s">
        <v>1316</v>
      </c>
      <c r="B817" t="s">
        <v>522</v>
      </c>
      <c r="C817" t="s">
        <v>520</v>
      </c>
      <c r="D817" t="s">
        <v>522</v>
      </c>
      <c r="E817" t="s">
        <v>305</v>
      </c>
      <c r="F817" t="s">
        <v>91</v>
      </c>
      <c r="G817" t="s">
        <v>41</v>
      </c>
      <c r="H817" t="s">
        <v>128</v>
      </c>
      <c r="I817" t="s">
        <v>129</v>
      </c>
      <c r="J817">
        <v>0</v>
      </c>
      <c r="K817">
        <v>1000</v>
      </c>
      <c r="L817">
        <v>0</v>
      </c>
      <c r="M817" t="s">
        <v>56</v>
      </c>
      <c r="N817" t="s">
        <v>93</v>
      </c>
      <c r="O817" t="s">
        <v>44</v>
      </c>
      <c r="P817" t="s">
        <v>32</v>
      </c>
      <c r="Q817" t="s">
        <v>33</v>
      </c>
      <c r="R817" t="s">
        <v>34</v>
      </c>
      <c r="T817">
        <v>1</v>
      </c>
    </row>
    <row r="818" spans="1:20" x14ac:dyDescent="0.45">
      <c r="A818" t="s">
        <v>1317</v>
      </c>
      <c r="B818" t="s">
        <v>1137</v>
      </c>
      <c r="C818" t="s">
        <v>594</v>
      </c>
      <c r="D818" t="s">
        <v>1137</v>
      </c>
      <c r="E818" t="s">
        <v>960</v>
      </c>
      <c r="F818" t="s">
        <v>69</v>
      </c>
      <c r="G818" t="s">
        <v>70</v>
      </c>
      <c r="H818" t="s">
        <v>128</v>
      </c>
      <c r="I818" t="s">
        <v>231</v>
      </c>
      <c r="J818">
        <v>2</v>
      </c>
      <c r="K818">
        <v>1000</v>
      </c>
      <c r="L818">
        <v>2000</v>
      </c>
      <c r="N818" t="s">
        <v>57</v>
      </c>
      <c r="O818" t="s">
        <v>64</v>
      </c>
      <c r="P818" t="s">
        <v>85</v>
      </c>
      <c r="Q818" t="s">
        <v>33</v>
      </c>
      <c r="R818" t="s">
        <v>34</v>
      </c>
      <c r="T818">
        <v>2</v>
      </c>
    </row>
    <row r="819" spans="1:20" x14ac:dyDescent="0.45">
      <c r="A819" t="s">
        <v>1318</v>
      </c>
      <c r="B819" t="s">
        <v>192</v>
      </c>
      <c r="C819" t="s">
        <v>192</v>
      </c>
      <c r="D819" t="s">
        <v>192</v>
      </c>
      <c r="E819" t="s">
        <v>249</v>
      </c>
      <c r="F819" t="s">
        <v>115</v>
      </c>
      <c r="G819" t="s">
        <v>116</v>
      </c>
      <c r="H819" t="s">
        <v>128</v>
      </c>
      <c r="I819" t="s">
        <v>231</v>
      </c>
      <c r="J819">
        <v>-1</v>
      </c>
      <c r="K819">
        <v>1000</v>
      </c>
      <c r="L819">
        <v>-1000</v>
      </c>
      <c r="N819" t="s">
        <v>57</v>
      </c>
      <c r="O819" t="s">
        <v>79</v>
      </c>
      <c r="P819" t="s">
        <v>85</v>
      </c>
      <c r="Q819" t="s">
        <v>45</v>
      </c>
      <c r="R819" t="s">
        <v>34</v>
      </c>
      <c r="T819">
        <v>0</v>
      </c>
    </row>
    <row r="820" spans="1:20" x14ac:dyDescent="0.45">
      <c r="A820" t="s">
        <v>1319</v>
      </c>
      <c r="B820" t="s">
        <v>102</v>
      </c>
      <c r="C820" t="s">
        <v>282</v>
      </c>
      <c r="D820" t="s">
        <v>144</v>
      </c>
      <c r="E820" t="s">
        <v>472</v>
      </c>
      <c r="F820" t="s">
        <v>69</v>
      </c>
      <c r="G820" t="s">
        <v>70</v>
      </c>
      <c r="H820" t="s">
        <v>42</v>
      </c>
      <c r="I820" t="s">
        <v>43</v>
      </c>
      <c r="J820">
        <v>3</v>
      </c>
      <c r="K820">
        <v>1000</v>
      </c>
      <c r="L820">
        <v>3000</v>
      </c>
      <c r="N820" t="s">
        <v>93</v>
      </c>
      <c r="O820" t="s">
        <v>31</v>
      </c>
      <c r="P820" t="s">
        <v>32</v>
      </c>
      <c r="Q820" t="s">
        <v>45</v>
      </c>
      <c r="T820">
        <v>6</v>
      </c>
    </row>
    <row r="821" spans="1:20" x14ac:dyDescent="0.45">
      <c r="A821" t="s">
        <v>1320</v>
      </c>
      <c r="B821" t="s">
        <v>303</v>
      </c>
      <c r="C821" t="s">
        <v>675</v>
      </c>
      <c r="D821" t="s">
        <v>304</v>
      </c>
      <c r="E821" t="s">
        <v>52</v>
      </c>
      <c r="F821" t="s">
        <v>69</v>
      </c>
      <c r="G821" t="s">
        <v>70</v>
      </c>
      <c r="H821" t="s">
        <v>71</v>
      </c>
      <c r="I821" t="s">
        <v>117</v>
      </c>
      <c r="J821">
        <v>2</v>
      </c>
      <c r="K821">
        <v>2000</v>
      </c>
      <c r="L821">
        <v>4000</v>
      </c>
      <c r="M821" t="s">
        <v>63</v>
      </c>
      <c r="N821" t="s">
        <v>93</v>
      </c>
      <c r="O821" t="s">
        <v>79</v>
      </c>
      <c r="P821" t="s">
        <v>32</v>
      </c>
      <c r="Q821" t="s">
        <v>33</v>
      </c>
      <c r="R821" t="s">
        <v>34</v>
      </c>
      <c r="T821">
        <v>4</v>
      </c>
    </row>
    <row r="822" spans="1:20" x14ac:dyDescent="0.45">
      <c r="A822" t="s">
        <v>1321</v>
      </c>
      <c r="B822" t="s">
        <v>207</v>
      </c>
      <c r="C822" t="s">
        <v>38</v>
      </c>
      <c r="D822" t="s">
        <v>111</v>
      </c>
      <c r="E822" t="s">
        <v>598</v>
      </c>
      <c r="F822" t="s">
        <v>40</v>
      </c>
      <c r="G822" t="s">
        <v>41</v>
      </c>
      <c r="H822" t="s">
        <v>71</v>
      </c>
      <c r="I822" t="s">
        <v>117</v>
      </c>
      <c r="J822">
        <v>-1</v>
      </c>
      <c r="K822">
        <v>2000</v>
      </c>
      <c r="L822">
        <v>-2304</v>
      </c>
      <c r="N822" t="s">
        <v>73</v>
      </c>
      <c r="O822" t="s">
        <v>64</v>
      </c>
      <c r="P822" t="s">
        <v>58</v>
      </c>
      <c r="Q822" t="s">
        <v>33</v>
      </c>
      <c r="R822" t="s">
        <v>34</v>
      </c>
      <c r="T822">
        <v>1</v>
      </c>
    </row>
    <row r="823" spans="1:20" x14ac:dyDescent="0.45">
      <c r="A823" t="s">
        <v>1322</v>
      </c>
      <c r="B823" t="s">
        <v>149</v>
      </c>
      <c r="C823" t="s">
        <v>530</v>
      </c>
      <c r="D823" t="s">
        <v>1153</v>
      </c>
      <c r="E823" t="s">
        <v>591</v>
      </c>
      <c r="F823" t="s">
        <v>53</v>
      </c>
      <c r="G823" t="s">
        <v>54</v>
      </c>
      <c r="H823" t="s">
        <v>27</v>
      </c>
      <c r="I823" t="s">
        <v>28</v>
      </c>
      <c r="J823">
        <v>2</v>
      </c>
      <c r="K823">
        <v>0</v>
      </c>
      <c r="L823">
        <v>0</v>
      </c>
      <c r="M823" t="s">
        <v>56</v>
      </c>
      <c r="N823" t="s">
        <v>93</v>
      </c>
      <c r="O823" t="s">
        <v>64</v>
      </c>
      <c r="P823" t="s">
        <v>58</v>
      </c>
      <c r="Q823" t="s">
        <v>33</v>
      </c>
      <c r="R823" t="s">
        <v>34</v>
      </c>
      <c r="T823">
        <v>6</v>
      </c>
    </row>
    <row r="824" spans="1:20" x14ac:dyDescent="0.45">
      <c r="A824" t="s">
        <v>1323</v>
      </c>
      <c r="B824" t="s">
        <v>461</v>
      </c>
      <c r="C824" t="s">
        <v>162</v>
      </c>
      <c r="D824" t="s">
        <v>106</v>
      </c>
      <c r="E824" t="s">
        <v>472</v>
      </c>
      <c r="F824" t="s">
        <v>53</v>
      </c>
      <c r="G824" t="s">
        <v>54</v>
      </c>
      <c r="H824" t="s">
        <v>71</v>
      </c>
      <c r="I824" t="s">
        <v>117</v>
      </c>
      <c r="J824">
        <v>1</v>
      </c>
      <c r="K824">
        <v>1000</v>
      </c>
      <c r="L824">
        <v>1000</v>
      </c>
      <c r="N824" t="s">
        <v>73</v>
      </c>
      <c r="O824" t="s">
        <v>44</v>
      </c>
      <c r="P824" t="s">
        <v>58</v>
      </c>
      <c r="Q824" t="s">
        <v>33</v>
      </c>
      <c r="R824" t="s">
        <v>34</v>
      </c>
      <c r="T824">
        <v>4</v>
      </c>
    </row>
    <row r="825" spans="1:20" x14ac:dyDescent="0.45">
      <c r="A825" t="s">
        <v>1324</v>
      </c>
      <c r="B825" t="s">
        <v>358</v>
      </c>
      <c r="C825" t="s">
        <v>337</v>
      </c>
      <c r="D825" t="s">
        <v>507</v>
      </c>
      <c r="E825" t="s">
        <v>236</v>
      </c>
      <c r="F825" t="s">
        <v>53</v>
      </c>
      <c r="G825" t="s">
        <v>54</v>
      </c>
      <c r="H825" t="s">
        <v>27</v>
      </c>
      <c r="I825" t="s">
        <v>28</v>
      </c>
      <c r="J825">
        <v>1</v>
      </c>
      <c r="K825">
        <v>0</v>
      </c>
      <c r="L825">
        <v>54</v>
      </c>
      <c r="N825" t="s">
        <v>30</v>
      </c>
      <c r="O825" t="s">
        <v>44</v>
      </c>
      <c r="P825" t="s">
        <v>85</v>
      </c>
      <c r="Q825" t="s">
        <v>33</v>
      </c>
      <c r="R825" t="s">
        <v>34</v>
      </c>
      <c r="T825">
        <v>7</v>
      </c>
    </row>
    <row r="826" spans="1:20" x14ac:dyDescent="0.45">
      <c r="A826" t="s">
        <v>1325</v>
      </c>
      <c r="B826" t="s">
        <v>845</v>
      </c>
      <c r="C826" t="s">
        <v>322</v>
      </c>
      <c r="D826" t="s">
        <v>864</v>
      </c>
      <c r="E826" t="s">
        <v>339</v>
      </c>
      <c r="F826" t="s">
        <v>40</v>
      </c>
      <c r="G826" t="s">
        <v>41</v>
      </c>
      <c r="H826" t="s">
        <v>128</v>
      </c>
      <c r="I826" t="s">
        <v>231</v>
      </c>
      <c r="J826">
        <v>1</v>
      </c>
      <c r="K826">
        <v>100</v>
      </c>
      <c r="L826">
        <v>100</v>
      </c>
      <c r="M826" t="s">
        <v>63</v>
      </c>
      <c r="N826" t="s">
        <v>73</v>
      </c>
      <c r="O826" t="s">
        <v>79</v>
      </c>
      <c r="P826" t="s">
        <v>32</v>
      </c>
      <c r="Q826" t="s">
        <v>33</v>
      </c>
      <c r="T826">
        <v>6</v>
      </c>
    </row>
    <row r="827" spans="1:20" x14ac:dyDescent="0.45">
      <c r="A827" t="s">
        <v>1326</v>
      </c>
      <c r="B827" t="s">
        <v>262</v>
      </c>
      <c r="C827" t="s">
        <v>286</v>
      </c>
      <c r="D827" t="s">
        <v>457</v>
      </c>
      <c r="E827" t="s">
        <v>236</v>
      </c>
      <c r="F827" t="s">
        <v>53</v>
      </c>
      <c r="G827" t="s">
        <v>54</v>
      </c>
      <c r="H827" t="s">
        <v>27</v>
      </c>
      <c r="I827" t="s">
        <v>55</v>
      </c>
      <c r="J827">
        <v>2</v>
      </c>
      <c r="K827">
        <v>0</v>
      </c>
      <c r="L827">
        <v>0</v>
      </c>
      <c r="M827" t="s">
        <v>63</v>
      </c>
      <c r="N827" t="s">
        <v>57</v>
      </c>
      <c r="O827" t="s">
        <v>44</v>
      </c>
      <c r="P827" t="s">
        <v>32</v>
      </c>
      <c r="Q827" t="s">
        <v>33</v>
      </c>
      <c r="R827" t="s">
        <v>34</v>
      </c>
      <c r="T827">
        <v>5</v>
      </c>
    </row>
    <row r="828" spans="1:20" x14ac:dyDescent="0.45">
      <c r="A828" t="s">
        <v>1327</v>
      </c>
      <c r="B828" t="s">
        <v>275</v>
      </c>
      <c r="C828" t="s">
        <v>171</v>
      </c>
      <c r="D828" t="s">
        <v>296</v>
      </c>
      <c r="E828" t="s">
        <v>280</v>
      </c>
      <c r="F828" t="s">
        <v>146</v>
      </c>
      <c r="G828" t="s">
        <v>147</v>
      </c>
      <c r="H828" t="s">
        <v>71</v>
      </c>
      <c r="I828" t="s">
        <v>72</v>
      </c>
      <c r="J828">
        <v>3</v>
      </c>
      <c r="K828">
        <v>500</v>
      </c>
      <c r="L828">
        <v>1500</v>
      </c>
      <c r="M828" t="s">
        <v>63</v>
      </c>
      <c r="N828" t="s">
        <v>73</v>
      </c>
      <c r="O828" t="s">
        <v>44</v>
      </c>
      <c r="P828" t="s">
        <v>32</v>
      </c>
      <c r="Q828" t="s">
        <v>33</v>
      </c>
      <c r="T828">
        <v>4</v>
      </c>
    </row>
    <row r="829" spans="1:20" x14ac:dyDescent="0.45">
      <c r="A829" t="s">
        <v>1328</v>
      </c>
      <c r="B829" t="s">
        <v>434</v>
      </c>
      <c r="C829" t="s">
        <v>258</v>
      </c>
      <c r="D829" t="s">
        <v>976</v>
      </c>
      <c r="E829" t="s">
        <v>591</v>
      </c>
      <c r="F829" t="s">
        <v>91</v>
      </c>
      <c r="G829" t="s">
        <v>41</v>
      </c>
      <c r="H829" t="s">
        <v>71</v>
      </c>
      <c r="I829" t="s">
        <v>92</v>
      </c>
      <c r="J829">
        <v>0</v>
      </c>
      <c r="K829">
        <v>100</v>
      </c>
      <c r="L829">
        <v>0</v>
      </c>
      <c r="M829" t="s">
        <v>63</v>
      </c>
      <c r="N829" t="s">
        <v>57</v>
      </c>
      <c r="O829" t="s">
        <v>31</v>
      </c>
      <c r="P829" t="s">
        <v>32</v>
      </c>
      <c r="Q829" t="s">
        <v>45</v>
      </c>
      <c r="R829" t="s">
        <v>34</v>
      </c>
      <c r="T829">
        <v>4</v>
      </c>
    </row>
    <row r="830" spans="1:20" x14ac:dyDescent="0.45">
      <c r="A830" t="s">
        <v>1329</v>
      </c>
      <c r="B830" t="s">
        <v>342</v>
      </c>
      <c r="C830" t="s">
        <v>341</v>
      </c>
      <c r="D830" t="s">
        <v>969</v>
      </c>
      <c r="E830" t="s">
        <v>138</v>
      </c>
      <c r="F830" t="s">
        <v>146</v>
      </c>
      <c r="G830" t="s">
        <v>147</v>
      </c>
      <c r="H830" t="s">
        <v>42</v>
      </c>
      <c r="I830" t="s">
        <v>122</v>
      </c>
      <c r="J830">
        <v>3</v>
      </c>
      <c r="K830">
        <v>500</v>
      </c>
      <c r="L830">
        <v>1398</v>
      </c>
      <c r="M830" t="s">
        <v>56</v>
      </c>
      <c r="N830" t="s">
        <v>93</v>
      </c>
      <c r="O830" t="s">
        <v>79</v>
      </c>
      <c r="P830" t="s">
        <v>58</v>
      </c>
      <c r="Q830" t="s">
        <v>33</v>
      </c>
      <c r="R830" t="s">
        <v>46</v>
      </c>
      <c r="T830">
        <v>3</v>
      </c>
    </row>
    <row r="831" spans="1:20" x14ac:dyDescent="0.45">
      <c r="A831" t="s">
        <v>1330</v>
      </c>
      <c r="B831" t="s">
        <v>567</v>
      </c>
      <c r="C831" t="s">
        <v>478</v>
      </c>
      <c r="D831" t="s">
        <v>568</v>
      </c>
      <c r="E831" t="s">
        <v>607</v>
      </c>
      <c r="F831" t="s">
        <v>115</v>
      </c>
      <c r="G831" t="s">
        <v>116</v>
      </c>
      <c r="H831" t="s">
        <v>42</v>
      </c>
      <c r="I831" t="s">
        <v>122</v>
      </c>
      <c r="J831">
        <v>3</v>
      </c>
      <c r="K831">
        <v>100</v>
      </c>
      <c r="L831">
        <v>300</v>
      </c>
      <c r="M831" t="s">
        <v>29</v>
      </c>
      <c r="N831" t="s">
        <v>57</v>
      </c>
      <c r="O831" t="s">
        <v>44</v>
      </c>
      <c r="P831" t="s">
        <v>58</v>
      </c>
      <c r="Q831" t="s">
        <v>33</v>
      </c>
      <c r="T831">
        <v>4</v>
      </c>
    </row>
    <row r="832" spans="1:20" x14ac:dyDescent="0.45">
      <c r="A832" t="s">
        <v>1331</v>
      </c>
      <c r="B832" t="s">
        <v>165</v>
      </c>
      <c r="C832" t="s">
        <v>165</v>
      </c>
      <c r="D832" t="s">
        <v>166</v>
      </c>
      <c r="E832" t="s">
        <v>240</v>
      </c>
      <c r="F832" t="s">
        <v>69</v>
      </c>
      <c r="G832" t="s">
        <v>70</v>
      </c>
      <c r="H832" t="s">
        <v>42</v>
      </c>
      <c r="I832" t="s">
        <v>122</v>
      </c>
      <c r="J832">
        <v>-1</v>
      </c>
      <c r="K832">
        <v>1000</v>
      </c>
      <c r="L832">
        <v>-1000</v>
      </c>
      <c r="N832" t="s">
        <v>30</v>
      </c>
      <c r="O832" t="s">
        <v>64</v>
      </c>
      <c r="P832" t="s">
        <v>58</v>
      </c>
      <c r="Q832" t="s">
        <v>33</v>
      </c>
      <c r="R832" t="s">
        <v>46</v>
      </c>
      <c r="S832" t="s">
        <v>254</v>
      </c>
      <c r="T832">
        <v>2</v>
      </c>
    </row>
    <row r="833" spans="1:20" x14ac:dyDescent="0.45">
      <c r="A833" t="s">
        <v>1332</v>
      </c>
      <c r="B833" t="s">
        <v>594</v>
      </c>
      <c r="C833" t="s">
        <v>277</v>
      </c>
      <c r="D833" t="s">
        <v>137</v>
      </c>
      <c r="E833" t="s">
        <v>52</v>
      </c>
      <c r="F833" t="s">
        <v>53</v>
      </c>
      <c r="G833" t="s">
        <v>54</v>
      </c>
      <c r="H833" t="s">
        <v>27</v>
      </c>
      <c r="I833" t="s">
        <v>84</v>
      </c>
      <c r="J833">
        <v>1</v>
      </c>
      <c r="K833">
        <v>500</v>
      </c>
      <c r="L833">
        <v>500</v>
      </c>
      <c r="N833" t="s">
        <v>57</v>
      </c>
      <c r="O833" t="s">
        <v>31</v>
      </c>
      <c r="P833" t="s">
        <v>58</v>
      </c>
      <c r="Q833" t="s">
        <v>33</v>
      </c>
      <c r="R833" t="s">
        <v>46</v>
      </c>
      <c r="S833" t="s">
        <v>47</v>
      </c>
      <c r="T833">
        <v>4</v>
      </c>
    </row>
    <row r="834" spans="1:20" x14ac:dyDescent="0.45">
      <c r="A834" t="s">
        <v>1333</v>
      </c>
      <c r="B834" t="s">
        <v>684</v>
      </c>
      <c r="C834" t="s">
        <v>702</v>
      </c>
      <c r="D834" t="s">
        <v>423</v>
      </c>
      <c r="E834" t="s">
        <v>339</v>
      </c>
      <c r="F834" t="s">
        <v>168</v>
      </c>
      <c r="G834" t="s">
        <v>41</v>
      </c>
      <c r="H834" t="s">
        <v>71</v>
      </c>
      <c r="I834" t="s">
        <v>92</v>
      </c>
      <c r="J834">
        <v>0</v>
      </c>
      <c r="K834">
        <v>0</v>
      </c>
      <c r="L834">
        <v>0</v>
      </c>
      <c r="M834" t="s">
        <v>56</v>
      </c>
      <c r="N834" t="s">
        <v>57</v>
      </c>
      <c r="O834" t="s">
        <v>44</v>
      </c>
      <c r="P834" t="s">
        <v>58</v>
      </c>
      <c r="Q834" t="s">
        <v>33</v>
      </c>
      <c r="T834">
        <v>3</v>
      </c>
    </row>
    <row r="835" spans="1:20" x14ac:dyDescent="0.45">
      <c r="A835" t="s">
        <v>1334</v>
      </c>
      <c r="B835" t="s">
        <v>745</v>
      </c>
      <c r="C835" t="s">
        <v>745</v>
      </c>
      <c r="D835" t="s">
        <v>735</v>
      </c>
      <c r="E835" t="s">
        <v>240</v>
      </c>
      <c r="F835" t="s">
        <v>69</v>
      </c>
      <c r="G835" t="s">
        <v>70</v>
      </c>
      <c r="H835" t="s">
        <v>128</v>
      </c>
      <c r="I835" t="s">
        <v>231</v>
      </c>
      <c r="J835">
        <v>-1</v>
      </c>
      <c r="K835">
        <v>100</v>
      </c>
      <c r="L835">
        <v>-100</v>
      </c>
      <c r="M835" t="s">
        <v>29</v>
      </c>
      <c r="N835" t="s">
        <v>57</v>
      </c>
      <c r="O835" t="s">
        <v>44</v>
      </c>
      <c r="P835" t="s">
        <v>32</v>
      </c>
      <c r="Q835" t="s">
        <v>45</v>
      </c>
      <c r="R835" t="s">
        <v>46</v>
      </c>
      <c r="S835" t="s">
        <v>254</v>
      </c>
      <c r="T835">
        <v>-1</v>
      </c>
    </row>
    <row r="836" spans="1:20" x14ac:dyDescent="0.45">
      <c r="A836" t="s">
        <v>1335</v>
      </c>
      <c r="B836" t="s">
        <v>175</v>
      </c>
      <c r="C836" t="s">
        <v>583</v>
      </c>
      <c r="D836" t="s">
        <v>471</v>
      </c>
      <c r="E836" t="s">
        <v>280</v>
      </c>
      <c r="F836" t="s">
        <v>115</v>
      </c>
      <c r="G836" t="s">
        <v>116</v>
      </c>
      <c r="H836" t="s">
        <v>27</v>
      </c>
      <c r="I836" t="s">
        <v>55</v>
      </c>
      <c r="J836">
        <v>3</v>
      </c>
      <c r="K836">
        <v>100</v>
      </c>
      <c r="L836">
        <v>300</v>
      </c>
      <c r="M836" t="s">
        <v>56</v>
      </c>
      <c r="N836" t="s">
        <v>57</v>
      </c>
      <c r="O836" t="s">
        <v>44</v>
      </c>
      <c r="P836" t="s">
        <v>85</v>
      </c>
      <c r="Q836" t="s">
        <v>33</v>
      </c>
      <c r="R836" t="s">
        <v>34</v>
      </c>
      <c r="T836">
        <v>4</v>
      </c>
    </row>
    <row r="837" spans="1:20" x14ac:dyDescent="0.45">
      <c r="A837" t="s">
        <v>1336</v>
      </c>
      <c r="B837" t="s">
        <v>533</v>
      </c>
      <c r="C837" t="s">
        <v>533</v>
      </c>
      <c r="D837" t="s">
        <v>113</v>
      </c>
      <c r="E837" t="s">
        <v>194</v>
      </c>
      <c r="F837" t="s">
        <v>69</v>
      </c>
      <c r="G837" t="s">
        <v>70</v>
      </c>
      <c r="H837" t="s">
        <v>27</v>
      </c>
      <c r="I837" t="s">
        <v>84</v>
      </c>
      <c r="J837">
        <v>1</v>
      </c>
      <c r="K837">
        <v>1000</v>
      </c>
      <c r="L837">
        <v>1000</v>
      </c>
      <c r="M837" t="s">
        <v>29</v>
      </c>
      <c r="N837" t="s">
        <v>57</v>
      </c>
      <c r="O837" t="s">
        <v>79</v>
      </c>
      <c r="P837" t="s">
        <v>85</v>
      </c>
      <c r="Q837" t="s">
        <v>45</v>
      </c>
      <c r="R837" t="s">
        <v>34</v>
      </c>
      <c r="T837">
        <v>-1</v>
      </c>
    </row>
    <row r="838" spans="1:20" x14ac:dyDescent="0.45">
      <c r="A838" t="s">
        <v>1337</v>
      </c>
      <c r="B838" t="s">
        <v>1012</v>
      </c>
      <c r="C838" t="s">
        <v>398</v>
      </c>
      <c r="D838" t="s">
        <v>895</v>
      </c>
      <c r="E838" t="s">
        <v>176</v>
      </c>
      <c r="F838" t="s">
        <v>146</v>
      </c>
      <c r="G838" t="s">
        <v>147</v>
      </c>
      <c r="H838" t="s">
        <v>128</v>
      </c>
      <c r="I838" t="s">
        <v>231</v>
      </c>
      <c r="J838">
        <v>0</v>
      </c>
      <c r="K838">
        <v>0</v>
      </c>
      <c r="L838">
        <v>0</v>
      </c>
      <c r="M838" t="s">
        <v>56</v>
      </c>
      <c r="N838" t="s">
        <v>57</v>
      </c>
      <c r="O838" t="s">
        <v>31</v>
      </c>
      <c r="P838" t="s">
        <v>85</v>
      </c>
      <c r="Q838" t="s">
        <v>33</v>
      </c>
      <c r="R838" t="s">
        <v>34</v>
      </c>
      <c r="T838">
        <v>1</v>
      </c>
    </row>
    <row r="839" spans="1:20" x14ac:dyDescent="0.45">
      <c r="A839" t="s">
        <v>1338</v>
      </c>
      <c r="B839" t="s">
        <v>585</v>
      </c>
      <c r="C839" t="s">
        <v>355</v>
      </c>
      <c r="D839" t="s">
        <v>355</v>
      </c>
      <c r="E839" t="s">
        <v>598</v>
      </c>
      <c r="F839" t="s">
        <v>40</v>
      </c>
      <c r="G839" t="s">
        <v>41</v>
      </c>
      <c r="H839" t="s">
        <v>71</v>
      </c>
      <c r="I839" t="s">
        <v>92</v>
      </c>
      <c r="J839">
        <v>1</v>
      </c>
      <c r="K839">
        <v>100</v>
      </c>
      <c r="L839">
        <v>100</v>
      </c>
      <c r="M839" t="s">
        <v>63</v>
      </c>
      <c r="N839" t="s">
        <v>93</v>
      </c>
      <c r="O839" t="s">
        <v>79</v>
      </c>
      <c r="P839" t="s">
        <v>58</v>
      </c>
      <c r="Q839" t="s">
        <v>45</v>
      </c>
      <c r="R839" t="s">
        <v>34</v>
      </c>
      <c r="T839">
        <v>0</v>
      </c>
    </row>
    <row r="840" spans="1:20" x14ac:dyDescent="0.45">
      <c r="A840" t="s">
        <v>1339</v>
      </c>
      <c r="B840" t="s">
        <v>113</v>
      </c>
      <c r="C840" t="s">
        <v>67</v>
      </c>
      <c r="D840" t="s">
        <v>533</v>
      </c>
      <c r="E840" t="s">
        <v>205</v>
      </c>
      <c r="F840" t="s">
        <v>25</v>
      </c>
      <c r="G840" t="s">
        <v>26</v>
      </c>
      <c r="H840" t="s">
        <v>27</v>
      </c>
      <c r="I840" t="s">
        <v>55</v>
      </c>
      <c r="J840">
        <v>0</v>
      </c>
      <c r="K840">
        <v>100</v>
      </c>
      <c r="L840">
        <v>0</v>
      </c>
      <c r="N840" t="s">
        <v>57</v>
      </c>
      <c r="O840" t="s">
        <v>64</v>
      </c>
      <c r="P840" t="s">
        <v>32</v>
      </c>
      <c r="Q840" t="s">
        <v>45</v>
      </c>
      <c r="R840" t="s">
        <v>34</v>
      </c>
      <c r="T840">
        <v>3</v>
      </c>
    </row>
    <row r="841" spans="1:20" x14ac:dyDescent="0.45">
      <c r="A841" t="s">
        <v>1340</v>
      </c>
      <c r="B841" t="s">
        <v>677</v>
      </c>
      <c r="C841" t="s">
        <v>677</v>
      </c>
      <c r="D841" t="s">
        <v>161</v>
      </c>
      <c r="E841" t="s">
        <v>271</v>
      </c>
      <c r="F841" t="s">
        <v>168</v>
      </c>
      <c r="G841" t="s">
        <v>41</v>
      </c>
      <c r="H841" t="s">
        <v>71</v>
      </c>
      <c r="I841" t="s">
        <v>72</v>
      </c>
      <c r="J841">
        <v>-1</v>
      </c>
      <c r="K841">
        <v>1000</v>
      </c>
      <c r="L841">
        <v>-1000</v>
      </c>
      <c r="N841" t="s">
        <v>57</v>
      </c>
      <c r="O841" t="s">
        <v>79</v>
      </c>
      <c r="P841" t="s">
        <v>32</v>
      </c>
      <c r="Q841" t="s">
        <v>45</v>
      </c>
      <c r="T841">
        <v>2</v>
      </c>
    </row>
    <row r="842" spans="1:20" x14ac:dyDescent="0.45">
      <c r="A842" t="s">
        <v>1341</v>
      </c>
      <c r="B842" t="s">
        <v>124</v>
      </c>
      <c r="C842" t="s">
        <v>247</v>
      </c>
      <c r="D842" t="s">
        <v>720</v>
      </c>
      <c r="E842" t="s">
        <v>104</v>
      </c>
      <c r="F842" t="s">
        <v>91</v>
      </c>
      <c r="G842" t="s">
        <v>41</v>
      </c>
      <c r="H842" t="s">
        <v>71</v>
      </c>
      <c r="I842" t="s">
        <v>92</v>
      </c>
      <c r="J842">
        <v>2</v>
      </c>
      <c r="K842">
        <v>100</v>
      </c>
      <c r="L842">
        <v>200</v>
      </c>
      <c r="N842" t="s">
        <v>73</v>
      </c>
      <c r="O842" t="s">
        <v>64</v>
      </c>
      <c r="P842" t="s">
        <v>32</v>
      </c>
      <c r="Q842" t="s">
        <v>33</v>
      </c>
      <c r="T842">
        <v>1</v>
      </c>
    </row>
    <row r="843" spans="1:20" x14ac:dyDescent="0.45">
      <c r="A843" t="s">
        <v>1342</v>
      </c>
      <c r="B843" t="s">
        <v>582</v>
      </c>
      <c r="C843" t="s">
        <v>174</v>
      </c>
      <c r="D843" t="s">
        <v>582</v>
      </c>
      <c r="E843" t="s">
        <v>271</v>
      </c>
      <c r="F843" t="s">
        <v>91</v>
      </c>
      <c r="G843" t="s">
        <v>41</v>
      </c>
      <c r="H843" t="s">
        <v>42</v>
      </c>
      <c r="I843" t="s">
        <v>43</v>
      </c>
      <c r="J843">
        <v>3</v>
      </c>
      <c r="K843">
        <v>2000</v>
      </c>
      <c r="L843">
        <v>6000</v>
      </c>
      <c r="M843" t="s">
        <v>56</v>
      </c>
      <c r="N843" t="s">
        <v>93</v>
      </c>
      <c r="O843" t="s">
        <v>44</v>
      </c>
      <c r="P843" t="s">
        <v>58</v>
      </c>
      <c r="Q843" t="s">
        <v>45</v>
      </c>
      <c r="T843">
        <v>2</v>
      </c>
    </row>
    <row r="844" spans="1:20" x14ac:dyDescent="0.45">
      <c r="A844" t="s">
        <v>1343</v>
      </c>
      <c r="B844" t="s">
        <v>331</v>
      </c>
      <c r="C844" t="s">
        <v>23</v>
      </c>
      <c r="D844" t="s">
        <v>301</v>
      </c>
      <c r="E844" t="s">
        <v>176</v>
      </c>
      <c r="F844" t="s">
        <v>25</v>
      </c>
      <c r="G844" t="s">
        <v>26</v>
      </c>
      <c r="H844" t="s">
        <v>128</v>
      </c>
      <c r="I844" t="s">
        <v>231</v>
      </c>
      <c r="J844">
        <v>1</v>
      </c>
      <c r="K844">
        <v>2000</v>
      </c>
      <c r="L844">
        <v>2075</v>
      </c>
      <c r="M844" t="s">
        <v>63</v>
      </c>
      <c r="N844" t="s">
        <v>57</v>
      </c>
      <c r="O844" t="s">
        <v>64</v>
      </c>
      <c r="P844" t="s">
        <v>58</v>
      </c>
      <c r="Q844" t="s">
        <v>33</v>
      </c>
      <c r="R844" t="s">
        <v>46</v>
      </c>
      <c r="T844">
        <v>3</v>
      </c>
    </row>
    <row r="845" spans="1:20" x14ac:dyDescent="0.45">
      <c r="A845" t="s">
        <v>1344</v>
      </c>
      <c r="B845" t="s">
        <v>455</v>
      </c>
      <c r="C845" t="s">
        <v>455</v>
      </c>
      <c r="D845" t="s">
        <v>1011</v>
      </c>
      <c r="E845" t="s">
        <v>172</v>
      </c>
      <c r="F845" t="s">
        <v>115</v>
      </c>
      <c r="G845" t="s">
        <v>116</v>
      </c>
      <c r="H845" t="s">
        <v>71</v>
      </c>
      <c r="I845" t="s">
        <v>117</v>
      </c>
      <c r="J845">
        <v>-1</v>
      </c>
      <c r="K845">
        <v>500</v>
      </c>
      <c r="L845">
        <v>-500</v>
      </c>
      <c r="M845" t="s">
        <v>63</v>
      </c>
      <c r="N845" t="s">
        <v>73</v>
      </c>
      <c r="O845" t="s">
        <v>79</v>
      </c>
      <c r="P845" t="s">
        <v>32</v>
      </c>
      <c r="Q845" t="s">
        <v>33</v>
      </c>
      <c r="R845" t="s">
        <v>34</v>
      </c>
      <c r="T845">
        <v>2</v>
      </c>
    </row>
    <row r="846" spans="1:20" x14ac:dyDescent="0.45">
      <c r="A846" t="s">
        <v>1345</v>
      </c>
      <c r="B846" t="s">
        <v>410</v>
      </c>
      <c r="C846" t="s">
        <v>455</v>
      </c>
      <c r="D846" t="s">
        <v>398</v>
      </c>
      <c r="E846" t="s">
        <v>611</v>
      </c>
      <c r="F846" t="s">
        <v>40</v>
      </c>
      <c r="G846" t="s">
        <v>41</v>
      </c>
      <c r="H846" t="s">
        <v>71</v>
      </c>
      <c r="I846" t="s">
        <v>117</v>
      </c>
      <c r="J846">
        <v>-1</v>
      </c>
      <c r="K846">
        <v>500</v>
      </c>
      <c r="L846">
        <v>-500</v>
      </c>
      <c r="N846" t="s">
        <v>57</v>
      </c>
      <c r="O846" t="s">
        <v>44</v>
      </c>
      <c r="P846" t="s">
        <v>85</v>
      </c>
      <c r="Q846" t="s">
        <v>45</v>
      </c>
      <c r="R846" t="s">
        <v>46</v>
      </c>
      <c r="S846" t="s">
        <v>47</v>
      </c>
      <c r="T846">
        <v>7</v>
      </c>
    </row>
    <row r="847" spans="1:20" x14ac:dyDescent="0.45">
      <c r="A847" t="s">
        <v>1346</v>
      </c>
      <c r="B847" t="s">
        <v>436</v>
      </c>
      <c r="C847" t="s">
        <v>437</v>
      </c>
      <c r="D847" t="s">
        <v>224</v>
      </c>
      <c r="E847" t="s">
        <v>167</v>
      </c>
      <c r="F847" t="s">
        <v>69</v>
      </c>
      <c r="G847" t="s">
        <v>70</v>
      </c>
      <c r="H847" t="s">
        <v>71</v>
      </c>
      <c r="I847" t="s">
        <v>117</v>
      </c>
      <c r="J847">
        <v>2</v>
      </c>
      <c r="K847">
        <v>1000</v>
      </c>
      <c r="L847">
        <v>2000</v>
      </c>
      <c r="M847" t="s">
        <v>29</v>
      </c>
      <c r="N847" t="s">
        <v>57</v>
      </c>
      <c r="O847" t="s">
        <v>64</v>
      </c>
      <c r="P847" t="s">
        <v>85</v>
      </c>
      <c r="Q847" t="s">
        <v>45</v>
      </c>
      <c r="R847" t="s">
        <v>46</v>
      </c>
      <c r="S847" t="s">
        <v>254</v>
      </c>
      <c r="T847">
        <v>5</v>
      </c>
    </row>
    <row r="848" spans="1:20" x14ac:dyDescent="0.45">
      <c r="A848" t="s">
        <v>1347</v>
      </c>
      <c r="B848" t="s">
        <v>773</v>
      </c>
      <c r="C848" t="s">
        <v>910</v>
      </c>
      <c r="D848" t="s">
        <v>637</v>
      </c>
      <c r="E848" t="s">
        <v>154</v>
      </c>
      <c r="F848" t="s">
        <v>168</v>
      </c>
      <c r="G848" t="s">
        <v>41</v>
      </c>
      <c r="H848" t="s">
        <v>27</v>
      </c>
      <c r="I848" t="s">
        <v>55</v>
      </c>
      <c r="J848">
        <v>-1</v>
      </c>
      <c r="K848">
        <v>1000</v>
      </c>
      <c r="L848">
        <v>-905</v>
      </c>
      <c r="M848" t="s">
        <v>63</v>
      </c>
      <c r="N848" t="s">
        <v>57</v>
      </c>
      <c r="O848" t="s">
        <v>31</v>
      </c>
      <c r="P848" t="s">
        <v>58</v>
      </c>
      <c r="Q848" t="s">
        <v>33</v>
      </c>
      <c r="R848" t="s">
        <v>46</v>
      </c>
      <c r="S848" t="s">
        <v>47</v>
      </c>
      <c r="T848">
        <v>4</v>
      </c>
    </row>
    <row r="849" spans="1:20" x14ac:dyDescent="0.45">
      <c r="A849" t="s">
        <v>1348</v>
      </c>
      <c r="B849" t="s">
        <v>341</v>
      </c>
      <c r="C849" t="s">
        <v>568</v>
      </c>
      <c r="D849" t="s">
        <v>289</v>
      </c>
      <c r="E849" t="s">
        <v>598</v>
      </c>
      <c r="F849" t="s">
        <v>91</v>
      </c>
      <c r="G849" t="s">
        <v>41</v>
      </c>
      <c r="H849" t="s">
        <v>71</v>
      </c>
      <c r="I849" t="s">
        <v>72</v>
      </c>
      <c r="J849">
        <v>-1</v>
      </c>
      <c r="K849">
        <v>0</v>
      </c>
      <c r="L849">
        <v>0</v>
      </c>
      <c r="N849" t="s">
        <v>73</v>
      </c>
      <c r="O849" t="s">
        <v>79</v>
      </c>
      <c r="P849" t="s">
        <v>58</v>
      </c>
      <c r="Q849" t="s">
        <v>33</v>
      </c>
      <c r="R849" t="s">
        <v>46</v>
      </c>
      <c r="S849" t="s">
        <v>47</v>
      </c>
      <c r="T849">
        <v>5</v>
      </c>
    </row>
    <row r="850" spans="1:20" x14ac:dyDescent="0.45">
      <c r="A850" t="s">
        <v>1349</v>
      </c>
      <c r="B850" t="s">
        <v>303</v>
      </c>
      <c r="C850" t="s">
        <v>778</v>
      </c>
      <c r="D850" t="s">
        <v>319</v>
      </c>
      <c r="E850" t="s">
        <v>420</v>
      </c>
      <c r="F850" t="s">
        <v>25</v>
      </c>
      <c r="G850" t="s">
        <v>26</v>
      </c>
      <c r="H850" t="s">
        <v>27</v>
      </c>
      <c r="I850" t="s">
        <v>28</v>
      </c>
      <c r="J850">
        <v>2</v>
      </c>
      <c r="K850">
        <v>1000</v>
      </c>
      <c r="L850">
        <v>2000</v>
      </c>
      <c r="M850" t="s">
        <v>56</v>
      </c>
      <c r="N850" t="s">
        <v>57</v>
      </c>
      <c r="O850" t="s">
        <v>79</v>
      </c>
      <c r="P850" t="s">
        <v>58</v>
      </c>
      <c r="Q850" t="s">
        <v>45</v>
      </c>
      <c r="R850" t="s">
        <v>34</v>
      </c>
      <c r="T850">
        <v>2</v>
      </c>
    </row>
    <row r="851" spans="1:20" x14ac:dyDescent="0.45">
      <c r="A851" t="s">
        <v>1350</v>
      </c>
      <c r="B851" t="s">
        <v>460</v>
      </c>
      <c r="C851" t="s">
        <v>160</v>
      </c>
      <c r="D851" t="s">
        <v>162</v>
      </c>
      <c r="E851" t="s">
        <v>284</v>
      </c>
      <c r="F851" t="s">
        <v>115</v>
      </c>
      <c r="G851" t="s">
        <v>116</v>
      </c>
      <c r="H851" t="s">
        <v>128</v>
      </c>
      <c r="I851" t="s">
        <v>129</v>
      </c>
      <c r="J851">
        <v>3</v>
      </c>
      <c r="K851">
        <v>500</v>
      </c>
      <c r="L851">
        <v>1500</v>
      </c>
      <c r="N851" t="s">
        <v>93</v>
      </c>
      <c r="O851" t="s">
        <v>44</v>
      </c>
      <c r="P851" t="s">
        <v>85</v>
      </c>
      <c r="Q851" t="s">
        <v>33</v>
      </c>
      <c r="T851">
        <v>6</v>
      </c>
    </row>
    <row r="852" spans="1:20" x14ac:dyDescent="0.45">
      <c r="A852" t="s">
        <v>1351</v>
      </c>
      <c r="B852" t="s">
        <v>862</v>
      </c>
      <c r="C852" t="s">
        <v>512</v>
      </c>
      <c r="D852" t="s">
        <v>323</v>
      </c>
      <c r="E852" t="s">
        <v>127</v>
      </c>
      <c r="F852" t="s">
        <v>40</v>
      </c>
      <c r="G852" t="s">
        <v>41</v>
      </c>
      <c r="H852" t="s">
        <v>42</v>
      </c>
      <c r="I852" t="s">
        <v>43</v>
      </c>
      <c r="J852">
        <v>-1</v>
      </c>
      <c r="K852">
        <v>0</v>
      </c>
      <c r="L852">
        <v>0</v>
      </c>
      <c r="M852" t="s">
        <v>56</v>
      </c>
      <c r="N852" t="s">
        <v>30</v>
      </c>
      <c r="O852" t="s">
        <v>79</v>
      </c>
      <c r="P852" t="s">
        <v>32</v>
      </c>
      <c r="Q852" t="s">
        <v>45</v>
      </c>
      <c r="R852" t="s">
        <v>34</v>
      </c>
      <c r="T852">
        <v>3</v>
      </c>
    </row>
    <row r="853" spans="1:20" x14ac:dyDescent="0.45">
      <c r="A853" t="s">
        <v>1352</v>
      </c>
      <c r="B853" t="s">
        <v>527</v>
      </c>
      <c r="C853" t="s">
        <v>424</v>
      </c>
      <c r="D853" t="s">
        <v>36</v>
      </c>
      <c r="E853" t="s">
        <v>515</v>
      </c>
      <c r="F853" t="s">
        <v>25</v>
      </c>
      <c r="G853" t="s">
        <v>26</v>
      </c>
      <c r="H853" t="s">
        <v>27</v>
      </c>
      <c r="I853" t="s">
        <v>84</v>
      </c>
      <c r="J853">
        <v>0</v>
      </c>
      <c r="K853">
        <v>0</v>
      </c>
      <c r="L853">
        <v>0</v>
      </c>
      <c r="M853" t="s">
        <v>63</v>
      </c>
      <c r="N853" t="s">
        <v>73</v>
      </c>
      <c r="O853" t="s">
        <v>44</v>
      </c>
      <c r="P853" t="s">
        <v>85</v>
      </c>
      <c r="Q853" t="s">
        <v>45</v>
      </c>
      <c r="R853" t="s">
        <v>34</v>
      </c>
      <c r="T853">
        <v>1</v>
      </c>
    </row>
    <row r="854" spans="1:20" x14ac:dyDescent="0.45">
      <c r="A854" t="s">
        <v>1353</v>
      </c>
      <c r="B854" t="s">
        <v>640</v>
      </c>
      <c r="C854" t="s">
        <v>904</v>
      </c>
      <c r="D854" t="s">
        <v>904</v>
      </c>
      <c r="E854" t="s">
        <v>547</v>
      </c>
      <c r="F854" t="s">
        <v>69</v>
      </c>
      <c r="G854" t="s">
        <v>70</v>
      </c>
      <c r="H854" t="s">
        <v>27</v>
      </c>
      <c r="I854" t="s">
        <v>84</v>
      </c>
      <c r="J854">
        <v>1</v>
      </c>
      <c r="K854">
        <v>1000</v>
      </c>
      <c r="L854">
        <v>1000</v>
      </c>
      <c r="M854" t="s">
        <v>63</v>
      </c>
      <c r="N854" t="s">
        <v>93</v>
      </c>
      <c r="O854" t="s">
        <v>64</v>
      </c>
      <c r="P854" t="s">
        <v>32</v>
      </c>
      <c r="Q854" t="s">
        <v>33</v>
      </c>
      <c r="R854" t="s">
        <v>34</v>
      </c>
      <c r="T854">
        <v>0</v>
      </c>
    </row>
    <row r="855" spans="1:20" x14ac:dyDescent="0.45">
      <c r="A855" t="s">
        <v>1354</v>
      </c>
      <c r="B855" t="s">
        <v>95</v>
      </c>
      <c r="C855" t="s">
        <v>261</v>
      </c>
      <c r="D855" t="s">
        <v>60</v>
      </c>
      <c r="E855" t="s">
        <v>601</v>
      </c>
      <c r="F855" t="s">
        <v>115</v>
      </c>
      <c r="G855" t="s">
        <v>116</v>
      </c>
      <c r="H855" t="s">
        <v>42</v>
      </c>
      <c r="I855" t="s">
        <v>122</v>
      </c>
      <c r="J855">
        <v>2</v>
      </c>
      <c r="K855">
        <v>100</v>
      </c>
      <c r="L855">
        <v>200</v>
      </c>
      <c r="M855" t="s">
        <v>29</v>
      </c>
      <c r="N855" t="s">
        <v>30</v>
      </c>
      <c r="O855" t="s">
        <v>64</v>
      </c>
      <c r="P855" t="s">
        <v>58</v>
      </c>
      <c r="Q855" t="s">
        <v>45</v>
      </c>
      <c r="R855" t="s">
        <v>46</v>
      </c>
      <c r="S855" t="s">
        <v>254</v>
      </c>
      <c r="T855">
        <v>2</v>
      </c>
    </row>
    <row r="856" spans="1:20" x14ac:dyDescent="0.45">
      <c r="A856" t="s">
        <v>1355</v>
      </c>
      <c r="B856" t="s">
        <v>99</v>
      </c>
      <c r="C856" t="s">
        <v>631</v>
      </c>
      <c r="D856" t="s">
        <v>554</v>
      </c>
      <c r="E856" t="s">
        <v>284</v>
      </c>
      <c r="F856" t="s">
        <v>25</v>
      </c>
      <c r="G856" t="s">
        <v>26</v>
      </c>
      <c r="H856" t="s">
        <v>27</v>
      </c>
      <c r="I856" t="s">
        <v>28</v>
      </c>
      <c r="J856">
        <v>2</v>
      </c>
      <c r="K856">
        <v>0</v>
      </c>
      <c r="L856">
        <v>0</v>
      </c>
      <c r="M856" t="s">
        <v>56</v>
      </c>
      <c r="N856" t="s">
        <v>93</v>
      </c>
      <c r="O856" t="s">
        <v>44</v>
      </c>
      <c r="P856" t="s">
        <v>32</v>
      </c>
      <c r="Q856" t="s">
        <v>33</v>
      </c>
      <c r="T856">
        <v>3</v>
      </c>
    </row>
    <row r="857" spans="1:20" x14ac:dyDescent="0.45">
      <c r="A857" t="s">
        <v>1356</v>
      </c>
      <c r="B857" t="s">
        <v>730</v>
      </c>
      <c r="C857" t="s">
        <v>1026</v>
      </c>
      <c r="D857" t="s">
        <v>1026</v>
      </c>
      <c r="E857" t="s">
        <v>960</v>
      </c>
      <c r="F857" t="s">
        <v>146</v>
      </c>
      <c r="G857" t="s">
        <v>147</v>
      </c>
      <c r="H857" t="s">
        <v>128</v>
      </c>
      <c r="I857" t="s">
        <v>129</v>
      </c>
      <c r="J857">
        <v>-1</v>
      </c>
      <c r="K857">
        <v>1000</v>
      </c>
      <c r="L857">
        <v>-1000</v>
      </c>
      <c r="M857" t="s">
        <v>29</v>
      </c>
      <c r="N857" t="s">
        <v>93</v>
      </c>
      <c r="O857" t="s">
        <v>31</v>
      </c>
      <c r="P857" t="s">
        <v>85</v>
      </c>
      <c r="Q857" t="s">
        <v>45</v>
      </c>
      <c r="R857" t="s">
        <v>34</v>
      </c>
      <c r="T857">
        <v>0</v>
      </c>
    </row>
    <row r="858" spans="1:20" x14ac:dyDescent="0.45">
      <c r="A858" t="s">
        <v>1357</v>
      </c>
      <c r="B858" t="s">
        <v>434</v>
      </c>
      <c r="C858" t="s">
        <v>741</v>
      </c>
      <c r="D858" t="s">
        <v>465</v>
      </c>
      <c r="E858" t="s">
        <v>263</v>
      </c>
      <c r="F858" t="s">
        <v>115</v>
      </c>
      <c r="G858" t="s">
        <v>116</v>
      </c>
      <c r="H858" t="s">
        <v>128</v>
      </c>
      <c r="I858" t="s">
        <v>129</v>
      </c>
      <c r="J858">
        <v>2</v>
      </c>
      <c r="K858">
        <v>100</v>
      </c>
      <c r="L858">
        <v>200</v>
      </c>
      <c r="M858" t="s">
        <v>29</v>
      </c>
      <c r="N858" t="s">
        <v>57</v>
      </c>
      <c r="O858" t="s">
        <v>79</v>
      </c>
      <c r="P858" t="s">
        <v>85</v>
      </c>
      <c r="Q858" t="s">
        <v>33</v>
      </c>
      <c r="R858" t="s">
        <v>46</v>
      </c>
      <c r="S858" t="s">
        <v>47</v>
      </c>
      <c r="T858">
        <v>4</v>
      </c>
    </row>
    <row r="859" spans="1:20" x14ac:dyDescent="0.45">
      <c r="A859" t="s">
        <v>1358</v>
      </c>
      <c r="B859" t="s">
        <v>793</v>
      </c>
      <c r="C859" t="s">
        <v>793</v>
      </c>
      <c r="D859" t="s">
        <v>75</v>
      </c>
      <c r="E859" t="s">
        <v>39</v>
      </c>
      <c r="F859" t="s">
        <v>53</v>
      </c>
      <c r="G859" t="s">
        <v>54</v>
      </c>
      <c r="H859" t="s">
        <v>27</v>
      </c>
      <c r="I859" t="s">
        <v>28</v>
      </c>
      <c r="J859">
        <v>3</v>
      </c>
      <c r="K859">
        <v>0</v>
      </c>
      <c r="L859">
        <v>0</v>
      </c>
      <c r="M859" t="s">
        <v>63</v>
      </c>
      <c r="N859" t="s">
        <v>30</v>
      </c>
      <c r="O859" t="s">
        <v>64</v>
      </c>
      <c r="P859" t="s">
        <v>32</v>
      </c>
      <c r="Q859" t="s">
        <v>45</v>
      </c>
      <c r="T859">
        <v>2</v>
      </c>
    </row>
    <row r="860" spans="1:20" x14ac:dyDescent="0.45">
      <c r="A860" t="s">
        <v>1359</v>
      </c>
      <c r="B860" t="s">
        <v>1056</v>
      </c>
      <c r="C860" t="s">
        <v>317</v>
      </c>
      <c r="D860" t="s">
        <v>765</v>
      </c>
      <c r="E860" t="s">
        <v>90</v>
      </c>
      <c r="F860" t="s">
        <v>91</v>
      </c>
      <c r="G860" t="s">
        <v>41</v>
      </c>
      <c r="H860" t="s">
        <v>71</v>
      </c>
      <c r="I860" t="s">
        <v>92</v>
      </c>
      <c r="J860">
        <v>2</v>
      </c>
      <c r="K860">
        <v>500</v>
      </c>
      <c r="L860">
        <v>1000</v>
      </c>
      <c r="M860" t="s">
        <v>63</v>
      </c>
      <c r="N860" t="s">
        <v>73</v>
      </c>
      <c r="O860" t="s">
        <v>64</v>
      </c>
      <c r="P860" t="s">
        <v>58</v>
      </c>
      <c r="Q860" t="s">
        <v>33</v>
      </c>
      <c r="T860">
        <v>6</v>
      </c>
    </row>
    <row r="861" spans="1:20" x14ac:dyDescent="0.45">
      <c r="A861" t="s">
        <v>1360</v>
      </c>
      <c r="B861" t="s">
        <v>108</v>
      </c>
      <c r="C861" t="s">
        <v>106</v>
      </c>
      <c r="D861" t="s">
        <v>640</v>
      </c>
      <c r="E861" t="s">
        <v>249</v>
      </c>
      <c r="F861" t="s">
        <v>53</v>
      </c>
      <c r="G861" t="s">
        <v>54</v>
      </c>
      <c r="H861" t="s">
        <v>42</v>
      </c>
      <c r="I861" t="s">
        <v>122</v>
      </c>
      <c r="J861">
        <v>2</v>
      </c>
      <c r="K861">
        <v>1000</v>
      </c>
      <c r="L861">
        <v>2000</v>
      </c>
      <c r="N861" t="s">
        <v>57</v>
      </c>
      <c r="O861" t="s">
        <v>44</v>
      </c>
      <c r="P861" t="s">
        <v>85</v>
      </c>
      <c r="Q861" t="s">
        <v>33</v>
      </c>
      <c r="R861" t="s">
        <v>34</v>
      </c>
      <c r="T861">
        <v>4</v>
      </c>
    </row>
    <row r="862" spans="1:20" x14ac:dyDescent="0.45">
      <c r="A862" t="s">
        <v>1361</v>
      </c>
      <c r="B862" t="s">
        <v>121</v>
      </c>
      <c r="C862" t="s">
        <v>120</v>
      </c>
      <c r="D862" t="s">
        <v>839</v>
      </c>
      <c r="E862" t="s">
        <v>138</v>
      </c>
      <c r="F862" t="s">
        <v>168</v>
      </c>
      <c r="G862" t="s">
        <v>41</v>
      </c>
      <c r="H862" t="s">
        <v>71</v>
      </c>
      <c r="I862" t="s">
        <v>72</v>
      </c>
      <c r="J862">
        <v>2</v>
      </c>
      <c r="K862">
        <v>100</v>
      </c>
      <c r="L862">
        <v>200</v>
      </c>
      <c r="M862" t="s">
        <v>63</v>
      </c>
      <c r="N862" t="s">
        <v>73</v>
      </c>
      <c r="O862" t="s">
        <v>44</v>
      </c>
      <c r="P862" t="s">
        <v>85</v>
      </c>
      <c r="Q862" t="s">
        <v>33</v>
      </c>
      <c r="T862">
        <v>5</v>
      </c>
    </row>
    <row r="863" spans="1:20" x14ac:dyDescent="0.45">
      <c r="A863" t="s">
        <v>1362</v>
      </c>
      <c r="B863" t="s">
        <v>257</v>
      </c>
      <c r="C863" t="s">
        <v>434</v>
      </c>
      <c r="D863" t="s">
        <v>119</v>
      </c>
      <c r="E863" t="s">
        <v>356</v>
      </c>
      <c r="F863" t="s">
        <v>40</v>
      </c>
      <c r="G863" t="s">
        <v>41</v>
      </c>
      <c r="H863" t="s">
        <v>71</v>
      </c>
      <c r="I863" t="s">
        <v>72</v>
      </c>
      <c r="J863">
        <v>2</v>
      </c>
      <c r="K863">
        <v>100</v>
      </c>
      <c r="L863">
        <v>200</v>
      </c>
      <c r="M863" t="s">
        <v>29</v>
      </c>
      <c r="N863" t="s">
        <v>57</v>
      </c>
      <c r="O863" t="s">
        <v>31</v>
      </c>
      <c r="P863" t="s">
        <v>85</v>
      </c>
      <c r="Q863" t="s">
        <v>33</v>
      </c>
      <c r="T863">
        <v>4</v>
      </c>
    </row>
    <row r="864" spans="1:20" x14ac:dyDescent="0.45">
      <c r="A864" t="s">
        <v>1363</v>
      </c>
      <c r="B864" t="s">
        <v>185</v>
      </c>
      <c r="C864" t="s">
        <v>89</v>
      </c>
      <c r="D864" t="s">
        <v>131</v>
      </c>
      <c r="E864" t="s">
        <v>227</v>
      </c>
      <c r="F864" t="s">
        <v>146</v>
      </c>
      <c r="G864" t="s">
        <v>147</v>
      </c>
      <c r="H864" t="s">
        <v>42</v>
      </c>
      <c r="I864" t="s">
        <v>78</v>
      </c>
      <c r="J864">
        <v>0</v>
      </c>
      <c r="K864">
        <v>2000</v>
      </c>
      <c r="L864">
        <v>0</v>
      </c>
      <c r="M864" t="s">
        <v>63</v>
      </c>
      <c r="N864" t="s">
        <v>73</v>
      </c>
      <c r="O864" t="s">
        <v>79</v>
      </c>
      <c r="P864" t="s">
        <v>32</v>
      </c>
      <c r="Q864" t="s">
        <v>33</v>
      </c>
      <c r="T864">
        <v>-1</v>
      </c>
    </row>
    <row r="865" spans="1:20" x14ac:dyDescent="0.45">
      <c r="A865" t="s">
        <v>1364</v>
      </c>
      <c r="B865" t="s">
        <v>455</v>
      </c>
      <c r="C865" t="s">
        <v>455</v>
      </c>
      <c r="D865" t="s">
        <v>309</v>
      </c>
      <c r="E865" t="s">
        <v>176</v>
      </c>
      <c r="F865" t="s">
        <v>91</v>
      </c>
      <c r="G865" t="s">
        <v>41</v>
      </c>
      <c r="H865" t="s">
        <v>71</v>
      </c>
      <c r="I865" t="s">
        <v>92</v>
      </c>
      <c r="J865">
        <v>3</v>
      </c>
      <c r="K865">
        <v>0</v>
      </c>
      <c r="L865">
        <v>14</v>
      </c>
      <c r="M865" t="s">
        <v>56</v>
      </c>
      <c r="N865" t="s">
        <v>73</v>
      </c>
      <c r="O865" t="s">
        <v>79</v>
      </c>
      <c r="P865" t="s">
        <v>32</v>
      </c>
      <c r="Q865" t="s">
        <v>33</v>
      </c>
      <c r="R865" t="s">
        <v>34</v>
      </c>
      <c r="T865">
        <v>3</v>
      </c>
    </row>
    <row r="866" spans="1:20" x14ac:dyDescent="0.45">
      <c r="A866" t="s">
        <v>1365</v>
      </c>
      <c r="B866" t="s">
        <v>640</v>
      </c>
      <c r="C866" t="s">
        <v>640</v>
      </c>
      <c r="D866" t="s">
        <v>640</v>
      </c>
      <c r="E866" t="s">
        <v>109</v>
      </c>
      <c r="F866" t="s">
        <v>168</v>
      </c>
      <c r="G866" t="s">
        <v>41</v>
      </c>
      <c r="H866" t="s">
        <v>128</v>
      </c>
      <c r="I866" t="s">
        <v>231</v>
      </c>
      <c r="J866">
        <v>3</v>
      </c>
      <c r="K866">
        <v>1000</v>
      </c>
      <c r="L866">
        <v>3000</v>
      </c>
      <c r="N866" t="s">
        <v>57</v>
      </c>
      <c r="O866" t="s">
        <v>31</v>
      </c>
      <c r="P866" t="s">
        <v>85</v>
      </c>
      <c r="Q866" t="s">
        <v>45</v>
      </c>
      <c r="T866">
        <v>0</v>
      </c>
    </row>
    <row r="867" spans="1:20" x14ac:dyDescent="0.45">
      <c r="A867" t="s">
        <v>1366</v>
      </c>
      <c r="B867" t="s">
        <v>634</v>
      </c>
      <c r="C867" t="s">
        <v>759</v>
      </c>
      <c r="D867" t="s">
        <v>160</v>
      </c>
      <c r="E867" t="s">
        <v>194</v>
      </c>
      <c r="F867" t="s">
        <v>69</v>
      </c>
      <c r="G867" t="s">
        <v>70</v>
      </c>
      <c r="H867" t="s">
        <v>128</v>
      </c>
      <c r="I867" t="s">
        <v>169</v>
      </c>
      <c r="J867">
        <v>1</v>
      </c>
      <c r="K867">
        <v>500</v>
      </c>
      <c r="L867">
        <v>500</v>
      </c>
      <c r="N867" t="s">
        <v>93</v>
      </c>
      <c r="O867" t="s">
        <v>31</v>
      </c>
      <c r="P867" t="s">
        <v>85</v>
      </c>
      <c r="Q867" t="s">
        <v>33</v>
      </c>
      <c r="T867">
        <v>1</v>
      </c>
    </row>
    <row r="868" spans="1:20" x14ac:dyDescent="0.45">
      <c r="A868" t="s">
        <v>1367</v>
      </c>
      <c r="B868" t="s">
        <v>326</v>
      </c>
      <c r="C868" t="s">
        <v>765</v>
      </c>
      <c r="D868" t="s">
        <v>500</v>
      </c>
      <c r="E868" t="s">
        <v>611</v>
      </c>
      <c r="F868" t="s">
        <v>91</v>
      </c>
      <c r="G868" t="s">
        <v>41</v>
      </c>
      <c r="H868" t="s">
        <v>128</v>
      </c>
      <c r="I868" t="s">
        <v>231</v>
      </c>
      <c r="J868">
        <v>-1</v>
      </c>
      <c r="K868">
        <v>500</v>
      </c>
      <c r="L868">
        <v>-500</v>
      </c>
      <c r="M868" t="s">
        <v>56</v>
      </c>
      <c r="N868" t="s">
        <v>57</v>
      </c>
      <c r="O868" t="s">
        <v>79</v>
      </c>
      <c r="P868" t="s">
        <v>85</v>
      </c>
      <c r="Q868" t="s">
        <v>45</v>
      </c>
      <c r="T868">
        <v>-1</v>
      </c>
    </row>
    <row r="869" spans="1:20" x14ac:dyDescent="0.45">
      <c r="A869" t="s">
        <v>1368</v>
      </c>
      <c r="B869" t="s">
        <v>508</v>
      </c>
      <c r="C869" t="s">
        <v>494</v>
      </c>
      <c r="D869" t="s">
        <v>494</v>
      </c>
      <c r="E869" t="s">
        <v>68</v>
      </c>
      <c r="F869" t="s">
        <v>25</v>
      </c>
      <c r="G869" t="s">
        <v>26</v>
      </c>
      <c r="H869" t="s">
        <v>42</v>
      </c>
      <c r="I869" t="s">
        <v>122</v>
      </c>
      <c r="J869">
        <v>-1</v>
      </c>
      <c r="K869">
        <v>2000</v>
      </c>
      <c r="L869">
        <v>-2000</v>
      </c>
      <c r="N869" t="s">
        <v>57</v>
      </c>
      <c r="O869" t="s">
        <v>79</v>
      </c>
      <c r="P869" t="s">
        <v>32</v>
      </c>
      <c r="Q869" t="s">
        <v>33</v>
      </c>
      <c r="T869">
        <v>0</v>
      </c>
    </row>
    <row r="870" spans="1:20" x14ac:dyDescent="0.45">
      <c r="A870" t="s">
        <v>1369</v>
      </c>
      <c r="B870" t="s">
        <v>210</v>
      </c>
      <c r="C870" t="s">
        <v>410</v>
      </c>
      <c r="D870" t="s">
        <v>209</v>
      </c>
      <c r="E870" t="s">
        <v>163</v>
      </c>
      <c r="F870" t="s">
        <v>146</v>
      </c>
      <c r="G870" t="s">
        <v>147</v>
      </c>
      <c r="H870" t="s">
        <v>71</v>
      </c>
      <c r="I870" t="s">
        <v>72</v>
      </c>
      <c r="J870">
        <v>3</v>
      </c>
      <c r="K870">
        <v>500</v>
      </c>
      <c r="L870">
        <v>1500</v>
      </c>
      <c r="M870" t="s">
        <v>29</v>
      </c>
      <c r="N870" t="s">
        <v>73</v>
      </c>
      <c r="O870" t="s">
        <v>64</v>
      </c>
      <c r="P870" t="s">
        <v>58</v>
      </c>
      <c r="Q870" t="s">
        <v>33</v>
      </c>
      <c r="R870" t="s">
        <v>46</v>
      </c>
      <c r="S870" t="s">
        <v>47</v>
      </c>
      <c r="T870">
        <v>1</v>
      </c>
    </row>
    <row r="871" spans="1:20" x14ac:dyDescent="0.45">
      <c r="A871" t="s">
        <v>1370</v>
      </c>
      <c r="B871" t="s">
        <v>383</v>
      </c>
      <c r="C871" t="s">
        <v>383</v>
      </c>
      <c r="D871" t="s">
        <v>274</v>
      </c>
      <c r="E871" t="s">
        <v>253</v>
      </c>
      <c r="F871" t="s">
        <v>53</v>
      </c>
      <c r="G871" t="s">
        <v>54</v>
      </c>
      <c r="H871" t="s">
        <v>128</v>
      </c>
      <c r="I871" t="s">
        <v>231</v>
      </c>
      <c r="J871">
        <v>2</v>
      </c>
      <c r="K871">
        <v>100</v>
      </c>
      <c r="L871">
        <v>200</v>
      </c>
      <c r="N871" t="s">
        <v>57</v>
      </c>
      <c r="O871" t="s">
        <v>64</v>
      </c>
      <c r="P871" t="s">
        <v>58</v>
      </c>
      <c r="Q871" t="s">
        <v>33</v>
      </c>
      <c r="T871">
        <v>4</v>
      </c>
    </row>
    <row r="872" spans="1:20" x14ac:dyDescent="0.45">
      <c r="A872" t="s">
        <v>1371</v>
      </c>
      <c r="B872" t="s">
        <v>224</v>
      </c>
      <c r="C872" t="s">
        <v>225</v>
      </c>
      <c r="D872" t="s">
        <v>634</v>
      </c>
      <c r="E872" t="s">
        <v>253</v>
      </c>
      <c r="F872" t="s">
        <v>146</v>
      </c>
      <c r="G872" t="s">
        <v>147</v>
      </c>
      <c r="H872" t="s">
        <v>71</v>
      </c>
      <c r="I872" t="s">
        <v>72</v>
      </c>
      <c r="J872">
        <v>-1</v>
      </c>
      <c r="K872">
        <v>100</v>
      </c>
      <c r="L872">
        <v>-100</v>
      </c>
      <c r="M872" t="s">
        <v>56</v>
      </c>
      <c r="N872" t="s">
        <v>57</v>
      </c>
      <c r="O872" t="s">
        <v>64</v>
      </c>
      <c r="P872" t="s">
        <v>85</v>
      </c>
      <c r="Q872" t="s">
        <v>33</v>
      </c>
      <c r="R872" t="s">
        <v>46</v>
      </c>
      <c r="T872">
        <v>4</v>
      </c>
    </row>
    <row r="873" spans="1:20" x14ac:dyDescent="0.45">
      <c r="A873" t="s">
        <v>1372</v>
      </c>
      <c r="B873" t="s">
        <v>160</v>
      </c>
      <c r="C873" t="s">
        <v>160</v>
      </c>
      <c r="D873" t="s">
        <v>659</v>
      </c>
      <c r="E873" t="s">
        <v>960</v>
      </c>
      <c r="F873" t="s">
        <v>146</v>
      </c>
      <c r="G873" t="s">
        <v>147</v>
      </c>
      <c r="H873" t="s">
        <v>27</v>
      </c>
      <c r="I873" t="s">
        <v>55</v>
      </c>
      <c r="J873">
        <v>0</v>
      </c>
      <c r="K873">
        <v>1000</v>
      </c>
      <c r="L873">
        <v>0</v>
      </c>
      <c r="M873" t="s">
        <v>56</v>
      </c>
      <c r="N873" t="s">
        <v>93</v>
      </c>
      <c r="O873" t="s">
        <v>31</v>
      </c>
      <c r="P873" t="s">
        <v>32</v>
      </c>
      <c r="Q873" t="s">
        <v>33</v>
      </c>
      <c r="R873" t="s">
        <v>34</v>
      </c>
      <c r="T873">
        <v>2</v>
      </c>
    </row>
    <row r="874" spans="1:20" x14ac:dyDescent="0.45">
      <c r="A874" t="s">
        <v>1373</v>
      </c>
      <c r="B874" t="s">
        <v>588</v>
      </c>
      <c r="C874" t="s">
        <v>589</v>
      </c>
      <c r="D874" t="s">
        <v>1056</v>
      </c>
      <c r="E874" t="s">
        <v>244</v>
      </c>
      <c r="F874" t="s">
        <v>168</v>
      </c>
      <c r="G874" t="s">
        <v>41</v>
      </c>
      <c r="H874" t="s">
        <v>42</v>
      </c>
      <c r="I874" t="s">
        <v>43</v>
      </c>
      <c r="J874">
        <v>-1</v>
      </c>
      <c r="K874">
        <v>100</v>
      </c>
      <c r="L874">
        <v>220</v>
      </c>
      <c r="M874" t="s">
        <v>56</v>
      </c>
      <c r="N874" t="s">
        <v>93</v>
      </c>
      <c r="O874" t="s">
        <v>64</v>
      </c>
      <c r="P874" t="s">
        <v>85</v>
      </c>
      <c r="Q874" t="s">
        <v>33</v>
      </c>
      <c r="R874" t="s">
        <v>34</v>
      </c>
      <c r="T874">
        <v>7</v>
      </c>
    </row>
    <row r="875" spans="1:20" x14ac:dyDescent="0.45">
      <c r="A875" t="s">
        <v>1374</v>
      </c>
      <c r="B875" t="s">
        <v>174</v>
      </c>
      <c r="C875" t="s">
        <v>174</v>
      </c>
      <c r="D875" t="s">
        <v>682</v>
      </c>
      <c r="E875" t="s">
        <v>379</v>
      </c>
      <c r="F875" t="s">
        <v>168</v>
      </c>
      <c r="G875" t="s">
        <v>41</v>
      </c>
      <c r="H875" t="s">
        <v>42</v>
      </c>
      <c r="I875" t="s">
        <v>122</v>
      </c>
      <c r="J875">
        <v>0</v>
      </c>
      <c r="K875">
        <v>0</v>
      </c>
      <c r="L875">
        <v>0</v>
      </c>
      <c r="M875" t="s">
        <v>56</v>
      </c>
      <c r="N875" t="s">
        <v>30</v>
      </c>
      <c r="O875" t="s">
        <v>64</v>
      </c>
      <c r="P875" t="s">
        <v>58</v>
      </c>
      <c r="Q875" t="s">
        <v>33</v>
      </c>
      <c r="R875" t="s">
        <v>34</v>
      </c>
      <c r="T875">
        <v>1</v>
      </c>
    </row>
    <row r="876" spans="1:20" x14ac:dyDescent="0.45">
      <c r="A876" t="s">
        <v>1375</v>
      </c>
      <c r="B876" t="s">
        <v>162</v>
      </c>
      <c r="C876" t="s">
        <v>574</v>
      </c>
      <c r="D876" t="s">
        <v>162</v>
      </c>
      <c r="E876" t="s">
        <v>167</v>
      </c>
      <c r="F876" t="s">
        <v>91</v>
      </c>
      <c r="G876" t="s">
        <v>41</v>
      </c>
      <c r="H876" t="s">
        <v>128</v>
      </c>
      <c r="I876" t="s">
        <v>129</v>
      </c>
      <c r="J876">
        <v>0</v>
      </c>
      <c r="K876">
        <v>2000</v>
      </c>
      <c r="L876">
        <v>0</v>
      </c>
      <c r="M876" t="s">
        <v>63</v>
      </c>
      <c r="N876" t="s">
        <v>30</v>
      </c>
      <c r="O876" t="s">
        <v>44</v>
      </c>
      <c r="P876" t="s">
        <v>58</v>
      </c>
      <c r="Q876" t="s">
        <v>33</v>
      </c>
      <c r="T876">
        <v>-1</v>
      </c>
    </row>
    <row r="877" spans="1:20" x14ac:dyDescent="0.45">
      <c r="A877" t="s">
        <v>1376</v>
      </c>
      <c r="B877" t="s">
        <v>490</v>
      </c>
      <c r="C877" t="s">
        <v>489</v>
      </c>
      <c r="D877" t="s">
        <v>265</v>
      </c>
      <c r="E877" t="s">
        <v>611</v>
      </c>
      <c r="F877" t="s">
        <v>69</v>
      </c>
      <c r="G877" t="s">
        <v>70</v>
      </c>
      <c r="H877" t="s">
        <v>71</v>
      </c>
      <c r="I877" t="s">
        <v>117</v>
      </c>
      <c r="J877">
        <v>2</v>
      </c>
      <c r="K877">
        <v>1000</v>
      </c>
      <c r="L877">
        <v>2000</v>
      </c>
      <c r="M877" t="s">
        <v>63</v>
      </c>
      <c r="N877" t="s">
        <v>93</v>
      </c>
      <c r="O877" t="s">
        <v>79</v>
      </c>
      <c r="P877" t="s">
        <v>58</v>
      </c>
      <c r="Q877" t="s">
        <v>45</v>
      </c>
      <c r="T877">
        <v>5</v>
      </c>
    </row>
    <row r="878" spans="1:20" x14ac:dyDescent="0.45">
      <c r="A878" t="s">
        <v>1377</v>
      </c>
      <c r="B878" t="s">
        <v>810</v>
      </c>
      <c r="C878" t="s">
        <v>404</v>
      </c>
      <c r="D878" t="s">
        <v>1153</v>
      </c>
      <c r="E878" t="s">
        <v>154</v>
      </c>
      <c r="F878" t="s">
        <v>146</v>
      </c>
      <c r="G878" t="s">
        <v>147</v>
      </c>
      <c r="H878" t="s">
        <v>71</v>
      </c>
      <c r="I878" t="s">
        <v>72</v>
      </c>
      <c r="J878">
        <v>1</v>
      </c>
      <c r="K878">
        <v>100</v>
      </c>
      <c r="L878">
        <v>100</v>
      </c>
      <c r="M878" t="s">
        <v>63</v>
      </c>
      <c r="N878" t="s">
        <v>57</v>
      </c>
      <c r="O878" t="s">
        <v>31</v>
      </c>
      <c r="P878" t="s">
        <v>85</v>
      </c>
      <c r="Q878" t="s">
        <v>33</v>
      </c>
      <c r="R878" t="s">
        <v>46</v>
      </c>
      <c r="T878">
        <v>2</v>
      </c>
    </row>
    <row r="879" spans="1:20" x14ac:dyDescent="0.45">
      <c r="A879" t="s">
        <v>1378</v>
      </c>
      <c r="B879" t="s">
        <v>121</v>
      </c>
      <c r="C879" t="s">
        <v>976</v>
      </c>
      <c r="D879" t="s">
        <v>416</v>
      </c>
      <c r="E879" t="s">
        <v>960</v>
      </c>
      <c r="F879" t="s">
        <v>25</v>
      </c>
      <c r="G879" t="s">
        <v>26</v>
      </c>
      <c r="H879" t="s">
        <v>71</v>
      </c>
      <c r="I879" t="s">
        <v>117</v>
      </c>
      <c r="J879">
        <v>-1</v>
      </c>
      <c r="K879">
        <v>2000</v>
      </c>
      <c r="L879">
        <v>-2000</v>
      </c>
      <c r="M879" t="s">
        <v>56</v>
      </c>
      <c r="N879" t="s">
        <v>57</v>
      </c>
      <c r="O879" t="s">
        <v>44</v>
      </c>
      <c r="P879" t="s">
        <v>58</v>
      </c>
      <c r="Q879" t="s">
        <v>33</v>
      </c>
      <c r="T879">
        <v>5</v>
      </c>
    </row>
    <row r="880" spans="1:20" x14ac:dyDescent="0.45">
      <c r="A880" t="s">
        <v>1379</v>
      </c>
      <c r="B880" t="s">
        <v>677</v>
      </c>
      <c r="C880" t="s">
        <v>677</v>
      </c>
      <c r="D880" t="s">
        <v>677</v>
      </c>
      <c r="E880" t="s">
        <v>62</v>
      </c>
      <c r="F880" t="s">
        <v>146</v>
      </c>
      <c r="G880" t="s">
        <v>147</v>
      </c>
      <c r="H880" t="s">
        <v>128</v>
      </c>
      <c r="I880" t="s">
        <v>231</v>
      </c>
      <c r="J880">
        <v>1</v>
      </c>
      <c r="K880">
        <v>500</v>
      </c>
      <c r="L880">
        <v>198</v>
      </c>
      <c r="M880" t="s">
        <v>63</v>
      </c>
      <c r="N880" t="s">
        <v>57</v>
      </c>
      <c r="O880" t="s">
        <v>79</v>
      </c>
      <c r="P880" t="s">
        <v>32</v>
      </c>
      <c r="Q880" t="s">
        <v>45</v>
      </c>
      <c r="R880" t="s">
        <v>46</v>
      </c>
      <c r="S880" t="s">
        <v>47</v>
      </c>
      <c r="T880">
        <v>0</v>
      </c>
    </row>
    <row r="881" spans="1:20" x14ac:dyDescent="0.45">
      <c r="A881" t="s">
        <v>1380</v>
      </c>
      <c r="B881" t="s">
        <v>675</v>
      </c>
      <c r="C881" t="s">
        <v>675</v>
      </c>
      <c r="D881" t="s">
        <v>675</v>
      </c>
      <c r="E881" t="s">
        <v>68</v>
      </c>
      <c r="F881" t="s">
        <v>115</v>
      </c>
      <c r="G881" t="s">
        <v>116</v>
      </c>
      <c r="H881" t="s">
        <v>27</v>
      </c>
      <c r="I881" t="s">
        <v>28</v>
      </c>
      <c r="J881">
        <v>0</v>
      </c>
      <c r="K881">
        <v>500</v>
      </c>
      <c r="L881">
        <v>82</v>
      </c>
      <c r="M881" t="s">
        <v>56</v>
      </c>
      <c r="N881" t="s">
        <v>93</v>
      </c>
      <c r="O881" t="s">
        <v>31</v>
      </c>
      <c r="P881" t="s">
        <v>32</v>
      </c>
      <c r="Q881" t="s">
        <v>33</v>
      </c>
      <c r="R881" t="s">
        <v>34</v>
      </c>
      <c r="T881">
        <v>0</v>
      </c>
    </row>
    <row r="882" spans="1:20" x14ac:dyDescent="0.45">
      <c r="A882" t="s">
        <v>1381</v>
      </c>
      <c r="B882" t="s">
        <v>628</v>
      </c>
      <c r="C882" t="s">
        <v>628</v>
      </c>
      <c r="D882" t="s">
        <v>614</v>
      </c>
      <c r="E882" t="s">
        <v>167</v>
      </c>
      <c r="F882" t="s">
        <v>40</v>
      </c>
      <c r="G882" t="s">
        <v>41</v>
      </c>
      <c r="H882" t="s">
        <v>27</v>
      </c>
      <c r="I882" t="s">
        <v>84</v>
      </c>
      <c r="J882">
        <v>2</v>
      </c>
      <c r="K882">
        <v>100</v>
      </c>
      <c r="L882">
        <v>200</v>
      </c>
      <c r="N882" t="s">
        <v>57</v>
      </c>
      <c r="O882" t="s">
        <v>64</v>
      </c>
      <c r="P882" t="s">
        <v>32</v>
      </c>
      <c r="Q882" t="s">
        <v>33</v>
      </c>
      <c r="R882" t="s">
        <v>34</v>
      </c>
      <c r="T882">
        <v>4</v>
      </c>
    </row>
    <row r="883" spans="1:20" x14ac:dyDescent="0.45">
      <c r="A883" t="s">
        <v>1382</v>
      </c>
      <c r="B883" t="s">
        <v>283</v>
      </c>
      <c r="C883" t="s">
        <v>329</v>
      </c>
      <c r="D883" t="s">
        <v>329</v>
      </c>
      <c r="E883" t="s">
        <v>90</v>
      </c>
      <c r="F883" t="s">
        <v>69</v>
      </c>
      <c r="G883" t="s">
        <v>70</v>
      </c>
      <c r="H883" t="s">
        <v>42</v>
      </c>
      <c r="I883" t="s">
        <v>43</v>
      </c>
      <c r="J883">
        <v>2</v>
      </c>
      <c r="K883">
        <v>2000</v>
      </c>
      <c r="L883">
        <v>4000</v>
      </c>
      <c r="M883" t="s">
        <v>56</v>
      </c>
      <c r="N883" t="s">
        <v>73</v>
      </c>
      <c r="O883" t="s">
        <v>64</v>
      </c>
      <c r="P883" t="s">
        <v>85</v>
      </c>
      <c r="Q883" t="s">
        <v>45</v>
      </c>
      <c r="T883">
        <v>0</v>
      </c>
    </row>
    <row r="884" spans="1:20" x14ac:dyDescent="0.45">
      <c r="A884" t="s">
        <v>1383</v>
      </c>
      <c r="B884" t="s">
        <v>347</v>
      </c>
      <c r="C884" t="s">
        <v>418</v>
      </c>
      <c r="D884" t="s">
        <v>1225</v>
      </c>
      <c r="E884" t="s">
        <v>263</v>
      </c>
      <c r="F884" t="s">
        <v>168</v>
      </c>
      <c r="G884" t="s">
        <v>41</v>
      </c>
      <c r="H884" t="s">
        <v>27</v>
      </c>
      <c r="I884" t="s">
        <v>55</v>
      </c>
      <c r="J884">
        <v>0</v>
      </c>
      <c r="K884">
        <v>1000</v>
      </c>
      <c r="L884">
        <v>0</v>
      </c>
      <c r="M884" t="s">
        <v>56</v>
      </c>
      <c r="N884" t="s">
        <v>30</v>
      </c>
      <c r="O884" t="s">
        <v>79</v>
      </c>
      <c r="P884" t="s">
        <v>32</v>
      </c>
      <c r="Q884" t="s">
        <v>33</v>
      </c>
      <c r="R884" t="s">
        <v>34</v>
      </c>
      <c r="T884">
        <v>6</v>
      </c>
    </row>
    <row r="885" spans="1:20" x14ac:dyDescent="0.45">
      <c r="A885" t="s">
        <v>1384</v>
      </c>
      <c r="B885" t="s">
        <v>445</v>
      </c>
      <c r="C885" t="s">
        <v>686</v>
      </c>
      <c r="D885" t="s">
        <v>715</v>
      </c>
      <c r="E885" t="s">
        <v>467</v>
      </c>
      <c r="F885" t="s">
        <v>146</v>
      </c>
      <c r="G885" t="s">
        <v>147</v>
      </c>
      <c r="H885" t="s">
        <v>27</v>
      </c>
      <c r="I885" t="s">
        <v>28</v>
      </c>
      <c r="J885">
        <v>3</v>
      </c>
      <c r="K885">
        <v>0</v>
      </c>
      <c r="L885">
        <v>196</v>
      </c>
      <c r="M885" t="s">
        <v>29</v>
      </c>
      <c r="N885" t="s">
        <v>73</v>
      </c>
      <c r="O885" t="s">
        <v>31</v>
      </c>
      <c r="P885" t="s">
        <v>85</v>
      </c>
      <c r="Q885" t="s">
        <v>33</v>
      </c>
      <c r="R885" t="s">
        <v>46</v>
      </c>
      <c r="T885">
        <v>4</v>
      </c>
    </row>
    <row r="886" spans="1:20" x14ac:dyDescent="0.45">
      <c r="A886" t="s">
        <v>1385</v>
      </c>
      <c r="B886" t="s">
        <v>333</v>
      </c>
      <c r="C886" t="s">
        <v>242</v>
      </c>
      <c r="D886" t="s">
        <v>204</v>
      </c>
      <c r="E886" t="s">
        <v>167</v>
      </c>
      <c r="F886" t="s">
        <v>25</v>
      </c>
      <c r="G886" t="s">
        <v>26</v>
      </c>
      <c r="H886" t="s">
        <v>71</v>
      </c>
      <c r="I886" t="s">
        <v>72</v>
      </c>
      <c r="J886">
        <v>1</v>
      </c>
      <c r="K886">
        <v>0</v>
      </c>
      <c r="L886">
        <v>0</v>
      </c>
      <c r="N886" t="s">
        <v>57</v>
      </c>
      <c r="O886" t="s">
        <v>79</v>
      </c>
      <c r="P886" t="s">
        <v>32</v>
      </c>
      <c r="Q886" t="s">
        <v>45</v>
      </c>
      <c r="T886">
        <v>5</v>
      </c>
    </row>
    <row r="887" spans="1:20" x14ac:dyDescent="0.45">
      <c r="A887" t="s">
        <v>1386</v>
      </c>
      <c r="B887" t="s">
        <v>845</v>
      </c>
      <c r="C887" t="s">
        <v>844</v>
      </c>
      <c r="D887" t="s">
        <v>513</v>
      </c>
      <c r="E887" t="s">
        <v>181</v>
      </c>
      <c r="F887" t="s">
        <v>53</v>
      </c>
      <c r="G887" t="s">
        <v>54</v>
      </c>
      <c r="H887" t="s">
        <v>42</v>
      </c>
      <c r="I887" t="s">
        <v>43</v>
      </c>
      <c r="J887">
        <v>0</v>
      </c>
      <c r="K887">
        <v>0</v>
      </c>
      <c r="L887">
        <v>0</v>
      </c>
      <c r="M887" t="s">
        <v>56</v>
      </c>
      <c r="N887" t="s">
        <v>73</v>
      </c>
      <c r="O887" t="s">
        <v>64</v>
      </c>
      <c r="P887" t="s">
        <v>32</v>
      </c>
      <c r="Q887" t="s">
        <v>45</v>
      </c>
      <c r="T887">
        <v>4</v>
      </c>
    </row>
    <row r="888" spans="1:20" x14ac:dyDescent="0.45">
      <c r="A888" t="s">
        <v>1387</v>
      </c>
      <c r="B888" t="s">
        <v>1026</v>
      </c>
      <c r="C888" t="s">
        <v>1026</v>
      </c>
      <c r="D888" t="s">
        <v>1026</v>
      </c>
      <c r="E888" t="s">
        <v>368</v>
      </c>
      <c r="F888" t="s">
        <v>146</v>
      </c>
      <c r="G888" t="s">
        <v>147</v>
      </c>
      <c r="H888" t="s">
        <v>42</v>
      </c>
      <c r="I888" t="s">
        <v>78</v>
      </c>
      <c r="J888">
        <v>2</v>
      </c>
      <c r="K888">
        <v>2000</v>
      </c>
      <c r="L888">
        <v>4000</v>
      </c>
      <c r="N888" t="s">
        <v>73</v>
      </c>
      <c r="O888" t="s">
        <v>31</v>
      </c>
      <c r="P888" t="s">
        <v>32</v>
      </c>
      <c r="Q888" t="s">
        <v>45</v>
      </c>
      <c r="R888" t="s">
        <v>34</v>
      </c>
      <c r="T888">
        <v>0</v>
      </c>
    </row>
    <row r="889" spans="1:20" x14ac:dyDescent="0.45">
      <c r="A889" t="s">
        <v>1388</v>
      </c>
      <c r="B889" t="s">
        <v>261</v>
      </c>
      <c r="C889" t="s">
        <v>60</v>
      </c>
      <c r="D889" t="s">
        <v>61</v>
      </c>
      <c r="E889" t="s">
        <v>114</v>
      </c>
      <c r="F889" t="s">
        <v>168</v>
      </c>
      <c r="G889" t="s">
        <v>41</v>
      </c>
      <c r="H889" t="s">
        <v>128</v>
      </c>
      <c r="I889" t="s">
        <v>231</v>
      </c>
      <c r="J889">
        <v>-1</v>
      </c>
      <c r="K889">
        <v>100</v>
      </c>
      <c r="L889">
        <v>164</v>
      </c>
      <c r="M889" t="s">
        <v>63</v>
      </c>
      <c r="N889" t="s">
        <v>93</v>
      </c>
      <c r="O889" t="s">
        <v>79</v>
      </c>
      <c r="P889" t="s">
        <v>85</v>
      </c>
      <c r="Q889" t="s">
        <v>45</v>
      </c>
      <c r="R889" t="s">
        <v>34</v>
      </c>
      <c r="T889">
        <v>-1</v>
      </c>
    </row>
    <row r="890" spans="1:20" x14ac:dyDescent="0.45">
      <c r="A890" t="s">
        <v>1389</v>
      </c>
      <c r="B890" t="s">
        <v>342</v>
      </c>
      <c r="C890" t="s">
        <v>342</v>
      </c>
      <c r="D890" t="s">
        <v>969</v>
      </c>
      <c r="E890" t="s">
        <v>523</v>
      </c>
      <c r="F890" t="s">
        <v>168</v>
      </c>
      <c r="G890" t="s">
        <v>41</v>
      </c>
      <c r="H890" t="s">
        <v>128</v>
      </c>
      <c r="I890" t="s">
        <v>169</v>
      </c>
      <c r="J890">
        <v>0</v>
      </c>
      <c r="K890">
        <v>1000</v>
      </c>
      <c r="L890">
        <v>477</v>
      </c>
      <c r="M890" t="s">
        <v>29</v>
      </c>
      <c r="N890" t="s">
        <v>30</v>
      </c>
      <c r="O890" t="s">
        <v>44</v>
      </c>
      <c r="P890" t="s">
        <v>58</v>
      </c>
      <c r="Q890" t="s">
        <v>33</v>
      </c>
      <c r="T890">
        <v>1</v>
      </c>
    </row>
    <row r="891" spans="1:20" x14ac:dyDescent="0.45">
      <c r="A891" t="s">
        <v>1390</v>
      </c>
      <c r="B891" t="s">
        <v>660</v>
      </c>
      <c r="C891" t="s">
        <v>660</v>
      </c>
      <c r="D891" t="s">
        <v>660</v>
      </c>
      <c r="E891" t="s">
        <v>368</v>
      </c>
      <c r="F891" t="s">
        <v>146</v>
      </c>
      <c r="G891" t="s">
        <v>147</v>
      </c>
      <c r="H891" t="s">
        <v>128</v>
      </c>
      <c r="I891" t="s">
        <v>231</v>
      </c>
      <c r="J891">
        <v>0</v>
      </c>
      <c r="K891">
        <v>0</v>
      </c>
      <c r="L891">
        <v>0</v>
      </c>
      <c r="N891" t="s">
        <v>57</v>
      </c>
      <c r="O891" t="s">
        <v>79</v>
      </c>
      <c r="P891" t="s">
        <v>32</v>
      </c>
      <c r="Q891" t="s">
        <v>33</v>
      </c>
      <c r="R891" t="s">
        <v>34</v>
      </c>
      <c r="T891">
        <v>0</v>
      </c>
    </row>
    <row r="892" spans="1:20" x14ac:dyDescent="0.45">
      <c r="A892" t="s">
        <v>1391</v>
      </c>
      <c r="B892" t="s">
        <v>358</v>
      </c>
      <c r="C892" t="s">
        <v>386</v>
      </c>
      <c r="D892" t="s">
        <v>99</v>
      </c>
      <c r="E892" t="s">
        <v>138</v>
      </c>
      <c r="F892" t="s">
        <v>168</v>
      </c>
      <c r="G892" t="s">
        <v>41</v>
      </c>
      <c r="H892" t="s">
        <v>128</v>
      </c>
      <c r="I892" t="s">
        <v>129</v>
      </c>
      <c r="J892">
        <v>0</v>
      </c>
      <c r="K892">
        <v>1000</v>
      </c>
      <c r="L892">
        <v>0</v>
      </c>
      <c r="M892" t="s">
        <v>29</v>
      </c>
      <c r="N892" t="s">
        <v>57</v>
      </c>
      <c r="O892" t="s">
        <v>79</v>
      </c>
      <c r="P892" t="s">
        <v>58</v>
      </c>
      <c r="Q892" t="s">
        <v>33</v>
      </c>
      <c r="T892">
        <v>3</v>
      </c>
    </row>
    <row r="893" spans="1:20" x14ac:dyDescent="0.45">
      <c r="A893" t="s">
        <v>1392</v>
      </c>
      <c r="B893" t="s">
        <v>677</v>
      </c>
      <c r="C893" t="s">
        <v>161</v>
      </c>
      <c r="D893" t="s">
        <v>107</v>
      </c>
      <c r="E893" t="s">
        <v>596</v>
      </c>
      <c r="F893" t="s">
        <v>91</v>
      </c>
      <c r="G893" t="s">
        <v>41</v>
      </c>
      <c r="H893" t="s">
        <v>42</v>
      </c>
      <c r="I893" t="s">
        <v>122</v>
      </c>
      <c r="J893">
        <v>2</v>
      </c>
      <c r="K893">
        <v>2000</v>
      </c>
      <c r="L893">
        <v>4000</v>
      </c>
      <c r="N893" t="s">
        <v>73</v>
      </c>
      <c r="O893" t="s">
        <v>31</v>
      </c>
      <c r="P893" t="s">
        <v>58</v>
      </c>
      <c r="Q893" t="s">
        <v>33</v>
      </c>
      <c r="T893">
        <v>5</v>
      </c>
    </row>
    <row r="894" spans="1:20" x14ac:dyDescent="0.45">
      <c r="A894" t="s">
        <v>1393</v>
      </c>
      <c r="B894" t="s">
        <v>158</v>
      </c>
      <c r="C894" t="s">
        <v>158</v>
      </c>
      <c r="D894" t="s">
        <v>158</v>
      </c>
      <c r="E894" t="s">
        <v>114</v>
      </c>
      <c r="F894" t="s">
        <v>168</v>
      </c>
      <c r="G894" t="s">
        <v>41</v>
      </c>
      <c r="H894" t="s">
        <v>42</v>
      </c>
      <c r="I894" t="s">
        <v>78</v>
      </c>
      <c r="J894">
        <v>1</v>
      </c>
      <c r="K894">
        <v>0</v>
      </c>
      <c r="L894">
        <v>0</v>
      </c>
      <c r="N894" t="s">
        <v>30</v>
      </c>
      <c r="O894" t="s">
        <v>79</v>
      </c>
      <c r="P894" t="s">
        <v>58</v>
      </c>
      <c r="Q894" t="s">
        <v>33</v>
      </c>
      <c r="T894">
        <v>0</v>
      </c>
    </row>
    <row r="895" spans="1:20" x14ac:dyDescent="0.45">
      <c r="A895" t="s">
        <v>1394</v>
      </c>
      <c r="B895" t="s">
        <v>660</v>
      </c>
      <c r="C895" t="s">
        <v>660</v>
      </c>
      <c r="D895" t="s">
        <v>108</v>
      </c>
      <c r="E895" t="s">
        <v>167</v>
      </c>
      <c r="F895" t="s">
        <v>115</v>
      </c>
      <c r="G895" t="s">
        <v>116</v>
      </c>
      <c r="H895" t="s">
        <v>42</v>
      </c>
      <c r="I895" t="s">
        <v>43</v>
      </c>
      <c r="J895">
        <v>1</v>
      </c>
      <c r="K895">
        <v>100</v>
      </c>
      <c r="L895">
        <v>100</v>
      </c>
      <c r="M895" t="s">
        <v>29</v>
      </c>
      <c r="N895" t="s">
        <v>73</v>
      </c>
      <c r="O895" t="s">
        <v>31</v>
      </c>
      <c r="P895" t="s">
        <v>85</v>
      </c>
      <c r="Q895" t="s">
        <v>45</v>
      </c>
      <c r="T895">
        <v>4</v>
      </c>
    </row>
    <row r="896" spans="1:20" x14ac:dyDescent="0.45">
      <c r="A896" t="s">
        <v>1395</v>
      </c>
      <c r="B896" t="s">
        <v>818</v>
      </c>
      <c r="C896" t="s">
        <v>691</v>
      </c>
      <c r="D896" t="s">
        <v>691</v>
      </c>
      <c r="E896" t="s">
        <v>238</v>
      </c>
      <c r="F896" t="s">
        <v>146</v>
      </c>
      <c r="G896" t="s">
        <v>147</v>
      </c>
      <c r="H896" t="s">
        <v>71</v>
      </c>
      <c r="I896" t="s">
        <v>92</v>
      </c>
      <c r="J896">
        <v>0</v>
      </c>
      <c r="K896">
        <v>500</v>
      </c>
      <c r="L896">
        <v>0</v>
      </c>
      <c r="N896" t="s">
        <v>30</v>
      </c>
      <c r="O896" t="s">
        <v>31</v>
      </c>
      <c r="P896" t="s">
        <v>32</v>
      </c>
      <c r="Q896" t="s">
        <v>33</v>
      </c>
      <c r="T896">
        <v>0</v>
      </c>
    </row>
    <row r="897" spans="1:20" x14ac:dyDescent="0.45">
      <c r="A897" t="s">
        <v>1396</v>
      </c>
      <c r="B897" t="s">
        <v>667</v>
      </c>
      <c r="C897" t="s">
        <v>546</v>
      </c>
      <c r="D897" t="s">
        <v>489</v>
      </c>
      <c r="E897" t="s">
        <v>368</v>
      </c>
      <c r="F897" t="s">
        <v>168</v>
      </c>
      <c r="G897" t="s">
        <v>41</v>
      </c>
      <c r="H897" t="s">
        <v>27</v>
      </c>
      <c r="I897" t="s">
        <v>28</v>
      </c>
      <c r="J897">
        <v>-1</v>
      </c>
      <c r="K897">
        <v>1000</v>
      </c>
      <c r="L897">
        <v>-1000</v>
      </c>
      <c r="M897" t="s">
        <v>29</v>
      </c>
      <c r="N897" t="s">
        <v>30</v>
      </c>
      <c r="O897" t="s">
        <v>31</v>
      </c>
      <c r="P897" t="s">
        <v>32</v>
      </c>
      <c r="Q897" t="s">
        <v>33</v>
      </c>
      <c r="R897" t="s">
        <v>46</v>
      </c>
      <c r="T897">
        <v>4</v>
      </c>
    </row>
    <row r="898" spans="1:20" x14ac:dyDescent="0.45">
      <c r="A898" t="s">
        <v>1397</v>
      </c>
      <c r="B898" t="s">
        <v>835</v>
      </c>
      <c r="C898" t="s">
        <v>390</v>
      </c>
      <c r="D898" t="s">
        <v>644</v>
      </c>
      <c r="E898" t="s">
        <v>351</v>
      </c>
      <c r="F898" t="s">
        <v>25</v>
      </c>
      <c r="G898" t="s">
        <v>26</v>
      </c>
      <c r="H898" t="s">
        <v>128</v>
      </c>
      <c r="I898" t="s">
        <v>129</v>
      </c>
      <c r="J898">
        <v>0</v>
      </c>
      <c r="K898">
        <v>500</v>
      </c>
      <c r="L898">
        <v>0</v>
      </c>
      <c r="M898" t="s">
        <v>29</v>
      </c>
      <c r="N898" t="s">
        <v>30</v>
      </c>
      <c r="O898" t="s">
        <v>64</v>
      </c>
      <c r="P898" t="s">
        <v>58</v>
      </c>
      <c r="Q898" t="s">
        <v>45</v>
      </c>
      <c r="R898" t="s">
        <v>46</v>
      </c>
      <c r="S898" t="s">
        <v>245</v>
      </c>
      <c r="T898">
        <v>7</v>
      </c>
    </row>
    <row r="899" spans="1:20" x14ac:dyDescent="0.45">
      <c r="A899" t="s">
        <v>1398</v>
      </c>
      <c r="B899" t="s">
        <v>310</v>
      </c>
      <c r="C899" t="s">
        <v>552</v>
      </c>
      <c r="D899" t="s">
        <v>311</v>
      </c>
      <c r="E899" t="s">
        <v>221</v>
      </c>
      <c r="F899" t="s">
        <v>25</v>
      </c>
      <c r="G899" t="s">
        <v>26</v>
      </c>
      <c r="H899" t="s">
        <v>42</v>
      </c>
      <c r="I899" t="s">
        <v>78</v>
      </c>
      <c r="J899">
        <v>2</v>
      </c>
      <c r="K899">
        <v>500</v>
      </c>
      <c r="L899">
        <v>1000</v>
      </c>
      <c r="M899" t="s">
        <v>56</v>
      </c>
      <c r="N899" t="s">
        <v>30</v>
      </c>
      <c r="O899" t="s">
        <v>64</v>
      </c>
      <c r="P899" t="s">
        <v>32</v>
      </c>
      <c r="Q899" t="s">
        <v>33</v>
      </c>
      <c r="R899" t="s">
        <v>34</v>
      </c>
      <c r="T899">
        <v>6</v>
      </c>
    </row>
    <row r="900" spans="1:20" x14ac:dyDescent="0.45">
      <c r="A900" t="s">
        <v>1399</v>
      </c>
      <c r="B900" t="s">
        <v>845</v>
      </c>
      <c r="C900" t="s">
        <v>665</v>
      </c>
      <c r="D900" t="s">
        <v>684</v>
      </c>
      <c r="E900" t="s">
        <v>244</v>
      </c>
      <c r="F900" t="s">
        <v>146</v>
      </c>
      <c r="G900" t="s">
        <v>147</v>
      </c>
      <c r="H900" t="s">
        <v>71</v>
      </c>
      <c r="I900" t="s">
        <v>72</v>
      </c>
      <c r="J900">
        <v>2</v>
      </c>
      <c r="K900">
        <v>500</v>
      </c>
      <c r="L900">
        <v>1000</v>
      </c>
      <c r="N900" t="s">
        <v>73</v>
      </c>
      <c r="O900" t="s">
        <v>64</v>
      </c>
      <c r="P900" t="s">
        <v>32</v>
      </c>
      <c r="Q900" t="s">
        <v>45</v>
      </c>
      <c r="R900" t="s">
        <v>34</v>
      </c>
      <c r="T900">
        <v>6</v>
      </c>
    </row>
    <row r="901" spans="1:20" x14ac:dyDescent="0.45">
      <c r="A901" t="s">
        <v>1400</v>
      </c>
      <c r="B901" t="s">
        <v>120</v>
      </c>
      <c r="C901" t="s">
        <v>121</v>
      </c>
      <c r="D901" t="s">
        <v>200</v>
      </c>
      <c r="E901" t="s">
        <v>611</v>
      </c>
      <c r="F901" t="s">
        <v>40</v>
      </c>
      <c r="G901" t="s">
        <v>41</v>
      </c>
      <c r="H901" t="s">
        <v>27</v>
      </c>
      <c r="I901" t="s">
        <v>55</v>
      </c>
      <c r="J901">
        <v>-1</v>
      </c>
      <c r="K901">
        <v>500</v>
      </c>
      <c r="L901">
        <v>-500</v>
      </c>
      <c r="M901" t="s">
        <v>56</v>
      </c>
      <c r="N901" t="s">
        <v>57</v>
      </c>
      <c r="O901" t="s">
        <v>44</v>
      </c>
      <c r="P901" t="s">
        <v>85</v>
      </c>
      <c r="Q901" t="s">
        <v>33</v>
      </c>
      <c r="T901">
        <v>5</v>
      </c>
    </row>
    <row r="902" spans="1:20" x14ac:dyDescent="0.45">
      <c r="A902" t="s">
        <v>1401</v>
      </c>
      <c r="B902" t="s">
        <v>533</v>
      </c>
      <c r="C902" t="s">
        <v>220</v>
      </c>
      <c r="D902" t="s">
        <v>345</v>
      </c>
      <c r="E902" t="s">
        <v>609</v>
      </c>
      <c r="F902" t="s">
        <v>53</v>
      </c>
      <c r="G902" t="s">
        <v>54</v>
      </c>
      <c r="H902" t="s">
        <v>71</v>
      </c>
      <c r="I902" t="s">
        <v>117</v>
      </c>
      <c r="J902">
        <v>0</v>
      </c>
      <c r="K902">
        <v>1000</v>
      </c>
      <c r="L902">
        <v>0</v>
      </c>
      <c r="M902" t="s">
        <v>56</v>
      </c>
      <c r="N902" t="s">
        <v>30</v>
      </c>
      <c r="O902" t="s">
        <v>44</v>
      </c>
      <c r="P902" t="s">
        <v>32</v>
      </c>
      <c r="Q902" t="s">
        <v>33</v>
      </c>
      <c r="R902" t="s">
        <v>34</v>
      </c>
      <c r="T902">
        <v>1</v>
      </c>
    </row>
    <row r="903" spans="1:20" x14ac:dyDescent="0.45">
      <c r="A903" t="s">
        <v>1402</v>
      </c>
      <c r="B903" t="s">
        <v>864</v>
      </c>
      <c r="C903" t="s">
        <v>323</v>
      </c>
      <c r="D903" t="s">
        <v>422</v>
      </c>
      <c r="E903" t="s">
        <v>127</v>
      </c>
      <c r="F903" t="s">
        <v>69</v>
      </c>
      <c r="G903" t="s">
        <v>70</v>
      </c>
      <c r="H903" t="s">
        <v>42</v>
      </c>
      <c r="I903" t="s">
        <v>122</v>
      </c>
      <c r="J903">
        <v>3</v>
      </c>
      <c r="K903">
        <v>500</v>
      </c>
      <c r="L903">
        <v>1500</v>
      </c>
      <c r="M903" t="s">
        <v>63</v>
      </c>
      <c r="N903" t="s">
        <v>30</v>
      </c>
      <c r="O903" t="s">
        <v>31</v>
      </c>
      <c r="P903" t="s">
        <v>85</v>
      </c>
      <c r="Q903" t="s">
        <v>33</v>
      </c>
      <c r="R903" t="s">
        <v>46</v>
      </c>
      <c r="S903" t="s">
        <v>254</v>
      </c>
      <c r="T903">
        <v>6</v>
      </c>
    </row>
    <row r="904" spans="1:20" x14ac:dyDescent="0.45">
      <c r="A904" t="s">
        <v>1403</v>
      </c>
      <c r="B904" t="s">
        <v>188</v>
      </c>
      <c r="C904" t="s">
        <v>188</v>
      </c>
      <c r="D904" t="s">
        <v>171</v>
      </c>
      <c r="E904" t="s">
        <v>359</v>
      </c>
      <c r="F904" t="s">
        <v>25</v>
      </c>
      <c r="G904" t="s">
        <v>26</v>
      </c>
      <c r="H904" t="s">
        <v>27</v>
      </c>
      <c r="I904" t="s">
        <v>55</v>
      </c>
      <c r="J904">
        <v>2</v>
      </c>
      <c r="K904">
        <v>1000</v>
      </c>
      <c r="L904">
        <v>2000</v>
      </c>
      <c r="M904" t="s">
        <v>56</v>
      </c>
      <c r="N904" t="s">
        <v>57</v>
      </c>
      <c r="O904" t="s">
        <v>44</v>
      </c>
      <c r="P904" t="s">
        <v>85</v>
      </c>
      <c r="Q904" t="s">
        <v>33</v>
      </c>
      <c r="R904" t="s">
        <v>46</v>
      </c>
      <c r="S904" t="s">
        <v>245</v>
      </c>
      <c r="T904">
        <v>1</v>
      </c>
    </row>
    <row r="905" spans="1:20" x14ac:dyDescent="0.45">
      <c r="A905" t="s">
        <v>1404</v>
      </c>
      <c r="B905" t="s">
        <v>720</v>
      </c>
      <c r="C905" t="s">
        <v>124</v>
      </c>
      <c r="D905" t="s">
        <v>1405</v>
      </c>
      <c r="E905" t="s">
        <v>351</v>
      </c>
      <c r="F905" t="s">
        <v>115</v>
      </c>
      <c r="G905" t="s">
        <v>116</v>
      </c>
      <c r="H905" t="s">
        <v>128</v>
      </c>
      <c r="I905" t="s">
        <v>129</v>
      </c>
      <c r="J905">
        <v>-1</v>
      </c>
      <c r="K905">
        <v>100</v>
      </c>
      <c r="L905">
        <v>-100</v>
      </c>
      <c r="M905" t="s">
        <v>63</v>
      </c>
      <c r="N905" t="s">
        <v>57</v>
      </c>
      <c r="O905" t="s">
        <v>79</v>
      </c>
      <c r="P905" t="s">
        <v>58</v>
      </c>
      <c r="Q905" t="s">
        <v>45</v>
      </c>
      <c r="T905">
        <v>6</v>
      </c>
    </row>
    <row r="906" spans="1:20" x14ac:dyDescent="0.45">
      <c r="A906" t="s">
        <v>1406</v>
      </c>
      <c r="B906" t="s">
        <v>557</v>
      </c>
      <c r="C906" t="s">
        <v>230</v>
      </c>
      <c r="D906" t="s">
        <v>620</v>
      </c>
      <c r="E906" t="s">
        <v>334</v>
      </c>
      <c r="F906" t="s">
        <v>146</v>
      </c>
      <c r="G906" t="s">
        <v>147</v>
      </c>
      <c r="H906" t="s">
        <v>27</v>
      </c>
      <c r="I906" t="s">
        <v>84</v>
      </c>
      <c r="J906">
        <v>-1</v>
      </c>
      <c r="K906">
        <v>100</v>
      </c>
      <c r="L906">
        <v>-100</v>
      </c>
      <c r="N906" t="s">
        <v>93</v>
      </c>
      <c r="O906" t="s">
        <v>44</v>
      </c>
      <c r="P906" t="s">
        <v>58</v>
      </c>
      <c r="Q906" t="s">
        <v>45</v>
      </c>
      <c r="R906" t="s">
        <v>34</v>
      </c>
      <c r="T906">
        <v>3</v>
      </c>
    </row>
    <row r="907" spans="1:20" x14ac:dyDescent="0.45">
      <c r="A907" t="s">
        <v>1407</v>
      </c>
      <c r="B907" t="s">
        <v>309</v>
      </c>
      <c r="C907" t="s">
        <v>1011</v>
      </c>
      <c r="D907" t="s">
        <v>211</v>
      </c>
      <c r="E907" t="s">
        <v>307</v>
      </c>
      <c r="F907" t="s">
        <v>40</v>
      </c>
      <c r="G907" t="s">
        <v>41</v>
      </c>
      <c r="H907" t="s">
        <v>42</v>
      </c>
      <c r="I907" t="s">
        <v>43</v>
      </c>
      <c r="J907">
        <v>2</v>
      </c>
      <c r="K907">
        <v>500</v>
      </c>
      <c r="L907">
        <v>1000</v>
      </c>
      <c r="M907" t="s">
        <v>56</v>
      </c>
      <c r="N907" t="s">
        <v>73</v>
      </c>
      <c r="O907" t="s">
        <v>64</v>
      </c>
      <c r="P907" t="s">
        <v>85</v>
      </c>
      <c r="Q907" t="s">
        <v>45</v>
      </c>
      <c r="R907" t="s">
        <v>34</v>
      </c>
      <c r="T907">
        <v>2</v>
      </c>
    </row>
    <row r="908" spans="1:20" x14ac:dyDescent="0.45">
      <c r="A908" t="s">
        <v>1408</v>
      </c>
      <c r="B908" t="s">
        <v>910</v>
      </c>
      <c r="C908" t="s">
        <v>773</v>
      </c>
      <c r="D908" t="s">
        <v>544</v>
      </c>
      <c r="E908" t="s">
        <v>238</v>
      </c>
      <c r="F908" t="s">
        <v>40</v>
      </c>
      <c r="G908" t="s">
        <v>41</v>
      </c>
      <c r="H908" t="s">
        <v>128</v>
      </c>
      <c r="I908" t="s">
        <v>129</v>
      </c>
      <c r="J908">
        <v>-1</v>
      </c>
      <c r="K908">
        <v>1000</v>
      </c>
      <c r="L908">
        <v>-1000</v>
      </c>
      <c r="M908" t="s">
        <v>63</v>
      </c>
      <c r="N908" t="s">
        <v>73</v>
      </c>
      <c r="O908" t="s">
        <v>79</v>
      </c>
      <c r="P908" t="s">
        <v>32</v>
      </c>
      <c r="Q908" t="s">
        <v>45</v>
      </c>
      <c r="T908">
        <v>5</v>
      </c>
    </row>
    <row r="909" spans="1:20" x14ac:dyDescent="0.45">
      <c r="A909" t="s">
        <v>1409</v>
      </c>
      <c r="B909" t="s">
        <v>383</v>
      </c>
      <c r="C909" t="s">
        <v>201</v>
      </c>
      <c r="D909" t="s">
        <v>384</v>
      </c>
      <c r="E909" t="s">
        <v>307</v>
      </c>
      <c r="F909" t="s">
        <v>53</v>
      </c>
      <c r="G909" t="s">
        <v>54</v>
      </c>
      <c r="H909" t="s">
        <v>42</v>
      </c>
      <c r="I909" t="s">
        <v>78</v>
      </c>
      <c r="J909">
        <v>1</v>
      </c>
      <c r="K909">
        <v>0</v>
      </c>
      <c r="L909">
        <v>0</v>
      </c>
      <c r="N909" t="s">
        <v>30</v>
      </c>
      <c r="O909" t="s">
        <v>79</v>
      </c>
      <c r="P909" t="s">
        <v>85</v>
      </c>
      <c r="Q909" t="s">
        <v>33</v>
      </c>
      <c r="T909">
        <v>-1</v>
      </c>
    </row>
    <row r="910" spans="1:20" x14ac:dyDescent="0.45">
      <c r="A910" t="s">
        <v>1410</v>
      </c>
      <c r="B910" t="s">
        <v>542</v>
      </c>
      <c r="C910" t="s">
        <v>559</v>
      </c>
      <c r="D910" t="s">
        <v>386</v>
      </c>
      <c r="E910" t="s">
        <v>596</v>
      </c>
      <c r="F910" t="s">
        <v>115</v>
      </c>
      <c r="G910" t="s">
        <v>116</v>
      </c>
      <c r="H910" t="s">
        <v>71</v>
      </c>
      <c r="I910" t="s">
        <v>72</v>
      </c>
      <c r="J910">
        <v>0</v>
      </c>
      <c r="K910">
        <v>2000</v>
      </c>
      <c r="L910">
        <v>0</v>
      </c>
      <c r="N910" t="s">
        <v>57</v>
      </c>
      <c r="O910" t="s">
        <v>31</v>
      </c>
      <c r="P910" t="s">
        <v>58</v>
      </c>
      <c r="Q910" t="s">
        <v>33</v>
      </c>
      <c r="R910" t="s">
        <v>46</v>
      </c>
      <c r="S910" t="s">
        <v>254</v>
      </c>
      <c r="T910">
        <v>6</v>
      </c>
    </row>
    <row r="911" spans="1:20" x14ac:dyDescent="0.45">
      <c r="A911" t="s">
        <v>1411</v>
      </c>
      <c r="B911" t="s">
        <v>981</v>
      </c>
      <c r="C911" t="s">
        <v>594</v>
      </c>
      <c r="D911" t="s">
        <v>96</v>
      </c>
      <c r="E911" t="s">
        <v>77</v>
      </c>
      <c r="F911" t="s">
        <v>115</v>
      </c>
      <c r="G911" t="s">
        <v>116</v>
      </c>
      <c r="H911" t="s">
        <v>42</v>
      </c>
      <c r="I911" t="s">
        <v>78</v>
      </c>
      <c r="J911">
        <v>0</v>
      </c>
      <c r="K911">
        <v>500</v>
      </c>
      <c r="L911">
        <v>0</v>
      </c>
      <c r="N911" t="s">
        <v>30</v>
      </c>
      <c r="O911" t="s">
        <v>44</v>
      </c>
      <c r="P911" t="s">
        <v>32</v>
      </c>
      <c r="Q911" t="s">
        <v>33</v>
      </c>
      <c r="R911" t="s">
        <v>34</v>
      </c>
      <c r="T911">
        <v>6</v>
      </c>
    </row>
    <row r="912" spans="1:20" x14ac:dyDescent="0.45">
      <c r="A912" t="s">
        <v>1412</v>
      </c>
      <c r="B912" t="s">
        <v>103</v>
      </c>
      <c r="C912" t="s">
        <v>296</v>
      </c>
      <c r="D912" t="s">
        <v>49</v>
      </c>
      <c r="E912" t="s">
        <v>167</v>
      </c>
      <c r="F912" t="s">
        <v>53</v>
      </c>
      <c r="G912" t="s">
        <v>54</v>
      </c>
      <c r="H912" t="s">
        <v>27</v>
      </c>
      <c r="I912" t="s">
        <v>28</v>
      </c>
      <c r="J912">
        <v>-1</v>
      </c>
      <c r="K912">
        <v>0</v>
      </c>
      <c r="L912">
        <v>0</v>
      </c>
      <c r="N912" t="s">
        <v>57</v>
      </c>
      <c r="O912" t="s">
        <v>44</v>
      </c>
      <c r="P912" t="s">
        <v>58</v>
      </c>
      <c r="Q912" t="s">
        <v>33</v>
      </c>
      <c r="R912" t="s">
        <v>46</v>
      </c>
      <c r="S912" t="s">
        <v>254</v>
      </c>
      <c r="T912">
        <v>-1</v>
      </c>
    </row>
    <row r="913" spans="1:20" x14ac:dyDescent="0.45">
      <c r="A913" t="s">
        <v>1413</v>
      </c>
      <c r="B913" t="s">
        <v>1011</v>
      </c>
      <c r="C913" t="s">
        <v>309</v>
      </c>
      <c r="D913" t="s">
        <v>552</v>
      </c>
      <c r="E913" t="s">
        <v>609</v>
      </c>
      <c r="F913" t="s">
        <v>53</v>
      </c>
      <c r="G913" t="s">
        <v>54</v>
      </c>
      <c r="H913" t="s">
        <v>128</v>
      </c>
      <c r="I913" t="s">
        <v>169</v>
      </c>
      <c r="J913">
        <v>-1</v>
      </c>
      <c r="K913">
        <v>500</v>
      </c>
      <c r="L913">
        <v>-500</v>
      </c>
      <c r="M913" t="s">
        <v>63</v>
      </c>
      <c r="N913" t="s">
        <v>30</v>
      </c>
      <c r="O913" t="s">
        <v>64</v>
      </c>
      <c r="P913" t="s">
        <v>58</v>
      </c>
      <c r="Q913" t="s">
        <v>33</v>
      </c>
      <c r="R913" t="s">
        <v>46</v>
      </c>
      <c r="S913" t="s">
        <v>254</v>
      </c>
      <c r="T913">
        <v>3</v>
      </c>
    </row>
    <row r="914" spans="1:20" x14ac:dyDescent="0.45">
      <c r="A914" t="s">
        <v>1414</v>
      </c>
      <c r="B914" t="s">
        <v>845</v>
      </c>
      <c r="C914" t="s">
        <v>430</v>
      </c>
      <c r="D914" t="s">
        <v>512</v>
      </c>
      <c r="E914" t="s">
        <v>240</v>
      </c>
      <c r="F914" t="s">
        <v>40</v>
      </c>
      <c r="G914" t="s">
        <v>41</v>
      </c>
      <c r="H914" t="s">
        <v>27</v>
      </c>
      <c r="I914" t="s">
        <v>55</v>
      </c>
      <c r="J914">
        <v>2</v>
      </c>
      <c r="K914">
        <v>500</v>
      </c>
      <c r="L914">
        <v>1000</v>
      </c>
      <c r="M914" t="s">
        <v>63</v>
      </c>
      <c r="N914" t="s">
        <v>93</v>
      </c>
      <c r="O914" t="s">
        <v>31</v>
      </c>
      <c r="P914" t="s">
        <v>85</v>
      </c>
      <c r="Q914" t="s">
        <v>45</v>
      </c>
      <c r="T914">
        <v>6</v>
      </c>
    </row>
    <row r="915" spans="1:20" x14ac:dyDescent="0.45">
      <c r="A915" t="s">
        <v>1415</v>
      </c>
      <c r="B915" t="s">
        <v>908</v>
      </c>
      <c r="C915" t="s">
        <v>761</v>
      </c>
      <c r="D915" t="s">
        <v>1026</v>
      </c>
      <c r="E915" t="s">
        <v>62</v>
      </c>
      <c r="F915" t="s">
        <v>115</v>
      </c>
      <c r="G915" t="s">
        <v>116</v>
      </c>
      <c r="H915" t="s">
        <v>128</v>
      </c>
      <c r="I915" t="s">
        <v>129</v>
      </c>
      <c r="J915">
        <v>0</v>
      </c>
      <c r="K915">
        <v>2000</v>
      </c>
      <c r="L915">
        <v>-126</v>
      </c>
      <c r="M915" t="s">
        <v>29</v>
      </c>
      <c r="N915" t="s">
        <v>73</v>
      </c>
      <c r="O915" t="s">
        <v>79</v>
      </c>
      <c r="P915" t="s">
        <v>85</v>
      </c>
      <c r="Q915" t="s">
        <v>33</v>
      </c>
      <c r="R915" t="s">
        <v>34</v>
      </c>
      <c r="T915">
        <v>5</v>
      </c>
    </row>
    <row r="916" spans="1:20" x14ac:dyDescent="0.45">
      <c r="A916" t="s">
        <v>1416</v>
      </c>
      <c r="B916" t="s">
        <v>389</v>
      </c>
      <c r="C916" t="s">
        <v>400</v>
      </c>
      <c r="D916" t="s">
        <v>229</v>
      </c>
      <c r="E916" t="s">
        <v>611</v>
      </c>
      <c r="F916" t="s">
        <v>25</v>
      </c>
      <c r="G916" t="s">
        <v>26</v>
      </c>
      <c r="H916" t="s">
        <v>71</v>
      </c>
      <c r="I916" t="s">
        <v>117</v>
      </c>
      <c r="J916">
        <v>0</v>
      </c>
      <c r="K916">
        <v>500</v>
      </c>
      <c r="L916">
        <v>0</v>
      </c>
      <c r="M916" t="s">
        <v>29</v>
      </c>
      <c r="N916" t="s">
        <v>30</v>
      </c>
      <c r="O916" t="s">
        <v>64</v>
      </c>
      <c r="P916" t="s">
        <v>32</v>
      </c>
      <c r="Q916" t="s">
        <v>45</v>
      </c>
      <c r="R916" t="s">
        <v>34</v>
      </c>
      <c r="T916">
        <v>5</v>
      </c>
    </row>
    <row r="917" spans="1:20" x14ac:dyDescent="0.45">
      <c r="A917" t="s">
        <v>1417</v>
      </c>
      <c r="B917" t="s">
        <v>230</v>
      </c>
      <c r="C917" t="s">
        <v>375</v>
      </c>
      <c r="D917" t="s">
        <v>620</v>
      </c>
      <c r="E917" t="s">
        <v>176</v>
      </c>
      <c r="F917" t="s">
        <v>53</v>
      </c>
      <c r="G917" t="s">
        <v>54</v>
      </c>
      <c r="H917" t="s">
        <v>42</v>
      </c>
      <c r="I917" t="s">
        <v>43</v>
      </c>
      <c r="J917">
        <v>3</v>
      </c>
      <c r="K917">
        <v>1000</v>
      </c>
      <c r="L917">
        <v>3000</v>
      </c>
      <c r="M917" t="s">
        <v>63</v>
      </c>
      <c r="N917" t="s">
        <v>57</v>
      </c>
      <c r="O917" t="s">
        <v>79</v>
      </c>
      <c r="P917" t="s">
        <v>58</v>
      </c>
      <c r="Q917" t="s">
        <v>33</v>
      </c>
      <c r="T917">
        <v>4</v>
      </c>
    </row>
    <row r="918" spans="1:20" x14ac:dyDescent="0.45">
      <c r="A918" t="s">
        <v>2509</v>
      </c>
      <c r="B918" t="s">
        <v>1153</v>
      </c>
      <c r="C918" t="s">
        <v>1153</v>
      </c>
      <c r="D918" t="s">
        <v>675</v>
      </c>
      <c r="E918" t="s">
        <v>401</v>
      </c>
      <c r="F918" t="s">
        <v>69</v>
      </c>
      <c r="G918" t="s">
        <v>70</v>
      </c>
      <c r="H918" t="s">
        <v>128</v>
      </c>
      <c r="I918" t="s">
        <v>231</v>
      </c>
      <c r="J918">
        <v>0</v>
      </c>
      <c r="K918">
        <v>0</v>
      </c>
      <c r="L918">
        <v>0</v>
      </c>
      <c r="N918" t="s">
        <v>73</v>
      </c>
      <c r="O918" t="s">
        <v>44</v>
      </c>
      <c r="P918" t="s">
        <v>58</v>
      </c>
      <c r="Q918" t="s">
        <v>33</v>
      </c>
      <c r="T918">
        <v>2</v>
      </c>
    </row>
    <row r="919" spans="1:20" x14ac:dyDescent="0.45">
      <c r="A919" t="s">
        <v>1418</v>
      </c>
      <c r="B919" t="s">
        <v>595</v>
      </c>
      <c r="C919" t="s">
        <v>277</v>
      </c>
      <c r="D919" t="s">
        <v>260</v>
      </c>
      <c r="E919" t="s">
        <v>163</v>
      </c>
      <c r="F919" t="s">
        <v>168</v>
      </c>
      <c r="G919" t="s">
        <v>41</v>
      </c>
      <c r="H919" t="s">
        <v>128</v>
      </c>
      <c r="I919" t="s">
        <v>169</v>
      </c>
      <c r="J919">
        <v>-1</v>
      </c>
      <c r="K919">
        <v>2000</v>
      </c>
      <c r="L919">
        <v>-2000</v>
      </c>
      <c r="M919" t="s">
        <v>29</v>
      </c>
      <c r="N919" t="s">
        <v>30</v>
      </c>
      <c r="O919" t="s">
        <v>44</v>
      </c>
      <c r="P919" t="s">
        <v>85</v>
      </c>
      <c r="Q919" t="s">
        <v>45</v>
      </c>
      <c r="T919">
        <v>6</v>
      </c>
    </row>
    <row r="920" spans="1:20" x14ac:dyDescent="0.45">
      <c r="A920" t="s">
        <v>1419</v>
      </c>
      <c r="B920" t="s">
        <v>337</v>
      </c>
      <c r="C920" t="s">
        <v>358</v>
      </c>
      <c r="D920" t="s">
        <v>100</v>
      </c>
      <c r="E920" t="s">
        <v>609</v>
      </c>
      <c r="F920" t="s">
        <v>69</v>
      </c>
      <c r="G920" t="s">
        <v>70</v>
      </c>
      <c r="H920" t="s">
        <v>27</v>
      </c>
      <c r="I920" t="s">
        <v>28</v>
      </c>
      <c r="J920">
        <v>2</v>
      </c>
      <c r="K920">
        <v>100</v>
      </c>
      <c r="L920">
        <v>71</v>
      </c>
      <c r="M920" t="s">
        <v>63</v>
      </c>
      <c r="N920" t="s">
        <v>93</v>
      </c>
      <c r="O920" t="s">
        <v>44</v>
      </c>
      <c r="P920" t="s">
        <v>32</v>
      </c>
      <c r="Q920" t="s">
        <v>33</v>
      </c>
      <c r="R920" t="s">
        <v>34</v>
      </c>
      <c r="T920">
        <v>7</v>
      </c>
    </row>
    <row r="921" spans="1:20" x14ac:dyDescent="0.45">
      <c r="A921" t="s">
        <v>1420</v>
      </c>
      <c r="B921" t="s">
        <v>675</v>
      </c>
      <c r="C921" t="s">
        <v>531</v>
      </c>
      <c r="D921" t="s">
        <v>303</v>
      </c>
      <c r="E921" t="s">
        <v>52</v>
      </c>
      <c r="F921" t="s">
        <v>91</v>
      </c>
      <c r="G921" t="s">
        <v>41</v>
      </c>
      <c r="H921" t="s">
        <v>128</v>
      </c>
      <c r="I921" t="s">
        <v>169</v>
      </c>
      <c r="J921">
        <v>2</v>
      </c>
      <c r="K921">
        <v>1000</v>
      </c>
      <c r="L921">
        <v>2000</v>
      </c>
      <c r="M921" t="s">
        <v>56</v>
      </c>
      <c r="N921" t="s">
        <v>93</v>
      </c>
      <c r="O921" t="s">
        <v>44</v>
      </c>
      <c r="P921" t="s">
        <v>58</v>
      </c>
      <c r="Q921" t="s">
        <v>33</v>
      </c>
      <c r="T921">
        <v>3</v>
      </c>
    </row>
    <row r="922" spans="1:20" x14ac:dyDescent="0.45">
      <c r="A922" t="s">
        <v>2510</v>
      </c>
      <c r="B922" t="s">
        <v>793</v>
      </c>
      <c r="C922" t="s">
        <v>75</v>
      </c>
      <c r="D922" t="s">
        <v>640</v>
      </c>
      <c r="E922" t="s">
        <v>495</v>
      </c>
      <c r="F922" t="s">
        <v>146</v>
      </c>
      <c r="G922" t="s">
        <v>147</v>
      </c>
      <c r="H922" t="s">
        <v>71</v>
      </c>
      <c r="I922" t="s">
        <v>92</v>
      </c>
      <c r="J922">
        <v>2</v>
      </c>
      <c r="K922">
        <v>1000</v>
      </c>
      <c r="L922">
        <v>2000</v>
      </c>
      <c r="N922" t="s">
        <v>73</v>
      </c>
      <c r="O922" t="s">
        <v>79</v>
      </c>
      <c r="P922" t="s">
        <v>85</v>
      </c>
      <c r="Q922" t="s">
        <v>33</v>
      </c>
      <c r="R922" t="s">
        <v>46</v>
      </c>
      <c r="T922">
        <v>1</v>
      </c>
    </row>
    <row r="923" spans="1:20" x14ac:dyDescent="0.45">
      <c r="A923" t="s">
        <v>1421</v>
      </c>
      <c r="B923" t="s">
        <v>38</v>
      </c>
      <c r="C923" t="s">
        <v>112</v>
      </c>
      <c r="D923" t="s">
        <v>111</v>
      </c>
      <c r="E923" t="s">
        <v>387</v>
      </c>
      <c r="F923" t="s">
        <v>91</v>
      </c>
      <c r="G923" t="s">
        <v>41</v>
      </c>
      <c r="H923" t="s">
        <v>27</v>
      </c>
      <c r="I923" t="s">
        <v>55</v>
      </c>
      <c r="J923">
        <v>1</v>
      </c>
      <c r="K923">
        <v>500</v>
      </c>
      <c r="L923">
        <v>500</v>
      </c>
      <c r="N923" t="s">
        <v>93</v>
      </c>
      <c r="O923" t="s">
        <v>44</v>
      </c>
      <c r="P923" t="s">
        <v>58</v>
      </c>
      <c r="Q923" t="s">
        <v>33</v>
      </c>
      <c r="R923" t="s">
        <v>46</v>
      </c>
      <c r="S923" t="s">
        <v>245</v>
      </c>
      <c r="T923">
        <v>-1</v>
      </c>
    </row>
    <row r="924" spans="1:20" x14ac:dyDescent="0.45">
      <c r="A924" t="s">
        <v>1422</v>
      </c>
      <c r="B924" t="s">
        <v>593</v>
      </c>
      <c r="C924" t="s">
        <v>593</v>
      </c>
      <c r="D924" t="s">
        <v>593</v>
      </c>
      <c r="E924" t="s">
        <v>24</v>
      </c>
      <c r="F924" t="s">
        <v>40</v>
      </c>
      <c r="G924" t="s">
        <v>41</v>
      </c>
      <c r="H924" t="s">
        <v>128</v>
      </c>
      <c r="I924" t="s">
        <v>129</v>
      </c>
      <c r="J924">
        <v>2</v>
      </c>
      <c r="K924">
        <v>0</v>
      </c>
      <c r="L924">
        <v>0</v>
      </c>
      <c r="N924" t="s">
        <v>57</v>
      </c>
      <c r="O924" t="s">
        <v>64</v>
      </c>
      <c r="P924" t="s">
        <v>58</v>
      </c>
      <c r="Q924" t="s">
        <v>33</v>
      </c>
      <c r="T924">
        <v>0</v>
      </c>
    </row>
    <row r="925" spans="1:20" x14ac:dyDescent="0.45">
      <c r="A925" t="s">
        <v>1423</v>
      </c>
      <c r="B925" t="s">
        <v>531</v>
      </c>
      <c r="C925" t="s">
        <v>674</v>
      </c>
      <c r="D925" t="s">
        <v>674</v>
      </c>
      <c r="E925" t="s">
        <v>240</v>
      </c>
      <c r="F925" t="s">
        <v>25</v>
      </c>
      <c r="G925" t="s">
        <v>26</v>
      </c>
      <c r="H925" t="s">
        <v>71</v>
      </c>
      <c r="I925" t="s">
        <v>117</v>
      </c>
      <c r="J925">
        <v>2</v>
      </c>
      <c r="K925">
        <v>100</v>
      </c>
      <c r="L925">
        <v>200</v>
      </c>
      <c r="M925" t="s">
        <v>29</v>
      </c>
      <c r="N925" t="s">
        <v>93</v>
      </c>
      <c r="O925" t="s">
        <v>79</v>
      </c>
      <c r="P925" t="s">
        <v>85</v>
      </c>
      <c r="Q925" t="s">
        <v>45</v>
      </c>
      <c r="T925">
        <v>0</v>
      </c>
    </row>
    <row r="926" spans="1:20" x14ac:dyDescent="0.45">
      <c r="A926" t="s">
        <v>1424</v>
      </c>
      <c r="B926" t="s">
        <v>197</v>
      </c>
      <c r="C926" t="s">
        <v>453</v>
      </c>
      <c r="D926" t="s">
        <v>453</v>
      </c>
      <c r="E926" t="s">
        <v>487</v>
      </c>
      <c r="F926" t="s">
        <v>168</v>
      </c>
      <c r="G926" t="s">
        <v>41</v>
      </c>
      <c r="H926" t="s">
        <v>42</v>
      </c>
      <c r="I926" t="s">
        <v>43</v>
      </c>
      <c r="J926">
        <v>1</v>
      </c>
      <c r="K926">
        <v>2000</v>
      </c>
      <c r="L926">
        <v>1627</v>
      </c>
      <c r="M926" t="s">
        <v>29</v>
      </c>
      <c r="N926" t="s">
        <v>57</v>
      </c>
      <c r="O926" t="s">
        <v>64</v>
      </c>
      <c r="P926" t="s">
        <v>58</v>
      </c>
      <c r="Q926" t="s">
        <v>45</v>
      </c>
      <c r="T926">
        <v>0</v>
      </c>
    </row>
    <row r="927" spans="1:20" x14ac:dyDescent="0.45">
      <c r="A927" t="s">
        <v>1425</v>
      </c>
      <c r="B927" t="s">
        <v>981</v>
      </c>
      <c r="C927" t="s">
        <v>600</v>
      </c>
      <c r="D927" t="s">
        <v>270</v>
      </c>
      <c r="E927" t="s">
        <v>68</v>
      </c>
      <c r="F927" t="s">
        <v>91</v>
      </c>
      <c r="G927" t="s">
        <v>41</v>
      </c>
      <c r="H927" t="s">
        <v>42</v>
      </c>
      <c r="I927" t="s">
        <v>122</v>
      </c>
      <c r="J927">
        <v>0</v>
      </c>
      <c r="K927">
        <v>2000</v>
      </c>
      <c r="L927">
        <v>0</v>
      </c>
      <c r="M927" t="s">
        <v>63</v>
      </c>
      <c r="N927" t="s">
        <v>30</v>
      </c>
      <c r="O927" t="s">
        <v>31</v>
      </c>
      <c r="P927" t="s">
        <v>58</v>
      </c>
      <c r="Q927" t="s">
        <v>45</v>
      </c>
      <c r="R927" t="s">
        <v>34</v>
      </c>
      <c r="T927">
        <v>7</v>
      </c>
    </row>
    <row r="928" spans="1:20" x14ac:dyDescent="0.45">
      <c r="A928" t="s">
        <v>1426</v>
      </c>
      <c r="B928" t="s">
        <v>83</v>
      </c>
      <c r="C928" t="s">
        <v>83</v>
      </c>
      <c r="D928" t="s">
        <v>909</v>
      </c>
      <c r="E928" t="s">
        <v>249</v>
      </c>
      <c r="F928" t="s">
        <v>25</v>
      </c>
      <c r="G928" t="s">
        <v>26</v>
      </c>
      <c r="H928" t="s">
        <v>71</v>
      </c>
      <c r="I928" t="s">
        <v>72</v>
      </c>
      <c r="J928">
        <v>1</v>
      </c>
      <c r="K928">
        <v>100</v>
      </c>
      <c r="L928">
        <v>100</v>
      </c>
      <c r="M928" t="s">
        <v>63</v>
      </c>
      <c r="N928" t="s">
        <v>57</v>
      </c>
      <c r="O928" t="s">
        <v>64</v>
      </c>
      <c r="P928" t="s">
        <v>32</v>
      </c>
      <c r="Q928" t="s">
        <v>45</v>
      </c>
      <c r="T928">
        <v>4</v>
      </c>
    </row>
    <row r="929" spans="1:20" x14ac:dyDescent="0.45">
      <c r="A929" t="s">
        <v>1427</v>
      </c>
      <c r="B929" t="s">
        <v>533</v>
      </c>
      <c r="C929" t="s">
        <v>533</v>
      </c>
      <c r="D929" t="s">
        <v>345</v>
      </c>
      <c r="E929" t="s">
        <v>284</v>
      </c>
      <c r="F929" t="s">
        <v>53</v>
      </c>
      <c r="G929" t="s">
        <v>54</v>
      </c>
      <c r="H929" t="s">
        <v>128</v>
      </c>
      <c r="I929" t="s">
        <v>169</v>
      </c>
      <c r="J929">
        <v>0</v>
      </c>
      <c r="K929">
        <v>0</v>
      </c>
      <c r="L929">
        <v>0</v>
      </c>
      <c r="M929" t="s">
        <v>29</v>
      </c>
      <c r="N929" t="s">
        <v>73</v>
      </c>
      <c r="O929" t="s">
        <v>64</v>
      </c>
      <c r="P929" t="s">
        <v>85</v>
      </c>
      <c r="Q929" t="s">
        <v>33</v>
      </c>
      <c r="T929">
        <v>4</v>
      </c>
    </row>
    <row r="930" spans="1:20" x14ac:dyDescent="0.45">
      <c r="A930" t="s">
        <v>1428</v>
      </c>
      <c r="B930" t="s">
        <v>424</v>
      </c>
      <c r="C930" t="s">
        <v>350</v>
      </c>
      <c r="D930" t="s">
        <v>396</v>
      </c>
      <c r="E930" t="s">
        <v>97</v>
      </c>
      <c r="F930" t="s">
        <v>40</v>
      </c>
      <c r="G930" t="s">
        <v>41</v>
      </c>
      <c r="H930" t="s">
        <v>128</v>
      </c>
      <c r="I930" t="s">
        <v>231</v>
      </c>
      <c r="J930">
        <v>-1</v>
      </c>
      <c r="K930">
        <v>1000</v>
      </c>
      <c r="L930">
        <v>-1000</v>
      </c>
      <c r="N930" t="s">
        <v>57</v>
      </c>
      <c r="O930" t="s">
        <v>31</v>
      </c>
      <c r="P930" t="s">
        <v>58</v>
      </c>
      <c r="Q930" t="s">
        <v>33</v>
      </c>
      <c r="T930">
        <v>3</v>
      </c>
    </row>
    <row r="931" spans="1:20" x14ac:dyDescent="0.45">
      <c r="A931" t="s">
        <v>1429</v>
      </c>
      <c r="B931" t="s">
        <v>557</v>
      </c>
      <c r="C931" t="s">
        <v>644</v>
      </c>
      <c r="D931" t="s">
        <v>375</v>
      </c>
      <c r="E931" t="s">
        <v>401</v>
      </c>
      <c r="F931" t="s">
        <v>91</v>
      </c>
      <c r="G931" t="s">
        <v>41</v>
      </c>
      <c r="H931" t="s">
        <v>128</v>
      </c>
      <c r="I931" t="s">
        <v>231</v>
      </c>
      <c r="J931">
        <v>2</v>
      </c>
      <c r="K931">
        <v>2000</v>
      </c>
      <c r="L931">
        <v>4000</v>
      </c>
      <c r="M931" t="s">
        <v>63</v>
      </c>
      <c r="N931" t="s">
        <v>93</v>
      </c>
      <c r="O931" t="s">
        <v>64</v>
      </c>
      <c r="P931" t="s">
        <v>58</v>
      </c>
      <c r="Q931" t="s">
        <v>33</v>
      </c>
      <c r="T931">
        <v>2</v>
      </c>
    </row>
    <row r="932" spans="1:20" x14ac:dyDescent="0.45">
      <c r="A932" t="s">
        <v>1430</v>
      </c>
      <c r="B932" t="s">
        <v>588</v>
      </c>
      <c r="C932" t="s">
        <v>484</v>
      </c>
      <c r="D932" t="s">
        <v>347</v>
      </c>
      <c r="E932" t="s">
        <v>244</v>
      </c>
      <c r="F932" t="s">
        <v>91</v>
      </c>
      <c r="G932" t="s">
        <v>41</v>
      </c>
      <c r="H932" t="s">
        <v>27</v>
      </c>
      <c r="I932" t="s">
        <v>84</v>
      </c>
      <c r="J932">
        <v>0</v>
      </c>
      <c r="K932">
        <v>100</v>
      </c>
      <c r="L932">
        <v>0</v>
      </c>
      <c r="M932" t="s">
        <v>63</v>
      </c>
      <c r="N932" t="s">
        <v>73</v>
      </c>
      <c r="O932" t="s">
        <v>79</v>
      </c>
      <c r="P932" t="s">
        <v>85</v>
      </c>
      <c r="Q932" t="s">
        <v>33</v>
      </c>
      <c r="T932">
        <v>-1</v>
      </c>
    </row>
    <row r="933" spans="1:20" x14ac:dyDescent="0.45">
      <c r="A933" t="s">
        <v>1431</v>
      </c>
      <c r="B933" t="s">
        <v>419</v>
      </c>
      <c r="C933" t="s">
        <v>316</v>
      </c>
      <c r="D933" t="s">
        <v>1225</v>
      </c>
      <c r="E933" t="s">
        <v>97</v>
      </c>
      <c r="F933" t="s">
        <v>168</v>
      </c>
      <c r="G933" t="s">
        <v>41</v>
      </c>
      <c r="H933" t="s">
        <v>42</v>
      </c>
      <c r="I933" t="s">
        <v>43</v>
      </c>
      <c r="J933">
        <v>2</v>
      </c>
      <c r="K933">
        <v>100</v>
      </c>
      <c r="L933">
        <v>-165</v>
      </c>
      <c r="M933" t="s">
        <v>63</v>
      </c>
      <c r="N933" t="s">
        <v>73</v>
      </c>
      <c r="O933" t="s">
        <v>64</v>
      </c>
      <c r="P933" t="s">
        <v>58</v>
      </c>
      <c r="Q933" t="s">
        <v>33</v>
      </c>
      <c r="R933" t="s">
        <v>46</v>
      </c>
      <c r="T933">
        <v>-1</v>
      </c>
    </row>
    <row r="934" spans="1:20" x14ac:dyDescent="0.45">
      <c r="A934" t="s">
        <v>1432</v>
      </c>
      <c r="B934" t="s">
        <v>317</v>
      </c>
      <c r="C934" t="s">
        <v>798</v>
      </c>
      <c r="D934" t="s">
        <v>501</v>
      </c>
      <c r="E934" t="s">
        <v>190</v>
      </c>
      <c r="F934" t="s">
        <v>69</v>
      </c>
      <c r="G934" t="s">
        <v>70</v>
      </c>
      <c r="H934" t="s">
        <v>71</v>
      </c>
      <c r="I934" t="s">
        <v>72</v>
      </c>
      <c r="J934">
        <v>1</v>
      </c>
      <c r="K934">
        <v>0</v>
      </c>
      <c r="L934">
        <v>0</v>
      </c>
      <c r="M934" t="s">
        <v>56</v>
      </c>
      <c r="N934" t="s">
        <v>57</v>
      </c>
      <c r="O934" t="s">
        <v>44</v>
      </c>
      <c r="P934" t="s">
        <v>85</v>
      </c>
      <c r="Q934" t="s">
        <v>45</v>
      </c>
      <c r="R934" t="s">
        <v>34</v>
      </c>
      <c r="T934">
        <v>7</v>
      </c>
    </row>
    <row r="935" spans="1:20" x14ac:dyDescent="0.45">
      <c r="A935" t="s">
        <v>1433</v>
      </c>
      <c r="B935" t="s">
        <v>976</v>
      </c>
      <c r="C935" t="s">
        <v>119</v>
      </c>
      <c r="D935" t="s">
        <v>976</v>
      </c>
      <c r="E935" t="s">
        <v>280</v>
      </c>
      <c r="F935" t="s">
        <v>146</v>
      </c>
      <c r="G935" t="s">
        <v>147</v>
      </c>
      <c r="H935" t="s">
        <v>27</v>
      </c>
      <c r="I935" t="s">
        <v>84</v>
      </c>
      <c r="J935">
        <v>1</v>
      </c>
      <c r="K935">
        <v>1000</v>
      </c>
      <c r="L935">
        <v>1325</v>
      </c>
      <c r="M935" t="s">
        <v>63</v>
      </c>
      <c r="N935" t="s">
        <v>73</v>
      </c>
      <c r="O935" t="s">
        <v>31</v>
      </c>
      <c r="P935" t="s">
        <v>58</v>
      </c>
      <c r="Q935" t="s">
        <v>45</v>
      </c>
      <c r="R935" t="s">
        <v>46</v>
      </c>
      <c r="S935" t="s">
        <v>47</v>
      </c>
      <c r="T935">
        <v>1</v>
      </c>
    </row>
    <row r="936" spans="1:20" x14ac:dyDescent="0.45">
      <c r="A936" t="s">
        <v>1434</v>
      </c>
      <c r="B936" t="s">
        <v>37</v>
      </c>
      <c r="C936" t="s">
        <v>475</v>
      </c>
      <c r="D936" t="s">
        <v>112</v>
      </c>
      <c r="E936" t="s">
        <v>287</v>
      </c>
      <c r="F936" t="s">
        <v>115</v>
      </c>
      <c r="G936" t="s">
        <v>116</v>
      </c>
      <c r="H936" t="s">
        <v>128</v>
      </c>
      <c r="I936" t="s">
        <v>169</v>
      </c>
      <c r="J936">
        <v>0</v>
      </c>
      <c r="K936">
        <v>500</v>
      </c>
      <c r="L936">
        <v>0</v>
      </c>
      <c r="M936" t="s">
        <v>63</v>
      </c>
      <c r="N936" t="s">
        <v>73</v>
      </c>
      <c r="O936" t="s">
        <v>64</v>
      </c>
      <c r="P936" t="s">
        <v>85</v>
      </c>
      <c r="Q936" t="s">
        <v>45</v>
      </c>
      <c r="R936" t="s">
        <v>46</v>
      </c>
      <c r="T936">
        <v>5</v>
      </c>
    </row>
    <row r="937" spans="1:20" x14ac:dyDescent="0.45">
      <c r="A937" t="s">
        <v>1435</v>
      </c>
      <c r="B937" t="s">
        <v>778</v>
      </c>
      <c r="C937" t="s">
        <v>303</v>
      </c>
      <c r="D937" t="s">
        <v>739</v>
      </c>
      <c r="E937" t="s">
        <v>305</v>
      </c>
      <c r="F937" t="s">
        <v>40</v>
      </c>
      <c r="G937" t="s">
        <v>41</v>
      </c>
      <c r="H937" t="s">
        <v>27</v>
      </c>
      <c r="I937" t="s">
        <v>55</v>
      </c>
      <c r="J937">
        <v>1</v>
      </c>
      <c r="K937">
        <v>1000</v>
      </c>
      <c r="L937">
        <v>1000</v>
      </c>
      <c r="N937" t="s">
        <v>30</v>
      </c>
      <c r="O937" t="s">
        <v>31</v>
      </c>
      <c r="P937" t="s">
        <v>85</v>
      </c>
      <c r="Q937" t="s">
        <v>33</v>
      </c>
      <c r="R937" t="s">
        <v>46</v>
      </c>
      <c r="S937" t="s">
        <v>254</v>
      </c>
      <c r="T937">
        <v>6</v>
      </c>
    </row>
    <row r="938" spans="1:20" x14ac:dyDescent="0.45">
      <c r="A938" t="s">
        <v>1436</v>
      </c>
      <c r="B938" t="s">
        <v>976</v>
      </c>
      <c r="C938" t="s">
        <v>120</v>
      </c>
      <c r="D938" t="s">
        <v>416</v>
      </c>
      <c r="E938" t="s">
        <v>307</v>
      </c>
      <c r="F938" t="s">
        <v>115</v>
      </c>
      <c r="G938" t="s">
        <v>116</v>
      </c>
      <c r="H938" t="s">
        <v>42</v>
      </c>
      <c r="I938" t="s">
        <v>43</v>
      </c>
      <c r="J938">
        <v>0</v>
      </c>
      <c r="K938">
        <v>2000</v>
      </c>
      <c r="L938">
        <v>0</v>
      </c>
      <c r="M938" t="s">
        <v>29</v>
      </c>
      <c r="N938" t="s">
        <v>73</v>
      </c>
      <c r="O938" t="s">
        <v>44</v>
      </c>
      <c r="P938" t="s">
        <v>58</v>
      </c>
      <c r="Q938" t="s">
        <v>33</v>
      </c>
      <c r="R938" t="s">
        <v>34</v>
      </c>
      <c r="T938">
        <v>3</v>
      </c>
    </row>
    <row r="939" spans="1:20" x14ac:dyDescent="0.45">
      <c r="A939" t="s">
        <v>1437</v>
      </c>
      <c r="B939" t="s">
        <v>325</v>
      </c>
      <c r="C939" t="s">
        <v>765</v>
      </c>
      <c r="D939" t="s">
        <v>502</v>
      </c>
      <c r="E939" t="s">
        <v>609</v>
      </c>
      <c r="F939" t="s">
        <v>69</v>
      </c>
      <c r="G939" t="s">
        <v>70</v>
      </c>
      <c r="H939" t="s">
        <v>128</v>
      </c>
      <c r="I939" t="s">
        <v>129</v>
      </c>
      <c r="J939">
        <v>-1</v>
      </c>
      <c r="K939">
        <v>500</v>
      </c>
      <c r="L939">
        <v>-500</v>
      </c>
      <c r="M939" t="s">
        <v>63</v>
      </c>
      <c r="N939" t="s">
        <v>93</v>
      </c>
      <c r="O939" t="s">
        <v>44</v>
      </c>
      <c r="P939" t="s">
        <v>85</v>
      </c>
      <c r="Q939" t="s">
        <v>33</v>
      </c>
      <c r="T939">
        <v>5</v>
      </c>
    </row>
    <row r="940" spans="1:20" x14ac:dyDescent="0.45">
      <c r="A940" t="s">
        <v>1438</v>
      </c>
      <c r="B940" t="s">
        <v>260</v>
      </c>
      <c r="C940" t="s">
        <v>61</v>
      </c>
      <c r="D940" t="s">
        <v>60</v>
      </c>
      <c r="E940" t="s">
        <v>495</v>
      </c>
      <c r="F940" t="s">
        <v>69</v>
      </c>
      <c r="G940" t="s">
        <v>70</v>
      </c>
      <c r="H940" t="s">
        <v>128</v>
      </c>
      <c r="I940" t="s">
        <v>169</v>
      </c>
      <c r="J940">
        <v>1</v>
      </c>
      <c r="K940">
        <v>1000</v>
      </c>
      <c r="L940">
        <v>1000</v>
      </c>
      <c r="N940" t="s">
        <v>93</v>
      </c>
      <c r="O940" t="s">
        <v>31</v>
      </c>
      <c r="P940" t="s">
        <v>58</v>
      </c>
      <c r="Q940" t="s">
        <v>33</v>
      </c>
      <c r="R940" t="s">
        <v>46</v>
      </c>
      <c r="S940" t="s">
        <v>245</v>
      </c>
      <c r="T940">
        <v>1</v>
      </c>
    </row>
    <row r="941" spans="1:20" x14ac:dyDescent="0.45">
      <c r="A941" t="s">
        <v>1439</v>
      </c>
      <c r="B941" t="s">
        <v>654</v>
      </c>
      <c r="C941" t="s">
        <v>453</v>
      </c>
      <c r="D941" t="s">
        <v>204</v>
      </c>
      <c r="E941" t="s">
        <v>463</v>
      </c>
      <c r="F941" t="s">
        <v>115</v>
      </c>
      <c r="G941" t="s">
        <v>116</v>
      </c>
      <c r="H941" t="s">
        <v>128</v>
      </c>
      <c r="I941" t="s">
        <v>129</v>
      </c>
      <c r="J941">
        <v>1</v>
      </c>
      <c r="K941">
        <v>1000</v>
      </c>
      <c r="L941">
        <v>1000</v>
      </c>
      <c r="M941" t="s">
        <v>29</v>
      </c>
      <c r="N941" t="s">
        <v>93</v>
      </c>
      <c r="O941" t="s">
        <v>44</v>
      </c>
      <c r="P941" t="s">
        <v>85</v>
      </c>
      <c r="Q941" t="s">
        <v>45</v>
      </c>
      <c r="R941" t="s">
        <v>34</v>
      </c>
      <c r="T941">
        <v>4</v>
      </c>
    </row>
    <row r="942" spans="1:20" x14ac:dyDescent="0.45">
      <c r="A942" t="s">
        <v>1440</v>
      </c>
      <c r="B942" t="s">
        <v>593</v>
      </c>
      <c r="C942" t="s">
        <v>981</v>
      </c>
      <c r="D942" t="s">
        <v>594</v>
      </c>
      <c r="E942" t="s">
        <v>287</v>
      </c>
      <c r="F942" t="s">
        <v>53</v>
      </c>
      <c r="G942" t="s">
        <v>54</v>
      </c>
      <c r="H942" t="s">
        <v>27</v>
      </c>
      <c r="I942" t="s">
        <v>28</v>
      </c>
      <c r="J942">
        <v>3</v>
      </c>
      <c r="K942">
        <v>0</v>
      </c>
      <c r="L942">
        <v>0</v>
      </c>
      <c r="N942" t="s">
        <v>30</v>
      </c>
      <c r="O942" t="s">
        <v>31</v>
      </c>
      <c r="P942" t="s">
        <v>85</v>
      </c>
      <c r="Q942" t="s">
        <v>33</v>
      </c>
      <c r="T942">
        <v>2</v>
      </c>
    </row>
    <row r="943" spans="1:20" x14ac:dyDescent="0.45">
      <c r="A943" t="s">
        <v>1441</v>
      </c>
      <c r="B943" t="s">
        <v>316</v>
      </c>
      <c r="C943" t="s">
        <v>565</v>
      </c>
      <c r="D943" t="s">
        <v>798</v>
      </c>
      <c r="E943" t="s">
        <v>591</v>
      </c>
      <c r="F943" t="s">
        <v>146</v>
      </c>
      <c r="G943" t="s">
        <v>147</v>
      </c>
      <c r="H943" t="s">
        <v>128</v>
      </c>
      <c r="I943" t="s">
        <v>129</v>
      </c>
      <c r="J943">
        <v>2</v>
      </c>
      <c r="K943">
        <v>500</v>
      </c>
      <c r="L943">
        <v>1000</v>
      </c>
      <c r="N943" t="s">
        <v>57</v>
      </c>
      <c r="O943" t="s">
        <v>79</v>
      </c>
      <c r="P943" t="s">
        <v>58</v>
      </c>
      <c r="Q943" t="s">
        <v>45</v>
      </c>
      <c r="T943">
        <v>3</v>
      </c>
    </row>
    <row r="944" spans="1:20" x14ac:dyDescent="0.45">
      <c r="A944" t="s">
        <v>1442</v>
      </c>
      <c r="B944" t="s">
        <v>521</v>
      </c>
      <c r="C944" t="s">
        <v>571</v>
      </c>
      <c r="D944" t="s">
        <v>521</v>
      </c>
      <c r="E944" t="s">
        <v>591</v>
      </c>
      <c r="F944" t="s">
        <v>69</v>
      </c>
      <c r="G944" t="s">
        <v>70</v>
      </c>
      <c r="H944" t="s">
        <v>71</v>
      </c>
      <c r="I944" t="s">
        <v>117</v>
      </c>
      <c r="J944">
        <v>3</v>
      </c>
      <c r="K944">
        <v>1000</v>
      </c>
      <c r="L944">
        <v>3000</v>
      </c>
      <c r="M944" t="s">
        <v>56</v>
      </c>
      <c r="N944" t="s">
        <v>57</v>
      </c>
      <c r="O944" t="s">
        <v>79</v>
      </c>
      <c r="P944" t="s">
        <v>85</v>
      </c>
      <c r="Q944" t="s">
        <v>45</v>
      </c>
      <c r="R944" t="s">
        <v>46</v>
      </c>
      <c r="S944" t="s">
        <v>245</v>
      </c>
      <c r="T944">
        <v>-1</v>
      </c>
    </row>
    <row r="945" spans="1:20" x14ac:dyDescent="0.45">
      <c r="A945" t="s">
        <v>1443</v>
      </c>
      <c r="B945" t="s">
        <v>738</v>
      </c>
      <c r="C945" t="s">
        <v>1444</v>
      </c>
      <c r="D945" t="s">
        <v>214</v>
      </c>
      <c r="E945" t="s">
        <v>320</v>
      </c>
      <c r="F945" t="s">
        <v>91</v>
      </c>
      <c r="G945" t="s">
        <v>41</v>
      </c>
      <c r="H945" t="s">
        <v>128</v>
      </c>
      <c r="I945" t="s">
        <v>129</v>
      </c>
      <c r="J945">
        <v>1</v>
      </c>
      <c r="K945">
        <v>500</v>
      </c>
      <c r="L945">
        <v>500</v>
      </c>
      <c r="M945" t="s">
        <v>63</v>
      </c>
      <c r="N945" t="s">
        <v>30</v>
      </c>
      <c r="O945" t="s">
        <v>44</v>
      </c>
      <c r="P945" t="s">
        <v>85</v>
      </c>
      <c r="Q945" t="s">
        <v>45</v>
      </c>
      <c r="T945">
        <v>7</v>
      </c>
    </row>
    <row r="946" spans="1:20" x14ac:dyDescent="0.45">
      <c r="A946" t="s">
        <v>1445</v>
      </c>
      <c r="B946" t="s">
        <v>429</v>
      </c>
      <c r="C946" t="s">
        <v>429</v>
      </c>
      <c r="D946" t="s">
        <v>665</v>
      </c>
      <c r="E946" t="s">
        <v>361</v>
      </c>
      <c r="F946" t="s">
        <v>91</v>
      </c>
      <c r="G946" t="s">
        <v>41</v>
      </c>
      <c r="H946" t="s">
        <v>27</v>
      </c>
      <c r="I946" t="s">
        <v>84</v>
      </c>
      <c r="J946">
        <v>-1</v>
      </c>
      <c r="K946">
        <v>500</v>
      </c>
      <c r="L946">
        <v>-500</v>
      </c>
      <c r="N946" t="s">
        <v>30</v>
      </c>
      <c r="O946" t="s">
        <v>44</v>
      </c>
      <c r="P946" t="s">
        <v>85</v>
      </c>
      <c r="Q946" t="s">
        <v>33</v>
      </c>
      <c r="T946">
        <v>4</v>
      </c>
    </row>
    <row r="947" spans="1:20" x14ac:dyDescent="0.45">
      <c r="A947" t="s">
        <v>1446</v>
      </c>
      <c r="B947" t="s">
        <v>171</v>
      </c>
      <c r="C947" t="s">
        <v>171</v>
      </c>
      <c r="D947" t="s">
        <v>189</v>
      </c>
      <c r="E947" t="s">
        <v>249</v>
      </c>
      <c r="F947" t="s">
        <v>25</v>
      </c>
      <c r="G947" t="s">
        <v>26</v>
      </c>
      <c r="H947" t="s">
        <v>128</v>
      </c>
      <c r="I947" t="s">
        <v>169</v>
      </c>
      <c r="J947">
        <v>0</v>
      </c>
      <c r="K947">
        <v>2000</v>
      </c>
      <c r="L947">
        <v>145</v>
      </c>
      <c r="N947" t="s">
        <v>93</v>
      </c>
      <c r="O947" t="s">
        <v>79</v>
      </c>
      <c r="P947" t="s">
        <v>32</v>
      </c>
      <c r="Q947" t="s">
        <v>45</v>
      </c>
      <c r="R947" t="s">
        <v>46</v>
      </c>
      <c r="T947">
        <v>2</v>
      </c>
    </row>
    <row r="948" spans="1:20" x14ac:dyDescent="0.45">
      <c r="A948" t="s">
        <v>1447</v>
      </c>
      <c r="B948" t="s">
        <v>183</v>
      </c>
      <c r="C948" t="s">
        <v>203</v>
      </c>
      <c r="D948" t="s">
        <v>204</v>
      </c>
      <c r="E948" t="s">
        <v>356</v>
      </c>
      <c r="F948" t="s">
        <v>53</v>
      </c>
      <c r="G948" t="s">
        <v>54</v>
      </c>
      <c r="H948" t="s">
        <v>42</v>
      </c>
      <c r="I948" t="s">
        <v>122</v>
      </c>
      <c r="J948">
        <v>0</v>
      </c>
      <c r="K948">
        <v>100</v>
      </c>
      <c r="L948">
        <v>0</v>
      </c>
      <c r="N948" t="s">
        <v>57</v>
      </c>
      <c r="O948" t="s">
        <v>64</v>
      </c>
      <c r="P948" t="s">
        <v>85</v>
      </c>
      <c r="Q948" t="s">
        <v>45</v>
      </c>
      <c r="R948" t="s">
        <v>34</v>
      </c>
      <c r="T948">
        <v>1</v>
      </c>
    </row>
    <row r="949" spans="1:20" x14ac:dyDescent="0.45">
      <c r="A949" t="s">
        <v>1448</v>
      </c>
      <c r="B949" t="s">
        <v>400</v>
      </c>
      <c r="C949" t="s">
        <v>291</v>
      </c>
      <c r="D949" t="s">
        <v>835</v>
      </c>
      <c r="E949" t="s">
        <v>334</v>
      </c>
      <c r="F949" t="s">
        <v>53</v>
      </c>
      <c r="G949" t="s">
        <v>54</v>
      </c>
      <c r="H949" t="s">
        <v>71</v>
      </c>
      <c r="I949" t="s">
        <v>117</v>
      </c>
      <c r="J949">
        <v>0</v>
      </c>
      <c r="K949">
        <v>1000</v>
      </c>
      <c r="L949">
        <v>0</v>
      </c>
      <c r="M949" t="s">
        <v>63</v>
      </c>
      <c r="N949" t="s">
        <v>57</v>
      </c>
      <c r="O949" t="s">
        <v>44</v>
      </c>
      <c r="P949" t="s">
        <v>58</v>
      </c>
      <c r="Q949" t="s">
        <v>45</v>
      </c>
      <c r="R949" t="s">
        <v>34</v>
      </c>
      <c r="T949">
        <v>4</v>
      </c>
    </row>
    <row r="950" spans="1:20" x14ac:dyDescent="0.45">
      <c r="A950" t="s">
        <v>1449</v>
      </c>
      <c r="B950" t="s">
        <v>793</v>
      </c>
      <c r="C950" t="s">
        <v>75</v>
      </c>
      <c r="D950" t="s">
        <v>76</v>
      </c>
      <c r="E950" t="s">
        <v>236</v>
      </c>
      <c r="F950" t="s">
        <v>53</v>
      </c>
      <c r="G950" t="s">
        <v>54</v>
      </c>
      <c r="H950" t="s">
        <v>27</v>
      </c>
      <c r="I950" t="s">
        <v>84</v>
      </c>
      <c r="J950">
        <v>0</v>
      </c>
      <c r="K950">
        <v>500</v>
      </c>
      <c r="L950">
        <v>67</v>
      </c>
      <c r="N950" t="s">
        <v>30</v>
      </c>
      <c r="O950" t="s">
        <v>44</v>
      </c>
      <c r="P950" t="s">
        <v>32</v>
      </c>
      <c r="Q950" t="s">
        <v>45</v>
      </c>
      <c r="T950">
        <v>4</v>
      </c>
    </row>
    <row r="951" spans="1:20" x14ac:dyDescent="0.45">
      <c r="A951" t="s">
        <v>1450</v>
      </c>
      <c r="B951" t="s">
        <v>358</v>
      </c>
      <c r="C951" t="s">
        <v>265</v>
      </c>
      <c r="D951" t="s">
        <v>630</v>
      </c>
      <c r="E951" t="s">
        <v>190</v>
      </c>
      <c r="F951" t="s">
        <v>69</v>
      </c>
      <c r="G951" t="s">
        <v>70</v>
      </c>
      <c r="H951" t="s">
        <v>71</v>
      </c>
      <c r="I951" t="s">
        <v>72</v>
      </c>
      <c r="J951">
        <v>2</v>
      </c>
      <c r="K951">
        <v>1000</v>
      </c>
      <c r="L951">
        <v>2000</v>
      </c>
      <c r="M951" t="s">
        <v>63</v>
      </c>
      <c r="N951" t="s">
        <v>57</v>
      </c>
      <c r="O951" t="s">
        <v>79</v>
      </c>
      <c r="P951" t="s">
        <v>32</v>
      </c>
      <c r="Q951" t="s">
        <v>45</v>
      </c>
      <c r="T951">
        <v>4</v>
      </c>
    </row>
    <row r="952" spans="1:20" x14ac:dyDescent="0.45">
      <c r="A952" t="s">
        <v>1451</v>
      </c>
      <c r="B952" t="s">
        <v>137</v>
      </c>
      <c r="C952" t="s">
        <v>95</v>
      </c>
      <c r="D952" t="s">
        <v>353</v>
      </c>
      <c r="E952" t="s">
        <v>268</v>
      </c>
      <c r="F952" t="s">
        <v>53</v>
      </c>
      <c r="G952" t="s">
        <v>54</v>
      </c>
      <c r="H952" t="s">
        <v>71</v>
      </c>
      <c r="I952" t="s">
        <v>92</v>
      </c>
      <c r="J952">
        <v>3</v>
      </c>
      <c r="K952">
        <v>1000</v>
      </c>
      <c r="L952">
        <v>3000</v>
      </c>
      <c r="M952" t="s">
        <v>29</v>
      </c>
      <c r="N952" t="s">
        <v>73</v>
      </c>
      <c r="O952" t="s">
        <v>31</v>
      </c>
      <c r="P952" t="s">
        <v>32</v>
      </c>
      <c r="Q952" t="s">
        <v>45</v>
      </c>
      <c r="R952" t="s">
        <v>34</v>
      </c>
      <c r="T952">
        <v>4</v>
      </c>
    </row>
    <row r="953" spans="1:20" x14ac:dyDescent="0.45">
      <c r="A953" t="s">
        <v>1452</v>
      </c>
      <c r="B953" t="s">
        <v>706</v>
      </c>
      <c r="C953" t="s">
        <v>728</v>
      </c>
      <c r="D953" t="s">
        <v>728</v>
      </c>
      <c r="E953" t="s">
        <v>52</v>
      </c>
      <c r="F953" t="s">
        <v>69</v>
      </c>
      <c r="G953" t="s">
        <v>70</v>
      </c>
      <c r="H953" t="s">
        <v>42</v>
      </c>
      <c r="I953" t="s">
        <v>78</v>
      </c>
      <c r="J953">
        <v>3</v>
      </c>
      <c r="K953">
        <v>0</v>
      </c>
      <c r="L953">
        <v>0</v>
      </c>
      <c r="M953" t="s">
        <v>56</v>
      </c>
      <c r="N953" t="s">
        <v>93</v>
      </c>
      <c r="O953" t="s">
        <v>79</v>
      </c>
      <c r="P953" t="s">
        <v>32</v>
      </c>
      <c r="Q953" t="s">
        <v>45</v>
      </c>
      <c r="T953">
        <v>0</v>
      </c>
    </row>
    <row r="954" spans="1:20" x14ac:dyDescent="0.45">
      <c r="A954" t="s">
        <v>1453</v>
      </c>
      <c r="B954" t="s">
        <v>197</v>
      </c>
      <c r="C954" t="s">
        <v>242</v>
      </c>
      <c r="D954" t="s">
        <v>203</v>
      </c>
      <c r="E954" t="s">
        <v>598</v>
      </c>
      <c r="F954" t="s">
        <v>53</v>
      </c>
      <c r="G954" t="s">
        <v>54</v>
      </c>
      <c r="H954" t="s">
        <v>27</v>
      </c>
      <c r="I954" t="s">
        <v>84</v>
      </c>
      <c r="J954">
        <v>1</v>
      </c>
      <c r="K954">
        <v>100</v>
      </c>
      <c r="L954">
        <v>100</v>
      </c>
      <c r="M954" t="s">
        <v>29</v>
      </c>
      <c r="N954" t="s">
        <v>57</v>
      </c>
      <c r="O954" t="s">
        <v>64</v>
      </c>
      <c r="P954" t="s">
        <v>58</v>
      </c>
      <c r="Q954" t="s">
        <v>33</v>
      </c>
      <c r="R954" t="s">
        <v>34</v>
      </c>
      <c r="T954">
        <v>4</v>
      </c>
    </row>
    <row r="955" spans="1:20" x14ac:dyDescent="0.45">
      <c r="A955" t="s">
        <v>1454</v>
      </c>
      <c r="B955" t="s">
        <v>215</v>
      </c>
      <c r="C955" t="s">
        <v>1065</v>
      </c>
      <c r="D955" t="s">
        <v>343</v>
      </c>
      <c r="E955" t="s">
        <v>368</v>
      </c>
      <c r="F955" t="s">
        <v>69</v>
      </c>
      <c r="G955" t="s">
        <v>70</v>
      </c>
      <c r="H955" t="s">
        <v>27</v>
      </c>
      <c r="I955" t="s">
        <v>55</v>
      </c>
      <c r="J955">
        <v>3</v>
      </c>
      <c r="K955">
        <v>1000</v>
      </c>
      <c r="L955">
        <v>3000</v>
      </c>
      <c r="M955" t="s">
        <v>29</v>
      </c>
      <c r="N955" t="s">
        <v>93</v>
      </c>
      <c r="O955" t="s">
        <v>64</v>
      </c>
      <c r="P955" t="s">
        <v>32</v>
      </c>
      <c r="Q955" t="s">
        <v>33</v>
      </c>
      <c r="T955">
        <v>4</v>
      </c>
    </row>
    <row r="956" spans="1:20" x14ac:dyDescent="0.45">
      <c r="A956" t="s">
        <v>1455</v>
      </c>
      <c r="B956" t="s">
        <v>759</v>
      </c>
      <c r="C956" t="s">
        <v>659</v>
      </c>
      <c r="D956" t="s">
        <v>660</v>
      </c>
      <c r="E956" t="s">
        <v>298</v>
      </c>
      <c r="F956" t="s">
        <v>25</v>
      </c>
      <c r="G956" t="s">
        <v>26</v>
      </c>
      <c r="H956" t="s">
        <v>128</v>
      </c>
      <c r="I956" t="s">
        <v>231</v>
      </c>
      <c r="J956">
        <v>0</v>
      </c>
      <c r="K956">
        <v>500</v>
      </c>
      <c r="L956">
        <v>0</v>
      </c>
      <c r="M956" t="s">
        <v>63</v>
      </c>
      <c r="N956" t="s">
        <v>93</v>
      </c>
      <c r="O956" t="s">
        <v>64</v>
      </c>
      <c r="P956" t="s">
        <v>85</v>
      </c>
      <c r="Q956" t="s">
        <v>33</v>
      </c>
      <c r="R956" t="s">
        <v>46</v>
      </c>
      <c r="S956" t="s">
        <v>47</v>
      </c>
      <c r="T956">
        <v>3</v>
      </c>
    </row>
    <row r="957" spans="1:20" x14ac:dyDescent="0.45">
      <c r="A957" t="s">
        <v>1456</v>
      </c>
      <c r="B957" t="s">
        <v>403</v>
      </c>
      <c r="C957" t="s">
        <v>150</v>
      </c>
      <c r="D957" t="s">
        <v>149</v>
      </c>
      <c r="E957" t="s">
        <v>387</v>
      </c>
      <c r="F957" t="s">
        <v>168</v>
      </c>
      <c r="G957" t="s">
        <v>41</v>
      </c>
      <c r="H957" t="s">
        <v>128</v>
      </c>
      <c r="I957" t="s">
        <v>231</v>
      </c>
      <c r="J957">
        <v>-1</v>
      </c>
      <c r="K957">
        <v>2000</v>
      </c>
      <c r="L957">
        <v>-2000</v>
      </c>
      <c r="M957" t="s">
        <v>56</v>
      </c>
      <c r="N957" t="s">
        <v>30</v>
      </c>
      <c r="O957" t="s">
        <v>64</v>
      </c>
      <c r="P957" t="s">
        <v>32</v>
      </c>
      <c r="Q957" t="s">
        <v>33</v>
      </c>
      <c r="R957" t="s">
        <v>46</v>
      </c>
      <c r="S957" t="s">
        <v>245</v>
      </c>
      <c r="T957">
        <v>1</v>
      </c>
    </row>
    <row r="958" spans="1:20" x14ac:dyDescent="0.45">
      <c r="A958" t="s">
        <v>1457</v>
      </c>
      <c r="B958" t="s">
        <v>450</v>
      </c>
      <c r="C958" t="s">
        <v>81</v>
      </c>
      <c r="D958" t="s">
        <v>83</v>
      </c>
      <c r="E958" t="s">
        <v>109</v>
      </c>
      <c r="F958" t="s">
        <v>69</v>
      </c>
      <c r="G958" t="s">
        <v>70</v>
      </c>
      <c r="H958" t="s">
        <v>71</v>
      </c>
      <c r="I958" t="s">
        <v>92</v>
      </c>
      <c r="J958">
        <v>1</v>
      </c>
      <c r="K958">
        <v>0</v>
      </c>
      <c r="L958">
        <v>0</v>
      </c>
      <c r="M958" t="s">
        <v>29</v>
      </c>
      <c r="N958" t="s">
        <v>93</v>
      </c>
      <c r="O958" t="s">
        <v>31</v>
      </c>
      <c r="P958" t="s">
        <v>58</v>
      </c>
      <c r="Q958" t="s">
        <v>45</v>
      </c>
      <c r="T958">
        <v>3</v>
      </c>
    </row>
    <row r="959" spans="1:20" x14ac:dyDescent="0.45">
      <c r="A959" t="s">
        <v>1458</v>
      </c>
      <c r="B959" t="s">
        <v>761</v>
      </c>
      <c r="C959" t="s">
        <v>908</v>
      </c>
      <c r="D959" t="s">
        <v>773</v>
      </c>
      <c r="E959" t="s">
        <v>109</v>
      </c>
      <c r="F959" t="s">
        <v>69</v>
      </c>
      <c r="G959" t="s">
        <v>70</v>
      </c>
      <c r="H959" t="s">
        <v>27</v>
      </c>
      <c r="I959" t="s">
        <v>28</v>
      </c>
      <c r="J959">
        <v>0</v>
      </c>
      <c r="K959">
        <v>1000</v>
      </c>
      <c r="L959">
        <v>0</v>
      </c>
      <c r="M959" t="s">
        <v>29</v>
      </c>
      <c r="N959" t="s">
        <v>30</v>
      </c>
      <c r="O959" t="s">
        <v>31</v>
      </c>
      <c r="P959" t="s">
        <v>85</v>
      </c>
      <c r="Q959" t="s">
        <v>33</v>
      </c>
      <c r="R959" t="s">
        <v>46</v>
      </c>
      <c r="S959" t="s">
        <v>245</v>
      </c>
      <c r="T959">
        <v>6</v>
      </c>
    </row>
    <row r="960" spans="1:20" x14ac:dyDescent="0.45">
      <c r="A960" t="s">
        <v>1459</v>
      </c>
      <c r="B960" t="s">
        <v>345</v>
      </c>
      <c r="C960" t="s">
        <v>624</v>
      </c>
      <c r="D960" t="s">
        <v>220</v>
      </c>
      <c r="E960" t="s">
        <v>167</v>
      </c>
      <c r="F960" t="s">
        <v>53</v>
      </c>
      <c r="G960" t="s">
        <v>54</v>
      </c>
      <c r="H960" t="s">
        <v>27</v>
      </c>
      <c r="I960" t="s">
        <v>28</v>
      </c>
      <c r="J960">
        <v>0</v>
      </c>
      <c r="K960">
        <v>0</v>
      </c>
      <c r="L960">
        <v>0</v>
      </c>
      <c r="N960" t="s">
        <v>93</v>
      </c>
      <c r="O960" t="s">
        <v>31</v>
      </c>
      <c r="P960" t="s">
        <v>58</v>
      </c>
      <c r="Q960" t="s">
        <v>45</v>
      </c>
      <c r="T960">
        <v>1</v>
      </c>
    </row>
    <row r="961" spans="1:20" x14ac:dyDescent="0.45">
      <c r="A961" t="s">
        <v>1460</v>
      </c>
      <c r="B961" t="s">
        <v>419</v>
      </c>
      <c r="C961" t="s">
        <v>622</v>
      </c>
      <c r="D961" t="s">
        <v>565</v>
      </c>
      <c r="E961" t="s">
        <v>104</v>
      </c>
      <c r="F961" t="s">
        <v>168</v>
      </c>
      <c r="G961" t="s">
        <v>41</v>
      </c>
      <c r="H961" t="s">
        <v>128</v>
      </c>
      <c r="I961" t="s">
        <v>231</v>
      </c>
      <c r="J961">
        <v>2</v>
      </c>
      <c r="K961">
        <v>100</v>
      </c>
      <c r="L961">
        <v>200</v>
      </c>
      <c r="M961" t="s">
        <v>63</v>
      </c>
      <c r="N961" t="s">
        <v>57</v>
      </c>
      <c r="O961" t="s">
        <v>79</v>
      </c>
      <c r="P961" t="s">
        <v>85</v>
      </c>
      <c r="Q961" t="s">
        <v>33</v>
      </c>
      <c r="R961" t="s">
        <v>46</v>
      </c>
      <c r="S961" t="s">
        <v>47</v>
      </c>
      <c r="T961">
        <v>1</v>
      </c>
    </row>
    <row r="962" spans="1:20" x14ac:dyDescent="0.45">
      <c r="A962" t="s">
        <v>1461</v>
      </c>
      <c r="B962" t="s">
        <v>749</v>
      </c>
      <c r="C962" t="s">
        <v>749</v>
      </c>
      <c r="D962" t="s">
        <v>749</v>
      </c>
      <c r="E962" t="s">
        <v>62</v>
      </c>
      <c r="F962" t="s">
        <v>168</v>
      </c>
      <c r="G962" t="s">
        <v>41</v>
      </c>
      <c r="H962" t="s">
        <v>42</v>
      </c>
      <c r="I962" t="s">
        <v>43</v>
      </c>
      <c r="J962">
        <v>1</v>
      </c>
      <c r="K962">
        <v>500</v>
      </c>
      <c r="L962">
        <v>500</v>
      </c>
      <c r="N962" t="s">
        <v>73</v>
      </c>
      <c r="O962" t="s">
        <v>79</v>
      </c>
      <c r="P962" t="s">
        <v>85</v>
      </c>
      <c r="Q962" t="s">
        <v>45</v>
      </c>
      <c r="T962">
        <v>0</v>
      </c>
    </row>
    <row r="963" spans="1:20" x14ac:dyDescent="0.45">
      <c r="A963" t="s">
        <v>1462</v>
      </c>
      <c r="B963" t="s">
        <v>659</v>
      </c>
      <c r="C963" t="s">
        <v>160</v>
      </c>
      <c r="D963" t="s">
        <v>759</v>
      </c>
      <c r="E963" t="s">
        <v>339</v>
      </c>
      <c r="F963" t="s">
        <v>168</v>
      </c>
      <c r="G963" t="s">
        <v>41</v>
      </c>
      <c r="H963" t="s">
        <v>128</v>
      </c>
      <c r="I963" t="s">
        <v>169</v>
      </c>
      <c r="J963">
        <v>2</v>
      </c>
      <c r="K963">
        <v>2000</v>
      </c>
      <c r="L963">
        <v>4000</v>
      </c>
      <c r="N963" t="s">
        <v>57</v>
      </c>
      <c r="O963" t="s">
        <v>79</v>
      </c>
      <c r="P963" t="s">
        <v>85</v>
      </c>
      <c r="Q963" t="s">
        <v>33</v>
      </c>
      <c r="R963" t="s">
        <v>46</v>
      </c>
      <c r="S963" t="s">
        <v>254</v>
      </c>
      <c r="T963">
        <v>-1</v>
      </c>
    </row>
    <row r="964" spans="1:20" x14ac:dyDescent="0.45">
      <c r="A964" t="s">
        <v>1463</v>
      </c>
      <c r="B964" t="s">
        <v>297</v>
      </c>
      <c r="C964" t="s">
        <v>296</v>
      </c>
      <c r="D964" t="s">
        <v>103</v>
      </c>
      <c r="E964" t="s">
        <v>472</v>
      </c>
      <c r="F964" t="s">
        <v>40</v>
      </c>
      <c r="G964" t="s">
        <v>41</v>
      </c>
      <c r="H964" t="s">
        <v>128</v>
      </c>
      <c r="I964" t="s">
        <v>129</v>
      </c>
      <c r="J964">
        <v>-1</v>
      </c>
      <c r="K964">
        <v>2000</v>
      </c>
      <c r="L964">
        <v>-2000</v>
      </c>
      <c r="N964" t="s">
        <v>73</v>
      </c>
      <c r="O964" t="s">
        <v>79</v>
      </c>
      <c r="P964" t="s">
        <v>85</v>
      </c>
      <c r="Q964" t="s">
        <v>33</v>
      </c>
      <c r="R964" t="s">
        <v>46</v>
      </c>
      <c r="T964">
        <v>2</v>
      </c>
    </row>
    <row r="965" spans="1:20" x14ac:dyDescent="0.45">
      <c r="A965" t="s">
        <v>2511</v>
      </c>
      <c r="B965" t="s">
        <v>311</v>
      </c>
      <c r="C965" t="s">
        <v>178</v>
      </c>
      <c r="D965" t="s">
        <v>311</v>
      </c>
      <c r="E965" t="s">
        <v>372</v>
      </c>
      <c r="F965" t="s">
        <v>168</v>
      </c>
      <c r="G965" t="s">
        <v>41</v>
      </c>
      <c r="H965" t="s">
        <v>27</v>
      </c>
      <c r="I965" t="s">
        <v>55</v>
      </c>
      <c r="J965">
        <v>3</v>
      </c>
      <c r="K965">
        <v>1000</v>
      </c>
      <c r="L965">
        <v>3000</v>
      </c>
      <c r="M965" t="s">
        <v>56</v>
      </c>
      <c r="N965" t="s">
        <v>73</v>
      </c>
      <c r="O965" t="s">
        <v>64</v>
      </c>
      <c r="P965" t="s">
        <v>58</v>
      </c>
      <c r="Q965" t="s">
        <v>33</v>
      </c>
      <c r="T965">
        <v>1</v>
      </c>
    </row>
    <row r="966" spans="1:20" x14ac:dyDescent="0.45">
      <c r="A966" t="s">
        <v>1464</v>
      </c>
      <c r="B966" t="s">
        <v>224</v>
      </c>
      <c r="C966" t="s">
        <v>225</v>
      </c>
      <c r="D966" t="s">
        <v>225</v>
      </c>
      <c r="E966" t="s">
        <v>68</v>
      </c>
      <c r="F966" t="s">
        <v>69</v>
      </c>
      <c r="G966" t="s">
        <v>70</v>
      </c>
      <c r="H966" t="s">
        <v>128</v>
      </c>
      <c r="I966" t="s">
        <v>231</v>
      </c>
      <c r="J966">
        <v>1</v>
      </c>
      <c r="K966">
        <v>2000</v>
      </c>
      <c r="L966">
        <v>2000</v>
      </c>
      <c r="M966" t="s">
        <v>29</v>
      </c>
      <c r="N966" t="s">
        <v>93</v>
      </c>
      <c r="O966" t="s">
        <v>44</v>
      </c>
      <c r="P966" t="s">
        <v>58</v>
      </c>
      <c r="Q966" t="s">
        <v>45</v>
      </c>
      <c r="R966" t="s">
        <v>34</v>
      </c>
      <c r="T966">
        <v>0</v>
      </c>
    </row>
    <row r="967" spans="1:20" x14ac:dyDescent="0.45">
      <c r="A967" t="s">
        <v>1465</v>
      </c>
      <c r="B967" t="s">
        <v>286</v>
      </c>
      <c r="C967" t="s">
        <v>286</v>
      </c>
      <c r="D967" t="s">
        <v>530</v>
      </c>
      <c r="E967" t="s">
        <v>134</v>
      </c>
      <c r="F967" t="s">
        <v>168</v>
      </c>
      <c r="G967" t="s">
        <v>41</v>
      </c>
      <c r="H967" t="s">
        <v>27</v>
      </c>
      <c r="I967" t="s">
        <v>55</v>
      </c>
      <c r="J967">
        <v>3</v>
      </c>
      <c r="K967">
        <v>1000</v>
      </c>
      <c r="L967">
        <v>3200</v>
      </c>
      <c r="N967" t="s">
        <v>93</v>
      </c>
      <c r="O967" t="s">
        <v>64</v>
      </c>
      <c r="P967" t="s">
        <v>85</v>
      </c>
      <c r="Q967" t="s">
        <v>33</v>
      </c>
      <c r="R967" t="s">
        <v>46</v>
      </c>
      <c r="T967">
        <v>3</v>
      </c>
    </row>
    <row r="968" spans="1:20" x14ac:dyDescent="0.45">
      <c r="A968" t="s">
        <v>1466</v>
      </c>
      <c r="B968" t="s">
        <v>197</v>
      </c>
      <c r="C968" t="s">
        <v>453</v>
      </c>
      <c r="D968" t="s">
        <v>183</v>
      </c>
      <c r="E968" t="s">
        <v>172</v>
      </c>
      <c r="F968" t="s">
        <v>69</v>
      </c>
      <c r="G968" t="s">
        <v>70</v>
      </c>
      <c r="H968" t="s">
        <v>128</v>
      </c>
      <c r="I968" t="s">
        <v>129</v>
      </c>
      <c r="J968">
        <v>0</v>
      </c>
      <c r="K968">
        <v>2000</v>
      </c>
      <c r="L968">
        <v>0</v>
      </c>
      <c r="M968" t="s">
        <v>56</v>
      </c>
      <c r="N968" t="s">
        <v>57</v>
      </c>
      <c r="O968" t="s">
        <v>44</v>
      </c>
      <c r="P968" t="s">
        <v>32</v>
      </c>
      <c r="Q968" t="s">
        <v>45</v>
      </c>
      <c r="T968">
        <v>5</v>
      </c>
    </row>
    <row r="969" spans="1:20" x14ac:dyDescent="0.45">
      <c r="A969" t="s">
        <v>1467</v>
      </c>
      <c r="B969" t="s">
        <v>522</v>
      </c>
      <c r="C969" t="s">
        <v>570</v>
      </c>
      <c r="D969" t="s">
        <v>520</v>
      </c>
      <c r="E969" t="s">
        <v>176</v>
      </c>
      <c r="F969" t="s">
        <v>53</v>
      </c>
      <c r="G969" t="s">
        <v>54</v>
      </c>
      <c r="H969" t="s">
        <v>128</v>
      </c>
      <c r="I969" t="s">
        <v>169</v>
      </c>
      <c r="J969">
        <v>-1</v>
      </c>
      <c r="K969">
        <v>0</v>
      </c>
      <c r="L969">
        <v>-253</v>
      </c>
      <c r="M969" t="s">
        <v>63</v>
      </c>
      <c r="N969" t="s">
        <v>73</v>
      </c>
      <c r="O969" t="s">
        <v>79</v>
      </c>
      <c r="P969" t="s">
        <v>85</v>
      </c>
      <c r="Q969" t="s">
        <v>33</v>
      </c>
      <c r="T969">
        <v>1</v>
      </c>
    </row>
    <row r="970" spans="1:20" x14ac:dyDescent="0.45">
      <c r="A970" t="s">
        <v>1468</v>
      </c>
      <c r="B970" t="s">
        <v>256</v>
      </c>
      <c r="C970" t="s">
        <v>741</v>
      </c>
      <c r="D970" t="s">
        <v>258</v>
      </c>
      <c r="E970" t="s">
        <v>216</v>
      </c>
      <c r="F970" t="s">
        <v>25</v>
      </c>
      <c r="G970" t="s">
        <v>26</v>
      </c>
      <c r="H970" t="s">
        <v>42</v>
      </c>
      <c r="I970" t="s">
        <v>122</v>
      </c>
      <c r="J970">
        <v>0</v>
      </c>
      <c r="K970">
        <v>2000</v>
      </c>
      <c r="L970">
        <v>0</v>
      </c>
      <c r="M970" t="s">
        <v>29</v>
      </c>
      <c r="N970" t="s">
        <v>93</v>
      </c>
      <c r="O970" t="s">
        <v>44</v>
      </c>
      <c r="P970" t="s">
        <v>32</v>
      </c>
      <c r="Q970" t="s">
        <v>33</v>
      </c>
      <c r="R970" t="s">
        <v>46</v>
      </c>
      <c r="S970" t="s">
        <v>47</v>
      </c>
      <c r="T970">
        <v>3</v>
      </c>
    </row>
    <row r="971" spans="1:20" x14ac:dyDescent="0.45">
      <c r="A971" t="s">
        <v>1469</v>
      </c>
      <c r="B971" t="s">
        <v>718</v>
      </c>
      <c r="C971" t="s">
        <v>667</v>
      </c>
      <c r="D971" t="s">
        <v>542</v>
      </c>
      <c r="E971" t="s">
        <v>194</v>
      </c>
      <c r="F971" t="s">
        <v>25</v>
      </c>
      <c r="G971" t="s">
        <v>26</v>
      </c>
      <c r="H971" t="s">
        <v>71</v>
      </c>
      <c r="I971" t="s">
        <v>72</v>
      </c>
      <c r="J971">
        <v>0</v>
      </c>
      <c r="K971">
        <v>500</v>
      </c>
      <c r="L971">
        <v>0</v>
      </c>
      <c r="N971" t="s">
        <v>57</v>
      </c>
      <c r="O971" t="s">
        <v>31</v>
      </c>
      <c r="P971" t="s">
        <v>58</v>
      </c>
      <c r="Q971" t="s">
        <v>33</v>
      </c>
      <c r="T971">
        <v>7</v>
      </c>
    </row>
    <row r="972" spans="1:20" x14ac:dyDescent="0.45">
      <c r="A972" t="s">
        <v>1470</v>
      </c>
      <c r="B972" t="s">
        <v>36</v>
      </c>
      <c r="C972" t="s">
        <v>350</v>
      </c>
      <c r="D972" t="s">
        <v>38</v>
      </c>
      <c r="E972" t="s">
        <v>351</v>
      </c>
      <c r="F972" t="s">
        <v>91</v>
      </c>
      <c r="G972" t="s">
        <v>41</v>
      </c>
      <c r="H972" t="s">
        <v>128</v>
      </c>
      <c r="I972" t="s">
        <v>231</v>
      </c>
      <c r="J972">
        <v>0</v>
      </c>
      <c r="K972">
        <v>100</v>
      </c>
      <c r="L972">
        <v>0</v>
      </c>
      <c r="M972" t="s">
        <v>29</v>
      </c>
      <c r="N972" t="s">
        <v>73</v>
      </c>
      <c r="O972" t="s">
        <v>79</v>
      </c>
      <c r="P972" t="s">
        <v>85</v>
      </c>
      <c r="Q972" t="s">
        <v>33</v>
      </c>
      <c r="R972" t="s">
        <v>46</v>
      </c>
      <c r="S972" t="s">
        <v>47</v>
      </c>
      <c r="T972">
        <v>5</v>
      </c>
    </row>
    <row r="973" spans="1:20" x14ac:dyDescent="0.45">
      <c r="A973" t="s">
        <v>1471</v>
      </c>
      <c r="B973" t="s">
        <v>330</v>
      </c>
      <c r="C973" t="s">
        <v>282</v>
      </c>
      <c r="D973" t="s">
        <v>294</v>
      </c>
      <c r="E973" t="s">
        <v>284</v>
      </c>
      <c r="F973" t="s">
        <v>146</v>
      </c>
      <c r="G973" t="s">
        <v>147</v>
      </c>
      <c r="H973" t="s">
        <v>27</v>
      </c>
      <c r="I973" t="s">
        <v>28</v>
      </c>
      <c r="J973">
        <v>-1</v>
      </c>
      <c r="K973">
        <v>0</v>
      </c>
      <c r="L973">
        <v>0</v>
      </c>
      <c r="M973" t="s">
        <v>29</v>
      </c>
      <c r="N973" t="s">
        <v>93</v>
      </c>
      <c r="O973" t="s">
        <v>64</v>
      </c>
      <c r="P973" t="s">
        <v>85</v>
      </c>
      <c r="Q973" t="s">
        <v>33</v>
      </c>
      <c r="R973" t="s">
        <v>46</v>
      </c>
      <c r="T973">
        <v>-1</v>
      </c>
    </row>
    <row r="974" spans="1:20" x14ac:dyDescent="0.45">
      <c r="A974" t="s">
        <v>1472</v>
      </c>
      <c r="B974" t="s">
        <v>738</v>
      </c>
      <c r="C974" t="s">
        <v>213</v>
      </c>
      <c r="D974" t="s">
        <v>251</v>
      </c>
      <c r="E974" t="s">
        <v>238</v>
      </c>
      <c r="F974" t="s">
        <v>168</v>
      </c>
      <c r="G974" t="s">
        <v>41</v>
      </c>
      <c r="H974" t="s">
        <v>128</v>
      </c>
      <c r="I974" t="s">
        <v>231</v>
      </c>
      <c r="J974">
        <v>0</v>
      </c>
      <c r="K974">
        <v>1000</v>
      </c>
      <c r="L974">
        <v>0</v>
      </c>
      <c r="M974" t="s">
        <v>63</v>
      </c>
      <c r="N974" t="s">
        <v>93</v>
      </c>
      <c r="O974" t="s">
        <v>79</v>
      </c>
      <c r="P974" t="s">
        <v>32</v>
      </c>
      <c r="Q974" t="s">
        <v>33</v>
      </c>
      <c r="R974" t="s">
        <v>34</v>
      </c>
      <c r="T974">
        <v>-1</v>
      </c>
    </row>
    <row r="975" spans="1:20" x14ac:dyDescent="0.45">
      <c r="A975" t="s">
        <v>1473</v>
      </c>
      <c r="B975" t="s">
        <v>600</v>
      </c>
      <c r="C975" t="s">
        <v>593</v>
      </c>
      <c r="D975" t="s">
        <v>981</v>
      </c>
      <c r="E975" t="s">
        <v>320</v>
      </c>
      <c r="F975" t="s">
        <v>168</v>
      </c>
      <c r="G975" t="s">
        <v>41</v>
      </c>
      <c r="H975" t="s">
        <v>42</v>
      </c>
      <c r="I975" t="s">
        <v>43</v>
      </c>
      <c r="J975">
        <v>1</v>
      </c>
      <c r="K975">
        <v>500</v>
      </c>
      <c r="L975">
        <v>500</v>
      </c>
      <c r="M975" t="s">
        <v>29</v>
      </c>
      <c r="N975" t="s">
        <v>73</v>
      </c>
      <c r="O975" t="s">
        <v>31</v>
      </c>
      <c r="P975" t="s">
        <v>85</v>
      </c>
      <c r="Q975" t="s">
        <v>33</v>
      </c>
      <c r="R975" t="s">
        <v>46</v>
      </c>
      <c r="T975">
        <v>1</v>
      </c>
    </row>
    <row r="976" spans="1:20" x14ac:dyDescent="0.45">
      <c r="A976" t="s">
        <v>1474</v>
      </c>
      <c r="B976" t="s">
        <v>637</v>
      </c>
      <c r="C976" t="s">
        <v>730</v>
      </c>
      <c r="D976" t="s">
        <v>152</v>
      </c>
      <c r="E976" t="s">
        <v>414</v>
      </c>
      <c r="F976" t="s">
        <v>69</v>
      </c>
      <c r="G976" t="s">
        <v>70</v>
      </c>
      <c r="H976" t="s">
        <v>27</v>
      </c>
      <c r="I976" t="s">
        <v>84</v>
      </c>
      <c r="J976">
        <v>1</v>
      </c>
      <c r="K976">
        <v>0</v>
      </c>
      <c r="L976">
        <v>0</v>
      </c>
      <c r="M976" t="s">
        <v>29</v>
      </c>
      <c r="N976" t="s">
        <v>73</v>
      </c>
      <c r="O976" t="s">
        <v>44</v>
      </c>
      <c r="P976" t="s">
        <v>58</v>
      </c>
      <c r="Q976" t="s">
        <v>45</v>
      </c>
      <c r="R976" t="s">
        <v>34</v>
      </c>
      <c r="T976">
        <v>4</v>
      </c>
    </row>
    <row r="977" spans="1:20" x14ac:dyDescent="0.45">
      <c r="A977" t="s">
        <v>1475</v>
      </c>
      <c r="B977" t="s">
        <v>309</v>
      </c>
      <c r="C977" t="s">
        <v>411</v>
      </c>
      <c r="D977" t="s">
        <v>310</v>
      </c>
      <c r="E977" t="s">
        <v>109</v>
      </c>
      <c r="F977" t="s">
        <v>53</v>
      </c>
      <c r="G977" t="s">
        <v>54</v>
      </c>
      <c r="H977" t="s">
        <v>128</v>
      </c>
      <c r="I977" t="s">
        <v>231</v>
      </c>
      <c r="J977">
        <v>3</v>
      </c>
      <c r="K977">
        <v>1000</v>
      </c>
      <c r="L977">
        <v>3000</v>
      </c>
      <c r="N977" t="s">
        <v>73</v>
      </c>
      <c r="O977" t="s">
        <v>79</v>
      </c>
      <c r="P977" t="s">
        <v>85</v>
      </c>
      <c r="Q977" t="s">
        <v>45</v>
      </c>
      <c r="R977" t="s">
        <v>34</v>
      </c>
      <c r="T977">
        <v>4</v>
      </c>
    </row>
    <row r="978" spans="1:20" x14ac:dyDescent="0.45">
      <c r="A978" t="s">
        <v>1476</v>
      </c>
      <c r="B978" t="s">
        <v>628</v>
      </c>
      <c r="C978" t="s">
        <v>300</v>
      </c>
      <c r="D978" t="s">
        <v>301</v>
      </c>
      <c r="E978" t="s">
        <v>68</v>
      </c>
      <c r="F978" t="s">
        <v>69</v>
      </c>
      <c r="G978" t="s">
        <v>70</v>
      </c>
      <c r="H978" t="s">
        <v>128</v>
      </c>
      <c r="I978" t="s">
        <v>129</v>
      </c>
      <c r="J978">
        <v>3</v>
      </c>
      <c r="K978">
        <v>0</v>
      </c>
      <c r="L978">
        <v>0</v>
      </c>
      <c r="M978" t="s">
        <v>29</v>
      </c>
      <c r="N978" t="s">
        <v>57</v>
      </c>
      <c r="O978" t="s">
        <v>79</v>
      </c>
      <c r="P978" t="s">
        <v>85</v>
      </c>
      <c r="Q978" t="s">
        <v>33</v>
      </c>
      <c r="R978" t="s">
        <v>46</v>
      </c>
      <c r="S978" t="s">
        <v>47</v>
      </c>
      <c r="T978">
        <v>-1</v>
      </c>
    </row>
    <row r="979" spans="1:20" x14ac:dyDescent="0.45">
      <c r="A979" t="s">
        <v>1477</v>
      </c>
      <c r="B979" t="s">
        <v>337</v>
      </c>
      <c r="C979" t="s">
        <v>337</v>
      </c>
      <c r="D979" t="s">
        <v>266</v>
      </c>
      <c r="E979" t="s">
        <v>280</v>
      </c>
      <c r="F979" t="s">
        <v>146</v>
      </c>
      <c r="G979" t="s">
        <v>147</v>
      </c>
      <c r="H979" t="s">
        <v>128</v>
      </c>
      <c r="I979" t="s">
        <v>231</v>
      </c>
      <c r="J979">
        <v>1</v>
      </c>
      <c r="K979">
        <v>1000</v>
      </c>
      <c r="L979">
        <v>1000</v>
      </c>
      <c r="M979" t="s">
        <v>56</v>
      </c>
      <c r="N979" t="s">
        <v>57</v>
      </c>
      <c r="O979" t="s">
        <v>64</v>
      </c>
      <c r="P979" t="s">
        <v>32</v>
      </c>
      <c r="Q979" t="s">
        <v>33</v>
      </c>
      <c r="T979">
        <v>4</v>
      </c>
    </row>
    <row r="980" spans="1:20" x14ac:dyDescent="0.45">
      <c r="A980" t="s">
        <v>1478</v>
      </c>
      <c r="B980" t="s">
        <v>745</v>
      </c>
      <c r="C980" t="s">
        <v>233</v>
      </c>
      <c r="D980" t="s">
        <v>233</v>
      </c>
      <c r="E980" t="s">
        <v>472</v>
      </c>
      <c r="F980" t="s">
        <v>53</v>
      </c>
      <c r="G980" t="s">
        <v>54</v>
      </c>
      <c r="H980" t="s">
        <v>42</v>
      </c>
      <c r="I980" t="s">
        <v>43</v>
      </c>
      <c r="J980">
        <v>-1</v>
      </c>
      <c r="K980">
        <v>500</v>
      </c>
      <c r="L980">
        <v>-500</v>
      </c>
      <c r="M980" t="s">
        <v>63</v>
      </c>
      <c r="N980" t="s">
        <v>73</v>
      </c>
      <c r="O980" t="s">
        <v>64</v>
      </c>
      <c r="P980" t="s">
        <v>32</v>
      </c>
      <c r="Q980" t="s">
        <v>33</v>
      </c>
      <c r="T980">
        <v>0</v>
      </c>
    </row>
    <row r="981" spans="1:20" x14ac:dyDescent="0.45">
      <c r="A981" t="s">
        <v>1479</v>
      </c>
      <c r="B981" t="s">
        <v>1012</v>
      </c>
      <c r="C981" t="s">
        <v>781</v>
      </c>
      <c r="D981" t="s">
        <v>367</v>
      </c>
      <c r="E981" t="s">
        <v>348</v>
      </c>
      <c r="F981" t="s">
        <v>146</v>
      </c>
      <c r="G981" t="s">
        <v>147</v>
      </c>
      <c r="H981" t="s">
        <v>42</v>
      </c>
      <c r="I981" t="s">
        <v>78</v>
      </c>
      <c r="J981">
        <v>3</v>
      </c>
      <c r="K981">
        <v>1000</v>
      </c>
      <c r="L981">
        <v>3000</v>
      </c>
      <c r="M981" t="s">
        <v>29</v>
      </c>
      <c r="N981" t="s">
        <v>30</v>
      </c>
      <c r="O981" t="s">
        <v>79</v>
      </c>
      <c r="P981" t="s">
        <v>58</v>
      </c>
      <c r="Q981" t="s">
        <v>45</v>
      </c>
      <c r="R981" t="s">
        <v>34</v>
      </c>
      <c r="T981">
        <v>5</v>
      </c>
    </row>
    <row r="982" spans="1:20" x14ac:dyDescent="0.45">
      <c r="A982" t="s">
        <v>1480</v>
      </c>
      <c r="B982" t="s">
        <v>247</v>
      </c>
      <c r="C982" t="s">
        <v>603</v>
      </c>
      <c r="D982" t="s">
        <v>125</v>
      </c>
      <c r="E982" t="s">
        <v>307</v>
      </c>
      <c r="F982" t="s">
        <v>25</v>
      </c>
      <c r="G982" t="s">
        <v>26</v>
      </c>
      <c r="H982" t="s">
        <v>27</v>
      </c>
      <c r="I982" t="s">
        <v>55</v>
      </c>
      <c r="J982">
        <v>-1</v>
      </c>
      <c r="K982">
        <v>2000</v>
      </c>
      <c r="L982">
        <v>-2000</v>
      </c>
      <c r="N982" t="s">
        <v>73</v>
      </c>
      <c r="O982" t="s">
        <v>31</v>
      </c>
      <c r="P982" t="s">
        <v>32</v>
      </c>
      <c r="Q982" t="s">
        <v>45</v>
      </c>
      <c r="R982" t="s">
        <v>34</v>
      </c>
      <c r="T982">
        <v>4</v>
      </c>
    </row>
    <row r="983" spans="1:20" x14ac:dyDescent="0.45">
      <c r="A983" t="s">
        <v>1481</v>
      </c>
      <c r="B983" t="s">
        <v>95</v>
      </c>
      <c r="C983" t="s">
        <v>60</v>
      </c>
      <c r="D983" t="s">
        <v>606</v>
      </c>
      <c r="E983" t="s">
        <v>339</v>
      </c>
      <c r="F983" t="s">
        <v>69</v>
      </c>
      <c r="G983" t="s">
        <v>70</v>
      </c>
      <c r="H983" t="s">
        <v>71</v>
      </c>
      <c r="I983" t="s">
        <v>72</v>
      </c>
      <c r="J983">
        <v>1</v>
      </c>
      <c r="K983">
        <v>2000</v>
      </c>
      <c r="L983">
        <v>2000</v>
      </c>
      <c r="M983" t="s">
        <v>29</v>
      </c>
      <c r="N983" t="s">
        <v>30</v>
      </c>
      <c r="O983" t="s">
        <v>31</v>
      </c>
      <c r="P983" t="s">
        <v>58</v>
      </c>
      <c r="Q983" t="s">
        <v>45</v>
      </c>
      <c r="T983">
        <v>3</v>
      </c>
    </row>
    <row r="984" spans="1:20" x14ac:dyDescent="0.45">
      <c r="A984" t="s">
        <v>1482</v>
      </c>
      <c r="B984" t="s">
        <v>429</v>
      </c>
      <c r="C984" t="s">
        <v>429</v>
      </c>
      <c r="D984" t="s">
        <v>429</v>
      </c>
      <c r="E984" t="s">
        <v>240</v>
      </c>
      <c r="F984" t="s">
        <v>168</v>
      </c>
      <c r="G984" t="s">
        <v>41</v>
      </c>
      <c r="H984" t="s">
        <v>71</v>
      </c>
      <c r="I984" t="s">
        <v>117</v>
      </c>
      <c r="J984">
        <v>-1</v>
      </c>
      <c r="K984">
        <v>0</v>
      </c>
      <c r="L984">
        <v>0</v>
      </c>
      <c r="N984" t="s">
        <v>73</v>
      </c>
      <c r="O984" t="s">
        <v>64</v>
      </c>
      <c r="P984" t="s">
        <v>32</v>
      </c>
      <c r="Q984" t="s">
        <v>45</v>
      </c>
      <c r="T984">
        <v>0</v>
      </c>
    </row>
    <row r="985" spans="1:20" x14ac:dyDescent="0.45">
      <c r="A985" t="s">
        <v>1483</v>
      </c>
      <c r="B985" t="s">
        <v>37</v>
      </c>
      <c r="C985" t="s">
        <v>538</v>
      </c>
      <c r="D985" t="s">
        <v>111</v>
      </c>
      <c r="E985" t="s">
        <v>127</v>
      </c>
      <c r="F985" t="s">
        <v>40</v>
      </c>
      <c r="G985" t="s">
        <v>41</v>
      </c>
      <c r="H985" t="s">
        <v>27</v>
      </c>
      <c r="I985" t="s">
        <v>28</v>
      </c>
      <c r="J985">
        <v>1</v>
      </c>
      <c r="K985">
        <v>0</v>
      </c>
      <c r="L985">
        <v>0</v>
      </c>
      <c r="M985" t="s">
        <v>29</v>
      </c>
      <c r="N985" t="s">
        <v>57</v>
      </c>
      <c r="O985" t="s">
        <v>31</v>
      </c>
      <c r="P985" t="s">
        <v>58</v>
      </c>
      <c r="Q985" t="s">
        <v>45</v>
      </c>
      <c r="T985">
        <v>5</v>
      </c>
    </row>
    <row r="986" spans="1:20" x14ac:dyDescent="0.45">
      <c r="A986" t="s">
        <v>1484</v>
      </c>
      <c r="B986" t="s">
        <v>571</v>
      </c>
      <c r="C986" t="s">
        <v>188</v>
      </c>
      <c r="D986" t="s">
        <v>189</v>
      </c>
      <c r="E986" t="s">
        <v>391</v>
      </c>
      <c r="F986" t="s">
        <v>168</v>
      </c>
      <c r="G986" t="s">
        <v>41</v>
      </c>
      <c r="H986" t="s">
        <v>71</v>
      </c>
      <c r="I986" t="s">
        <v>92</v>
      </c>
      <c r="J986">
        <v>3</v>
      </c>
      <c r="K986">
        <v>0</v>
      </c>
      <c r="L986">
        <v>0</v>
      </c>
      <c r="M986" t="s">
        <v>29</v>
      </c>
      <c r="N986" t="s">
        <v>30</v>
      </c>
      <c r="O986" t="s">
        <v>44</v>
      </c>
      <c r="P986" t="s">
        <v>58</v>
      </c>
      <c r="Q986" t="s">
        <v>45</v>
      </c>
      <c r="T986">
        <v>3</v>
      </c>
    </row>
    <row r="987" spans="1:20" x14ac:dyDescent="0.45">
      <c r="A987" t="s">
        <v>1485</v>
      </c>
      <c r="B987" t="s">
        <v>343</v>
      </c>
      <c r="C987" t="s">
        <v>341</v>
      </c>
      <c r="D987" t="s">
        <v>400</v>
      </c>
      <c r="E987" t="s">
        <v>487</v>
      </c>
      <c r="F987" t="s">
        <v>91</v>
      </c>
      <c r="G987" t="s">
        <v>41</v>
      </c>
      <c r="H987" t="s">
        <v>71</v>
      </c>
      <c r="I987" t="s">
        <v>72</v>
      </c>
      <c r="J987">
        <v>2</v>
      </c>
      <c r="K987">
        <v>1000</v>
      </c>
      <c r="L987">
        <v>1915</v>
      </c>
      <c r="M987" t="s">
        <v>29</v>
      </c>
      <c r="N987" t="s">
        <v>73</v>
      </c>
      <c r="O987" t="s">
        <v>31</v>
      </c>
      <c r="P987" t="s">
        <v>58</v>
      </c>
      <c r="Q987" t="s">
        <v>45</v>
      </c>
      <c r="R987" t="s">
        <v>34</v>
      </c>
      <c r="T987">
        <v>7</v>
      </c>
    </row>
    <row r="988" spans="1:20" x14ac:dyDescent="0.45">
      <c r="A988" t="s">
        <v>1486</v>
      </c>
      <c r="B988" t="s">
        <v>178</v>
      </c>
      <c r="C988" t="s">
        <v>311</v>
      </c>
      <c r="D988" t="s">
        <v>367</v>
      </c>
      <c r="E988" t="s">
        <v>960</v>
      </c>
      <c r="F988" t="s">
        <v>115</v>
      </c>
      <c r="G988" t="s">
        <v>116</v>
      </c>
      <c r="H988" t="s">
        <v>27</v>
      </c>
      <c r="I988" t="s">
        <v>55</v>
      </c>
      <c r="J988">
        <v>0</v>
      </c>
      <c r="K988">
        <v>100</v>
      </c>
      <c r="L988">
        <v>0</v>
      </c>
      <c r="M988" t="s">
        <v>29</v>
      </c>
      <c r="N988" t="s">
        <v>73</v>
      </c>
      <c r="O988" t="s">
        <v>79</v>
      </c>
      <c r="P988" t="s">
        <v>58</v>
      </c>
      <c r="Q988" t="s">
        <v>45</v>
      </c>
      <c r="T988">
        <v>3</v>
      </c>
    </row>
    <row r="989" spans="1:20" x14ac:dyDescent="0.45">
      <c r="A989" t="s">
        <v>1487</v>
      </c>
      <c r="B989" t="s">
        <v>537</v>
      </c>
      <c r="C989" t="s">
        <v>527</v>
      </c>
      <c r="D989" t="s">
        <v>37</v>
      </c>
      <c r="E989" t="s">
        <v>448</v>
      </c>
      <c r="F989" t="s">
        <v>53</v>
      </c>
      <c r="G989" t="s">
        <v>54</v>
      </c>
      <c r="H989" t="s">
        <v>71</v>
      </c>
      <c r="I989" t="s">
        <v>92</v>
      </c>
      <c r="J989">
        <v>3</v>
      </c>
      <c r="K989">
        <v>1000</v>
      </c>
      <c r="L989">
        <v>3000</v>
      </c>
      <c r="N989" t="s">
        <v>57</v>
      </c>
      <c r="O989" t="s">
        <v>64</v>
      </c>
      <c r="P989" t="s">
        <v>58</v>
      </c>
      <c r="Q989" t="s">
        <v>33</v>
      </c>
      <c r="T989">
        <v>3</v>
      </c>
    </row>
    <row r="990" spans="1:20" x14ac:dyDescent="0.45">
      <c r="A990" t="s">
        <v>1488</v>
      </c>
      <c r="B990" t="s">
        <v>429</v>
      </c>
      <c r="C990" t="s">
        <v>430</v>
      </c>
      <c r="D990" t="s">
        <v>862</v>
      </c>
      <c r="E990" t="s">
        <v>408</v>
      </c>
      <c r="F990" t="s">
        <v>40</v>
      </c>
      <c r="G990" t="s">
        <v>41</v>
      </c>
      <c r="H990" t="s">
        <v>27</v>
      </c>
      <c r="I990" t="s">
        <v>84</v>
      </c>
      <c r="J990">
        <v>-1</v>
      </c>
      <c r="K990">
        <v>100</v>
      </c>
      <c r="L990">
        <v>-100</v>
      </c>
      <c r="M990" t="s">
        <v>56</v>
      </c>
      <c r="N990" t="s">
        <v>93</v>
      </c>
      <c r="O990" t="s">
        <v>79</v>
      </c>
      <c r="P990" t="s">
        <v>58</v>
      </c>
      <c r="Q990" t="s">
        <v>33</v>
      </c>
      <c r="R990" t="s">
        <v>46</v>
      </c>
      <c r="S990" t="s">
        <v>245</v>
      </c>
      <c r="T990">
        <v>5</v>
      </c>
    </row>
    <row r="991" spans="1:20" x14ac:dyDescent="0.45">
      <c r="A991" t="s">
        <v>1489</v>
      </c>
      <c r="B991" t="s">
        <v>165</v>
      </c>
      <c r="C991" t="s">
        <v>229</v>
      </c>
      <c r="D991" t="s">
        <v>165</v>
      </c>
      <c r="E991" t="s">
        <v>227</v>
      </c>
      <c r="F991" t="s">
        <v>168</v>
      </c>
      <c r="G991" t="s">
        <v>41</v>
      </c>
      <c r="H991" t="s">
        <v>27</v>
      </c>
      <c r="I991" t="s">
        <v>28</v>
      </c>
      <c r="J991">
        <v>2</v>
      </c>
      <c r="K991">
        <v>0</v>
      </c>
      <c r="L991">
        <v>0</v>
      </c>
      <c r="M991" t="s">
        <v>29</v>
      </c>
      <c r="N991" t="s">
        <v>57</v>
      </c>
      <c r="O991" t="s">
        <v>31</v>
      </c>
      <c r="P991" t="s">
        <v>85</v>
      </c>
      <c r="Q991" t="s">
        <v>33</v>
      </c>
      <c r="R991" t="s">
        <v>34</v>
      </c>
      <c r="T991">
        <v>-1</v>
      </c>
    </row>
    <row r="992" spans="1:20" x14ac:dyDescent="0.45">
      <c r="A992" t="s">
        <v>1490</v>
      </c>
      <c r="B992" t="s">
        <v>49</v>
      </c>
      <c r="C992" t="s">
        <v>49</v>
      </c>
      <c r="D992" t="s">
        <v>282</v>
      </c>
      <c r="E992" t="s">
        <v>280</v>
      </c>
      <c r="F992" t="s">
        <v>146</v>
      </c>
      <c r="G992" t="s">
        <v>147</v>
      </c>
      <c r="H992" t="s">
        <v>71</v>
      </c>
      <c r="I992" t="s">
        <v>92</v>
      </c>
      <c r="J992">
        <v>0</v>
      </c>
      <c r="K992">
        <v>500</v>
      </c>
      <c r="L992">
        <v>0</v>
      </c>
      <c r="N992" t="s">
        <v>73</v>
      </c>
      <c r="O992" t="s">
        <v>31</v>
      </c>
      <c r="P992" t="s">
        <v>85</v>
      </c>
      <c r="Q992" t="s">
        <v>45</v>
      </c>
      <c r="T992">
        <v>7</v>
      </c>
    </row>
    <row r="993" spans="1:20" x14ac:dyDescent="0.45">
      <c r="A993" t="s">
        <v>1491</v>
      </c>
      <c r="B993" t="s">
        <v>1225</v>
      </c>
      <c r="C993" t="s">
        <v>622</v>
      </c>
      <c r="D993" t="s">
        <v>826</v>
      </c>
      <c r="E993" t="s">
        <v>181</v>
      </c>
      <c r="F993" t="s">
        <v>146</v>
      </c>
      <c r="G993" t="s">
        <v>147</v>
      </c>
      <c r="H993" t="s">
        <v>128</v>
      </c>
      <c r="I993" t="s">
        <v>169</v>
      </c>
      <c r="J993">
        <v>0</v>
      </c>
      <c r="K993">
        <v>0</v>
      </c>
      <c r="L993">
        <v>0</v>
      </c>
      <c r="M993" t="s">
        <v>29</v>
      </c>
      <c r="N993" t="s">
        <v>73</v>
      </c>
      <c r="O993" t="s">
        <v>79</v>
      </c>
      <c r="P993" t="s">
        <v>58</v>
      </c>
      <c r="Q993" t="s">
        <v>45</v>
      </c>
      <c r="R993" t="s">
        <v>34</v>
      </c>
      <c r="T993">
        <v>5</v>
      </c>
    </row>
    <row r="994" spans="1:20" x14ac:dyDescent="0.45">
      <c r="A994" t="s">
        <v>1492</v>
      </c>
      <c r="B994" t="s">
        <v>220</v>
      </c>
      <c r="C994" t="s">
        <v>534</v>
      </c>
      <c r="D994" t="s">
        <v>418</v>
      </c>
      <c r="E994" t="s">
        <v>448</v>
      </c>
      <c r="F994" t="s">
        <v>53</v>
      </c>
      <c r="G994" t="s">
        <v>54</v>
      </c>
      <c r="H994" t="s">
        <v>42</v>
      </c>
      <c r="I994" t="s">
        <v>78</v>
      </c>
      <c r="J994">
        <v>-1</v>
      </c>
      <c r="K994">
        <v>500</v>
      </c>
      <c r="L994">
        <v>-500</v>
      </c>
      <c r="M994" t="s">
        <v>56</v>
      </c>
      <c r="N994" t="s">
        <v>73</v>
      </c>
      <c r="O994" t="s">
        <v>31</v>
      </c>
      <c r="P994" t="s">
        <v>85</v>
      </c>
      <c r="Q994" t="s">
        <v>45</v>
      </c>
      <c r="R994" t="s">
        <v>34</v>
      </c>
      <c r="T994">
        <v>4</v>
      </c>
    </row>
    <row r="995" spans="1:20" x14ac:dyDescent="0.45">
      <c r="A995" t="s">
        <v>1493</v>
      </c>
      <c r="B995" t="s">
        <v>567</v>
      </c>
      <c r="C995" t="s">
        <v>663</v>
      </c>
      <c r="D995" t="s">
        <v>568</v>
      </c>
      <c r="E995" t="s">
        <v>351</v>
      </c>
      <c r="F995" t="s">
        <v>91</v>
      </c>
      <c r="G995" t="s">
        <v>41</v>
      </c>
      <c r="H995" t="s">
        <v>27</v>
      </c>
      <c r="I995" t="s">
        <v>28</v>
      </c>
      <c r="J995">
        <v>-1</v>
      </c>
      <c r="K995">
        <v>0</v>
      </c>
      <c r="L995">
        <v>0</v>
      </c>
      <c r="M995" t="s">
        <v>56</v>
      </c>
      <c r="N995" t="s">
        <v>93</v>
      </c>
      <c r="O995" t="s">
        <v>79</v>
      </c>
      <c r="P995" t="s">
        <v>58</v>
      </c>
      <c r="Q995" t="s">
        <v>45</v>
      </c>
      <c r="R995" t="s">
        <v>46</v>
      </c>
      <c r="S995" t="s">
        <v>47</v>
      </c>
      <c r="T995">
        <v>6</v>
      </c>
    </row>
    <row r="996" spans="1:20" x14ac:dyDescent="0.45">
      <c r="A996" t="s">
        <v>1494</v>
      </c>
      <c r="B996" t="s">
        <v>367</v>
      </c>
      <c r="C996" t="s">
        <v>367</v>
      </c>
      <c r="D996" t="s">
        <v>585</v>
      </c>
      <c r="E996" t="s">
        <v>62</v>
      </c>
      <c r="F996" t="s">
        <v>168</v>
      </c>
      <c r="G996" t="s">
        <v>41</v>
      </c>
      <c r="H996" t="s">
        <v>42</v>
      </c>
      <c r="I996" t="s">
        <v>43</v>
      </c>
      <c r="J996">
        <v>3</v>
      </c>
      <c r="K996">
        <v>500</v>
      </c>
      <c r="L996">
        <v>1500</v>
      </c>
      <c r="M996" t="s">
        <v>63</v>
      </c>
      <c r="N996" t="s">
        <v>57</v>
      </c>
      <c r="O996" t="s">
        <v>64</v>
      </c>
      <c r="P996" t="s">
        <v>58</v>
      </c>
      <c r="Q996" t="s">
        <v>33</v>
      </c>
      <c r="R996" t="s">
        <v>34</v>
      </c>
      <c r="T996">
        <v>3</v>
      </c>
    </row>
    <row r="997" spans="1:20" x14ac:dyDescent="0.45">
      <c r="A997" t="s">
        <v>1495</v>
      </c>
      <c r="B997" t="s">
        <v>75</v>
      </c>
      <c r="C997" t="s">
        <v>904</v>
      </c>
      <c r="D997" t="s">
        <v>665</v>
      </c>
      <c r="E997" t="s">
        <v>408</v>
      </c>
      <c r="F997" t="s">
        <v>40</v>
      </c>
      <c r="G997" t="s">
        <v>41</v>
      </c>
      <c r="H997" t="s">
        <v>42</v>
      </c>
      <c r="I997" t="s">
        <v>43</v>
      </c>
      <c r="J997">
        <v>1</v>
      </c>
      <c r="K997">
        <v>2000</v>
      </c>
      <c r="L997">
        <v>2000</v>
      </c>
      <c r="M997" t="s">
        <v>56</v>
      </c>
      <c r="N997" t="s">
        <v>93</v>
      </c>
      <c r="O997" t="s">
        <v>79</v>
      </c>
      <c r="P997" t="s">
        <v>58</v>
      </c>
      <c r="Q997" t="s">
        <v>45</v>
      </c>
      <c r="R997" t="s">
        <v>34</v>
      </c>
      <c r="T997">
        <v>5</v>
      </c>
    </row>
    <row r="998" spans="1:20" x14ac:dyDescent="0.45">
      <c r="A998" t="s">
        <v>1496</v>
      </c>
      <c r="B998" t="s">
        <v>497</v>
      </c>
      <c r="C998" t="s">
        <v>479</v>
      </c>
      <c r="D998" t="s">
        <v>969</v>
      </c>
      <c r="E998" t="s">
        <v>351</v>
      </c>
      <c r="F998" t="s">
        <v>146</v>
      </c>
      <c r="G998" t="s">
        <v>147</v>
      </c>
      <c r="H998" t="s">
        <v>128</v>
      </c>
      <c r="I998" t="s">
        <v>231</v>
      </c>
      <c r="J998">
        <v>1</v>
      </c>
      <c r="K998">
        <v>2000</v>
      </c>
      <c r="L998">
        <v>2000</v>
      </c>
      <c r="M998" t="s">
        <v>63</v>
      </c>
      <c r="N998" t="s">
        <v>57</v>
      </c>
      <c r="O998" t="s">
        <v>79</v>
      </c>
      <c r="P998" t="s">
        <v>32</v>
      </c>
      <c r="Q998" t="s">
        <v>45</v>
      </c>
      <c r="T998">
        <v>5</v>
      </c>
    </row>
    <row r="999" spans="1:20" x14ac:dyDescent="0.45">
      <c r="A999" t="s">
        <v>1497</v>
      </c>
      <c r="B999" t="s">
        <v>209</v>
      </c>
      <c r="C999" t="s">
        <v>209</v>
      </c>
      <c r="D999" t="s">
        <v>1011</v>
      </c>
      <c r="E999" t="s">
        <v>487</v>
      </c>
      <c r="F999" t="s">
        <v>53</v>
      </c>
      <c r="G999" t="s">
        <v>54</v>
      </c>
      <c r="H999" t="s">
        <v>71</v>
      </c>
      <c r="I999" t="s">
        <v>72</v>
      </c>
      <c r="J999">
        <v>2</v>
      </c>
      <c r="K999">
        <v>100</v>
      </c>
      <c r="L999">
        <v>200</v>
      </c>
      <c r="N999" t="s">
        <v>57</v>
      </c>
      <c r="O999" t="s">
        <v>79</v>
      </c>
      <c r="P999" t="s">
        <v>85</v>
      </c>
      <c r="Q999" t="s">
        <v>33</v>
      </c>
      <c r="T999">
        <v>4</v>
      </c>
    </row>
    <row r="1000" spans="1:20" x14ac:dyDescent="0.45">
      <c r="A1000" t="s">
        <v>1498</v>
      </c>
      <c r="B1000" t="s">
        <v>689</v>
      </c>
      <c r="C1000" t="s">
        <v>593</v>
      </c>
      <c r="D1000" t="s">
        <v>600</v>
      </c>
      <c r="E1000" t="s">
        <v>523</v>
      </c>
      <c r="F1000" t="s">
        <v>69</v>
      </c>
      <c r="G1000" t="s">
        <v>70</v>
      </c>
      <c r="H1000" t="s">
        <v>128</v>
      </c>
      <c r="I1000" t="s">
        <v>231</v>
      </c>
      <c r="J1000">
        <v>-1</v>
      </c>
      <c r="K1000">
        <v>500</v>
      </c>
      <c r="L1000">
        <v>-500</v>
      </c>
      <c r="M1000" t="s">
        <v>63</v>
      </c>
      <c r="N1000" t="s">
        <v>30</v>
      </c>
      <c r="O1000" t="s">
        <v>44</v>
      </c>
      <c r="P1000" t="s">
        <v>58</v>
      </c>
      <c r="Q1000" t="s">
        <v>45</v>
      </c>
      <c r="R1000" t="s">
        <v>34</v>
      </c>
      <c r="T1000">
        <v>-1</v>
      </c>
    </row>
    <row r="1001" spans="1:20" x14ac:dyDescent="0.45">
      <c r="A1001" t="s">
        <v>1499</v>
      </c>
      <c r="B1001" t="s">
        <v>441</v>
      </c>
      <c r="C1001" t="s">
        <v>442</v>
      </c>
      <c r="D1001" t="s">
        <v>133</v>
      </c>
      <c r="E1001" t="s">
        <v>387</v>
      </c>
      <c r="F1001" t="s">
        <v>40</v>
      </c>
      <c r="G1001" t="s">
        <v>41</v>
      </c>
      <c r="H1001" t="s">
        <v>71</v>
      </c>
      <c r="I1001" t="s">
        <v>117</v>
      </c>
      <c r="J1001">
        <v>3</v>
      </c>
      <c r="K1001">
        <v>100</v>
      </c>
      <c r="L1001">
        <v>300</v>
      </c>
      <c r="N1001" t="s">
        <v>73</v>
      </c>
      <c r="O1001" t="s">
        <v>79</v>
      </c>
      <c r="P1001" t="s">
        <v>85</v>
      </c>
      <c r="Q1001" t="s">
        <v>33</v>
      </c>
      <c r="R1001" t="s">
        <v>46</v>
      </c>
      <c r="S1001" t="s">
        <v>47</v>
      </c>
      <c r="T1001">
        <v>4</v>
      </c>
    </row>
    <row r="1002" spans="1:20" x14ac:dyDescent="0.45">
      <c r="A1002" t="s">
        <v>1500</v>
      </c>
      <c r="B1002" t="s">
        <v>229</v>
      </c>
      <c r="C1002" t="s">
        <v>313</v>
      </c>
      <c r="D1002" t="s">
        <v>230</v>
      </c>
      <c r="E1002" t="s">
        <v>244</v>
      </c>
      <c r="F1002" t="s">
        <v>40</v>
      </c>
      <c r="G1002" t="s">
        <v>41</v>
      </c>
      <c r="H1002" t="s">
        <v>42</v>
      </c>
      <c r="I1002" t="s">
        <v>122</v>
      </c>
      <c r="J1002">
        <v>2</v>
      </c>
      <c r="K1002">
        <v>0</v>
      </c>
      <c r="L1002">
        <v>0</v>
      </c>
      <c r="M1002" t="s">
        <v>56</v>
      </c>
      <c r="N1002" t="s">
        <v>93</v>
      </c>
      <c r="O1002" t="s">
        <v>79</v>
      </c>
      <c r="P1002" t="s">
        <v>58</v>
      </c>
      <c r="Q1002" t="s">
        <v>33</v>
      </c>
      <c r="R1002" t="s">
        <v>46</v>
      </c>
      <c r="S1002" t="s">
        <v>245</v>
      </c>
      <c r="T1002">
        <v>4</v>
      </c>
    </row>
    <row r="1003" spans="1:20" x14ac:dyDescent="0.45">
      <c r="A1003" t="s">
        <v>1501</v>
      </c>
      <c r="B1003" t="s">
        <v>512</v>
      </c>
      <c r="C1003" t="s">
        <v>684</v>
      </c>
      <c r="D1003" t="s">
        <v>323</v>
      </c>
      <c r="E1003" t="s">
        <v>408</v>
      </c>
      <c r="F1003" t="s">
        <v>146</v>
      </c>
      <c r="G1003" t="s">
        <v>147</v>
      </c>
      <c r="H1003" t="s">
        <v>71</v>
      </c>
      <c r="I1003" t="s">
        <v>72</v>
      </c>
      <c r="J1003">
        <v>1</v>
      </c>
      <c r="K1003">
        <v>100</v>
      </c>
      <c r="L1003">
        <v>100</v>
      </c>
      <c r="M1003" t="s">
        <v>56</v>
      </c>
      <c r="N1003" t="s">
        <v>30</v>
      </c>
      <c r="O1003" t="s">
        <v>79</v>
      </c>
      <c r="P1003" t="s">
        <v>58</v>
      </c>
      <c r="Q1003" t="s">
        <v>45</v>
      </c>
      <c r="T1003">
        <v>1</v>
      </c>
    </row>
    <row r="1004" spans="1:20" x14ac:dyDescent="0.45">
      <c r="A1004" t="s">
        <v>1502</v>
      </c>
      <c r="B1004" t="s">
        <v>544</v>
      </c>
      <c r="C1004" t="s">
        <v>652</v>
      </c>
      <c r="D1004" t="s">
        <v>152</v>
      </c>
      <c r="E1004" t="s">
        <v>97</v>
      </c>
      <c r="F1004" t="s">
        <v>53</v>
      </c>
      <c r="G1004" t="s">
        <v>54</v>
      </c>
      <c r="H1004" t="s">
        <v>128</v>
      </c>
      <c r="I1004" t="s">
        <v>169</v>
      </c>
      <c r="J1004">
        <v>0</v>
      </c>
      <c r="K1004">
        <v>1000</v>
      </c>
      <c r="L1004">
        <v>0</v>
      </c>
      <c r="M1004" t="s">
        <v>29</v>
      </c>
      <c r="N1004" t="s">
        <v>73</v>
      </c>
      <c r="O1004" t="s">
        <v>79</v>
      </c>
      <c r="P1004" t="s">
        <v>58</v>
      </c>
      <c r="Q1004" t="s">
        <v>45</v>
      </c>
      <c r="R1004" t="s">
        <v>34</v>
      </c>
      <c r="T1004">
        <v>3</v>
      </c>
    </row>
    <row r="1005" spans="1:20" x14ac:dyDescent="0.45">
      <c r="A1005" t="s">
        <v>1503</v>
      </c>
      <c r="B1005" t="s">
        <v>593</v>
      </c>
      <c r="C1005" t="s">
        <v>594</v>
      </c>
      <c r="D1005" t="s">
        <v>594</v>
      </c>
      <c r="E1005" t="s">
        <v>163</v>
      </c>
      <c r="F1005" t="s">
        <v>69</v>
      </c>
      <c r="G1005" t="s">
        <v>70</v>
      </c>
      <c r="H1005" t="s">
        <v>42</v>
      </c>
      <c r="I1005" t="s">
        <v>78</v>
      </c>
      <c r="J1005">
        <v>1</v>
      </c>
      <c r="K1005">
        <v>100</v>
      </c>
      <c r="L1005">
        <v>100</v>
      </c>
      <c r="M1005" t="s">
        <v>29</v>
      </c>
      <c r="N1005" t="s">
        <v>57</v>
      </c>
      <c r="O1005" t="s">
        <v>31</v>
      </c>
      <c r="P1005" t="s">
        <v>32</v>
      </c>
      <c r="Q1005" t="s">
        <v>33</v>
      </c>
      <c r="R1005" t="s">
        <v>34</v>
      </c>
      <c r="T1005">
        <v>0</v>
      </c>
    </row>
    <row r="1006" spans="1:20" x14ac:dyDescent="0.45">
      <c r="A1006" t="s">
        <v>1504</v>
      </c>
      <c r="B1006" t="s">
        <v>364</v>
      </c>
      <c r="C1006" t="s">
        <v>363</v>
      </c>
      <c r="D1006" t="s">
        <v>441</v>
      </c>
      <c r="E1006" t="s">
        <v>181</v>
      </c>
      <c r="F1006" t="s">
        <v>91</v>
      </c>
      <c r="G1006" t="s">
        <v>41</v>
      </c>
      <c r="H1006" t="s">
        <v>128</v>
      </c>
      <c r="I1006" t="s">
        <v>231</v>
      </c>
      <c r="J1006">
        <v>0</v>
      </c>
      <c r="K1006">
        <v>500</v>
      </c>
      <c r="L1006">
        <v>0</v>
      </c>
      <c r="N1006" t="s">
        <v>30</v>
      </c>
      <c r="O1006" t="s">
        <v>31</v>
      </c>
      <c r="P1006" t="s">
        <v>32</v>
      </c>
      <c r="Q1006" t="s">
        <v>33</v>
      </c>
      <c r="T1006">
        <v>-1</v>
      </c>
    </row>
    <row r="1007" spans="1:20" x14ac:dyDescent="0.45">
      <c r="A1007" t="s">
        <v>1505</v>
      </c>
      <c r="B1007" t="s">
        <v>636</v>
      </c>
      <c r="C1007" t="s">
        <v>637</v>
      </c>
      <c r="D1007" t="s">
        <v>544</v>
      </c>
      <c r="E1007" t="s">
        <v>305</v>
      </c>
      <c r="F1007" t="s">
        <v>91</v>
      </c>
      <c r="G1007" t="s">
        <v>41</v>
      </c>
      <c r="H1007" t="s">
        <v>42</v>
      </c>
      <c r="I1007" t="s">
        <v>43</v>
      </c>
      <c r="J1007">
        <v>2</v>
      </c>
      <c r="K1007">
        <v>0</v>
      </c>
      <c r="L1007">
        <v>0</v>
      </c>
      <c r="M1007" t="s">
        <v>29</v>
      </c>
      <c r="N1007" t="s">
        <v>57</v>
      </c>
      <c r="O1007" t="s">
        <v>31</v>
      </c>
      <c r="P1007" t="s">
        <v>32</v>
      </c>
      <c r="Q1007" t="s">
        <v>45</v>
      </c>
      <c r="R1007" t="s">
        <v>46</v>
      </c>
      <c r="S1007" t="s">
        <v>245</v>
      </c>
      <c r="T1007">
        <v>3</v>
      </c>
    </row>
    <row r="1008" spans="1:20" x14ac:dyDescent="0.45">
      <c r="A1008" t="s">
        <v>1506</v>
      </c>
      <c r="B1008" t="s">
        <v>667</v>
      </c>
      <c r="C1008" t="s">
        <v>546</v>
      </c>
      <c r="D1008" t="s">
        <v>832</v>
      </c>
      <c r="E1008" t="s">
        <v>167</v>
      </c>
      <c r="F1008" t="s">
        <v>91</v>
      </c>
      <c r="G1008" t="s">
        <v>41</v>
      </c>
      <c r="H1008" t="s">
        <v>42</v>
      </c>
      <c r="I1008" t="s">
        <v>78</v>
      </c>
      <c r="J1008">
        <v>3</v>
      </c>
      <c r="K1008">
        <v>1000</v>
      </c>
      <c r="L1008">
        <v>3000</v>
      </c>
      <c r="M1008" t="s">
        <v>63</v>
      </c>
      <c r="N1008" t="s">
        <v>57</v>
      </c>
      <c r="O1008" t="s">
        <v>79</v>
      </c>
      <c r="P1008" t="s">
        <v>58</v>
      </c>
      <c r="Q1008" t="s">
        <v>33</v>
      </c>
      <c r="R1008" t="s">
        <v>46</v>
      </c>
      <c r="S1008" t="s">
        <v>47</v>
      </c>
      <c r="T1008">
        <v>3</v>
      </c>
    </row>
    <row r="1009" spans="1:20" x14ac:dyDescent="0.45">
      <c r="A1009" t="s">
        <v>1507</v>
      </c>
      <c r="B1009" t="s">
        <v>533</v>
      </c>
      <c r="C1009" t="s">
        <v>219</v>
      </c>
      <c r="D1009" t="s">
        <v>220</v>
      </c>
      <c r="E1009" t="s">
        <v>163</v>
      </c>
      <c r="F1009" t="s">
        <v>115</v>
      </c>
      <c r="G1009" t="s">
        <v>116</v>
      </c>
      <c r="H1009" t="s">
        <v>27</v>
      </c>
      <c r="I1009" t="s">
        <v>28</v>
      </c>
      <c r="J1009">
        <v>1</v>
      </c>
      <c r="K1009">
        <v>100</v>
      </c>
      <c r="L1009">
        <v>-343</v>
      </c>
      <c r="N1009" t="s">
        <v>73</v>
      </c>
      <c r="O1009" t="s">
        <v>44</v>
      </c>
      <c r="P1009" t="s">
        <v>85</v>
      </c>
      <c r="Q1009" t="s">
        <v>45</v>
      </c>
      <c r="R1009" t="s">
        <v>34</v>
      </c>
      <c r="T1009">
        <v>2</v>
      </c>
    </row>
    <row r="1010" spans="1:20" x14ac:dyDescent="0.45">
      <c r="A1010" t="s">
        <v>1508</v>
      </c>
      <c r="B1010" t="s">
        <v>603</v>
      </c>
      <c r="C1010" t="s">
        <v>124</v>
      </c>
      <c r="D1010" t="s">
        <v>1509</v>
      </c>
      <c r="E1010" t="s">
        <v>401</v>
      </c>
      <c r="F1010" t="s">
        <v>115</v>
      </c>
      <c r="G1010" t="s">
        <v>116</v>
      </c>
      <c r="H1010" t="s">
        <v>71</v>
      </c>
      <c r="I1010" t="s">
        <v>72</v>
      </c>
      <c r="J1010">
        <v>2</v>
      </c>
      <c r="K1010">
        <v>1000</v>
      </c>
      <c r="L1010">
        <v>2000</v>
      </c>
      <c r="N1010" t="s">
        <v>30</v>
      </c>
      <c r="O1010" t="s">
        <v>31</v>
      </c>
      <c r="P1010" t="s">
        <v>58</v>
      </c>
      <c r="Q1010" t="s">
        <v>45</v>
      </c>
      <c r="T1010">
        <v>7</v>
      </c>
    </row>
    <row r="1011" spans="1:20" x14ac:dyDescent="0.45">
      <c r="A1011" t="s">
        <v>1510</v>
      </c>
      <c r="B1011" t="s">
        <v>976</v>
      </c>
      <c r="C1011" t="s">
        <v>413</v>
      </c>
      <c r="D1011" t="s">
        <v>201</v>
      </c>
      <c r="E1011" t="s">
        <v>339</v>
      </c>
      <c r="F1011" t="s">
        <v>115</v>
      </c>
      <c r="G1011" t="s">
        <v>116</v>
      </c>
      <c r="H1011" t="s">
        <v>27</v>
      </c>
      <c r="I1011" t="s">
        <v>55</v>
      </c>
      <c r="J1011">
        <v>0</v>
      </c>
      <c r="K1011">
        <v>1000</v>
      </c>
      <c r="L1011">
        <v>0</v>
      </c>
      <c r="M1011" t="s">
        <v>29</v>
      </c>
      <c r="N1011" t="s">
        <v>93</v>
      </c>
      <c r="O1011" t="s">
        <v>44</v>
      </c>
      <c r="P1011" t="s">
        <v>85</v>
      </c>
      <c r="Q1011" t="s">
        <v>33</v>
      </c>
      <c r="R1011" t="s">
        <v>34</v>
      </c>
      <c r="T1011">
        <v>7</v>
      </c>
    </row>
    <row r="1012" spans="1:20" x14ac:dyDescent="0.45">
      <c r="A1012" t="s">
        <v>1511</v>
      </c>
      <c r="B1012" t="s">
        <v>66</v>
      </c>
      <c r="C1012" t="s">
        <v>111</v>
      </c>
      <c r="D1012" t="s">
        <v>38</v>
      </c>
      <c r="E1012" t="s">
        <v>372</v>
      </c>
      <c r="F1012" t="s">
        <v>168</v>
      </c>
      <c r="G1012" t="s">
        <v>41</v>
      </c>
      <c r="H1012" t="s">
        <v>27</v>
      </c>
      <c r="I1012" t="s">
        <v>28</v>
      </c>
      <c r="J1012">
        <v>2</v>
      </c>
      <c r="K1012">
        <v>0</v>
      </c>
      <c r="L1012">
        <v>77</v>
      </c>
      <c r="M1012" t="s">
        <v>63</v>
      </c>
      <c r="N1012" t="s">
        <v>30</v>
      </c>
      <c r="O1012" t="s">
        <v>79</v>
      </c>
      <c r="P1012" t="s">
        <v>58</v>
      </c>
      <c r="Q1012" t="s">
        <v>45</v>
      </c>
      <c r="R1012" t="s">
        <v>34</v>
      </c>
      <c r="T1012">
        <v>-1</v>
      </c>
    </row>
    <row r="1013" spans="1:20" x14ac:dyDescent="0.45">
      <c r="A1013" t="s">
        <v>1512</v>
      </c>
      <c r="B1013" t="s">
        <v>745</v>
      </c>
      <c r="C1013" t="s">
        <v>233</v>
      </c>
      <c r="D1013" t="s">
        <v>131</v>
      </c>
      <c r="E1013" t="s">
        <v>591</v>
      </c>
      <c r="F1013" t="s">
        <v>53</v>
      </c>
      <c r="G1013" t="s">
        <v>54</v>
      </c>
      <c r="H1013" t="s">
        <v>128</v>
      </c>
      <c r="I1013" t="s">
        <v>169</v>
      </c>
      <c r="J1013">
        <v>3</v>
      </c>
      <c r="K1013">
        <v>0</v>
      </c>
      <c r="L1013">
        <v>-56</v>
      </c>
      <c r="N1013" t="s">
        <v>30</v>
      </c>
      <c r="O1013" t="s">
        <v>31</v>
      </c>
      <c r="P1013" t="s">
        <v>58</v>
      </c>
      <c r="Q1013" t="s">
        <v>45</v>
      </c>
      <c r="T1013">
        <v>4</v>
      </c>
    </row>
    <row r="1014" spans="1:20" x14ac:dyDescent="0.45">
      <c r="A1014" t="s">
        <v>1513</v>
      </c>
      <c r="B1014" t="s">
        <v>530</v>
      </c>
      <c r="C1014" t="s">
        <v>810</v>
      </c>
      <c r="D1014" t="s">
        <v>674</v>
      </c>
      <c r="E1014" t="s">
        <v>163</v>
      </c>
      <c r="F1014" t="s">
        <v>69</v>
      </c>
      <c r="G1014" t="s">
        <v>70</v>
      </c>
      <c r="H1014" t="s">
        <v>71</v>
      </c>
      <c r="I1014" t="s">
        <v>117</v>
      </c>
      <c r="J1014">
        <v>1</v>
      </c>
      <c r="K1014">
        <v>0</v>
      </c>
      <c r="L1014">
        <v>192</v>
      </c>
      <c r="N1014" t="s">
        <v>93</v>
      </c>
      <c r="O1014" t="s">
        <v>64</v>
      </c>
      <c r="P1014" t="s">
        <v>32</v>
      </c>
      <c r="Q1014" t="s">
        <v>33</v>
      </c>
      <c r="R1014" t="s">
        <v>34</v>
      </c>
      <c r="T1014">
        <v>4</v>
      </c>
    </row>
    <row r="1015" spans="1:20" x14ac:dyDescent="0.45">
      <c r="A1015" t="s">
        <v>1514</v>
      </c>
      <c r="B1015" t="s">
        <v>527</v>
      </c>
      <c r="C1015" t="s">
        <v>36</v>
      </c>
      <c r="D1015" t="s">
        <v>38</v>
      </c>
      <c r="E1015" t="s">
        <v>547</v>
      </c>
      <c r="F1015" t="s">
        <v>115</v>
      </c>
      <c r="G1015" t="s">
        <v>116</v>
      </c>
      <c r="H1015" t="s">
        <v>128</v>
      </c>
      <c r="I1015" t="s">
        <v>129</v>
      </c>
      <c r="J1015">
        <v>-1</v>
      </c>
      <c r="K1015">
        <v>1000</v>
      </c>
      <c r="L1015">
        <v>-1000</v>
      </c>
      <c r="M1015" t="s">
        <v>63</v>
      </c>
      <c r="N1015" t="s">
        <v>93</v>
      </c>
      <c r="O1015" t="s">
        <v>31</v>
      </c>
      <c r="P1015" t="s">
        <v>32</v>
      </c>
      <c r="Q1015" t="s">
        <v>33</v>
      </c>
      <c r="R1015" t="s">
        <v>34</v>
      </c>
      <c r="T1015">
        <v>7</v>
      </c>
    </row>
    <row r="1016" spans="1:20" x14ac:dyDescent="0.45">
      <c r="A1016" t="s">
        <v>1515</v>
      </c>
      <c r="B1016" t="s">
        <v>538</v>
      </c>
      <c r="C1016" t="s">
        <v>396</v>
      </c>
      <c r="D1016" t="s">
        <v>218</v>
      </c>
      <c r="E1016" t="s">
        <v>205</v>
      </c>
      <c r="F1016" t="s">
        <v>53</v>
      </c>
      <c r="G1016" t="s">
        <v>54</v>
      </c>
      <c r="H1016" t="s">
        <v>128</v>
      </c>
      <c r="I1016" t="s">
        <v>129</v>
      </c>
      <c r="J1016">
        <v>2</v>
      </c>
      <c r="K1016">
        <v>0</v>
      </c>
      <c r="L1016">
        <v>0</v>
      </c>
      <c r="M1016" t="s">
        <v>29</v>
      </c>
      <c r="N1016" t="s">
        <v>73</v>
      </c>
      <c r="O1016" t="s">
        <v>31</v>
      </c>
      <c r="P1016" t="s">
        <v>58</v>
      </c>
      <c r="Q1016" t="s">
        <v>45</v>
      </c>
      <c r="R1016" t="s">
        <v>34</v>
      </c>
      <c r="T1016">
        <v>7</v>
      </c>
    </row>
    <row r="1017" spans="1:20" x14ac:dyDescent="0.45">
      <c r="A1017" t="s">
        <v>1516</v>
      </c>
      <c r="B1017" t="s">
        <v>156</v>
      </c>
      <c r="C1017" t="s">
        <v>157</v>
      </c>
      <c r="D1017" t="s">
        <v>180</v>
      </c>
      <c r="E1017" t="s">
        <v>163</v>
      </c>
      <c r="F1017" t="s">
        <v>168</v>
      </c>
      <c r="G1017" t="s">
        <v>41</v>
      </c>
      <c r="H1017" t="s">
        <v>42</v>
      </c>
      <c r="I1017" t="s">
        <v>78</v>
      </c>
      <c r="J1017">
        <v>0</v>
      </c>
      <c r="K1017">
        <v>0</v>
      </c>
      <c r="L1017">
        <v>0</v>
      </c>
      <c r="M1017" t="s">
        <v>56</v>
      </c>
      <c r="N1017" t="s">
        <v>93</v>
      </c>
      <c r="O1017" t="s">
        <v>79</v>
      </c>
      <c r="P1017" t="s">
        <v>32</v>
      </c>
      <c r="Q1017" t="s">
        <v>45</v>
      </c>
      <c r="R1017" t="s">
        <v>34</v>
      </c>
      <c r="T1017">
        <v>4</v>
      </c>
    </row>
    <row r="1018" spans="1:20" x14ac:dyDescent="0.45">
      <c r="A1018" t="s">
        <v>1517</v>
      </c>
      <c r="B1018" t="s">
        <v>377</v>
      </c>
      <c r="C1018" t="s">
        <v>460</v>
      </c>
      <c r="D1018" t="s">
        <v>634</v>
      </c>
      <c r="E1018" t="s">
        <v>307</v>
      </c>
      <c r="F1018" t="s">
        <v>25</v>
      </c>
      <c r="G1018" t="s">
        <v>26</v>
      </c>
      <c r="H1018" t="s">
        <v>27</v>
      </c>
      <c r="I1018" t="s">
        <v>84</v>
      </c>
      <c r="J1018">
        <v>1</v>
      </c>
      <c r="K1018">
        <v>1000</v>
      </c>
      <c r="L1018">
        <v>1000</v>
      </c>
      <c r="N1018" t="s">
        <v>57</v>
      </c>
      <c r="O1018" t="s">
        <v>64</v>
      </c>
      <c r="P1018" t="s">
        <v>85</v>
      </c>
      <c r="Q1018" t="s">
        <v>33</v>
      </c>
      <c r="R1018" t="s">
        <v>34</v>
      </c>
      <c r="T1018">
        <v>-1</v>
      </c>
    </row>
    <row r="1019" spans="1:20" x14ac:dyDescent="0.45">
      <c r="A1019" t="s">
        <v>1518</v>
      </c>
      <c r="B1019" t="s">
        <v>489</v>
      </c>
      <c r="C1019" t="s">
        <v>490</v>
      </c>
      <c r="D1019" t="s">
        <v>489</v>
      </c>
      <c r="E1019" t="s">
        <v>305</v>
      </c>
      <c r="F1019" t="s">
        <v>168</v>
      </c>
      <c r="G1019" t="s">
        <v>41</v>
      </c>
      <c r="H1019" t="s">
        <v>27</v>
      </c>
      <c r="I1019" t="s">
        <v>28</v>
      </c>
      <c r="J1019">
        <v>0</v>
      </c>
      <c r="K1019">
        <v>2000</v>
      </c>
      <c r="L1019">
        <v>0</v>
      </c>
      <c r="M1019" t="s">
        <v>29</v>
      </c>
      <c r="N1019" t="s">
        <v>30</v>
      </c>
      <c r="O1019" t="s">
        <v>31</v>
      </c>
      <c r="P1019" t="s">
        <v>32</v>
      </c>
      <c r="Q1019" t="s">
        <v>33</v>
      </c>
      <c r="R1019" t="s">
        <v>34</v>
      </c>
      <c r="T1019">
        <v>2</v>
      </c>
    </row>
    <row r="1020" spans="1:20" x14ac:dyDescent="0.45">
      <c r="A1020" t="s">
        <v>1519</v>
      </c>
      <c r="B1020" t="s">
        <v>337</v>
      </c>
      <c r="C1020" t="s">
        <v>337</v>
      </c>
      <c r="D1020" t="s">
        <v>358</v>
      </c>
      <c r="E1020" t="s">
        <v>138</v>
      </c>
      <c r="F1020" t="s">
        <v>115</v>
      </c>
      <c r="G1020" t="s">
        <v>116</v>
      </c>
      <c r="H1020" t="s">
        <v>42</v>
      </c>
      <c r="I1020" t="s">
        <v>122</v>
      </c>
      <c r="J1020">
        <v>3</v>
      </c>
      <c r="K1020">
        <v>0</v>
      </c>
      <c r="L1020">
        <v>0</v>
      </c>
      <c r="M1020" t="s">
        <v>29</v>
      </c>
      <c r="N1020" t="s">
        <v>73</v>
      </c>
      <c r="O1020" t="s">
        <v>44</v>
      </c>
      <c r="P1020" t="s">
        <v>58</v>
      </c>
      <c r="Q1020" t="s">
        <v>45</v>
      </c>
      <c r="T1020">
        <v>2</v>
      </c>
    </row>
    <row r="1021" spans="1:20" x14ac:dyDescent="0.45">
      <c r="A1021" t="s">
        <v>1520</v>
      </c>
      <c r="B1021" t="s">
        <v>215</v>
      </c>
      <c r="C1021" t="s">
        <v>215</v>
      </c>
      <c r="D1021" t="s">
        <v>568</v>
      </c>
      <c r="E1021" t="s">
        <v>167</v>
      </c>
      <c r="F1021" t="s">
        <v>146</v>
      </c>
      <c r="G1021" t="s">
        <v>147</v>
      </c>
      <c r="H1021" t="s">
        <v>27</v>
      </c>
      <c r="I1021" t="s">
        <v>84</v>
      </c>
      <c r="J1021">
        <v>2</v>
      </c>
      <c r="K1021">
        <v>500</v>
      </c>
      <c r="L1021">
        <v>1000</v>
      </c>
      <c r="M1021" t="s">
        <v>29</v>
      </c>
      <c r="N1021" t="s">
        <v>30</v>
      </c>
      <c r="O1021" t="s">
        <v>79</v>
      </c>
      <c r="P1021" t="s">
        <v>58</v>
      </c>
      <c r="Q1021" t="s">
        <v>45</v>
      </c>
      <c r="R1021" t="s">
        <v>34</v>
      </c>
      <c r="T1021">
        <v>5</v>
      </c>
    </row>
    <row r="1022" spans="1:20" x14ac:dyDescent="0.45">
      <c r="A1022" t="s">
        <v>1521</v>
      </c>
      <c r="B1022" t="s">
        <v>150</v>
      </c>
      <c r="C1022" t="s">
        <v>286</v>
      </c>
      <c r="D1022" t="s">
        <v>286</v>
      </c>
      <c r="E1022" t="s">
        <v>284</v>
      </c>
      <c r="F1022" t="s">
        <v>115</v>
      </c>
      <c r="G1022" t="s">
        <v>116</v>
      </c>
      <c r="H1022" t="s">
        <v>71</v>
      </c>
      <c r="I1022" t="s">
        <v>117</v>
      </c>
      <c r="J1022">
        <v>1</v>
      </c>
      <c r="K1022">
        <v>500</v>
      </c>
      <c r="L1022">
        <v>907</v>
      </c>
      <c r="M1022" t="s">
        <v>56</v>
      </c>
      <c r="N1022" t="s">
        <v>57</v>
      </c>
      <c r="O1022" t="s">
        <v>44</v>
      </c>
      <c r="P1022" t="s">
        <v>32</v>
      </c>
      <c r="Q1022" t="s">
        <v>45</v>
      </c>
      <c r="T1022">
        <v>0</v>
      </c>
    </row>
    <row r="1023" spans="1:20" x14ac:dyDescent="0.45">
      <c r="A1023" t="s">
        <v>1522</v>
      </c>
      <c r="B1023" t="s">
        <v>634</v>
      </c>
      <c r="C1023" t="s">
        <v>226</v>
      </c>
      <c r="D1023" t="s">
        <v>660</v>
      </c>
      <c r="E1023" t="s">
        <v>598</v>
      </c>
      <c r="F1023" t="s">
        <v>146</v>
      </c>
      <c r="G1023" t="s">
        <v>147</v>
      </c>
      <c r="H1023" t="s">
        <v>71</v>
      </c>
      <c r="I1023" t="s">
        <v>72</v>
      </c>
      <c r="J1023">
        <v>2</v>
      </c>
      <c r="K1023">
        <v>500</v>
      </c>
      <c r="L1023">
        <v>1000</v>
      </c>
      <c r="M1023" t="s">
        <v>56</v>
      </c>
      <c r="N1023" t="s">
        <v>57</v>
      </c>
      <c r="O1023" t="s">
        <v>79</v>
      </c>
      <c r="P1023" t="s">
        <v>85</v>
      </c>
      <c r="Q1023" t="s">
        <v>33</v>
      </c>
      <c r="R1023" t="s">
        <v>34</v>
      </c>
      <c r="T1023">
        <v>7</v>
      </c>
    </row>
    <row r="1024" spans="1:20" x14ac:dyDescent="0.45">
      <c r="A1024" t="s">
        <v>1523</v>
      </c>
      <c r="B1024" t="s">
        <v>220</v>
      </c>
      <c r="C1024" t="s">
        <v>346</v>
      </c>
      <c r="D1024" t="s">
        <v>589</v>
      </c>
      <c r="E1024" t="s">
        <v>320</v>
      </c>
      <c r="F1024" t="s">
        <v>91</v>
      </c>
      <c r="G1024" t="s">
        <v>41</v>
      </c>
      <c r="H1024" t="s">
        <v>27</v>
      </c>
      <c r="I1024" t="s">
        <v>28</v>
      </c>
      <c r="J1024">
        <v>1</v>
      </c>
      <c r="K1024">
        <v>100</v>
      </c>
      <c r="L1024">
        <v>100</v>
      </c>
      <c r="M1024" t="s">
        <v>56</v>
      </c>
      <c r="N1024" t="s">
        <v>57</v>
      </c>
      <c r="O1024" t="s">
        <v>44</v>
      </c>
      <c r="P1024" t="s">
        <v>32</v>
      </c>
      <c r="Q1024" t="s">
        <v>33</v>
      </c>
      <c r="R1024" t="s">
        <v>34</v>
      </c>
      <c r="T1024">
        <v>7</v>
      </c>
    </row>
    <row r="1025" spans="1:20" x14ac:dyDescent="0.45">
      <c r="A1025" t="s">
        <v>1524</v>
      </c>
      <c r="B1025" t="s">
        <v>720</v>
      </c>
      <c r="C1025" t="s">
        <v>124</v>
      </c>
      <c r="D1025" t="s">
        <v>124</v>
      </c>
      <c r="E1025" t="s">
        <v>596</v>
      </c>
      <c r="F1025" t="s">
        <v>53</v>
      </c>
      <c r="G1025" t="s">
        <v>54</v>
      </c>
      <c r="H1025" t="s">
        <v>71</v>
      </c>
      <c r="I1025" t="s">
        <v>92</v>
      </c>
      <c r="J1025">
        <v>2</v>
      </c>
      <c r="K1025">
        <v>500</v>
      </c>
      <c r="L1025">
        <v>1000</v>
      </c>
      <c r="M1025" t="s">
        <v>29</v>
      </c>
      <c r="N1025" t="s">
        <v>57</v>
      </c>
      <c r="O1025" t="s">
        <v>31</v>
      </c>
      <c r="P1025" t="s">
        <v>85</v>
      </c>
      <c r="Q1025" t="s">
        <v>45</v>
      </c>
      <c r="T1025">
        <v>0</v>
      </c>
    </row>
    <row r="1026" spans="1:20" x14ac:dyDescent="0.45">
      <c r="A1026" t="s">
        <v>1525</v>
      </c>
      <c r="B1026" t="s">
        <v>398</v>
      </c>
      <c r="C1026" t="s">
        <v>398</v>
      </c>
      <c r="D1026" t="s">
        <v>552</v>
      </c>
      <c r="E1026" t="s">
        <v>39</v>
      </c>
      <c r="F1026" t="s">
        <v>168</v>
      </c>
      <c r="G1026" t="s">
        <v>41</v>
      </c>
      <c r="H1026" t="s">
        <v>71</v>
      </c>
      <c r="I1026" t="s">
        <v>72</v>
      </c>
      <c r="J1026">
        <v>0</v>
      </c>
      <c r="K1026">
        <v>500</v>
      </c>
      <c r="L1026">
        <v>0</v>
      </c>
      <c r="M1026" t="s">
        <v>63</v>
      </c>
      <c r="N1026" t="s">
        <v>30</v>
      </c>
      <c r="O1026" t="s">
        <v>79</v>
      </c>
      <c r="P1026" t="s">
        <v>32</v>
      </c>
      <c r="Q1026" t="s">
        <v>45</v>
      </c>
      <c r="R1026" t="s">
        <v>46</v>
      </c>
      <c r="T1026">
        <v>-1</v>
      </c>
    </row>
    <row r="1027" spans="1:20" x14ac:dyDescent="0.45">
      <c r="A1027" t="s">
        <v>1526</v>
      </c>
      <c r="B1027" t="s">
        <v>512</v>
      </c>
      <c r="C1027" t="s">
        <v>322</v>
      </c>
      <c r="D1027" t="s">
        <v>862</v>
      </c>
      <c r="E1027" t="s">
        <v>598</v>
      </c>
      <c r="F1027" t="s">
        <v>53</v>
      </c>
      <c r="G1027" t="s">
        <v>54</v>
      </c>
      <c r="H1027" t="s">
        <v>42</v>
      </c>
      <c r="I1027" t="s">
        <v>122</v>
      </c>
      <c r="J1027">
        <v>1</v>
      </c>
      <c r="K1027">
        <v>2000</v>
      </c>
      <c r="L1027">
        <v>2000</v>
      </c>
      <c r="M1027" t="s">
        <v>56</v>
      </c>
      <c r="N1027" t="s">
        <v>93</v>
      </c>
      <c r="O1027" t="s">
        <v>44</v>
      </c>
      <c r="P1027" t="s">
        <v>85</v>
      </c>
      <c r="Q1027" t="s">
        <v>45</v>
      </c>
      <c r="R1027" t="s">
        <v>46</v>
      </c>
      <c r="T1027">
        <v>1</v>
      </c>
    </row>
    <row r="1028" spans="1:20" x14ac:dyDescent="0.45">
      <c r="A1028" t="s">
        <v>1527</v>
      </c>
      <c r="B1028" t="s">
        <v>445</v>
      </c>
      <c r="C1028" t="s">
        <v>714</v>
      </c>
      <c r="D1028" t="s">
        <v>714</v>
      </c>
      <c r="E1028" t="s">
        <v>408</v>
      </c>
      <c r="F1028" t="s">
        <v>25</v>
      </c>
      <c r="G1028" t="s">
        <v>26</v>
      </c>
      <c r="H1028" t="s">
        <v>71</v>
      </c>
      <c r="I1028" t="s">
        <v>117</v>
      </c>
      <c r="J1028">
        <v>1</v>
      </c>
      <c r="K1028">
        <v>0</v>
      </c>
      <c r="L1028">
        <v>0</v>
      </c>
      <c r="M1028" t="s">
        <v>63</v>
      </c>
      <c r="N1028" t="s">
        <v>73</v>
      </c>
      <c r="O1028" t="s">
        <v>31</v>
      </c>
      <c r="P1028" t="s">
        <v>85</v>
      </c>
      <c r="Q1028" t="s">
        <v>45</v>
      </c>
      <c r="R1028" t="s">
        <v>34</v>
      </c>
      <c r="T1028">
        <v>0</v>
      </c>
    </row>
    <row r="1029" spans="1:20" x14ac:dyDescent="0.45">
      <c r="A1029" t="s">
        <v>1528</v>
      </c>
      <c r="B1029" t="s">
        <v>839</v>
      </c>
      <c r="C1029" t="s">
        <v>406</v>
      </c>
      <c r="D1029" t="s">
        <v>407</v>
      </c>
      <c r="E1029" t="s">
        <v>186</v>
      </c>
      <c r="F1029" t="s">
        <v>69</v>
      </c>
      <c r="G1029" t="s">
        <v>70</v>
      </c>
      <c r="H1029" t="s">
        <v>42</v>
      </c>
      <c r="I1029" t="s">
        <v>78</v>
      </c>
      <c r="J1029">
        <v>0</v>
      </c>
      <c r="K1029">
        <v>100</v>
      </c>
      <c r="L1029">
        <v>0</v>
      </c>
      <c r="M1029" t="s">
        <v>29</v>
      </c>
      <c r="N1029" t="s">
        <v>73</v>
      </c>
      <c r="O1029" t="s">
        <v>31</v>
      </c>
      <c r="P1029" t="s">
        <v>85</v>
      </c>
      <c r="Q1029" t="s">
        <v>45</v>
      </c>
      <c r="R1029" t="s">
        <v>46</v>
      </c>
      <c r="S1029" t="s">
        <v>47</v>
      </c>
      <c r="T1029">
        <v>6</v>
      </c>
    </row>
    <row r="1030" spans="1:20" x14ac:dyDescent="0.45">
      <c r="A1030" t="s">
        <v>1529</v>
      </c>
      <c r="B1030" t="s">
        <v>654</v>
      </c>
      <c r="C1030" t="s">
        <v>204</v>
      </c>
      <c r="D1030" t="s">
        <v>183</v>
      </c>
      <c r="E1030" t="s">
        <v>305</v>
      </c>
      <c r="F1030" t="s">
        <v>168</v>
      </c>
      <c r="G1030" t="s">
        <v>41</v>
      </c>
      <c r="H1030" t="s">
        <v>42</v>
      </c>
      <c r="I1030" t="s">
        <v>78</v>
      </c>
      <c r="J1030">
        <v>3</v>
      </c>
      <c r="K1030">
        <v>2000</v>
      </c>
      <c r="L1030">
        <v>6000</v>
      </c>
      <c r="N1030" t="s">
        <v>73</v>
      </c>
      <c r="O1030" t="s">
        <v>79</v>
      </c>
      <c r="P1030" t="s">
        <v>58</v>
      </c>
      <c r="Q1030" t="s">
        <v>45</v>
      </c>
      <c r="T1030">
        <v>1</v>
      </c>
    </row>
    <row r="1031" spans="1:20" x14ac:dyDescent="0.45">
      <c r="A1031" t="s">
        <v>1530</v>
      </c>
      <c r="B1031" t="s">
        <v>88</v>
      </c>
      <c r="C1031" t="s">
        <v>132</v>
      </c>
      <c r="D1031" t="s">
        <v>442</v>
      </c>
      <c r="E1031" t="s">
        <v>609</v>
      </c>
      <c r="F1031" t="s">
        <v>115</v>
      </c>
      <c r="G1031" t="s">
        <v>116</v>
      </c>
      <c r="H1031" t="s">
        <v>71</v>
      </c>
      <c r="I1031" t="s">
        <v>92</v>
      </c>
      <c r="J1031">
        <v>0</v>
      </c>
      <c r="K1031">
        <v>500</v>
      </c>
      <c r="L1031">
        <v>0</v>
      </c>
      <c r="M1031" t="s">
        <v>63</v>
      </c>
      <c r="N1031" t="s">
        <v>73</v>
      </c>
      <c r="O1031" t="s">
        <v>64</v>
      </c>
      <c r="P1031" t="s">
        <v>58</v>
      </c>
      <c r="Q1031" t="s">
        <v>33</v>
      </c>
      <c r="T1031">
        <v>1</v>
      </c>
    </row>
    <row r="1032" spans="1:20" x14ac:dyDescent="0.45">
      <c r="A1032" t="s">
        <v>1531</v>
      </c>
      <c r="B1032" t="s">
        <v>714</v>
      </c>
      <c r="C1032" t="s">
        <v>714</v>
      </c>
      <c r="D1032" t="s">
        <v>714</v>
      </c>
      <c r="E1032" t="s">
        <v>611</v>
      </c>
      <c r="F1032" t="s">
        <v>25</v>
      </c>
      <c r="G1032" t="s">
        <v>26</v>
      </c>
      <c r="H1032" t="s">
        <v>71</v>
      </c>
      <c r="I1032" t="s">
        <v>92</v>
      </c>
      <c r="J1032">
        <v>3</v>
      </c>
      <c r="K1032">
        <v>2000</v>
      </c>
      <c r="L1032">
        <v>6000</v>
      </c>
      <c r="N1032" t="s">
        <v>30</v>
      </c>
      <c r="O1032" t="s">
        <v>79</v>
      </c>
      <c r="P1032" t="s">
        <v>58</v>
      </c>
      <c r="Q1032" t="s">
        <v>45</v>
      </c>
      <c r="R1032" t="s">
        <v>34</v>
      </c>
      <c r="T1032">
        <v>0</v>
      </c>
    </row>
    <row r="1033" spans="1:20" x14ac:dyDescent="0.45">
      <c r="A1033" t="s">
        <v>1532</v>
      </c>
      <c r="B1033" t="s">
        <v>437</v>
      </c>
      <c r="C1033" t="s">
        <v>438</v>
      </c>
      <c r="D1033" t="s">
        <v>634</v>
      </c>
      <c r="E1033" t="s">
        <v>351</v>
      </c>
      <c r="F1033" t="s">
        <v>115</v>
      </c>
      <c r="G1033" t="s">
        <v>116</v>
      </c>
      <c r="H1033" t="s">
        <v>128</v>
      </c>
      <c r="I1033" t="s">
        <v>129</v>
      </c>
      <c r="J1033">
        <v>0</v>
      </c>
      <c r="K1033">
        <v>100</v>
      </c>
      <c r="L1033">
        <v>0</v>
      </c>
      <c r="M1033" t="s">
        <v>56</v>
      </c>
      <c r="N1033" t="s">
        <v>73</v>
      </c>
      <c r="O1033" t="s">
        <v>79</v>
      </c>
      <c r="P1033" t="s">
        <v>58</v>
      </c>
      <c r="Q1033" t="s">
        <v>45</v>
      </c>
      <c r="T1033">
        <v>5</v>
      </c>
    </row>
    <row r="1034" spans="1:20" x14ac:dyDescent="0.45">
      <c r="A1034" t="s">
        <v>1533</v>
      </c>
      <c r="B1034" t="s">
        <v>445</v>
      </c>
      <c r="C1034" t="s">
        <v>445</v>
      </c>
      <c r="D1034" t="s">
        <v>689</v>
      </c>
      <c r="E1034" t="s">
        <v>348</v>
      </c>
      <c r="F1034" t="s">
        <v>146</v>
      </c>
      <c r="G1034" t="s">
        <v>147</v>
      </c>
      <c r="H1034" t="s">
        <v>128</v>
      </c>
      <c r="I1034" t="s">
        <v>231</v>
      </c>
      <c r="J1034">
        <v>3</v>
      </c>
      <c r="K1034">
        <v>100</v>
      </c>
      <c r="L1034">
        <v>300</v>
      </c>
      <c r="M1034" t="s">
        <v>63</v>
      </c>
      <c r="N1034" t="s">
        <v>57</v>
      </c>
      <c r="O1034" t="s">
        <v>44</v>
      </c>
      <c r="P1034" t="s">
        <v>32</v>
      </c>
      <c r="Q1034" t="s">
        <v>33</v>
      </c>
      <c r="R1034" t="s">
        <v>34</v>
      </c>
      <c r="T1034">
        <v>5</v>
      </c>
    </row>
    <row r="1035" spans="1:20" x14ac:dyDescent="0.45">
      <c r="A1035" t="s">
        <v>1534</v>
      </c>
      <c r="B1035" t="s">
        <v>60</v>
      </c>
      <c r="C1035" t="s">
        <v>60</v>
      </c>
      <c r="D1035" t="s">
        <v>61</v>
      </c>
      <c r="E1035" t="s">
        <v>391</v>
      </c>
      <c r="F1035" t="s">
        <v>25</v>
      </c>
      <c r="G1035" t="s">
        <v>26</v>
      </c>
      <c r="H1035" t="s">
        <v>128</v>
      </c>
      <c r="I1035" t="s">
        <v>129</v>
      </c>
      <c r="J1035">
        <v>2</v>
      </c>
      <c r="K1035">
        <v>100</v>
      </c>
      <c r="L1035">
        <v>200</v>
      </c>
      <c r="M1035" t="s">
        <v>29</v>
      </c>
      <c r="N1035" t="s">
        <v>30</v>
      </c>
      <c r="O1035" t="s">
        <v>31</v>
      </c>
      <c r="P1035" t="s">
        <v>32</v>
      </c>
      <c r="Q1035" t="s">
        <v>33</v>
      </c>
      <c r="R1035" t="s">
        <v>34</v>
      </c>
      <c r="T1035">
        <v>-1</v>
      </c>
    </row>
    <row r="1036" spans="1:20" x14ac:dyDescent="0.45">
      <c r="A1036" t="s">
        <v>1535</v>
      </c>
      <c r="B1036" t="s">
        <v>214</v>
      </c>
      <c r="C1036" t="s">
        <v>567</v>
      </c>
      <c r="D1036" t="s">
        <v>568</v>
      </c>
      <c r="E1036" t="s">
        <v>339</v>
      </c>
      <c r="F1036" t="s">
        <v>168</v>
      </c>
      <c r="G1036" t="s">
        <v>41</v>
      </c>
      <c r="H1036" t="s">
        <v>71</v>
      </c>
      <c r="I1036" t="s">
        <v>72</v>
      </c>
      <c r="J1036">
        <v>2</v>
      </c>
      <c r="K1036">
        <v>1000</v>
      </c>
      <c r="L1036">
        <v>2000</v>
      </c>
      <c r="M1036" t="s">
        <v>56</v>
      </c>
      <c r="N1036" t="s">
        <v>73</v>
      </c>
      <c r="O1036" t="s">
        <v>79</v>
      </c>
      <c r="P1036" t="s">
        <v>32</v>
      </c>
      <c r="Q1036" t="s">
        <v>45</v>
      </c>
      <c r="R1036" t="s">
        <v>34</v>
      </c>
      <c r="T1036">
        <v>7</v>
      </c>
    </row>
    <row r="1037" spans="1:20" x14ac:dyDescent="0.45">
      <c r="A1037" t="s">
        <v>1536</v>
      </c>
      <c r="B1037" t="s">
        <v>677</v>
      </c>
      <c r="C1037" t="s">
        <v>461</v>
      </c>
      <c r="D1037" t="s">
        <v>108</v>
      </c>
      <c r="E1037" t="s">
        <v>305</v>
      </c>
      <c r="F1037" t="s">
        <v>40</v>
      </c>
      <c r="G1037" t="s">
        <v>41</v>
      </c>
      <c r="H1037" t="s">
        <v>42</v>
      </c>
      <c r="I1037" t="s">
        <v>122</v>
      </c>
      <c r="J1037">
        <v>-1</v>
      </c>
      <c r="K1037">
        <v>500</v>
      </c>
      <c r="L1037">
        <v>-500</v>
      </c>
      <c r="M1037" t="s">
        <v>29</v>
      </c>
      <c r="N1037" t="s">
        <v>93</v>
      </c>
      <c r="O1037" t="s">
        <v>79</v>
      </c>
      <c r="P1037" t="s">
        <v>85</v>
      </c>
      <c r="Q1037" t="s">
        <v>45</v>
      </c>
      <c r="T1037">
        <v>5</v>
      </c>
    </row>
    <row r="1038" spans="1:20" x14ac:dyDescent="0.45">
      <c r="A1038" t="s">
        <v>1537</v>
      </c>
      <c r="B1038" t="s">
        <v>675</v>
      </c>
      <c r="C1038" t="s">
        <v>531</v>
      </c>
      <c r="D1038" t="s">
        <v>675</v>
      </c>
      <c r="E1038" t="s">
        <v>249</v>
      </c>
      <c r="F1038" t="s">
        <v>25</v>
      </c>
      <c r="G1038" t="s">
        <v>26</v>
      </c>
      <c r="H1038" t="s">
        <v>42</v>
      </c>
      <c r="I1038" t="s">
        <v>78</v>
      </c>
      <c r="J1038">
        <v>0</v>
      </c>
      <c r="K1038">
        <v>2000</v>
      </c>
      <c r="L1038">
        <v>0</v>
      </c>
      <c r="M1038" t="s">
        <v>29</v>
      </c>
      <c r="N1038" t="s">
        <v>30</v>
      </c>
      <c r="O1038" t="s">
        <v>44</v>
      </c>
      <c r="P1038" t="s">
        <v>58</v>
      </c>
      <c r="Q1038" t="s">
        <v>33</v>
      </c>
      <c r="R1038" t="s">
        <v>46</v>
      </c>
      <c r="S1038" t="s">
        <v>254</v>
      </c>
      <c r="T1038">
        <v>1</v>
      </c>
    </row>
    <row r="1039" spans="1:20" x14ac:dyDescent="0.45">
      <c r="A1039" t="s">
        <v>1538</v>
      </c>
      <c r="B1039" t="s">
        <v>542</v>
      </c>
      <c r="C1039" t="s">
        <v>336</v>
      </c>
      <c r="D1039" t="s">
        <v>386</v>
      </c>
      <c r="E1039" t="s">
        <v>216</v>
      </c>
      <c r="F1039" t="s">
        <v>146</v>
      </c>
      <c r="G1039" t="s">
        <v>147</v>
      </c>
      <c r="H1039" t="s">
        <v>42</v>
      </c>
      <c r="I1039" t="s">
        <v>78</v>
      </c>
      <c r="J1039">
        <v>2</v>
      </c>
      <c r="K1039">
        <v>1000</v>
      </c>
      <c r="L1039">
        <v>2000</v>
      </c>
      <c r="N1039" t="s">
        <v>93</v>
      </c>
      <c r="O1039" t="s">
        <v>31</v>
      </c>
      <c r="P1039" t="s">
        <v>58</v>
      </c>
      <c r="Q1039" t="s">
        <v>45</v>
      </c>
      <c r="R1039" t="s">
        <v>34</v>
      </c>
      <c r="T1039">
        <v>4</v>
      </c>
    </row>
    <row r="1040" spans="1:20" x14ac:dyDescent="0.45">
      <c r="A1040" t="s">
        <v>1539</v>
      </c>
      <c r="B1040" t="s">
        <v>742</v>
      </c>
      <c r="C1040" t="s">
        <v>742</v>
      </c>
      <c r="D1040" t="s">
        <v>256</v>
      </c>
      <c r="E1040" t="s">
        <v>221</v>
      </c>
      <c r="F1040" t="s">
        <v>25</v>
      </c>
      <c r="G1040" t="s">
        <v>26</v>
      </c>
      <c r="H1040" t="s">
        <v>128</v>
      </c>
      <c r="I1040" t="s">
        <v>169</v>
      </c>
      <c r="J1040">
        <v>1</v>
      </c>
      <c r="K1040">
        <v>100</v>
      </c>
      <c r="L1040">
        <v>100</v>
      </c>
      <c r="M1040" t="s">
        <v>63</v>
      </c>
      <c r="N1040" t="s">
        <v>73</v>
      </c>
      <c r="O1040" t="s">
        <v>44</v>
      </c>
      <c r="P1040" t="s">
        <v>85</v>
      </c>
      <c r="Q1040" t="s">
        <v>45</v>
      </c>
      <c r="R1040" t="s">
        <v>34</v>
      </c>
      <c r="T1040">
        <v>-1</v>
      </c>
    </row>
    <row r="1041" spans="1:20" x14ac:dyDescent="0.45">
      <c r="A1041" t="s">
        <v>1540</v>
      </c>
      <c r="B1041" t="s">
        <v>144</v>
      </c>
      <c r="C1041" t="s">
        <v>627</v>
      </c>
      <c r="D1041" t="s">
        <v>21</v>
      </c>
      <c r="E1041" t="s">
        <v>356</v>
      </c>
      <c r="F1041" t="s">
        <v>168</v>
      </c>
      <c r="G1041" t="s">
        <v>41</v>
      </c>
      <c r="H1041" t="s">
        <v>42</v>
      </c>
      <c r="I1041" t="s">
        <v>78</v>
      </c>
      <c r="J1041">
        <v>3</v>
      </c>
      <c r="K1041">
        <v>500</v>
      </c>
      <c r="L1041">
        <v>1500</v>
      </c>
      <c r="M1041" t="s">
        <v>56</v>
      </c>
      <c r="N1041" t="s">
        <v>57</v>
      </c>
      <c r="O1041" t="s">
        <v>44</v>
      </c>
      <c r="P1041" t="s">
        <v>85</v>
      </c>
      <c r="Q1041" t="s">
        <v>33</v>
      </c>
      <c r="T1041">
        <v>2</v>
      </c>
    </row>
    <row r="1042" spans="1:20" x14ac:dyDescent="0.45">
      <c r="A1042" t="s">
        <v>1541</v>
      </c>
      <c r="B1042" t="s">
        <v>585</v>
      </c>
      <c r="C1042" t="s">
        <v>355</v>
      </c>
      <c r="D1042" t="s">
        <v>193</v>
      </c>
      <c r="E1042" t="s">
        <v>163</v>
      </c>
      <c r="F1042" t="s">
        <v>115</v>
      </c>
      <c r="G1042" t="s">
        <v>116</v>
      </c>
      <c r="H1042" t="s">
        <v>71</v>
      </c>
      <c r="I1042" t="s">
        <v>117</v>
      </c>
      <c r="J1042">
        <v>2</v>
      </c>
      <c r="K1042">
        <v>500</v>
      </c>
      <c r="L1042">
        <v>1000</v>
      </c>
      <c r="M1042" t="s">
        <v>29</v>
      </c>
      <c r="N1042" t="s">
        <v>93</v>
      </c>
      <c r="O1042" t="s">
        <v>44</v>
      </c>
      <c r="P1042" t="s">
        <v>58</v>
      </c>
      <c r="Q1042" t="s">
        <v>45</v>
      </c>
      <c r="T1042">
        <v>3</v>
      </c>
    </row>
    <row r="1043" spans="1:20" x14ac:dyDescent="0.45">
      <c r="A1043" t="s">
        <v>1542</v>
      </c>
      <c r="B1043" t="s">
        <v>527</v>
      </c>
      <c r="C1043" t="s">
        <v>36</v>
      </c>
      <c r="D1043" t="s">
        <v>36</v>
      </c>
      <c r="E1043" t="s">
        <v>172</v>
      </c>
      <c r="F1043" t="s">
        <v>91</v>
      </c>
      <c r="G1043" t="s">
        <v>41</v>
      </c>
      <c r="H1043" t="s">
        <v>27</v>
      </c>
      <c r="I1043" t="s">
        <v>55</v>
      </c>
      <c r="J1043">
        <v>3</v>
      </c>
      <c r="K1043">
        <v>100</v>
      </c>
      <c r="L1043">
        <v>300</v>
      </c>
      <c r="M1043" t="s">
        <v>29</v>
      </c>
      <c r="N1043" t="s">
        <v>57</v>
      </c>
      <c r="O1043" t="s">
        <v>44</v>
      </c>
      <c r="P1043" t="s">
        <v>32</v>
      </c>
      <c r="Q1043" t="s">
        <v>45</v>
      </c>
      <c r="R1043" t="s">
        <v>46</v>
      </c>
      <c r="S1043" t="s">
        <v>245</v>
      </c>
      <c r="T1043">
        <v>0</v>
      </c>
    </row>
    <row r="1044" spans="1:20" x14ac:dyDescent="0.45">
      <c r="A1044" t="s">
        <v>1543</v>
      </c>
      <c r="B1044" t="s">
        <v>904</v>
      </c>
      <c r="C1044" t="s">
        <v>904</v>
      </c>
      <c r="D1044" t="s">
        <v>430</v>
      </c>
      <c r="E1044" t="s">
        <v>448</v>
      </c>
      <c r="F1044" t="s">
        <v>40</v>
      </c>
      <c r="G1044" t="s">
        <v>41</v>
      </c>
      <c r="H1044" t="s">
        <v>71</v>
      </c>
      <c r="I1044" t="s">
        <v>72</v>
      </c>
      <c r="J1044">
        <v>0</v>
      </c>
      <c r="K1044">
        <v>500</v>
      </c>
      <c r="L1044">
        <v>0</v>
      </c>
      <c r="M1044" t="s">
        <v>29</v>
      </c>
      <c r="N1044" t="s">
        <v>57</v>
      </c>
      <c r="O1044" t="s">
        <v>44</v>
      </c>
      <c r="P1044" t="s">
        <v>32</v>
      </c>
      <c r="Q1044" t="s">
        <v>45</v>
      </c>
      <c r="R1044" t="s">
        <v>46</v>
      </c>
      <c r="S1044" t="s">
        <v>254</v>
      </c>
      <c r="T1044">
        <v>3</v>
      </c>
    </row>
    <row r="1045" spans="1:20" x14ac:dyDescent="0.45">
      <c r="A1045" t="s">
        <v>1544</v>
      </c>
      <c r="B1045" t="s">
        <v>442</v>
      </c>
      <c r="C1045" t="s">
        <v>364</v>
      </c>
      <c r="D1045" t="s">
        <v>525</v>
      </c>
      <c r="E1045" t="s">
        <v>391</v>
      </c>
      <c r="F1045" t="s">
        <v>115</v>
      </c>
      <c r="G1045" t="s">
        <v>116</v>
      </c>
      <c r="H1045" t="s">
        <v>128</v>
      </c>
      <c r="I1045" t="s">
        <v>129</v>
      </c>
      <c r="J1045">
        <v>0</v>
      </c>
      <c r="K1045">
        <v>1000</v>
      </c>
      <c r="L1045">
        <v>0</v>
      </c>
      <c r="M1045" t="s">
        <v>56</v>
      </c>
      <c r="N1045" t="s">
        <v>73</v>
      </c>
      <c r="O1045" t="s">
        <v>64</v>
      </c>
      <c r="P1045" t="s">
        <v>32</v>
      </c>
      <c r="Q1045" t="s">
        <v>33</v>
      </c>
      <c r="R1045" t="s">
        <v>34</v>
      </c>
      <c r="T1045">
        <v>4</v>
      </c>
    </row>
    <row r="1046" spans="1:20" x14ac:dyDescent="0.45">
      <c r="A1046" t="s">
        <v>1545</v>
      </c>
      <c r="B1046" t="s">
        <v>203</v>
      </c>
      <c r="C1046" t="s">
        <v>243</v>
      </c>
      <c r="D1046" t="s">
        <v>233</v>
      </c>
      <c r="E1046" t="s">
        <v>498</v>
      </c>
      <c r="F1046" t="s">
        <v>168</v>
      </c>
      <c r="G1046" t="s">
        <v>41</v>
      </c>
      <c r="H1046" t="s">
        <v>71</v>
      </c>
      <c r="I1046" t="s">
        <v>117</v>
      </c>
      <c r="J1046">
        <v>3</v>
      </c>
      <c r="K1046">
        <v>500</v>
      </c>
      <c r="L1046">
        <v>1500</v>
      </c>
      <c r="M1046" t="s">
        <v>56</v>
      </c>
      <c r="N1046" t="s">
        <v>57</v>
      </c>
      <c r="O1046" t="s">
        <v>64</v>
      </c>
      <c r="P1046" t="s">
        <v>85</v>
      </c>
      <c r="Q1046" t="s">
        <v>33</v>
      </c>
      <c r="R1046" t="s">
        <v>46</v>
      </c>
      <c r="T1046">
        <v>7</v>
      </c>
    </row>
    <row r="1047" spans="1:20" x14ac:dyDescent="0.45">
      <c r="A1047" t="s">
        <v>1546</v>
      </c>
      <c r="B1047" t="s">
        <v>451</v>
      </c>
      <c r="C1047" t="s">
        <v>908</v>
      </c>
      <c r="D1047" t="s">
        <v>773</v>
      </c>
      <c r="E1047" t="s">
        <v>609</v>
      </c>
      <c r="F1047" t="s">
        <v>25</v>
      </c>
      <c r="G1047" t="s">
        <v>26</v>
      </c>
      <c r="H1047" t="s">
        <v>128</v>
      </c>
      <c r="I1047" t="s">
        <v>169</v>
      </c>
      <c r="J1047">
        <v>2</v>
      </c>
      <c r="K1047">
        <v>1000</v>
      </c>
      <c r="L1047">
        <v>2000</v>
      </c>
      <c r="N1047" t="s">
        <v>30</v>
      </c>
      <c r="O1047" t="s">
        <v>44</v>
      </c>
      <c r="P1047" t="s">
        <v>58</v>
      </c>
      <c r="Q1047" t="s">
        <v>45</v>
      </c>
      <c r="R1047" t="s">
        <v>46</v>
      </c>
      <c r="S1047" t="s">
        <v>245</v>
      </c>
      <c r="T1047">
        <v>6</v>
      </c>
    </row>
    <row r="1048" spans="1:20" x14ac:dyDescent="0.45">
      <c r="A1048" t="s">
        <v>1547</v>
      </c>
      <c r="B1048" t="s">
        <v>793</v>
      </c>
      <c r="C1048" t="s">
        <v>108</v>
      </c>
      <c r="D1048" t="s">
        <v>140</v>
      </c>
      <c r="E1048" t="s">
        <v>298</v>
      </c>
      <c r="F1048" t="s">
        <v>25</v>
      </c>
      <c r="G1048" t="s">
        <v>26</v>
      </c>
      <c r="H1048" t="s">
        <v>42</v>
      </c>
      <c r="I1048" t="s">
        <v>122</v>
      </c>
      <c r="J1048">
        <v>2</v>
      </c>
      <c r="K1048">
        <v>1000</v>
      </c>
      <c r="L1048">
        <v>2000</v>
      </c>
      <c r="M1048" t="s">
        <v>29</v>
      </c>
      <c r="N1048" t="s">
        <v>73</v>
      </c>
      <c r="O1048" t="s">
        <v>31</v>
      </c>
      <c r="P1048" t="s">
        <v>85</v>
      </c>
      <c r="Q1048" t="s">
        <v>45</v>
      </c>
      <c r="R1048" t="s">
        <v>46</v>
      </c>
      <c r="S1048" t="s">
        <v>47</v>
      </c>
      <c r="T1048">
        <v>3</v>
      </c>
    </row>
    <row r="1049" spans="1:20" x14ac:dyDescent="0.45">
      <c r="A1049" t="s">
        <v>1548</v>
      </c>
      <c r="B1049" t="s">
        <v>637</v>
      </c>
      <c r="C1049" t="s">
        <v>637</v>
      </c>
      <c r="D1049" t="s">
        <v>637</v>
      </c>
      <c r="E1049" t="s">
        <v>607</v>
      </c>
      <c r="F1049" t="s">
        <v>69</v>
      </c>
      <c r="G1049" t="s">
        <v>70</v>
      </c>
      <c r="H1049" t="s">
        <v>27</v>
      </c>
      <c r="I1049" t="s">
        <v>55</v>
      </c>
      <c r="J1049">
        <v>3</v>
      </c>
      <c r="K1049">
        <v>500</v>
      </c>
      <c r="L1049">
        <v>1500</v>
      </c>
      <c r="M1049" t="s">
        <v>63</v>
      </c>
      <c r="N1049" t="s">
        <v>93</v>
      </c>
      <c r="O1049" t="s">
        <v>44</v>
      </c>
      <c r="P1049" t="s">
        <v>32</v>
      </c>
      <c r="Q1049" t="s">
        <v>45</v>
      </c>
      <c r="T1049">
        <v>0</v>
      </c>
    </row>
    <row r="1050" spans="1:20" x14ac:dyDescent="0.45">
      <c r="A1050" t="s">
        <v>1549</v>
      </c>
      <c r="B1050" t="s">
        <v>470</v>
      </c>
      <c r="C1050" t="s">
        <v>471</v>
      </c>
      <c r="D1050" t="s">
        <v>686</v>
      </c>
      <c r="E1050" t="s">
        <v>109</v>
      </c>
      <c r="F1050" t="s">
        <v>53</v>
      </c>
      <c r="G1050" t="s">
        <v>54</v>
      </c>
      <c r="H1050" t="s">
        <v>128</v>
      </c>
      <c r="I1050" t="s">
        <v>169</v>
      </c>
      <c r="J1050">
        <v>1</v>
      </c>
      <c r="K1050">
        <v>2000</v>
      </c>
      <c r="L1050">
        <v>2000</v>
      </c>
      <c r="M1050" t="s">
        <v>63</v>
      </c>
      <c r="N1050" t="s">
        <v>57</v>
      </c>
      <c r="O1050" t="s">
        <v>31</v>
      </c>
      <c r="P1050" t="s">
        <v>85</v>
      </c>
      <c r="Q1050" t="s">
        <v>33</v>
      </c>
      <c r="R1050" t="s">
        <v>34</v>
      </c>
      <c r="T1050">
        <v>7</v>
      </c>
    </row>
    <row r="1051" spans="1:20" x14ac:dyDescent="0.45">
      <c r="A1051" t="s">
        <v>1550</v>
      </c>
      <c r="B1051" t="s">
        <v>51</v>
      </c>
      <c r="C1051" t="s">
        <v>294</v>
      </c>
      <c r="D1051" t="s">
        <v>294</v>
      </c>
      <c r="E1051" t="s">
        <v>601</v>
      </c>
      <c r="F1051" t="s">
        <v>25</v>
      </c>
      <c r="G1051" t="s">
        <v>26</v>
      </c>
      <c r="H1051" t="s">
        <v>128</v>
      </c>
      <c r="I1051" t="s">
        <v>169</v>
      </c>
      <c r="J1051">
        <v>0</v>
      </c>
      <c r="K1051">
        <v>2000</v>
      </c>
      <c r="L1051">
        <v>0</v>
      </c>
      <c r="M1051" t="s">
        <v>29</v>
      </c>
      <c r="N1051" t="s">
        <v>93</v>
      </c>
      <c r="O1051" t="s">
        <v>31</v>
      </c>
      <c r="P1051" t="s">
        <v>58</v>
      </c>
      <c r="Q1051" t="s">
        <v>33</v>
      </c>
      <c r="T1051">
        <v>0</v>
      </c>
    </row>
    <row r="1052" spans="1:20" x14ac:dyDescent="0.45">
      <c r="A1052" t="s">
        <v>1551</v>
      </c>
      <c r="B1052" t="s">
        <v>260</v>
      </c>
      <c r="C1052" t="s">
        <v>260</v>
      </c>
      <c r="D1052" t="s">
        <v>96</v>
      </c>
      <c r="E1052" t="s">
        <v>596</v>
      </c>
      <c r="F1052" t="s">
        <v>115</v>
      </c>
      <c r="G1052" t="s">
        <v>116</v>
      </c>
      <c r="H1052" t="s">
        <v>27</v>
      </c>
      <c r="I1052" t="s">
        <v>84</v>
      </c>
      <c r="J1052">
        <v>3</v>
      </c>
      <c r="K1052">
        <v>100</v>
      </c>
      <c r="L1052">
        <v>300</v>
      </c>
      <c r="M1052" t="s">
        <v>63</v>
      </c>
      <c r="N1052" t="s">
        <v>30</v>
      </c>
      <c r="O1052" t="s">
        <v>31</v>
      </c>
      <c r="P1052" t="s">
        <v>85</v>
      </c>
      <c r="Q1052" t="s">
        <v>45</v>
      </c>
      <c r="T1052">
        <v>-1</v>
      </c>
    </row>
    <row r="1053" spans="1:20" x14ac:dyDescent="0.45">
      <c r="A1053" t="s">
        <v>1552</v>
      </c>
      <c r="B1053" t="s">
        <v>976</v>
      </c>
      <c r="C1053" t="s">
        <v>413</v>
      </c>
      <c r="D1053" t="s">
        <v>416</v>
      </c>
      <c r="E1053" t="s">
        <v>960</v>
      </c>
      <c r="F1053" t="s">
        <v>53</v>
      </c>
      <c r="G1053" t="s">
        <v>54</v>
      </c>
      <c r="H1053" t="s">
        <v>128</v>
      </c>
      <c r="I1053" t="s">
        <v>231</v>
      </c>
      <c r="J1053">
        <v>1</v>
      </c>
      <c r="K1053">
        <v>2000</v>
      </c>
      <c r="L1053">
        <v>2000</v>
      </c>
      <c r="M1053" t="s">
        <v>63</v>
      </c>
      <c r="N1053" t="s">
        <v>93</v>
      </c>
      <c r="O1053" t="s">
        <v>64</v>
      </c>
      <c r="P1053" t="s">
        <v>85</v>
      </c>
      <c r="Q1053" t="s">
        <v>45</v>
      </c>
      <c r="R1053" t="s">
        <v>46</v>
      </c>
      <c r="S1053" t="s">
        <v>245</v>
      </c>
      <c r="T1053">
        <v>2</v>
      </c>
    </row>
    <row r="1054" spans="1:20" x14ac:dyDescent="0.45">
      <c r="A1054" t="s">
        <v>1553</v>
      </c>
      <c r="B1054" t="s">
        <v>430</v>
      </c>
      <c r="C1054" t="s">
        <v>845</v>
      </c>
      <c r="D1054" t="s">
        <v>845</v>
      </c>
      <c r="E1054" t="s">
        <v>356</v>
      </c>
      <c r="F1054" t="s">
        <v>69</v>
      </c>
      <c r="G1054" t="s">
        <v>70</v>
      </c>
      <c r="H1054" t="s">
        <v>71</v>
      </c>
      <c r="I1054" t="s">
        <v>72</v>
      </c>
      <c r="J1054">
        <v>2</v>
      </c>
      <c r="K1054">
        <v>0</v>
      </c>
      <c r="L1054">
        <v>0</v>
      </c>
      <c r="M1054" t="s">
        <v>29</v>
      </c>
      <c r="N1054" t="s">
        <v>73</v>
      </c>
      <c r="O1054" t="s">
        <v>64</v>
      </c>
      <c r="P1054" t="s">
        <v>32</v>
      </c>
      <c r="Q1054" t="s">
        <v>45</v>
      </c>
      <c r="R1054" t="s">
        <v>34</v>
      </c>
      <c r="T1054">
        <v>0</v>
      </c>
    </row>
    <row r="1055" spans="1:20" x14ac:dyDescent="0.45">
      <c r="A1055" t="s">
        <v>1554</v>
      </c>
      <c r="B1055" t="s">
        <v>715</v>
      </c>
      <c r="C1055" t="s">
        <v>715</v>
      </c>
      <c r="D1055" t="s">
        <v>277</v>
      </c>
      <c r="E1055" t="s">
        <v>356</v>
      </c>
      <c r="F1055" t="s">
        <v>91</v>
      </c>
      <c r="G1055" t="s">
        <v>41</v>
      </c>
      <c r="H1055" t="s">
        <v>71</v>
      </c>
      <c r="I1055" t="s">
        <v>92</v>
      </c>
      <c r="J1055">
        <v>3</v>
      </c>
      <c r="K1055">
        <v>100</v>
      </c>
      <c r="L1055">
        <v>300</v>
      </c>
      <c r="N1055" t="s">
        <v>73</v>
      </c>
      <c r="O1055" t="s">
        <v>64</v>
      </c>
      <c r="P1055" t="s">
        <v>32</v>
      </c>
      <c r="Q1055" t="s">
        <v>45</v>
      </c>
      <c r="R1055" t="s">
        <v>46</v>
      </c>
      <c r="S1055" t="s">
        <v>254</v>
      </c>
      <c r="T1055">
        <v>6</v>
      </c>
    </row>
    <row r="1056" spans="1:20" x14ac:dyDescent="0.45">
      <c r="A1056" t="s">
        <v>1555</v>
      </c>
      <c r="B1056" t="s">
        <v>158</v>
      </c>
      <c r="C1056" t="s">
        <v>585</v>
      </c>
      <c r="D1056" t="s">
        <v>156</v>
      </c>
      <c r="E1056" t="s">
        <v>52</v>
      </c>
      <c r="F1056" t="s">
        <v>146</v>
      </c>
      <c r="G1056" t="s">
        <v>147</v>
      </c>
      <c r="H1056" t="s">
        <v>42</v>
      </c>
      <c r="I1056" t="s">
        <v>122</v>
      </c>
      <c r="J1056">
        <v>2</v>
      </c>
      <c r="K1056">
        <v>2000</v>
      </c>
      <c r="L1056">
        <v>4000</v>
      </c>
      <c r="N1056" t="s">
        <v>57</v>
      </c>
      <c r="O1056" t="s">
        <v>31</v>
      </c>
      <c r="P1056" t="s">
        <v>58</v>
      </c>
      <c r="Q1056" t="s">
        <v>33</v>
      </c>
      <c r="R1056" t="s">
        <v>34</v>
      </c>
      <c r="T1056">
        <v>1</v>
      </c>
    </row>
    <row r="1057" spans="1:20" x14ac:dyDescent="0.45">
      <c r="A1057" t="s">
        <v>1556</v>
      </c>
      <c r="B1057" t="s">
        <v>106</v>
      </c>
      <c r="C1057" t="s">
        <v>140</v>
      </c>
      <c r="D1057" t="s">
        <v>140</v>
      </c>
      <c r="E1057" t="s">
        <v>351</v>
      </c>
      <c r="F1057" t="s">
        <v>91</v>
      </c>
      <c r="G1057" t="s">
        <v>41</v>
      </c>
      <c r="H1057" t="s">
        <v>128</v>
      </c>
      <c r="I1057" t="s">
        <v>231</v>
      </c>
      <c r="J1057">
        <v>1</v>
      </c>
      <c r="K1057">
        <v>1000</v>
      </c>
      <c r="L1057">
        <v>1000</v>
      </c>
      <c r="M1057" t="s">
        <v>63</v>
      </c>
      <c r="N1057" t="s">
        <v>30</v>
      </c>
      <c r="O1057" t="s">
        <v>79</v>
      </c>
      <c r="P1057" t="s">
        <v>85</v>
      </c>
      <c r="Q1057" t="s">
        <v>45</v>
      </c>
      <c r="R1057" t="s">
        <v>34</v>
      </c>
      <c r="T1057">
        <v>0</v>
      </c>
    </row>
    <row r="1058" spans="1:20" x14ac:dyDescent="0.45">
      <c r="A1058" t="s">
        <v>1557</v>
      </c>
      <c r="B1058" t="s">
        <v>374</v>
      </c>
      <c r="C1058" t="s">
        <v>620</v>
      </c>
      <c r="D1058" t="s">
        <v>210</v>
      </c>
      <c r="E1058" t="s">
        <v>414</v>
      </c>
      <c r="F1058" t="s">
        <v>69</v>
      </c>
      <c r="G1058" t="s">
        <v>70</v>
      </c>
      <c r="H1058" t="s">
        <v>42</v>
      </c>
      <c r="I1058" t="s">
        <v>122</v>
      </c>
      <c r="J1058">
        <v>0</v>
      </c>
      <c r="K1058">
        <v>100</v>
      </c>
      <c r="L1058">
        <v>0</v>
      </c>
      <c r="M1058" t="s">
        <v>63</v>
      </c>
      <c r="N1058" t="s">
        <v>30</v>
      </c>
      <c r="O1058" t="s">
        <v>44</v>
      </c>
      <c r="P1058" t="s">
        <v>85</v>
      </c>
      <c r="Q1058" t="s">
        <v>33</v>
      </c>
      <c r="R1058" t="s">
        <v>46</v>
      </c>
      <c r="T1058">
        <v>5</v>
      </c>
    </row>
    <row r="1059" spans="1:20" x14ac:dyDescent="0.45">
      <c r="A1059" t="s">
        <v>1558</v>
      </c>
      <c r="B1059" t="s">
        <v>270</v>
      </c>
      <c r="C1059" t="s">
        <v>1137</v>
      </c>
      <c r="D1059" t="s">
        <v>137</v>
      </c>
      <c r="E1059" t="s">
        <v>109</v>
      </c>
      <c r="F1059" t="s">
        <v>146</v>
      </c>
      <c r="G1059" t="s">
        <v>147</v>
      </c>
      <c r="H1059" t="s">
        <v>42</v>
      </c>
      <c r="I1059" t="s">
        <v>122</v>
      </c>
      <c r="J1059">
        <v>-1</v>
      </c>
      <c r="K1059">
        <v>0</v>
      </c>
      <c r="L1059">
        <v>0</v>
      </c>
      <c r="M1059" t="s">
        <v>29</v>
      </c>
      <c r="N1059" t="s">
        <v>73</v>
      </c>
      <c r="O1059" t="s">
        <v>31</v>
      </c>
      <c r="P1059" t="s">
        <v>58</v>
      </c>
      <c r="Q1059" t="s">
        <v>33</v>
      </c>
      <c r="R1059" t="s">
        <v>34</v>
      </c>
      <c r="T1059">
        <v>3</v>
      </c>
    </row>
    <row r="1060" spans="1:20" x14ac:dyDescent="0.45">
      <c r="A1060" t="s">
        <v>1559</v>
      </c>
      <c r="B1060" t="s">
        <v>242</v>
      </c>
      <c r="C1060" t="s">
        <v>614</v>
      </c>
      <c r="D1060" t="s">
        <v>453</v>
      </c>
      <c r="E1060" t="s">
        <v>104</v>
      </c>
      <c r="F1060" t="s">
        <v>91</v>
      </c>
      <c r="G1060" t="s">
        <v>41</v>
      </c>
      <c r="H1060" t="s">
        <v>71</v>
      </c>
      <c r="I1060" t="s">
        <v>92</v>
      </c>
      <c r="J1060">
        <v>3</v>
      </c>
      <c r="K1060">
        <v>1000</v>
      </c>
      <c r="L1060">
        <v>3000</v>
      </c>
      <c r="M1060" t="s">
        <v>56</v>
      </c>
      <c r="N1060" t="s">
        <v>57</v>
      </c>
      <c r="O1060" t="s">
        <v>44</v>
      </c>
      <c r="P1060" t="s">
        <v>32</v>
      </c>
      <c r="Q1060" t="s">
        <v>33</v>
      </c>
      <c r="R1060" t="s">
        <v>46</v>
      </c>
      <c r="S1060" t="s">
        <v>254</v>
      </c>
      <c r="T1060">
        <v>3</v>
      </c>
    </row>
    <row r="1061" spans="1:20" x14ac:dyDescent="0.45">
      <c r="A1061" t="s">
        <v>1560</v>
      </c>
      <c r="B1061" t="s">
        <v>158</v>
      </c>
      <c r="C1061" t="s">
        <v>585</v>
      </c>
      <c r="D1061" t="s">
        <v>355</v>
      </c>
      <c r="E1061" t="s">
        <v>244</v>
      </c>
      <c r="F1061" t="s">
        <v>168</v>
      </c>
      <c r="G1061" t="s">
        <v>41</v>
      </c>
      <c r="H1061" t="s">
        <v>27</v>
      </c>
      <c r="I1061" t="s">
        <v>84</v>
      </c>
      <c r="J1061">
        <v>3</v>
      </c>
      <c r="K1061">
        <v>500</v>
      </c>
      <c r="L1061">
        <v>1500</v>
      </c>
      <c r="M1061" t="s">
        <v>29</v>
      </c>
      <c r="N1061" t="s">
        <v>30</v>
      </c>
      <c r="O1061" t="s">
        <v>64</v>
      </c>
      <c r="P1061" t="s">
        <v>85</v>
      </c>
      <c r="Q1061" t="s">
        <v>45</v>
      </c>
      <c r="R1061" t="s">
        <v>46</v>
      </c>
      <c r="S1061" t="s">
        <v>254</v>
      </c>
      <c r="T1061">
        <v>2</v>
      </c>
    </row>
    <row r="1062" spans="1:20" x14ac:dyDescent="0.45">
      <c r="A1062" t="s">
        <v>1561</v>
      </c>
      <c r="B1062" t="s">
        <v>445</v>
      </c>
      <c r="C1062" t="s">
        <v>445</v>
      </c>
      <c r="D1062" t="s">
        <v>713</v>
      </c>
      <c r="E1062" t="s">
        <v>167</v>
      </c>
      <c r="F1062" t="s">
        <v>53</v>
      </c>
      <c r="G1062" t="s">
        <v>54</v>
      </c>
      <c r="H1062" t="s">
        <v>27</v>
      </c>
      <c r="I1062" t="s">
        <v>55</v>
      </c>
      <c r="J1062">
        <v>0</v>
      </c>
      <c r="K1062">
        <v>0</v>
      </c>
      <c r="L1062">
        <v>0</v>
      </c>
      <c r="M1062" t="s">
        <v>63</v>
      </c>
      <c r="N1062" t="s">
        <v>30</v>
      </c>
      <c r="O1062" t="s">
        <v>44</v>
      </c>
      <c r="P1062" t="s">
        <v>85</v>
      </c>
      <c r="Q1062" t="s">
        <v>45</v>
      </c>
      <c r="R1062" t="s">
        <v>34</v>
      </c>
      <c r="T1062">
        <v>-1</v>
      </c>
    </row>
    <row r="1063" spans="1:20" x14ac:dyDescent="0.45">
      <c r="A1063" t="s">
        <v>1562</v>
      </c>
      <c r="B1063" t="s">
        <v>807</v>
      </c>
      <c r="C1063" t="s">
        <v>807</v>
      </c>
      <c r="D1063" t="s">
        <v>484</v>
      </c>
      <c r="E1063" t="s">
        <v>320</v>
      </c>
      <c r="F1063" t="s">
        <v>91</v>
      </c>
      <c r="G1063" t="s">
        <v>41</v>
      </c>
      <c r="H1063" t="s">
        <v>42</v>
      </c>
      <c r="I1063" t="s">
        <v>78</v>
      </c>
      <c r="J1063">
        <v>3</v>
      </c>
      <c r="K1063">
        <v>0</v>
      </c>
      <c r="L1063">
        <v>0</v>
      </c>
      <c r="M1063" t="s">
        <v>63</v>
      </c>
      <c r="N1063" t="s">
        <v>57</v>
      </c>
      <c r="O1063" t="s">
        <v>64</v>
      </c>
      <c r="P1063" t="s">
        <v>58</v>
      </c>
      <c r="Q1063" t="s">
        <v>33</v>
      </c>
      <c r="R1063" t="s">
        <v>46</v>
      </c>
      <c r="T1063">
        <v>5</v>
      </c>
    </row>
    <row r="1064" spans="1:20" x14ac:dyDescent="0.45">
      <c r="A1064" t="s">
        <v>1563</v>
      </c>
      <c r="B1064" t="s">
        <v>747</v>
      </c>
      <c r="C1064" t="s">
        <v>747</v>
      </c>
      <c r="D1064" t="s">
        <v>445</v>
      </c>
      <c r="E1064" t="s">
        <v>495</v>
      </c>
      <c r="F1064" t="s">
        <v>168</v>
      </c>
      <c r="G1064" t="s">
        <v>41</v>
      </c>
      <c r="H1064" t="s">
        <v>128</v>
      </c>
      <c r="I1064" t="s">
        <v>129</v>
      </c>
      <c r="J1064">
        <v>2</v>
      </c>
      <c r="K1064">
        <v>0</v>
      </c>
      <c r="L1064">
        <v>0</v>
      </c>
      <c r="M1064" t="s">
        <v>56</v>
      </c>
      <c r="N1064" t="s">
        <v>93</v>
      </c>
      <c r="O1064" t="s">
        <v>44</v>
      </c>
      <c r="P1064" t="s">
        <v>32</v>
      </c>
      <c r="Q1064" t="s">
        <v>33</v>
      </c>
      <c r="T1064">
        <v>4</v>
      </c>
    </row>
    <row r="1065" spans="1:20" x14ac:dyDescent="0.45">
      <c r="A1065" t="s">
        <v>1564</v>
      </c>
      <c r="B1065" t="s">
        <v>438</v>
      </c>
      <c r="C1065" t="s">
        <v>437</v>
      </c>
      <c r="D1065" t="s">
        <v>224</v>
      </c>
      <c r="E1065" t="s">
        <v>307</v>
      </c>
      <c r="F1065" t="s">
        <v>53</v>
      </c>
      <c r="G1065" t="s">
        <v>54</v>
      </c>
      <c r="H1065" t="s">
        <v>27</v>
      </c>
      <c r="I1065" t="s">
        <v>28</v>
      </c>
      <c r="J1065">
        <v>0</v>
      </c>
      <c r="K1065">
        <v>2000</v>
      </c>
      <c r="L1065">
        <v>0</v>
      </c>
      <c r="M1065" t="s">
        <v>56</v>
      </c>
      <c r="N1065" t="s">
        <v>57</v>
      </c>
      <c r="O1065" t="s">
        <v>79</v>
      </c>
      <c r="P1065" t="s">
        <v>58</v>
      </c>
      <c r="Q1065" t="s">
        <v>33</v>
      </c>
      <c r="T1065">
        <v>5</v>
      </c>
    </row>
    <row r="1066" spans="1:20" x14ac:dyDescent="0.45">
      <c r="A1066" t="s">
        <v>1565</v>
      </c>
      <c r="B1066" t="s">
        <v>631</v>
      </c>
      <c r="C1066" t="s">
        <v>631</v>
      </c>
      <c r="D1066" t="s">
        <v>507</v>
      </c>
      <c r="E1066" t="s">
        <v>176</v>
      </c>
      <c r="F1066" t="s">
        <v>25</v>
      </c>
      <c r="G1066" t="s">
        <v>26</v>
      </c>
      <c r="H1066" t="s">
        <v>42</v>
      </c>
      <c r="I1066" t="s">
        <v>122</v>
      </c>
      <c r="J1066">
        <v>-1</v>
      </c>
      <c r="K1066">
        <v>1000</v>
      </c>
      <c r="L1066">
        <v>-1000</v>
      </c>
      <c r="M1066" t="s">
        <v>56</v>
      </c>
      <c r="N1066" t="s">
        <v>73</v>
      </c>
      <c r="O1066" t="s">
        <v>79</v>
      </c>
      <c r="P1066" t="s">
        <v>58</v>
      </c>
      <c r="Q1066" t="s">
        <v>45</v>
      </c>
      <c r="R1066" t="s">
        <v>46</v>
      </c>
      <c r="T1066">
        <v>-1</v>
      </c>
    </row>
    <row r="1067" spans="1:20" x14ac:dyDescent="0.45">
      <c r="A1067" t="s">
        <v>1566</v>
      </c>
      <c r="B1067" t="s">
        <v>525</v>
      </c>
      <c r="C1067" t="s">
        <v>546</v>
      </c>
      <c r="D1067" t="s">
        <v>832</v>
      </c>
      <c r="E1067" t="s">
        <v>176</v>
      </c>
      <c r="F1067" t="s">
        <v>91</v>
      </c>
      <c r="G1067" t="s">
        <v>41</v>
      </c>
      <c r="H1067" t="s">
        <v>42</v>
      </c>
      <c r="I1067" t="s">
        <v>122</v>
      </c>
      <c r="J1067">
        <v>-1</v>
      </c>
      <c r="K1067">
        <v>500</v>
      </c>
      <c r="L1067">
        <v>-500</v>
      </c>
      <c r="N1067" t="s">
        <v>73</v>
      </c>
      <c r="O1067" t="s">
        <v>31</v>
      </c>
      <c r="P1067" t="s">
        <v>85</v>
      </c>
      <c r="Q1067" t="s">
        <v>45</v>
      </c>
      <c r="T1067">
        <v>3</v>
      </c>
    </row>
    <row r="1068" spans="1:20" x14ac:dyDescent="0.45">
      <c r="A1068" t="s">
        <v>1567</v>
      </c>
      <c r="B1068" t="s">
        <v>277</v>
      </c>
      <c r="C1068" t="s">
        <v>595</v>
      </c>
      <c r="D1068" t="s">
        <v>594</v>
      </c>
      <c r="E1068" t="s">
        <v>334</v>
      </c>
      <c r="F1068" t="s">
        <v>53</v>
      </c>
      <c r="G1068" t="s">
        <v>54</v>
      </c>
      <c r="H1068" t="s">
        <v>42</v>
      </c>
      <c r="I1068" t="s">
        <v>78</v>
      </c>
      <c r="J1068">
        <v>1</v>
      </c>
      <c r="K1068">
        <v>0</v>
      </c>
      <c r="L1068">
        <v>-30</v>
      </c>
      <c r="M1068" t="s">
        <v>56</v>
      </c>
      <c r="N1068" t="s">
        <v>30</v>
      </c>
      <c r="O1068" t="s">
        <v>31</v>
      </c>
      <c r="P1068" t="s">
        <v>85</v>
      </c>
      <c r="Q1068" t="s">
        <v>45</v>
      </c>
      <c r="R1068" t="s">
        <v>34</v>
      </c>
      <c r="T1068">
        <v>1</v>
      </c>
    </row>
    <row r="1069" spans="1:20" x14ac:dyDescent="0.45">
      <c r="A1069" t="s">
        <v>1568</v>
      </c>
      <c r="B1069" t="s">
        <v>510</v>
      </c>
      <c r="C1069" t="s">
        <v>193</v>
      </c>
      <c r="D1069" t="s">
        <v>193</v>
      </c>
      <c r="E1069" t="s">
        <v>591</v>
      </c>
      <c r="F1069" t="s">
        <v>69</v>
      </c>
      <c r="G1069" t="s">
        <v>70</v>
      </c>
      <c r="H1069" t="s">
        <v>27</v>
      </c>
      <c r="I1069" t="s">
        <v>28</v>
      </c>
      <c r="J1069">
        <v>-1</v>
      </c>
      <c r="K1069">
        <v>100</v>
      </c>
      <c r="L1069">
        <v>-100</v>
      </c>
      <c r="M1069" t="s">
        <v>29</v>
      </c>
      <c r="N1069" t="s">
        <v>73</v>
      </c>
      <c r="O1069" t="s">
        <v>31</v>
      </c>
      <c r="P1069" t="s">
        <v>32</v>
      </c>
      <c r="Q1069" t="s">
        <v>33</v>
      </c>
      <c r="T1069">
        <v>0</v>
      </c>
    </row>
    <row r="1070" spans="1:20" x14ac:dyDescent="0.45">
      <c r="A1070" t="s">
        <v>1569</v>
      </c>
      <c r="B1070" t="s">
        <v>745</v>
      </c>
      <c r="C1070" t="s">
        <v>87</v>
      </c>
      <c r="D1070" t="s">
        <v>185</v>
      </c>
      <c r="E1070" t="s">
        <v>263</v>
      </c>
      <c r="F1070" t="s">
        <v>115</v>
      </c>
      <c r="G1070" t="s">
        <v>116</v>
      </c>
      <c r="H1070" t="s">
        <v>71</v>
      </c>
      <c r="I1070" t="s">
        <v>72</v>
      </c>
      <c r="J1070">
        <v>3</v>
      </c>
      <c r="K1070">
        <v>100</v>
      </c>
      <c r="L1070">
        <v>300</v>
      </c>
      <c r="N1070" t="s">
        <v>57</v>
      </c>
      <c r="O1070" t="s">
        <v>79</v>
      </c>
      <c r="P1070" t="s">
        <v>85</v>
      </c>
      <c r="Q1070" t="s">
        <v>45</v>
      </c>
      <c r="T1070">
        <v>1</v>
      </c>
    </row>
    <row r="1071" spans="1:20" x14ac:dyDescent="0.45">
      <c r="A1071" t="s">
        <v>1570</v>
      </c>
      <c r="B1071" t="s">
        <v>89</v>
      </c>
      <c r="C1071" t="s">
        <v>88</v>
      </c>
      <c r="D1071" t="s">
        <v>88</v>
      </c>
      <c r="E1071" t="s">
        <v>268</v>
      </c>
      <c r="F1071" t="s">
        <v>53</v>
      </c>
      <c r="G1071" t="s">
        <v>54</v>
      </c>
      <c r="H1071" t="s">
        <v>27</v>
      </c>
      <c r="I1071" t="s">
        <v>28</v>
      </c>
      <c r="J1071">
        <v>-1</v>
      </c>
      <c r="K1071">
        <v>2000</v>
      </c>
      <c r="L1071">
        <v>-2000</v>
      </c>
      <c r="M1071" t="s">
        <v>63</v>
      </c>
      <c r="N1071" t="s">
        <v>93</v>
      </c>
      <c r="O1071" t="s">
        <v>64</v>
      </c>
      <c r="P1071" t="s">
        <v>85</v>
      </c>
      <c r="Q1071" t="s">
        <v>45</v>
      </c>
      <c r="R1071" t="s">
        <v>34</v>
      </c>
      <c r="T1071">
        <v>0</v>
      </c>
    </row>
    <row r="1072" spans="1:20" x14ac:dyDescent="0.45">
      <c r="A1072" t="s">
        <v>1571</v>
      </c>
      <c r="B1072" t="s">
        <v>364</v>
      </c>
      <c r="C1072" t="s">
        <v>441</v>
      </c>
      <c r="D1072" t="s">
        <v>133</v>
      </c>
      <c r="E1072" t="s">
        <v>320</v>
      </c>
      <c r="F1072" t="s">
        <v>53</v>
      </c>
      <c r="G1072" t="s">
        <v>54</v>
      </c>
      <c r="H1072" t="s">
        <v>42</v>
      </c>
      <c r="I1072" t="s">
        <v>43</v>
      </c>
      <c r="J1072">
        <v>0</v>
      </c>
      <c r="K1072">
        <v>1000</v>
      </c>
      <c r="L1072">
        <v>0</v>
      </c>
      <c r="N1072" t="s">
        <v>57</v>
      </c>
      <c r="O1072" t="s">
        <v>44</v>
      </c>
      <c r="P1072" t="s">
        <v>58</v>
      </c>
      <c r="Q1072" t="s">
        <v>33</v>
      </c>
      <c r="T1072">
        <v>3</v>
      </c>
    </row>
    <row r="1073" spans="1:20" x14ac:dyDescent="0.45">
      <c r="A1073" t="s">
        <v>1572</v>
      </c>
      <c r="B1073" t="s">
        <v>571</v>
      </c>
      <c r="C1073" t="s">
        <v>521</v>
      </c>
      <c r="D1073" t="s">
        <v>50</v>
      </c>
      <c r="E1073" t="s">
        <v>591</v>
      </c>
      <c r="F1073" t="s">
        <v>146</v>
      </c>
      <c r="G1073" t="s">
        <v>147</v>
      </c>
      <c r="H1073" t="s">
        <v>27</v>
      </c>
      <c r="I1073" t="s">
        <v>28</v>
      </c>
      <c r="J1073">
        <v>0</v>
      </c>
      <c r="K1073">
        <v>2000</v>
      </c>
      <c r="L1073">
        <v>0</v>
      </c>
      <c r="M1073" t="s">
        <v>63</v>
      </c>
      <c r="N1073" t="s">
        <v>73</v>
      </c>
      <c r="O1073" t="s">
        <v>44</v>
      </c>
      <c r="P1073" t="s">
        <v>58</v>
      </c>
      <c r="Q1073" t="s">
        <v>45</v>
      </c>
      <c r="R1073" t="s">
        <v>34</v>
      </c>
      <c r="T1073">
        <v>5</v>
      </c>
    </row>
    <row r="1074" spans="1:20" x14ac:dyDescent="0.45">
      <c r="A1074" t="s">
        <v>1573</v>
      </c>
      <c r="B1074" t="s">
        <v>739</v>
      </c>
      <c r="C1074" t="s">
        <v>251</v>
      </c>
      <c r="D1074" t="s">
        <v>788</v>
      </c>
      <c r="E1074" t="s">
        <v>379</v>
      </c>
      <c r="F1074" t="s">
        <v>69</v>
      </c>
      <c r="G1074" t="s">
        <v>70</v>
      </c>
      <c r="H1074" t="s">
        <v>71</v>
      </c>
      <c r="I1074" t="s">
        <v>92</v>
      </c>
      <c r="J1074">
        <v>1</v>
      </c>
      <c r="K1074">
        <v>0</v>
      </c>
      <c r="L1074">
        <v>0</v>
      </c>
      <c r="N1074" t="s">
        <v>57</v>
      </c>
      <c r="O1074" t="s">
        <v>64</v>
      </c>
      <c r="P1074" t="s">
        <v>85</v>
      </c>
      <c r="Q1074" t="s">
        <v>33</v>
      </c>
      <c r="T1074">
        <v>4</v>
      </c>
    </row>
    <row r="1075" spans="1:20" x14ac:dyDescent="0.45">
      <c r="A1075" t="s">
        <v>1574</v>
      </c>
      <c r="B1075" t="s">
        <v>660</v>
      </c>
      <c r="C1075" t="s">
        <v>161</v>
      </c>
      <c r="D1075" t="s">
        <v>107</v>
      </c>
      <c r="E1075" t="s">
        <v>368</v>
      </c>
      <c r="F1075" t="s">
        <v>40</v>
      </c>
      <c r="G1075" t="s">
        <v>41</v>
      </c>
      <c r="H1075" t="s">
        <v>128</v>
      </c>
      <c r="I1075" t="s">
        <v>169</v>
      </c>
      <c r="J1075">
        <v>-1</v>
      </c>
      <c r="K1075">
        <v>0</v>
      </c>
      <c r="L1075">
        <v>77</v>
      </c>
      <c r="M1075" t="s">
        <v>29</v>
      </c>
      <c r="N1075" t="s">
        <v>93</v>
      </c>
      <c r="O1075" t="s">
        <v>31</v>
      </c>
      <c r="P1075" t="s">
        <v>85</v>
      </c>
      <c r="Q1075" t="s">
        <v>33</v>
      </c>
      <c r="T1075">
        <v>5</v>
      </c>
    </row>
    <row r="1076" spans="1:20" x14ac:dyDescent="0.45">
      <c r="A1076" t="s">
        <v>1575</v>
      </c>
      <c r="B1076" t="s">
        <v>689</v>
      </c>
      <c r="C1076" t="s">
        <v>593</v>
      </c>
      <c r="D1076" t="s">
        <v>277</v>
      </c>
      <c r="E1076" t="s">
        <v>463</v>
      </c>
      <c r="F1076" t="s">
        <v>40</v>
      </c>
      <c r="G1076" t="s">
        <v>41</v>
      </c>
      <c r="H1076" t="s">
        <v>128</v>
      </c>
      <c r="I1076" t="s">
        <v>129</v>
      </c>
      <c r="J1076">
        <v>0</v>
      </c>
      <c r="K1076">
        <v>100</v>
      </c>
      <c r="L1076">
        <v>0</v>
      </c>
      <c r="M1076" t="s">
        <v>63</v>
      </c>
      <c r="N1076" t="s">
        <v>93</v>
      </c>
      <c r="O1076" t="s">
        <v>31</v>
      </c>
      <c r="P1076" t="s">
        <v>85</v>
      </c>
      <c r="Q1076" t="s">
        <v>33</v>
      </c>
      <c r="R1076" t="s">
        <v>34</v>
      </c>
      <c r="T1076">
        <v>4</v>
      </c>
    </row>
    <row r="1077" spans="1:20" x14ac:dyDescent="0.45">
      <c r="A1077" t="s">
        <v>1576</v>
      </c>
      <c r="B1077" t="s">
        <v>350</v>
      </c>
      <c r="C1077" t="s">
        <v>350</v>
      </c>
      <c r="D1077" t="s">
        <v>112</v>
      </c>
      <c r="E1077" t="s">
        <v>287</v>
      </c>
      <c r="F1077" t="s">
        <v>168</v>
      </c>
      <c r="G1077" t="s">
        <v>41</v>
      </c>
      <c r="H1077" t="s">
        <v>71</v>
      </c>
      <c r="I1077" t="s">
        <v>92</v>
      </c>
      <c r="J1077">
        <v>3</v>
      </c>
      <c r="K1077">
        <v>2000</v>
      </c>
      <c r="L1077">
        <v>6000</v>
      </c>
      <c r="N1077" t="s">
        <v>30</v>
      </c>
      <c r="O1077" t="s">
        <v>79</v>
      </c>
      <c r="P1077" t="s">
        <v>85</v>
      </c>
      <c r="Q1077" t="s">
        <v>45</v>
      </c>
      <c r="R1077" t="s">
        <v>46</v>
      </c>
      <c r="S1077" t="s">
        <v>47</v>
      </c>
      <c r="T1077">
        <v>7</v>
      </c>
    </row>
    <row r="1078" spans="1:20" x14ac:dyDescent="0.45">
      <c r="A1078" t="s">
        <v>1577</v>
      </c>
      <c r="B1078" t="s">
        <v>108</v>
      </c>
      <c r="C1078" t="s">
        <v>108</v>
      </c>
      <c r="D1078" t="s">
        <v>106</v>
      </c>
      <c r="E1078" t="s">
        <v>227</v>
      </c>
      <c r="F1078" t="s">
        <v>40</v>
      </c>
      <c r="G1078" t="s">
        <v>41</v>
      </c>
      <c r="H1078" t="s">
        <v>128</v>
      </c>
      <c r="I1078" t="s">
        <v>231</v>
      </c>
      <c r="J1078">
        <v>-1</v>
      </c>
      <c r="K1078">
        <v>0</v>
      </c>
      <c r="L1078">
        <v>0</v>
      </c>
      <c r="M1078" t="s">
        <v>63</v>
      </c>
      <c r="N1078" t="s">
        <v>73</v>
      </c>
      <c r="O1078" t="s">
        <v>44</v>
      </c>
      <c r="P1078" t="s">
        <v>58</v>
      </c>
      <c r="Q1078" t="s">
        <v>33</v>
      </c>
      <c r="R1078" t="s">
        <v>34</v>
      </c>
      <c r="T1078">
        <v>1</v>
      </c>
    </row>
    <row r="1079" spans="1:20" x14ac:dyDescent="0.45">
      <c r="A1079" t="s">
        <v>1578</v>
      </c>
      <c r="B1079" t="s">
        <v>419</v>
      </c>
      <c r="C1079" t="s">
        <v>565</v>
      </c>
      <c r="D1079" t="s">
        <v>325</v>
      </c>
      <c r="E1079" t="s">
        <v>467</v>
      </c>
      <c r="F1079" t="s">
        <v>91</v>
      </c>
      <c r="G1079" t="s">
        <v>41</v>
      </c>
      <c r="H1079" t="s">
        <v>128</v>
      </c>
      <c r="I1079" t="s">
        <v>169</v>
      </c>
      <c r="J1079">
        <v>0</v>
      </c>
      <c r="K1079">
        <v>2000</v>
      </c>
      <c r="L1079">
        <v>0</v>
      </c>
      <c r="M1079" t="s">
        <v>29</v>
      </c>
      <c r="N1079" t="s">
        <v>93</v>
      </c>
      <c r="O1079" t="s">
        <v>44</v>
      </c>
      <c r="P1079" t="s">
        <v>58</v>
      </c>
      <c r="Q1079" t="s">
        <v>45</v>
      </c>
      <c r="T1079">
        <v>5</v>
      </c>
    </row>
    <row r="1080" spans="1:20" x14ac:dyDescent="0.45">
      <c r="A1080" t="s">
        <v>1579</v>
      </c>
      <c r="B1080" t="s">
        <v>336</v>
      </c>
      <c r="C1080" t="s">
        <v>358</v>
      </c>
      <c r="D1080" t="s">
        <v>630</v>
      </c>
      <c r="E1080" t="s">
        <v>596</v>
      </c>
      <c r="F1080" t="s">
        <v>91</v>
      </c>
      <c r="G1080" t="s">
        <v>41</v>
      </c>
      <c r="H1080" t="s">
        <v>71</v>
      </c>
      <c r="I1080" t="s">
        <v>117</v>
      </c>
      <c r="J1080">
        <v>3</v>
      </c>
      <c r="K1080">
        <v>0</v>
      </c>
      <c r="L1080">
        <v>0</v>
      </c>
      <c r="M1080" t="s">
        <v>56</v>
      </c>
      <c r="N1080" t="s">
        <v>30</v>
      </c>
      <c r="O1080" t="s">
        <v>44</v>
      </c>
      <c r="P1080" t="s">
        <v>58</v>
      </c>
      <c r="Q1080" t="s">
        <v>33</v>
      </c>
      <c r="R1080" t="s">
        <v>34</v>
      </c>
      <c r="T1080">
        <v>3</v>
      </c>
    </row>
    <row r="1081" spans="1:20" x14ac:dyDescent="0.45">
      <c r="A1081" t="s">
        <v>1580</v>
      </c>
      <c r="B1081" t="s">
        <v>976</v>
      </c>
      <c r="C1081" t="s">
        <v>413</v>
      </c>
      <c r="D1081" t="s">
        <v>839</v>
      </c>
      <c r="E1081" t="s">
        <v>190</v>
      </c>
      <c r="F1081" t="s">
        <v>40</v>
      </c>
      <c r="G1081" t="s">
        <v>41</v>
      </c>
      <c r="H1081" t="s">
        <v>71</v>
      </c>
      <c r="I1081" t="s">
        <v>117</v>
      </c>
      <c r="J1081">
        <v>-1</v>
      </c>
      <c r="K1081">
        <v>1000</v>
      </c>
      <c r="L1081">
        <v>-1000</v>
      </c>
      <c r="M1081" t="s">
        <v>29</v>
      </c>
      <c r="N1081" t="s">
        <v>73</v>
      </c>
      <c r="O1081" t="s">
        <v>64</v>
      </c>
      <c r="P1081" t="s">
        <v>32</v>
      </c>
      <c r="Q1081" t="s">
        <v>45</v>
      </c>
      <c r="T1081">
        <v>4</v>
      </c>
    </row>
    <row r="1082" spans="1:20" x14ac:dyDescent="0.45">
      <c r="A1082" t="s">
        <v>1581</v>
      </c>
      <c r="B1082" t="s">
        <v>502</v>
      </c>
      <c r="C1082" t="s">
        <v>327</v>
      </c>
      <c r="D1082" t="s">
        <v>433</v>
      </c>
      <c r="E1082" t="s">
        <v>77</v>
      </c>
      <c r="F1082" t="s">
        <v>53</v>
      </c>
      <c r="G1082" t="s">
        <v>54</v>
      </c>
      <c r="H1082" t="s">
        <v>27</v>
      </c>
      <c r="I1082" t="s">
        <v>55</v>
      </c>
      <c r="J1082">
        <v>2</v>
      </c>
      <c r="K1082">
        <v>500</v>
      </c>
      <c r="L1082">
        <v>1000</v>
      </c>
      <c r="M1082" t="s">
        <v>29</v>
      </c>
      <c r="N1082" t="s">
        <v>30</v>
      </c>
      <c r="O1082" t="s">
        <v>31</v>
      </c>
      <c r="P1082" t="s">
        <v>32</v>
      </c>
      <c r="Q1082" t="s">
        <v>45</v>
      </c>
      <c r="R1082" t="s">
        <v>46</v>
      </c>
      <c r="T1082">
        <v>-1</v>
      </c>
    </row>
    <row r="1083" spans="1:20" x14ac:dyDescent="0.45">
      <c r="A1083" t="s">
        <v>1582</v>
      </c>
      <c r="B1083" t="s">
        <v>219</v>
      </c>
      <c r="C1083" t="s">
        <v>219</v>
      </c>
      <c r="D1083" t="s">
        <v>533</v>
      </c>
      <c r="E1083" t="s">
        <v>596</v>
      </c>
      <c r="F1083" t="s">
        <v>91</v>
      </c>
      <c r="G1083" t="s">
        <v>41</v>
      </c>
      <c r="H1083" t="s">
        <v>71</v>
      </c>
      <c r="I1083" t="s">
        <v>72</v>
      </c>
      <c r="J1083">
        <v>1</v>
      </c>
      <c r="K1083">
        <v>500</v>
      </c>
      <c r="L1083">
        <v>500</v>
      </c>
      <c r="M1083" t="s">
        <v>29</v>
      </c>
      <c r="N1083" t="s">
        <v>57</v>
      </c>
      <c r="O1083" t="s">
        <v>44</v>
      </c>
      <c r="P1083" t="s">
        <v>32</v>
      </c>
      <c r="Q1083" t="s">
        <v>45</v>
      </c>
      <c r="T1083">
        <v>-1</v>
      </c>
    </row>
    <row r="1084" spans="1:20" x14ac:dyDescent="0.45">
      <c r="A1084" t="s">
        <v>1583</v>
      </c>
      <c r="B1084" t="s">
        <v>325</v>
      </c>
      <c r="C1084" t="s">
        <v>325</v>
      </c>
      <c r="D1084" t="s">
        <v>826</v>
      </c>
      <c r="E1084" t="s">
        <v>172</v>
      </c>
      <c r="F1084" t="s">
        <v>115</v>
      </c>
      <c r="G1084" t="s">
        <v>116</v>
      </c>
      <c r="H1084" t="s">
        <v>27</v>
      </c>
      <c r="I1084" t="s">
        <v>28</v>
      </c>
      <c r="J1084">
        <v>0</v>
      </c>
      <c r="K1084">
        <v>100</v>
      </c>
      <c r="L1084">
        <v>0</v>
      </c>
      <c r="M1084" t="s">
        <v>63</v>
      </c>
      <c r="N1084" t="s">
        <v>73</v>
      </c>
      <c r="O1084" t="s">
        <v>64</v>
      </c>
      <c r="P1084" t="s">
        <v>58</v>
      </c>
      <c r="Q1084" t="s">
        <v>33</v>
      </c>
      <c r="R1084" t="s">
        <v>34</v>
      </c>
      <c r="T1084">
        <v>-1</v>
      </c>
    </row>
    <row r="1085" spans="1:20" x14ac:dyDescent="0.45">
      <c r="A1085" t="s">
        <v>1584</v>
      </c>
      <c r="B1085" t="s">
        <v>1153</v>
      </c>
      <c r="C1085" t="s">
        <v>1153</v>
      </c>
      <c r="D1085" t="s">
        <v>303</v>
      </c>
      <c r="E1085" t="s">
        <v>216</v>
      </c>
      <c r="F1085" t="s">
        <v>40</v>
      </c>
      <c r="G1085" t="s">
        <v>41</v>
      </c>
      <c r="H1085" t="s">
        <v>42</v>
      </c>
      <c r="I1085" t="s">
        <v>78</v>
      </c>
      <c r="J1085">
        <v>3</v>
      </c>
      <c r="K1085">
        <v>0</v>
      </c>
      <c r="L1085">
        <v>0</v>
      </c>
      <c r="N1085" t="s">
        <v>57</v>
      </c>
      <c r="O1085" t="s">
        <v>79</v>
      </c>
      <c r="P1085" t="s">
        <v>58</v>
      </c>
      <c r="Q1085" t="s">
        <v>33</v>
      </c>
      <c r="R1085" t="s">
        <v>34</v>
      </c>
      <c r="T1085">
        <v>4</v>
      </c>
    </row>
    <row r="1086" spans="1:20" x14ac:dyDescent="0.45">
      <c r="A1086" t="s">
        <v>1585</v>
      </c>
      <c r="B1086" t="s">
        <v>358</v>
      </c>
      <c r="C1086" t="s">
        <v>265</v>
      </c>
      <c r="D1086" t="s">
        <v>507</v>
      </c>
      <c r="E1086" t="s">
        <v>141</v>
      </c>
      <c r="F1086" t="s">
        <v>53</v>
      </c>
      <c r="G1086" t="s">
        <v>54</v>
      </c>
      <c r="H1086" t="s">
        <v>42</v>
      </c>
      <c r="I1086" t="s">
        <v>122</v>
      </c>
      <c r="J1086">
        <v>3</v>
      </c>
      <c r="K1086">
        <v>1000</v>
      </c>
      <c r="L1086">
        <v>3000</v>
      </c>
      <c r="M1086" t="s">
        <v>29</v>
      </c>
      <c r="N1086" t="s">
        <v>30</v>
      </c>
      <c r="O1086" t="s">
        <v>44</v>
      </c>
      <c r="P1086" t="s">
        <v>58</v>
      </c>
      <c r="Q1086" t="s">
        <v>33</v>
      </c>
      <c r="R1086" t="s">
        <v>46</v>
      </c>
      <c r="S1086" t="s">
        <v>245</v>
      </c>
      <c r="T1086">
        <v>6</v>
      </c>
    </row>
    <row r="1087" spans="1:20" x14ac:dyDescent="0.45">
      <c r="A1087" t="s">
        <v>1586</v>
      </c>
      <c r="B1087" t="s">
        <v>192</v>
      </c>
      <c r="C1087" t="s">
        <v>193</v>
      </c>
      <c r="D1087" t="s">
        <v>892</v>
      </c>
      <c r="E1087" t="s">
        <v>463</v>
      </c>
      <c r="F1087" t="s">
        <v>40</v>
      </c>
      <c r="G1087" t="s">
        <v>41</v>
      </c>
      <c r="H1087" t="s">
        <v>42</v>
      </c>
      <c r="I1087" t="s">
        <v>43</v>
      </c>
      <c r="J1087">
        <v>1</v>
      </c>
      <c r="K1087">
        <v>2000</v>
      </c>
      <c r="L1087">
        <v>2000</v>
      </c>
      <c r="N1087" t="s">
        <v>93</v>
      </c>
      <c r="O1087" t="s">
        <v>64</v>
      </c>
      <c r="P1087" t="s">
        <v>58</v>
      </c>
      <c r="Q1087" t="s">
        <v>45</v>
      </c>
      <c r="R1087" t="s">
        <v>46</v>
      </c>
      <c r="T1087">
        <v>6</v>
      </c>
    </row>
    <row r="1088" spans="1:20" x14ac:dyDescent="0.45">
      <c r="A1088" t="s">
        <v>1587</v>
      </c>
      <c r="B1088" t="s">
        <v>465</v>
      </c>
      <c r="C1088" t="s">
        <v>465</v>
      </c>
      <c r="D1088" t="s">
        <v>413</v>
      </c>
      <c r="E1088" t="s">
        <v>163</v>
      </c>
      <c r="F1088" t="s">
        <v>25</v>
      </c>
      <c r="G1088" t="s">
        <v>26</v>
      </c>
      <c r="H1088" t="s">
        <v>42</v>
      </c>
      <c r="I1088" t="s">
        <v>78</v>
      </c>
      <c r="J1088">
        <v>-1</v>
      </c>
      <c r="K1088">
        <v>2000</v>
      </c>
      <c r="L1088">
        <v>-2000</v>
      </c>
      <c r="M1088" t="s">
        <v>29</v>
      </c>
      <c r="N1088" t="s">
        <v>93</v>
      </c>
      <c r="O1088" t="s">
        <v>64</v>
      </c>
      <c r="P1088" t="s">
        <v>85</v>
      </c>
      <c r="Q1088" t="s">
        <v>45</v>
      </c>
      <c r="R1088" t="s">
        <v>34</v>
      </c>
      <c r="T1088">
        <v>6</v>
      </c>
    </row>
    <row r="1089" spans="1:20" x14ac:dyDescent="0.45">
      <c r="A1089" t="s">
        <v>1588</v>
      </c>
      <c r="B1089" t="s">
        <v>102</v>
      </c>
      <c r="C1089" t="s">
        <v>294</v>
      </c>
      <c r="D1089" t="s">
        <v>283</v>
      </c>
      <c r="E1089" t="s">
        <v>249</v>
      </c>
      <c r="F1089" t="s">
        <v>146</v>
      </c>
      <c r="G1089" t="s">
        <v>147</v>
      </c>
      <c r="H1089" t="s">
        <v>42</v>
      </c>
      <c r="I1089" t="s">
        <v>122</v>
      </c>
      <c r="J1089">
        <v>-1</v>
      </c>
      <c r="K1089">
        <v>500</v>
      </c>
      <c r="L1089">
        <v>-500</v>
      </c>
      <c r="M1089" t="s">
        <v>56</v>
      </c>
      <c r="N1089" t="s">
        <v>93</v>
      </c>
      <c r="O1089" t="s">
        <v>64</v>
      </c>
      <c r="P1089" t="s">
        <v>32</v>
      </c>
      <c r="Q1089" t="s">
        <v>33</v>
      </c>
      <c r="T1089">
        <v>4</v>
      </c>
    </row>
    <row r="1090" spans="1:20" x14ac:dyDescent="0.45">
      <c r="A1090" t="s">
        <v>1589</v>
      </c>
      <c r="B1090" t="s">
        <v>296</v>
      </c>
      <c r="C1090" t="s">
        <v>297</v>
      </c>
      <c r="D1090" t="s">
        <v>293</v>
      </c>
      <c r="E1090" t="s">
        <v>414</v>
      </c>
      <c r="F1090" t="s">
        <v>91</v>
      </c>
      <c r="G1090" t="s">
        <v>41</v>
      </c>
      <c r="H1090" t="s">
        <v>42</v>
      </c>
      <c r="I1090" t="s">
        <v>78</v>
      </c>
      <c r="J1090">
        <v>1</v>
      </c>
      <c r="K1090">
        <v>100</v>
      </c>
      <c r="L1090">
        <v>100</v>
      </c>
      <c r="N1090" t="s">
        <v>57</v>
      </c>
      <c r="O1090" t="s">
        <v>64</v>
      </c>
      <c r="P1090" t="s">
        <v>85</v>
      </c>
      <c r="Q1090" t="s">
        <v>45</v>
      </c>
      <c r="T1090">
        <v>6</v>
      </c>
    </row>
    <row r="1091" spans="1:20" x14ac:dyDescent="0.45">
      <c r="A1091" t="s">
        <v>1590</v>
      </c>
      <c r="B1091" t="s">
        <v>274</v>
      </c>
      <c r="C1091" t="s">
        <v>279</v>
      </c>
      <c r="D1091" t="s">
        <v>407</v>
      </c>
      <c r="E1091" t="s">
        <v>387</v>
      </c>
      <c r="F1091" t="s">
        <v>69</v>
      </c>
      <c r="G1091" t="s">
        <v>70</v>
      </c>
      <c r="H1091" t="s">
        <v>27</v>
      </c>
      <c r="I1091" t="s">
        <v>84</v>
      </c>
      <c r="J1091">
        <v>3</v>
      </c>
      <c r="K1091">
        <v>500</v>
      </c>
      <c r="L1091">
        <v>1500</v>
      </c>
      <c r="M1091" t="s">
        <v>63</v>
      </c>
      <c r="N1091" t="s">
        <v>93</v>
      </c>
      <c r="O1091" t="s">
        <v>64</v>
      </c>
      <c r="P1091" t="s">
        <v>85</v>
      </c>
      <c r="Q1091" t="s">
        <v>33</v>
      </c>
      <c r="R1091" t="s">
        <v>34</v>
      </c>
      <c r="T1091">
        <v>1</v>
      </c>
    </row>
    <row r="1092" spans="1:20" x14ac:dyDescent="0.45">
      <c r="A1092" t="s">
        <v>1591</v>
      </c>
      <c r="B1092" t="s">
        <v>283</v>
      </c>
      <c r="C1092" t="s">
        <v>293</v>
      </c>
      <c r="D1092" t="s">
        <v>283</v>
      </c>
      <c r="E1092" t="s">
        <v>601</v>
      </c>
      <c r="F1092" t="s">
        <v>115</v>
      </c>
      <c r="G1092" t="s">
        <v>116</v>
      </c>
      <c r="H1092" t="s">
        <v>128</v>
      </c>
      <c r="I1092" t="s">
        <v>169</v>
      </c>
      <c r="J1092">
        <v>0</v>
      </c>
      <c r="K1092">
        <v>1000</v>
      </c>
      <c r="L1092">
        <v>0</v>
      </c>
      <c r="M1092" t="s">
        <v>29</v>
      </c>
      <c r="N1092" t="s">
        <v>93</v>
      </c>
      <c r="O1092" t="s">
        <v>79</v>
      </c>
      <c r="P1092" t="s">
        <v>32</v>
      </c>
      <c r="Q1092" t="s">
        <v>45</v>
      </c>
      <c r="R1092" t="s">
        <v>34</v>
      </c>
      <c r="T1092">
        <v>2</v>
      </c>
    </row>
    <row r="1093" spans="1:20" x14ac:dyDescent="0.45">
      <c r="A1093" t="s">
        <v>1592</v>
      </c>
      <c r="B1093" t="s">
        <v>606</v>
      </c>
      <c r="C1093" t="s">
        <v>353</v>
      </c>
      <c r="D1093" t="s">
        <v>262</v>
      </c>
      <c r="E1093" t="s">
        <v>414</v>
      </c>
      <c r="F1093" t="s">
        <v>69</v>
      </c>
      <c r="G1093" t="s">
        <v>70</v>
      </c>
      <c r="H1093" t="s">
        <v>27</v>
      </c>
      <c r="I1093" t="s">
        <v>28</v>
      </c>
      <c r="J1093">
        <v>0</v>
      </c>
      <c r="K1093">
        <v>1000</v>
      </c>
      <c r="L1093">
        <v>138</v>
      </c>
      <c r="M1093" t="s">
        <v>63</v>
      </c>
      <c r="N1093" t="s">
        <v>93</v>
      </c>
      <c r="O1093" t="s">
        <v>64</v>
      </c>
      <c r="P1093" t="s">
        <v>32</v>
      </c>
      <c r="Q1093" t="s">
        <v>45</v>
      </c>
      <c r="T1093">
        <v>3</v>
      </c>
    </row>
    <row r="1094" spans="1:20" x14ac:dyDescent="0.45">
      <c r="A1094" t="s">
        <v>1593</v>
      </c>
      <c r="B1094" t="s">
        <v>323</v>
      </c>
      <c r="C1094" t="s">
        <v>702</v>
      </c>
      <c r="D1094" t="s">
        <v>702</v>
      </c>
      <c r="E1094" t="s">
        <v>163</v>
      </c>
      <c r="F1094" t="s">
        <v>53</v>
      </c>
      <c r="G1094" t="s">
        <v>54</v>
      </c>
      <c r="H1094" t="s">
        <v>42</v>
      </c>
      <c r="I1094" t="s">
        <v>43</v>
      </c>
      <c r="J1094">
        <v>-1</v>
      </c>
      <c r="K1094">
        <v>2000</v>
      </c>
      <c r="L1094">
        <v>-2000</v>
      </c>
      <c r="M1094" t="s">
        <v>56</v>
      </c>
      <c r="N1094" t="s">
        <v>93</v>
      </c>
      <c r="O1094" t="s">
        <v>31</v>
      </c>
      <c r="P1094" t="s">
        <v>58</v>
      </c>
      <c r="Q1094" t="s">
        <v>45</v>
      </c>
      <c r="T1094">
        <v>0</v>
      </c>
    </row>
    <row r="1095" spans="1:20" x14ac:dyDescent="0.45">
      <c r="A1095" t="s">
        <v>1594</v>
      </c>
      <c r="B1095" t="s">
        <v>713</v>
      </c>
      <c r="C1095" t="s">
        <v>714</v>
      </c>
      <c r="D1095" t="s">
        <v>715</v>
      </c>
      <c r="E1095" t="s">
        <v>487</v>
      </c>
      <c r="F1095" t="s">
        <v>115</v>
      </c>
      <c r="G1095" t="s">
        <v>116</v>
      </c>
      <c r="H1095" t="s">
        <v>42</v>
      </c>
      <c r="I1095" t="s">
        <v>122</v>
      </c>
      <c r="J1095">
        <v>1</v>
      </c>
      <c r="K1095">
        <v>500</v>
      </c>
      <c r="L1095">
        <v>610</v>
      </c>
      <c r="M1095" t="s">
        <v>56</v>
      </c>
      <c r="N1095" t="s">
        <v>30</v>
      </c>
      <c r="O1095" t="s">
        <v>79</v>
      </c>
      <c r="P1095" t="s">
        <v>58</v>
      </c>
      <c r="Q1095" t="s">
        <v>45</v>
      </c>
      <c r="R1095" t="s">
        <v>46</v>
      </c>
      <c r="T1095">
        <v>5</v>
      </c>
    </row>
    <row r="1096" spans="1:20" x14ac:dyDescent="0.45">
      <c r="A1096" t="s">
        <v>1595</v>
      </c>
      <c r="B1096" t="s">
        <v>416</v>
      </c>
      <c r="C1096" t="s">
        <v>413</v>
      </c>
      <c r="D1096" t="s">
        <v>200</v>
      </c>
      <c r="E1096" t="s">
        <v>591</v>
      </c>
      <c r="F1096" t="s">
        <v>53</v>
      </c>
      <c r="G1096" t="s">
        <v>54</v>
      </c>
      <c r="H1096" t="s">
        <v>42</v>
      </c>
      <c r="I1096" t="s">
        <v>43</v>
      </c>
      <c r="J1096">
        <v>2</v>
      </c>
      <c r="K1096">
        <v>0</v>
      </c>
      <c r="L1096">
        <v>302</v>
      </c>
      <c r="M1096" t="s">
        <v>56</v>
      </c>
      <c r="N1096" t="s">
        <v>73</v>
      </c>
      <c r="O1096" t="s">
        <v>44</v>
      </c>
      <c r="P1096" t="s">
        <v>58</v>
      </c>
      <c r="Q1096" t="s">
        <v>33</v>
      </c>
      <c r="R1096" t="s">
        <v>34</v>
      </c>
      <c r="T1096">
        <v>3</v>
      </c>
    </row>
    <row r="1097" spans="1:20" x14ac:dyDescent="0.45">
      <c r="A1097" t="s">
        <v>1596</v>
      </c>
      <c r="B1097" t="s">
        <v>120</v>
      </c>
      <c r="C1097" t="s">
        <v>120</v>
      </c>
      <c r="D1097" t="s">
        <v>200</v>
      </c>
      <c r="E1097" t="s">
        <v>68</v>
      </c>
      <c r="F1097" t="s">
        <v>53</v>
      </c>
      <c r="G1097" t="s">
        <v>54</v>
      </c>
      <c r="H1097" t="s">
        <v>27</v>
      </c>
      <c r="I1097" t="s">
        <v>55</v>
      </c>
      <c r="J1097">
        <v>3</v>
      </c>
      <c r="K1097">
        <v>500</v>
      </c>
      <c r="L1097">
        <v>1335</v>
      </c>
      <c r="M1097" t="s">
        <v>63</v>
      </c>
      <c r="N1097" t="s">
        <v>57</v>
      </c>
      <c r="O1097" t="s">
        <v>64</v>
      </c>
      <c r="P1097" t="s">
        <v>32</v>
      </c>
      <c r="Q1097" t="s">
        <v>45</v>
      </c>
      <c r="R1097" t="s">
        <v>46</v>
      </c>
      <c r="S1097" t="s">
        <v>254</v>
      </c>
      <c r="T1097">
        <v>4</v>
      </c>
    </row>
    <row r="1098" spans="1:20" x14ac:dyDescent="0.45">
      <c r="A1098" t="s">
        <v>1597</v>
      </c>
      <c r="B1098" t="s">
        <v>1012</v>
      </c>
      <c r="C1098" t="s">
        <v>311</v>
      </c>
      <c r="D1098" t="s">
        <v>156</v>
      </c>
      <c r="E1098" t="s">
        <v>372</v>
      </c>
      <c r="F1098" t="s">
        <v>168</v>
      </c>
      <c r="G1098" t="s">
        <v>41</v>
      </c>
      <c r="H1098" t="s">
        <v>27</v>
      </c>
      <c r="I1098" t="s">
        <v>55</v>
      </c>
      <c r="J1098">
        <v>2</v>
      </c>
      <c r="K1098">
        <v>1000</v>
      </c>
      <c r="L1098">
        <v>2000</v>
      </c>
      <c r="M1098" t="s">
        <v>56</v>
      </c>
      <c r="N1098" t="s">
        <v>93</v>
      </c>
      <c r="O1098" t="s">
        <v>31</v>
      </c>
      <c r="P1098" t="s">
        <v>32</v>
      </c>
      <c r="Q1098" t="s">
        <v>33</v>
      </c>
      <c r="R1098" t="s">
        <v>46</v>
      </c>
      <c r="S1098" t="s">
        <v>254</v>
      </c>
      <c r="T1098">
        <v>7</v>
      </c>
    </row>
    <row r="1099" spans="1:20" x14ac:dyDescent="0.45">
      <c r="A1099" t="s">
        <v>1598</v>
      </c>
      <c r="B1099" t="s">
        <v>341</v>
      </c>
      <c r="C1099" t="s">
        <v>343</v>
      </c>
      <c r="D1099" t="s">
        <v>969</v>
      </c>
      <c r="E1099" t="s">
        <v>298</v>
      </c>
      <c r="F1099" t="s">
        <v>40</v>
      </c>
      <c r="G1099" t="s">
        <v>41</v>
      </c>
      <c r="H1099" t="s">
        <v>27</v>
      </c>
      <c r="I1099" t="s">
        <v>84</v>
      </c>
      <c r="J1099">
        <v>0</v>
      </c>
      <c r="K1099">
        <v>100</v>
      </c>
      <c r="L1099">
        <v>0</v>
      </c>
      <c r="M1099" t="s">
        <v>56</v>
      </c>
      <c r="N1099" t="s">
        <v>93</v>
      </c>
      <c r="O1099" t="s">
        <v>31</v>
      </c>
      <c r="P1099" t="s">
        <v>58</v>
      </c>
      <c r="Q1099" t="s">
        <v>33</v>
      </c>
      <c r="R1099" t="s">
        <v>46</v>
      </c>
      <c r="S1099" t="s">
        <v>254</v>
      </c>
      <c r="T1099">
        <v>2</v>
      </c>
    </row>
    <row r="1100" spans="1:20" x14ac:dyDescent="0.45">
      <c r="A1100" t="s">
        <v>1599</v>
      </c>
      <c r="B1100" t="s">
        <v>728</v>
      </c>
      <c r="C1100" t="s">
        <v>705</v>
      </c>
      <c r="D1100" t="s">
        <v>494</v>
      </c>
      <c r="E1100" t="s">
        <v>547</v>
      </c>
      <c r="F1100" t="s">
        <v>25</v>
      </c>
      <c r="G1100" t="s">
        <v>26</v>
      </c>
      <c r="H1100" t="s">
        <v>71</v>
      </c>
      <c r="I1100" t="s">
        <v>72</v>
      </c>
      <c r="J1100">
        <v>0</v>
      </c>
      <c r="K1100">
        <v>2000</v>
      </c>
      <c r="L1100">
        <v>0</v>
      </c>
      <c r="N1100" t="s">
        <v>73</v>
      </c>
      <c r="O1100" t="s">
        <v>79</v>
      </c>
      <c r="P1100" t="s">
        <v>32</v>
      </c>
      <c r="Q1100" t="s">
        <v>45</v>
      </c>
      <c r="T1100">
        <v>3</v>
      </c>
    </row>
    <row r="1101" spans="1:20" x14ac:dyDescent="0.45">
      <c r="A1101" t="s">
        <v>1600</v>
      </c>
      <c r="B1101" t="s">
        <v>489</v>
      </c>
      <c r="C1101" t="s">
        <v>336</v>
      </c>
      <c r="D1101" t="s">
        <v>386</v>
      </c>
      <c r="E1101" t="s">
        <v>305</v>
      </c>
      <c r="F1101" t="s">
        <v>146</v>
      </c>
      <c r="G1101" t="s">
        <v>147</v>
      </c>
      <c r="H1101" t="s">
        <v>128</v>
      </c>
      <c r="I1101" t="s">
        <v>129</v>
      </c>
      <c r="J1101">
        <v>3</v>
      </c>
      <c r="K1101">
        <v>100</v>
      </c>
      <c r="L1101">
        <v>300</v>
      </c>
      <c r="M1101" t="s">
        <v>63</v>
      </c>
      <c r="N1101" t="s">
        <v>93</v>
      </c>
      <c r="O1101" t="s">
        <v>79</v>
      </c>
      <c r="P1101" t="s">
        <v>85</v>
      </c>
      <c r="Q1101" t="s">
        <v>33</v>
      </c>
      <c r="R1101" t="s">
        <v>34</v>
      </c>
      <c r="T1101">
        <v>4</v>
      </c>
    </row>
    <row r="1102" spans="1:20" x14ac:dyDescent="0.45">
      <c r="A1102" t="s">
        <v>1601</v>
      </c>
      <c r="B1102" t="s">
        <v>450</v>
      </c>
      <c r="C1102" t="s">
        <v>82</v>
      </c>
      <c r="D1102" t="s">
        <v>636</v>
      </c>
      <c r="E1102" t="s">
        <v>249</v>
      </c>
      <c r="F1102" t="s">
        <v>40</v>
      </c>
      <c r="G1102" t="s">
        <v>41</v>
      </c>
      <c r="H1102" t="s">
        <v>27</v>
      </c>
      <c r="I1102" t="s">
        <v>28</v>
      </c>
      <c r="J1102">
        <v>2</v>
      </c>
      <c r="K1102">
        <v>500</v>
      </c>
      <c r="L1102">
        <v>1000</v>
      </c>
      <c r="N1102" t="s">
        <v>73</v>
      </c>
      <c r="O1102" t="s">
        <v>44</v>
      </c>
      <c r="P1102" t="s">
        <v>32</v>
      </c>
      <c r="Q1102" t="s">
        <v>45</v>
      </c>
      <c r="T1102">
        <v>7</v>
      </c>
    </row>
    <row r="1103" spans="1:20" x14ac:dyDescent="0.45">
      <c r="A1103" t="s">
        <v>1602</v>
      </c>
      <c r="B1103" t="s">
        <v>470</v>
      </c>
      <c r="C1103" t="s">
        <v>175</v>
      </c>
      <c r="D1103" t="s">
        <v>471</v>
      </c>
      <c r="E1103" t="s">
        <v>356</v>
      </c>
      <c r="F1103" t="s">
        <v>115</v>
      </c>
      <c r="G1103" t="s">
        <v>116</v>
      </c>
      <c r="H1103" t="s">
        <v>71</v>
      </c>
      <c r="I1103" t="s">
        <v>92</v>
      </c>
      <c r="J1103">
        <v>-1</v>
      </c>
      <c r="K1103">
        <v>0</v>
      </c>
      <c r="L1103">
        <v>0</v>
      </c>
      <c r="M1103" t="s">
        <v>63</v>
      </c>
      <c r="N1103" t="s">
        <v>93</v>
      </c>
      <c r="O1103" t="s">
        <v>64</v>
      </c>
      <c r="P1103" t="s">
        <v>32</v>
      </c>
      <c r="Q1103" t="s">
        <v>45</v>
      </c>
      <c r="T1103">
        <v>2</v>
      </c>
    </row>
    <row r="1104" spans="1:20" x14ac:dyDescent="0.45">
      <c r="A1104" t="s">
        <v>1603</v>
      </c>
      <c r="B1104" t="s">
        <v>100</v>
      </c>
      <c r="C1104" t="s">
        <v>554</v>
      </c>
      <c r="D1104" t="s">
        <v>508</v>
      </c>
      <c r="E1104" t="s">
        <v>591</v>
      </c>
      <c r="F1104" t="s">
        <v>69</v>
      </c>
      <c r="G1104" t="s">
        <v>70</v>
      </c>
      <c r="H1104" t="s">
        <v>27</v>
      </c>
      <c r="I1104" t="s">
        <v>55</v>
      </c>
      <c r="J1104">
        <v>-1</v>
      </c>
      <c r="K1104">
        <v>2000</v>
      </c>
      <c r="L1104">
        <v>-2000</v>
      </c>
      <c r="M1104" t="s">
        <v>63</v>
      </c>
      <c r="N1104" t="s">
        <v>30</v>
      </c>
      <c r="O1104" t="s">
        <v>31</v>
      </c>
      <c r="P1104" t="s">
        <v>32</v>
      </c>
      <c r="Q1104" t="s">
        <v>33</v>
      </c>
      <c r="T1104">
        <v>5</v>
      </c>
    </row>
    <row r="1105" spans="1:20" x14ac:dyDescent="0.45">
      <c r="A1105" t="s">
        <v>1604</v>
      </c>
      <c r="B1105" t="s">
        <v>393</v>
      </c>
      <c r="C1105" t="s">
        <v>510</v>
      </c>
      <c r="D1105" t="s">
        <v>892</v>
      </c>
      <c r="E1105" t="s">
        <v>420</v>
      </c>
      <c r="F1105" t="s">
        <v>115</v>
      </c>
      <c r="G1105" t="s">
        <v>116</v>
      </c>
      <c r="H1105" t="s">
        <v>27</v>
      </c>
      <c r="I1105" t="s">
        <v>84</v>
      </c>
      <c r="J1105">
        <v>1</v>
      </c>
      <c r="K1105">
        <v>1000</v>
      </c>
      <c r="L1105">
        <v>1000</v>
      </c>
      <c r="N1105" t="s">
        <v>93</v>
      </c>
      <c r="O1105" t="s">
        <v>44</v>
      </c>
      <c r="P1105" t="s">
        <v>32</v>
      </c>
      <c r="Q1105" t="s">
        <v>45</v>
      </c>
      <c r="T1105">
        <v>4</v>
      </c>
    </row>
    <row r="1106" spans="1:20" x14ac:dyDescent="0.45">
      <c r="A1106" t="s">
        <v>1605</v>
      </c>
      <c r="B1106" t="s">
        <v>450</v>
      </c>
      <c r="C1106" t="s">
        <v>83</v>
      </c>
      <c r="D1106" t="s">
        <v>83</v>
      </c>
      <c r="E1106" t="s">
        <v>601</v>
      </c>
      <c r="F1106" t="s">
        <v>53</v>
      </c>
      <c r="G1106" t="s">
        <v>54</v>
      </c>
      <c r="H1106" t="s">
        <v>27</v>
      </c>
      <c r="I1106" t="s">
        <v>84</v>
      </c>
      <c r="J1106">
        <v>-1</v>
      </c>
      <c r="K1106">
        <v>100</v>
      </c>
      <c r="L1106">
        <v>-100</v>
      </c>
      <c r="M1106" t="s">
        <v>29</v>
      </c>
      <c r="N1106" t="s">
        <v>93</v>
      </c>
      <c r="O1106" t="s">
        <v>79</v>
      </c>
      <c r="P1106" t="s">
        <v>58</v>
      </c>
      <c r="Q1106" t="s">
        <v>33</v>
      </c>
      <c r="R1106" t="s">
        <v>46</v>
      </c>
      <c r="S1106" t="s">
        <v>254</v>
      </c>
      <c r="T1106">
        <v>0</v>
      </c>
    </row>
    <row r="1107" spans="1:20" x14ac:dyDescent="0.45">
      <c r="A1107" t="s">
        <v>2512</v>
      </c>
      <c r="B1107" t="s">
        <v>807</v>
      </c>
      <c r="C1107" t="s">
        <v>418</v>
      </c>
      <c r="D1107" t="s">
        <v>1225</v>
      </c>
      <c r="E1107" t="s">
        <v>77</v>
      </c>
      <c r="F1107" t="s">
        <v>146</v>
      </c>
      <c r="G1107" t="s">
        <v>147</v>
      </c>
      <c r="H1107" t="s">
        <v>71</v>
      </c>
      <c r="I1107" t="s">
        <v>92</v>
      </c>
      <c r="J1107">
        <v>0</v>
      </c>
      <c r="K1107">
        <v>100</v>
      </c>
      <c r="L1107">
        <v>0</v>
      </c>
      <c r="M1107" t="s">
        <v>29</v>
      </c>
      <c r="N1107" t="s">
        <v>93</v>
      </c>
      <c r="O1107" t="s">
        <v>31</v>
      </c>
      <c r="P1107" t="s">
        <v>85</v>
      </c>
      <c r="Q1107" t="s">
        <v>33</v>
      </c>
      <c r="R1107" t="s">
        <v>34</v>
      </c>
      <c r="T1107">
        <v>6</v>
      </c>
    </row>
    <row r="1108" spans="1:20" x14ac:dyDescent="0.45">
      <c r="A1108" t="s">
        <v>1606</v>
      </c>
      <c r="B1108" t="s">
        <v>713</v>
      </c>
      <c r="C1108" t="s">
        <v>768</v>
      </c>
      <c r="D1108" t="s">
        <v>749</v>
      </c>
      <c r="E1108" t="s">
        <v>138</v>
      </c>
      <c r="F1108" t="s">
        <v>53</v>
      </c>
      <c r="G1108" t="s">
        <v>54</v>
      </c>
      <c r="H1108" t="s">
        <v>27</v>
      </c>
      <c r="I1108" t="s">
        <v>84</v>
      </c>
      <c r="J1108">
        <v>0</v>
      </c>
      <c r="K1108">
        <v>1000</v>
      </c>
      <c r="L1108">
        <v>0</v>
      </c>
      <c r="M1108" t="s">
        <v>63</v>
      </c>
      <c r="N1108" t="s">
        <v>93</v>
      </c>
      <c r="O1108" t="s">
        <v>79</v>
      </c>
      <c r="P1108" t="s">
        <v>32</v>
      </c>
      <c r="Q1108" t="s">
        <v>33</v>
      </c>
      <c r="T1108">
        <v>1</v>
      </c>
    </row>
    <row r="1109" spans="1:20" x14ac:dyDescent="0.45">
      <c r="A1109" t="s">
        <v>1607</v>
      </c>
      <c r="B1109" t="s">
        <v>434</v>
      </c>
      <c r="C1109" t="s">
        <v>741</v>
      </c>
      <c r="D1109" t="s">
        <v>742</v>
      </c>
      <c r="E1109" t="s">
        <v>372</v>
      </c>
      <c r="F1109" t="s">
        <v>25</v>
      </c>
      <c r="G1109" t="s">
        <v>26</v>
      </c>
      <c r="H1109" t="s">
        <v>71</v>
      </c>
      <c r="I1109" t="s">
        <v>117</v>
      </c>
      <c r="J1109">
        <v>0</v>
      </c>
      <c r="K1109">
        <v>0</v>
      </c>
      <c r="L1109">
        <v>0</v>
      </c>
      <c r="M1109" t="s">
        <v>29</v>
      </c>
      <c r="N1109" t="s">
        <v>57</v>
      </c>
      <c r="O1109" t="s">
        <v>44</v>
      </c>
      <c r="P1109" t="s">
        <v>85</v>
      </c>
      <c r="Q1109" t="s">
        <v>33</v>
      </c>
      <c r="R1109" t="s">
        <v>34</v>
      </c>
      <c r="T1109">
        <v>-1</v>
      </c>
    </row>
    <row r="1110" spans="1:20" x14ac:dyDescent="0.45">
      <c r="A1110" t="s">
        <v>1608</v>
      </c>
      <c r="B1110" t="s">
        <v>411</v>
      </c>
      <c r="C1110" t="s">
        <v>210</v>
      </c>
      <c r="D1110" t="s">
        <v>210</v>
      </c>
      <c r="E1110" t="s">
        <v>227</v>
      </c>
      <c r="F1110" t="s">
        <v>91</v>
      </c>
      <c r="G1110" t="s">
        <v>41</v>
      </c>
      <c r="H1110" t="s">
        <v>27</v>
      </c>
      <c r="I1110" t="s">
        <v>55</v>
      </c>
      <c r="J1110">
        <v>1</v>
      </c>
      <c r="K1110">
        <v>1000</v>
      </c>
      <c r="L1110">
        <v>1000</v>
      </c>
      <c r="M1110" t="s">
        <v>63</v>
      </c>
      <c r="N1110" t="s">
        <v>93</v>
      </c>
      <c r="O1110" t="s">
        <v>31</v>
      </c>
      <c r="P1110" t="s">
        <v>85</v>
      </c>
      <c r="Q1110" t="s">
        <v>45</v>
      </c>
      <c r="R1110" t="s">
        <v>46</v>
      </c>
      <c r="S1110" t="s">
        <v>47</v>
      </c>
      <c r="T1110">
        <v>0</v>
      </c>
    </row>
    <row r="1111" spans="1:20" x14ac:dyDescent="0.45">
      <c r="A1111" t="s">
        <v>1609</v>
      </c>
      <c r="B1111" t="s">
        <v>508</v>
      </c>
      <c r="C1111" t="s">
        <v>508</v>
      </c>
      <c r="D1111" t="s">
        <v>706</v>
      </c>
      <c r="E1111" t="s">
        <v>176</v>
      </c>
      <c r="F1111" t="s">
        <v>168</v>
      </c>
      <c r="G1111" t="s">
        <v>41</v>
      </c>
      <c r="H1111" t="s">
        <v>71</v>
      </c>
      <c r="I1111" t="s">
        <v>117</v>
      </c>
      <c r="J1111">
        <v>2</v>
      </c>
      <c r="K1111">
        <v>2000</v>
      </c>
      <c r="L1111">
        <v>4000</v>
      </c>
      <c r="M1111" t="s">
        <v>56</v>
      </c>
      <c r="N1111" t="s">
        <v>73</v>
      </c>
      <c r="O1111" t="s">
        <v>79</v>
      </c>
      <c r="P1111" t="s">
        <v>58</v>
      </c>
      <c r="Q1111" t="s">
        <v>33</v>
      </c>
      <c r="R1111" t="s">
        <v>34</v>
      </c>
      <c r="T1111">
        <v>-1</v>
      </c>
    </row>
    <row r="1112" spans="1:20" x14ac:dyDescent="0.45">
      <c r="A1112" t="s">
        <v>1610</v>
      </c>
      <c r="B1112" t="s">
        <v>87</v>
      </c>
      <c r="C1112" t="s">
        <v>131</v>
      </c>
      <c r="D1112" t="s">
        <v>131</v>
      </c>
      <c r="E1112" t="s">
        <v>194</v>
      </c>
      <c r="F1112" t="s">
        <v>40</v>
      </c>
      <c r="G1112" t="s">
        <v>41</v>
      </c>
      <c r="H1112" t="s">
        <v>71</v>
      </c>
      <c r="I1112" t="s">
        <v>117</v>
      </c>
      <c r="J1112">
        <v>-1</v>
      </c>
      <c r="K1112">
        <v>500</v>
      </c>
      <c r="L1112">
        <v>-725</v>
      </c>
      <c r="N1112" t="s">
        <v>57</v>
      </c>
      <c r="O1112" t="s">
        <v>64</v>
      </c>
      <c r="P1112" t="s">
        <v>32</v>
      </c>
      <c r="Q1112" t="s">
        <v>33</v>
      </c>
      <c r="R1112" t="s">
        <v>46</v>
      </c>
      <c r="T1112">
        <v>0</v>
      </c>
    </row>
    <row r="1113" spans="1:20" x14ac:dyDescent="0.45">
      <c r="A1113" t="s">
        <v>1611</v>
      </c>
      <c r="B1113" t="s">
        <v>687</v>
      </c>
      <c r="C1113" t="s">
        <v>600</v>
      </c>
      <c r="D1113" t="s">
        <v>277</v>
      </c>
      <c r="E1113" t="s">
        <v>487</v>
      </c>
      <c r="F1113" t="s">
        <v>53</v>
      </c>
      <c r="G1113" t="s">
        <v>54</v>
      </c>
      <c r="H1113" t="s">
        <v>42</v>
      </c>
      <c r="I1113" t="s">
        <v>122</v>
      </c>
      <c r="J1113">
        <v>2</v>
      </c>
      <c r="K1113">
        <v>0</v>
      </c>
      <c r="L1113">
        <v>0</v>
      </c>
      <c r="M1113" t="s">
        <v>63</v>
      </c>
      <c r="N1113" t="s">
        <v>73</v>
      </c>
      <c r="O1113" t="s">
        <v>44</v>
      </c>
      <c r="P1113" t="s">
        <v>32</v>
      </c>
      <c r="Q1113" t="s">
        <v>45</v>
      </c>
      <c r="T1113">
        <v>5</v>
      </c>
    </row>
    <row r="1114" spans="1:20" x14ac:dyDescent="0.45">
      <c r="A1114" t="s">
        <v>1612</v>
      </c>
      <c r="B1114" t="s">
        <v>174</v>
      </c>
      <c r="C1114" t="s">
        <v>444</v>
      </c>
      <c r="D1114" t="s">
        <v>471</v>
      </c>
      <c r="E1114" t="s">
        <v>320</v>
      </c>
      <c r="F1114" t="s">
        <v>146</v>
      </c>
      <c r="G1114" t="s">
        <v>147</v>
      </c>
      <c r="H1114" t="s">
        <v>42</v>
      </c>
      <c r="I1114" t="s">
        <v>122</v>
      </c>
      <c r="J1114">
        <v>0</v>
      </c>
      <c r="K1114">
        <v>0</v>
      </c>
      <c r="L1114">
        <v>0</v>
      </c>
      <c r="M1114" t="s">
        <v>63</v>
      </c>
      <c r="N1114" t="s">
        <v>73</v>
      </c>
      <c r="O1114" t="s">
        <v>31</v>
      </c>
      <c r="P1114" t="s">
        <v>58</v>
      </c>
      <c r="Q1114" t="s">
        <v>45</v>
      </c>
      <c r="R1114" t="s">
        <v>46</v>
      </c>
      <c r="S1114" t="s">
        <v>47</v>
      </c>
      <c r="T1114">
        <v>5</v>
      </c>
    </row>
    <row r="1115" spans="1:20" x14ac:dyDescent="0.45">
      <c r="A1115" t="s">
        <v>1613</v>
      </c>
      <c r="B1115" t="s">
        <v>588</v>
      </c>
      <c r="C1115" t="s">
        <v>589</v>
      </c>
      <c r="D1115" t="s">
        <v>589</v>
      </c>
      <c r="E1115" t="s">
        <v>348</v>
      </c>
      <c r="F1115" t="s">
        <v>40</v>
      </c>
      <c r="G1115" t="s">
        <v>41</v>
      </c>
      <c r="H1115" t="s">
        <v>27</v>
      </c>
      <c r="I1115" t="s">
        <v>84</v>
      </c>
      <c r="J1115">
        <v>1</v>
      </c>
      <c r="K1115">
        <v>1000</v>
      </c>
      <c r="L1115">
        <v>1000</v>
      </c>
      <c r="M1115" t="s">
        <v>56</v>
      </c>
      <c r="N1115" t="s">
        <v>30</v>
      </c>
      <c r="O1115" t="s">
        <v>64</v>
      </c>
      <c r="P1115" t="s">
        <v>58</v>
      </c>
      <c r="Q1115" t="s">
        <v>45</v>
      </c>
      <c r="T1115">
        <v>0</v>
      </c>
    </row>
    <row r="1116" spans="1:20" x14ac:dyDescent="0.45">
      <c r="A1116" t="s">
        <v>1614</v>
      </c>
      <c r="B1116" t="s">
        <v>293</v>
      </c>
      <c r="C1116" t="s">
        <v>294</v>
      </c>
      <c r="D1116" t="s">
        <v>144</v>
      </c>
      <c r="E1116" t="s">
        <v>205</v>
      </c>
      <c r="F1116" t="s">
        <v>25</v>
      </c>
      <c r="G1116" t="s">
        <v>26</v>
      </c>
      <c r="H1116" t="s">
        <v>42</v>
      </c>
      <c r="I1116" t="s">
        <v>78</v>
      </c>
      <c r="J1116">
        <v>-1</v>
      </c>
      <c r="K1116">
        <v>100</v>
      </c>
      <c r="L1116">
        <v>-100</v>
      </c>
      <c r="N1116" t="s">
        <v>73</v>
      </c>
      <c r="O1116" t="s">
        <v>64</v>
      </c>
      <c r="P1116" t="s">
        <v>58</v>
      </c>
      <c r="Q1116" t="s">
        <v>33</v>
      </c>
      <c r="T1116">
        <v>7</v>
      </c>
    </row>
    <row r="1117" spans="1:20" x14ac:dyDescent="0.45">
      <c r="A1117" t="s">
        <v>1615</v>
      </c>
      <c r="B1117" t="s">
        <v>165</v>
      </c>
      <c r="C1117" t="s">
        <v>835</v>
      </c>
      <c r="D1117" t="s">
        <v>229</v>
      </c>
      <c r="E1117" t="s">
        <v>253</v>
      </c>
      <c r="F1117" t="s">
        <v>40</v>
      </c>
      <c r="G1117" t="s">
        <v>41</v>
      </c>
      <c r="H1117" t="s">
        <v>42</v>
      </c>
      <c r="I1117" t="s">
        <v>78</v>
      </c>
      <c r="J1117">
        <v>3</v>
      </c>
      <c r="K1117">
        <v>0</v>
      </c>
      <c r="L1117">
        <v>0</v>
      </c>
      <c r="M1117" t="s">
        <v>29</v>
      </c>
      <c r="N1117" t="s">
        <v>57</v>
      </c>
      <c r="O1117" t="s">
        <v>64</v>
      </c>
      <c r="P1117" t="s">
        <v>58</v>
      </c>
      <c r="Q1117" t="s">
        <v>45</v>
      </c>
      <c r="R1117" t="s">
        <v>46</v>
      </c>
      <c r="S1117" t="s">
        <v>254</v>
      </c>
      <c r="T1117">
        <v>2</v>
      </c>
    </row>
    <row r="1118" spans="1:20" x14ac:dyDescent="0.45">
      <c r="A1118" t="s">
        <v>1616</v>
      </c>
      <c r="B1118" t="s">
        <v>270</v>
      </c>
      <c r="C1118" t="s">
        <v>270</v>
      </c>
      <c r="D1118" t="s">
        <v>95</v>
      </c>
      <c r="E1118" t="s">
        <v>368</v>
      </c>
      <c r="F1118" t="s">
        <v>25</v>
      </c>
      <c r="G1118" t="s">
        <v>26</v>
      </c>
      <c r="H1118" t="s">
        <v>71</v>
      </c>
      <c r="I1118" t="s">
        <v>72</v>
      </c>
      <c r="J1118">
        <v>1</v>
      </c>
      <c r="K1118">
        <v>0</v>
      </c>
      <c r="L1118">
        <v>-204</v>
      </c>
      <c r="N1118" t="s">
        <v>57</v>
      </c>
      <c r="O1118" t="s">
        <v>31</v>
      </c>
      <c r="P1118" t="s">
        <v>85</v>
      </c>
      <c r="Q1118" t="s">
        <v>45</v>
      </c>
      <c r="T1118">
        <v>5</v>
      </c>
    </row>
    <row r="1119" spans="1:20" x14ac:dyDescent="0.45">
      <c r="A1119" t="s">
        <v>1617</v>
      </c>
      <c r="B1119" t="s">
        <v>165</v>
      </c>
      <c r="C1119" t="s">
        <v>229</v>
      </c>
      <c r="D1119" t="s">
        <v>313</v>
      </c>
      <c r="E1119" t="s">
        <v>368</v>
      </c>
      <c r="F1119" t="s">
        <v>53</v>
      </c>
      <c r="G1119" t="s">
        <v>54</v>
      </c>
      <c r="H1119" t="s">
        <v>128</v>
      </c>
      <c r="I1119" t="s">
        <v>231</v>
      </c>
      <c r="J1119">
        <v>-1</v>
      </c>
      <c r="K1119">
        <v>1000</v>
      </c>
      <c r="L1119">
        <v>-1000</v>
      </c>
      <c r="M1119" t="s">
        <v>56</v>
      </c>
      <c r="N1119" t="s">
        <v>30</v>
      </c>
      <c r="O1119" t="s">
        <v>79</v>
      </c>
      <c r="P1119" t="s">
        <v>32</v>
      </c>
      <c r="Q1119" t="s">
        <v>33</v>
      </c>
      <c r="T1119">
        <v>3</v>
      </c>
    </row>
    <row r="1120" spans="1:20" x14ac:dyDescent="0.45">
      <c r="A1120" t="s">
        <v>1618</v>
      </c>
      <c r="B1120" t="s">
        <v>976</v>
      </c>
      <c r="C1120" t="s">
        <v>121</v>
      </c>
      <c r="D1120" t="s">
        <v>120</v>
      </c>
      <c r="E1120" t="s">
        <v>271</v>
      </c>
      <c r="F1120" t="s">
        <v>69</v>
      </c>
      <c r="G1120" t="s">
        <v>70</v>
      </c>
      <c r="H1120" t="s">
        <v>27</v>
      </c>
      <c r="I1120" t="s">
        <v>28</v>
      </c>
      <c r="J1120">
        <v>2</v>
      </c>
      <c r="K1120">
        <v>2000</v>
      </c>
      <c r="L1120">
        <v>4000</v>
      </c>
      <c r="M1120" t="s">
        <v>56</v>
      </c>
      <c r="N1120" t="s">
        <v>30</v>
      </c>
      <c r="O1120" t="s">
        <v>44</v>
      </c>
      <c r="P1120" t="s">
        <v>58</v>
      </c>
      <c r="Q1120" t="s">
        <v>45</v>
      </c>
      <c r="R1120" t="s">
        <v>34</v>
      </c>
      <c r="T1120">
        <v>1</v>
      </c>
    </row>
    <row r="1121" spans="1:20" x14ac:dyDescent="0.45">
      <c r="A1121" t="s">
        <v>2513</v>
      </c>
      <c r="B1121" t="s">
        <v>386</v>
      </c>
      <c r="C1121" t="s">
        <v>99</v>
      </c>
      <c r="D1121" t="s">
        <v>728</v>
      </c>
      <c r="E1121" t="s">
        <v>391</v>
      </c>
      <c r="F1121" t="s">
        <v>168</v>
      </c>
      <c r="G1121" t="s">
        <v>41</v>
      </c>
      <c r="H1121" t="s">
        <v>27</v>
      </c>
      <c r="I1121" t="s">
        <v>28</v>
      </c>
      <c r="J1121">
        <v>3</v>
      </c>
      <c r="K1121">
        <v>2000</v>
      </c>
      <c r="L1121">
        <v>6000</v>
      </c>
      <c r="M1121" t="s">
        <v>63</v>
      </c>
      <c r="N1121" t="s">
        <v>73</v>
      </c>
      <c r="O1121" t="s">
        <v>44</v>
      </c>
      <c r="P1121" t="s">
        <v>85</v>
      </c>
      <c r="Q1121" t="s">
        <v>33</v>
      </c>
      <c r="R1121" t="s">
        <v>46</v>
      </c>
      <c r="S1121" t="s">
        <v>47</v>
      </c>
      <c r="T1121">
        <v>7</v>
      </c>
    </row>
    <row r="1122" spans="1:20" x14ac:dyDescent="0.45">
      <c r="A1122" t="s">
        <v>1619</v>
      </c>
      <c r="B1122" t="s">
        <v>294</v>
      </c>
      <c r="C1122" t="s">
        <v>282</v>
      </c>
      <c r="D1122" t="s">
        <v>293</v>
      </c>
      <c r="E1122" t="s">
        <v>307</v>
      </c>
      <c r="F1122" t="s">
        <v>168</v>
      </c>
      <c r="G1122" t="s">
        <v>41</v>
      </c>
      <c r="H1122" t="s">
        <v>128</v>
      </c>
      <c r="I1122" t="s">
        <v>129</v>
      </c>
      <c r="J1122">
        <v>0</v>
      </c>
      <c r="K1122">
        <v>1000</v>
      </c>
      <c r="L1122">
        <v>0</v>
      </c>
      <c r="M1122" t="s">
        <v>56</v>
      </c>
      <c r="N1122" t="s">
        <v>30</v>
      </c>
      <c r="O1122" t="s">
        <v>44</v>
      </c>
      <c r="P1122" t="s">
        <v>32</v>
      </c>
      <c r="Q1122" t="s">
        <v>33</v>
      </c>
      <c r="R1122" t="s">
        <v>46</v>
      </c>
      <c r="S1122" t="s">
        <v>47</v>
      </c>
      <c r="T1122">
        <v>1</v>
      </c>
    </row>
    <row r="1123" spans="1:20" x14ac:dyDescent="0.45">
      <c r="A1123" t="s">
        <v>1620</v>
      </c>
      <c r="B1123" t="s">
        <v>513</v>
      </c>
      <c r="C1123" t="s">
        <v>512</v>
      </c>
      <c r="D1123" t="s">
        <v>323</v>
      </c>
      <c r="E1123" t="s">
        <v>268</v>
      </c>
      <c r="F1123" t="s">
        <v>53</v>
      </c>
      <c r="G1123" t="s">
        <v>54</v>
      </c>
      <c r="H1123" t="s">
        <v>42</v>
      </c>
      <c r="I1123" t="s">
        <v>122</v>
      </c>
      <c r="J1123">
        <v>1</v>
      </c>
      <c r="K1123">
        <v>100</v>
      </c>
      <c r="L1123">
        <v>100</v>
      </c>
      <c r="M1123" t="s">
        <v>29</v>
      </c>
      <c r="N1123" t="s">
        <v>73</v>
      </c>
      <c r="O1123" t="s">
        <v>64</v>
      </c>
      <c r="P1123" t="s">
        <v>32</v>
      </c>
      <c r="Q1123" t="s">
        <v>45</v>
      </c>
      <c r="R1123" t="s">
        <v>46</v>
      </c>
      <c r="S1123" t="s">
        <v>47</v>
      </c>
      <c r="T1123">
        <v>3</v>
      </c>
    </row>
    <row r="1124" spans="1:20" x14ac:dyDescent="0.45">
      <c r="A1124" t="s">
        <v>1621</v>
      </c>
      <c r="B1124" t="s">
        <v>296</v>
      </c>
      <c r="C1124" t="s">
        <v>296</v>
      </c>
      <c r="D1124" t="s">
        <v>51</v>
      </c>
      <c r="E1124" t="s">
        <v>467</v>
      </c>
      <c r="F1124" t="s">
        <v>91</v>
      </c>
      <c r="G1124" t="s">
        <v>41</v>
      </c>
      <c r="H1124" t="s">
        <v>71</v>
      </c>
      <c r="I1124" t="s">
        <v>72</v>
      </c>
      <c r="J1124">
        <v>3</v>
      </c>
      <c r="K1124">
        <v>100</v>
      </c>
      <c r="L1124">
        <v>300</v>
      </c>
      <c r="M1124" t="s">
        <v>29</v>
      </c>
      <c r="N1124" t="s">
        <v>93</v>
      </c>
      <c r="O1124" t="s">
        <v>31</v>
      </c>
      <c r="P1124" t="s">
        <v>32</v>
      </c>
      <c r="Q1124" t="s">
        <v>45</v>
      </c>
      <c r="R1124" t="s">
        <v>46</v>
      </c>
      <c r="S1124" t="s">
        <v>47</v>
      </c>
      <c r="T1124">
        <v>3</v>
      </c>
    </row>
    <row r="1125" spans="1:20" x14ac:dyDescent="0.45">
      <c r="A1125" t="s">
        <v>1622</v>
      </c>
      <c r="B1125" t="s">
        <v>674</v>
      </c>
      <c r="C1125" t="s">
        <v>675</v>
      </c>
      <c r="D1125" t="s">
        <v>531</v>
      </c>
      <c r="E1125" t="s">
        <v>601</v>
      </c>
      <c r="F1125" t="s">
        <v>146</v>
      </c>
      <c r="G1125" t="s">
        <v>147</v>
      </c>
      <c r="H1125" t="s">
        <v>27</v>
      </c>
      <c r="I1125" t="s">
        <v>55</v>
      </c>
      <c r="J1125">
        <v>3</v>
      </c>
      <c r="K1125">
        <v>500</v>
      </c>
      <c r="L1125">
        <v>1500</v>
      </c>
      <c r="M1125" t="s">
        <v>29</v>
      </c>
      <c r="N1125" t="s">
        <v>57</v>
      </c>
      <c r="O1125" t="s">
        <v>79</v>
      </c>
      <c r="P1125" t="s">
        <v>58</v>
      </c>
      <c r="Q1125" t="s">
        <v>33</v>
      </c>
      <c r="R1125" t="s">
        <v>46</v>
      </c>
      <c r="S1125" t="s">
        <v>245</v>
      </c>
      <c r="T1125">
        <v>-1</v>
      </c>
    </row>
    <row r="1126" spans="1:20" x14ac:dyDescent="0.45">
      <c r="A1126" t="s">
        <v>1623</v>
      </c>
      <c r="B1126" t="s">
        <v>457</v>
      </c>
      <c r="C1126" t="s">
        <v>530</v>
      </c>
      <c r="D1126" t="s">
        <v>1153</v>
      </c>
      <c r="E1126" t="s">
        <v>176</v>
      </c>
      <c r="F1126" t="s">
        <v>91</v>
      </c>
      <c r="G1126" t="s">
        <v>41</v>
      </c>
      <c r="H1126" t="s">
        <v>27</v>
      </c>
      <c r="I1126" t="s">
        <v>84</v>
      </c>
      <c r="J1126">
        <v>1</v>
      </c>
      <c r="K1126">
        <v>2000</v>
      </c>
      <c r="L1126">
        <v>2000</v>
      </c>
      <c r="N1126" t="s">
        <v>93</v>
      </c>
      <c r="O1126" t="s">
        <v>44</v>
      </c>
      <c r="P1126" t="s">
        <v>85</v>
      </c>
      <c r="Q1126" t="s">
        <v>45</v>
      </c>
      <c r="T1126">
        <v>6</v>
      </c>
    </row>
    <row r="1127" spans="1:20" x14ac:dyDescent="0.45">
      <c r="A1127" t="s">
        <v>1624</v>
      </c>
      <c r="B1127" t="s">
        <v>283</v>
      </c>
      <c r="C1127" t="s">
        <v>293</v>
      </c>
      <c r="D1127" t="s">
        <v>627</v>
      </c>
      <c r="E1127" t="s">
        <v>365</v>
      </c>
      <c r="F1127" t="s">
        <v>115</v>
      </c>
      <c r="G1127" t="s">
        <v>116</v>
      </c>
      <c r="H1127" t="s">
        <v>128</v>
      </c>
      <c r="I1127" t="s">
        <v>169</v>
      </c>
      <c r="J1127">
        <v>3</v>
      </c>
      <c r="K1127">
        <v>500</v>
      </c>
      <c r="L1127">
        <v>1500</v>
      </c>
      <c r="M1127" t="s">
        <v>56</v>
      </c>
      <c r="N1127" t="s">
        <v>30</v>
      </c>
      <c r="O1127" t="s">
        <v>44</v>
      </c>
      <c r="P1127" t="s">
        <v>58</v>
      </c>
      <c r="Q1127" t="s">
        <v>45</v>
      </c>
      <c r="T1127">
        <v>7</v>
      </c>
    </row>
    <row r="1128" spans="1:20" x14ac:dyDescent="0.45">
      <c r="A1128" t="s">
        <v>1625</v>
      </c>
      <c r="B1128" t="s">
        <v>99</v>
      </c>
      <c r="C1128" t="s">
        <v>630</v>
      </c>
      <c r="D1128" t="s">
        <v>266</v>
      </c>
      <c r="E1128" t="s">
        <v>167</v>
      </c>
      <c r="F1128" t="s">
        <v>91</v>
      </c>
      <c r="G1128" t="s">
        <v>41</v>
      </c>
      <c r="H1128" t="s">
        <v>42</v>
      </c>
      <c r="I1128" t="s">
        <v>43</v>
      </c>
      <c r="J1128">
        <v>3</v>
      </c>
      <c r="K1128">
        <v>2000</v>
      </c>
      <c r="L1128">
        <v>6000</v>
      </c>
      <c r="M1128" t="s">
        <v>29</v>
      </c>
      <c r="N1128" t="s">
        <v>30</v>
      </c>
      <c r="O1128" t="s">
        <v>64</v>
      </c>
      <c r="P1128" t="s">
        <v>58</v>
      </c>
      <c r="Q1128" t="s">
        <v>33</v>
      </c>
      <c r="T1128">
        <v>-1</v>
      </c>
    </row>
    <row r="1129" spans="1:20" x14ac:dyDescent="0.45">
      <c r="A1129" t="s">
        <v>1626</v>
      </c>
      <c r="B1129" t="s">
        <v>83</v>
      </c>
      <c r="C1129" t="s">
        <v>450</v>
      </c>
      <c r="D1129" t="s">
        <v>83</v>
      </c>
      <c r="E1129" t="s">
        <v>236</v>
      </c>
      <c r="F1129" t="s">
        <v>53</v>
      </c>
      <c r="G1129" t="s">
        <v>54</v>
      </c>
      <c r="H1129" t="s">
        <v>42</v>
      </c>
      <c r="I1129" t="s">
        <v>78</v>
      </c>
      <c r="J1129">
        <v>0</v>
      </c>
      <c r="K1129">
        <v>500</v>
      </c>
      <c r="L1129">
        <v>0</v>
      </c>
      <c r="M1129" t="s">
        <v>29</v>
      </c>
      <c r="N1129" t="s">
        <v>57</v>
      </c>
      <c r="O1129" t="s">
        <v>64</v>
      </c>
      <c r="P1129" t="s">
        <v>32</v>
      </c>
      <c r="Q1129" t="s">
        <v>45</v>
      </c>
      <c r="R1129" t="s">
        <v>46</v>
      </c>
      <c r="T1129">
        <v>2</v>
      </c>
    </row>
    <row r="1130" spans="1:20" x14ac:dyDescent="0.45">
      <c r="A1130" t="s">
        <v>1627</v>
      </c>
      <c r="B1130" t="s">
        <v>175</v>
      </c>
      <c r="C1130" t="s">
        <v>583</v>
      </c>
      <c r="D1130" t="s">
        <v>748</v>
      </c>
      <c r="E1130" t="s">
        <v>284</v>
      </c>
      <c r="F1130" t="s">
        <v>146</v>
      </c>
      <c r="G1130" t="s">
        <v>147</v>
      </c>
      <c r="H1130" t="s">
        <v>128</v>
      </c>
      <c r="I1130" t="s">
        <v>169</v>
      </c>
      <c r="J1130">
        <v>3</v>
      </c>
      <c r="K1130">
        <v>500</v>
      </c>
      <c r="L1130">
        <v>1500</v>
      </c>
      <c r="M1130" t="s">
        <v>29</v>
      </c>
      <c r="N1130" t="s">
        <v>30</v>
      </c>
      <c r="O1130" t="s">
        <v>44</v>
      </c>
      <c r="P1130" t="s">
        <v>32</v>
      </c>
      <c r="Q1130" t="s">
        <v>45</v>
      </c>
      <c r="T1130">
        <v>3</v>
      </c>
    </row>
    <row r="1131" spans="1:20" x14ac:dyDescent="0.45">
      <c r="A1131" t="s">
        <v>1628</v>
      </c>
      <c r="B1131" t="s">
        <v>839</v>
      </c>
      <c r="C1131" t="s">
        <v>406</v>
      </c>
      <c r="D1131" t="s">
        <v>384</v>
      </c>
      <c r="E1131" t="s">
        <v>138</v>
      </c>
      <c r="F1131" t="s">
        <v>40</v>
      </c>
      <c r="G1131" t="s">
        <v>41</v>
      </c>
      <c r="H1131" t="s">
        <v>27</v>
      </c>
      <c r="I1131" t="s">
        <v>28</v>
      </c>
      <c r="J1131">
        <v>-1</v>
      </c>
      <c r="K1131">
        <v>2000</v>
      </c>
      <c r="L1131">
        <v>-2000</v>
      </c>
      <c r="M1131" t="s">
        <v>29</v>
      </c>
      <c r="N1131" t="s">
        <v>30</v>
      </c>
      <c r="O1131" t="s">
        <v>79</v>
      </c>
      <c r="P1131" t="s">
        <v>32</v>
      </c>
      <c r="Q1131" t="s">
        <v>33</v>
      </c>
      <c r="T1131">
        <v>1</v>
      </c>
    </row>
    <row r="1132" spans="1:20" x14ac:dyDescent="0.45">
      <c r="A1132" t="s">
        <v>1629</v>
      </c>
      <c r="B1132" t="s">
        <v>180</v>
      </c>
      <c r="C1132" t="s">
        <v>355</v>
      </c>
      <c r="D1132" t="s">
        <v>394</v>
      </c>
      <c r="E1132" t="s">
        <v>472</v>
      </c>
      <c r="F1132" t="s">
        <v>69</v>
      </c>
      <c r="G1132" t="s">
        <v>70</v>
      </c>
      <c r="H1132" t="s">
        <v>27</v>
      </c>
      <c r="I1132" t="s">
        <v>28</v>
      </c>
      <c r="J1132">
        <v>2</v>
      </c>
      <c r="K1132">
        <v>2000</v>
      </c>
      <c r="L1132">
        <v>4000</v>
      </c>
      <c r="N1132" t="s">
        <v>93</v>
      </c>
      <c r="O1132" t="s">
        <v>31</v>
      </c>
      <c r="P1132" t="s">
        <v>32</v>
      </c>
      <c r="Q1132" t="s">
        <v>45</v>
      </c>
      <c r="R1132" t="s">
        <v>46</v>
      </c>
      <c r="S1132" t="s">
        <v>245</v>
      </c>
      <c r="T1132">
        <v>7</v>
      </c>
    </row>
    <row r="1133" spans="1:20" x14ac:dyDescent="0.45">
      <c r="A1133" t="s">
        <v>1630</v>
      </c>
      <c r="B1133" t="s">
        <v>261</v>
      </c>
      <c r="C1133" t="s">
        <v>260</v>
      </c>
      <c r="D1133" t="s">
        <v>96</v>
      </c>
      <c r="E1133" t="s">
        <v>334</v>
      </c>
      <c r="F1133" t="s">
        <v>115</v>
      </c>
      <c r="G1133" t="s">
        <v>116</v>
      </c>
      <c r="H1133" t="s">
        <v>42</v>
      </c>
      <c r="I1133" t="s">
        <v>122</v>
      </c>
      <c r="J1133">
        <v>1</v>
      </c>
      <c r="K1133">
        <v>0</v>
      </c>
      <c r="L1133">
        <v>485</v>
      </c>
      <c r="M1133" t="s">
        <v>56</v>
      </c>
      <c r="N1133" t="s">
        <v>93</v>
      </c>
      <c r="O1133" t="s">
        <v>44</v>
      </c>
      <c r="P1133" t="s">
        <v>85</v>
      </c>
      <c r="Q1133" t="s">
        <v>33</v>
      </c>
      <c r="T1133">
        <v>-1</v>
      </c>
    </row>
    <row r="1134" spans="1:20" x14ac:dyDescent="0.45">
      <c r="A1134" t="s">
        <v>1631</v>
      </c>
      <c r="B1134" t="s">
        <v>180</v>
      </c>
      <c r="C1134" t="s">
        <v>355</v>
      </c>
      <c r="D1134" t="s">
        <v>180</v>
      </c>
      <c r="E1134" t="s">
        <v>244</v>
      </c>
      <c r="F1134" t="s">
        <v>53</v>
      </c>
      <c r="G1134" t="s">
        <v>54</v>
      </c>
      <c r="H1134" t="s">
        <v>42</v>
      </c>
      <c r="I1134" t="s">
        <v>122</v>
      </c>
      <c r="J1134">
        <v>2</v>
      </c>
      <c r="K1134">
        <v>100</v>
      </c>
      <c r="L1134">
        <v>200</v>
      </c>
      <c r="M1134" t="s">
        <v>56</v>
      </c>
      <c r="N1134" t="s">
        <v>93</v>
      </c>
      <c r="O1134" t="s">
        <v>64</v>
      </c>
      <c r="P1134" t="s">
        <v>85</v>
      </c>
      <c r="Q1134" t="s">
        <v>33</v>
      </c>
      <c r="T1134">
        <v>1</v>
      </c>
    </row>
    <row r="1135" spans="1:20" x14ac:dyDescent="0.45">
      <c r="A1135" t="s">
        <v>1632</v>
      </c>
      <c r="B1135" t="s">
        <v>317</v>
      </c>
      <c r="C1135" t="s">
        <v>798</v>
      </c>
      <c r="D1135" t="s">
        <v>798</v>
      </c>
      <c r="E1135" t="s">
        <v>190</v>
      </c>
      <c r="F1135" t="s">
        <v>40</v>
      </c>
      <c r="G1135" t="s">
        <v>41</v>
      </c>
      <c r="H1135" t="s">
        <v>128</v>
      </c>
      <c r="I1135" t="s">
        <v>231</v>
      </c>
      <c r="J1135">
        <v>1</v>
      </c>
      <c r="K1135">
        <v>500</v>
      </c>
      <c r="L1135">
        <v>500</v>
      </c>
      <c r="N1135" t="s">
        <v>57</v>
      </c>
      <c r="O1135" t="s">
        <v>79</v>
      </c>
      <c r="P1135" t="s">
        <v>58</v>
      </c>
      <c r="Q1135" t="s">
        <v>45</v>
      </c>
      <c r="R1135" t="s">
        <v>34</v>
      </c>
      <c r="T1135">
        <v>0</v>
      </c>
    </row>
    <row r="1136" spans="1:20" x14ac:dyDescent="0.45">
      <c r="A1136" t="s">
        <v>1633</v>
      </c>
      <c r="B1136" t="s">
        <v>124</v>
      </c>
      <c r="C1136" t="s">
        <v>247</v>
      </c>
      <c r="D1136" t="s">
        <v>248</v>
      </c>
      <c r="E1136" t="s">
        <v>227</v>
      </c>
      <c r="F1136" t="s">
        <v>53</v>
      </c>
      <c r="G1136" t="s">
        <v>54</v>
      </c>
      <c r="H1136" t="s">
        <v>128</v>
      </c>
      <c r="I1136" t="s">
        <v>129</v>
      </c>
      <c r="J1136">
        <v>-1</v>
      </c>
      <c r="K1136">
        <v>0</v>
      </c>
      <c r="L1136">
        <v>0</v>
      </c>
      <c r="M1136" t="s">
        <v>56</v>
      </c>
      <c r="N1136" t="s">
        <v>93</v>
      </c>
      <c r="O1136" t="s">
        <v>44</v>
      </c>
      <c r="P1136" t="s">
        <v>32</v>
      </c>
      <c r="Q1136" t="s">
        <v>45</v>
      </c>
      <c r="R1136" t="s">
        <v>46</v>
      </c>
      <c r="S1136" t="s">
        <v>245</v>
      </c>
      <c r="T1136">
        <v>6</v>
      </c>
    </row>
    <row r="1137" spans="1:20" x14ac:dyDescent="0.45">
      <c r="A1137" t="s">
        <v>1634</v>
      </c>
      <c r="B1137" t="s">
        <v>441</v>
      </c>
      <c r="C1137" t="s">
        <v>132</v>
      </c>
      <c r="D1137" t="s">
        <v>132</v>
      </c>
      <c r="E1137" t="s">
        <v>221</v>
      </c>
      <c r="F1137" t="s">
        <v>69</v>
      </c>
      <c r="G1137" t="s">
        <v>70</v>
      </c>
      <c r="H1137" t="s">
        <v>71</v>
      </c>
      <c r="I1137" t="s">
        <v>92</v>
      </c>
      <c r="J1137">
        <v>-1</v>
      </c>
      <c r="K1137">
        <v>2000</v>
      </c>
      <c r="L1137">
        <v>-1560</v>
      </c>
      <c r="M1137" t="s">
        <v>29</v>
      </c>
      <c r="N1137" t="s">
        <v>57</v>
      </c>
      <c r="O1137" t="s">
        <v>31</v>
      </c>
      <c r="P1137" t="s">
        <v>32</v>
      </c>
      <c r="Q1137" t="s">
        <v>33</v>
      </c>
      <c r="T1137">
        <v>0</v>
      </c>
    </row>
    <row r="1138" spans="1:20" x14ac:dyDescent="0.45">
      <c r="A1138" t="s">
        <v>1635</v>
      </c>
      <c r="B1138" t="s">
        <v>316</v>
      </c>
      <c r="C1138" t="s">
        <v>565</v>
      </c>
      <c r="D1138" t="s">
        <v>317</v>
      </c>
      <c r="E1138" t="s">
        <v>190</v>
      </c>
      <c r="F1138" t="s">
        <v>69</v>
      </c>
      <c r="G1138" t="s">
        <v>70</v>
      </c>
      <c r="H1138" t="s">
        <v>128</v>
      </c>
      <c r="I1138" t="s">
        <v>129</v>
      </c>
      <c r="J1138">
        <v>-1</v>
      </c>
      <c r="K1138">
        <v>1000</v>
      </c>
      <c r="L1138">
        <v>-1000</v>
      </c>
      <c r="N1138" t="s">
        <v>30</v>
      </c>
      <c r="O1138" t="s">
        <v>79</v>
      </c>
      <c r="P1138" t="s">
        <v>32</v>
      </c>
      <c r="Q1138" t="s">
        <v>33</v>
      </c>
      <c r="T1138">
        <v>2</v>
      </c>
    </row>
    <row r="1139" spans="1:20" x14ac:dyDescent="0.45">
      <c r="A1139" t="s">
        <v>1636</v>
      </c>
      <c r="B1139" t="s">
        <v>112</v>
      </c>
      <c r="C1139" t="s">
        <v>111</v>
      </c>
      <c r="D1139" t="s">
        <v>38</v>
      </c>
      <c r="E1139" t="s">
        <v>24</v>
      </c>
      <c r="F1139" t="s">
        <v>168</v>
      </c>
      <c r="G1139" t="s">
        <v>41</v>
      </c>
      <c r="H1139" t="s">
        <v>128</v>
      </c>
      <c r="I1139" t="s">
        <v>231</v>
      </c>
      <c r="J1139">
        <v>0</v>
      </c>
      <c r="K1139">
        <v>0</v>
      </c>
      <c r="L1139">
        <v>0</v>
      </c>
      <c r="M1139" t="s">
        <v>63</v>
      </c>
      <c r="N1139" t="s">
        <v>57</v>
      </c>
      <c r="O1139" t="s">
        <v>64</v>
      </c>
      <c r="P1139" t="s">
        <v>58</v>
      </c>
      <c r="Q1139" t="s">
        <v>45</v>
      </c>
      <c r="R1139" t="s">
        <v>34</v>
      </c>
      <c r="T1139">
        <v>-1</v>
      </c>
    </row>
    <row r="1140" spans="1:20" x14ac:dyDescent="0.45">
      <c r="A1140" t="s">
        <v>1637</v>
      </c>
      <c r="B1140" t="s">
        <v>213</v>
      </c>
      <c r="C1140" t="s">
        <v>251</v>
      </c>
      <c r="D1140" t="s">
        <v>788</v>
      </c>
      <c r="E1140" t="s">
        <v>138</v>
      </c>
      <c r="F1140" t="s">
        <v>146</v>
      </c>
      <c r="G1140" t="s">
        <v>147</v>
      </c>
      <c r="H1140" t="s">
        <v>71</v>
      </c>
      <c r="I1140" t="s">
        <v>92</v>
      </c>
      <c r="J1140">
        <v>3</v>
      </c>
      <c r="K1140">
        <v>100</v>
      </c>
      <c r="L1140">
        <v>494</v>
      </c>
      <c r="N1140" t="s">
        <v>93</v>
      </c>
      <c r="O1140" t="s">
        <v>79</v>
      </c>
      <c r="P1140" t="s">
        <v>85</v>
      </c>
      <c r="Q1140" t="s">
        <v>45</v>
      </c>
      <c r="T1140">
        <v>4</v>
      </c>
    </row>
    <row r="1141" spans="1:20" x14ac:dyDescent="0.45">
      <c r="A1141" t="s">
        <v>1638</v>
      </c>
      <c r="B1141" t="s">
        <v>346</v>
      </c>
      <c r="C1141" t="s">
        <v>345</v>
      </c>
      <c r="D1141" t="s">
        <v>220</v>
      </c>
      <c r="E1141" t="s">
        <v>77</v>
      </c>
      <c r="F1141" t="s">
        <v>25</v>
      </c>
      <c r="G1141" t="s">
        <v>26</v>
      </c>
      <c r="H1141" t="s">
        <v>27</v>
      </c>
      <c r="I1141" t="s">
        <v>28</v>
      </c>
      <c r="J1141">
        <v>0</v>
      </c>
      <c r="K1141">
        <v>2000</v>
      </c>
      <c r="L1141">
        <v>0</v>
      </c>
      <c r="N1141" t="s">
        <v>73</v>
      </c>
      <c r="O1141" t="s">
        <v>64</v>
      </c>
      <c r="P1141" t="s">
        <v>32</v>
      </c>
      <c r="Q1141" t="s">
        <v>33</v>
      </c>
      <c r="R1141" t="s">
        <v>34</v>
      </c>
      <c r="T1141">
        <v>-1</v>
      </c>
    </row>
    <row r="1142" spans="1:20" x14ac:dyDescent="0.45">
      <c r="A1142" t="s">
        <v>1639</v>
      </c>
      <c r="B1142" t="s">
        <v>367</v>
      </c>
      <c r="C1142" t="s">
        <v>179</v>
      </c>
      <c r="D1142" t="s">
        <v>179</v>
      </c>
      <c r="E1142" t="s">
        <v>263</v>
      </c>
      <c r="F1142" t="s">
        <v>25</v>
      </c>
      <c r="G1142" t="s">
        <v>26</v>
      </c>
      <c r="H1142" t="s">
        <v>42</v>
      </c>
      <c r="I1142" t="s">
        <v>78</v>
      </c>
      <c r="J1142">
        <v>0</v>
      </c>
      <c r="K1142">
        <v>1000</v>
      </c>
      <c r="L1142">
        <v>0</v>
      </c>
      <c r="M1142" t="s">
        <v>29</v>
      </c>
      <c r="N1142" t="s">
        <v>93</v>
      </c>
      <c r="O1142" t="s">
        <v>79</v>
      </c>
      <c r="P1142" t="s">
        <v>85</v>
      </c>
      <c r="Q1142" t="s">
        <v>33</v>
      </c>
      <c r="R1142" t="s">
        <v>46</v>
      </c>
      <c r="T1142">
        <v>0</v>
      </c>
    </row>
    <row r="1143" spans="1:20" x14ac:dyDescent="0.45">
      <c r="A1143" t="s">
        <v>1640</v>
      </c>
      <c r="B1143" t="s">
        <v>166</v>
      </c>
      <c r="C1143" t="s">
        <v>942</v>
      </c>
      <c r="D1143" t="s">
        <v>557</v>
      </c>
      <c r="E1143" t="s">
        <v>598</v>
      </c>
      <c r="F1143" t="s">
        <v>168</v>
      </c>
      <c r="G1143" t="s">
        <v>41</v>
      </c>
      <c r="H1143" t="s">
        <v>128</v>
      </c>
      <c r="I1143" t="s">
        <v>169</v>
      </c>
      <c r="J1143">
        <v>1</v>
      </c>
      <c r="K1143">
        <v>100</v>
      </c>
      <c r="L1143">
        <v>100</v>
      </c>
      <c r="M1143" t="s">
        <v>56</v>
      </c>
      <c r="N1143" t="s">
        <v>57</v>
      </c>
      <c r="O1143" t="s">
        <v>79</v>
      </c>
      <c r="P1143" t="s">
        <v>58</v>
      </c>
      <c r="Q1143" t="s">
        <v>33</v>
      </c>
      <c r="T1143">
        <v>3</v>
      </c>
    </row>
    <row r="1144" spans="1:20" x14ac:dyDescent="0.45">
      <c r="A1144" t="s">
        <v>1641</v>
      </c>
      <c r="B1144" t="s">
        <v>215</v>
      </c>
      <c r="C1144" t="s">
        <v>478</v>
      </c>
      <c r="D1144" t="s">
        <v>478</v>
      </c>
      <c r="E1144" t="s">
        <v>361</v>
      </c>
      <c r="F1144" t="s">
        <v>168</v>
      </c>
      <c r="G1144" t="s">
        <v>41</v>
      </c>
      <c r="H1144" t="s">
        <v>42</v>
      </c>
      <c r="I1144" t="s">
        <v>78</v>
      </c>
      <c r="J1144">
        <v>-1</v>
      </c>
      <c r="K1144">
        <v>2000</v>
      </c>
      <c r="L1144">
        <v>-2245</v>
      </c>
      <c r="N1144" t="s">
        <v>93</v>
      </c>
      <c r="O1144" t="s">
        <v>79</v>
      </c>
      <c r="P1144" t="s">
        <v>58</v>
      </c>
      <c r="Q1144" t="s">
        <v>45</v>
      </c>
      <c r="R1144" t="s">
        <v>34</v>
      </c>
      <c r="T1144">
        <v>0</v>
      </c>
    </row>
    <row r="1145" spans="1:20" x14ac:dyDescent="0.45">
      <c r="A1145" t="s">
        <v>1642</v>
      </c>
      <c r="B1145" t="s">
        <v>718</v>
      </c>
      <c r="C1145" t="s">
        <v>667</v>
      </c>
      <c r="D1145" t="s">
        <v>559</v>
      </c>
      <c r="E1145" t="s">
        <v>348</v>
      </c>
      <c r="F1145" t="s">
        <v>146</v>
      </c>
      <c r="G1145" t="s">
        <v>147</v>
      </c>
      <c r="H1145" t="s">
        <v>27</v>
      </c>
      <c r="I1145" t="s">
        <v>28</v>
      </c>
      <c r="J1145">
        <v>3</v>
      </c>
      <c r="K1145">
        <v>1000</v>
      </c>
      <c r="L1145">
        <v>3000</v>
      </c>
      <c r="M1145" t="s">
        <v>29</v>
      </c>
      <c r="N1145" t="s">
        <v>93</v>
      </c>
      <c r="O1145" t="s">
        <v>79</v>
      </c>
      <c r="P1145" t="s">
        <v>58</v>
      </c>
      <c r="Q1145" t="s">
        <v>45</v>
      </c>
      <c r="R1145" t="s">
        <v>34</v>
      </c>
      <c r="T1145">
        <v>6</v>
      </c>
    </row>
    <row r="1146" spans="1:20" x14ac:dyDescent="0.45">
      <c r="A1146" t="s">
        <v>1643</v>
      </c>
      <c r="B1146" t="s">
        <v>66</v>
      </c>
      <c r="C1146" t="s">
        <v>112</v>
      </c>
      <c r="D1146" t="s">
        <v>218</v>
      </c>
      <c r="E1146" t="s">
        <v>39</v>
      </c>
      <c r="F1146" t="s">
        <v>40</v>
      </c>
      <c r="G1146" t="s">
        <v>41</v>
      </c>
      <c r="H1146" t="s">
        <v>71</v>
      </c>
      <c r="I1146" t="s">
        <v>117</v>
      </c>
      <c r="J1146">
        <v>0</v>
      </c>
      <c r="K1146">
        <v>2000</v>
      </c>
      <c r="L1146">
        <v>0</v>
      </c>
      <c r="M1146" t="s">
        <v>56</v>
      </c>
      <c r="N1146" t="s">
        <v>93</v>
      </c>
      <c r="O1146" t="s">
        <v>64</v>
      </c>
      <c r="P1146" t="s">
        <v>32</v>
      </c>
      <c r="Q1146" t="s">
        <v>33</v>
      </c>
      <c r="R1146" t="s">
        <v>46</v>
      </c>
      <c r="S1146" t="s">
        <v>47</v>
      </c>
      <c r="T1146">
        <v>3</v>
      </c>
    </row>
    <row r="1147" spans="1:20" x14ac:dyDescent="0.45">
      <c r="A1147" t="s">
        <v>1644</v>
      </c>
      <c r="B1147" t="s">
        <v>165</v>
      </c>
      <c r="C1147" t="s">
        <v>835</v>
      </c>
      <c r="D1147" t="s">
        <v>644</v>
      </c>
      <c r="E1147" t="s">
        <v>97</v>
      </c>
      <c r="F1147" t="s">
        <v>40</v>
      </c>
      <c r="G1147" t="s">
        <v>41</v>
      </c>
      <c r="H1147" t="s">
        <v>128</v>
      </c>
      <c r="I1147" t="s">
        <v>231</v>
      </c>
      <c r="J1147">
        <v>0</v>
      </c>
      <c r="K1147">
        <v>0</v>
      </c>
      <c r="L1147">
        <v>-486</v>
      </c>
      <c r="M1147" t="s">
        <v>63</v>
      </c>
      <c r="N1147" t="s">
        <v>73</v>
      </c>
      <c r="O1147" t="s">
        <v>31</v>
      </c>
      <c r="P1147" t="s">
        <v>32</v>
      </c>
      <c r="Q1147" t="s">
        <v>33</v>
      </c>
      <c r="R1147" t="s">
        <v>46</v>
      </c>
      <c r="S1147" t="s">
        <v>245</v>
      </c>
      <c r="T1147">
        <v>6</v>
      </c>
    </row>
    <row r="1148" spans="1:20" x14ac:dyDescent="0.45">
      <c r="A1148" t="s">
        <v>1645</v>
      </c>
      <c r="B1148" t="s">
        <v>102</v>
      </c>
      <c r="C1148" t="s">
        <v>102</v>
      </c>
      <c r="D1148" t="s">
        <v>283</v>
      </c>
      <c r="E1148" t="s">
        <v>284</v>
      </c>
      <c r="F1148" t="s">
        <v>91</v>
      </c>
      <c r="G1148" t="s">
        <v>41</v>
      </c>
      <c r="H1148" t="s">
        <v>27</v>
      </c>
      <c r="I1148" t="s">
        <v>84</v>
      </c>
      <c r="J1148">
        <v>2</v>
      </c>
      <c r="K1148">
        <v>500</v>
      </c>
      <c r="L1148">
        <v>1000</v>
      </c>
      <c r="N1148" t="s">
        <v>93</v>
      </c>
      <c r="O1148" t="s">
        <v>44</v>
      </c>
      <c r="P1148" t="s">
        <v>32</v>
      </c>
      <c r="Q1148" t="s">
        <v>33</v>
      </c>
      <c r="R1148" t="s">
        <v>46</v>
      </c>
      <c r="S1148" t="s">
        <v>47</v>
      </c>
      <c r="T1148">
        <v>5</v>
      </c>
    </row>
    <row r="1149" spans="1:20" x14ac:dyDescent="0.45">
      <c r="A1149" t="s">
        <v>1646</v>
      </c>
      <c r="B1149" t="s">
        <v>588</v>
      </c>
      <c r="C1149" t="s">
        <v>316</v>
      </c>
      <c r="D1149" t="s">
        <v>826</v>
      </c>
      <c r="E1149" t="s">
        <v>181</v>
      </c>
      <c r="F1149" t="s">
        <v>115</v>
      </c>
      <c r="G1149" t="s">
        <v>116</v>
      </c>
      <c r="H1149" t="s">
        <v>42</v>
      </c>
      <c r="I1149" t="s">
        <v>122</v>
      </c>
      <c r="J1149">
        <v>2</v>
      </c>
      <c r="K1149">
        <v>1000</v>
      </c>
      <c r="L1149">
        <v>2000</v>
      </c>
      <c r="M1149" t="s">
        <v>29</v>
      </c>
      <c r="N1149" t="s">
        <v>30</v>
      </c>
      <c r="O1149" t="s">
        <v>79</v>
      </c>
      <c r="P1149" t="s">
        <v>58</v>
      </c>
      <c r="Q1149" t="s">
        <v>45</v>
      </c>
      <c r="R1149" t="s">
        <v>46</v>
      </c>
      <c r="T1149">
        <v>7</v>
      </c>
    </row>
    <row r="1150" spans="1:20" x14ac:dyDescent="0.45">
      <c r="A1150" t="s">
        <v>1647</v>
      </c>
      <c r="B1150" t="s">
        <v>49</v>
      </c>
      <c r="C1150" t="s">
        <v>297</v>
      </c>
      <c r="D1150" t="s">
        <v>282</v>
      </c>
      <c r="E1150" t="s">
        <v>176</v>
      </c>
      <c r="F1150" t="s">
        <v>168</v>
      </c>
      <c r="G1150" t="s">
        <v>41</v>
      </c>
      <c r="H1150" t="s">
        <v>42</v>
      </c>
      <c r="I1150" t="s">
        <v>78</v>
      </c>
      <c r="J1150">
        <v>3</v>
      </c>
      <c r="K1150">
        <v>500</v>
      </c>
      <c r="L1150">
        <v>1500</v>
      </c>
      <c r="M1150" t="s">
        <v>29</v>
      </c>
      <c r="N1150" t="s">
        <v>57</v>
      </c>
      <c r="O1150" t="s">
        <v>64</v>
      </c>
      <c r="P1150" t="s">
        <v>58</v>
      </c>
      <c r="Q1150" t="s">
        <v>45</v>
      </c>
      <c r="T1150">
        <v>5</v>
      </c>
    </row>
    <row r="1151" spans="1:20" x14ac:dyDescent="0.45">
      <c r="A1151" t="s">
        <v>1648</v>
      </c>
      <c r="B1151" t="s">
        <v>741</v>
      </c>
      <c r="C1151" t="s">
        <v>257</v>
      </c>
      <c r="D1151" t="s">
        <v>976</v>
      </c>
      <c r="E1151" t="s">
        <v>960</v>
      </c>
      <c r="F1151" t="s">
        <v>25</v>
      </c>
      <c r="G1151" t="s">
        <v>26</v>
      </c>
      <c r="H1151" t="s">
        <v>27</v>
      </c>
      <c r="I1151" t="s">
        <v>84</v>
      </c>
      <c r="J1151">
        <v>-1</v>
      </c>
      <c r="K1151">
        <v>100</v>
      </c>
      <c r="L1151">
        <v>-100</v>
      </c>
      <c r="M1151" t="s">
        <v>29</v>
      </c>
      <c r="N1151" t="s">
        <v>93</v>
      </c>
      <c r="O1151" t="s">
        <v>31</v>
      </c>
      <c r="P1151" t="s">
        <v>58</v>
      </c>
      <c r="Q1151" t="s">
        <v>45</v>
      </c>
      <c r="R1151" t="s">
        <v>46</v>
      </c>
      <c r="T1151">
        <v>6</v>
      </c>
    </row>
    <row r="1152" spans="1:20" x14ac:dyDescent="0.45">
      <c r="A1152" t="s">
        <v>1649</v>
      </c>
      <c r="B1152" t="s">
        <v>274</v>
      </c>
      <c r="C1152" t="s">
        <v>407</v>
      </c>
      <c r="D1152" t="s">
        <v>407</v>
      </c>
      <c r="E1152" t="s">
        <v>305</v>
      </c>
      <c r="F1152" t="s">
        <v>69</v>
      </c>
      <c r="G1152" t="s">
        <v>70</v>
      </c>
      <c r="H1152" t="s">
        <v>42</v>
      </c>
      <c r="I1152" t="s">
        <v>122</v>
      </c>
      <c r="J1152">
        <v>1</v>
      </c>
      <c r="K1152">
        <v>1000</v>
      </c>
      <c r="L1152">
        <v>1000</v>
      </c>
      <c r="M1152" t="s">
        <v>56</v>
      </c>
      <c r="N1152" t="s">
        <v>73</v>
      </c>
      <c r="O1152" t="s">
        <v>44</v>
      </c>
      <c r="P1152" t="s">
        <v>85</v>
      </c>
      <c r="Q1152" t="s">
        <v>33</v>
      </c>
      <c r="T1152">
        <v>0</v>
      </c>
    </row>
    <row r="1153" spans="1:20" x14ac:dyDescent="0.45">
      <c r="A1153" t="s">
        <v>1650</v>
      </c>
      <c r="B1153" t="s">
        <v>23</v>
      </c>
      <c r="C1153" t="s">
        <v>196</v>
      </c>
      <c r="D1153" t="s">
        <v>23</v>
      </c>
      <c r="E1153" t="s">
        <v>379</v>
      </c>
      <c r="F1153" t="s">
        <v>40</v>
      </c>
      <c r="G1153" t="s">
        <v>41</v>
      </c>
      <c r="H1153" t="s">
        <v>71</v>
      </c>
      <c r="I1153" t="s">
        <v>72</v>
      </c>
      <c r="J1153">
        <v>2</v>
      </c>
      <c r="K1153">
        <v>1000</v>
      </c>
      <c r="L1153">
        <v>2000</v>
      </c>
      <c r="N1153" t="s">
        <v>57</v>
      </c>
      <c r="O1153" t="s">
        <v>31</v>
      </c>
      <c r="P1153" t="s">
        <v>58</v>
      </c>
      <c r="Q1153" t="s">
        <v>45</v>
      </c>
      <c r="R1153" t="s">
        <v>46</v>
      </c>
      <c r="T1153">
        <v>-1</v>
      </c>
    </row>
    <row r="1154" spans="1:20" x14ac:dyDescent="0.45">
      <c r="A1154" t="s">
        <v>1651</v>
      </c>
      <c r="B1154" t="s">
        <v>686</v>
      </c>
      <c r="C1154" t="s">
        <v>686</v>
      </c>
      <c r="D1154" t="s">
        <v>714</v>
      </c>
      <c r="E1154" t="s">
        <v>104</v>
      </c>
      <c r="F1154" t="s">
        <v>69</v>
      </c>
      <c r="G1154" t="s">
        <v>70</v>
      </c>
      <c r="H1154" t="s">
        <v>71</v>
      </c>
      <c r="I1154" t="s">
        <v>117</v>
      </c>
      <c r="J1154">
        <v>2</v>
      </c>
      <c r="K1154">
        <v>100</v>
      </c>
      <c r="L1154">
        <v>200</v>
      </c>
      <c r="N1154" t="s">
        <v>30</v>
      </c>
      <c r="O1154" t="s">
        <v>44</v>
      </c>
      <c r="P1154" t="s">
        <v>85</v>
      </c>
      <c r="Q1154" t="s">
        <v>45</v>
      </c>
      <c r="R1154" t="s">
        <v>46</v>
      </c>
      <c r="S1154" t="s">
        <v>245</v>
      </c>
      <c r="T1154">
        <v>-1</v>
      </c>
    </row>
    <row r="1155" spans="1:20" x14ac:dyDescent="0.45">
      <c r="A1155" t="s">
        <v>1652</v>
      </c>
      <c r="B1155" t="s">
        <v>364</v>
      </c>
      <c r="C1155" t="s">
        <v>504</v>
      </c>
      <c r="D1155" t="s">
        <v>718</v>
      </c>
      <c r="E1155" t="s">
        <v>141</v>
      </c>
      <c r="F1155" t="s">
        <v>168</v>
      </c>
      <c r="G1155" t="s">
        <v>41</v>
      </c>
      <c r="H1155" t="s">
        <v>42</v>
      </c>
      <c r="I1155" t="s">
        <v>43</v>
      </c>
      <c r="J1155">
        <v>1</v>
      </c>
      <c r="K1155">
        <v>2000</v>
      </c>
      <c r="L1155">
        <v>2000</v>
      </c>
      <c r="M1155" t="s">
        <v>56</v>
      </c>
      <c r="N1155" t="s">
        <v>57</v>
      </c>
      <c r="O1155" t="s">
        <v>64</v>
      </c>
      <c r="P1155" t="s">
        <v>85</v>
      </c>
      <c r="Q1155" t="s">
        <v>45</v>
      </c>
      <c r="T1155">
        <v>1</v>
      </c>
    </row>
    <row r="1156" spans="1:20" x14ac:dyDescent="0.45">
      <c r="A1156" t="s">
        <v>1653</v>
      </c>
      <c r="B1156" t="s">
        <v>156</v>
      </c>
      <c r="C1156" t="s">
        <v>156</v>
      </c>
      <c r="D1156" t="s">
        <v>393</v>
      </c>
      <c r="E1156" t="s">
        <v>244</v>
      </c>
      <c r="F1156" t="s">
        <v>168</v>
      </c>
      <c r="G1156" t="s">
        <v>41</v>
      </c>
      <c r="H1156" t="s">
        <v>128</v>
      </c>
      <c r="I1156" t="s">
        <v>129</v>
      </c>
      <c r="J1156">
        <v>1</v>
      </c>
      <c r="K1156">
        <v>2000</v>
      </c>
      <c r="L1156">
        <v>2000</v>
      </c>
      <c r="N1156" t="s">
        <v>30</v>
      </c>
      <c r="O1156" t="s">
        <v>44</v>
      </c>
      <c r="P1156" t="s">
        <v>32</v>
      </c>
      <c r="Q1156" t="s">
        <v>45</v>
      </c>
      <c r="R1156" t="s">
        <v>34</v>
      </c>
      <c r="T1156">
        <v>5</v>
      </c>
    </row>
    <row r="1157" spans="1:20" x14ac:dyDescent="0.45">
      <c r="A1157" t="s">
        <v>1654</v>
      </c>
      <c r="B1157" t="s">
        <v>533</v>
      </c>
      <c r="C1157" t="s">
        <v>113</v>
      </c>
      <c r="D1157" t="s">
        <v>534</v>
      </c>
      <c r="E1157" t="s">
        <v>280</v>
      </c>
      <c r="F1157" t="s">
        <v>115</v>
      </c>
      <c r="G1157" t="s">
        <v>116</v>
      </c>
      <c r="H1157" t="s">
        <v>128</v>
      </c>
      <c r="I1157" t="s">
        <v>129</v>
      </c>
      <c r="J1157">
        <v>2</v>
      </c>
      <c r="K1157">
        <v>100</v>
      </c>
      <c r="L1157">
        <v>200</v>
      </c>
      <c r="M1157" t="s">
        <v>63</v>
      </c>
      <c r="N1157" t="s">
        <v>73</v>
      </c>
      <c r="O1157" t="s">
        <v>44</v>
      </c>
      <c r="P1157" t="s">
        <v>32</v>
      </c>
      <c r="Q1157" t="s">
        <v>45</v>
      </c>
      <c r="R1157" t="s">
        <v>34</v>
      </c>
      <c r="T1157">
        <v>6</v>
      </c>
    </row>
    <row r="1158" spans="1:20" x14ac:dyDescent="0.45">
      <c r="A1158" t="s">
        <v>1655</v>
      </c>
      <c r="B1158" t="s">
        <v>458</v>
      </c>
      <c r="C1158" t="s">
        <v>674</v>
      </c>
      <c r="D1158" t="s">
        <v>778</v>
      </c>
      <c r="E1158" t="s">
        <v>263</v>
      </c>
      <c r="F1158" t="s">
        <v>91</v>
      </c>
      <c r="G1158" t="s">
        <v>41</v>
      </c>
      <c r="H1158" t="s">
        <v>27</v>
      </c>
      <c r="I1158" t="s">
        <v>84</v>
      </c>
      <c r="J1158">
        <v>1</v>
      </c>
      <c r="K1158">
        <v>500</v>
      </c>
      <c r="L1158">
        <v>500</v>
      </c>
      <c r="M1158" t="s">
        <v>56</v>
      </c>
      <c r="N1158" t="s">
        <v>73</v>
      </c>
      <c r="O1158" t="s">
        <v>64</v>
      </c>
      <c r="P1158" t="s">
        <v>85</v>
      </c>
      <c r="Q1158" t="s">
        <v>33</v>
      </c>
      <c r="T1158">
        <v>4</v>
      </c>
    </row>
    <row r="1159" spans="1:20" x14ac:dyDescent="0.45">
      <c r="A1159" t="s">
        <v>1656</v>
      </c>
      <c r="B1159" t="s">
        <v>310</v>
      </c>
      <c r="C1159" t="s">
        <v>552</v>
      </c>
      <c r="D1159" t="s">
        <v>178</v>
      </c>
      <c r="E1159" t="s">
        <v>154</v>
      </c>
      <c r="F1159" t="s">
        <v>25</v>
      </c>
      <c r="G1159" t="s">
        <v>26</v>
      </c>
      <c r="H1159" t="s">
        <v>42</v>
      </c>
      <c r="I1159" t="s">
        <v>43</v>
      </c>
      <c r="J1159">
        <v>2</v>
      </c>
      <c r="K1159">
        <v>0</v>
      </c>
      <c r="L1159">
        <v>0</v>
      </c>
      <c r="N1159" t="s">
        <v>57</v>
      </c>
      <c r="O1159" t="s">
        <v>44</v>
      </c>
      <c r="P1159" t="s">
        <v>85</v>
      </c>
      <c r="Q1159" t="s">
        <v>33</v>
      </c>
      <c r="R1159" t="s">
        <v>34</v>
      </c>
      <c r="T1159">
        <v>5</v>
      </c>
    </row>
    <row r="1160" spans="1:20" x14ac:dyDescent="0.45">
      <c r="A1160" t="s">
        <v>1657</v>
      </c>
      <c r="B1160" t="s">
        <v>908</v>
      </c>
      <c r="C1160" t="s">
        <v>83</v>
      </c>
      <c r="D1160" t="s">
        <v>909</v>
      </c>
      <c r="E1160" t="s">
        <v>414</v>
      </c>
      <c r="F1160" t="s">
        <v>146</v>
      </c>
      <c r="G1160" t="s">
        <v>147</v>
      </c>
      <c r="H1160" t="s">
        <v>128</v>
      </c>
      <c r="I1160" t="s">
        <v>231</v>
      </c>
      <c r="J1160">
        <v>0</v>
      </c>
      <c r="K1160">
        <v>500</v>
      </c>
      <c r="L1160">
        <v>0</v>
      </c>
      <c r="M1160" t="s">
        <v>63</v>
      </c>
      <c r="N1160" t="s">
        <v>57</v>
      </c>
      <c r="O1160" t="s">
        <v>31</v>
      </c>
      <c r="P1160" t="s">
        <v>58</v>
      </c>
      <c r="Q1160" t="s">
        <v>33</v>
      </c>
      <c r="R1160" t="s">
        <v>46</v>
      </c>
      <c r="T1160">
        <v>4</v>
      </c>
    </row>
    <row r="1161" spans="1:20" x14ac:dyDescent="0.45">
      <c r="A1161" t="s">
        <v>1658</v>
      </c>
      <c r="B1161" t="s">
        <v>588</v>
      </c>
      <c r="C1161" t="s">
        <v>589</v>
      </c>
      <c r="D1161" t="s">
        <v>588</v>
      </c>
      <c r="E1161" t="s">
        <v>495</v>
      </c>
      <c r="F1161" t="s">
        <v>115</v>
      </c>
      <c r="G1161" t="s">
        <v>116</v>
      </c>
      <c r="H1161" t="s">
        <v>128</v>
      </c>
      <c r="I1161" t="s">
        <v>169</v>
      </c>
      <c r="J1161">
        <v>1</v>
      </c>
      <c r="K1161">
        <v>2000</v>
      </c>
      <c r="L1161">
        <v>2000</v>
      </c>
      <c r="N1161" t="s">
        <v>30</v>
      </c>
      <c r="O1161" t="s">
        <v>31</v>
      </c>
      <c r="P1161" t="s">
        <v>32</v>
      </c>
      <c r="Q1161" t="s">
        <v>45</v>
      </c>
      <c r="R1161" t="s">
        <v>34</v>
      </c>
      <c r="T1161">
        <v>1</v>
      </c>
    </row>
    <row r="1162" spans="1:20" x14ac:dyDescent="0.45">
      <c r="A1162" t="s">
        <v>1659</v>
      </c>
      <c r="B1162" t="s">
        <v>316</v>
      </c>
      <c r="C1162" t="s">
        <v>622</v>
      </c>
      <c r="D1162" t="s">
        <v>826</v>
      </c>
      <c r="E1162" t="s">
        <v>774</v>
      </c>
      <c r="F1162" t="s">
        <v>115</v>
      </c>
      <c r="G1162" t="s">
        <v>116</v>
      </c>
      <c r="H1162" t="s">
        <v>42</v>
      </c>
      <c r="I1162" t="s">
        <v>122</v>
      </c>
      <c r="J1162">
        <v>-1</v>
      </c>
      <c r="K1162">
        <v>0</v>
      </c>
      <c r="L1162">
        <v>0</v>
      </c>
      <c r="M1162" t="s">
        <v>29</v>
      </c>
      <c r="N1162" t="s">
        <v>30</v>
      </c>
      <c r="O1162" t="s">
        <v>64</v>
      </c>
      <c r="P1162" t="s">
        <v>58</v>
      </c>
      <c r="Q1162" t="s">
        <v>33</v>
      </c>
      <c r="R1162" t="s">
        <v>34</v>
      </c>
      <c r="T1162">
        <v>5</v>
      </c>
    </row>
    <row r="1163" spans="1:20" x14ac:dyDescent="0.45">
      <c r="A1163" t="s">
        <v>1660</v>
      </c>
      <c r="B1163" t="s">
        <v>233</v>
      </c>
      <c r="C1163" t="s">
        <v>745</v>
      </c>
      <c r="D1163" t="s">
        <v>89</v>
      </c>
      <c r="E1163" t="s">
        <v>90</v>
      </c>
      <c r="F1163" t="s">
        <v>115</v>
      </c>
      <c r="G1163" t="s">
        <v>116</v>
      </c>
      <c r="H1163" t="s">
        <v>42</v>
      </c>
      <c r="I1163" t="s">
        <v>122</v>
      </c>
      <c r="J1163">
        <v>3</v>
      </c>
      <c r="K1163">
        <v>100</v>
      </c>
      <c r="L1163">
        <v>300</v>
      </c>
      <c r="M1163" t="s">
        <v>63</v>
      </c>
      <c r="N1163" t="s">
        <v>57</v>
      </c>
      <c r="O1163" t="s">
        <v>44</v>
      </c>
      <c r="P1163" t="s">
        <v>32</v>
      </c>
      <c r="Q1163" t="s">
        <v>33</v>
      </c>
      <c r="R1163" t="s">
        <v>46</v>
      </c>
      <c r="S1163" t="s">
        <v>47</v>
      </c>
      <c r="T1163">
        <v>6</v>
      </c>
    </row>
    <row r="1164" spans="1:20" x14ac:dyDescent="0.45">
      <c r="A1164" t="s">
        <v>1661</v>
      </c>
      <c r="B1164" t="s">
        <v>279</v>
      </c>
      <c r="C1164" t="s">
        <v>407</v>
      </c>
      <c r="D1164" t="s">
        <v>521</v>
      </c>
      <c r="E1164" t="s">
        <v>365</v>
      </c>
      <c r="F1164" t="s">
        <v>91</v>
      </c>
      <c r="G1164" t="s">
        <v>41</v>
      </c>
      <c r="H1164" t="s">
        <v>128</v>
      </c>
      <c r="I1164" t="s">
        <v>169</v>
      </c>
      <c r="J1164">
        <v>2</v>
      </c>
      <c r="K1164">
        <v>100</v>
      </c>
      <c r="L1164">
        <v>200</v>
      </c>
      <c r="N1164" t="s">
        <v>73</v>
      </c>
      <c r="O1164" t="s">
        <v>44</v>
      </c>
      <c r="P1164" t="s">
        <v>32</v>
      </c>
      <c r="Q1164" t="s">
        <v>45</v>
      </c>
      <c r="T1164">
        <v>5</v>
      </c>
    </row>
    <row r="1165" spans="1:20" x14ac:dyDescent="0.45">
      <c r="A1165" t="s">
        <v>1662</v>
      </c>
      <c r="B1165" t="s">
        <v>821</v>
      </c>
      <c r="C1165" t="s">
        <v>251</v>
      </c>
      <c r="D1165" t="s">
        <v>567</v>
      </c>
      <c r="E1165" t="s">
        <v>611</v>
      </c>
      <c r="F1165" t="s">
        <v>146</v>
      </c>
      <c r="G1165" t="s">
        <v>147</v>
      </c>
      <c r="H1165" t="s">
        <v>27</v>
      </c>
      <c r="I1165" t="s">
        <v>28</v>
      </c>
      <c r="J1165">
        <v>2</v>
      </c>
      <c r="K1165">
        <v>1000</v>
      </c>
      <c r="L1165">
        <v>2000</v>
      </c>
      <c r="N1165" t="s">
        <v>73</v>
      </c>
      <c r="O1165" t="s">
        <v>44</v>
      </c>
      <c r="P1165" t="s">
        <v>32</v>
      </c>
      <c r="Q1165" t="s">
        <v>33</v>
      </c>
      <c r="R1165" t="s">
        <v>34</v>
      </c>
      <c r="T1165">
        <v>5</v>
      </c>
    </row>
    <row r="1166" spans="1:20" x14ac:dyDescent="0.45">
      <c r="A1166" t="s">
        <v>1663</v>
      </c>
      <c r="B1166" t="s">
        <v>909</v>
      </c>
      <c r="C1166" t="s">
        <v>910</v>
      </c>
      <c r="D1166" t="s">
        <v>1026</v>
      </c>
      <c r="E1166" t="s">
        <v>365</v>
      </c>
      <c r="F1166" t="s">
        <v>168</v>
      </c>
      <c r="G1166" t="s">
        <v>41</v>
      </c>
      <c r="H1166" t="s">
        <v>27</v>
      </c>
      <c r="I1166" t="s">
        <v>55</v>
      </c>
      <c r="J1166">
        <v>2</v>
      </c>
      <c r="K1166">
        <v>1000</v>
      </c>
      <c r="L1166">
        <v>1762</v>
      </c>
      <c r="M1166" t="s">
        <v>29</v>
      </c>
      <c r="N1166" t="s">
        <v>30</v>
      </c>
      <c r="O1166" t="s">
        <v>31</v>
      </c>
      <c r="P1166" t="s">
        <v>85</v>
      </c>
      <c r="Q1166" t="s">
        <v>45</v>
      </c>
      <c r="R1166" t="s">
        <v>46</v>
      </c>
      <c r="S1166" t="s">
        <v>245</v>
      </c>
      <c r="T1166">
        <v>3</v>
      </c>
    </row>
    <row r="1167" spans="1:20" x14ac:dyDescent="0.45">
      <c r="A1167" t="s">
        <v>1664</v>
      </c>
      <c r="B1167" t="s">
        <v>600</v>
      </c>
      <c r="C1167" t="s">
        <v>981</v>
      </c>
      <c r="D1167" t="s">
        <v>595</v>
      </c>
      <c r="E1167" t="s">
        <v>216</v>
      </c>
      <c r="F1167" t="s">
        <v>91</v>
      </c>
      <c r="G1167" t="s">
        <v>41</v>
      </c>
      <c r="H1167" t="s">
        <v>71</v>
      </c>
      <c r="I1167" t="s">
        <v>92</v>
      </c>
      <c r="J1167">
        <v>-1</v>
      </c>
      <c r="K1167">
        <v>0</v>
      </c>
      <c r="L1167">
        <v>0</v>
      </c>
      <c r="N1167" t="s">
        <v>57</v>
      </c>
      <c r="O1167" t="s">
        <v>31</v>
      </c>
      <c r="P1167" t="s">
        <v>32</v>
      </c>
      <c r="Q1167" t="s">
        <v>45</v>
      </c>
      <c r="R1167" t="s">
        <v>46</v>
      </c>
      <c r="T1167">
        <v>1</v>
      </c>
    </row>
    <row r="1168" spans="1:20" x14ac:dyDescent="0.45">
      <c r="A1168" t="s">
        <v>1665</v>
      </c>
      <c r="B1168" t="s">
        <v>600</v>
      </c>
      <c r="C1168" t="s">
        <v>600</v>
      </c>
      <c r="D1168" t="s">
        <v>600</v>
      </c>
      <c r="E1168" t="s">
        <v>591</v>
      </c>
      <c r="F1168" t="s">
        <v>69</v>
      </c>
      <c r="G1168" t="s">
        <v>70</v>
      </c>
      <c r="H1168" t="s">
        <v>42</v>
      </c>
      <c r="I1168" t="s">
        <v>43</v>
      </c>
      <c r="J1168">
        <v>-1</v>
      </c>
      <c r="K1168">
        <v>100</v>
      </c>
      <c r="L1168">
        <v>-100</v>
      </c>
      <c r="M1168" t="s">
        <v>29</v>
      </c>
      <c r="N1168" t="s">
        <v>93</v>
      </c>
      <c r="O1168" t="s">
        <v>44</v>
      </c>
      <c r="P1168" t="s">
        <v>58</v>
      </c>
      <c r="Q1168" t="s">
        <v>45</v>
      </c>
      <c r="R1168" t="s">
        <v>46</v>
      </c>
      <c r="S1168" t="s">
        <v>245</v>
      </c>
      <c r="T1168">
        <v>0</v>
      </c>
    </row>
    <row r="1169" spans="1:20" x14ac:dyDescent="0.45">
      <c r="A1169" t="s">
        <v>1666</v>
      </c>
      <c r="B1169" t="s">
        <v>196</v>
      </c>
      <c r="C1169" t="s">
        <v>196</v>
      </c>
      <c r="D1169" t="s">
        <v>197</v>
      </c>
      <c r="E1169" t="s">
        <v>351</v>
      </c>
      <c r="F1169" t="s">
        <v>168</v>
      </c>
      <c r="G1169" t="s">
        <v>41</v>
      </c>
      <c r="H1169" t="s">
        <v>27</v>
      </c>
      <c r="I1169" t="s">
        <v>28</v>
      </c>
      <c r="J1169">
        <v>-1</v>
      </c>
      <c r="K1169">
        <v>1000</v>
      </c>
      <c r="L1169">
        <v>-1000</v>
      </c>
      <c r="N1169" t="s">
        <v>93</v>
      </c>
      <c r="O1169" t="s">
        <v>31</v>
      </c>
      <c r="P1169" t="s">
        <v>85</v>
      </c>
      <c r="Q1169" t="s">
        <v>33</v>
      </c>
      <c r="R1169" t="s">
        <v>34</v>
      </c>
      <c r="T1169">
        <v>6</v>
      </c>
    </row>
    <row r="1170" spans="1:20" x14ac:dyDescent="0.45">
      <c r="A1170" t="s">
        <v>1667</v>
      </c>
      <c r="B1170" t="s">
        <v>112</v>
      </c>
      <c r="C1170" t="s">
        <v>66</v>
      </c>
      <c r="D1170" t="s">
        <v>220</v>
      </c>
      <c r="E1170" t="s">
        <v>607</v>
      </c>
      <c r="F1170" t="s">
        <v>168</v>
      </c>
      <c r="G1170" t="s">
        <v>41</v>
      </c>
      <c r="H1170" t="s">
        <v>27</v>
      </c>
      <c r="I1170" t="s">
        <v>55</v>
      </c>
      <c r="J1170">
        <v>3</v>
      </c>
      <c r="K1170">
        <v>500</v>
      </c>
      <c r="L1170">
        <v>1500</v>
      </c>
      <c r="N1170" t="s">
        <v>30</v>
      </c>
      <c r="O1170" t="s">
        <v>31</v>
      </c>
      <c r="P1170" t="s">
        <v>85</v>
      </c>
      <c r="Q1170" t="s">
        <v>33</v>
      </c>
      <c r="R1170" t="s">
        <v>34</v>
      </c>
      <c r="T1170">
        <v>7</v>
      </c>
    </row>
    <row r="1171" spans="1:20" x14ac:dyDescent="0.45">
      <c r="A1171" t="s">
        <v>1668</v>
      </c>
      <c r="B1171" t="s">
        <v>377</v>
      </c>
      <c r="C1171" t="s">
        <v>460</v>
      </c>
      <c r="D1171" t="s">
        <v>634</v>
      </c>
      <c r="E1171" t="s">
        <v>205</v>
      </c>
      <c r="F1171" t="s">
        <v>69</v>
      </c>
      <c r="G1171" t="s">
        <v>70</v>
      </c>
      <c r="H1171" t="s">
        <v>27</v>
      </c>
      <c r="I1171" t="s">
        <v>28</v>
      </c>
      <c r="J1171">
        <v>0</v>
      </c>
      <c r="K1171">
        <v>0</v>
      </c>
      <c r="L1171">
        <v>0</v>
      </c>
      <c r="M1171" t="s">
        <v>63</v>
      </c>
      <c r="N1171" t="s">
        <v>30</v>
      </c>
      <c r="O1171" t="s">
        <v>31</v>
      </c>
      <c r="P1171" t="s">
        <v>85</v>
      </c>
      <c r="Q1171" t="s">
        <v>33</v>
      </c>
      <c r="T1171">
        <v>-1</v>
      </c>
    </row>
    <row r="1172" spans="1:20" x14ac:dyDescent="0.45">
      <c r="A1172" t="s">
        <v>1669</v>
      </c>
      <c r="B1172" t="s">
        <v>478</v>
      </c>
      <c r="C1172" t="s">
        <v>479</v>
      </c>
      <c r="D1172" t="s">
        <v>341</v>
      </c>
      <c r="E1172" t="s">
        <v>127</v>
      </c>
      <c r="F1172" t="s">
        <v>91</v>
      </c>
      <c r="G1172" t="s">
        <v>41</v>
      </c>
      <c r="H1172" t="s">
        <v>27</v>
      </c>
      <c r="I1172" t="s">
        <v>84</v>
      </c>
      <c r="J1172">
        <v>2</v>
      </c>
      <c r="K1172">
        <v>1000</v>
      </c>
      <c r="L1172">
        <v>1505</v>
      </c>
      <c r="M1172" t="s">
        <v>56</v>
      </c>
      <c r="N1172" t="s">
        <v>93</v>
      </c>
      <c r="O1172" t="s">
        <v>64</v>
      </c>
      <c r="P1172" t="s">
        <v>58</v>
      </c>
      <c r="Q1172" t="s">
        <v>45</v>
      </c>
      <c r="T1172">
        <v>2</v>
      </c>
    </row>
    <row r="1173" spans="1:20" x14ac:dyDescent="0.45">
      <c r="A1173" t="s">
        <v>1670</v>
      </c>
      <c r="B1173" t="s">
        <v>274</v>
      </c>
      <c r="C1173" t="s">
        <v>274</v>
      </c>
      <c r="D1173" t="s">
        <v>275</v>
      </c>
      <c r="E1173" t="s">
        <v>154</v>
      </c>
      <c r="F1173" t="s">
        <v>69</v>
      </c>
      <c r="G1173" t="s">
        <v>70</v>
      </c>
      <c r="H1173" t="s">
        <v>42</v>
      </c>
      <c r="I1173" t="s">
        <v>122</v>
      </c>
      <c r="J1173">
        <v>2</v>
      </c>
      <c r="K1173">
        <v>1000</v>
      </c>
      <c r="L1173">
        <v>2000</v>
      </c>
      <c r="M1173" t="s">
        <v>63</v>
      </c>
      <c r="N1173" t="s">
        <v>93</v>
      </c>
      <c r="O1173" t="s">
        <v>64</v>
      </c>
      <c r="P1173" t="s">
        <v>32</v>
      </c>
      <c r="Q1173" t="s">
        <v>45</v>
      </c>
      <c r="T1173">
        <v>6</v>
      </c>
    </row>
    <row r="1174" spans="1:20" x14ac:dyDescent="0.45">
      <c r="A1174" t="s">
        <v>1671</v>
      </c>
      <c r="B1174" t="s">
        <v>691</v>
      </c>
      <c r="C1174" t="s">
        <v>410</v>
      </c>
      <c r="D1174" t="s">
        <v>210</v>
      </c>
      <c r="E1174" t="s">
        <v>240</v>
      </c>
      <c r="F1174" t="s">
        <v>146</v>
      </c>
      <c r="G1174" t="s">
        <v>147</v>
      </c>
      <c r="H1174" t="s">
        <v>27</v>
      </c>
      <c r="I1174" t="s">
        <v>84</v>
      </c>
      <c r="J1174">
        <v>-1</v>
      </c>
      <c r="K1174">
        <v>100</v>
      </c>
      <c r="L1174">
        <v>-100</v>
      </c>
      <c r="M1174" t="s">
        <v>29</v>
      </c>
      <c r="N1174" t="s">
        <v>30</v>
      </c>
      <c r="O1174" t="s">
        <v>64</v>
      </c>
      <c r="P1174" t="s">
        <v>32</v>
      </c>
      <c r="Q1174" t="s">
        <v>33</v>
      </c>
      <c r="R1174" t="s">
        <v>34</v>
      </c>
      <c r="T1174">
        <v>2</v>
      </c>
    </row>
    <row r="1175" spans="1:20" x14ac:dyDescent="0.45">
      <c r="A1175" t="s">
        <v>1672</v>
      </c>
      <c r="B1175" t="s">
        <v>622</v>
      </c>
      <c r="C1175" t="s">
        <v>316</v>
      </c>
      <c r="D1175" t="s">
        <v>826</v>
      </c>
      <c r="E1175" t="s">
        <v>172</v>
      </c>
      <c r="F1175" t="s">
        <v>91</v>
      </c>
      <c r="G1175" t="s">
        <v>41</v>
      </c>
      <c r="H1175" t="s">
        <v>71</v>
      </c>
      <c r="I1175" t="s">
        <v>92</v>
      </c>
      <c r="J1175">
        <v>1</v>
      </c>
      <c r="K1175">
        <v>0</v>
      </c>
      <c r="L1175">
        <v>0</v>
      </c>
      <c r="M1175" t="s">
        <v>56</v>
      </c>
      <c r="N1175" t="s">
        <v>30</v>
      </c>
      <c r="O1175" t="s">
        <v>64</v>
      </c>
      <c r="P1175" t="s">
        <v>85</v>
      </c>
      <c r="Q1175" t="s">
        <v>45</v>
      </c>
      <c r="T1175">
        <v>7</v>
      </c>
    </row>
    <row r="1176" spans="1:20" x14ac:dyDescent="0.45">
      <c r="A1176" t="s">
        <v>1673</v>
      </c>
      <c r="B1176" t="s">
        <v>294</v>
      </c>
      <c r="C1176" t="s">
        <v>282</v>
      </c>
      <c r="D1176" t="s">
        <v>330</v>
      </c>
      <c r="E1176" t="s">
        <v>127</v>
      </c>
      <c r="F1176" t="s">
        <v>115</v>
      </c>
      <c r="G1176" t="s">
        <v>116</v>
      </c>
      <c r="H1176" t="s">
        <v>128</v>
      </c>
      <c r="I1176" t="s">
        <v>231</v>
      </c>
      <c r="J1176">
        <v>3</v>
      </c>
      <c r="K1176">
        <v>500</v>
      </c>
      <c r="L1176">
        <v>1500</v>
      </c>
      <c r="M1176" t="s">
        <v>56</v>
      </c>
      <c r="N1176" t="s">
        <v>30</v>
      </c>
      <c r="O1176" t="s">
        <v>31</v>
      </c>
      <c r="P1176" t="s">
        <v>85</v>
      </c>
      <c r="Q1176" t="s">
        <v>33</v>
      </c>
      <c r="R1176" t="s">
        <v>34</v>
      </c>
      <c r="T1176">
        <v>2</v>
      </c>
    </row>
    <row r="1177" spans="1:20" x14ac:dyDescent="0.45">
      <c r="A1177" t="s">
        <v>1674</v>
      </c>
      <c r="B1177" t="s">
        <v>393</v>
      </c>
      <c r="C1177" t="s">
        <v>436</v>
      </c>
      <c r="D1177" t="s">
        <v>225</v>
      </c>
      <c r="E1177" t="s">
        <v>127</v>
      </c>
      <c r="F1177" t="s">
        <v>146</v>
      </c>
      <c r="G1177" t="s">
        <v>147</v>
      </c>
      <c r="H1177" t="s">
        <v>128</v>
      </c>
      <c r="I1177" t="s">
        <v>129</v>
      </c>
      <c r="J1177">
        <v>-1</v>
      </c>
      <c r="K1177">
        <v>2000</v>
      </c>
      <c r="L1177">
        <v>-2000</v>
      </c>
      <c r="M1177" t="s">
        <v>63</v>
      </c>
      <c r="N1177" t="s">
        <v>30</v>
      </c>
      <c r="O1177" t="s">
        <v>44</v>
      </c>
      <c r="P1177" t="s">
        <v>85</v>
      </c>
      <c r="Q1177" t="s">
        <v>45</v>
      </c>
      <c r="R1177" t="s">
        <v>34</v>
      </c>
      <c r="T1177">
        <v>5</v>
      </c>
    </row>
    <row r="1178" spans="1:20" x14ac:dyDescent="0.45">
      <c r="A1178" t="s">
        <v>1675</v>
      </c>
      <c r="B1178" t="s">
        <v>291</v>
      </c>
      <c r="C1178" t="s">
        <v>291</v>
      </c>
      <c r="D1178" t="s">
        <v>291</v>
      </c>
      <c r="E1178" t="s">
        <v>307</v>
      </c>
      <c r="F1178" t="s">
        <v>40</v>
      </c>
      <c r="G1178" t="s">
        <v>41</v>
      </c>
      <c r="H1178" t="s">
        <v>71</v>
      </c>
      <c r="I1178" t="s">
        <v>92</v>
      </c>
      <c r="J1178">
        <v>2</v>
      </c>
      <c r="K1178">
        <v>0</v>
      </c>
      <c r="L1178">
        <v>0</v>
      </c>
      <c r="M1178" t="s">
        <v>63</v>
      </c>
      <c r="N1178" t="s">
        <v>57</v>
      </c>
      <c r="O1178" t="s">
        <v>31</v>
      </c>
      <c r="P1178" t="s">
        <v>32</v>
      </c>
      <c r="Q1178" t="s">
        <v>33</v>
      </c>
      <c r="T1178">
        <v>0</v>
      </c>
    </row>
    <row r="1179" spans="1:20" x14ac:dyDescent="0.45">
      <c r="A1179" t="s">
        <v>1676</v>
      </c>
      <c r="B1179" t="s">
        <v>82</v>
      </c>
      <c r="C1179" t="s">
        <v>81</v>
      </c>
      <c r="D1179" t="s">
        <v>909</v>
      </c>
      <c r="E1179" t="s">
        <v>611</v>
      </c>
      <c r="F1179" t="s">
        <v>115</v>
      </c>
      <c r="G1179" t="s">
        <v>116</v>
      </c>
      <c r="H1179" t="s">
        <v>128</v>
      </c>
      <c r="I1179" t="s">
        <v>231</v>
      </c>
      <c r="J1179">
        <v>-1</v>
      </c>
      <c r="K1179">
        <v>2000</v>
      </c>
      <c r="L1179">
        <v>-2000</v>
      </c>
      <c r="M1179" t="s">
        <v>29</v>
      </c>
      <c r="N1179" t="s">
        <v>93</v>
      </c>
      <c r="O1179" t="s">
        <v>64</v>
      </c>
      <c r="P1179" t="s">
        <v>58</v>
      </c>
      <c r="Q1179" t="s">
        <v>33</v>
      </c>
      <c r="R1179" t="s">
        <v>34</v>
      </c>
      <c r="T1179">
        <v>7</v>
      </c>
    </row>
    <row r="1180" spans="1:20" x14ac:dyDescent="0.45">
      <c r="A1180" t="s">
        <v>1677</v>
      </c>
      <c r="B1180" t="s">
        <v>672</v>
      </c>
      <c r="C1180" t="s">
        <v>258</v>
      </c>
      <c r="D1180" t="s">
        <v>120</v>
      </c>
      <c r="E1180" t="s">
        <v>194</v>
      </c>
      <c r="F1180" t="s">
        <v>53</v>
      </c>
      <c r="G1180" t="s">
        <v>54</v>
      </c>
      <c r="H1180" t="s">
        <v>128</v>
      </c>
      <c r="I1180" t="s">
        <v>169</v>
      </c>
      <c r="J1180">
        <v>0</v>
      </c>
      <c r="K1180">
        <v>2000</v>
      </c>
      <c r="L1180">
        <v>0</v>
      </c>
      <c r="M1180" t="s">
        <v>29</v>
      </c>
      <c r="N1180" t="s">
        <v>73</v>
      </c>
      <c r="O1180" t="s">
        <v>31</v>
      </c>
      <c r="P1180" t="s">
        <v>32</v>
      </c>
      <c r="Q1180" t="s">
        <v>45</v>
      </c>
      <c r="R1180" t="s">
        <v>34</v>
      </c>
      <c r="T1180">
        <v>6</v>
      </c>
    </row>
    <row r="1181" spans="1:20" x14ac:dyDescent="0.45">
      <c r="A1181" t="s">
        <v>1678</v>
      </c>
      <c r="B1181" t="s">
        <v>1153</v>
      </c>
      <c r="C1181" t="s">
        <v>404</v>
      </c>
      <c r="D1181" t="s">
        <v>531</v>
      </c>
      <c r="E1181" t="s">
        <v>221</v>
      </c>
      <c r="F1181" t="s">
        <v>25</v>
      </c>
      <c r="G1181" t="s">
        <v>26</v>
      </c>
      <c r="H1181" t="s">
        <v>27</v>
      </c>
      <c r="I1181" t="s">
        <v>28</v>
      </c>
      <c r="J1181">
        <v>1</v>
      </c>
      <c r="K1181">
        <v>2000</v>
      </c>
      <c r="L1181">
        <v>2000</v>
      </c>
      <c r="N1181" t="s">
        <v>57</v>
      </c>
      <c r="O1181" t="s">
        <v>31</v>
      </c>
      <c r="P1181" t="s">
        <v>32</v>
      </c>
      <c r="Q1181" t="s">
        <v>45</v>
      </c>
      <c r="R1181" t="s">
        <v>34</v>
      </c>
      <c r="T1181">
        <v>3</v>
      </c>
    </row>
    <row r="1182" spans="1:20" x14ac:dyDescent="0.45">
      <c r="A1182" t="s">
        <v>1679</v>
      </c>
      <c r="B1182" t="s">
        <v>282</v>
      </c>
      <c r="C1182" t="s">
        <v>282</v>
      </c>
      <c r="D1182" t="s">
        <v>143</v>
      </c>
      <c r="E1182" t="s">
        <v>307</v>
      </c>
      <c r="F1182" t="s">
        <v>69</v>
      </c>
      <c r="G1182" t="s">
        <v>70</v>
      </c>
      <c r="H1182" t="s">
        <v>128</v>
      </c>
      <c r="I1182" t="s">
        <v>129</v>
      </c>
      <c r="J1182">
        <v>2</v>
      </c>
      <c r="K1182">
        <v>2000</v>
      </c>
      <c r="L1182">
        <v>4000</v>
      </c>
      <c r="M1182" t="s">
        <v>63</v>
      </c>
      <c r="N1182" t="s">
        <v>30</v>
      </c>
      <c r="O1182" t="s">
        <v>44</v>
      </c>
      <c r="P1182" t="s">
        <v>85</v>
      </c>
      <c r="Q1182" t="s">
        <v>45</v>
      </c>
      <c r="R1182" t="s">
        <v>34</v>
      </c>
      <c r="T1182">
        <v>5</v>
      </c>
    </row>
    <row r="1183" spans="1:20" x14ac:dyDescent="0.45">
      <c r="A1183" t="s">
        <v>1680</v>
      </c>
      <c r="B1183" t="s">
        <v>375</v>
      </c>
      <c r="C1183" t="s">
        <v>230</v>
      </c>
      <c r="D1183" t="s">
        <v>691</v>
      </c>
      <c r="E1183" t="s">
        <v>238</v>
      </c>
      <c r="F1183" t="s">
        <v>53</v>
      </c>
      <c r="G1183" t="s">
        <v>54</v>
      </c>
      <c r="H1183" t="s">
        <v>27</v>
      </c>
      <c r="I1183" t="s">
        <v>55</v>
      </c>
      <c r="J1183">
        <v>-1</v>
      </c>
      <c r="K1183">
        <v>500</v>
      </c>
      <c r="L1183">
        <v>-929</v>
      </c>
      <c r="N1183" t="s">
        <v>73</v>
      </c>
      <c r="O1183" t="s">
        <v>64</v>
      </c>
      <c r="P1183" t="s">
        <v>32</v>
      </c>
      <c r="Q1183" t="s">
        <v>45</v>
      </c>
      <c r="R1183" t="s">
        <v>46</v>
      </c>
      <c r="S1183" t="s">
        <v>254</v>
      </c>
      <c r="T1183">
        <v>4</v>
      </c>
    </row>
    <row r="1184" spans="1:20" x14ac:dyDescent="0.45">
      <c r="A1184" t="s">
        <v>1681</v>
      </c>
      <c r="B1184" t="s">
        <v>640</v>
      </c>
      <c r="C1184" t="s">
        <v>76</v>
      </c>
      <c r="D1184" t="s">
        <v>322</v>
      </c>
      <c r="E1184" t="s">
        <v>190</v>
      </c>
      <c r="F1184" t="s">
        <v>25</v>
      </c>
      <c r="G1184" t="s">
        <v>26</v>
      </c>
      <c r="H1184" t="s">
        <v>27</v>
      </c>
      <c r="I1184" t="s">
        <v>55</v>
      </c>
      <c r="J1184">
        <v>1</v>
      </c>
      <c r="K1184">
        <v>100</v>
      </c>
      <c r="L1184">
        <v>100</v>
      </c>
      <c r="N1184" t="s">
        <v>57</v>
      </c>
      <c r="O1184" t="s">
        <v>79</v>
      </c>
      <c r="P1184" t="s">
        <v>85</v>
      </c>
      <c r="Q1184" t="s">
        <v>33</v>
      </c>
      <c r="R1184" t="s">
        <v>46</v>
      </c>
      <c r="S1184" t="s">
        <v>245</v>
      </c>
      <c r="T1184">
        <v>5</v>
      </c>
    </row>
    <row r="1185" spans="1:20" x14ac:dyDescent="0.45">
      <c r="A1185" t="s">
        <v>1682</v>
      </c>
      <c r="B1185" t="s">
        <v>603</v>
      </c>
      <c r="C1185" t="s">
        <v>603</v>
      </c>
      <c r="D1185" t="s">
        <v>248</v>
      </c>
      <c r="E1185" t="s">
        <v>154</v>
      </c>
      <c r="F1185" t="s">
        <v>168</v>
      </c>
      <c r="G1185" t="s">
        <v>41</v>
      </c>
      <c r="H1185" t="s">
        <v>71</v>
      </c>
      <c r="I1185" t="s">
        <v>117</v>
      </c>
      <c r="J1185">
        <v>3</v>
      </c>
      <c r="K1185">
        <v>2000</v>
      </c>
      <c r="L1185">
        <v>6000</v>
      </c>
      <c r="M1185" t="s">
        <v>63</v>
      </c>
      <c r="N1185" t="s">
        <v>93</v>
      </c>
      <c r="O1185" t="s">
        <v>44</v>
      </c>
      <c r="P1185" t="s">
        <v>58</v>
      </c>
      <c r="Q1185" t="s">
        <v>45</v>
      </c>
      <c r="R1185" t="s">
        <v>34</v>
      </c>
      <c r="T1185">
        <v>7</v>
      </c>
    </row>
    <row r="1186" spans="1:20" x14ac:dyDescent="0.45">
      <c r="A1186" t="s">
        <v>1683</v>
      </c>
      <c r="B1186" t="s">
        <v>687</v>
      </c>
      <c r="C1186" t="s">
        <v>686</v>
      </c>
      <c r="D1186" t="s">
        <v>600</v>
      </c>
      <c r="E1186" t="s">
        <v>598</v>
      </c>
      <c r="F1186" t="s">
        <v>53</v>
      </c>
      <c r="G1186" t="s">
        <v>54</v>
      </c>
      <c r="H1186" t="s">
        <v>128</v>
      </c>
      <c r="I1186" t="s">
        <v>129</v>
      </c>
      <c r="J1186">
        <v>0</v>
      </c>
      <c r="K1186">
        <v>2000</v>
      </c>
      <c r="L1186">
        <v>0</v>
      </c>
      <c r="M1186" t="s">
        <v>63</v>
      </c>
      <c r="N1186" t="s">
        <v>30</v>
      </c>
      <c r="O1186" t="s">
        <v>31</v>
      </c>
      <c r="P1186" t="s">
        <v>85</v>
      </c>
      <c r="Q1186" t="s">
        <v>45</v>
      </c>
      <c r="R1186" t="s">
        <v>46</v>
      </c>
      <c r="S1186" t="s">
        <v>245</v>
      </c>
      <c r="T1186">
        <v>5</v>
      </c>
    </row>
    <row r="1187" spans="1:20" x14ac:dyDescent="0.45">
      <c r="A1187" t="s">
        <v>1684</v>
      </c>
      <c r="B1187" t="s">
        <v>262</v>
      </c>
      <c r="C1187" t="s">
        <v>606</v>
      </c>
      <c r="D1187" t="s">
        <v>149</v>
      </c>
      <c r="E1187" t="s">
        <v>960</v>
      </c>
      <c r="F1187" t="s">
        <v>40</v>
      </c>
      <c r="G1187" t="s">
        <v>41</v>
      </c>
      <c r="H1187" t="s">
        <v>71</v>
      </c>
      <c r="I1187" t="s">
        <v>117</v>
      </c>
      <c r="J1187">
        <v>1</v>
      </c>
      <c r="K1187">
        <v>0</v>
      </c>
      <c r="L1187">
        <v>0</v>
      </c>
      <c r="M1187" t="s">
        <v>63</v>
      </c>
      <c r="N1187" t="s">
        <v>57</v>
      </c>
      <c r="O1187" t="s">
        <v>31</v>
      </c>
      <c r="P1187" t="s">
        <v>85</v>
      </c>
      <c r="Q1187" t="s">
        <v>45</v>
      </c>
      <c r="R1187" t="s">
        <v>46</v>
      </c>
      <c r="T1187">
        <v>5</v>
      </c>
    </row>
    <row r="1188" spans="1:20" x14ac:dyDescent="0.45">
      <c r="A1188" t="s">
        <v>1685</v>
      </c>
      <c r="B1188" t="s">
        <v>702</v>
      </c>
      <c r="C1188" t="s">
        <v>423</v>
      </c>
      <c r="D1188" t="s">
        <v>37</v>
      </c>
      <c r="E1188" t="s">
        <v>368</v>
      </c>
      <c r="F1188" t="s">
        <v>146</v>
      </c>
      <c r="G1188" t="s">
        <v>147</v>
      </c>
      <c r="H1188" t="s">
        <v>71</v>
      </c>
      <c r="I1188" t="s">
        <v>117</v>
      </c>
      <c r="J1188">
        <v>-1</v>
      </c>
      <c r="K1188">
        <v>500</v>
      </c>
      <c r="L1188">
        <v>-500</v>
      </c>
      <c r="M1188" t="s">
        <v>56</v>
      </c>
      <c r="N1188" t="s">
        <v>30</v>
      </c>
      <c r="O1188" t="s">
        <v>31</v>
      </c>
      <c r="P1188" t="s">
        <v>85</v>
      </c>
      <c r="Q1188" t="s">
        <v>33</v>
      </c>
      <c r="R1188" t="s">
        <v>34</v>
      </c>
      <c r="T1188">
        <v>6</v>
      </c>
    </row>
    <row r="1189" spans="1:20" x14ac:dyDescent="0.45">
      <c r="A1189" t="s">
        <v>1686</v>
      </c>
      <c r="B1189" t="s">
        <v>458</v>
      </c>
      <c r="C1189" t="s">
        <v>457</v>
      </c>
      <c r="D1189" t="s">
        <v>810</v>
      </c>
      <c r="E1189" t="s">
        <v>320</v>
      </c>
      <c r="F1189" t="s">
        <v>146</v>
      </c>
      <c r="G1189" t="s">
        <v>147</v>
      </c>
      <c r="H1189" t="s">
        <v>71</v>
      </c>
      <c r="I1189" t="s">
        <v>117</v>
      </c>
      <c r="J1189">
        <v>-1</v>
      </c>
      <c r="K1189">
        <v>0</v>
      </c>
      <c r="L1189">
        <v>0</v>
      </c>
      <c r="N1189" t="s">
        <v>30</v>
      </c>
      <c r="O1189" t="s">
        <v>79</v>
      </c>
      <c r="P1189" t="s">
        <v>85</v>
      </c>
      <c r="Q1189" t="s">
        <v>45</v>
      </c>
      <c r="T1189">
        <v>-1</v>
      </c>
    </row>
    <row r="1190" spans="1:20" x14ac:dyDescent="0.45">
      <c r="A1190" t="s">
        <v>1687</v>
      </c>
      <c r="B1190" t="s">
        <v>600</v>
      </c>
      <c r="C1190" t="s">
        <v>689</v>
      </c>
      <c r="D1190" t="s">
        <v>593</v>
      </c>
      <c r="E1190" t="s">
        <v>774</v>
      </c>
      <c r="F1190" t="s">
        <v>146</v>
      </c>
      <c r="G1190" t="s">
        <v>147</v>
      </c>
      <c r="H1190" t="s">
        <v>27</v>
      </c>
      <c r="I1190" t="s">
        <v>28</v>
      </c>
      <c r="J1190">
        <v>2</v>
      </c>
      <c r="K1190">
        <v>100</v>
      </c>
      <c r="L1190">
        <v>200</v>
      </c>
      <c r="N1190" t="s">
        <v>30</v>
      </c>
      <c r="O1190" t="s">
        <v>64</v>
      </c>
      <c r="P1190" t="s">
        <v>32</v>
      </c>
      <c r="Q1190" t="s">
        <v>45</v>
      </c>
      <c r="R1190" t="s">
        <v>34</v>
      </c>
      <c r="T1190">
        <v>3</v>
      </c>
    </row>
    <row r="1191" spans="1:20" x14ac:dyDescent="0.45">
      <c r="A1191" t="s">
        <v>1688</v>
      </c>
      <c r="B1191" t="s">
        <v>60</v>
      </c>
      <c r="C1191" t="s">
        <v>261</v>
      </c>
      <c r="D1191" t="s">
        <v>261</v>
      </c>
      <c r="E1191" t="s">
        <v>414</v>
      </c>
      <c r="F1191" t="s">
        <v>25</v>
      </c>
      <c r="G1191" t="s">
        <v>26</v>
      </c>
      <c r="H1191" t="s">
        <v>42</v>
      </c>
      <c r="I1191" t="s">
        <v>78</v>
      </c>
      <c r="J1191">
        <v>2</v>
      </c>
      <c r="K1191">
        <v>500</v>
      </c>
      <c r="L1191">
        <v>1041</v>
      </c>
      <c r="M1191" t="s">
        <v>29</v>
      </c>
      <c r="N1191" t="s">
        <v>57</v>
      </c>
      <c r="O1191" t="s">
        <v>44</v>
      </c>
      <c r="P1191" t="s">
        <v>58</v>
      </c>
      <c r="Q1191" t="s">
        <v>45</v>
      </c>
      <c r="T1191">
        <v>0</v>
      </c>
    </row>
    <row r="1192" spans="1:20" x14ac:dyDescent="0.45">
      <c r="A1192" t="s">
        <v>1689</v>
      </c>
      <c r="B1192" t="s">
        <v>441</v>
      </c>
      <c r="C1192" t="s">
        <v>441</v>
      </c>
      <c r="D1192" t="s">
        <v>718</v>
      </c>
      <c r="E1192" t="s">
        <v>414</v>
      </c>
      <c r="F1192" t="s">
        <v>146</v>
      </c>
      <c r="G1192" t="s">
        <v>147</v>
      </c>
      <c r="H1192" t="s">
        <v>42</v>
      </c>
      <c r="I1192" t="s">
        <v>122</v>
      </c>
      <c r="J1192">
        <v>1</v>
      </c>
      <c r="K1192">
        <v>1000</v>
      </c>
      <c r="L1192">
        <v>1000</v>
      </c>
      <c r="M1192" t="s">
        <v>56</v>
      </c>
      <c r="N1192" t="s">
        <v>93</v>
      </c>
      <c r="O1192" t="s">
        <v>44</v>
      </c>
      <c r="P1192" t="s">
        <v>85</v>
      </c>
      <c r="Q1192" t="s">
        <v>33</v>
      </c>
      <c r="R1192" t="s">
        <v>46</v>
      </c>
      <c r="S1192" t="s">
        <v>245</v>
      </c>
      <c r="T1192">
        <v>5</v>
      </c>
    </row>
    <row r="1193" spans="1:20" x14ac:dyDescent="0.45">
      <c r="A1193" t="s">
        <v>1690</v>
      </c>
      <c r="B1193" t="s">
        <v>158</v>
      </c>
      <c r="C1193" t="s">
        <v>367</v>
      </c>
      <c r="D1193" t="s">
        <v>179</v>
      </c>
      <c r="E1193" t="s">
        <v>244</v>
      </c>
      <c r="F1193" t="s">
        <v>168</v>
      </c>
      <c r="G1193" t="s">
        <v>41</v>
      </c>
      <c r="H1193" t="s">
        <v>42</v>
      </c>
      <c r="I1193" t="s">
        <v>122</v>
      </c>
      <c r="J1193">
        <v>-1</v>
      </c>
      <c r="K1193">
        <v>1000</v>
      </c>
      <c r="L1193">
        <v>-1000</v>
      </c>
      <c r="M1193" t="s">
        <v>29</v>
      </c>
      <c r="N1193" t="s">
        <v>93</v>
      </c>
      <c r="O1193" t="s">
        <v>44</v>
      </c>
      <c r="P1193" t="s">
        <v>32</v>
      </c>
      <c r="Q1193" t="s">
        <v>45</v>
      </c>
      <c r="T1193">
        <v>-1</v>
      </c>
    </row>
    <row r="1194" spans="1:20" x14ac:dyDescent="0.45">
      <c r="A1194" t="s">
        <v>1691</v>
      </c>
      <c r="B1194" t="s">
        <v>355</v>
      </c>
      <c r="C1194" t="s">
        <v>192</v>
      </c>
      <c r="D1194" t="s">
        <v>193</v>
      </c>
      <c r="E1194" t="s">
        <v>221</v>
      </c>
      <c r="F1194" t="s">
        <v>168</v>
      </c>
      <c r="G1194" t="s">
        <v>41</v>
      </c>
      <c r="H1194" t="s">
        <v>42</v>
      </c>
      <c r="I1194" t="s">
        <v>78</v>
      </c>
      <c r="J1194">
        <v>0</v>
      </c>
      <c r="K1194">
        <v>1000</v>
      </c>
      <c r="L1194">
        <v>0</v>
      </c>
      <c r="M1194" t="s">
        <v>63</v>
      </c>
      <c r="N1194" t="s">
        <v>30</v>
      </c>
      <c r="O1194" t="s">
        <v>79</v>
      </c>
      <c r="P1194" t="s">
        <v>32</v>
      </c>
      <c r="Q1194" t="s">
        <v>45</v>
      </c>
      <c r="R1194" t="s">
        <v>46</v>
      </c>
      <c r="T1194">
        <v>1</v>
      </c>
    </row>
    <row r="1195" spans="1:20" x14ac:dyDescent="0.45">
      <c r="A1195" t="s">
        <v>1692</v>
      </c>
      <c r="B1195" t="s">
        <v>475</v>
      </c>
      <c r="C1195" t="s">
        <v>538</v>
      </c>
      <c r="D1195" t="s">
        <v>538</v>
      </c>
      <c r="E1195" t="s">
        <v>596</v>
      </c>
      <c r="F1195" t="s">
        <v>25</v>
      </c>
      <c r="G1195" t="s">
        <v>26</v>
      </c>
      <c r="H1195" t="s">
        <v>71</v>
      </c>
      <c r="I1195" t="s">
        <v>117</v>
      </c>
      <c r="J1195">
        <v>-1</v>
      </c>
      <c r="K1195">
        <v>2000</v>
      </c>
      <c r="L1195">
        <v>-2000</v>
      </c>
      <c r="M1195" t="s">
        <v>29</v>
      </c>
      <c r="N1195" t="s">
        <v>57</v>
      </c>
      <c r="O1195" t="s">
        <v>79</v>
      </c>
      <c r="P1195" t="s">
        <v>58</v>
      </c>
      <c r="Q1195" t="s">
        <v>33</v>
      </c>
      <c r="R1195" t="s">
        <v>46</v>
      </c>
      <c r="S1195" t="s">
        <v>254</v>
      </c>
      <c r="T1195">
        <v>0</v>
      </c>
    </row>
    <row r="1196" spans="1:20" x14ac:dyDescent="0.45">
      <c r="A1196" t="s">
        <v>1693</v>
      </c>
      <c r="B1196" t="s">
        <v>256</v>
      </c>
      <c r="C1196" t="s">
        <v>327</v>
      </c>
      <c r="D1196" t="s">
        <v>502</v>
      </c>
      <c r="E1196" t="s">
        <v>238</v>
      </c>
      <c r="F1196" t="s">
        <v>91</v>
      </c>
      <c r="G1196" t="s">
        <v>41</v>
      </c>
      <c r="H1196" t="s">
        <v>27</v>
      </c>
      <c r="I1196" t="s">
        <v>55</v>
      </c>
      <c r="J1196">
        <v>3</v>
      </c>
      <c r="K1196">
        <v>100</v>
      </c>
      <c r="L1196">
        <v>300</v>
      </c>
      <c r="N1196" t="s">
        <v>73</v>
      </c>
      <c r="O1196" t="s">
        <v>79</v>
      </c>
      <c r="P1196" t="s">
        <v>85</v>
      </c>
      <c r="Q1196" t="s">
        <v>45</v>
      </c>
      <c r="R1196" t="s">
        <v>46</v>
      </c>
      <c r="S1196" t="s">
        <v>245</v>
      </c>
      <c r="T1196">
        <v>1</v>
      </c>
    </row>
    <row r="1197" spans="1:20" x14ac:dyDescent="0.45">
      <c r="A1197" t="s">
        <v>1694</v>
      </c>
      <c r="B1197" t="s">
        <v>162</v>
      </c>
      <c r="C1197" t="s">
        <v>461</v>
      </c>
      <c r="D1197" t="s">
        <v>660</v>
      </c>
      <c r="E1197" t="s">
        <v>498</v>
      </c>
      <c r="F1197" t="s">
        <v>115</v>
      </c>
      <c r="G1197" t="s">
        <v>116</v>
      </c>
      <c r="H1197" t="s">
        <v>71</v>
      </c>
      <c r="I1197" t="s">
        <v>117</v>
      </c>
      <c r="J1197">
        <v>2</v>
      </c>
      <c r="K1197">
        <v>2000</v>
      </c>
      <c r="L1197">
        <v>4000</v>
      </c>
      <c r="M1197" t="s">
        <v>29</v>
      </c>
      <c r="N1197" t="s">
        <v>73</v>
      </c>
      <c r="O1197" t="s">
        <v>79</v>
      </c>
      <c r="P1197" t="s">
        <v>58</v>
      </c>
      <c r="Q1197" t="s">
        <v>45</v>
      </c>
      <c r="R1197" t="s">
        <v>46</v>
      </c>
      <c r="S1197" t="s">
        <v>254</v>
      </c>
      <c r="T1197">
        <v>1</v>
      </c>
    </row>
    <row r="1198" spans="1:20" x14ac:dyDescent="0.45">
      <c r="A1198" t="s">
        <v>1695</v>
      </c>
      <c r="B1198" t="s">
        <v>371</v>
      </c>
      <c r="C1198" t="s">
        <v>371</v>
      </c>
      <c r="D1198" t="s">
        <v>83</v>
      </c>
      <c r="E1198" t="s">
        <v>186</v>
      </c>
      <c r="F1198" t="s">
        <v>69</v>
      </c>
      <c r="G1198" t="s">
        <v>70</v>
      </c>
      <c r="H1198" t="s">
        <v>42</v>
      </c>
      <c r="I1198" t="s">
        <v>78</v>
      </c>
      <c r="J1198">
        <v>2</v>
      </c>
      <c r="K1198">
        <v>100</v>
      </c>
      <c r="L1198">
        <v>200</v>
      </c>
      <c r="M1198" t="s">
        <v>63</v>
      </c>
      <c r="N1198" t="s">
        <v>73</v>
      </c>
      <c r="O1198" t="s">
        <v>79</v>
      </c>
      <c r="P1198" t="s">
        <v>85</v>
      </c>
      <c r="Q1198" t="s">
        <v>45</v>
      </c>
      <c r="T1198">
        <v>5</v>
      </c>
    </row>
    <row r="1199" spans="1:20" x14ac:dyDescent="0.45">
      <c r="A1199" t="s">
        <v>1696</v>
      </c>
      <c r="B1199" t="s">
        <v>247</v>
      </c>
      <c r="C1199" t="s">
        <v>247</v>
      </c>
      <c r="D1199" t="s">
        <v>721</v>
      </c>
      <c r="E1199" t="s">
        <v>448</v>
      </c>
      <c r="F1199" t="s">
        <v>53</v>
      </c>
      <c r="G1199" t="s">
        <v>54</v>
      </c>
      <c r="H1199" t="s">
        <v>128</v>
      </c>
      <c r="I1199" t="s">
        <v>169</v>
      </c>
      <c r="J1199">
        <v>2</v>
      </c>
      <c r="K1199">
        <v>0</v>
      </c>
      <c r="L1199">
        <v>0</v>
      </c>
      <c r="M1199" t="s">
        <v>63</v>
      </c>
      <c r="N1199" t="s">
        <v>73</v>
      </c>
      <c r="O1199" t="s">
        <v>64</v>
      </c>
      <c r="P1199" t="s">
        <v>32</v>
      </c>
      <c r="Q1199" t="s">
        <v>45</v>
      </c>
      <c r="R1199" t="s">
        <v>46</v>
      </c>
      <c r="T1199">
        <v>4</v>
      </c>
    </row>
    <row r="1200" spans="1:20" x14ac:dyDescent="0.45">
      <c r="A1200" t="s">
        <v>1697</v>
      </c>
      <c r="B1200" t="s">
        <v>436</v>
      </c>
      <c r="C1200" t="s">
        <v>394</v>
      </c>
      <c r="D1200" t="s">
        <v>378</v>
      </c>
      <c r="E1200" t="s">
        <v>774</v>
      </c>
      <c r="F1200" t="s">
        <v>69</v>
      </c>
      <c r="G1200" t="s">
        <v>70</v>
      </c>
      <c r="H1200" t="s">
        <v>27</v>
      </c>
      <c r="I1200" t="s">
        <v>28</v>
      </c>
      <c r="J1200">
        <v>1</v>
      </c>
      <c r="K1200">
        <v>2000</v>
      </c>
      <c r="L1200">
        <v>2000</v>
      </c>
      <c r="M1200" t="s">
        <v>63</v>
      </c>
      <c r="N1200" t="s">
        <v>57</v>
      </c>
      <c r="O1200" t="s">
        <v>31</v>
      </c>
      <c r="P1200" t="s">
        <v>85</v>
      </c>
      <c r="Q1200" t="s">
        <v>45</v>
      </c>
      <c r="R1200" t="s">
        <v>34</v>
      </c>
      <c r="T1200">
        <v>5</v>
      </c>
    </row>
    <row r="1201" spans="1:20" x14ac:dyDescent="0.45">
      <c r="A1201" t="s">
        <v>1698</v>
      </c>
      <c r="B1201" t="s">
        <v>845</v>
      </c>
      <c r="C1201" t="s">
        <v>665</v>
      </c>
      <c r="D1201" t="s">
        <v>512</v>
      </c>
      <c r="E1201" t="s">
        <v>280</v>
      </c>
      <c r="F1201" t="s">
        <v>40</v>
      </c>
      <c r="G1201" t="s">
        <v>41</v>
      </c>
      <c r="H1201" t="s">
        <v>27</v>
      </c>
      <c r="I1201" t="s">
        <v>84</v>
      </c>
      <c r="J1201">
        <v>3</v>
      </c>
      <c r="K1201">
        <v>0</v>
      </c>
      <c r="L1201">
        <v>0</v>
      </c>
      <c r="N1201" t="s">
        <v>93</v>
      </c>
      <c r="O1201" t="s">
        <v>44</v>
      </c>
      <c r="P1201" t="s">
        <v>58</v>
      </c>
      <c r="Q1201" t="s">
        <v>45</v>
      </c>
      <c r="R1201" t="s">
        <v>34</v>
      </c>
      <c r="T1201">
        <v>4</v>
      </c>
    </row>
    <row r="1202" spans="1:20" x14ac:dyDescent="0.45">
      <c r="A1202" t="s">
        <v>1699</v>
      </c>
      <c r="B1202" t="s">
        <v>544</v>
      </c>
      <c r="C1202" t="s">
        <v>152</v>
      </c>
      <c r="D1202" t="s">
        <v>174</v>
      </c>
      <c r="E1202" t="s">
        <v>90</v>
      </c>
      <c r="F1202" t="s">
        <v>53</v>
      </c>
      <c r="G1202" t="s">
        <v>54</v>
      </c>
      <c r="H1202" t="s">
        <v>27</v>
      </c>
      <c r="I1202" t="s">
        <v>55</v>
      </c>
      <c r="J1202">
        <v>-1</v>
      </c>
      <c r="K1202">
        <v>100</v>
      </c>
      <c r="L1202">
        <v>-100</v>
      </c>
      <c r="M1202" t="s">
        <v>56</v>
      </c>
      <c r="N1202" t="s">
        <v>93</v>
      </c>
      <c r="O1202" t="s">
        <v>31</v>
      </c>
      <c r="P1202" t="s">
        <v>85</v>
      </c>
      <c r="Q1202" t="s">
        <v>45</v>
      </c>
      <c r="T1202">
        <v>1</v>
      </c>
    </row>
    <row r="1203" spans="1:20" x14ac:dyDescent="0.45">
      <c r="A1203" t="s">
        <v>1700</v>
      </c>
      <c r="B1203" t="s">
        <v>595</v>
      </c>
      <c r="C1203" t="s">
        <v>1137</v>
      </c>
      <c r="D1203" t="s">
        <v>277</v>
      </c>
      <c r="E1203" t="s">
        <v>186</v>
      </c>
      <c r="F1203" t="s">
        <v>53</v>
      </c>
      <c r="G1203" t="s">
        <v>54</v>
      </c>
      <c r="H1203" t="s">
        <v>27</v>
      </c>
      <c r="I1203" t="s">
        <v>28</v>
      </c>
      <c r="J1203">
        <v>1</v>
      </c>
      <c r="K1203">
        <v>1000</v>
      </c>
      <c r="L1203">
        <v>1000</v>
      </c>
      <c r="N1203" t="s">
        <v>73</v>
      </c>
      <c r="O1203" t="s">
        <v>44</v>
      </c>
      <c r="P1203" t="s">
        <v>32</v>
      </c>
      <c r="Q1203" t="s">
        <v>45</v>
      </c>
      <c r="R1203" t="s">
        <v>46</v>
      </c>
      <c r="S1203" t="s">
        <v>254</v>
      </c>
      <c r="T1203">
        <v>-1</v>
      </c>
    </row>
    <row r="1204" spans="1:20" x14ac:dyDescent="0.45">
      <c r="A1204" t="s">
        <v>1701</v>
      </c>
      <c r="B1204" t="s">
        <v>220</v>
      </c>
      <c r="C1204" t="s">
        <v>624</v>
      </c>
      <c r="D1204" t="s">
        <v>220</v>
      </c>
      <c r="E1204" t="s">
        <v>138</v>
      </c>
      <c r="F1204" t="s">
        <v>115</v>
      </c>
      <c r="G1204" t="s">
        <v>116</v>
      </c>
      <c r="H1204" t="s">
        <v>71</v>
      </c>
      <c r="I1204" t="s">
        <v>72</v>
      </c>
      <c r="J1204">
        <v>2</v>
      </c>
      <c r="K1204">
        <v>2000</v>
      </c>
      <c r="L1204">
        <v>4000</v>
      </c>
      <c r="M1204" t="s">
        <v>56</v>
      </c>
      <c r="N1204" t="s">
        <v>73</v>
      </c>
      <c r="O1204" t="s">
        <v>44</v>
      </c>
      <c r="P1204" t="s">
        <v>58</v>
      </c>
      <c r="Q1204" t="s">
        <v>33</v>
      </c>
      <c r="R1204" t="s">
        <v>46</v>
      </c>
      <c r="S1204" t="s">
        <v>254</v>
      </c>
      <c r="T1204">
        <v>1</v>
      </c>
    </row>
    <row r="1205" spans="1:20" x14ac:dyDescent="0.45">
      <c r="A1205" t="s">
        <v>1702</v>
      </c>
      <c r="B1205" t="s">
        <v>393</v>
      </c>
      <c r="C1205" t="s">
        <v>393</v>
      </c>
      <c r="D1205" t="s">
        <v>225</v>
      </c>
      <c r="E1205" t="s">
        <v>114</v>
      </c>
      <c r="F1205" t="s">
        <v>25</v>
      </c>
      <c r="G1205" t="s">
        <v>26</v>
      </c>
      <c r="H1205" t="s">
        <v>42</v>
      </c>
      <c r="I1205" t="s">
        <v>122</v>
      </c>
      <c r="J1205">
        <v>1</v>
      </c>
      <c r="K1205">
        <v>0</v>
      </c>
      <c r="L1205">
        <v>0</v>
      </c>
      <c r="M1205" t="s">
        <v>56</v>
      </c>
      <c r="N1205" t="s">
        <v>57</v>
      </c>
      <c r="O1205" t="s">
        <v>44</v>
      </c>
      <c r="P1205" t="s">
        <v>32</v>
      </c>
      <c r="Q1205" t="s">
        <v>33</v>
      </c>
      <c r="T1205">
        <v>7</v>
      </c>
    </row>
    <row r="1206" spans="1:20" x14ac:dyDescent="0.45">
      <c r="A1206" t="s">
        <v>1703</v>
      </c>
      <c r="B1206" t="s">
        <v>450</v>
      </c>
      <c r="C1206" t="s">
        <v>83</v>
      </c>
      <c r="D1206" t="s">
        <v>82</v>
      </c>
      <c r="E1206" t="s">
        <v>167</v>
      </c>
      <c r="F1206" t="s">
        <v>146</v>
      </c>
      <c r="G1206" t="s">
        <v>147</v>
      </c>
      <c r="H1206" t="s">
        <v>42</v>
      </c>
      <c r="I1206" t="s">
        <v>43</v>
      </c>
      <c r="J1206">
        <v>-1</v>
      </c>
      <c r="K1206">
        <v>500</v>
      </c>
      <c r="L1206">
        <v>-158</v>
      </c>
      <c r="N1206" t="s">
        <v>73</v>
      </c>
      <c r="O1206" t="s">
        <v>64</v>
      </c>
      <c r="P1206" t="s">
        <v>85</v>
      </c>
      <c r="Q1206" t="s">
        <v>33</v>
      </c>
      <c r="T1206">
        <v>-1</v>
      </c>
    </row>
    <row r="1207" spans="1:20" x14ac:dyDescent="0.45">
      <c r="A1207" t="s">
        <v>1704</v>
      </c>
      <c r="B1207" t="s">
        <v>304</v>
      </c>
      <c r="C1207" t="s">
        <v>319</v>
      </c>
      <c r="D1207" t="s">
        <v>739</v>
      </c>
      <c r="E1207" t="s">
        <v>463</v>
      </c>
      <c r="F1207" t="s">
        <v>146</v>
      </c>
      <c r="G1207" t="s">
        <v>147</v>
      </c>
      <c r="H1207" t="s">
        <v>27</v>
      </c>
      <c r="I1207" t="s">
        <v>28</v>
      </c>
      <c r="J1207">
        <v>2</v>
      </c>
      <c r="K1207">
        <v>1000</v>
      </c>
      <c r="L1207">
        <v>2000</v>
      </c>
      <c r="N1207" t="s">
        <v>57</v>
      </c>
      <c r="O1207" t="s">
        <v>79</v>
      </c>
      <c r="P1207" t="s">
        <v>32</v>
      </c>
      <c r="Q1207" t="s">
        <v>33</v>
      </c>
      <c r="T1207">
        <v>5</v>
      </c>
    </row>
    <row r="1208" spans="1:20" x14ac:dyDescent="0.45">
      <c r="A1208" t="s">
        <v>1705</v>
      </c>
      <c r="B1208" t="s">
        <v>620</v>
      </c>
      <c r="C1208" t="s">
        <v>374</v>
      </c>
      <c r="D1208" t="s">
        <v>314</v>
      </c>
      <c r="E1208" t="s">
        <v>298</v>
      </c>
      <c r="F1208" t="s">
        <v>115</v>
      </c>
      <c r="G1208" t="s">
        <v>116</v>
      </c>
      <c r="H1208" t="s">
        <v>71</v>
      </c>
      <c r="I1208" t="s">
        <v>92</v>
      </c>
      <c r="J1208">
        <v>2</v>
      </c>
      <c r="K1208">
        <v>500</v>
      </c>
      <c r="L1208">
        <v>1000</v>
      </c>
      <c r="M1208" t="s">
        <v>29</v>
      </c>
      <c r="N1208" t="s">
        <v>30</v>
      </c>
      <c r="O1208" t="s">
        <v>44</v>
      </c>
      <c r="P1208" t="s">
        <v>85</v>
      </c>
      <c r="Q1208" t="s">
        <v>45</v>
      </c>
      <c r="R1208" t="s">
        <v>46</v>
      </c>
      <c r="S1208" t="s">
        <v>47</v>
      </c>
      <c r="T1208">
        <v>1</v>
      </c>
    </row>
    <row r="1209" spans="1:20" x14ac:dyDescent="0.45">
      <c r="A1209" t="s">
        <v>1706</v>
      </c>
      <c r="B1209" t="s">
        <v>715</v>
      </c>
      <c r="C1209" t="s">
        <v>600</v>
      </c>
      <c r="D1209" t="s">
        <v>1137</v>
      </c>
      <c r="E1209" t="s">
        <v>368</v>
      </c>
      <c r="F1209" t="s">
        <v>40</v>
      </c>
      <c r="G1209" t="s">
        <v>41</v>
      </c>
      <c r="H1209" t="s">
        <v>71</v>
      </c>
      <c r="I1209" t="s">
        <v>117</v>
      </c>
      <c r="J1209">
        <v>-1</v>
      </c>
      <c r="K1209">
        <v>1000</v>
      </c>
      <c r="L1209">
        <v>-1000</v>
      </c>
      <c r="N1209" t="s">
        <v>57</v>
      </c>
      <c r="O1209" t="s">
        <v>64</v>
      </c>
      <c r="P1209" t="s">
        <v>58</v>
      </c>
      <c r="Q1209" t="s">
        <v>33</v>
      </c>
      <c r="T1209">
        <v>6</v>
      </c>
    </row>
    <row r="1210" spans="1:20" x14ac:dyDescent="0.45">
      <c r="A1210" t="s">
        <v>1707</v>
      </c>
      <c r="B1210" t="s">
        <v>260</v>
      </c>
      <c r="C1210" t="s">
        <v>61</v>
      </c>
      <c r="D1210" t="s">
        <v>606</v>
      </c>
      <c r="E1210" t="s">
        <v>420</v>
      </c>
      <c r="F1210" t="s">
        <v>91</v>
      </c>
      <c r="G1210" t="s">
        <v>41</v>
      </c>
      <c r="H1210" t="s">
        <v>27</v>
      </c>
      <c r="I1210" t="s">
        <v>84</v>
      </c>
      <c r="J1210">
        <v>3</v>
      </c>
      <c r="K1210">
        <v>2000</v>
      </c>
      <c r="L1210">
        <v>6000</v>
      </c>
      <c r="M1210" t="s">
        <v>63</v>
      </c>
      <c r="N1210" t="s">
        <v>93</v>
      </c>
      <c r="O1210" t="s">
        <v>31</v>
      </c>
      <c r="P1210" t="s">
        <v>58</v>
      </c>
      <c r="Q1210" t="s">
        <v>45</v>
      </c>
      <c r="R1210" t="s">
        <v>34</v>
      </c>
      <c r="T1210">
        <v>4</v>
      </c>
    </row>
    <row r="1211" spans="1:20" x14ac:dyDescent="0.45">
      <c r="A1211" t="s">
        <v>1708</v>
      </c>
      <c r="B1211" t="s">
        <v>1026</v>
      </c>
      <c r="C1211" t="s">
        <v>1026</v>
      </c>
      <c r="D1211" t="s">
        <v>153</v>
      </c>
      <c r="E1211" t="s">
        <v>467</v>
      </c>
      <c r="F1211" t="s">
        <v>53</v>
      </c>
      <c r="G1211" t="s">
        <v>54</v>
      </c>
      <c r="H1211" t="s">
        <v>27</v>
      </c>
      <c r="I1211" t="s">
        <v>84</v>
      </c>
      <c r="J1211">
        <v>3</v>
      </c>
      <c r="K1211">
        <v>0</v>
      </c>
      <c r="L1211">
        <v>0</v>
      </c>
      <c r="M1211" t="s">
        <v>56</v>
      </c>
      <c r="N1211" t="s">
        <v>93</v>
      </c>
      <c r="O1211" t="s">
        <v>64</v>
      </c>
      <c r="P1211" t="s">
        <v>85</v>
      </c>
      <c r="Q1211" t="s">
        <v>33</v>
      </c>
      <c r="R1211" t="s">
        <v>34</v>
      </c>
      <c r="T1211">
        <v>5</v>
      </c>
    </row>
    <row r="1212" spans="1:20" x14ac:dyDescent="0.45">
      <c r="A1212" t="s">
        <v>1709</v>
      </c>
      <c r="B1212" t="s">
        <v>196</v>
      </c>
      <c r="C1212" t="s">
        <v>22</v>
      </c>
      <c r="D1212" t="s">
        <v>333</v>
      </c>
      <c r="E1212" t="s">
        <v>181</v>
      </c>
      <c r="F1212" t="s">
        <v>69</v>
      </c>
      <c r="G1212" t="s">
        <v>70</v>
      </c>
      <c r="H1212" t="s">
        <v>128</v>
      </c>
      <c r="I1212" t="s">
        <v>169</v>
      </c>
      <c r="J1212">
        <v>-1</v>
      </c>
      <c r="K1212">
        <v>2000</v>
      </c>
      <c r="L1212">
        <v>-2415</v>
      </c>
      <c r="M1212" t="s">
        <v>56</v>
      </c>
      <c r="N1212" t="s">
        <v>73</v>
      </c>
      <c r="O1212" t="s">
        <v>44</v>
      </c>
      <c r="P1212" t="s">
        <v>85</v>
      </c>
      <c r="Q1212" t="s">
        <v>45</v>
      </c>
      <c r="R1212" t="s">
        <v>46</v>
      </c>
      <c r="T1212">
        <v>6</v>
      </c>
    </row>
    <row r="1213" spans="1:20" x14ac:dyDescent="0.45">
      <c r="A1213" t="s">
        <v>1710</v>
      </c>
      <c r="B1213" t="s">
        <v>296</v>
      </c>
      <c r="C1213" t="s">
        <v>296</v>
      </c>
      <c r="D1213" t="s">
        <v>297</v>
      </c>
      <c r="E1213" t="s">
        <v>271</v>
      </c>
      <c r="F1213" t="s">
        <v>168</v>
      </c>
      <c r="G1213" t="s">
        <v>41</v>
      </c>
      <c r="H1213" t="s">
        <v>71</v>
      </c>
      <c r="I1213" t="s">
        <v>72</v>
      </c>
      <c r="J1213">
        <v>1</v>
      </c>
      <c r="K1213">
        <v>1000</v>
      </c>
      <c r="L1213">
        <v>818</v>
      </c>
      <c r="M1213" t="s">
        <v>56</v>
      </c>
      <c r="N1213" t="s">
        <v>30</v>
      </c>
      <c r="O1213" t="s">
        <v>79</v>
      </c>
      <c r="P1213" t="s">
        <v>32</v>
      </c>
      <c r="Q1213" t="s">
        <v>33</v>
      </c>
      <c r="T1213">
        <v>1</v>
      </c>
    </row>
    <row r="1214" spans="1:20" x14ac:dyDescent="0.45">
      <c r="A1214" t="s">
        <v>1711</v>
      </c>
      <c r="B1214" t="s">
        <v>378</v>
      </c>
      <c r="C1214" t="s">
        <v>377</v>
      </c>
      <c r="D1214" t="s">
        <v>634</v>
      </c>
      <c r="E1214" t="s">
        <v>361</v>
      </c>
      <c r="F1214" t="s">
        <v>168</v>
      </c>
      <c r="G1214" t="s">
        <v>41</v>
      </c>
      <c r="H1214" t="s">
        <v>128</v>
      </c>
      <c r="I1214" t="s">
        <v>129</v>
      </c>
      <c r="J1214">
        <v>3</v>
      </c>
      <c r="K1214">
        <v>1000</v>
      </c>
      <c r="L1214">
        <v>3000</v>
      </c>
      <c r="M1214" t="s">
        <v>29</v>
      </c>
      <c r="N1214" t="s">
        <v>30</v>
      </c>
      <c r="O1214" t="s">
        <v>31</v>
      </c>
      <c r="P1214" t="s">
        <v>32</v>
      </c>
      <c r="Q1214" t="s">
        <v>33</v>
      </c>
      <c r="R1214" t="s">
        <v>46</v>
      </c>
      <c r="S1214" t="s">
        <v>245</v>
      </c>
      <c r="T1214">
        <v>1</v>
      </c>
    </row>
    <row r="1215" spans="1:20" x14ac:dyDescent="0.45">
      <c r="A1215" t="s">
        <v>1712</v>
      </c>
      <c r="B1215" t="s">
        <v>383</v>
      </c>
      <c r="C1215" t="s">
        <v>383</v>
      </c>
      <c r="D1215" t="s">
        <v>274</v>
      </c>
      <c r="E1215" t="s">
        <v>611</v>
      </c>
      <c r="F1215" t="s">
        <v>25</v>
      </c>
      <c r="G1215" t="s">
        <v>26</v>
      </c>
      <c r="H1215" t="s">
        <v>71</v>
      </c>
      <c r="I1215" t="s">
        <v>92</v>
      </c>
      <c r="J1215">
        <v>3</v>
      </c>
      <c r="K1215">
        <v>100</v>
      </c>
      <c r="L1215">
        <v>300</v>
      </c>
      <c r="N1215" t="s">
        <v>93</v>
      </c>
      <c r="O1215" t="s">
        <v>31</v>
      </c>
      <c r="P1215" t="s">
        <v>32</v>
      </c>
      <c r="Q1215" t="s">
        <v>45</v>
      </c>
      <c r="R1215" t="s">
        <v>34</v>
      </c>
      <c r="T1215">
        <v>4</v>
      </c>
    </row>
    <row r="1216" spans="1:20" x14ac:dyDescent="0.45">
      <c r="A1216" t="s">
        <v>1713</v>
      </c>
      <c r="B1216" t="s">
        <v>437</v>
      </c>
      <c r="C1216" t="s">
        <v>438</v>
      </c>
      <c r="D1216" t="s">
        <v>438</v>
      </c>
      <c r="E1216" t="s">
        <v>186</v>
      </c>
      <c r="F1216" t="s">
        <v>25</v>
      </c>
      <c r="G1216" t="s">
        <v>26</v>
      </c>
      <c r="H1216" t="s">
        <v>71</v>
      </c>
      <c r="I1216" t="s">
        <v>92</v>
      </c>
      <c r="J1216">
        <v>2</v>
      </c>
      <c r="K1216">
        <v>2000</v>
      </c>
      <c r="L1216">
        <v>4000</v>
      </c>
      <c r="N1216" t="s">
        <v>57</v>
      </c>
      <c r="O1216" t="s">
        <v>79</v>
      </c>
      <c r="P1216" t="s">
        <v>85</v>
      </c>
      <c r="Q1216" t="s">
        <v>45</v>
      </c>
      <c r="R1216" t="s">
        <v>34</v>
      </c>
      <c r="T1216">
        <v>0</v>
      </c>
    </row>
    <row r="1217" spans="1:20" x14ac:dyDescent="0.45">
      <c r="A1217" t="s">
        <v>1714</v>
      </c>
      <c r="B1217" t="s">
        <v>738</v>
      </c>
      <c r="C1217" t="s">
        <v>738</v>
      </c>
      <c r="D1217" t="s">
        <v>738</v>
      </c>
      <c r="E1217" t="s">
        <v>138</v>
      </c>
      <c r="F1217" t="s">
        <v>69</v>
      </c>
      <c r="G1217" t="s">
        <v>70</v>
      </c>
      <c r="H1217" t="s">
        <v>71</v>
      </c>
      <c r="I1217" t="s">
        <v>72</v>
      </c>
      <c r="J1217">
        <v>2</v>
      </c>
      <c r="K1217">
        <v>0</v>
      </c>
      <c r="L1217">
        <v>0</v>
      </c>
      <c r="M1217" t="s">
        <v>29</v>
      </c>
      <c r="N1217" t="s">
        <v>30</v>
      </c>
      <c r="O1217" t="s">
        <v>64</v>
      </c>
      <c r="P1217" t="s">
        <v>32</v>
      </c>
      <c r="Q1217" t="s">
        <v>45</v>
      </c>
      <c r="T1217">
        <v>0</v>
      </c>
    </row>
    <row r="1218" spans="1:20" x14ac:dyDescent="0.45">
      <c r="A1218" t="s">
        <v>1715</v>
      </c>
      <c r="B1218" t="s">
        <v>61</v>
      </c>
      <c r="C1218" t="s">
        <v>353</v>
      </c>
      <c r="D1218" t="s">
        <v>286</v>
      </c>
      <c r="E1218" t="s">
        <v>24</v>
      </c>
      <c r="F1218" t="s">
        <v>69</v>
      </c>
      <c r="G1218" t="s">
        <v>70</v>
      </c>
      <c r="H1218" t="s">
        <v>71</v>
      </c>
      <c r="I1218" t="s">
        <v>117</v>
      </c>
      <c r="J1218">
        <v>0</v>
      </c>
      <c r="K1218">
        <v>0</v>
      </c>
      <c r="L1218">
        <v>0</v>
      </c>
      <c r="N1218" t="s">
        <v>30</v>
      </c>
      <c r="O1218" t="s">
        <v>64</v>
      </c>
      <c r="P1218" t="s">
        <v>32</v>
      </c>
      <c r="Q1218" t="s">
        <v>45</v>
      </c>
      <c r="R1218" t="s">
        <v>34</v>
      </c>
      <c r="T1218">
        <v>5</v>
      </c>
    </row>
    <row r="1219" spans="1:20" x14ac:dyDescent="0.45">
      <c r="A1219" t="s">
        <v>1716</v>
      </c>
      <c r="B1219" t="s">
        <v>211</v>
      </c>
      <c r="C1219" t="s">
        <v>552</v>
      </c>
      <c r="D1219" t="s">
        <v>1012</v>
      </c>
      <c r="E1219" t="s">
        <v>97</v>
      </c>
      <c r="F1219" t="s">
        <v>91</v>
      </c>
      <c r="G1219" t="s">
        <v>41</v>
      </c>
      <c r="H1219" t="s">
        <v>128</v>
      </c>
      <c r="I1219" t="s">
        <v>231</v>
      </c>
      <c r="J1219">
        <v>3</v>
      </c>
      <c r="K1219">
        <v>2000</v>
      </c>
      <c r="L1219">
        <v>6000</v>
      </c>
      <c r="N1219" t="s">
        <v>57</v>
      </c>
      <c r="O1219" t="s">
        <v>64</v>
      </c>
      <c r="P1219" t="s">
        <v>58</v>
      </c>
      <c r="Q1219" t="s">
        <v>45</v>
      </c>
      <c r="R1219" t="s">
        <v>34</v>
      </c>
      <c r="T1219">
        <v>3</v>
      </c>
    </row>
    <row r="1220" spans="1:20" x14ac:dyDescent="0.45">
      <c r="A1220" t="s">
        <v>1717</v>
      </c>
      <c r="B1220" t="s">
        <v>137</v>
      </c>
      <c r="C1220" t="s">
        <v>95</v>
      </c>
      <c r="D1220" t="s">
        <v>606</v>
      </c>
      <c r="E1220" t="s">
        <v>221</v>
      </c>
      <c r="F1220" t="s">
        <v>168</v>
      </c>
      <c r="G1220" t="s">
        <v>41</v>
      </c>
      <c r="H1220" t="s">
        <v>42</v>
      </c>
      <c r="I1220" t="s">
        <v>78</v>
      </c>
      <c r="J1220">
        <v>2</v>
      </c>
      <c r="K1220">
        <v>1000</v>
      </c>
      <c r="L1220">
        <v>2000</v>
      </c>
      <c r="M1220" t="s">
        <v>56</v>
      </c>
      <c r="N1220" t="s">
        <v>93</v>
      </c>
      <c r="O1220" t="s">
        <v>44</v>
      </c>
      <c r="P1220" t="s">
        <v>32</v>
      </c>
      <c r="Q1220" t="s">
        <v>45</v>
      </c>
      <c r="T1220">
        <v>6</v>
      </c>
    </row>
    <row r="1221" spans="1:20" x14ac:dyDescent="0.45">
      <c r="A1221" t="s">
        <v>1718</v>
      </c>
      <c r="B1221" t="s">
        <v>112</v>
      </c>
      <c r="C1221" t="s">
        <v>38</v>
      </c>
      <c r="D1221" t="s">
        <v>112</v>
      </c>
      <c r="E1221" t="s">
        <v>77</v>
      </c>
      <c r="F1221" t="s">
        <v>115</v>
      </c>
      <c r="G1221" t="s">
        <v>116</v>
      </c>
      <c r="H1221" t="s">
        <v>128</v>
      </c>
      <c r="I1221" t="s">
        <v>129</v>
      </c>
      <c r="J1221">
        <v>2</v>
      </c>
      <c r="K1221">
        <v>500</v>
      </c>
      <c r="L1221">
        <v>1000</v>
      </c>
      <c r="M1221" t="s">
        <v>29</v>
      </c>
      <c r="N1221" t="s">
        <v>57</v>
      </c>
      <c r="O1221" t="s">
        <v>79</v>
      </c>
      <c r="P1221" t="s">
        <v>32</v>
      </c>
      <c r="Q1221" t="s">
        <v>33</v>
      </c>
      <c r="R1221" t="s">
        <v>34</v>
      </c>
      <c r="T1221">
        <v>2</v>
      </c>
    </row>
    <row r="1222" spans="1:20" x14ac:dyDescent="0.45">
      <c r="A1222" t="s">
        <v>1719</v>
      </c>
      <c r="B1222" t="s">
        <v>119</v>
      </c>
      <c r="C1222" t="s">
        <v>121</v>
      </c>
      <c r="D1222" t="s">
        <v>121</v>
      </c>
      <c r="E1222" t="s">
        <v>249</v>
      </c>
      <c r="F1222" t="s">
        <v>91</v>
      </c>
      <c r="G1222" t="s">
        <v>41</v>
      </c>
      <c r="H1222" t="s">
        <v>128</v>
      </c>
      <c r="I1222" t="s">
        <v>169</v>
      </c>
      <c r="J1222">
        <v>-1</v>
      </c>
      <c r="K1222">
        <v>100</v>
      </c>
      <c r="L1222">
        <v>-100</v>
      </c>
      <c r="M1222" t="s">
        <v>29</v>
      </c>
      <c r="N1222" t="s">
        <v>93</v>
      </c>
      <c r="O1222" t="s">
        <v>79</v>
      </c>
      <c r="P1222" t="s">
        <v>85</v>
      </c>
      <c r="Q1222" t="s">
        <v>33</v>
      </c>
      <c r="T1222">
        <v>0</v>
      </c>
    </row>
    <row r="1223" spans="1:20" x14ac:dyDescent="0.45">
      <c r="A1223" t="s">
        <v>1720</v>
      </c>
      <c r="B1223" t="s">
        <v>419</v>
      </c>
      <c r="C1223" t="s">
        <v>1056</v>
      </c>
      <c r="D1223" t="s">
        <v>765</v>
      </c>
      <c r="E1223" t="s">
        <v>591</v>
      </c>
      <c r="F1223" t="s">
        <v>115</v>
      </c>
      <c r="G1223" t="s">
        <v>116</v>
      </c>
      <c r="H1223" t="s">
        <v>128</v>
      </c>
      <c r="I1223" t="s">
        <v>231</v>
      </c>
      <c r="J1223">
        <v>3</v>
      </c>
      <c r="K1223">
        <v>2000</v>
      </c>
      <c r="L1223">
        <v>6000</v>
      </c>
      <c r="M1223" t="s">
        <v>29</v>
      </c>
      <c r="N1223" t="s">
        <v>57</v>
      </c>
      <c r="O1223" t="s">
        <v>64</v>
      </c>
      <c r="P1223" t="s">
        <v>32</v>
      </c>
      <c r="Q1223" t="s">
        <v>45</v>
      </c>
      <c r="R1223" t="s">
        <v>46</v>
      </c>
      <c r="S1223" t="s">
        <v>245</v>
      </c>
      <c r="T1223">
        <v>7</v>
      </c>
    </row>
    <row r="1224" spans="1:20" x14ac:dyDescent="0.45">
      <c r="A1224" t="s">
        <v>1721</v>
      </c>
      <c r="B1224" t="s">
        <v>410</v>
      </c>
      <c r="C1224" t="s">
        <v>818</v>
      </c>
      <c r="D1224" t="s">
        <v>455</v>
      </c>
      <c r="E1224" t="s">
        <v>487</v>
      </c>
      <c r="F1224" t="s">
        <v>168</v>
      </c>
      <c r="G1224" t="s">
        <v>41</v>
      </c>
      <c r="H1224" t="s">
        <v>27</v>
      </c>
      <c r="I1224" t="s">
        <v>84</v>
      </c>
      <c r="J1224">
        <v>0</v>
      </c>
      <c r="K1224">
        <v>1000</v>
      </c>
      <c r="L1224">
        <v>0</v>
      </c>
      <c r="M1224" t="s">
        <v>56</v>
      </c>
      <c r="N1224" t="s">
        <v>30</v>
      </c>
      <c r="O1224" t="s">
        <v>31</v>
      </c>
      <c r="P1224" t="s">
        <v>58</v>
      </c>
      <c r="Q1224" t="s">
        <v>45</v>
      </c>
      <c r="R1224" t="s">
        <v>34</v>
      </c>
      <c r="T1224">
        <v>4</v>
      </c>
    </row>
    <row r="1225" spans="1:20" x14ac:dyDescent="0.45">
      <c r="A1225" t="s">
        <v>1722</v>
      </c>
      <c r="B1225" t="s">
        <v>218</v>
      </c>
      <c r="C1225" t="s">
        <v>219</v>
      </c>
      <c r="D1225" t="s">
        <v>534</v>
      </c>
      <c r="E1225" t="s">
        <v>68</v>
      </c>
      <c r="F1225" t="s">
        <v>168</v>
      </c>
      <c r="G1225" t="s">
        <v>41</v>
      </c>
      <c r="H1225" t="s">
        <v>71</v>
      </c>
      <c r="I1225" t="s">
        <v>72</v>
      </c>
      <c r="J1225">
        <v>1</v>
      </c>
      <c r="K1225">
        <v>2000</v>
      </c>
      <c r="L1225">
        <v>2000</v>
      </c>
      <c r="M1225" t="s">
        <v>56</v>
      </c>
      <c r="N1225" t="s">
        <v>93</v>
      </c>
      <c r="O1225" t="s">
        <v>44</v>
      </c>
      <c r="P1225" t="s">
        <v>32</v>
      </c>
      <c r="Q1225" t="s">
        <v>33</v>
      </c>
      <c r="T1225">
        <v>4</v>
      </c>
    </row>
    <row r="1226" spans="1:20" x14ac:dyDescent="0.45">
      <c r="A1226" t="s">
        <v>1723</v>
      </c>
      <c r="B1226" t="s">
        <v>542</v>
      </c>
      <c r="C1226" t="s">
        <v>489</v>
      </c>
      <c r="D1226" t="s">
        <v>559</v>
      </c>
      <c r="E1226" t="s">
        <v>611</v>
      </c>
      <c r="F1226" t="s">
        <v>115</v>
      </c>
      <c r="G1226" t="s">
        <v>116</v>
      </c>
      <c r="H1226" t="s">
        <v>42</v>
      </c>
      <c r="I1226" t="s">
        <v>78</v>
      </c>
      <c r="J1226">
        <v>1</v>
      </c>
      <c r="K1226">
        <v>1000</v>
      </c>
      <c r="L1226">
        <v>1000</v>
      </c>
      <c r="M1226" t="s">
        <v>29</v>
      </c>
      <c r="N1226" t="s">
        <v>57</v>
      </c>
      <c r="O1226" t="s">
        <v>64</v>
      </c>
      <c r="P1226" t="s">
        <v>32</v>
      </c>
      <c r="Q1226" t="s">
        <v>33</v>
      </c>
      <c r="T1226">
        <v>1</v>
      </c>
    </row>
    <row r="1227" spans="1:20" x14ac:dyDescent="0.45">
      <c r="A1227" t="s">
        <v>1724</v>
      </c>
      <c r="B1227" t="s">
        <v>294</v>
      </c>
      <c r="C1227" t="s">
        <v>282</v>
      </c>
      <c r="D1227" t="s">
        <v>145</v>
      </c>
      <c r="E1227" t="s">
        <v>305</v>
      </c>
      <c r="F1227" t="s">
        <v>168</v>
      </c>
      <c r="G1227" t="s">
        <v>41</v>
      </c>
      <c r="H1227" t="s">
        <v>42</v>
      </c>
      <c r="I1227" t="s">
        <v>78</v>
      </c>
      <c r="J1227">
        <v>0</v>
      </c>
      <c r="K1227">
        <v>0</v>
      </c>
      <c r="L1227">
        <v>0</v>
      </c>
      <c r="N1227" t="s">
        <v>73</v>
      </c>
      <c r="O1227" t="s">
        <v>31</v>
      </c>
      <c r="P1227" t="s">
        <v>32</v>
      </c>
      <c r="Q1227" t="s">
        <v>33</v>
      </c>
      <c r="R1227" t="s">
        <v>46</v>
      </c>
      <c r="S1227" t="s">
        <v>254</v>
      </c>
      <c r="T1227">
        <v>7</v>
      </c>
    </row>
    <row r="1228" spans="1:20" x14ac:dyDescent="0.45">
      <c r="A1228" t="s">
        <v>1725</v>
      </c>
      <c r="B1228" t="s">
        <v>895</v>
      </c>
      <c r="C1228" t="s">
        <v>1012</v>
      </c>
      <c r="D1228" t="s">
        <v>781</v>
      </c>
      <c r="E1228" t="s">
        <v>463</v>
      </c>
      <c r="F1228" t="s">
        <v>168</v>
      </c>
      <c r="G1228" t="s">
        <v>41</v>
      </c>
      <c r="H1228" t="s">
        <v>27</v>
      </c>
      <c r="I1228" t="s">
        <v>55</v>
      </c>
      <c r="J1228">
        <v>-1</v>
      </c>
      <c r="K1228">
        <v>1000</v>
      </c>
      <c r="L1228">
        <v>-1000</v>
      </c>
      <c r="M1228" t="s">
        <v>29</v>
      </c>
      <c r="N1228" t="s">
        <v>30</v>
      </c>
      <c r="O1228" t="s">
        <v>44</v>
      </c>
      <c r="P1228" t="s">
        <v>58</v>
      </c>
      <c r="Q1228" t="s">
        <v>45</v>
      </c>
      <c r="T1228">
        <v>1</v>
      </c>
    </row>
    <row r="1229" spans="1:20" x14ac:dyDescent="0.45">
      <c r="A1229" t="s">
        <v>1726</v>
      </c>
      <c r="B1229" t="s">
        <v>628</v>
      </c>
      <c r="C1229" t="s">
        <v>23</v>
      </c>
      <c r="D1229" t="s">
        <v>300</v>
      </c>
      <c r="E1229" t="s">
        <v>134</v>
      </c>
      <c r="F1229" t="s">
        <v>25</v>
      </c>
      <c r="G1229" t="s">
        <v>26</v>
      </c>
      <c r="H1229" t="s">
        <v>42</v>
      </c>
      <c r="I1229" t="s">
        <v>43</v>
      </c>
      <c r="J1229">
        <v>-1</v>
      </c>
      <c r="K1229">
        <v>500</v>
      </c>
      <c r="L1229">
        <v>-500</v>
      </c>
      <c r="M1229" t="s">
        <v>63</v>
      </c>
      <c r="N1229" t="s">
        <v>57</v>
      </c>
      <c r="O1229" t="s">
        <v>31</v>
      </c>
      <c r="P1229" t="s">
        <v>85</v>
      </c>
      <c r="Q1229" t="s">
        <v>33</v>
      </c>
      <c r="T1229">
        <v>4</v>
      </c>
    </row>
    <row r="1230" spans="1:20" x14ac:dyDescent="0.45">
      <c r="A1230" t="s">
        <v>1727</v>
      </c>
      <c r="B1230" t="s">
        <v>525</v>
      </c>
      <c r="C1230" t="s">
        <v>525</v>
      </c>
      <c r="D1230" t="s">
        <v>525</v>
      </c>
      <c r="E1230" t="s">
        <v>186</v>
      </c>
      <c r="F1230" t="s">
        <v>25</v>
      </c>
      <c r="G1230" t="s">
        <v>26</v>
      </c>
      <c r="H1230" t="s">
        <v>27</v>
      </c>
      <c r="I1230" t="s">
        <v>55</v>
      </c>
      <c r="J1230">
        <v>-1</v>
      </c>
      <c r="K1230">
        <v>1000</v>
      </c>
      <c r="L1230">
        <v>-1111</v>
      </c>
      <c r="N1230" t="s">
        <v>73</v>
      </c>
      <c r="O1230" t="s">
        <v>31</v>
      </c>
      <c r="P1230" t="s">
        <v>85</v>
      </c>
      <c r="Q1230" t="s">
        <v>33</v>
      </c>
      <c r="T1230">
        <v>0</v>
      </c>
    </row>
    <row r="1231" spans="1:20" x14ac:dyDescent="0.45">
      <c r="A1231" t="s">
        <v>1728</v>
      </c>
      <c r="B1231" t="s">
        <v>748</v>
      </c>
      <c r="C1231" t="s">
        <v>470</v>
      </c>
      <c r="D1231" t="s">
        <v>768</v>
      </c>
      <c r="E1231" t="s">
        <v>339</v>
      </c>
      <c r="F1231" t="s">
        <v>53</v>
      </c>
      <c r="G1231" t="s">
        <v>54</v>
      </c>
      <c r="H1231" t="s">
        <v>27</v>
      </c>
      <c r="I1231" t="s">
        <v>84</v>
      </c>
      <c r="J1231">
        <v>0</v>
      </c>
      <c r="K1231">
        <v>2000</v>
      </c>
      <c r="L1231">
        <v>0</v>
      </c>
      <c r="N1231" t="s">
        <v>30</v>
      </c>
      <c r="O1231" t="s">
        <v>79</v>
      </c>
      <c r="P1231" t="s">
        <v>32</v>
      </c>
      <c r="Q1231" t="s">
        <v>45</v>
      </c>
      <c r="R1231" t="s">
        <v>46</v>
      </c>
      <c r="S1231" t="s">
        <v>245</v>
      </c>
      <c r="T1231">
        <v>5</v>
      </c>
    </row>
    <row r="1232" spans="1:20" x14ac:dyDescent="0.45">
      <c r="A1232" t="s">
        <v>1729</v>
      </c>
      <c r="B1232" t="s">
        <v>682</v>
      </c>
      <c r="C1232" t="s">
        <v>582</v>
      </c>
      <c r="D1232" t="s">
        <v>444</v>
      </c>
      <c r="E1232" t="s">
        <v>420</v>
      </c>
      <c r="F1232" t="s">
        <v>146</v>
      </c>
      <c r="G1232" t="s">
        <v>147</v>
      </c>
      <c r="H1232" t="s">
        <v>71</v>
      </c>
      <c r="I1232" t="s">
        <v>72</v>
      </c>
      <c r="J1232">
        <v>3</v>
      </c>
      <c r="K1232">
        <v>500</v>
      </c>
      <c r="L1232">
        <v>1202</v>
      </c>
      <c r="N1232" t="s">
        <v>57</v>
      </c>
      <c r="O1232" t="s">
        <v>64</v>
      </c>
      <c r="P1232" t="s">
        <v>32</v>
      </c>
      <c r="Q1232" t="s">
        <v>33</v>
      </c>
      <c r="T1232">
        <v>1</v>
      </c>
    </row>
    <row r="1233" spans="1:20" x14ac:dyDescent="0.45">
      <c r="A1233" t="s">
        <v>1730</v>
      </c>
      <c r="B1233" t="s">
        <v>585</v>
      </c>
      <c r="C1233" t="s">
        <v>180</v>
      </c>
      <c r="D1233" t="s">
        <v>394</v>
      </c>
      <c r="E1233" t="s">
        <v>236</v>
      </c>
      <c r="F1233" t="s">
        <v>91</v>
      </c>
      <c r="G1233" t="s">
        <v>41</v>
      </c>
      <c r="H1233" t="s">
        <v>71</v>
      </c>
      <c r="I1233" t="s">
        <v>92</v>
      </c>
      <c r="J1233">
        <v>3</v>
      </c>
      <c r="K1233">
        <v>1000</v>
      </c>
      <c r="L1233">
        <v>3000</v>
      </c>
      <c r="M1233" t="s">
        <v>29</v>
      </c>
      <c r="N1233" t="s">
        <v>57</v>
      </c>
      <c r="O1233" t="s">
        <v>44</v>
      </c>
      <c r="P1233" t="s">
        <v>32</v>
      </c>
      <c r="Q1233" t="s">
        <v>33</v>
      </c>
      <c r="T1233">
        <v>6</v>
      </c>
    </row>
    <row r="1234" spans="1:20" x14ac:dyDescent="0.45">
      <c r="A1234" t="s">
        <v>1731</v>
      </c>
      <c r="B1234" t="s">
        <v>36</v>
      </c>
      <c r="C1234" t="s">
        <v>538</v>
      </c>
      <c r="D1234" t="s">
        <v>538</v>
      </c>
      <c r="E1234" t="s">
        <v>472</v>
      </c>
      <c r="F1234" t="s">
        <v>91</v>
      </c>
      <c r="G1234" t="s">
        <v>41</v>
      </c>
      <c r="H1234" t="s">
        <v>128</v>
      </c>
      <c r="I1234" t="s">
        <v>129</v>
      </c>
      <c r="J1234">
        <v>2</v>
      </c>
      <c r="K1234">
        <v>500</v>
      </c>
      <c r="L1234">
        <v>1000</v>
      </c>
      <c r="M1234" t="s">
        <v>29</v>
      </c>
      <c r="N1234" t="s">
        <v>73</v>
      </c>
      <c r="O1234" t="s">
        <v>44</v>
      </c>
      <c r="P1234" t="s">
        <v>85</v>
      </c>
      <c r="Q1234" t="s">
        <v>33</v>
      </c>
      <c r="T1234">
        <v>0</v>
      </c>
    </row>
    <row r="1235" spans="1:20" x14ac:dyDescent="0.45">
      <c r="A1235" t="s">
        <v>1732</v>
      </c>
      <c r="B1235" t="s">
        <v>390</v>
      </c>
      <c r="C1235" t="s">
        <v>229</v>
      </c>
      <c r="D1235" t="s">
        <v>313</v>
      </c>
      <c r="E1235" t="s">
        <v>104</v>
      </c>
      <c r="F1235" t="s">
        <v>25</v>
      </c>
      <c r="G1235" t="s">
        <v>26</v>
      </c>
      <c r="H1235" t="s">
        <v>27</v>
      </c>
      <c r="I1235" t="s">
        <v>84</v>
      </c>
      <c r="J1235">
        <v>3</v>
      </c>
      <c r="K1235">
        <v>1000</v>
      </c>
      <c r="L1235">
        <v>3000</v>
      </c>
      <c r="M1235" t="s">
        <v>56</v>
      </c>
      <c r="N1235" t="s">
        <v>93</v>
      </c>
      <c r="O1235" t="s">
        <v>31</v>
      </c>
      <c r="P1235" t="s">
        <v>58</v>
      </c>
      <c r="Q1235" t="s">
        <v>33</v>
      </c>
      <c r="T1235">
        <v>3</v>
      </c>
    </row>
    <row r="1236" spans="1:20" x14ac:dyDescent="0.45">
      <c r="A1236" t="s">
        <v>1733</v>
      </c>
      <c r="B1236" t="s">
        <v>686</v>
      </c>
      <c r="C1236" t="s">
        <v>714</v>
      </c>
      <c r="D1236" t="s">
        <v>600</v>
      </c>
      <c r="E1236" t="s">
        <v>598</v>
      </c>
      <c r="F1236" t="s">
        <v>168</v>
      </c>
      <c r="G1236" t="s">
        <v>41</v>
      </c>
      <c r="H1236" t="s">
        <v>128</v>
      </c>
      <c r="I1236" t="s">
        <v>169</v>
      </c>
      <c r="J1236">
        <v>0</v>
      </c>
      <c r="K1236">
        <v>100</v>
      </c>
      <c r="L1236">
        <v>0</v>
      </c>
      <c r="M1236" t="s">
        <v>29</v>
      </c>
      <c r="N1236" t="s">
        <v>57</v>
      </c>
      <c r="O1236" t="s">
        <v>79</v>
      </c>
      <c r="P1236" t="s">
        <v>85</v>
      </c>
      <c r="Q1236" t="s">
        <v>33</v>
      </c>
      <c r="R1236" t="s">
        <v>46</v>
      </c>
      <c r="T1236">
        <v>6</v>
      </c>
    </row>
    <row r="1237" spans="1:20" x14ac:dyDescent="0.45">
      <c r="A1237" t="s">
        <v>1734</v>
      </c>
      <c r="B1237" t="s">
        <v>418</v>
      </c>
      <c r="C1237" t="s">
        <v>418</v>
      </c>
      <c r="D1237" t="s">
        <v>316</v>
      </c>
      <c r="E1237" t="s">
        <v>240</v>
      </c>
      <c r="F1237" t="s">
        <v>40</v>
      </c>
      <c r="G1237" t="s">
        <v>41</v>
      </c>
      <c r="H1237" t="s">
        <v>42</v>
      </c>
      <c r="I1237" t="s">
        <v>122</v>
      </c>
      <c r="J1237">
        <v>0</v>
      </c>
      <c r="K1237">
        <v>1000</v>
      </c>
      <c r="L1237">
        <v>0</v>
      </c>
      <c r="M1237" t="s">
        <v>56</v>
      </c>
      <c r="N1237" t="s">
        <v>30</v>
      </c>
      <c r="O1237" t="s">
        <v>64</v>
      </c>
      <c r="P1237" t="s">
        <v>58</v>
      </c>
      <c r="Q1237" t="s">
        <v>33</v>
      </c>
      <c r="R1237" t="s">
        <v>46</v>
      </c>
      <c r="S1237" t="s">
        <v>254</v>
      </c>
      <c r="T1237">
        <v>7</v>
      </c>
    </row>
    <row r="1238" spans="1:20" x14ac:dyDescent="0.45">
      <c r="A1238" t="s">
        <v>1735</v>
      </c>
      <c r="B1238" t="s">
        <v>156</v>
      </c>
      <c r="C1238" t="s">
        <v>157</v>
      </c>
      <c r="D1238" t="s">
        <v>355</v>
      </c>
      <c r="E1238" t="s">
        <v>194</v>
      </c>
      <c r="F1238" t="s">
        <v>25</v>
      </c>
      <c r="G1238" t="s">
        <v>26</v>
      </c>
      <c r="H1238" t="s">
        <v>42</v>
      </c>
      <c r="I1238" t="s">
        <v>122</v>
      </c>
      <c r="J1238">
        <v>3</v>
      </c>
      <c r="K1238">
        <v>100</v>
      </c>
      <c r="L1238">
        <v>300</v>
      </c>
      <c r="M1238" t="s">
        <v>29</v>
      </c>
      <c r="N1238" t="s">
        <v>93</v>
      </c>
      <c r="O1238" t="s">
        <v>79</v>
      </c>
      <c r="P1238" t="s">
        <v>58</v>
      </c>
      <c r="Q1238" t="s">
        <v>33</v>
      </c>
      <c r="T1238">
        <v>3</v>
      </c>
    </row>
    <row r="1239" spans="1:20" x14ac:dyDescent="0.45">
      <c r="A1239" t="s">
        <v>1736</v>
      </c>
      <c r="B1239" t="s">
        <v>534</v>
      </c>
      <c r="C1239" t="s">
        <v>563</v>
      </c>
      <c r="D1239" t="s">
        <v>483</v>
      </c>
      <c r="E1239" t="s">
        <v>90</v>
      </c>
      <c r="F1239" t="s">
        <v>115</v>
      </c>
      <c r="G1239" t="s">
        <v>116</v>
      </c>
      <c r="H1239" t="s">
        <v>27</v>
      </c>
      <c r="I1239" t="s">
        <v>84</v>
      </c>
      <c r="J1239">
        <v>0</v>
      </c>
      <c r="K1239">
        <v>2000</v>
      </c>
      <c r="L1239">
        <v>0</v>
      </c>
      <c r="M1239" t="s">
        <v>56</v>
      </c>
      <c r="N1239" t="s">
        <v>30</v>
      </c>
      <c r="O1239" t="s">
        <v>79</v>
      </c>
      <c r="P1239" t="s">
        <v>85</v>
      </c>
      <c r="Q1239" t="s">
        <v>33</v>
      </c>
      <c r="R1239" t="s">
        <v>46</v>
      </c>
      <c r="S1239" t="s">
        <v>245</v>
      </c>
      <c r="T1239">
        <v>2</v>
      </c>
    </row>
    <row r="1240" spans="1:20" x14ac:dyDescent="0.45">
      <c r="A1240" t="s">
        <v>1737</v>
      </c>
      <c r="B1240" t="s">
        <v>317</v>
      </c>
      <c r="C1240" t="s">
        <v>317</v>
      </c>
      <c r="D1240" t="s">
        <v>317</v>
      </c>
      <c r="E1240" t="s">
        <v>268</v>
      </c>
      <c r="F1240" t="s">
        <v>53</v>
      </c>
      <c r="G1240" t="s">
        <v>54</v>
      </c>
      <c r="H1240" t="s">
        <v>42</v>
      </c>
      <c r="I1240" t="s">
        <v>43</v>
      </c>
      <c r="J1240">
        <v>1</v>
      </c>
      <c r="K1240">
        <v>100</v>
      </c>
      <c r="L1240">
        <v>100</v>
      </c>
      <c r="N1240" t="s">
        <v>30</v>
      </c>
      <c r="O1240" t="s">
        <v>31</v>
      </c>
      <c r="P1240" t="s">
        <v>32</v>
      </c>
      <c r="Q1240" t="s">
        <v>45</v>
      </c>
      <c r="T1240">
        <v>0</v>
      </c>
    </row>
    <row r="1241" spans="1:20" x14ac:dyDescent="0.45">
      <c r="A1241" t="s">
        <v>1738</v>
      </c>
      <c r="B1241" t="s">
        <v>909</v>
      </c>
      <c r="C1241" t="s">
        <v>636</v>
      </c>
      <c r="D1241" t="s">
        <v>1026</v>
      </c>
      <c r="E1241" t="s">
        <v>359</v>
      </c>
      <c r="F1241" t="s">
        <v>69</v>
      </c>
      <c r="G1241" t="s">
        <v>70</v>
      </c>
      <c r="H1241" t="s">
        <v>42</v>
      </c>
      <c r="I1241" t="s">
        <v>78</v>
      </c>
      <c r="J1241">
        <v>2</v>
      </c>
      <c r="K1241">
        <v>100</v>
      </c>
      <c r="L1241">
        <v>224</v>
      </c>
      <c r="N1241" t="s">
        <v>30</v>
      </c>
      <c r="O1241" t="s">
        <v>64</v>
      </c>
      <c r="P1241" t="s">
        <v>32</v>
      </c>
      <c r="Q1241" t="s">
        <v>33</v>
      </c>
      <c r="R1241" t="s">
        <v>34</v>
      </c>
      <c r="T1241">
        <v>2</v>
      </c>
    </row>
    <row r="1242" spans="1:20" x14ac:dyDescent="0.45">
      <c r="A1242" t="s">
        <v>1739</v>
      </c>
      <c r="B1242" t="s">
        <v>436</v>
      </c>
      <c r="C1242" t="s">
        <v>436</v>
      </c>
      <c r="D1242" t="s">
        <v>224</v>
      </c>
      <c r="E1242" t="s">
        <v>253</v>
      </c>
      <c r="F1242" t="s">
        <v>40</v>
      </c>
      <c r="G1242" t="s">
        <v>41</v>
      </c>
      <c r="H1242" t="s">
        <v>128</v>
      </c>
      <c r="I1242" t="s">
        <v>169</v>
      </c>
      <c r="J1242">
        <v>-1</v>
      </c>
      <c r="K1242">
        <v>500</v>
      </c>
      <c r="L1242">
        <v>-134</v>
      </c>
      <c r="N1242" t="s">
        <v>73</v>
      </c>
      <c r="O1242" t="s">
        <v>31</v>
      </c>
      <c r="P1242" t="s">
        <v>58</v>
      </c>
      <c r="Q1242" t="s">
        <v>45</v>
      </c>
      <c r="R1242" t="s">
        <v>34</v>
      </c>
      <c r="T1242">
        <v>7</v>
      </c>
    </row>
    <row r="1243" spans="1:20" x14ac:dyDescent="0.45">
      <c r="A1243" t="s">
        <v>1740</v>
      </c>
      <c r="B1243" t="s">
        <v>353</v>
      </c>
      <c r="C1243" t="s">
        <v>60</v>
      </c>
      <c r="D1243" t="s">
        <v>286</v>
      </c>
      <c r="E1243" t="s">
        <v>601</v>
      </c>
      <c r="F1243" t="s">
        <v>25</v>
      </c>
      <c r="G1243" t="s">
        <v>26</v>
      </c>
      <c r="H1243" t="s">
        <v>27</v>
      </c>
      <c r="I1243" t="s">
        <v>28</v>
      </c>
      <c r="J1243">
        <v>1</v>
      </c>
      <c r="K1243">
        <v>0</v>
      </c>
      <c r="L1243">
        <v>0</v>
      </c>
      <c r="M1243" t="s">
        <v>56</v>
      </c>
      <c r="N1243" t="s">
        <v>93</v>
      </c>
      <c r="O1243" t="s">
        <v>79</v>
      </c>
      <c r="P1243" t="s">
        <v>85</v>
      </c>
      <c r="Q1243" t="s">
        <v>45</v>
      </c>
      <c r="R1243" t="s">
        <v>46</v>
      </c>
      <c r="S1243" t="s">
        <v>254</v>
      </c>
      <c r="T1243">
        <v>6</v>
      </c>
    </row>
    <row r="1244" spans="1:20" x14ac:dyDescent="0.45">
      <c r="A1244" t="s">
        <v>1741</v>
      </c>
      <c r="B1244" t="s">
        <v>410</v>
      </c>
      <c r="C1244" t="s">
        <v>209</v>
      </c>
      <c r="D1244" t="s">
        <v>209</v>
      </c>
      <c r="E1244" t="s">
        <v>253</v>
      </c>
      <c r="F1244" t="s">
        <v>40</v>
      </c>
      <c r="G1244" t="s">
        <v>41</v>
      </c>
      <c r="H1244" t="s">
        <v>42</v>
      </c>
      <c r="I1244" t="s">
        <v>43</v>
      </c>
      <c r="J1244">
        <v>2</v>
      </c>
      <c r="K1244">
        <v>2000</v>
      </c>
      <c r="L1244">
        <v>4000</v>
      </c>
      <c r="N1244" t="s">
        <v>73</v>
      </c>
      <c r="O1244" t="s">
        <v>79</v>
      </c>
      <c r="P1244" t="s">
        <v>58</v>
      </c>
      <c r="Q1244" t="s">
        <v>45</v>
      </c>
      <c r="T1244">
        <v>0</v>
      </c>
    </row>
    <row r="1245" spans="1:20" x14ac:dyDescent="0.45">
      <c r="A1245" t="s">
        <v>1742</v>
      </c>
      <c r="B1245" t="s">
        <v>273</v>
      </c>
      <c r="C1245" t="s">
        <v>407</v>
      </c>
      <c r="D1245" t="s">
        <v>571</v>
      </c>
      <c r="E1245" t="s">
        <v>547</v>
      </c>
      <c r="F1245" t="s">
        <v>53</v>
      </c>
      <c r="G1245" t="s">
        <v>54</v>
      </c>
      <c r="H1245" t="s">
        <v>42</v>
      </c>
      <c r="I1245" t="s">
        <v>122</v>
      </c>
      <c r="J1245">
        <v>-1</v>
      </c>
      <c r="K1245">
        <v>2000</v>
      </c>
      <c r="L1245">
        <v>-2000</v>
      </c>
      <c r="M1245" t="s">
        <v>29</v>
      </c>
      <c r="N1245" t="s">
        <v>93</v>
      </c>
      <c r="O1245" t="s">
        <v>64</v>
      </c>
      <c r="P1245" t="s">
        <v>32</v>
      </c>
      <c r="Q1245" t="s">
        <v>45</v>
      </c>
      <c r="R1245" t="s">
        <v>34</v>
      </c>
      <c r="T1245">
        <v>6</v>
      </c>
    </row>
    <row r="1246" spans="1:20" x14ac:dyDescent="0.45">
      <c r="A1246" t="s">
        <v>1743</v>
      </c>
      <c r="B1246" t="s">
        <v>465</v>
      </c>
      <c r="C1246" t="s">
        <v>258</v>
      </c>
      <c r="D1246" t="s">
        <v>119</v>
      </c>
      <c r="E1246" t="s">
        <v>523</v>
      </c>
      <c r="F1246" t="s">
        <v>168</v>
      </c>
      <c r="G1246" t="s">
        <v>41</v>
      </c>
      <c r="H1246" t="s">
        <v>128</v>
      </c>
      <c r="I1246" t="s">
        <v>231</v>
      </c>
      <c r="J1246">
        <v>3</v>
      </c>
      <c r="K1246">
        <v>0</v>
      </c>
      <c r="L1246">
        <v>0</v>
      </c>
      <c r="M1246" t="s">
        <v>56</v>
      </c>
      <c r="N1246" t="s">
        <v>57</v>
      </c>
      <c r="O1246" t="s">
        <v>79</v>
      </c>
      <c r="P1246" t="s">
        <v>58</v>
      </c>
      <c r="Q1246" t="s">
        <v>33</v>
      </c>
      <c r="R1246" t="s">
        <v>46</v>
      </c>
      <c r="S1246" t="s">
        <v>47</v>
      </c>
      <c r="T1246">
        <v>3</v>
      </c>
    </row>
    <row r="1247" spans="1:20" x14ac:dyDescent="0.45">
      <c r="A1247" t="s">
        <v>1744</v>
      </c>
      <c r="B1247" t="s">
        <v>386</v>
      </c>
      <c r="C1247" t="s">
        <v>266</v>
      </c>
      <c r="D1247" t="s">
        <v>631</v>
      </c>
      <c r="E1247" t="s">
        <v>271</v>
      </c>
      <c r="F1247" t="s">
        <v>25</v>
      </c>
      <c r="G1247" t="s">
        <v>26</v>
      </c>
      <c r="H1247" t="s">
        <v>71</v>
      </c>
      <c r="I1247" t="s">
        <v>72</v>
      </c>
      <c r="J1247">
        <v>2</v>
      </c>
      <c r="K1247">
        <v>100</v>
      </c>
      <c r="L1247">
        <v>236</v>
      </c>
      <c r="N1247" t="s">
        <v>30</v>
      </c>
      <c r="O1247" t="s">
        <v>31</v>
      </c>
      <c r="P1247" t="s">
        <v>85</v>
      </c>
      <c r="Q1247" t="s">
        <v>45</v>
      </c>
      <c r="R1247" t="s">
        <v>34</v>
      </c>
      <c r="T1247">
        <v>4</v>
      </c>
    </row>
    <row r="1248" spans="1:20" x14ac:dyDescent="0.45">
      <c r="A1248" t="s">
        <v>1745</v>
      </c>
      <c r="B1248" t="s">
        <v>839</v>
      </c>
      <c r="C1248" t="s">
        <v>416</v>
      </c>
      <c r="D1248" t="s">
        <v>383</v>
      </c>
      <c r="E1248" t="s">
        <v>601</v>
      </c>
      <c r="F1248" t="s">
        <v>115</v>
      </c>
      <c r="G1248" t="s">
        <v>116</v>
      </c>
      <c r="H1248" t="s">
        <v>71</v>
      </c>
      <c r="I1248" t="s">
        <v>117</v>
      </c>
      <c r="J1248">
        <v>-1</v>
      </c>
      <c r="K1248">
        <v>2000</v>
      </c>
      <c r="L1248">
        <v>-2000</v>
      </c>
      <c r="M1248" t="s">
        <v>56</v>
      </c>
      <c r="N1248" t="s">
        <v>57</v>
      </c>
      <c r="O1248" t="s">
        <v>64</v>
      </c>
      <c r="P1248" t="s">
        <v>58</v>
      </c>
      <c r="Q1248" t="s">
        <v>45</v>
      </c>
      <c r="R1248" t="s">
        <v>34</v>
      </c>
      <c r="T1248">
        <v>6</v>
      </c>
    </row>
    <row r="1249" spans="1:20" x14ac:dyDescent="0.45">
      <c r="A1249" t="s">
        <v>1746</v>
      </c>
      <c r="B1249" t="s">
        <v>311</v>
      </c>
      <c r="C1249" t="s">
        <v>311</v>
      </c>
      <c r="D1249" t="s">
        <v>311</v>
      </c>
      <c r="E1249" t="s">
        <v>268</v>
      </c>
      <c r="F1249" t="s">
        <v>168</v>
      </c>
      <c r="G1249" t="s">
        <v>41</v>
      </c>
      <c r="H1249" t="s">
        <v>128</v>
      </c>
      <c r="I1249" t="s">
        <v>129</v>
      </c>
      <c r="J1249">
        <v>3</v>
      </c>
      <c r="K1249">
        <v>500</v>
      </c>
      <c r="L1249">
        <v>1500</v>
      </c>
      <c r="M1249" t="s">
        <v>29</v>
      </c>
      <c r="N1249" t="s">
        <v>57</v>
      </c>
      <c r="O1249" t="s">
        <v>64</v>
      </c>
      <c r="P1249" t="s">
        <v>58</v>
      </c>
      <c r="Q1249" t="s">
        <v>33</v>
      </c>
      <c r="T1249">
        <v>0</v>
      </c>
    </row>
    <row r="1250" spans="1:20" x14ac:dyDescent="0.45">
      <c r="A1250" t="s">
        <v>1747</v>
      </c>
      <c r="B1250" t="s">
        <v>166</v>
      </c>
      <c r="C1250" t="s">
        <v>165</v>
      </c>
      <c r="D1250" t="s">
        <v>557</v>
      </c>
      <c r="E1250" t="s">
        <v>134</v>
      </c>
      <c r="F1250" t="s">
        <v>91</v>
      </c>
      <c r="G1250" t="s">
        <v>41</v>
      </c>
      <c r="H1250" t="s">
        <v>42</v>
      </c>
      <c r="I1250" t="s">
        <v>78</v>
      </c>
      <c r="J1250">
        <v>2</v>
      </c>
      <c r="K1250">
        <v>500</v>
      </c>
      <c r="L1250">
        <v>1000</v>
      </c>
      <c r="M1250" t="s">
        <v>63</v>
      </c>
      <c r="N1250" t="s">
        <v>73</v>
      </c>
      <c r="O1250" t="s">
        <v>79</v>
      </c>
      <c r="P1250" t="s">
        <v>32</v>
      </c>
      <c r="Q1250" t="s">
        <v>45</v>
      </c>
      <c r="T1250">
        <v>6</v>
      </c>
    </row>
    <row r="1251" spans="1:20" x14ac:dyDescent="0.45">
      <c r="A1251" t="s">
        <v>1748</v>
      </c>
      <c r="B1251" t="s">
        <v>687</v>
      </c>
      <c r="C1251" t="s">
        <v>687</v>
      </c>
      <c r="D1251" t="s">
        <v>593</v>
      </c>
      <c r="E1251" t="s">
        <v>960</v>
      </c>
      <c r="F1251" t="s">
        <v>168</v>
      </c>
      <c r="G1251" t="s">
        <v>41</v>
      </c>
      <c r="H1251" t="s">
        <v>27</v>
      </c>
      <c r="I1251" t="s">
        <v>84</v>
      </c>
      <c r="J1251">
        <v>0</v>
      </c>
      <c r="K1251">
        <v>100</v>
      </c>
      <c r="L1251">
        <v>0</v>
      </c>
      <c r="M1251" t="s">
        <v>56</v>
      </c>
      <c r="N1251" t="s">
        <v>73</v>
      </c>
      <c r="O1251" t="s">
        <v>79</v>
      </c>
      <c r="P1251" t="s">
        <v>58</v>
      </c>
      <c r="Q1251" t="s">
        <v>33</v>
      </c>
      <c r="T1251">
        <v>4</v>
      </c>
    </row>
    <row r="1252" spans="1:20" x14ac:dyDescent="0.45">
      <c r="A1252" t="s">
        <v>1749</v>
      </c>
      <c r="B1252" t="s">
        <v>455</v>
      </c>
      <c r="C1252" t="s">
        <v>309</v>
      </c>
      <c r="D1252" t="s">
        <v>310</v>
      </c>
      <c r="E1252" t="s">
        <v>463</v>
      </c>
      <c r="F1252" t="s">
        <v>69</v>
      </c>
      <c r="G1252" t="s">
        <v>70</v>
      </c>
      <c r="H1252" t="s">
        <v>27</v>
      </c>
      <c r="I1252" t="s">
        <v>55</v>
      </c>
      <c r="J1252">
        <v>1</v>
      </c>
      <c r="K1252">
        <v>1000</v>
      </c>
      <c r="L1252">
        <v>1000</v>
      </c>
      <c r="M1252" t="s">
        <v>29</v>
      </c>
      <c r="N1252" t="s">
        <v>73</v>
      </c>
      <c r="O1252" t="s">
        <v>79</v>
      </c>
      <c r="P1252" t="s">
        <v>32</v>
      </c>
      <c r="Q1252" t="s">
        <v>45</v>
      </c>
      <c r="R1252" t="s">
        <v>34</v>
      </c>
      <c r="T1252">
        <v>2</v>
      </c>
    </row>
    <row r="1253" spans="1:20" x14ac:dyDescent="0.45">
      <c r="A1253" t="s">
        <v>1750</v>
      </c>
      <c r="B1253" t="s">
        <v>674</v>
      </c>
      <c r="C1253" t="s">
        <v>1153</v>
      </c>
      <c r="D1253" t="s">
        <v>304</v>
      </c>
      <c r="E1253" t="s">
        <v>127</v>
      </c>
      <c r="F1253" t="s">
        <v>40</v>
      </c>
      <c r="G1253" t="s">
        <v>41</v>
      </c>
      <c r="H1253" t="s">
        <v>42</v>
      </c>
      <c r="I1253" t="s">
        <v>122</v>
      </c>
      <c r="J1253">
        <v>3</v>
      </c>
      <c r="K1253">
        <v>0</v>
      </c>
      <c r="L1253">
        <v>0</v>
      </c>
      <c r="M1253" t="s">
        <v>29</v>
      </c>
      <c r="N1253" t="s">
        <v>30</v>
      </c>
      <c r="O1253" t="s">
        <v>64</v>
      </c>
      <c r="P1253" t="s">
        <v>58</v>
      </c>
      <c r="Q1253" t="s">
        <v>33</v>
      </c>
      <c r="R1253" t="s">
        <v>34</v>
      </c>
      <c r="T1253">
        <v>6</v>
      </c>
    </row>
    <row r="1254" spans="1:20" x14ac:dyDescent="0.45">
      <c r="A1254" t="s">
        <v>1751</v>
      </c>
      <c r="B1254" t="s">
        <v>1011</v>
      </c>
      <c r="C1254" t="s">
        <v>310</v>
      </c>
      <c r="D1254" t="s">
        <v>895</v>
      </c>
      <c r="E1254" t="s">
        <v>238</v>
      </c>
      <c r="F1254" t="s">
        <v>146</v>
      </c>
      <c r="G1254" t="s">
        <v>147</v>
      </c>
      <c r="H1254" t="s">
        <v>27</v>
      </c>
      <c r="I1254" t="s">
        <v>28</v>
      </c>
      <c r="J1254">
        <v>0</v>
      </c>
      <c r="K1254">
        <v>100</v>
      </c>
      <c r="L1254">
        <v>0</v>
      </c>
      <c r="N1254" t="s">
        <v>93</v>
      </c>
      <c r="O1254" t="s">
        <v>44</v>
      </c>
      <c r="P1254" t="s">
        <v>85</v>
      </c>
      <c r="Q1254" t="s">
        <v>45</v>
      </c>
      <c r="T1254">
        <v>3</v>
      </c>
    </row>
    <row r="1255" spans="1:20" x14ac:dyDescent="0.45">
      <c r="A1255" t="s">
        <v>1752</v>
      </c>
      <c r="B1255" t="s">
        <v>197</v>
      </c>
      <c r="C1255" t="s">
        <v>654</v>
      </c>
      <c r="D1255" t="s">
        <v>735</v>
      </c>
      <c r="E1255" t="s">
        <v>598</v>
      </c>
      <c r="F1255" t="s">
        <v>168</v>
      </c>
      <c r="G1255" t="s">
        <v>41</v>
      </c>
      <c r="H1255" t="s">
        <v>71</v>
      </c>
      <c r="I1255" t="s">
        <v>117</v>
      </c>
      <c r="J1255">
        <v>3</v>
      </c>
      <c r="K1255">
        <v>0</v>
      </c>
      <c r="L1255">
        <v>0</v>
      </c>
      <c r="M1255" t="s">
        <v>56</v>
      </c>
      <c r="N1255" t="s">
        <v>57</v>
      </c>
      <c r="O1255" t="s">
        <v>44</v>
      </c>
      <c r="P1255" t="s">
        <v>85</v>
      </c>
      <c r="Q1255" t="s">
        <v>33</v>
      </c>
      <c r="T1255">
        <v>6</v>
      </c>
    </row>
    <row r="1256" spans="1:20" x14ac:dyDescent="0.45">
      <c r="A1256" t="s">
        <v>1753</v>
      </c>
      <c r="B1256" t="s">
        <v>686</v>
      </c>
      <c r="C1256" t="s">
        <v>686</v>
      </c>
      <c r="D1256" t="s">
        <v>714</v>
      </c>
      <c r="E1256" t="s">
        <v>186</v>
      </c>
      <c r="F1256" t="s">
        <v>91</v>
      </c>
      <c r="G1256" t="s">
        <v>41</v>
      </c>
      <c r="H1256" t="s">
        <v>128</v>
      </c>
      <c r="I1256" t="s">
        <v>129</v>
      </c>
      <c r="J1256">
        <v>1</v>
      </c>
      <c r="K1256">
        <v>2000</v>
      </c>
      <c r="L1256">
        <v>2000</v>
      </c>
      <c r="M1256" t="s">
        <v>29</v>
      </c>
      <c r="N1256" t="s">
        <v>57</v>
      </c>
      <c r="O1256" t="s">
        <v>79</v>
      </c>
      <c r="P1256" t="s">
        <v>85</v>
      </c>
      <c r="Q1256" t="s">
        <v>33</v>
      </c>
      <c r="T1256">
        <v>-1</v>
      </c>
    </row>
    <row r="1257" spans="1:20" x14ac:dyDescent="0.45">
      <c r="A1257" t="s">
        <v>1754</v>
      </c>
      <c r="B1257" t="s">
        <v>153</v>
      </c>
      <c r="C1257" t="s">
        <v>682</v>
      </c>
      <c r="D1257" t="s">
        <v>471</v>
      </c>
      <c r="E1257" t="s">
        <v>591</v>
      </c>
      <c r="F1257" t="s">
        <v>146</v>
      </c>
      <c r="G1257" t="s">
        <v>147</v>
      </c>
      <c r="H1257" t="s">
        <v>128</v>
      </c>
      <c r="I1257" t="s">
        <v>129</v>
      </c>
      <c r="J1257">
        <v>2</v>
      </c>
      <c r="K1257">
        <v>2000</v>
      </c>
      <c r="L1257">
        <v>4000</v>
      </c>
      <c r="M1257" t="s">
        <v>29</v>
      </c>
      <c r="N1257" t="s">
        <v>30</v>
      </c>
      <c r="O1257" t="s">
        <v>31</v>
      </c>
      <c r="P1257" t="s">
        <v>85</v>
      </c>
      <c r="Q1257" t="s">
        <v>45</v>
      </c>
      <c r="R1257" t="s">
        <v>46</v>
      </c>
      <c r="T1257">
        <v>7</v>
      </c>
    </row>
    <row r="1258" spans="1:20" x14ac:dyDescent="0.45">
      <c r="A1258" t="s">
        <v>1755</v>
      </c>
      <c r="B1258" t="s">
        <v>96</v>
      </c>
      <c r="C1258" t="s">
        <v>95</v>
      </c>
      <c r="D1258" t="s">
        <v>262</v>
      </c>
      <c r="E1258" t="s">
        <v>114</v>
      </c>
      <c r="F1258" t="s">
        <v>115</v>
      </c>
      <c r="G1258" t="s">
        <v>116</v>
      </c>
      <c r="H1258" t="s">
        <v>128</v>
      </c>
      <c r="I1258" t="s">
        <v>231</v>
      </c>
      <c r="J1258">
        <v>1</v>
      </c>
      <c r="K1258">
        <v>100</v>
      </c>
      <c r="L1258">
        <v>100</v>
      </c>
      <c r="M1258" t="s">
        <v>63</v>
      </c>
      <c r="N1258" t="s">
        <v>30</v>
      </c>
      <c r="O1258" t="s">
        <v>64</v>
      </c>
      <c r="P1258" t="s">
        <v>32</v>
      </c>
      <c r="Q1258" t="s">
        <v>45</v>
      </c>
      <c r="R1258" t="s">
        <v>34</v>
      </c>
      <c r="T1258">
        <v>7</v>
      </c>
    </row>
    <row r="1259" spans="1:20" x14ac:dyDescent="0.45">
      <c r="A1259" t="s">
        <v>1756</v>
      </c>
      <c r="B1259" t="s">
        <v>430</v>
      </c>
      <c r="C1259" t="s">
        <v>844</v>
      </c>
      <c r="D1259" t="s">
        <v>512</v>
      </c>
      <c r="E1259" t="s">
        <v>154</v>
      </c>
      <c r="F1259" t="s">
        <v>146</v>
      </c>
      <c r="G1259" t="s">
        <v>147</v>
      </c>
      <c r="H1259" t="s">
        <v>27</v>
      </c>
      <c r="I1259" t="s">
        <v>55</v>
      </c>
      <c r="J1259">
        <v>1</v>
      </c>
      <c r="K1259">
        <v>0</v>
      </c>
      <c r="L1259">
        <v>0</v>
      </c>
      <c r="N1259" t="s">
        <v>57</v>
      </c>
      <c r="O1259" t="s">
        <v>79</v>
      </c>
      <c r="P1259" t="s">
        <v>58</v>
      </c>
      <c r="Q1259" t="s">
        <v>45</v>
      </c>
      <c r="T1259">
        <v>3</v>
      </c>
    </row>
    <row r="1260" spans="1:20" x14ac:dyDescent="0.45">
      <c r="A1260" t="s">
        <v>1757</v>
      </c>
      <c r="B1260" t="s">
        <v>99</v>
      </c>
      <c r="C1260" t="s">
        <v>100</v>
      </c>
      <c r="D1260" t="s">
        <v>705</v>
      </c>
      <c r="E1260" t="s">
        <v>227</v>
      </c>
      <c r="F1260" t="s">
        <v>40</v>
      </c>
      <c r="G1260" t="s">
        <v>41</v>
      </c>
      <c r="H1260" t="s">
        <v>27</v>
      </c>
      <c r="I1260" t="s">
        <v>55</v>
      </c>
      <c r="J1260">
        <v>0</v>
      </c>
      <c r="K1260">
        <v>100</v>
      </c>
      <c r="L1260">
        <v>-32</v>
      </c>
      <c r="M1260" t="s">
        <v>56</v>
      </c>
      <c r="N1260" t="s">
        <v>73</v>
      </c>
      <c r="O1260" t="s">
        <v>31</v>
      </c>
      <c r="P1260" t="s">
        <v>32</v>
      </c>
      <c r="Q1260" t="s">
        <v>33</v>
      </c>
      <c r="R1260" t="s">
        <v>46</v>
      </c>
      <c r="S1260" t="s">
        <v>47</v>
      </c>
      <c r="T1260">
        <v>5</v>
      </c>
    </row>
    <row r="1261" spans="1:20" x14ac:dyDescent="0.45">
      <c r="A1261" t="s">
        <v>1758</v>
      </c>
      <c r="B1261" t="s">
        <v>158</v>
      </c>
      <c r="C1261" t="s">
        <v>157</v>
      </c>
      <c r="D1261" t="s">
        <v>355</v>
      </c>
      <c r="E1261" t="s">
        <v>607</v>
      </c>
      <c r="F1261" t="s">
        <v>146</v>
      </c>
      <c r="G1261" t="s">
        <v>147</v>
      </c>
      <c r="H1261" t="s">
        <v>71</v>
      </c>
      <c r="I1261" t="s">
        <v>117</v>
      </c>
      <c r="J1261">
        <v>0</v>
      </c>
      <c r="K1261">
        <v>2000</v>
      </c>
      <c r="L1261">
        <v>0</v>
      </c>
      <c r="M1261" t="s">
        <v>63</v>
      </c>
      <c r="N1261" t="s">
        <v>93</v>
      </c>
      <c r="O1261" t="s">
        <v>31</v>
      </c>
      <c r="P1261" t="s">
        <v>85</v>
      </c>
      <c r="Q1261" t="s">
        <v>45</v>
      </c>
      <c r="R1261" t="s">
        <v>34</v>
      </c>
      <c r="T1261">
        <v>3</v>
      </c>
    </row>
    <row r="1262" spans="1:20" x14ac:dyDescent="0.45">
      <c r="A1262" t="s">
        <v>1759</v>
      </c>
      <c r="B1262" t="s">
        <v>660</v>
      </c>
      <c r="C1262" t="s">
        <v>574</v>
      </c>
      <c r="D1262" t="s">
        <v>793</v>
      </c>
      <c r="E1262" t="s">
        <v>134</v>
      </c>
      <c r="F1262" t="s">
        <v>25</v>
      </c>
      <c r="G1262" t="s">
        <v>26</v>
      </c>
      <c r="H1262" t="s">
        <v>71</v>
      </c>
      <c r="I1262" t="s">
        <v>92</v>
      </c>
      <c r="J1262">
        <v>0</v>
      </c>
      <c r="K1262">
        <v>0</v>
      </c>
      <c r="L1262">
        <v>0</v>
      </c>
      <c r="N1262" t="s">
        <v>93</v>
      </c>
      <c r="O1262" t="s">
        <v>64</v>
      </c>
      <c r="P1262" t="s">
        <v>32</v>
      </c>
      <c r="Q1262" t="s">
        <v>45</v>
      </c>
      <c r="T1262">
        <v>4</v>
      </c>
    </row>
    <row r="1263" spans="1:20" x14ac:dyDescent="0.45">
      <c r="A1263" t="s">
        <v>1760</v>
      </c>
      <c r="B1263" t="s">
        <v>453</v>
      </c>
      <c r="C1263" t="s">
        <v>197</v>
      </c>
      <c r="D1263" t="s">
        <v>183</v>
      </c>
      <c r="E1263" t="s">
        <v>611</v>
      </c>
      <c r="F1263" t="s">
        <v>53</v>
      </c>
      <c r="G1263" t="s">
        <v>54</v>
      </c>
      <c r="H1263" t="s">
        <v>27</v>
      </c>
      <c r="I1263" t="s">
        <v>28</v>
      </c>
      <c r="J1263">
        <v>3</v>
      </c>
      <c r="K1263">
        <v>2000</v>
      </c>
      <c r="L1263">
        <v>6000</v>
      </c>
      <c r="M1263" t="s">
        <v>56</v>
      </c>
      <c r="N1263" t="s">
        <v>73</v>
      </c>
      <c r="O1263" t="s">
        <v>79</v>
      </c>
      <c r="P1263" t="s">
        <v>32</v>
      </c>
      <c r="Q1263" t="s">
        <v>45</v>
      </c>
      <c r="T1263">
        <v>7</v>
      </c>
    </row>
    <row r="1264" spans="1:20" x14ac:dyDescent="0.45">
      <c r="A1264" t="s">
        <v>1761</v>
      </c>
      <c r="B1264" t="s">
        <v>457</v>
      </c>
      <c r="C1264" t="s">
        <v>404</v>
      </c>
      <c r="D1264" t="s">
        <v>778</v>
      </c>
      <c r="E1264" t="s">
        <v>591</v>
      </c>
      <c r="F1264" t="s">
        <v>69</v>
      </c>
      <c r="G1264" t="s">
        <v>70</v>
      </c>
      <c r="H1264" t="s">
        <v>71</v>
      </c>
      <c r="I1264" t="s">
        <v>92</v>
      </c>
      <c r="J1264">
        <v>1</v>
      </c>
      <c r="K1264">
        <v>1000</v>
      </c>
      <c r="L1264">
        <v>1000</v>
      </c>
      <c r="M1264" t="s">
        <v>63</v>
      </c>
      <c r="N1264" t="s">
        <v>73</v>
      </c>
      <c r="O1264" t="s">
        <v>64</v>
      </c>
      <c r="P1264" t="s">
        <v>32</v>
      </c>
      <c r="Q1264" t="s">
        <v>33</v>
      </c>
      <c r="R1264" t="s">
        <v>46</v>
      </c>
      <c r="S1264" t="s">
        <v>47</v>
      </c>
      <c r="T1264">
        <v>5</v>
      </c>
    </row>
    <row r="1265" spans="1:20" x14ac:dyDescent="0.45">
      <c r="A1265" t="s">
        <v>1762</v>
      </c>
      <c r="B1265" t="s">
        <v>192</v>
      </c>
      <c r="C1265" t="s">
        <v>180</v>
      </c>
      <c r="D1265" t="s">
        <v>510</v>
      </c>
      <c r="E1265" t="s">
        <v>361</v>
      </c>
      <c r="F1265" t="s">
        <v>146</v>
      </c>
      <c r="G1265" t="s">
        <v>147</v>
      </c>
      <c r="H1265" t="s">
        <v>128</v>
      </c>
      <c r="I1265" t="s">
        <v>169</v>
      </c>
      <c r="J1265">
        <v>0</v>
      </c>
      <c r="K1265">
        <v>1000</v>
      </c>
      <c r="L1265">
        <v>0</v>
      </c>
      <c r="M1265" t="s">
        <v>63</v>
      </c>
      <c r="N1265" t="s">
        <v>93</v>
      </c>
      <c r="O1265" t="s">
        <v>64</v>
      </c>
      <c r="P1265" t="s">
        <v>58</v>
      </c>
      <c r="Q1265" t="s">
        <v>33</v>
      </c>
      <c r="R1265" t="s">
        <v>34</v>
      </c>
      <c r="T1265">
        <v>4</v>
      </c>
    </row>
    <row r="1266" spans="1:20" x14ac:dyDescent="0.45">
      <c r="A1266" t="s">
        <v>1763</v>
      </c>
      <c r="B1266" t="s">
        <v>107</v>
      </c>
      <c r="C1266" t="s">
        <v>106</v>
      </c>
      <c r="D1266" t="s">
        <v>904</v>
      </c>
      <c r="E1266" t="s">
        <v>280</v>
      </c>
      <c r="F1266" t="s">
        <v>53</v>
      </c>
      <c r="G1266" t="s">
        <v>54</v>
      </c>
      <c r="H1266" t="s">
        <v>42</v>
      </c>
      <c r="I1266" t="s">
        <v>122</v>
      </c>
      <c r="J1266">
        <v>0</v>
      </c>
      <c r="K1266">
        <v>500</v>
      </c>
      <c r="L1266">
        <v>0</v>
      </c>
      <c r="M1266" t="s">
        <v>63</v>
      </c>
      <c r="N1266" t="s">
        <v>73</v>
      </c>
      <c r="O1266" t="s">
        <v>79</v>
      </c>
      <c r="P1266" t="s">
        <v>32</v>
      </c>
      <c r="Q1266" t="s">
        <v>33</v>
      </c>
      <c r="T1266">
        <v>5</v>
      </c>
    </row>
    <row r="1267" spans="1:20" x14ac:dyDescent="0.45">
      <c r="A1267" t="s">
        <v>1764</v>
      </c>
      <c r="B1267" t="s">
        <v>355</v>
      </c>
      <c r="C1267" t="s">
        <v>156</v>
      </c>
      <c r="D1267" t="s">
        <v>510</v>
      </c>
      <c r="E1267" t="s">
        <v>498</v>
      </c>
      <c r="F1267" t="s">
        <v>115</v>
      </c>
      <c r="G1267" t="s">
        <v>116</v>
      </c>
      <c r="H1267" t="s">
        <v>42</v>
      </c>
      <c r="I1267" t="s">
        <v>43</v>
      </c>
      <c r="J1267">
        <v>1</v>
      </c>
      <c r="K1267">
        <v>100</v>
      </c>
      <c r="L1267">
        <v>100</v>
      </c>
      <c r="M1267" t="s">
        <v>29</v>
      </c>
      <c r="N1267" t="s">
        <v>30</v>
      </c>
      <c r="O1267" t="s">
        <v>44</v>
      </c>
      <c r="P1267" t="s">
        <v>58</v>
      </c>
      <c r="Q1267" t="s">
        <v>45</v>
      </c>
      <c r="T1267">
        <v>6</v>
      </c>
    </row>
    <row r="1268" spans="1:20" x14ac:dyDescent="0.45">
      <c r="A1268" t="s">
        <v>2514</v>
      </c>
      <c r="B1268" t="s">
        <v>406</v>
      </c>
      <c r="C1268" t="s">
        <v>383</v>
      </c>
      <c r="D1268" t="s">
        <v>520</v>
      </c>
      <c r="E1268" t="s">
        <v>298</v>
      </c>
      <c r="F1268" t="s">
        <v>115</v>
      </c>
      <c r="G1268" t="s">
        <v>116</v>
      </c>
      <c r="H1268" t="s">
        <v>42</v>
      </c>
      <c r="I1268" t="s">
        <v>78</v>
      </c>
      <c r="J1268">
        <v>-1</v>
      </c>
      <c r="K1268">
        <v>2000</v>
      </c>
      <c r="L1268">
        <v>-2000</v>
      </c>
      <c r="M1268" t="s">
        <v>63</v>
      </c>
      <c r="N1268" t="s">
        <v>73</v>
      </c>
      <c r="O1268" t="s">
        <v>79</v>
      </c>
      <c r="P1268" t="s">
        <v>58</v>
      </c>
      <c r="Q1268" t="s">
        <v>45</v>
      </c>
      <c r="T1268">
        <v>6</v>
      </c>
    </row>
    <row r="1269" spans="1:20" x14ac:dyDescent="0.45">
      <c r="A1269" t="s">
        <v>1765</v>
      </c>
      <c r="B1269" t="s">
        <v>60</v>
      </c>
      <c r="C1269" t="s">
        <v>492</v>
      </c>
      <c r="D1269" t="s">
        <v>262</v>
      </c>
      <c r="E1269" t="s">
        <v>52</v>
      </c>
      <c r="F1269" t="s">
        <v>69</v>
      </c>
      <c r="G1269" t="s">
        <v>70</v>
      </c>
      <c r="H1269" t="s">
        <v>71</v>
      </c>
      <c r="I1269" t="s">
        <v>117</v>
      </c>
      <c r="J1269">
        <v>3</v>
      </c>
      <c r="K1269">
        <v>1000</v>
      </c>
      <c r="L1269">
        <v>2616</v>
      </c>
      <c r="M1269" t="s">
        <v>63</v>
      </c>
      <c r="N1269" t="s">
        <v>57</v>
      </c>
      <c r="O1269" t="s">
        <v>79</v>
      </c>
      <c r="P1269" t="s">
        <v>85</v>
      </c>
      <c r="Q1269" t="s">
        <v>45</v>
      </c>
      <c r="R1269" t="s">
        <v>34</v>
      </c>
      <c r="T1269">
        <v>2</v>
      </c>
    </row>
    <row r="1270" spans="1:20" x14ac:dyDescent="0.45">
      <c r="A1270" t="s">
        <v>1766</v>
      </c>
      <c r="B1270" t="s">
        <v>180</v>
      </c>
      <c r="C1270" t="s">
        <v>192</v>
      </c>
      <c r="D1270" t="s">
        <v>180</v>
      </c>
      <c r="E1270" t="s">
        <v>68</v>
      </c>
      <c r="F1270" t="s">
        <v>168</v>
      </c>
      <c r="G1270" t="s">
        <v>41</v>
      </c>
      <c r="H1270" t="s">
        <v>128</v>
      </c>
      <c r="I1270" t="s">
        <v>231</v>
      </c>
      <c r="J1270">
        <v>0</v>
      </c>
      <c r="K1270">
        <v>0</v>
      </c>
      <c r="L1270">
        <v>371</v>
      </c>
      <c r="M1270" t="s">
        <v>29</v>
      </c>
      <c r="N1270" t="s">
        <v>30</v>
      </c>
      <c r="O1270" t="s">
        <v>79</v>
      </c>
      <c r="P1270" t="s">
        <v>32</v>
      </c>
      <c r="Q1270" t="s">
        <v>33</v>
      </c>
      <c r="R1270" t="s">
        <v>34</v>
      </c>
      <c r="T1270">
        <v>-1</v>
      </c>
    </row>
    <row r="1271" spans="1:20" x14ac:dyDescent="0.45">
      <c r="A1271" t="s">
        <v>1767</v>
      </c>
      <c r="B1271" t="s">
        <v>895</v>
      </c>
      <c r="C1271" t="s">
        <v>781</v>
      </c>
      <c r="D1271" t="s">
        <v>311</v>
      </c>
      <c r="E1271" t="s">
        <v>253</v>
      </c>
      <c r="F1271" t="s">
        <v>69</v>
      </c>
      <c r="G1271" t="s">
        <v>70</v>
      </c>
      <c r="H1271" t="s">
        <v>42</v>
      </c>
      <c r="I1271" t="s">
        <v>78</v>
      </c>
      <c r="J1271">
        <v>-1</v>
      </c>
      <c r="K1271">
        <v>0</v>
      </c>
      <c r="L1271">
        <v>0</v>
      </c>
      <c r="M1271" t="s">
        <v>63</v>
      </c>
      <c r="N1271" t="s">
        <v>30</v>
      </c>
      <c r="O1271" t="s">
        <v>79</v>
      </c>
      <c r="P1271" t="s">
        <v>85</v>
      </c>
      <c r="Q1271" t="s">
        <v>45</v>
      </c>
      <c r="T1271">
        <v>2</v>
      </c>
    </row>
    <row r="1272" spans="1:20" x14ac:dyDescent="0.45">
      <c r="A1272" t="s">
        <v>1768</v>
      </c>
      <c r="B1272" t="s">
        <v>329</v>
      </c>
      <c r="C1272" t="s">
        <v>283</v>
      </c>
      <c r="D1272" t="s">
        <v>627</v>
      </c>
      <c r="E1272" t="s">
        <v>356</v>
      </c>
      <c r="F1272" t="s">
        <v>168</v>
      </c>
      <c r="G1272" t="s">
        <v>41</v>
      </c>
      <c r="H1272" t="s">
        <v>42</v>
      </c>
      <c r="I1272" t="s">
        <v>122</v>
      </c>
      <c r="J1272">
        <v>3</v>
      </c>
      <c r="K1272">
        <v>0</v>
      </c>
      <c r="L1272">
        <v>0</v>
      </c>
      <c r="M1272" t="s">
        <v>63</v>
      </c>
      <c r="N1272" t="s">
        <v>57</v>
      </c>
      <c r="O1272" t="s">
        <v>44</v>
      </c>
      <c r="P1272" t="s">
        <v>32</v>
      </c>
      <c r="Q1272" t="s">
        <v>33</v>
      </c>
      <c r="R1272" t="s">
        <v>46</v>
      </c>
      <c r="S1272" t="s">
        <v>245</v>
      </c>
      <c r="T1272">
        <v>5</v>
      </c>
    </row>
    <row r="1273" spans="1:20" x14ac:dyDescent="0.45">
      <c r="A1273" t="s">
        <v>1769</v>
      </c>
      <c r="B1273" t="s">
        <v>453</v>
      </c>
      <c r="C1273" t="s">
        <v>203</v>
      </c>
      <c r="D1273" t="s">
        <v>735</v>
      </c>
      <c r="E1273" t="s">
        <v>154</v>
      </c>
      <c r="F1273" t="s">
        <v>168</v>
      </c>
      <c r="G1273" t="s">
        <v>41</v>
      </c>
      <c r="H1273" t="s">
        <v>71</v>
      </c>
      <c r="I1273" t="s">
        <v>117</v>
      </c>
      <c r="J1273">
        <v>-1</v>
      </c>
      <c r="K1273">
        <v>2000</v>
      </c>
      <c r="L1273">
        <v>-2000</v>
      </c>
      <c r="M1273" t="s">
        <v>63</v>
      </c>
      <c r="N1273" t="s">
        <v>93</v>
      </c>
      <c r="O1273" t="s">
        <v>44</v>
      </c>
      <c r="P1273" t="s">
        <v>32</v>
      </c>
      <c r="Q1273" t="s">
        <v>45</v>
      </c>
      <c r="R1273" t="s">
        <v>34</v>
      </c>
      <c r="T1273">
        <v>4</v>
      </c>
    </row>
    <row r="1274" spans="1:20" x14ac:dyDescent="0.45">
      <c r="A1274" t="s">
        <v>1770</v>
      </c>
      <c r="B1274" t="s">
        <v>627</v>
      </c>
      <c r="C1274" t="s">
        <v>22</v>
      </c>
      <c r="D1274" t="s">
        <v>21</v>
      </c>
      <c r="E1274" t="s">
        <v>361</v>
      </c>
      <c r="F1274" t="s">
        <v>146</v>
      </c>
      <c r="G1274" t="s">
        <v>147</v>
      </c>
      <c r="H1274" t="s">
        <v>27</v>
      </c>
      <c r="I1274" t="s">
        <v>55</v>
      </c>
      <c r="J1274">
        <v>0</v>
      </c>
      <c r="K1274">
        <v>0</v>
      </c>
      <c r="L1274">
        <v>0</v>
      </c>
      <c r="M1274" t="s">
        <v>63</v>
      </c>
      <c r="N1274" t="s">
        <v>30</v>
      </c>
      <c r="O1274" t="s">
        <v>44</v>
      </c>
      <c r="P1274" t="s">
        <v>58</v>
      </c>
      <c r="Q1274" t="s">
        <v>33</v>
      </c>
      <c r="T1274">
        <v>-1</v>
      </c>
    </row>
    <row r="1275" spans="1:20" x14ac:dyDescent="0.45">
      <c r="A1275" t="s">
        <v>1771</v>
      </c>
      <c r="B1275" t="s">
        <v>218</v>
      </c>
      <c r="C1275" t="s">
        <v>66</v>
      </c>
      <c r="D1275" t="s">
        <v>66</v>
      </c>
      <c r="E1275" t="s">
        <v>391</v>
      </c>
      <c r="F1275" t="s">
        <v>25</v>
      </c>
      <c r="G1275" t="s">
        <v>26</v>
      </c>
      <c r="H1275" t="s">
        <v>71</v>
      </c>
      <c r="I1275" t="s">
        <v>92</v>
      </c>
      <c r="J1275">
        <v>0</v>
      </c>
      <c r="K1275">
        <v>100</v>
      </c>
      <c r="L1275">
        <v>0</v>
      </c>
      <c r="M1275" t="s">
        <v>63</v>
      </c>
      <c r="N1275" t="s">
        <v>93</v>
      </c>
      <c r="O1275" t="s">
        <v>31</v>
      </c>
      <c r="P1275" t="s">
        <v>58</v>
      </c>
      <c r="Q1275" t="s">
        <v>45</v>
      </c>
      <c r="T1275">
        <v>0</v>
      </c>
    </row>
    <row r="1276" spans="1:20" x14ac:dyDescent="0.45">
      <c r="A1276" t="s">
        <v>1772</v>
      </c>
      <c r="B1276" t="s">
        <v>185</v>
      </c>
      <c r="C1276" t="s">
        <v>131</v>
      </c>
      <c r="D1276" t="s">
        <v>441</v>
      </c>
      <c r="E1276" t="s">
        <v>487</v>
      </c>
      <c r="F1276" t="s">
        <v>40</v>
      </c>
      <c r="G1276" t="s">
        <v>41</v>
      </c>
      <c r="H1276" t="s">
        <v>27</v>
      </c>
      <c r="I1276" t="s">
        <v>55</v>
      </c>
      <c r="J1276">
        <v>3</v>
      </c>
      <c r="K1276">
        <v>0</v>
      </c>
      <c r="L1276">
        <v>0</v>
      </c>
      <c r="M1276" t="s">
        <v>56</v>
      </c>
      <c r="N1276" t="s">
        <v>73</v>
      </c>
      <c r="O1276" t="s">
        <v>64</v>
      </c>
      <c r="P1276" t="s">
        <v>85</v>
      </c>
      <c r="Q1276" t="s">
        <v>33</v>
      </c>
      <c r="R1276" t="s">
        <v>46</v>
      </c>
      <c r="T1276">
        <v>4</v>
      </c>
    </row>
    <row r="1277" spans="1:20" x14ac:dyDescent="0.45">
      <c r="A1277" t="s">
        <v>1773</v>
      </c>
      <c r="B1277" t="s">
        <v>199</v>
      </c>
      <c r="C1277" t="s">
        <v>120</v>
      </c>
      <c r="D1277" t="s">
        <v>120</v>
      </c>
      <c r="E1277" t="s">
        <v>414</v>
      </c>
      <c r="F1277" t="s">
        <v>146</v>
      </c>
      <c r="G1277" t="s">
        <v>147</v>
      </c>
      <c r="H1277" t="s">
        <v>42</v>
      </c>
      <c r="I1277" t="s">
        <v>43</v>
      </c>
      <c r="J1277">
        <v>1</v>
      </c>
      <c r="K1277">
        <v>100</v>
      </c>
      <c r="L1277">
        <v>411</v>
      </c>
      <c r="M1277" t="s">
        <v>63</v>
      </c>
      <c r="N1277" t="s">
        <v>73</v>
      </c>
      <c r="O1277" t="s">
        <v>44</v>
      </c>
      <c r="P1277" t="s">
        <v>58</v>
      </c>
      <c r="Q1277" t="s">
        <v>45</v>
      </c>
      <c r="R1277" t="s">
        <v>46</v>
      </c>
      <c r="S1277" t="s">
        <v>245</v>
      </c>
      <c r="T1277">
        <v>0</v>
      </c>
    </row>
    <row r="1278" spans="1:20" x14ac:dyDescent="0.45">
      <c r="A1278" t="s">
        <v>1774</v>
      </c>
      <c r="B1278" t="s">
        <v>807</v>
      </c>
      <c r="C1278" t="s">
        <v>418</v>
      </c>
      <c r="D1278" t="s">
        <v>1225</v>
      </c>
      <c r="E1278" t="s">
        <v>163</v>
      </c>
      <c r="F1278" t="s">
        <v>69</v>
      </c>
      <c r="G1278" t="s">
        <v>70</v>
      </c>
      <c r="H1278" t="s">
        <v>128</v>
      </c>
      <c r="I1278" t="s">
        <v>231</v>
      </c>
      <c r="J1278">
        <v>3</v>
      </c>
      <c r="K1278">
        <v>2000</v>
      </c>
      <c r="L1278">
        <v>5652</v>
      </c>
      <c r="N1278" t="s">
        <v>93</v>
      </c>
      <c r="O1278" t="s">
        <v>64</v>
      </c>
      <c r="P1278" t="s">
        <v>32</v>
      </c>
      <c r="Q1278" t="s">
        <v>33</v>
      </c>
      <c r="R1278" t="s">
        <v>34</v>
      </c>
      <c r="T1278">
        <v>6</v>
      </c>
    </row>
    <row r="1279" spans="1:20" x14ac:dyDescent="0.45">
      <c r="A1279" t="s">
        <v>1775</v>
      </c>
      <c r="B1279" t="s">
        <v>703</v>
      </c>
      <c r="C1279" t="s">
        <v>702</v>
      </c>
      <c r="D1279" t="s">
        <v>527</v>
      </c>
      <c r="E1279" t="s">
        <v>236</v>
      </c>
      <c r="F1279" t="s">
        <v>91</v>
      </c>
      <c r="G1279" t="s">
        <v>41</v>
      </c>
      <c r="H1279" t="s">
        <v>27</v>
      </c>
      <c r="I1279" t="s">
        <v>55</v>
      </c>
      <c r="J1279">
        <v>3</v>
      </c>
      <c r="K1279">
        <v>2000</v>
      </c>
      <c r="L1279">
        <v>6000</v>
      </c>
      <c r="N1279" t="s">
        <v>57</v>
      </c>
      <c r="O1279" t="s">
        <v>64</v>
      </c>
      <c r="P1279" t="s">
        <v>58</v>
      </c>
      <c r="Q1279" t="s">
        <v>33</v>
      </c>
      <c r="T1279">
        <v>6</v>
      </c>
    </row>
    <row r="1280" spans="1:20" x14ac:dyDescent="0.45">
      <c r="A1280" t="s">
        <v>1776</v>
      </c>
      <c r="B1280" t="s">
        <v>826</v>
      </c>
      <c r="C1280" t="s">
        <v>798</v>
      </c>
      <c r="D1280" t="s">
        <v>501</v>
      </c>
      <c r="E1280" t="s">
        <v>236</v>
      </c>
      <c r="F1280" t="s">
        <v>91</v>
      </c>
      <c r="G1280" t="s">
        <v>41</v>
      </c>
      <c r="H1280" t="s">
        <v>128</v>
      </c>
      <c r="I1280" t="s">
        <v>169</v>
      </c>
      <c r="J1280">
        <v>-1</v>
      </c>
      <c r="K1280">
        <v>0</v>
      </c>
      <c r="L1280">
        <v>0</v>
      </c>
      <c r="N1280" t="s">
        <v>93</v>
      </c>
      <c r="O1280" t="s">
        <v>79</v>
      </c>
      <c r="P1280" t="s">
        <v>32</v>
      </c>
      <c r="Q1280" t="s">
        <v>45</v>
      </c>
      <c r="R1280" t="s">
        <v>34</v>
      </c>
      <c r="T1280">
        <v>7</v>
      </c>
    </row>
    <row r="1281" spans="1:20" x14ac:dyDescent="0.45">
      <c r="A1281" t="s">
        <v>1777</v>
      </c>
      <c r="B1281" t="s">
        <v>810</v>
      </c>
      <c r="C1281" t="s">
        <v>530</v>
      </c>
      <c r="D1281" t="s">
        <v>458</v>
      </c>
      <c r="E1281" t="s">
        <v>287</v>
      </c>
      <c r="F1281" t="s">
        <v>40</v>
      </c>
      <c r="G1281" t="s">
        <v>41</v>
      </c>
      <c r="H1281" t="s">
        <v>71</v>
      </c>
      <c r="I1281" t="s">
        <v>72</v>
      </c>
      <c r="J1281">
        <v>-1</v>
      </c>
      <c r="K1281">
        <v>100</v>
      </c>
      <c r="L1281">
        <v>-100</v>
      </c>
      <c r="M1281" t="s">
        <v>29</v>
      </c>
      <c r="N1281" t="s">
        <v>93</v>
      </c>
      <c r="O1281" t="s">
        <v>79</v>
      </c>
      <c r="P1281" t="s">
        <v>85</v>
      </c>
      <c r="Q1281" t="s">
        <v>33</v>
      </c>
      <c r="T1281">
        <v>3</v>
      </c>
    </row>
    <row r="1282" spans="1:20" x14ac:dyDescent="0.45">
      <c r="A1282" t="s">
        <v>1778</v>
      </c>
      <c r="B1282" t="s">
        <v>904</v>
      </c>
      <c r="C1282" t="s">
        <v>75</v>
      </c>
      <c r="D1282" t="s">
        <v>76</v>
      </c>
      <c r="E1282" t="s">
        <v>774</v>
      </c>
      <c r="F1282" t="s">
        <v>53</v>
      </c>
      <c r="G1282" t="s">
        <v>54</v>
      </c>
      <c r="H1282" t="s">
        <v>42</v>
      </c>
      <c r="I1282" t="s">
        <v>122</v>
      </c>
      <c r="J1282">
        <v>3</v>
      </c>
      <c r="K1282">
        <v>500</v>
      </c>
      <c r="L1282">
        <v>1664</v>
      </c>
      <c r="M1282" t="s">
        <v>29</v>
      </c>
      <c r="N1282" t="s">
        <v>30</v>
      </c>
      <c r="O1282" t="s">
        <v>31</v>
      </c>
      <c r="P1282" t="s">
        <v>85</v>
      </c>
      <c r="Q1282" t="s">
        <v>45</v>
      </c>
      <c r="R1282" t="s">
        <v>46</v>
      </c>
      <c r="S1282" t="s">
        <v>47</v>
      </c>
      <c r="T1282">
        <v>4</v>
      </c>
    </row>
    <row r="1283" spans="1:20" x14ac:dyDescent="0.45">
      <c r="A1283" t="s">
        <v>1779</v>
      </c>
      <c r="B1283" t="s">
        <v>593</v>
      </c>
      <c r="C1283" t="s">
        <v>593</v>
      </c>
      <c r="D1283" t="s">
        <v>270</v>
      </c>
      <c r="E1283" t="s">
        <v>339</v>
      </c>
      <c r="F1283" t="s">
        <v>53</v>
      </c>
      <c r="G1283" t="s">
        <v>54</v>
      </c>
      <c r="H1283" t="s">
        <v>27</v>
      </c>
      <c r="I1283" t="s">
        <v>28</v>
      </c>
      <c r="J1283">
        <v>3</v>
      </c>
      <c r="K1283">
        <v>100</v>
      </c>
      <c r="L1283">
        <v>300</v>
      </c>
      <c r="M1283" t="s">
        <v>63</v>
      </c>
      <c r="N1283" t="s">
        <v>93</v>
      </c>
      <c r="O1283" t="s">
        <v>44</v>
      </c>
      <c r="P1283" t="s">
        <v>85</v>
      </c>
      <c r="Q1283" t="s">
        <v>33</v>
      </c>
      <c r="R1283" t="s">
        <v>34</v>
      </c>
      <c r="T1283">
        <v>6</v>
      </c>
    </row>
    <row r="1284" spans="1:20" x14ac:dyDescent="0.45">
      <c r="A1284" t="s">
        <v>1780</v>
      </c>
      <c r="B1284" t="s">
        <v>478</v>
      </c>
      <c r="C1284" t="s">
        <v>1065</v>
      </c>
      <c r="D1284" t="s">
        <v>1065</v>
      </c>
      <c r="E1284" t="s">
        <v>77</v>
      </c>
      <c r="F1284" t="s">
        <v>53</v>
      </c>
      <c r="G1284" t="s">
        <v>54</v>
      </c>
      <c r="H1284" t="s">
        <v>71</v>
      </c>
      <c r="I1284" t="s">
        <v>72</v>
      </c>
      <c r="J1284">
        <v>1</v>
      </c>
      <c r="K1284">
        <v>500</v>
      </c>
      <c r="L1284">
        <v>500</v>
      </c>
      <c r="M1284" t="s">
        <v>29</v>
      </c>
      <c r="N1284" t="s">
        <v>73</v>
      </c>
      <c r="O1284" t="s">
        <v>44</v>
      </c>
      <c r="P1284" t="s">
        <v>32</v>
      </c>
      <c r="Q1284" t="s">
        <v>33</v>
      </c>
      <c r="T1284">
        <v>0</v>
      </c>
    </row>
    <row r="1285" spans="1:20" x14ac:dyDescent="0.45">
      <c r="A1285" t="s">
        <v>1781</v>
      </c>
      <c r="B1285" t="s">
        <v>327</v>
      </c>
      <c r="C1285" t="s">
        <v>433</v>
      </c>
      <c r="D1285" t="s">
        <v>433</v>
      </c>
      <c r="E1285" t="s">
        <v>68</v>
      </c>
      <c r="F1285" t="s">
        <v>146</v>
      </c>
      <c r="G1285" t="s">
        <v>147</v>
      </c>
      <c r="H1285" t="s">
        <v>27</v>
      </c>
      <c r="I1285" t="s">
        <v>28</v>
      </c>
      <c r="J1285">
        <v>2</v>
      </c>
      <c r="K1285">
        <v>500</v>
      </c>
      <c r="L1285">
        <v>1000</v>
      </c>
      <c r="M1285" t="s">
        <v>56</v>
      </c>
      <c r="N1285" t="s">
        <v>57</v>
      </c>
      <c r="O1285" t="s">
        <v>64</v>
      </c>
      <c r="P1285" t="s">
        <v>85</v>
      </c>
      <c r="Q1285" t="s">
        <v>33</v>
      </c>
      <c r="T1285">
        <v>0</v>
      </c>
    </row>
    <row r="1286" spans="1:20" x14ac:dyDescent="0.45">
      <c r="A1286" t="s">
        <v>1782</v>
      </c>
      <c r="B1286" t="s">
        <v>835</v>
      </c>
      <c r="C1286" t="s">
        <v>229</v>
      </c>
      <c r="D1286" t="s">
        <v>229</v>
      </c>
      <c r="E1286" t="s">
        <v>194</v>
      </c>
      <c r="F1286" t="s">
        <v>146</v>
      </c>
      <c r="G1286" t="s">
        <v>147</v>
      </c>
      <c r="H1286" t="s">
        <v>27</v>
      </c>
      <c r="I1286" t="s">
        <v>28</v>
      </c>
      <c r="J1286">
        <v>0</v>
      </c>
      <c r="K1286">
        <v>2000</v>
      </c>
      <c r="L1286">
        <v>0</v>
      </c>
      <c r="N1286" t="s">
        <v>93</v>
      </c>
      <c r="O1286" t="s">
        <v>64</v>
      </c>
      <c r="P1286" t="s">
        <v>32</v>
      </c>
      <c r="Q1286" t="s">
        <v>33</v>
      </c>
      <c r="R1286" t="s">
        <v>46</v>
      </c>
      <c r="S1286" t="s">
        <v>245</v>
      </c>
      <c r="T1286">
        <v>0</v>
      </c>
    </row>
    <row r="1287" spans="1:20" x14ac:dyDescent="0.45">
      <c r="A1287" t="s">
        <v>1783</v>
      </c>
      <c r="B1287" t="s">
        <v>389</v>
      </c>
      <c r="C1287" t="s">
        <v>400</v>
      </c>
      <c r="D1287" t="s">
        <v>291</v>
      </c>
      <c r="E1287" t="s">
        <v>547</v>
      </c>
      <c r="F1287" t="s">
        <v>25</v>
      </c>
      <c r="G1287" t="s">
        <v>26</v>
      </c>
      <c r="H1287" t="s">
        <v>128</v>
      </c>
      <c r="I1287" t="s">
        <v>169</v>
      </c>
      <c r="J1287">
        <v>1</v>
      </c>
      <c r="K1287">
        <v>100</v>
      </c>
      <c r="L1287">
        <v>100</v>
      </c>
      <c r="N1287" t="s">
        <v>57</v>
      </c>
      <c r="O1287" t="s">
        <v>44</v>
      </c>
      <c r="P1287" t="s">
        <v>32</v>
      </c>
      <c r="Q1287" t="s">
        <v>45</v>
      </c>
      <c r="T1287">
        <v>-1</v>
      </c>
    </row>
    <row r="1288" spans="1:20" x14ac:dyDescent="0.45">
      <c r="A1288" t="s">
        <v>1784</v>
      </c>
      <c r="B1288" t="s">
        <v>471</v>
      </c>
      <c r="C1288" t="s">
        <v>471</v>
      </c>
      <c r="D1288" t="s">
        <v>748</v>
      </c>
      <c r="E1288" t="s">
        <v>24</v>
      </c>
      <c r="F1288" t="s">
        <v>115</v>
      </c>
      <c r="G1288" t="s">
        <v>116</v>
      </c>
      <c r="H1288" t="s">
        <v>128</v>
      </c>
      <c r="I1288" t="s">
        <v>129</v>
      </c>
      <c r="J1288">
        <v>1</v>
      </c>
      <c r="K1288">
        <v>100</v>
      </c>
      <c r="L1288">
        <v>100</v>
      </c>
      <c r="M1288" t="s">
        <v>63</v>
      </c>
      <c r="N1288" t="s">
        <v>73</v>
      </c>
      <c r="O1288" t="s">
        <v>79</v>
      </c>
      <c r="P1288" t="s">
        <v>58</v>
      </c>
      <c r="Q1288" t="s">
        <v>33</v>
      </c>
      <c r="T1288">
        <v>-1</v>
      </c>
    </row>
    <row r="1289" spans="1:20" x14ac:dyDescent="0.45">
      <c r="A1289" t="s">
        <v>1785</v>
      </c>
      <c r="B1289" t="s">
        <v>565</v>
      </c>
      <c r="C1289" t="s">
        <v>419</v>
      </c>
      <c r="D1289" t="s">
        <v>1056</v>
      </c>
      <c r="E1289" t="s">
        <v>472</v>
      </c>
      <c r="F1289" t="s">
        <v>25</v>
      </c>
      <c r="G1289" t="s">
        <v>26</v>
      </c>
      <c r="H1289" t="s">
        <v>42</v>
      </c>
      <c r="I1289" t="s">
        <v>78</v>
      </c>
      <c r="J1289">
        <v>1</v>
      </c>
      <c r="K1289">
        <v>0</v>
      </c>
      <c r="L1289">
        <v>0</v>
      </c>
      <c r="M1289" t="s">
        <v>56</v>
      </c>
      <c r="N1289" t="s">
        <v>93</v>
      </c>
      <c r="O1289" t="s">
        <v>79</v>
      </c>
      <c r="P1289" t="s">
        <v>32</v>
      </c>
      <c r="Q1289" t="s">
        <v>33</v>
      </c>
      <c r="R1289" t="s">
        <v>34</v>
      </c>
      <c r="T1289">
        <v>3</v>
      </c>
    </row>
    <row r="1290" spans="1:20" x14ac:dyDescent="0.45">
      <c r="A1290" t="s">
        <v>1786</v>
      </c>
      <c r="B1290" t="s">
        <v>909</v>
      </c>
      <c r="C1290" t="s">
        <v>909</v>
      </c>
      <c r="D1290" t="s">
        <v>761</v>
      </c>
      <c r="E1290" t="s">
        <v>141</v>
      </c>
      <c r="F1290" t="s">
        <v>168</v>
      </c>
      <c r="G1290" t="s">
        <v>41</v>
      </c>
      <c r="H1290" t="s">
        <v>128</v>
      </c>
      <c r="I1290" t="s">
        <v>129</v>
      </c>
      <c r="J1290">
        <v>1</v>
      </c>
      <c r="K1290">
        <v>500</v>
      </c>
      <c r="L1290">
        <v>500</v>
      </c>
      <c r="N1290" t="s">
        <v>30</v>
      </c>
      <c r="O1290" t="s">
        <v>64</v>
      </c>
      <c r="P1290" t="s">
        <v>58</v>
      </c>
      <c r="Q1290" t="s">
        <v>33</v>
      </c>
      <c r="R1290" t="s">
        <v>34</v>
      </c>
      <c r="T1290">
        <v>-1</v>
      </c>
    </row>
    <row r="1291" spans="1:20" x14ac:dyDescent="0.45">
      <c r="A1291" t="s">
        <v>1787</v>
      </c>
      <c r="B1291" t="s">
        <v>1026</v>
      </c>
      <c r="C1291" t="s">
        <v>730</v>
      </c>
      <c r="D1291" t="s">
        <v>152</v>
      </c>
      <c r="E1291" t="s">
        <v>591</v>
      </c>
      <c r="F1291" t="s">
        <v>146</v>
      </c>
      <c r="G1291" t="s">
        <v>147</v>
      </c>
      <c r="H1291" t="s">
        <v>128</v>
      </c>
      <c r="I1291" t="s">
        <v>169</v>
      </c>
      <c r="J1291">
        <v>0</v>
      </c>
      <c r="K1291">
        <v>100</v>
      </c>
      <c r="L1291">
        <v>0</v>
      </c>
      <c r="M1291" t="s">
        <v>63</v>
      </c>
      <c r="N1291" t="s">
        <v>30</v>
      </c>
      <c r="O1291" t="s">
        <v>79</v>
      </c>
      <c r="P1291" t="s">
        <v>58</v>
      </c>
      <c r="Q1291" t="s">
        <v>45</v>
      </c>
      <c r="T1291">
        <v>4</v>
      </c>
    </row>
    <row r="1292" spans="1:20" x14ac:dyDescent="0.45">
      <c r="A1292" t="s">
        <v>1788</v>
      </c>
      <c r="B1292" t="s">
        <v>603</v>
      </c>
      <c r="C1292" t="s">
        <v>518</v>
      </c>
      <c r="D1292" t="s">
        <v>518</v>
      </c>
      <c r="E1292" t="s">
        <v>39</v>
      </c>
      <c r="F1292" t="s">
        <v>40</v>
      </c>
      <c r="G1292" t="s">
        <v>41</v>
      </c>
      <c r="H1292" t="s">
        <v>71</v>
      </c>
      <c r="I1292" t="s">
        <v>92</v>
      </c>
      <c r="J1292">
        <v>2</v>
      </c>
      <c r="K1292">
        <v>500</v>
      </c>
      <c r="L1292">
        <v>1000</v>
      </c>
      <c r="M1292" t="s">
        <v>56</v>
      </c>
      <c r="N1292" t="s">
        <v>57</v>
      </c>
      <c r="O1292" t="s">
        <v>31</v>
      </c>
      <c r="P1292" t="s">
        <v>32</v>
      </c>
      <c r="Q1292" t="s">
        <v>45</v>
      </c>
      <c r="R1292" t="s">
        <v>46</v>
      </c>
      <c r="S1292" t="s">
        <v>245</v>
      </c>
      <c r="T1292">
        <v>0</v>
      </c>
    </row>
    <row r="1293" spans="1:20" x14ac:dyDescent="0.45">
      <c r="A1293" t="s">
        <v>1789</v>
      </c>
      <c r="B1293" t="s">
        <v>317</v>
      </c>
      <c r="C1293" t="s">
        <v>325</v>
      </c>
      <c r="D1293" t="s">
        <v>501</v>
      </c>
      <c r="E1293" t="s">
        <v>240</v>
      </c>
      <c r="F1293" t="s">
        <v>115</v>
      </c>
      <c r="G1293" t="s">
        <v>116</v>
      </c>
      <c r="H1293" t="s">
        <v>42</v>
      </c>
      <c r="I1293" t="s">
        <v>78</v>
      </c>
      <c r="J1293">
        <v>0</v>
      </c>
      <c r="K1293">
        <v>1000</v>
      </c>
      <c r="L1293">
        <v>0</v>
      </c>
      <c r="M1293" t="s">
        <v>29</v>
      </c>
      <c r="N1293" t="s">
        <v>93</v>
      </c>
      <c r="O1293" t="s">
        <v>79</v>
      </c>
      <c r="P1293" t="s">
        <v>58</v>
      </c>
      <c r="Q1293" t="s">
        <v>45</v>
      </c>
      <c r="T1293">
        <v>5</v>
      </c>
    </row>
    <row r="1294" spans="1:20" x14ac:dyDescent="0.45">
      <c r="A1294" t="s">
        <v>1790</v>
      </c>
      <c r="B1294" t="s">
        <v>507</v>
      </c>
      <c r="C1294" t="s">
        <v>99</v>
      </c>
      <c r="D1294" t="s">
        <v>728</v>
      </c>
      <c r="E1294" t="s">
        <v>320</v>
      </c>
      <c r="F1294" t="s">
        <v>69</v>
      </c>
      <c r="G1294" t="s">
        <v>70</v>
      </c>
      <c r="H1294" t="s">
        <v>27</v>
      </c>
      <c r="I1294" t="s">
        <v>84</v>
      </c>
      <c r="J1294">
        <v>0</v>
      </c>
      <c r="K1294">
        <v>1000</v>
      </c>
      <c r="L1294">
        <v>0</v>
      </c>
      <c r="M1294" t="s">
        <v>29</v>
      </c>
      <c r="N1294" t="s">
        <v>93</v>
      </c>
      <c r="O1294" t="s">
        <v>64</v>
      </c>
      <c r="P1294" t="s">
        <v>58</v>
      </c>
      <c r="Q1294" t="s">
        <v>45</v>
      </c>
      <c r="R1294" t="s">
        <v>34</v>
      </c>
      <c r="T1294">
        <v>7</v>
      </c>
    </row>
    <row r="1295" spans="1:20" x14ac:dyDescent="0.45">
      <c r="A1295" t="s">
        <v>1791</v>
      </c>
      <c r="B1295" t="s">
        <v>429</v>
      </c>
      <c r="C1295" t="s">
        <v>845</v>
      </c>
      <c r="D1295" t="s">
        <v>512</v>
      </c>
      <c r="E1295" t="s">
        <v>591</v>
      </c>
      <c r="F1295" t="s">
        <v>91</v>
      </c>
      <c r="G1295" t="s">
        <v>41</v>
      </c>
      <c r="H1295" t="s">
        <v>42</v>
      </c>
      <c r="I1295" t="s">
        <v>78</v>
      </c>
      <c r="J1295">
        <v>3</v>
      </c>
      <c r="K1295">
        <v>1000</v>
      </c>
      <c r="L1295">
        <v>3188</v>
      </c>
      <c r="M1295" t="s">
        <v>56</v>
      </c>
      <c r="N1295" t="s">
        <v>57</v>
      </c>
      <c r="O1295" t="s">
        <v>44</v>
      </c>
      <c r="P1295" t="s">
        <v>85</v>
      </c>
      <c r="Q1295" t="s">
        <v>45</v>
      </c>
      <c r="R1295" t="s">
        <v>46</v>
      </c>
      <c r="T1295">
        <v>5</v>
      </c>
    </row>
    <row r="1296" spans="1:20" x14ac:dyDescent="0.45">
      <c r="A1296" t="s">
        <v>1792</v>
      </c>
      <c r="B1296" t="s">
        <v>807</v>
      </c>
      <c r="C1296" t="s">
        <v>563</v>
      </c>
      <c r="D1296" t="s">
        <v>588</v>
      </c>
      <c r="E1296" t="s">
        <v>467</v>
      </c>
      <c r="F1296" t="s">
        <v>146</v>
      </c>
      <c r="G1296" t="s">
        <v>147</v>
      </c>
      <c r="H1296" t="s">
        <v>71</v>
      </c>
      <c r="I1296" t="s">
        <v>72</v>
      </c>
      <c r="J1296">
        <v>2</v>
      </c>
      <c r="K1296">
        <v>0</v>
      </c>
      <c r="L1296">
        <v>0</v>
      </c>
      <c r="M1296" t="s">
        <v>63</v>
      </c>
      <c r="N1296" t="s">
        <v>93</v>
      </c>
      <c r="O1296" t="s">
        <v>31</v>
      </c>
      <c r="P1296" t="s">
        <v>32</v>
      </c>
      <c r="Q1296" t="s">
        <v>33</v>
      </c>
      <c r="R1296" t="s">
        <v>46</v>
      </c>
      <c r="S1296" t="s">
        <v>245</v>
      </c>
      <c r="T1296">
        <v>6</v>
      </c>
    </row>
    <row r="1297" spans="1:20" x14ac:dyDescent="0.45">
      <c r="A1297" t="s">
        <v>1793</v>
      </c>
      <c r="B1297" t="s">
        <v>718</v>
      </c>
      <c r="C1297" t="s">
        <v>133</v>
      </c>
      <c r="D1297" t="s">
        <v>525</v>
      </c>
      <c r="E1297" t="s">
        <v>109</v>
      </c>
      <c r="F1297" t="s">
        <v>69</v>
      </c>
      <c r="G1297" t="s">
        <v>70</v>
      </c>
      <c r="H1297" t="s">
        <v>128</v>
      </c>
      <c r="I1297" t="s">
        <v>169</v>
      </c>
      <c r="J1297">
        <v>-1</v>
      </c>
      <c r="K1297">
        <v>100</v>
      </c>
      <c r="L1297">
        <v>111</v>
      </c>
      <c r="M1297" t="s">
        <v>29</v>
      </c>
      <c r="N1297" t="s">
        <v>93</v>
      </c>
      <c r="O1297" t="s">
        <v>31</v>
      </c>
      <c r="P1297" t="s">
        <v>58</v>
      </c>
      <c r="Q1297" t="s">
        <v>45</v>
      </c>
      <c r="R1297" t="s">
        <v>46</v>
      </c>
      <c r="T1297">
        <v>3</v>
      </c>
    </row>
    <row r="1298" spans="1:20" x14ac:dyDescent="0.45">
      <c r="A1298" t="s">
        <v>1794</v>
      </c>
      <c r="B1298" t="s">
        <v>258</v>
      </c>
      <c r="C1298" t="s">
        <v>434</v>
      </c>
      <c r="D1298" t="s">
        <v>465</v>
      </c>
      <c r="E1298" t="s">
        <v>596</v>
      </c>
      <c r="F1298" t="s">
        <v>25</v>
      </c>
      <c r="G1298" t="s">
        <v>26</v>
      </c>
      <c r="H1298" t="s">
        <v>27</v>
      </c>
      <c r="I1298" t="s">
        <v>28</v>
      </c>
      <c r="J1298">
        <v>3</v>
      </c>
      <c r="K1298">
        <v>100</v>
      </c>
      <c r="L1298">
        <v>300</v>
      </c>
      <c r="M1298" t="s">
        <v>29</v>
      </c>
      <c r="N1298" t="s">
        <v>73</v>
      </c>
      <c r="O1298" t="s">
        <v>31</v>
      </c>
      <c r="P1298" t="s">
        <v>85</v>
      </c>
      <c r="Q1298" t="s">
        <v>33</v>
      </c>
      <c r="R1298" t="s">
        <v>34</v>
      </c>
      <c r="T1298">
        <v>2</v>
      </c>
    </row>
    <row r="1299" spans="1:20" x14ac:dyDescent="0.45">
      <c r="A1299" t="s">
        <v>1795</v>
      </c>
      <c r="B1299" t="s">
        <v>213</v>
      </c>
      <c r="C1299" t="s">
        <v>788</v>
      </c>
      <c r="D1299" t="s">
        <v>567</v>
      </c>
      <c r="E1299" t="s">
        <v>205</v>
      </c>
      <c r="F1299" t="s">
        <v>115</v>
      </c>
      <c r="G1299" t="s">
        <v>116</v>
      </c>
      <c r="H1299" t="s">
        <v>27</v>
      </c>
      <c r="I1299" t="s">
        <v>28</v>
      </c>
      <c r="J1299">
        <v>2</v>
      </c>
      <c r="K1299">
        <v>1000</v>
      </c>
      <c r="L1299">
        <v>2000</v>
      </c>
      <c r="N1299" t="s">
        <v>57</v>
      </c>
      <c r="O1299" t="s">
        <v>31</v>
      </c>
      <c r="P1299" t="s">
        <v>58</v>
      </c>
      <c r="Q1299" t="s">
        <v>33</v>
      </c>
      <c r="R1299" t="s">
        <v>46</v>
      </c>
      <c r="S1299" t="s">
        <v>47</v>
      </c>
      <c r="T1299">
        <v>1</v>
      </c>
    </row>
    <row r="1300" spans="1:20" x14ac:dyDescent="0.45">
      <c r="A1300" t="s">
        <v>1796</v>
      </c>
      <c r="B1300" t="s">
        <v>188</v>
      </c>
      <c r="C1300" t="s">
        <v>171</v>
      </c>
      <c r="D1300" t="s">
        <v>188</v>
      </c>
      <c r="E1300" t="s">
        <v>487</v>
      </c>
      <c r="F1300" t="s">
        <v>146</v>
      </c>
      <c r="G1300" t="s">
        <v>147</v>
      </c>
      <c r="H1300" t="s">
        <v>27</v>
      </c>
      <c r="I1300" t="s">
        <v>28</v>
      </c>
      <c r="J1300">
        <v>0</v>
      </c>
      <c r="K1300">
        <v>0</v>
      </c>
      <c r="L1300">
        <v>0</v>
      </c>
      <c r="N1300" t="s">
        <v>30</v>
      </c>
      <c r="O1300" t="s">
        <v>44</v>
      </c>
      <c r="P1300" t="s">
        <v>32</v>
      </c>
      <c r="Q1300" t="s">
        <v>33</v>
      </c>
      <c r="R1300" t="s">
        <v>46</v>
      </c>
      <c r="S1300" t="s">
        <v>47</v>
      </c>
      <c r="T1300">
        <v>-1</v>
      </c>
    </row>
    <row r="1301" spans="1:20" x14ac:dyDescent="0.45">
      <c r="A1301" t="s">
        <v>1797</v>
      </c>
      <c r="B1301" t="s">
        <v>640</v>
      </c>
      <c r="C1301" t="s">
        <v>140</v>
      </c>
      <c r="D1301" t="s">
        <v>140</v>
      </c>
      <c r="E1301" t="s">
        <v>334</v>
      </c>
      <c r="F1301" t="s">
        <v>25</v>
      </c>
      <c r="G1301" t="s">
        <v>26</v>
      </c>
      <c r="H1301" t="s">
        <v>42</v>
      </c>
      <c r="I1301" t="s">
        <v>78</v>
      </c>
      <c r="J1301">
        <v>-1</v>
      </c>
      <c r="K1301">
        <v>1000</v>
      </c>
      <c r="L1301">
        <v>-1000</v>
      </c>
      <c r="M1301" t="s">
        <v>56</v>
      </c>
      <c r="N1301" t="s">
        <v>57</v>
      </c>
      <c r="O1301" t="s">
        <v>79</v>
      </c>
      <c r="P1301" t="s">
        <v>85</v>
      </c>
      <c r="Q1301" t="s">
        <v>45</v>
      </c>
      <c r="T1301">
        <v>0</v>
      </c>
    </row>
    <row r="1302" spans="1:20" x14ac:dyDescent="0.45">
      <c r="A1302" t="s">
        <v>1798</v>
      </c>
      <c r="B1302" t="s">
        <v>845</v>
      </c>
      <c r="C1302" t="s">
        <v>430</v>
      </c>
      <c r="D1302" t="s">
        <v>862</v>
      </c>
      <c r="E1302" t="s">
        <v>365</v>
      </c>
      <c r="F1302" t="s">
        <v>40</v>
      </c>
      <c r="G1302" t="s">
        <v>41</v>
      </c>
      <c r="H1302" t="s">
        <v>27</v>
      </c>
      <c r="I1302" t="s">
        <v>84</v>
      </c>
      <c r="J1302">
        <v>1</v>
      </c>
      <c r="K1302">
        <v>500</v>
      </c>
      <c r="L1302">
        <v>500</v>
      </c>
      <c r="N1302" t="s">
        <v>57</v>
      </c>
      <c r="O1302" t="s">
        <v>31</v>
      </c>
      <c r="P1302" t="s">
        <v>32</v>
      </c>
      <c r="Q1302" t="s">
        <v>33</v>
      </c>
      <c r="T1302">
        <v>5</v>
      </c>
    </row>
    <row r="1303" spans="1:20" x14ac:dyDescent="0.45">
      <c r="A1303" t="s">
        <v>1799</v>
      </c>
      <c r="B1303" t="s">
        <v>156</v>
      </c>
      <c r="C1303" t="s">
        <v>157</v>
      </c>
      <c r="D1303" t="s">
        <v>157</v>
      </c>
      <c r="E1303" t="s">
        <v>448</v>
      </c>
      <c r="F1303" t="s">
        <v>40</v>
      </c>
      <c r="G1303" t="s">
        <v>41</v>
      </c>
      <c r="H1303" t="s">
        <v>128</v>
      </c>
      <c r="I1303" t="s">
        <v>129</v>
      </c>
      <c r="J1303">
        <v>1</v>
      </c>
      <c r="K1303">
        <v>0</v>
      </c>
      <c r="L1303">
        <v>0</v>
      </c>
      <c r="M1303" t="s">
        <v>29</v>
      </c>
      <c r="N1303" t="s">
        <v>30</v>
      </c>
      <c r="O1303" t="s">
        <v>31</v>
      </c>
      <c r="P1303" t="s">
        <v>85</v>
      </c>
      <c r="Q1303" t="s">
        <v>33</v>
      </c>
      <c r="T1303">
        <v>0</v>
      </c>
    </row>
    <row r="1304" spans="1:20" x14ac:dyDescent="0.45">
      <c r="A1304" t="s">
        <v>1800</v>
      </c>
      <c r="B1304" t="s">
        <v>247</v>
      </c>
      <c r="C1304" t="s">
        <v>247</v>
      </c>
      <c r="D1304" t="s">
        <v>124</v>
      </c>
      <c r="E1304" t="s">
        <v>186</v>
      </c>
      <c r="F1304" t="s">
        <v>53</v>
      </c>
      <c r="G1304" t="s">
        <v>54</v>
      </c>
      <c r="H1304" t="s">
        <v>71</v>
      </c>
      <c r="I1304" t="s">
        <v>117</v>
      </c>
      <c r="J1304">
        <v>2</v>
      </c>
      <c r="K1304">
        <v>100</v>
      </c>
      <c r="L1304">
        <v>247</v>
      </c>
      <c r="M1304" t="s">
        <v>63</v>
      </c>
      <c r="N1304" t="s">
        <v>93</v>
      </c>
      <c r="O1304" t="s">
        <v>31</v>
      </c>
      <c r="P1304" t="s">
        <v>32</v>
      </c>
      <c r="Q1304" t="s">
        <v>45</v>
      </c>
      <c r="R1304" t="s">
        <v>46</v>
      </c>
      <c r="S1304" t="s">
        <v>245</v>
      </c>
      <c r="T1304">
        <v>2</v>
      </c>
    </row>
    <row r="1305" spans="1:20" x14ac:dyDescent="0.45">
      <c r="A1305" t="s">
        <v>1801</v>
      </c>
      <c r="B1305" t="s">
        <v>156</v>
      </c>
      <c r="C1305" t="s">
        <v>157</v>
      </c>
      <c r="D1305" t="s">
        <v>158</v>
      </c>
      <c r="E1305" t="s">
        <v>253</v>
      </c>
      <c r="F1305" t="s">
        <v>146</v>
      </c>
      <c r="G1305" t="s">
        <v>147</v>
      </c>
      <c r="H1305" t="s">
        <v>27</v>
      </c>
      <c r="I1305" t="s">
        <v>84</v>
      </c>
      <c r="J1305">
        <v>-1</v>
      </c>
      <c r="K1305">
        <v>100</v>
      </c>
      <c r="L1305">
        <v>-100</v>
      </c>
      <c r="M1305" t="s">
        <v>56</v>
      </c>
      <c r="N1305" t="s">
        <v>30</v>
      </c>
      <c r="O1305" t="s">
        <v>79</v>
      </c>
      <c r="P1305" t="s">
        <v>58</v>
      </c>
      <c r="Q1305" t="s">
        <v>45</v>
      </c>
      <c r="R1305" t="s">
        <v>34</v>
      </c>
      <c r="T1305">
        <v>-1</v>
      </c>
    </row>
    <row r="1306" spans="1:20" x14ac:dyDescent="0.45">
      <c r="A1306" t="s">
        <v>1802</v>
      </c>
      <c r="B1306" t="s">
        <v>533</v>
      </c>
      <c r="C1306" t="s">
        <v>113</v>
      </c>
      <c r="D1306" t="s">
        <v>624</v>
      </c>
      <c r="E1306" t="s">
        <v>774</v>
      </c>
      <c r="F1306" t="s">
        <v>91</v>
      </c>
      <c r="G1306" t="s">
        <v>41</v>
      </c>
      <c r="H1306" t="s">
        <v>128</v>
      </c>
      <c r="I1306" t="s">
        <v>129</v>
      </c>
      <c r="J1306">
        <v>1</v>
      </c>
      <c r="K1306">
        <v>500</v>
      </c>
      <c r="L1306">
        <v>500</v>
      </c>
      <c r="N1306" t="s">
        <v>73</v>
      </c>
      <c r="O1306" t="s">
        <v>64</v>
      </c>
      <c r="P1306" t="s">
        <v>58</v>
      </c>
      <c r="Q1306" t="s">
        <v>33</v>
      </c>
      <c r="T1306">
        <v>3</v>
      </c>
    </row>
    <row r="1307" spans="1:20" x14ac:dyDescent="0.45">
      <c r="A1307" t="s">
        <v>1803</v>
      </c>
      <c r="B1307" t="s">
        <v>748</v>
      </c>
      <c r="C1307" t="s">
        <v>768</v>
      </c>
      <c r="D1307" t="s">
        <v>714</v>
      </c>
      <c r="E1307" t="s">
        <v>467</v>
      </c>
      <c r="F1307" t="s">
        <v>91</v>
      </c>
      <c r="G1307" t="s">
        <v>41</v>
      </c>
      <c r="H1307" t="s">
        <v>27</v>
      </c>
      <c r="I1307" t="s">
        <v>28</v>
      </c>
      <c r="J1307">
        <v>3</v>
      </c>
      <c r="K1307">
        <v>0</v>
      </c>
      <c r="L1307">
        <v>0</v>
      </c>
      <c r="N1307" t="s">
        <v>30</v>
      </c>
      <c r="O1307" t="s">
        <v>64</v>
      </c>
      <c r="P1307" t="s">
        <v>32</v>
      </c>
      <c r="Q1307" t="s">
        <v>33</v>
      </c>
      <c r="R1307" t="s">
        <v>46</v>
      </c>
      <c r="S1307" t="s">
        <v>47</v>
      </c>
      <c r="T1307">
        <v>4</v>
      </c>
    </row>
    <row r="1308" spans="1:20" x14ac:dyDescent="0.45">
      <c r="A1308" t="s">
        <v>1804</v>
      </c>
      <c r="B1308" t="s">
        <v>702</v>
      </c>
      <c r="C1308" t="s">
        <v>323</v>
      </c>
      <c r="D1308" t="s">
        <v>703</v>
      </c>
      <c r="E1308" t="s">
        <v>90</v>
      </c>
      <c r="F1308" t="s">
        <v>115</v>
      </c>
      <c r="G1308" t="s">
        <v>116</v>
      </c>
      <c r="H1308" t="s">
        <v>27</v>
      </c>
      <c r="I1308" t="s">
        <v>55</v>
      </c>
      <c r="J1308">
        <v>3</v>
      </c>
      <c r="K1308">
        <v>100</v>
      </c>
      <c r="L1308">
        <v>300</v>
      </c>
      <c r="M1308" t="s">
        <v>63</v>
      </c>
      <c r="N1308" t="s">
        <v>93</v>
      </c>
      <c r="O1308" t="s">
        <v>64</v>
      </c>
      <c r="P1308" t="s">
        <v>85</v>
      </c>
      <c r="Q1308" t="s">
        <v>45</v>
      </c>
      <c r="R1308" t="s">
        <v>34</v>
      </c>
      <c r="T1308">
        <v>3</v>
      </c>
    </row>
    <row r="1309" spans="1:20" x14ac:dyDescent="0.45">
      <c r="A1309" t="s">
        <v>1805</v>
      </c>
      <c r="B1309" t="s">
        <v>267</v>
      </c>
      <c r="C1309" t="s">
        <v>100</v>
      </c>
      <c r="D1309" t="s">
        <v>705</v>
      </c>
      <c r="E1309" t="s">
        <v>348</v>
      </c>
      <c r="F1309" t="s">
        <v>115</v>
      </c>
      <c r="G1309" t="s">
        <v>116</v>
      </c>
      <c r="H1309" t="s">
        <v>128</v>
      </c>
      <c r="I1309" t="s">
        <v>169</v>
      </c>
      <c r="J1309">
        <v>-1</v>
      </c>
      <c r="K1309">
        <v>2000</v>
      </c>
      <c r="L1309">
        <v>-2174</v>
      </c>
      <c r="N1309" t="s">
        <v>73</v>
      </c>
      <c r="O1309" t="s">
        <v>44</v>
      </c>
      <c r="P1309" t="s">
        <v>32</v>
      </c>
      <c r="Q1309" t="s">
        <v>45</v>
      </c>
      <c r="R1309" t="s">
        <v>46</v>
      </c>
      <c r="S1309" t="s">
        <v>47</v>
      </c>
      <c r="T1309">
        <v>5</v>
      </c>
    </row>
    <row r="1310" spans="1:20" x14ac:dyDescent="0.45">
      <c r="A1310" t="s">
        <v>1806</v>
      </c>
      <c r="B1310" t="s">
        <v>161</v>
      </c>
      <c r="C1310" t="s">
        <v>162</v>
      </c>
      <c r="D1310" t="s">
        <v>106</v>
      </c>
      <c r="E1310" t="s">
        <v>307</v>
      </c>
      <c r="F1310" t="s">
        <v>115</v>
      </c>
      <c r="G1310" t="s">
        <v>116</v>
      </c>
      <c r="H1310" t="s">
        <v>71</v>
      </c>
      <c r="I1310" t="s">
        <v>117</v>
      </c>
      <c r="J1310">
        <v>3</v>
      </c>
      <c r="K1310">
        <v>500</v>
      </c>
      <c r="L1310">
        <v>1500</v>
      </c>
      <c r="M1310" t="s">
        <v>56</v>
      </c>
      <c r="N1310" t="s">
        <v>73</v>
      </c>
      <c r="O1310" t="s">
        <v>64</v>
      </c>
      <c r="P1310" t="s">
        <v>32</v>
      </c>
      <c r="Q1310" t="s">
        <v>45</v>
      </c>
      <c r="R1310" t="s">
        <v>34</v>
      </c>
      <c r="T1310">
        <v>4</v>
      </c>
    </row>
    <row r="1311" spans="1:20" x14ac:dyDescent="0.45">
      <c r="A1311" t="s">
        <v>1807</v>
      </c>
      <c r="B1311" t="s">
        <v>311</v>
      </c>
      <c r="C1311" t="s">
        <v>781</v>
      </c>
      <c r="D1311" t="s">
        <v>311</v>
      </c>
      <c r="E1311" t="s">
        <v>601</v>
      </c>
      <c r="F1311" t="s">
        <v>53</v>
      </c>
      <c r="G1311" t="s">
        <v>54</v>
      </c>
      <c r="H1311" t="s">
        <v>42</v>
      </c>
      <c r="I1311" t="s">
        <v>122</v>
      </c>
      <c r="J1311">
        <v>3</v>
      </c>
      <c r="K1311">
        <v>2000</v>
      </c>
      <c r="L1311">
        <v>6000</v>
      </c>
      <c r="M1311" t="s">
        <v>56</v>
      </c>
      <c r="N1311" t="s">
        <v>57</v>
      </c>
      <c r="O1311" t="s">
        <v>64</v>
      </c>
      <c r="P1311" t="s">
        <v>58</v>
      </c>
      <c r="Q1311" t="s">
        <v>33</v>
      </c>
      <c r="R1311" t="s">
        <v>46</v>
      </c>
      <c r="S1311" t="s">
        <v>254</v>
      </c>
      <c r="T1311">
        <v>2</v>
      </c>
    </row>
    <row r="1312" spans="1:20" x14ac:dyDescent="0.45">
      <c r="A1312" t="s">
        <v>1808</v>
      </c>
      <c r="B1312" t="s">
        <v>290</v>
      </c>
      <c r="C1312" t="s">
        <v>291</v>
      </c>
      <c r="D1312" t="s">
        <v>400</v>
      </c>
      <c r="E1312" t="s">
        <v>227</v>
      </c>
      <c r="F1312" t="s">
        <v>168</v>
      </c>
      <c r="G1312" t="s">
        <v>41</v>
      </c>
      <c r="H1312" t="s">
        <v>42</v>
      </c>
      <c r="I1312" t="s">
        <v>43</v>
      </c>
      <c r="J1312">
        <v>3</v>
      </c>
      <c r="K1312">
        <v>2000</v>
      </c>
      <c r="L1312">
        <v>6000</v>
      </c>
      <c r="M1312" t="s">
        <v>63</v>
      </c>
      <c r="N1312" t="s">
        <v>73</v>
      </c>
      <c r="O1312" t="s">
        <v>79</v>
      </c>
      <c r="P1312" t="s">
        <v>58</v>
      </c>
      <c r="Q1312" t="s">
        <v>33</v>
      </c>
      <c r="R1312" t="s">
        <v>46</v>
      </c>
      <c r="T1312">
        <v>1</v>
      </c>
    </row>
    <row r="1313" spans="1:20" x14ac:dyDescent="0.45">
      <c r="A1313" t="s">
        <v>1809</v>
      </c>
      <c r="B1313" t="s">
        <v>557</v>
      </c>
      <c r="C1313" t="s">
        <v>375</v>
      </c>
      <c r="D1313" t="s">
        <v>557</v>
      </c>
      <c r="E1313" t="s">
        <v>607</v>
      </c>
      <c r="F1313" t="s">
        <v>53</v>
      </c>
      <c r="G1313" t="s">
        <v>54</v>
      </c>
      <c r="H1313" t="s">
        <v>71</v>
      </c>
      <c r="I1313" t="s">
        <v>92</v>
      </c>
      <c r="J1313">
        <v>3</v>
      </c>
      <c r="K1313">
        <v>1000</v>
      </c>
      <c r="L1313">
        <v>3000</v>
      </c>
      <c r="M1313" t="s">
        <v>63</v>
      </c>
      <c r="N1313" t="s">
        <v>73</v>
      </c>
      <c r="O1313" t="s">
        <v>64</v>
      </c>
      <c r="P1313" t="s">
        <v>32</v>
      </c>
      <c r="Q1313" t="s">
        <v>45</v>
      </c>
      <c r="T1313">
        <v>-1</v>
      </c>
    </row>
    <row r="1314" spans="1:20" x14ac:dyDescent="0.45">
      <c r="A1314" t="s">
        <v>1810</v>
      </c>
      <c r="B1314" t="s">
        <v>265</v>
      </c>
      <c r="C1314" t="s">
        <v>266</v>
      </c>
      <c r="D1314" t="s">
        <v>507</v>
      </c>
      <c r="E1314" t="s">
        <v>186</v>
      </c>
      <c r="F1314" t="s">
        <v>53</v>
      </c>
      <c r="G1314" t="s">
        <v>54</v>
      </c>
      <c r="H1314" t="s">
        <v>71</v>
      </c>
      <c r="I1314" t="s">
        <v>72</v>
      </c>
      <c r="J1314">
        <v>1</v>
      </c>
      <c r="K1314">
        <v>500</v>
      </c>
      <c r="L1314">
        <v>500</v>
      </c>
      <c r="M1314" t="s">
        <v>56</v>
      </c>
      <c r="N1314" t="s">
        <v>73</v>
      </c>
      <c r="O1314" t="s">
        <v>31</v>
      </c>
      <c r="P1314" t="s">
        <v>32</v>
      </c>
      <c r="Q1314" t="s">
        <v>45</v>
      </c>
      <c r="R1314" t="s">
        <v>34</v>
      </c>
      <c r="T1314">
        <v>3</v>
      </c>
    </row>
    <row r="1315" spans="1:20" x14ac:dyDescent="0.45">
      <c r="A1315" t="s">
        <v>1811</v>
      </c>
      <c r="B1315" t="s">
        <v>1011</v>
      </c>
      <c r="C1315" t="s">
        <v>455</v>
      </c>
      <c r="D1315" t="s">
        <v>411</v>
      </c>
      <c r="E1315" t="s">
        <v>167</v>
      </c>
      <c r="F1315" t="s">
        <v>53</v>
      </c>
      <c r="G1315" t="s">
        <v>54</v>
      </c>
      <c r="H1315" t="s">
        <v>42</v>
      </c>
      <c r="I1315" t="s">
        <v>43</v>
      </c>
      <c r="J1315">
        <v>-1</v>
      </c>
      <c r="K1315">
        <v>500</v>
      </c>
      <c r="L1315">
        <v>-500</v>
      </c>
      <c r="M1315" t="s">
        <v>56</v>
      </c>
      <c r="N1315" t="s">
        <v>30</v>
      </c>
      <c r="O1315" t="s">
        <v>64</v>
      </c>
      <c r="P1315" t="s">
        <v>32</v>
      </c>
      <c r="Q1315" t="s">
        <v>33</v>
      </c>
      <c r="R1315" t="s">
        <v>46</v>
      </c>
      <c r="S1315" t="s">
        <v>245</v>
      </c>
      <c r="T1315">
        <v>1</v>
      </c>
    </row>
    <row r="1316" spans="1:20" x14ac:dyDescent="0.45">
      <c r="A1316" t="s">
        <v>2515</v>
      </c>
      <c r="B1316" t="s">
        <v>300</v>
      </c>
      <c r="C1316" t="s">
        <v>614</v>
      </c>
      <c r="D1316" t="s">
        <v>453</v>
      </c>
      <c r="E1316" t="s">
        <v>774</v>
      </c>
      <c r="F1316" t="s">
        <v>40</v>
      </c>
      <c r="G1316" t="s">
        <v>41</v>
      </c>
      <c r="H1316" t="s">
        <v>27</v>
      </c>
      <c r="I1316" t="s">
        <v>55</v>
      </c>
      <c r="J1316">
        <v>0</v>
      </c>
      <c r="K1316">
        <v>500</v>
      </c>
      <c r="L1316">
        <v>0</v>
      </c>
      <c r="M1316" t="s">
        <v>29</v>
      </c>
      <c r="N1316" t="s">
        <v>93</v>
      </c>
      <c r="O1316" t="s">
        <v>31</v>
      </c>
      <c r="P1316" t="s">
        <v>32</v>
      </c>
      <c r="Q1316" t="s">
        <v>33</v>
      </c>
      <c r="R1316" t="s">
        <v>46</v>
      </c>
      <c r="S1316" t="s">
        <v>254</v>
      </c>
      <c r="T1316">
        <v>3</v>
      </c>
    </row>
    <row r="1317" spans="1:20" x14ac:dyDescent="0.45">
      <c r="A1317" t="s">
        <v>1812</v>
      </c>
      <c r="B1317" t="s">
        <v>631</v>
      </c>
      <c r="C1317" t="s">
        <v>100</v>
      </c>
      <c r="D1317" t="s">
        <v>554</v>
      </c>
      <c r="E1317" t="s">
        <v>307</v>
      </c>
      <c r="F1317" t="s">
        <v>25</v>
      </c>
      <c r="G1317" t="s">
        <v>26</v>
      </c>
      <c r="H1317" t="s">
        <v>71</v>
      </c>
      <c r="I1317" t="s">
        <v>117</v>
      </c>
      <c r="J1317">
        <v>3</v>
      </c>
      <c r="K1317">
        <v>100</v>
      </c>
      <c r="L1317">
        <v>300</v>
      </c>
      <c r="M1317" t="s">
        <v>29</v>
      </c>
      <c r="N1317" t="s">
        <v>30</v>
      </c>
      <c r="O1317" t="s">
        <v>44</v>
      </c>
      <c r="P1317" t="s">
        <v>32</v>
      </c>
      <c r="Q1317" t="s">
        <v>33</v>
      </c>
      <c r="T1317">
        <v>2</v>
      </c>
    </row>
    <row r="1318" spans="1:20" x14ac:dyDescent="0.45">
      <c r="A1318" t="s">
        <v>1813</v>
      </c>
      <c r="B1318" t="s">
        <v>108</v>
      </c>
      <c r="C1318" t="s">
        <v>793</v>
      </c>
      <c r="D1318" t="s">
        <v>904</v>
      </c>
      <c r="E1318" t="s">
        <v>114</v>
      </c>
      <c r="F1318" t="s">
        <v>115</v>
      </c>
      <c r="G1318" t="s">
        <v>116</v>
      </c>
      <c r="H1318" t="s">
        <v>27</v>
      </c>
      <c r="I1318" t="s">
        <v>55</v>
      </c>
      <c r="J1318">
        <v>3</v>
      </c>
      <c r="K1318">
        <v>100</v>
      </c>
      <c r="L1318">
        <v>300</v>
      </c>
      <c r="N1318" t="s">
        <v>57</v>
      </c>
      <c r="O1318" t="s">
        <v>31</v>
      </c>
      <c r="P1318" t="s">
        <v>58</v>
      </c>
      <c r="Q1318" t="s">
        <v>45</v>
      </c>
      <c r="T1318">
        <v>4</v>
      </c>
    </row>
    <row r="1319" spans="1:20" x14ac:dyDescent="0.45">
      <c r="A1319" t="s">
        <v>1814</v>
      </c>
      <c r="B1319" t="s">
        <v>773</v>
      </c>
      <c r="C1319" t="s">
        <v>773</v>
      </c>
      <c r="D1319" t="s">
        <v>652</v>
      </c>
      <c r="E1319" t="s">
        <v>280</v>
      </c>
      <c r="F1319" t="s">
        <v>69</v>
      </c>
      <c r="G1319" t="s">
        <v>70</v>
      </c>
      <c r="H1319" t="s">
        <v>42</v>
      </c>
      <c r="I1319" t="s">
        <v>43</v>
      </c>
      <c r="J1319">
        <v>3</v>
      </c>
      <c r="K1319">
        <v>2000</v>
      </c>
      <c r="L1319">
        <v>6000</v>
      </c>
      <c r="N1319" t="s">
        <v>57</v>
      </c>
      <c r="O1319" t="s">
        <v>64</v>
      </c>
      <c r="P1319" t="s">
        <v>58</v>
      </c>
      <c r="Q1319" t="s">
        <v>33</v>
      </c>
      <c r="T1319">
        <v>4</v>
      </c>
    </row>
    <row r="1320" spans="1:20" x14ac:dyDescent="0.45">
      <c r="A1320" t="s">
        <v>1815</v>
      </c>
      <c r="B1320" t="s">
        <v>603</v>
      </c>
      <c r="C1320" t="s">
        <v>247</v>
      </c>
      <c r="D1320" t="s">
        <v>935</v>
      </c>
      <c r="E1320" t="s">
        <v>280</v>
      </c>
      <c r="F1320" t="s">
        <v>146</v>
      </c>
      <c r="G1320" t="s">
        <v>147</v>
      </c>
      <c r="H1320" t="s">
        <v>27</v>
      </c>
      <c r="I1320" t="s">
        <v>55</v>
      </c>
      <c r="J1320">
        <v>3</v>
      </c>
      <c r="K1320">
        <v>1000</v>
      </c>
      <c r="L1320">
        <v>3000</v>
      </c>
      <c r="M1320" t="s">
        <v>56</v>
      </c>
      <c r="N1320" t="s">
        <v>93</v>
      </c>
      <c r="O1320" t="s">
        <v>79</v>
      </c>
      <c r="P1320" t="s">
        <v>58</v>
      </c>
      <c r="Q1320" t="s">
        <v>45</v>
      </c>
      <c r="T1320">
        <v>5</v>
      </c>
    </row>
    <row r="1321" spans="1:20" x14ac:dyDescent="0.45">
      <c r="A1321" t="s">
        <v>1816</v>
      </c>
      <c r="B1321" t="s">
        <v>1137</v>
      </c>
      <c r="C1321" t="s">
        <v>1137</v>
      </c>
      <c r="D1321" t="s">
        <v>277</v>
      </c>
      <c r="E1321" t="s">
        <v>334</v>
      </c>
      <c r="F1321" t="s">
        <v>40</v>
      </c>
      <c r="G1321" t="s">
        <v>41</v>
      </c>
      <c r="H1321" t="s">
        <v>71</v>
      </c>
      <c r="I1321" t="s">
        <v>117</v>
      </c>
      <c r="J1321">
        <v>1</v>
      </c>
      <c r="K1321">
        <v>2000</v>
      </c>
      <c r="L1321">
        <v>2000</v>
      </c>
      <c r="N1321" t="s">
        <v>73</v>
      </c>
      <c r="O1321" t="s">
        <v>44</v>
      </c>
      <c r="P1321" t="s">
        <v>32</v>
      </c>
      <c r="Q1321" t="s">
        <v>33</v>
      </c>
      <c r="T1321">
        <v>-1</v>
      </c>
    </row>
    <row r="1322" spans="1:20" x14ac:dyDescent="0.45">
      <c r="A1322" t="s">
        <v>1817</v>
      </c>
      <c r="B1322" t="s">
        <v>235</v>
      </c>
      <c r="C1322" t="s">
        <v>371</v>
      </c>
      <c r="D1322" t="s">
        <v>83</v>
      </c>
      <c r="E1322" t="s">
        <v>596</v>
      </c>
      <c r="F1322" t="s">
        <v>25</v>
      </c>
      <c r="G1322" t="s">
        <v>26</v>
      </c>
      <c r="H1322" t="s">
        <v>27</v>
      </c>
      <c r="I1322" t="s">
        <v>28</v>
      </c>
      <c r="J1322">
        <v>3</v>
      </c>
      <c r="K1322">
        <v>0</v>
      </c>
      <c r="L1322">
        <v>0</v>
      </c>
      <c r="M1322" t="s">
        <v>63</v>
      </c>
      <c r="N1322" t="s">
        <v>30</v>
      </c>
      <c r="O1322" t="s">
        <v>44</v>
      </c>
      <c r="P1322" t="s">
        <v>58</v>
      </c>
      <c r="Q1322" t="s">
        <v>45</v>
      </c>
      <c r="T1322">
        <v>5</v>
      </c>
    </row>
    <row r="1323" spans="1:20" x14ac:dyDescent="0.45">
      <c r="A1323" t="s">
        <v>1818</v>
      </c>
      <c r="B1323" t="s">
        <v>266</v>
      </c>
      <c r="C1323" t="s">
        <v>99</v>
      </c>
      <c r="D1323" t="s">
        <v>631</v>
      </c>
      <c r="E1323" t="s">
        <v>601</v>
      </c>
      <c r="F1323" t="s">
        <v>91</v>
      </c>
      <c r="G1323" t="s">
        <v>41</v>
      </c>
      <c r="H1323" t="s">
        <v>27</v>
      </c>
      <c r="I1323" t="s">
        <v>55</v>
      </c>
      <c r="J1323">
        <v>0</v>
      </c>
      <c r="K1323">
        <v>0</v>
      </c>
      <c r="L1323">
        <v>0</v>
      </c>
      <c r="N1323" t="s">
        <v>73</v>
      </c>
      <c r="O1323" t="s">
        <v>79</v>
      </c>
      <c r="P1323" t="s">
        <v>58</v>
      </c>
      <c r="Q1323" t="s">
        <v>33</v>
      </c>
      <c r="R1323" t="s">
        <v>34</v>
      </c>
      <c r="T1323">
        <v>2</v>
      </c>
    </row>
    <row r="1324" spans="1:20" x14ac:dyDescent="0.45">
      <c r="A1324" t="s">
        <v>2516</v>
      </c>
      <c r="B1324" t="s">
        <v>314</v>
      </c>
      <c r="C1324" t="s">
        <v>818</v>
      </c>
      <c r="D1324" t="s">
        <v>209</v>
      </c>
      <c r="E1324" t="s">
        <v>109</v>
      </c>
      <c r="F1324" t="s">
        <v>40</v>
      </c>
      <c r="G1324" t="s">
        <v>41</v>
      </c>
      <c r="H1324" t="s">
        <v>27</v>
      </c>
      <c r="I1324" t="s">
        <v>28</v>
      </c>
      <c r="J1324">
        <v>0</v>
      </c>
      <c r="K1324">
        <v>0</v>
      </c>
      <c r="L1324">
        <v>0</v>
      </c>
      <c r="M1324" t="s">
        <v>56</v>
      </c>
      <c r="N1324" t="s">
        <v>73</v>
      </c>
      <c r="O1324" t="s">
        <v>44</v>
      </c>
      <c r="P1324" t="s">
        <v>32</v>
      </c>
      <c r="Q1324" t="s">
        <v>33</v>
      </c>
      <c r="R1324" t="s">
        <v>34</v>
      </c>
      <c r="T1324">
        <v>2</v>
      </c>
    </row>
    <row r="1325" spans="1:20" x14ac:dyDescent="0.45">
      <c r="A1325" t="s">
        <v>1819</v>
      </c>
      <c r="B1325" t="s">
        <v>262</v>
      </c>
      <c r="C1325" t="s">
        <v>262</v>
      </c>
      <c r="D1325" t="s">
        <v>262</v>
      </c>
      <c r="E1325" t="s">
        <v>414</v>
      </c>
      <c r="F1325" t="s">
        <v>146</v>
      </c>
      <c r="G1325" t="s">
        <v>147</v>
      </c>
      <c r="H1325" t="s">
        <v>71</v>
      </c>
      <c r="I1325" t="s">
        <v>117</v>
      </c>
      <c r="J1325">
        <v>0</v>
      </c>
      <c r="K1325">
        <v>1000</v>
      </c>
      <c r="L1325">
        <v>0</v>
      </c>
      <c r="M1325" t="s">
        <v>56</v>
      </c>
      <c r="N1325" t="s">
        <v>93</v>
      </c>
      <c r="O1325" t="s">
        <v>44</v>
      </c>
      <c r="P1325" t="s">
        <v>32</v>
      </c>
      <c r="Q1325" t="s">
        <v>33</v>
      </c>
      <c r="R1325" t="s">
        <v>34</v>
      </c>
      <c r="T1325">
        <v>0</v>
      </c>
    </row>
    <row r="1326" spans="1:20" x14ac:dyDescent="0.45">
      <c r="A1326" t="s">
        <v>1820</v>
      </c>
      <c r="B1326" t="s">
        <v>1065</v>
      </c>
      <c r="C1326" t="s">
        <v>341</v>
      </c>
      <c r="D1326" t="s">
        <v>289</v>
      </c>
      <c r="E1326" t="s">
        <v>114</v>
      </c>
      <c r="F1326" t="s">
        <v>91</v>
      </c>
      <c r="G1326" t="s">
        <v>41</v>
      </c>
      <c r="H1326" t="s">
        <v>71</v>
      </c>
      <c r="I1326" t="s">
        <v>72</v>
      </c>
      <c r="J1326">
        <v>1</v>
      </c>
      <c r="K1326">
        <v>0</v>
      </c>
      <c r="L1326">
        <v>0</v>
      </c>
      <c r="M1326" t="s">
        <v>63</v>
      </c>
      <c r="N1326" t="s">
        <v>93</v>
      </c>
      <c r="O1326" t="s">
        <v>64</v>
      </c>
      <c r="P1326" t="s">
        <v>85</v>
      </c>
      <c r="Q1326" t="s">
        <v>45</v>
      </c>
      <c r="T1326">
        <v>4</v>
      </c>
    </row>
    <row r="1327" spans="1:20" x14ac:dyDescent="0.45">
      <c r="A1327" t="s">
        <v>1821</v>
      </c>
      <c r="B1327" t="s">
        <v>807</v>
      </c>
      <c r="C1327" t="s">
        <v>346</v>
      </c>
      <c r="D1327" t="s">
        <v>807</v>
      </c>
      <c r="E1327" t="s">
        <v>420</v>
      </c>
      <c r="F1327" t="s">
        <v>91</v>
      </c>
      <c r="G1327" t="s">
        <v>41</v>
      </c>
      <c r="H1327" t="s">
        <v>71</v>
      </c>
      <c r="I1327" t="s">
        <v>72</v>
      </c>
      <c r="J1327">
        <v>2</v>
      </c>
      <c r="K1327">
        <v>1000</v>
      </c>
      <c r="L1327">
        <v>2000</v>
      </c>
      <c r="M1327" t="s">
        <v>63</v>
      </c>
      <c r="N1327" t="s">
        <v>30</v>
      </c>
      <c r="O1327" t="s">
        <v>64</v>
      </c>
      <c r="P1327" t="s">
        <v>32</v>
      </c>
      <c r="Q1327" t="s">
        <v>45</v>
      </c>
      <c r="R1327" t="s">
        <v>34</v>
      </c>
      <c r="T1327">
        <v>1</v>
      </c>
    </row>
    <row r="1328" spans="1:20" x14ac:dyDescent="0.45">
      <c r="A1328" t="s">
        <v>1822</v>
      </c>
      <c r="B1328" t="s">
        <v>81</v>
      </c>
      <c r="C1328" t="s">
        <v>370</v>
      </c>
      <c r="D1328" t="s">
        <v>82</v>
      </c>
      <c r="E1328" t="s">
        <v>176</v>
      </c>
      <c r="F1328" t="s">
        <v>40</v>
      </c>
      <c r="G1328" t="s">
        <v>41</v>
      </c>
      <c r="H1328" t="s">
        <v>71</v>
      </c>
      <c r="I1328" t="s">
        <v>117</v>
      </c>
      <c r="J1328">
        <v>0</v>
      </c>
      <c r="K1328">
        <v>2000</v>
      </c>
      <c r="L1328">
        <v>0</v>
      </c>
      <c r="N1328" t="s">
        <v>93</v>
      </c>
      <c r="O1328" t="s">
        <v>79</v>
      </c>
      <c r="P1328" t="s">
        <v>58</v>
      </c>
      <c r="Q1328" t="s">
        <v>33</v>
      </c>
      <c r="T1328">
        <v>3</v>
      </c>
    </row>
    <row r="1329" spans="1:20" x14ac:dyDescent="0.45">
      <c r="A1329" t="s">
        <v>1823</v>
      </c>
      <c r="B1329" t="s">
        <v>457</v>
      </c>
      <c r="C1329" t="s">
        <v>404</v>
      </c>
      <c r="D1329" t="s">
        <v>404</v>
      </c>
      <c r="E1329" t="s">
        <v>181</v>
      </c>
      <c r="F1329" t="s">
        <v>146</v>
      </c>
      <c r="G1329" t="s">
        <v>147</v>
      </c>
      <c r="H1329" t="s">
        <v>128</v>
      </c>
      <c r="I1329" t="s">
        <v>231</v>
      </c>
      <c r="J1329">
        <v>2</v>
      </c>
      <c r="K1329">
        <v>2000</v>
      </c>
      <c r="L1329">
        <v>3946</v>
      </c>
      <c r="M1329" t="s">
        <v>63</v>
      </c>
      <c r="N1329" t="s">
        <v>30</v>
      </c>
      <c r="O1329" t="s">
        <v>31</v>
      </c>
      <c r="P1329" t="s">
        <v>32</v>
      </c>
      <c r="Q1329" t="s">
        <v>33</v>
      </c>
      <c r="R1329" t="s">
        <v>34</v>
      </c>
      <c r="T1329">
        <v>0</v>
      </c>
    </row>
    <row r="1330" spans="1:20" x14ac:dyDescent="0.45">
      <c r="A1330" t="s">
        <v>1824</v>
      </c>
      <c r="B1330" t="s">
        <v>583</v>
      </c>
      <c r="C1330" t="s">
        <v>444</v>
      </c>
      <c r="D1330" t="s">
        <v>582</v>
      </c>
      <c r="E1330" t="s">
        <v>284</v>
      </c>
      <c r="F1330" t="s">
        <v>69</v>
      </c>
      <c r="G1330" t="s">
        <v>70</v>
      </c>
      <c r="H1330" t="s">
        <v>27</v>
      </c>
      <c r="I1330" t="s">
        <v>28</v>
      </c>
      <c r="J1330">
        <v>3</v>
      </c>
      <c r="K1330">
        <v>500</v>
      </c>
      <c r="L1330">
        <v>1500</v>
      </c>
      <c r="M1330" t="s">
        <v>29</v>
      </c>
      <c r="N1330" t="s">
        <v>73</v>
      </c>
      <c r="O1330" t="s">
        <v>31</v>
      </c>
      <c r="P1330" t="s">
        <v>85</v>
      </c>
      <c r="Q1330" t="s">
        <v>33</v>
      </c>
      <c r="T1330">
        <v>-1</v>
      </c>
    </row>
    <row r="1331" spans="1:20" x14ac:dyDescent="0.45">
      <c r="A1331" t="s">
        <v>1825</v>
      </c>
      <c r="B1331" t="s">
        <v>502</v>
      </c>
      <c r="C1331" t="s">
        <v>256</v>
      </c>
      <c r="D1331" t="s">
        <v>256</v>
      </c>
      <c r="E1331" t="s">
        <v>238</v>
      </c>
      <c r="F1331" t="s">
        <v>53</v>
      </c>
      <c r="G1331" t="s">
        <v>54</v>
      </c>
      <c r="H1331" t="s">
        <v>128</v>
      </c>
      <c r="I1331" t="s">
        <v>231</v>
      </c>
      <c r="J1331">
        <v>0</v>
      </c>
      <c r="K1331">
        <v>2000</v>
      </c>
      <c r="L1331">
        <v>0</v>
      </c>
      <c r="M1331" t="s">
        <v>29</v>
      </c>
      <c r="N1331" t="s">
        <v>57</v>
      </c>
      <c r="O1331" t="s">
        <v>44</v>
      </c>
      <c r="P1331" t="s">
        <v>58</v>
      </c>
      <c r="Q1331" t="s">
        <v>45</v>
      </c>
      <c r="R1331" t="s">
        <v>34</v>
      </c>
      <c r="T1331">
        <v>0</v>
      </c>
    </row>
    <row r="1332" spans="1:20" x14ac:dyDescent="0.45">
      <c r="A1332" t="s">
        <v>1826</v>
      </c>
      <c r="B1332" t="s">
        <v>377</v>
      </c>
      <c r="C1332" t="s">
        <v>634</v>
      </c>
      <c r="D1332" t="s">
        <v>377</v>
      </c>
      <c r="E1332" t="s">
        <v>271</v>
      </c>
      <c r="F1332" t="s">
        <v>115</v>
      </c>
      <c r="G1332" t="s">
        <v>116</v>
      </c>
      <c r="H1332" t="s">
        <v>42</v>
      </c>
      <c r="I1332" t="s">
        <v>43</v>
      </c>
      <c r="J1332">
        <v>1</v>
      </c>
      <c r="K1332">
        <v>100</v>
      </c>
      <c r="L1332">
        <v>100</v>
      </c>
      <c r="M1332" t="s">
        <v>56</v>
      </c>
      <c r="N1332" t="s">
        <v>57</v>
      </c>
      <c r="O1332" t="s">
        <v>44</v>
      </c>
      <c r="P1332" t="s">
        <v>85</v>
      </c>
      <c r="Q1332" t="s">
        <v>33</v>
      </c>
      <c r="R1332" t="s">
        <v>46</v>
      </c>
      <c r="T1332">
        <v>-1</v>
      </c>
    </row>
    <row r="1333" spans="1:20" x14ac:dyDescent="0.45">
      <c r="A1333" t="s">
        <v>1827</v>
      </c>
      <c r="B1333" t="s">
        <v>969</v>
      </c>
      <c r="C1333" t="s">
        <v>290</v>
      </c>
      <c r="D1333" t="s">
        <v>289</v>
      </c>
      <c r="E1333" t="s">
        <v>284</v>
      </c>
      <c r="F1333" t="s">
        <v>53</v>
      </c>
      <c r="G1333" t="s">
        <v>54</v>
      </c>
      <c r="H1333" t="s">
        <v>27</v>
      </c>
      <c r="I1333" t="s">
        <v>84</v>
      </c>
      <c r="J1333">
        <v>0</v>
      </c>
      <c r="K1333">
        <v>500</v>
      </c>
      <c r="L1333">
        <v>0</v>
      </c>
      <c r="M1333" t="s">
        <v>29</v>
      </c>
      <c r="N1333" t="s">
        <v>73</v>
      </c>
      <c r="O1333" t="s">
        <v>79</v>
      </c>
      <c r="P1333" t="s">
        <v>85</v>
      </c>
      <c r="Q1333" t="s">
        <v>33</v>
      </c>
      <c r="T1333">
        <v>-1</v>
      </c>
    </row>
    <row r="1334" spans="1:20" x14ac:dyDescent="0.45">
      <c r="A1334" t="s">
        <v>1828</v>
      </c>
      <c r="B1334" t="s">
        <v>715</v>
      </c>
      <c r="C1334" t="s">
        <v>600</v>
      </c>
      <c r="D1334" t="s">
        <v>593</v>
      </c>
      <c r="E1334" t="s">
        <v>368</v>
      </c>
      <c r="F1334" t="s">
        <v>25</v>
      </c>
      <c r="G1334" t="s">
        <v>26</v>
      </c>
      <c r="H1334" t="s">
        <v>71</v>
      </c>
      <c r="I1334" t="s">
        <v>92</v>
      </c>
      <c r="J1334">
        <v>2</v>
      </c>
      <c r="K1334">
        <v>0</v>
      </c>
      <c r="L1334">
        <v>0</v>
      </c>
      <c r="N1334" t="s">
        <v>73</v>
      </c>
      <c r="O1334" t="s">
        <v>31</v>
      </c>
      <c r="P1334" t="s">
        <v>58</v>
      </c>
      <c r="Q1334" t="s">
        <v>33</v>
      </c>
      <c r="T1334">
        <v>1</v>
      </c>
    </row>
    <row r="1335" spans="1:20" x14ac:dyDescent="0.45">
      <c r="A1335" t="s">
        <v>1829</v>
      </c>
      <c r="B1335" t="s">
        <v>665</v>
      </c>
      <c r="C1335" t="s">
        <v>430</v>
      </c>
      <c r="D1335" t="s">
        <v>513</v>
      </c>
      <c r="E1335" t="s">
        <v>163</v>
      </c>
      <c r="F1335" t="s">
        <v>168</v>
      </c>
      <c r="G1335" t="s">
        <v>41</v>
      </c>
      <c r="H1335" t="s">
        <v>71</v>
      </c>
      <c r="I1335" t="s">
        <v>92</v>
      </c>
      <c r="J1335">
        <v>0</v>
      </c>
      <c r="K1335">
        <v>0</v>
      </c>
      <c r="L1335">
        <v>0</v>
      </c>
      <c r="M1335" t="s">
        <v>29</v>
      </c>
      <c r="N1335" t="s">
        <v>30</v>
      </c>
      <c r="O1335" t="s">
        <v>79</v>
      </c>
      <c r="P1335" t="s">
        <v>85</v>
      </c>
      <c r="Q1335" t="s">
        <v>45</v>
      </c>
      <c r="R1335" t="s">
        <v>46</v>
      </c>
      <c r="S1335" t="s">
        <v>47</v>
      </c>
      <c r="T1335">
        <v>7</v>
      </c>
    </row>
    <row r="1336" spans="1:20" x14ac:dyDescent="0.45">
      <c r="A1336" t="s">
        <v>2517</v>
      </c>
      <c r="B1336" t="s">
        <v>331</v>
      </c>
      <c r="C1336" t="s">
        <v>145</v>
      </c>
      <c r="D1336" t="s">
        <v>627</v>
      </c>
      <c r="E1336" t="s">
        <v>379</v>
      </c>
      <c r="F1336" t="s">
        <v>146</v>
      </c>
      <c r="G1336" t="s">
        <v>147</v>
      </c>
      <c r="H1336" t="s">
        <v>27</v>
      </c>
      <c r="I1336" t="s">
        <v>55</v>
      </c>
      <c r="J1336">
        <v>2</v>
      </c>
      <c r="K1336">
        <v>500</v>
      </c>
      <c r="L1336">
        <v>1000</v>
      </c>
      <c r="N1336" t="s">
        <v>57</v>
      </c>
      <c r="O1336" t="s">
        <v>79</v>
      </c>
      <c r="P1336" t="s">
        <v>32</v>
      </c>
      <c r="Q1336" t="s">
        <v>33</v>
      </c>
      <c r="R1336" t="s">
        <v>34</v>
      </c>
      <c r="T1336">
        <v>1</v>
      </c>
    </row>
    <row r="1337" spans="1:20" x14ac:dyDescent="0.45">
      <c r="A1337" t="s">
        <v>1830</v>
      </c>
      <c r="B1337" t="s">
        <v>331</v>
      </c>
      <c r="C1337" t="s">
        <v>145</v>
      </c>
      <c r="D1337" t="s">
        <v>144</v>
      </c>
      <c r="E1337" t="s">
        <v>253</v>
      </c>
      <c r="F1337" t="s">
        <v>146</v>
      </c>
      <c r="G1337" t="s">
        <v>147</v>
      </c>
      <c r="H1337" t="s">
        <v>27</v>
      </c>
      <c r="I1337" t="s">
        <v>84</v>
      </c>
      <c r="J1337">
        <v>1</v>
      </c>
      <c r="K1337">
        <v>2000</v>
      </c>
      <c r="L1337">
        <v>2000</v>
      </c>
      <c r="M1337" t="s">
        <v>29</v>
      </c>
      <c r="N1337" t="s">
        <v>73</v>
      </c>
      <c r="O1337" t="s">
        <v>64</v>
      </c>
      <c r="P1337" t="s">
        <v>58</v>
      </c>
      <c r="Q1337" t="s">
        <v>45</v>
      </c>
      <c r="R1337" t="s">
        <v>34</v>
      </c>
      <c r="T1337">
        <v>-1</v>
      </c>
    </row>
    <row r="1338" spans="1:20" x14ac:dyDescent="0.45">
      <c r="A1338" t="s">
        <v>1831</v>
      </c>
      <c r="B1338" t="s">
        <v>189</v>
      </c>
      <c r="C1338" t="s">
        <v>49</v>
      </c>
      <c r="D1338" t="s">
        <v>296</v>
      </c>
      <c r="E1338" t="s">
        <v>221</v>
      </c>
      <c r="F1338" t="s">
        <v>53</v>
      </c>
      <c r="G1338" t="s">
        <v>54</v>
      </c>
      <c r="H1338" t="s">
        <v>42</v>
      </c>
      <c r="I1338" t="s">
        <v>122</v>
      </c>
      <c r="J1338">
        <v>-1</v>
      </c>
      <c r="K1338">
        <v>2000</v>
      </c>
      <c r="L1338">
        <v>-2000</v>
      </c>
      <c r="M1338" t="s">
        <v>63</v>
      </c>
      <c r="N1338" t="s">
        <v>57</v>
      </c>
      <c r="O1338" t="s">
        <v>79</v>
      </c>
      <c r="P1338" t="s">
        <v>58</v>
      </c>
      <c r="Q1338" t="s">
        <v>33</v>
      </c>
      <c r="R1338" t="s">
        <v>34</v>
      </c>
      <c r="T1338">
        <v>1</v>
      </c>
    </row>
    <row r="1339" spans="1:20" x14ac:dyDescent="0.45">
      <c r="A1339" t="s">
        <v>1832</v>
      </c>
      <c r="B1339" t="s">
        <v>303</v>
      </c>
      <c r="C1339" t="s">
        <v>778</v>
      </c>
      <c r="D1339" t="s">
        <v>304</v>
      </c>
      <c r="E1339" t="s">
        <v>523</v>
      </c>
      <c r="F1339" t="s">
        <v>53</v>
      </c>
      <c r="G1339" t="s">
        <v>54</v>
      </c>
      <c r="H1339" t="s">
        <v>71</v>
      </c>
      <c r="I1339" t="s">
        <v>117</v>
      </c>
      <c r="J1339">
        <v>3</v>
      </c>
      <c r="K1339">
        <v>2000</v>
      </c>
      <c r="L1339">
        <v>6000</v>
      </c>
      <c r="N1339" t="s">
        <v>57</v>
      </c>
      <c r="O1339" t="s">
        <v>44</v>
      </c>
      <c r="P1339" t="s">
        <v>58</v>
      </c>
      <c r="Q1339" t="s">
        <v>45</v>
      </c>
      <c r="R1339" t="s">
        <v>46</v>
      </c>
      <c r="S1339" t="s">
        <v>47</v>
      </c>
      <c r="T1339">
        <v>3</v>
      </c>
    </row>
    <row r="1340" spans="1:20" x14ac:dyDescent="0.45">
      <c r="A1340" t="s">
        <v>1833</v>
      </c>
      <c r="B1340" t="s">
        <v>330</v>
      </c>
      <c r="C1340" t="s">
        <v>293</v>
      </c>
      <c r="D1340" t="s">
        <v>143</v>
      </c>
      <c r="E1340" t="s">
        <v>205</v>
      </c>
      <c r="F1340" t="s">
        <v>53</v>
      </c>
      <c r="G1340" t="s">
        <v>54</v>
      </c>
      <c r="H1340" t="s">
        <v>71</v>
      </c>
      <c r="I1340" t="s">
        <v>117</v>
      </c>
      <c r="J1340">
        <v>2</v>
      </c>
      <c r="K1340">
        <v>0</v>
      </c>
      <c r="L1340">
        <v>0</v>
      </c>
      <c r="M1340" t="s">
        <v>56</v>
      </c>
      <c r="N1340" t="s">
        <v>57</v>
      </c>
      <c r="O1340" t="s">
        <v>44</v>
      </c>
      <c r="P1340" t="s">
        <v>85</v>
      </c>
      <c r="Q1340" t="s">
        <v>45</v>
      </c>
      <c r="R1340" t="s">
        <v>46</v>
      </c>
      <c r="S1340" t="s">
        <v>254</v>
      </c>
      <c r="T1340">
        <v>4</v>
      </c>
    </row>
    <row r="1341" spans="1:20" x14ac:dyDescent="0.45">
      <c r="A1341" t="s">
        <v>1834</v>
      </c>
      <c r="B1341" t="s">
        <v>765</v>
      </c>
      <c r="C1341" t="s">
        <v>500</v>
      </c>
      <c r="D1341" t="s">
        <v>326</v>
      </c>
      <c r="E1341" t="s">
        <v>401</v>
      </c>
      <c r="F1341" t="s">
        <v>91</v>
      </c>
      <c r="G1341" t="s">
        <v>41</v>
      </c>
      <c r="H1341" t="s">
        <v>71</v>
      </c>
      <c r="I1341" t="s">
        <v>117</v>
      </c>
      <c r="J1341">
        <v>3</v>
      </c>
      <c r="K1341">
        <v>0</v>
      </c>
      <c r="L1341">
        <v>0</v>
      </c>
      <c r="M1341" t="s">
        <v>63</v>
      </c>
      <c r="N1341" t="s">
        <v>57</v>
      </c>
      <c r="O1341" t="s">
        <v>79</v>
      </c>
      <c r="P1341" t="s">
        <v>58</v>
      </c>
      <c r="Q1341" t="s">
        <v>33</v>
      </c>
      <c r="T1341">
        <v>-1</v>
      </c>
    </row>
    <row r="1342" spans="1:20" x14ac:dyDescent="0.45">
      <c r="A1342" t="s">
        <v>1835</v>
      </c>
      <c r="B1342" t="s">
        <v>153</v>
      </c>
      <c r="C1342" t="s">
        <v>153</v>
      </c>
      <c r="D1342" t="s">
        <v>583</v>
      </c>
      <c r="E1342" t="s">
        <v>227</v>
      </c>
      <c r="F1342" t="s">
        <v>115</v>
      </c>
      <c r="G1342" t="s">
        <v>116</v>
      </c>
      <c r="H1342" t="s">
        <v>27</v>
      </c>
      <c r="I1342" t="s">
        <v>28</v>
      </c>
      <c r="J1342">
        <v>1</v>
      </c>
      <c r="K1342">
        <v>2000</v>
      </c>
      <c r="L1342">
        <v>2000</v>
      </c>
      <c r="M1342" t="s">
        <v>63</v>
      </c>
      <c r="N1342" t="s">
        <v>93</v>
      </c>
      <c r="O1342" t="s">
        <v>64</v>
      </c>
      <c r="P1342" t="s">
        <v>58</v>
      </c>
      <c r="Q1342" t="s">
        <v>45</v>
      </c>
      <c r="R1342" t="s">
        <v>46</v>
      </c>
      <c r="S1342" t="s">
        <v>254</v>
      </c>
      <c r="T1342">
        <v>6</v>
      </c>
    </row>
    <row r="1343" spans="1:20" x14ac:dyDescent="0.45">
      <c r="A1343" t="s">
        <v>1836</v>
      </c>
      <c r="B1343" t="s">
        <v>209</v>
      </c>
      <c r="C1343" t="s">
        <v>411</v>
      </c>
      <c r="D1343" t="s">
        <v>455</v>
      </c>
      <c r="E1343" t="s">
        <v>90</v>
      </c>
      <c r="F1343" t="s">
        <v>115</v>
      </c>
      <c r="G1343" t="s">
        <v>116</v>
      </c>
      <c r="H1343" t="s">
        <v>27</v>
      </c>
      <c r="I1343" t="s">
        <v>55</v>
      </c>
      <c r="J1343">
        <v>3</v>
      </c>
      <c r="K1343">
        <v>0</v>
      </c>
      <c r="L1343">
        <v>0</v>
      </c>
      <c r="M1343" t="s">
        <v>63</v>
      </c>
      <c r="N1343" t="s">
        <v>30</v>
      </c>
      <c r="O1343" t="s">
        <v>79</v>
      </c>
      <c r="P1343" t="s">
        <v>85</v>
      </c>
      <c r="Q1343" t="s">
        <v>33</v>
      </c>
      <c r="T1343">
        <v>-1</v>
      </c>
    </row>
    <row r="1344" spans="1:20" x14ac:dyDescent="0.45">
      <c r="A1344" t="s">
        <v>1837</v>
      </c>
      <c r="B1344" t="s">
        <v>137</v>
      </c>
      <c r="C1344" t="s">
        <v>137</v>
      </c>
      <c r="D1344" t="s">
        <v>137</v>
      </c>
      <c r="E1344" t="s">
        <v>216</v>
      </c>
      <c r="F1344" t="s">
        <v>115</v>
      </c>
      <c r="G1344" t="s">
        <v>116</v>
      </c>
      <c r="H1344" t="s">
        <v>71</v>
      </c>
      <c r="I1344" t="s">
        <v>72</v>
      </c>
      <c r="J1344">
        <v>-1</v>
      </c>
      <c r="K1344">
        <v>100</v>
      </c>
      <c r="L1344">
        <v>-100</v>
      </c>
      <c r="N1344" t="s">
        <v>73</v>
      </c>
      <c r="O1344" t="s">
        <v>64</v>
      </c>
      <c r="P1344" t="s">
        <v>85</v>
      </c>
      <c r="Q1344" t="s">
        <v>33</v>
      </c>
      <c r="R1344" t="s">
        <v>34</v>
      </c>
      <c r="T1344">
        <v>0</v>
      </c>
    </row>
    <row r="1345" spans="1:20" x14ac:dyDescent="0.45">
      <c r="A1345" t="s">
        <v>1838</v>
      </c>
      <c r="B1345" t="s">
        <v>910</v>
      </c>
      <c r="C1345" t="s">
        <v>773</v>
      </c>
      <c r="D1345" t="s">
        <v>730</v>
      </c>
      <c r="E1345" t="s">
        <v>39</v>
      </c>
      <c r="F1345" t="s">
        <v>25</v>
      </c>
      <c r="G1345" t="s">
        <v>26</v>
      </c>
      <c r="H1345" t="s">
        <v>42</v>
      </c>
      <c r="I1345" t="s">
        <v>43</v>
      </c>
      <c r="J1345">
        <v>3</v>
      </c>
      <c r="K1345">
        <v>1000</v>
      </c>
      <c r="L1345">
        <v>3000</v>
      </c>
      <c r="M1345" t="s">
        <v>63</v>
      </c>
      <c r="N1345" t="s">
        <v>30</v>
      </c>
      <c r="O1345" t="s">
        <v>44</v>
      </c>
      <c r="P1345" t="s">
        <v>32</v>
      </c>
      <c r="Q1345" t="s">
        <v>45</v>
      </c>
      <c r="T1345">
        <v>3</v>
      </c>
    </row>
    <row r="1346" spans="1:20" x14ac:dyDescent="0.45">
      <c r="A1346" t="s">
        <v>1839</v>
      </c>
      <c r="B1346" t="s">
        <v>149</v>
      </c>
      <c r="C1346" t="s">
        <v>150</v>
      </c>
      <c r="D1346" t="s">
        <v>150</v>
      </c>
      <c r="E1346" t="s">
        <v>190</v>
      </c>
      <c r="F1346" t="s">
        <v>115</v>
      </c>
      <c r="G1346" t="s">
        <v>116</v>
      </c>
      <c r="H1346" t="s">
        <v>128</v>
      </c>
      <c r="I1346" t="s">
        <v>129</v>
      </c>
      <c r="J1346">
        <v>0</v>
      </c>
      <c r="K1346">
        <v>100</v>
      </c>
      <c r="L1346">
        <v>0</v>
      </c>
      <c r="M1346" t="s">
        <v>63</v>
      </c>
      <c r="N1346" t="s">
        <v>73</v>
      </c>
      <c r="O1346" t="s">
        <v>44</v>
      </c>
      <c r="P1346" t="s">
        <v>58</v>
      </c>
      <c r="Q1346" t="s">
        <v>33</v>
      </c>
      <c r="R1346" t="s">
        <v>34</v>
      </c>
      <c r="T1346">
        <v>0</v>
      </c>
    </row>
    <row r="1347" spans="1:20" x14ac:dyDescent="0.45">
      <c r="A1347" t="s">
        <v>1840</v>
      </c>
      <c r="B1347" t="s">
        <v>102</v>
      </c>
      <c r="C1347" t="s">
        <v>293</v>
      </c>
      <c r="D1347" t="s">
        <v>143</v>
      </c>
      <c r="E1347" t="s">
        <v>379</v>
      </c>
      <c r="F1347" t="s">
        <v>91</v>
      </c>
      <c r="G1347" t="s">
        <v>41</v>
      </c>
      <c r="H1347" t="s">
        <v>128</v>
      </c>
      <c r="I1347" t="s">
        <v>231</v>
      </c>
      <c r="J1347">
        <v>1</v>
      </c>
      <c r="K1347">
        <v>500</v>
      </c>
      <c r="L1347">
        <v>500</v>
      </c>
      <c r="M1347" t="s">
        <v>56</v>
      </c>
      <c r="N1347" t="s">
        <v>93</v>
      </c>
      <c r="O1347" t="s">
        <v>79</v>
      </c>
      <c r="P1347" t="s">
        <v>32</v>
      </c>
      <c r="Q1347" t="s">
        <v>33</v>
      </c>
      <c r="R1347" t="s">
        <v>34</v>
      </c>
      <c r="T1347">
        <v>4</v>
      </c>
    </row>
    <row r="1348" spans="1:20" x14ac:dyDescent="0.45">
      <c r="A1348" t="s">
        <v>1841</v>
      </c>
      <c r="B1348" t="s">
        <v>113</v>
      </c>
      <c r="C1348" t="s">
        <v>533</v>
      </c>
      <c r="D1348" t="s">
        <v>219</v>
      </c>
      <c r="E1348" t="s">
        <v>280</v>
      </c>
      <c r="F1348" t="s">
        <v>91</v>
      </c>
      <c r="G1348" t="s">
        <v>41</v>
      </c>
      <c r="H1348" t="s">
        <v>128</v>
      </c>
      <c r="I1348" t="s">
        <v>129</v>
      </c>
      <c r="J1348">
        <v>-1</v>
      </c>
      <c r="K1348">
        <v>500</v>
      </c>
      <c r="L1348">
        <v>-500</v>
      </c>
      <c r="M1348" t="s">
        <v>56</v>
      </c>
      <c r="N1348" t="s">
        <v>93</v>
      </c>
      <c r="O1348" t="s">
        <v>31</v>
      </c>
      <c r="P1348" t="s">
        <v>85</v>
      </c>
      <c r="Q1348" t="s">
        <v>45</v>
      </c>
      <c r="R1348" t="s">
        <v>46</v>
      </c>
      <c r="S1348" t="s">
        <v>254</v>
      </c>
      <c r="T1348">
        <v>1</v>
      </c>
    </row>
    <row r="1349" spans="1:20" x14ac:dyDescent="0.45">
      <c r="A1349" t="s">
        <v>1842</v>
      </c>
      <c r="B1349" t="s">
        <v>102</v>
      </c>
      <c r="C1349" t="s">
        <v>293</v>
      </c>
      <c r="D1349" t="s">
        <v>283</v>
      </c>
      <c r="E1349" t="s">
        <v>68</v>
      </c>
      <c r="F1349" t="s">
        <v>25</v>
      </c>
      <c r="G1349" t="s">
        <v>26</v>
      </c>
      <c r="H1349" t="s">
        <v>71</v>
      </c>
      <c r="I1349" t="s">
        <v>72</v>
      </c>
      <c r="J1349">
        <v>2</v>
      </c>
      <c r="K1349">
        <v>100</v>
      </c>
      <c r="L1349">
        <v>200</v>
      </c>
      <c r="M1349" t="s">
        <v>63</v>
      </c>
      <c r="N1349" t="s">
        <v>57</v>
      </c>
      <c r="O1349" t="s">
        <v>44</v>
      </c>
      <c r="P1349" t="s">
        <v>85</v>
      </c>
      <c r="Q1349" t="s">
        <v>45</v>
      </c>
      <c r="R1349" t="s">
        <v>34</v>
      </c>
      <c r="T1349">
        <v>2</v>
      </c>
    </row>
    <row r="1350" spans="1:20" x14ac:dyDescent="0.45">
      <c r="A1350" t="s">
        <v>1843</v>
      </c>
      <c r="B1350" t="s">
        <v>423</v>
      </c>
      <c r="C1350" t="s">
        <v>703</v>
      </c>
      <c r="D1350" t="s">
        <v>527</v>
      </c>
      <c r="E1350" t="s">
        <v>68</v>
      </c>
      <c r="F1350" t="s">
        <v>168</v>
      </c>
      <c r="G1350" t="s">
        <v>41</v>
      </c>
      <c r="H1350" t="s">
        <v>27</v>
      </c>
      <c r="I1350" t="s">
        <v>28</v>
      </c>
      <c r="J1350">
        <v>1</v>
      </c>
      <c r="K1350">
        <v>2000</v>
      </c>
      <c r="L1350">
        <v>2000</v>
      </c>
      <c r="M1350" t="s">
        <v>63</v>
      </c>
      <c r="N1350" t="s">
        <v>93</v>
      </c>
      <c r="O1350" t="s">
        <v>31</v>
      </c>
      <c r="P1350" t="s">
        <v>32</v>
      </c>
      <c r="Q1350" t="s">
        <v>45</v>
      </c>
      <c r="T1350">
        <v>5</v>
      </c>
    </row>
    <row r="1351" spans="1:20" x14ac:dyDescent="0.45">
      <c r="A1351" t="s">
        <v>1844</v>
      </c>
      <c r="B1351" t="s">
        <v>370</v>
      </c>
      <c r="C1351" t="s">
        <v>81</v>
      </c>
      <c r="D1351" t="s">
        <v>450</v>
      </c>
      <c r="E1351" t="s">
        <v>298</v>
      </c>
      <c r="F1351" t="s">
        <v>25</v>
      </c>
      <c r="G1351" t="s">
        <v>26</v>
      </c>
      <c r="H1351" t="s">
        <v>27</v>
      </c>
      <c r="I1351" t="s">
        <v>84</v>
      </c>
      <c r="J1351">
        <v>2</v>
      </c>
      <c r="K1351">
        <v>1000</v>
      </c>
      <c r="L1351">
        <v>2000</v>
      </c>
      <c r="M1351" t="s">
        <v>29</v>
      </c>
      <c r="N1351" t="s">
        <v>57</v>
      </c>
      <c r="O1351" t="s">
        <v>31</v>
      </c>
      <c r="P1351" t="s">
        <v>58</v>
      </c>
      <c r="Q1351" t="s">
        <v>33</v>
      </c>
      <c r="R1351" t="s">
        <v>34</v>
      </c>
      <c r="T1351">
        <v>1</v>
      </c>
    </row>
    <row r="1352" spans="1:20" x14ac:dyDescent="0.45">
      <c r="A1352" t="s">
        <v>1845</v>
      </c>
      <c r="B1352" t="s">
        <v>189</v>
      </c>
      <c r="C1352" t="s">
        <v>171</v>
      </c>
      <c r="D1352" t="s">
        <v>189</v>
      </c>
      <c r="E1352" t="s">
        <v>163</v>
      </c>
      <c r="F1352" t="s">
        <v>115</v>
      </c>
      <c r="G1352" t="s">
        <v>116</v>
      </c>
      <c r="H1352" t="s">
        <v>27</v>
      </c>
      <c r="I1352" t="s">
        <v>55</v>
      </c>
      <c r="J1352">
        <v>2</v>
      </c>
      <c r="K1352">
        <v>2000</v>
      </c>
      <c r="L1352">
        <v>3840</v>
      </c>
      <c r="M1352" t="s">
        <v>29</v>
      </c>
      <c r="N1352" t="s">
        <v>30</v>
      </c>
      <c r="O1352" t="s">
        <v>31</v>
      </c>
      <c r="P1352" t="s">
        <v>58</v>
      </c>
      <c r="Q1352" t="s">
        <v>45</v>
      </c>
      <c r="T1352">
        <v>2</v>
      </c>
    </row>
    <row r="1353" spans="1:20" x14ac:dyDescent="0.45">
      <c r="A1353" t="s">
        <v>1846</v>
      </c>
      <c r="B1353" t="s">
        <v>333</v>
      </c>
      <c r="C1353" t="s">
        <v>242</v>
      </c>
      <c r="D1353" t="s">
        <v>184</v>
      </c>
      <c r="E1353" t="s">
        <v>334</v>
      </c>
      <c r="F1353" t="s">
        <v>69</v>
      </c>
      <c r="G1353" t="s">
        <v>70</v>
      </c>
      <c r="H1353" t="s">
        <v>128</v>
      </c>
      <c r="I1353" t="s">
        <v>129</v>
      </c>
      <c r="J1353">
        <v>2</v>
      </c>
      <c r="K1353">
        <v>0</v>
      </c>
      <c r="L1353">
        <v>0</v>
      </c>
      <c r="M1353" t="s">
        <v>63</v>
      </c>
      <c r="N1353" t="s">
        <v>73</v>
      </c>
      <c r="O1353" t="s">
        <v>64</v>
      </c>
      <c r="P1353" t="s">
        <v>58</v>
      </c>
      <c r="Q1353" t="s">
        <v>45</v>
      </c>
      <c r="R1353" t="s">
        <v>34</v>
      </c>
      <c r="T1353">
        <v>7</v>
      </c>
    </row>
    <row r="1354" spans="1:20" x14ac:dyDescent="0.45">
      <c r="A1354" t="s">
        <v>1847</v>
      </c>
      <c r="B1354" t="s">
        <v>213</v>
      </c>
      <c r="C1354" t="s">
        <v>251</v>
      </c>
      <c r="D1354" t="s">
        <v>663</v>
      </c>
      <c r="E1354" t="s">
        <v>472</v>
      </c>
      <c r="F1354" t="s">
        <v>25</v>
      </c>
      <c r="G1354" t="s">
        <v>26</v>
      </c>
      <c r="H1354" t="s">
        <v>128</v>
      </c>
      <c r="I1354" t="s">
        <v>129</v>
      </c>
      <c r="J1354">
        <v>0</v>
      </c>
      <c r="K1354">
        <v>500</v>
      </c>
      <c r="L1354">
        <v>0</v>
      </c>
      <c r="M1354" t="s">
        <v>63</v>
      </c>
      <c r="N1354" t="s">
        <v>73</v>
      </c>
      <c r="O1354" t="s">
        <v>64</v>
      </c>
      <c r="P1354" t="s">
        <v>85</v>
      </c>
      <c r="Q1354" t="s">
        <v>45</v>
      </c>
      <c r="R1354" t="s">
        <v>46</v>
      </c>
      <c r="T1354">
        <v>6</v>
      </c>
    </row>
    <row r="1355" spans="1:20" x14ac:dyDescent="0.45">
      <c r="A1355" t="s">
        <v>1848</v>
      </c>
      <c r="B1355" t="s">
        <v>627</v>
      </c>
      <c r="C1355" t="s">
        <v>331</v>
      </c>
      <c r="D1355" t="s">
        <v>627</v>
      </c>
      <c r="E1355" t="s">
        <v>97</v>
      </c>
      <c r="F1355" t="s">
        <v>53</v>
      </c>
      <c r="G1355" t="s">
        <v>54</v>
      </c>
      <c r="H1355" t="s">
        <v>128</v>
      </c>
      <c r="I1355" t="s">
        <v>129</v>
      </c>
      <c r="J1355">
        <v>3</v>
      </c>
      <c r="K1355">
        <v>2000</v>
      </c>
      <c r="L1355">
        <v>6000</v>
      </c>
      <c r="M1355" t="s">
        <v>56</v>
      </c>
      <c r="N1355" t="s">
        <v>30</v>
      </c>
      <c r="O1355" t="s">
        <v>64</v>
      </c>
      <c r="P1355" t="s">
        <v>58</v>
      </c>
      <c r="Q1355" t="s">
        <v>33</v>
      </c>
      <c r="R1355" t="s">
        <v>34</v>
      </c>
      <c r="T1355">
        <v>-1</v>
      </c>
    </row>
    <row r="1356" spans="1:20" x14ac:dyDescent="0.45">
      <c r="A1356" t="s">
        <v>1849</v>
      </c>
      <c r="B1356" t="s">
        <v>290</v>
      </c>
      <c r="C1356" t="s">
        <v>291</v>
      </c>
      <c r="D1356" t="s">
        <v>835</v>
      </c>
      <c r="E1356" t="s">
        <v>320</v>
      </c>
      <c r="F1356" t="s">
        <v>53</v>
      </c>
      <c r="G1356" t="s">
        <v>54</v>
      </c>
      <c r="H1356" t="s">
        <v>42</v>
      </c>
      <c r="I1356" t="s">
        <v>78</v>
      </c>
      <c r="J1356">
        <v>-1</v>
      </c>
      <c r="K1356">
        <v>500</v>
      </c>
      <c r="L1356">
        <v>-500</v>
      </c>
      <c r="N1356" t="s">
        <v>30</v>
      </c>
      <c r="O1356" t="s">
        <v>79</v>
      </c>
      <c r="P1356" t="s">
        <v>32</v>
      </c>
      <c r="Q1356" t="s">
        <v>45</v>
      </c>
      <c r="R1356" t="s">
        <v>34</v>
      </c>
      <c r="T1356">
        <v>4</v>
      </c>
    </row>
    <row r="1357" spans="1:20" x14ac:dyDescent="0.45">
      <c r="A1357" t="s">
        <v>1850</v>
      </c>
      <c r="B1357" t="s">
        <v>565</v>
      </c>
      <c r="C1357" t="s">
        <v>419</v>
      </c>
      <c r="D1357" t="s">
        <v>325</v>
      </c>
      <c r="E1357" t="s">
        <v>39</v>
      </c>
      <c r="F1357" t="s">
        <v>40</v>
      </c>
      <c r="G1357" t="s">
        <v>41</v>
      </c>
      <c r="H1357" t="s">
        <v>42</v>
      </c>
      <c r="I1357" t="s">
        <v>122</v>
      </c>
      <c r="J1357">
        <v>2</v>
      </c>
      <c r="K1357">
        <v>1000</v>
      </c>
      <c r="L1357">
        <v>2000</v>
      </c>
      <c r="N1357" t="s">
        <v>93</v>
      </c>
      <c r="O1357" t="s">
        <v>31</v>
      </c>
      <c r="P1357" t="s">
        <v>32</v>
      </c>
      <c r="Q1357" t="s">
        <v>45</v>
      </c>
      <c r="T1357">
        <v>7</v>
      </c>
    </row>
    <row r="1358" spans="1:20" x14ac:dyDescent="0.45">
      <c r="A1358" t="s">
        <v>1851</v>
      </c>
      <c r="B1358" t="s">
        <v>568</v>
      </c>
      <c r="C1358" t="s">
        <v>479</v>
      </c>
      <c r="D1358" t="s">
        <v>568</v>
      </c>
      <c r="E1358" t="s">
        <v>221</v>
      </c>
      <c r="F1358" t="s">
        <v>115</v>
      </c>
      <c r="G1358" t="s">
        <v>116</v>
      </c>
      <c r="H1358" t="s">
        <v>27</v>
      </c>
      <c r="I1358" t="s">
        <v>28</v>
      </c>
      <c r="J1358">
        <v>0</v>
      </c>
      <c r="K1358">
        <v>2000</v>
      </c>
      <c r="L1358">
        <v>0</v>
      </c>
      <c r="N1358" t="s">
        <v>57</v>
      </c>
      <c r="O1358" t="s">
        <v>44</v>
      </c>
      <c r="P1358" t="s">
        <v>58</v>
      </c>
      <c r="Q1358" t="s">
        <v>45</v>
      </c>
      <c r="T1358">
        <v>1</v>
      </c>
    </row>
    <row r="1359" spans="1:20" x14ac:dyDescent="0.45">
      <c r="A1359" t="s">
        <v>1852</v>
      </c>
      <c r="B1359" t="s">
        <v>507</v>
      </c>
      <c r="C1359" t="s">
        <v>267</v>
      </c>
      <c r="D1359" t="s">
        <v>706</v>
      </c>
      <c r="E1359" t="s">
        <v>361</v>
      </c>
      <c r="F1359" t="s">
        <v>40</v>
      </c>
      <c r="G1359" t="s">
        <v>41</v>
      </c>
      <c r="H1359" t="s">
        <v>128</v>
      </c>
      <c r="I1359" t="s">
        <v>129</v>
      </c>
      <c r="J1359">
        <v>-1</v>
      </c>
      <c r="K1359">
        <v>2000</v>
      </c>
      <c r="L1359">
        <v>-2000</v>
      </c>
      <c r="M1359" t="s">
        <v>56</v>
      </c>
      <c r="N1359" t="s">
        <v>57</v>
      </c>
      <c r="O1359" t="s">
        <v>79</v>
      </c>
      <c r="P1359" t="s">
        <v>58</v>
      </c>
      <c r="Q1359" t="s">
        <v>33</v>
      </c>
      <c r="T1359">
        <v>5</v>
      </c>
    </row>
    <row r="1360" spans="1:20" x14ac:dyDescent="0.45">
      <c r="A1360" t="s">
        <v>1853</v>
      </c>
      <c r="B1360" t="s">
        <v>363</v>
      </c>
      <c r="C1360" t="s">
        <v>442</v>
      </c>
      <c r="D1360" t="s">
        <v>442</v>
      </c>
      <c r="E1360" t="s">
        <v>104</v>
      </c>
      <c r="F1360" t="s">
        <v>69</v>
      </c>
      <c r="G1360" t="s">
        <v>70</v>
      </c>
      <c r="H1360" t="s">
        <v>42</v>
      </c>
      <c r="I1360" t="s">
        <v>43</v>
      </c>
      <c r="J1360">
        <v>1</v>
      </c>
      <c r="K1360">
        <v>500</v>
      </c>
      <c r="L1360">
        <v>500</v>
      </c>
      <c r="M1360" t="s">
        <v>56</v>
      </c>
      <c r="N1360" t="s">
        <v>30</v>
      </c>
      <c r="O1360" t="s">
        <v>64</v>
      </c>
      <c r="P1360" t="s">
        <v>32</v>
      </c>
      <c r="Q1360" t="s">
        <v>45</v>
      </c>
      <c r="R1360" t="s">
        <v>34</v>
      </c>
      <c r="T1360">
        <v>0</v>
      </c>
    </row>
    <row r="1361" spans="1:20" x14ac:dyDescent="0.45">
      <c r="A1361" t="s">
        <v>1854</v>
      </c>
      <c r="B1361" t="s">
        <v>145</v>
      </c>
      <c r="C1361" t="s">
        <v>144</v>
      </c>
      <c r="D1361" t="s">
        <v>23</v>
      </c>
      <c r="E1361" t="s">
        <v>305</v>
      </c>
      <c r="F1361" t="s">
        <v>146</v>
      </c>
      <c r="G1361" t="s">
        <v>147</v>
      </c>
      <c r="H1361" t="s">
        <v>71</v>
      </c>
      <c r="I1361" t="s">
        <v>92</v>
      </c>
      <c r="J1361">
        <v>0</v>
      </c>
      <c r="K1361">
        <v>1000</v>
      </c>
      <c r="L1361">
        <v>0</v>
      </c>
      <c r="M1361" t="s">
        <v>56</v>
      </c>
      <c r="N1361" t="s">
        <v>30</v>
      </c>
      <c r="O1361" t="s">
        <v>44</v>
      </c>
      <c r="P1361" t="s">
        <v>85</v>
      </c>
      <c r="Q1361" t="s">
        <v>33</v>
      </c>
      <c r="R1361" t="s">
        <v>34</v>
      </c>
      <c r="T1361">
        <v>6</v>
      </c>
    </row>
    <row r="1362" spans="1:20" x14ac:dyDescent="0.45">
      <c r="A1362" t="s">
        <v>1855</v>
      </c>
      <c r="B1362" t="s">
        <v>337</v>
      </c>
      <c r="C1362" t="s">
        <v>386</v>
      </c>
      <c r="D1362" t="s">
        <v>507</v>
      </c>
      <c r="E1362" t="s">
        <v>236</v>
      </c>
      <c r="F1362" t="s">
        <v>53</v>
      </c>
      <c r="G1362" t="s">
        <v>54</v>
      </c>
      <c r="H1362" t="s">
        <v>71</v>
      </c>
      <c r="I1362" t="s">
        <v>117</v>
      </c>
      <c r="J1362">
        <v>-1</v>
      </c>
      <c r="K1362">
        <v>100</v>
      </c>
      <c r="L1362">
        <v>-100</v>
      </c>
      <c r="M1362" t="s">
        <v>63</v>
      </c>
      <c r="N1362" t="s">
        <v>30</v>
      </c>
      <c r="O1362" t="s">
        <v>44</v>
      </c>
      <c r="P1362" t="s">
        <v>58</v>
      </c>
      <c r="Q1362" t="s">
        <v>33</v>
      </c>
      <c r="R1362" t="s">
        <v>34</v>
      </c>
      <c r="T1362">
        <v>4</v>
      </c>
    </row>
    <row r="1363" spans="1:20" x14ac:dyDescent="0.45">
      <c r="A1363" t="s">
        <v>1856</v>
      </c>
      <c r="B1363" t="s">
        <v>396</v>
      </c>
      <c r="C1363" t="s">
        <v>111</v>
      </c>
      <c r="D1363" t="s">
        <v>67</v>
      </c>
      <c r="E1363" t="s">
        <v>387</v>
      </c>
      <c r="F1363" t="s">
        <v>168</v>
      </c>
      <c r="G1363" t="s">
        <v>41</v>
      </c>
      <c r="H1363" t="s">
        <v>71</v>
      </c>
      <c r="I1363" t="s">
        <v>72</v>
      </c>
      <c r="J1363">
        <v>2</v>
      </c>
      <c r="K1363">
        <v>2000</v>
      </c>
      <c r="L1363">
        <v>4000</v>
      </c>
      <c r="M1363" t="s">
        <v>56</v>
      </c>
      <c r="N1363" t="s">
        <v>57</v>
      </c>
      <c r="O1363" t="s">
        <v>79</v>
      </c>
      <c r="P1363" t="s">
        <v>58</v>
      </c>
      <c r="Q1363" t="s">
        <v>45</v>
      </c>
      <c r="R1363" t="s">
        <v>46</v>
      </c>
      <c r="T1363">
        <v>3</v>
      </c>
    </row>
    <row r="1364" spans="1:20" x14ac:dyDescent="0.45">
      <c r="A1364" t="s">
        <v>1857</v>
      </c>
      <c r="B1364" t="s">
        <v>453</v>
      </c>
      <c r="C1364" t="s">
        <v>242</v>
      </c>
      <c r="D1364" t="s">
        <v>654</v>
      </c>
      <c r="E1364" t="s">
        <v>420</v>
      </c>
      <c r="F1364" t="s">
        <v>91</v>
      </c>
      <c r="G1364" t="s">
        <v>41</v>
      </c>
      <c r="H1364" t="s">
        <v>71</v>
      </c>
      <c r="I1364" t="s">
        <v>117</v>
      </c>
      <c r="J1364">
        <v>3</v>
      </c>
      <c r="K1364">
        <v>2000</v>
      </c>
      <c r="L1364">
        <v>6000</v>
      </c>
      <c r="M1364" t="s">
        <v>63</v>
      </c>
      <c r="N1364" t="s">
        <v>57</v>
      </c>
      <c r="O1364" t="s">
        <v>31</v>
      </c>
      <c r="P1364" t="s">
        <v>32</v>
      </c>
      <c r="Q1364" t="s">
        <v>33</v>
      </c>
      <c r="R1364" t="s">
        <v>46</v>
      </c>
      <c r="T1364">
        <v>2</v>
      </c>
    </row>
    <row r="1365" spans="1:20" x14ac:dyDescent="0.45">
      <c r="A1365" t="s">
        <v>1858</v>
      </c>
      <c r="B1365" t="s">
        <v>345</v>
      </c>
      <c r="C1365" t="s">
        <v>807</v>
      </c>
      <c r="D1365" t="s">
        <v>807</v>
      </c>
      <c r="E1365" t="s">
        <v>365</v>
      </c>
      <c r="F1365" t="s">
        <v>40</v>
      </c>
      <c r="G1365" t="s">
        <v>41</v>
      </c>
      <c r="H1365" t="s">
        <v>42</v>
      </c>
      <c r="I1365" t="s">
        <v>78</v>
      </c>
      <c r="J1365">
        <v>0</v>
      </c>
      <c r="K1365">
        <v>500</v>
      </c>
      <c r="L1365">
        <v>0</v>
      </c>
      <c r="M1365" t="s">
        <v>29</v>
      </c>
      <c r="N1365" t="s">
        <v>93</v>
      </c>
      <c r="O1365" t="s">
        <v>31</v>
      </c>
      <c r="P1365" t="s">
        <v>58</v>
      </c>
      <c r="Q1365" t="s">
        <v>45</v>
      </c>
      <c r="R1365" t="s">
        <v>46</v>
      </c>
      <c r="T1365">
        <v>0</v>
      </c>
    </row>
    <row r="1366" spans="1:20" x14ac:dyDescent="0.45">
      <c r="A1366" t="s">
        <v>1859</v>
      </c>
      <c r="B1366" t="s">
        <v>262</v>
      </c>
      <c r="C1366" t="s">
        <v>262</v>
      </c>
      <c r="D1366" t="s">
        <v>530</v>
      </c>
      <c r="E1366" t="s">
        <v>498</v>
      </c>
      <c r="F1366" t="s">
        <v>91</v>
      </c>
      <c r="G1366" t="s">
        <v>41</v>
      </c>
      <c r="H1366" t="s">
        <v>42</v>
      </c>
      <c r="I1366" t="s">
        <v>78</v>
      </c>
      <c r="J1366">
        <v>2</v>
      </c>
      <c r="K1366">
        <v>2000</v>
      </c>
      <c r="L1366">
        <v>3812</v>
      </c>
      <c r="M1366" t="s">
        <v>56</v>
      </c>
      <c r="N1366" t="s">
        <v>93</v>
      </c>
      <c r="O1366" t="s">
        <v>31</v>
      </c>
      <c r="P1366" t="s">
        <v>58</v>
      </c>
      <c r="Q1366" t="s">
        <v>45</v>
      </c>
      <c r="R1366" t="s">
        <v>34</v>
      </c>
      <c r="T1366">
        <v>5</v>
      </c>
    </row>
    <row r="1367" spans="1:20" x14ac:dyDescent="0.45">
      <c r="A1367" t="s">
        <v>1860</v>
      </c>
      <c r="B1367" t="s">
        <v>413</v>
      </c>
      <c r="C1367" t="s">
        <v>200</v>
      </c>
      <c r="D1367" t="s">
        <v>839</v>
      </c>
      <c r="E1367" t="s">
        <v>601</v>
      </c>
      <c r="F1367" t="s">
        <v>115</v>
      </c>
      <c r="G1367" t="s">
        <v>116</v>
      </c>
      <c r="H1367" t="s">
        <v>71</v>
      </c>
      <c r="I1367" t="s">
        <v>92</v>
      </c>
      <c r="J1367">
        <v>-1</v>
      </c>
      <c r="K1367">
        <v>100</v>
      </c>
      <c r="L1367">
        <v>-100</v>
      </c>
      <c r="M1367" t="s">
        <v>63</v>
      </c>
      <c r="N1367" t="s">
        <v>57</v>
      </c>
      <c r="O1367" t="s">
        <v>64</v>
      </c>
      <c r="P1367" t="s">
        <v>85</v>
      </c>
      <c r="Q1367" t="s">
        <v>45</v>
      </c>
      <c r="T1367">
        <v>1</v>
      </c>
    </row>
    <row r="1368" spans="1:20" x14ac:dyDescent="0.45">
      <c r="A1368" t="s">
        <v>1861</v>
      </c>
      <c r="B1368" t="s">
        <v>687</v>
      </c>
      <c r="C1368" t="s">
        <v>715</v>
      </c>
      <c r="D1368" t="s">
        <v>1137</v>
      </c>
      <c r="E1368" t="s">
        <v>467</v>
      </c>
      <c r="F1368" t="s">
        <v>53</v>
      </c>
      <c r="G1368" t="s">
        <v>54</v>
      </c>
      <c r="H1368" t="s">
        <v>42</v>
      </c>
      <c r="I1368" t="s">
        <v>122</v>
      </c>
      <c r="J1368">
        <v>-1</v>
      </c>
      <c r="K1368">
        <v>500</v>
      </c>
      <c r="L1368">
        <v>-500</v>
      </c>
      <c r="M1368" t="s">
        <v>56</v>
      </c>
      <c r="N1368" t="s">
        <v>73</v>
      </c>
      <c r="O1368" t="s">
        <v>64</v>
      </c>
      <c r="P1368" t="s">
        <v>85</v>
      </c>
      <c r="Q1368" t="s">
        <v>45</v>
      </c>
      <c r="T1368">
        <v>7</v>
      </c>
    </row>
    <row r="1369" spans="1:20" x14ac:dyDescent="0.45">
      <c r="A1369" t="s">
        <v>2518</v>
      </c>
      <c r="B1369" t="s">
        <v>317</v>
      </c>
      <c r="C1369" t="s">
        <v>1056</v>
      </c>
      <c r="D1369" t="s">
        <v>500</v>
      </c>
      <c r="E1369" t="s">
        <v>339</v>
      </c>
      <c r="F1369" t="s">
        <v>25</v>
      </c>
      <c r="G1369" t="s">
        <v>26</v>
      </c>
      <c r="H1369" t="s">
        <v>128</v>
      </c>
      <c r="I1369" t="s">
        <v>231</v>
      </c>
      <c r="J1369">
        <v>1</v>
      </c>
      <c r="K1369">
        <v>0</v>
      </c>
      <c r="L1369">
        <v>0</v>
      </c>
      <c r="N1369" t="s">
        <v>57</v>
      </c>
      <c r="O1369" t="s">
        <v>64</v>
      </c>
      <c r="P1369" t="s">
        <v>58</v>
      </c>
      <c r="Q1369" t="s">
        <v>45</v>
      </c>
      <c r="R1369" t="s">
        <v>46</v>
      </c>
      <c r="T1369">
        <v>6</v>
      </c>
    </row>
    <row r="1370" spans="1:20" x14ac:dyDescent="0.45">
      <c r="A1370" t="s">
        <v>1862</v>
      </c>
      <c r="B1370" t="s">
        <v>835</v>
      </c>
      <c r="C1370" t="s">
        <v>389</v>
      </c>
      <c r="D1370" t="s">
        <v>942</v>
      </c>
      <c r="E1370" t="s">
        <v>356</v>
      </c>
      <c r="F1370" t="s">
        <v>69</v>
      </c>
      <c r="G1370" t="s">
        <v>70</v>
      </c>
      <c r="H1370" t="s">
        <v>42</v>
      </c>
      <c r="I1370" t="s">
        <v>122</v>
      </c>
      <c r="J1370">
        <v>0</v>
      </c>
      <c r="K1370">
        <v>1000</v>
      </c>
      <c r="L1370">
        <v>0</v>
      </c>
      <c r="M1370" t="s">
        <v>63</v>
      </c>
      <c r="N1370" t="s">
        <v>73</v>
      </c>
      <c r="O1370" t="s">
        <v>64</v>
      </c>
      <c r="P1370" t="s">
        <v>58</v>
      </c>
      <c r="Q1370" t="s">
        <v>33</v>
      </c>
      <c r="R1370" t="s">
        <v>34</v>
      </c>
      <c r="T1370">
        <v>6</v>
      </c>
    </row>
    <row r="1371" spans="1:20" x14ac:dyDescent="0.45">
      <c r="A1371" t="s">
        <v>1863</v>
      </c>
      <c r="B1371" t="s">
        <v>441</v>
      </c>
      <c r="C1371" t="s">
        <v>363</v>
      </c>
      <c r="D1371" t="s">
        <v>441</v>
      </c>
      <c r="E1371" t="s">
        <v>249</v>
      </c>
      <c r="F1371" t="s">
        <v>69</v>
      </c>
      <c r="G1371" t="s">
        <v>70</v>
      </c>
      <c r="H1371" t="s">
        <v>128</v>
      </c>
      <c r="I1371" t="s">
        <v>129</v>
      </c>
      <c r="J1371">
        <v>-1</v>
      </c>
      <c r="K1371">
        <v>1000</v>
      </c>
      <c r="L1371">
        <v>-1000</v>
      </c>
      <c r="M1371" t="s">
        <v>29</v>
      </c>
      <c r="N1371" t="s">
        <v>57</v>
      </c>
      <c r="O1371" t="s">
        <v>44</v>
      </c>
      <c r="P1371" t="s">
        <v>32</v>
      </c>
      <c r="Q1371" t="s">
        <v>33</v>
      </c>
      <c r="T1371">
        <v>-1</v>
      </c>
    </row>
    <row r="1372" spans="1:20" x14ac:dyDescent="0.45">
      <c r="A1372" t="s">
        <v>1864</v>
      </c>
      <c r="B1372" t="s">
        <v>301</v>
      </c>
      <c r="C1372" t="s">
        <v>614</v>
      </c>
      <c r="D1372" t="s">
        <v>197</v>
      </c>
      <c r="E1372" t="s">
        <v>591</v>
      </c>
      <c r="F1372" t="s">
        <v>168</v>
      </c>
      <c r="G1372" t="s">
        <v>41</v>
      </c>
      <c r="H1372" t="s">
        <v>128</v>
      </c>
      <c r="I1372" t="s">
        <v>231</v>
      </c>
      <c r="J1372">
        <v>3</v>
      </c>
      <c r="K1372">
        <v>100</v>
      </c>
      <c r="L1372">
        <v>300</v>
      </c>
      <c r="M1372" t="s">
        <v>56</v>
      </c>
      <c r="N1372" t="s">
        <v>73</v>
      </c>
      <c r="O1372" t="s">
        <v>79</v>
      </c>
      <c r="P1372" t="s">
        <v>58</v>
      </c>
      <c r="Q1372" t="s">
        <v>45</v>
      </c>
      <c r="T1372">
        <v>1</v>
      </c>
    </row>
    <row r="1373" spans="1:20" x14ac:dyDescent="0.45">
      <c r="A1373" t="s">
        <v>1865</v>
      </c>
      <c r="B1373" t="s">
        <v>333</v>
      </c>
      <c r="C1373" t="s">
        <v>614</v>
      </c>
      <c r="D1373" t="s">
        <v>243</v>
      </c>
      <c r="E1373" t="s">
        <v>495</v>
      </c>
      <c r="F1373" t="s">
        <v>40</v>
      </c>
      <c r="G1373" t="s">
        <v>41</v>
      </c>
      <c r="H1373" t="s">
        <v>128</v>
      </c>
      <c r="I1373" t="s">
        <v>231</v>
      </c>
      <c r="J1373">
        <v>-1</v>
      </c>
      <c r="K1373">
        <v>0</v>
      </c>
      <c r="L1373">
        <v>0</v>
      </c>
      <c r="M1373" t="s">
        <v>56</v>
      </c>
      <c r="N1373" t="s">
        <v>57</v>
      </c>
      <c r="O1373" t="s">
        <v>44</v>
      </c>
      <c r="P1373" t="s">
        <v>85</v>
      </c>
      <c r="Q1373" t="s">
        <v>45</v>
      </c>
      <c r="T1373">
        <v>5</v>
      </c>
    </row>
    <row r="1374" spans="1:20" x14ac:dyDescent="0.45">
      <c r="A1374" t="s">
        <v>1866</v>
      </c>
      <c r="B1374" t="s">
        <v>438</v>
      </c>
      <c r="C1374" t="s">
        <v>225</v>
      </c>
      <c r="D1374" t="s">
        <v>378</v>
      </c>
      <c r="E1374" t="s">
        <v>611</v>
      </c>
      <c r="F1374" t="s">
        <v>53</v>
      </c>
      <c r="G1374" t="s">
        <v>54</v>
      </c>
      <c r="H1374" t="s">
        <v>71</v>
      </c>
      <c r="I1374" t="s">
        <v>72</v>
      </c>
      <c r="J1374">
        <v>-1</v>
      </c>
      <c r="K1374">
        <v>2000</v>
      </c>
      <c r="L1374">
        <v>-2000</v>
      </c>
      <c r="M1374" t="s">
        <v>56</v>
      </c>
      <c r="N1374" t="s">
        <v>30</v>
      </c>
      <c r="O1374" t="s">
        <v>44</v>
      </c>
      <c r="P1374" t="s">
        <v>85</v>
      </c>
      <c r="Q1374" t="s">
        <v>33</v>
      </c>
      <c r="T1374">
        <v>1</v>
      </c>
    </row>
    <row r="1375" spans="1:20" x14ac:dyDescent="0.45">
      <c r="A1375" t="s">
        <v>1867</v>
      </c>
      <c r="B1375" t="s">
        <v>486</v>
      </c>
      <c r="C1375" t="s">
        <v>178</v>
      </c>
      <c r="D1375" t="s">
        <v>367</v>
      </c>
      <c r="E1375" t="s">
        <v>104</v>
      </c>
      <c r="F1375" t="s">
        <v>146</v>
      </c>
      <c r="G1375" t="s">
        <v>147</v>
      </c>
      <c r="H1375" t="s">
        <v>42</v>
      </c>
      <c r="I1375" t="s">
        <v>122</v>
      </c>
      <c r="J1375">
        <v>1</v>
      </c>
      <c r="K1375">
        <v>500</v>
      </c>
      <c r="L1375">
        <v>500</v>
      </c>
      <c r="M1375" t="s">
        <v>63</v>
      </c>
      <c r="N1375" t="s">
        <v>93</v>
      </c>
      <c r="O1375" t="s">
        <v>44</v>
      </c>
      <c r="P1375" t="s">
        <v>58</v>
      </c>
      <c r="Q1375" t="s">
        <v>33</v>
      </c>
      <c r="R1375" t="s">
        <v>46</v>
      </c>
      <c r="S1375" t="s">
        <v>47</v>
      </c>
      <c r="T1375">
        <v>4</v>
      </c>
    </row>
    <row r="1376" spans="1:20" x14ac:dyDescent="0.45">
      <c r="A1376" t="s">
        <v>1868</v>
      </c>
      <c r="B1376" t="s">
        <v>209</v>
      </c>
      <c r="C1376" t="s">
        <v>411</v>
      </c>
      <c r="D1376" t="s">
        <v>1011</v>
      </c>
      <c r="E1376" t="s">
        <v>134</v>
      </c>
      <c r="F1376" t="s">
        <v>168</v>
      </c>
      <c r="G1376" t="s">
        <v>41</v>
      </c>
      <c r="H1376" t="s">
        <v>71</v>
      </c>
      <c r="I1376" t="s">
        <v>72</v>
      </c>
      <c r="J1376">
        <v>1</v>
      </c>
      <c r="K1376">
        <v>0</v>
      </c>
      <c r="L1376">
        <v>0</v>
      </c>
      <c r="M1376" t="s">
        <v>63</v>
      </c>
      <c r="N1376" t="s">
        <v>57</v>
      </c>
      <c r="O1376" t="s">
        <v>64</v>
      </c>
      <c r="P1376" t="s">
        <v>58</v>
      </c>
      <c r="Q1376" t="s">
        <v>45</v>
      </c>
      <c r="R1376" t="s">
        <v>46</v>
      </c>
      <c r="S1376" t="s">
        <v>254</v>
      </c>
      <c r="T1376">
        <v>1</v>
      </c>
    </row>
    <row r="1377" spans="1:20" x14ac:dyDescent="0.45">
      <c r="A1377" t="s">
        <v>1869</v>
      </c>
      <c r="B1377" t="s">
        <v>739</v>
      </c>
      <c r="C1377" t="s">
        <v>739</v>
      </c>
      <c r="D1377" t="s">
        <v>788</v>
      </c>
      <c r="E1377" t="s">
        <v>305</v>
      </c>
      <c r="F1377" t="s">
        <v>168</v>
      </c>
      <c r="G1377" t="s">
        <v>41</v>
      </c>
      <c r="H1377" t="s">
        <v>128</v>
      </c>
      <c r="I1377" t="s">
        <v>169</v>
      </c>
      <c r="J1377">
        <v>3</v>
      </c>
      <c r="K1377">
        <v>500</v>
      </c>
      <c r="L1377">
        <v>1500</v>
      </c>
      <c r="M1377" t="s">
        <v>63</v>
      </c>
      <c r="N1377" t="s">
        <v>30</v>
      </c>
      <c r="O1377" t="s">
        <v>44</v>
      </c>
      <c r="P1377" t="s">
        <v>85</v>
      </c>
      <c r="Q1377" t="s">
        <v>45</v>
      </c>
      <c r="R1377" t="s">
        <v>34</v>
      </c>
      <c r="T1377">
        <v>5</v>
      </c>
    </row>
    <row r="1378" spans="1:20" x14ac:dyDescent="0.45">
      <c r="A1378" t="s">
        <v>1870</v>
      </c>
      <c r="B1378" t="s">
        <v>660</v>
      </c>
      <c r="C1378" t="s">
        <v>162</v>
      </c>
      <c r="D1378" t="s">
        <v>162</v>
      </c>
      <c r="E1378" t="s">
        <v>472</v>
      </c>
      <c r="F1378" t="s">
        <v>168</v>
      </c>
      <c r="G1378" t="s">
        <v>41</v>
      </c>
      <c r="H1378" t="s">
        <v>128</v>
      </c>
      <c r="I1378" t="s">
        <v>231</v>
      </c>
      <c r="J1378">
        <v>-1</v>
      </c>
      <c r="K1378">
        <v>100</v>
      </c>
      <c r="L1378">
        <v>-100</v>
      </c>
      <c r="M1378" t="s">
        <v>29</v>
      </c>
      <c r="N1378" t="s">
        <v>57</v>
      </c>
      <c r="O1378" t="s">
        <v>44</v>
      </c>
      <c r="P1378" t="s">
        <v>58</v>
      </c>
      <c r="Q1378" t="s">
        <v>45</v>
      </c>
      <c r="T1378">
        <v>0</v>
      </c>
    </row>
    <row r="1379" spans="1:20" x14ac:dyDescent="0.45">
      <c r="A1379" t="s">
        <v>1871</v>
      </c>
      <c r="B1379" t="s">
        <v>793</v>
      </c>
      <c r="C1379" t="s">
        <v>640</v>
      </c>
      <c r="D1379" t="s">
        <v>844</v>
      </c>
      <c r="E1379" t="s">
        <v>523</v>
      </c>
      <c r="F1379" t="s">
        <v>25</v>
      </c>
      <c r="G1379" t="s">
        <v>26</v>
      </c>
      <c r="H1379" t="s">
        <v>128</v>
      </c>
      <c r="I1379" t="s">
        <v>169</v>
      </c>
      <c r="J1379">
        <v>1</v>
      </c>
      <c r="K1379">
        <v>100</v>
      </c>
      <c r="L1379">
        <v>100</v>
      </c>
      <c r="N1379" t="s">
        <v>57</v>
      </c>
      <c r="O1379" t="s">
        <v>64</v>
      </c>
      <c r="P1379" t="s">
        <v>58</v>
      </c>
      <c r="Q1379" t="s">
        <v>33</v>
      </c>
      <c r="R1379" t="s">
        <v>34</v>
      </c>
      <c r="T1379">
        <v>7</v>
      </c>
    </row>
    <row r="1380" spans="1:20" x14ac:dyDescent="0.45">
      <c r="A1380" t="s">
        <v>1872</v>
      </c>
      <c r="B1380" t="s">
        <v>622</v>
      </c>
      <c r="C1380" t="s">
        <v>622</v>
      </c>
      <c r="D1380" t="s">
        <v>326</v>
      </c>
      <c r="E1380" t="s">
        <v>240</v>
      </c>
      <c r="F1380" t="s">
        <v>53</v>
      </c>
      <c r="G1380" t="s">
        <v>54</v>
      </c>
      <c r="H1380" t="s">
        <v>128</v>
      </c>
      <c r="I1380" t="s">
        <v>169</v>
      </c>
      <c r="J1380">
        <v>-1</v>
      </c>
      <c r="K1380">
        <v>2000</v>
      </c>
      <c r="L1380">
        <v>-2000</v>
      </c>
      <c r="N1380" t="s">
        <v>57</v>
      </c>
      <c r="O1380" t="s">
        <v>79</v>
      </c>
      <c r="P1380" t="s">
        <v>32</v>
      </c>
      <c r="Q1380" t="s">
        <v>33</v>
      </c>
      <c r="R1380" t="s">
        <v>34</v>
      </c>
      <c r="T1380">
        <v>7</v>
      </c>
    </row>
    <row r="1381" spans="1:20" x14ac:dyDescent="0.45">
      <c r="A1381" t="s">
        <v>1873</v>
      </c>
      <c r="B1381" t="s">
        <v>370</v>
      </c>
      <c r="C1381" t="s">
        <v>370</v>
      </c>
      <c r="D1381" t="s">
        <v>908</v>
      </c>
      <c r="E1381" t="s">
        <v>320</v>
      </c>
      <c r="F1381" t="s">
        <v>91</v>
      </c>
      <c r="G1381" t="s">
        <v>41</v>
      </c>
      <c r="H1381" t="s">
        <v>42</v>
      </c>
      <c r="I1381" t="s">
        <v>43</v>
      </c>
      <c r="J1381">
        <v>0</v>
      </c>
      <c r="K1381">
        <v>2000</v>
      </c>
      <c r="L1381">
        <v>0</v>
      </c>
      <c r="N1381" t="s">
        <v>73</v>
      </c>
      <c r="O1381" t="s">
        <v>79</v>
      </c>
      <c r="P1381" t="s">
        <v>32</v>
      </c>
      <c r="Q1381" t="s">
        <v>45</v>
      </c>
      <c r="T1381">
        <v>5</v>
      </c>
    </row>
    <row r="1382" spans="1:20" x14ac:dyDescent="0.45">
      <c r="A1382" t="s">
        <v>1874</v>
      </c>
      <c r="B1382" t="s">
        <v>895</v>
      </c>
      <c r="C1382" t="s">
        <v>552</v>
      </c>
      <c r="D1382" t="s">
        <v>486</v>
      </c>
      <c r="E1382" t="s">
        <v>515</v>
      </c>
      <c r="F1382" t="s">
        <v>53</v>
      </c>
      <c r="G1382" t="s">
        <v>54</v>
      </c>
      <c r="H1382" t="s">
        <v>27</v>
      </c>
      <c r="I1382" t="s">
        <v>55</v>
      </c>
      <c r="J1382">
        <v>-1</v>
      </c>
      <c r="K1382">
        <v>100</v>
      </c>
      <c r="L1382">
        <v>-100</v>
      </c>
      <c r="M1382" t="s">
        <v>56</v>
      </c>
      <c r="N1382" t="s">
        <v>93</v>
      </c>
      <c r="O1382" t="s">
        <v>79</v>
      </c>
      <c r="P1382" t="s">
        <v>85</v>
      </c>
      <c r="Q1382" t="s">
        <v>33</v>
      </c>
      <c r="R1382" t="s">
        <v>34</v>
      </c>
      <c r="T1382">
        <v>7</v>
      </c>
    </row>
    <row r="1383" spans="1:20" x14ac:dyDescent="0.45">
      <c r="A1383" t="s">
        <v>1875</v>
      </c>
      <c r="B1383" t="s">
        <v>317</v>
      </c>
      <c r="C1383" t="s">
        <v>798</v>
      </c>
      <c r="D1383" t="s">
        <v>826</v>
      </c>
      <c r="E1383" t="s">
        <v>134</v>
      </c>
      <c r="F1383" t="s">
        <v>40</v>
      </c>
      <c r="G1383" t="s">
        <v>41</v>
      </c>
      <c r="H1383" t="s">
        <v>42</v>
      </c>
      <c r="I1383" t="s">
        <v>43</v>
      </c>
      <c r="J1383">
        <v>0</v>
      </c>
      <c r="K1383">
        <v>2000</v>
      </c>
      <c r="L1383">
        <v>0</v>
      </c>
      <c r="M1383" t="s">
        <v>56</v>
      </c>
      <c r="N1383" t="s">
        <v>73</v>
      </c>
      <c r="O1383" t="s">
        <v>79</v>
      </c>
      <c r="P1383" t="s">
        <v>58</v>
      </c>
      <c r="Q1383" t="s">
        <v>33</v>
      </c>
      <c r="R1383" t="s">
        <v>46</v>
      </c>
      <c r="S1383" t="s">
        <v>47</v>
      </c>
      <c r="T1383">
        <v>1</v>
      </c>
    </row>
    <row r="1384" spans="1:20" x14ac:dyDescent="0.45">
      <c r="A1384" t="s">
        <v>1876</v>
      </c>
      <c r="B1384" t="s">
        <v>331</v>
      </c>
      <c r="C1384" t="s">
        <v>23</v>
      </c>
      <c r="D1384" t="s">
        <v>196</v>
      </c>
      <c r="E1384" t="s">
        <v>448</v>
      </c>
      <c r="F1384" t="s">
        <v>146</v>
      </c>
      <c r="G1384" t="s">
        <v>147</v>
      </c>
      <c r="H1384" t="s">
        <v>27</v>
      </c>
      <c r="I1384" t="s">
        <v>55</v>
      </c>
      <c r="J1384">
        <v>2</v>
      </c>
      <c r="K1384">
        <v>2000</v>
      </c>
      <c r="L1384">
        <v>4000</v>
      </c>
      <c r="N1384" t="s">
        <v>30</v>
      </c>
      <c r="O1384" t="s">
        <v>44</v>
      </c>
      <c r="P1384" t="s">
        <v>58</v>
      </c>
      <c r="Q1384" t="s">
        <v>33</v>
      </c>
      <c r="R1384" t="s">
        <v>46</v>
      </c>
      <c r="S1384" t="s">
        <v>47</v>
      </c>
      <c r="T1384">
        <v>1</v>
      </c>
    </row>
    <row r="1385" spans="1:20" x14ac:dyDescent="0.45">
      <c r="A1385" t="s">
        <v>1877</v>
      </c>
      <c r="B1385" t="s">
        <v>481</v>
      </c>
      <c r="C1385" t="s">
        <v>537</v>
      </c>
      <c r="D1385" t="s">
        <v>350</v>
      </c>
      <c r="E1385" t="s">
        <v>420</v>
      </c>
      <c r="F1385" t="s">
        <v>69</v>
      </c>
      <c r="G1385" t="s">
        <v>70</v>
      </c>
      <c r="H1385" t="s">
        <v>27</v>
      </c>
      <c r="I1385" t="s">
        <v>28</v>
      </c>
      <c r="J1385">
        <v>-1</v>
      </c>
      <c r="K1385">
        <v>2000</v>
      </c>
      <c r="L1385">
        <v>-2000</v>
      </c>
      <c r="M1385" t="s">
        <v>56</v>
      </c>
      <c r="N1385" t="s">
        <v>57</v>
      </c>
      <c r="O1385" t="s">
        <v>64</v>
      </c>
      <c r="P1385" t="s">
        <v>85</v>
      </c>
      <c r="Q1385" t="s">
        <v>45</v>
      </c>
      <c r="T1385">
        <v>5</v>
      </c>
    </row>
    <row r="1386" spans="1:20" x14ac:dyDescent="0.45">
      <c r="A1386" t="s">
        <v>1878</v>
      </c>
      <c r="B1386" t="s">
        <v>807</v>
      </c>
      <c r="C1386" t="s">
        <v>534</v>
      </c>
      <c r="D1386" t="s">
        <v>347</v>
      </c>
      <c r="E1386" t="s">
        <v>114</v>
      </c>
      <c r="F1386" t="s">
        <v>40</v>
      </c>
      <c r="G1386" t="s">
        <v>41</v>
      </c>
      <c r="H1386" t="s">
        <v>42</v>
      </c>
      <c r="I1386" t="s">
        <v>122</v>
      </c>
      <c r="J1386">
        <v>-1</v>
      </c>
      <c r="K1386">
        <v>0</v>
      </c>
      <c r="L1386">
        <v>0</v>
      </c>
      <c r="M1386" t="s">
        <v>56</v>
      </c>
      <c r="N1386" t="s">
        <v>30</v>
      </c>
      <c r="O1386" t="s">
        <v>31</v>
      </c>
      <c r="P1386" t="s">
        <v>32</v>
      </c>
      <c r="Q1386" t="s">
        <v>33</v>
      </c>
      <c r="T1386">
        <v>6</v>
      </c>
    </row>
    <row r="1387" spans="1:20" x14ac:dyDescent="0.45">
      <c r="A1387" t="s">
        <v>1879</v>
      </c>
      <c r="B1387" t="s">
        <v>274</v>
      </c>
      <c r="C1387" t="s">
        <v>279</v>
      </c>
      <c r="D1387" t="s">
        <v>274</v>
      </c>
      <c r="E1387" t="s">
        <v>368</v>
      </c>
      <c r="F1387" t="s">
        <v>115</v>
      </c>
      <c r="G1387" t="s">
        <v>116</v>
      </c>
      <c r="H1387" t="s">
        <v>42</v>
      </c>
      <c r="I1387" t="s">
        <v>43</v>
      </c>
      <c r="J1387">
        <v>0</v>
      </c>
      <c r="K1387">
        <v>1000</v>
      </c>
      <c r="L1387">
        <v>0</v>
      </c>
      <c r="M1387" t="s">
        <v>63</v>
      </c>
      <c r="N1387" t="s">
        <v>73</v>
      </c>
      <c r="O1387" t="s">
        <v>31</v>
      </c>
      <c r="P1387" t="s">
        <v>58</v>
      </c>
      <c r="Q1387" t="s">
        <v>45</v>
      </c>
      <c r="R1387" t="s">
        <v>34</v>
      </c>
      <c r="T1387">
        <v>2</v>
      </c>
    </row>
    <row r="1388" spans="1:20" x14ac:dyDescent="0.45">
      <c r="A1388" t="s">
        <v>1880</v>
      </c>
      <c r="B1388" t="s">
        <v>262</v>
      </c>
      <c r="C1388" t="s">
        <v>606</v>
      </c>
      <c r="D1388" t="s">
        <v>492</v>
      </c>
      <c r="E1388" t="s">
        <v>348</v>
      </c>
      <c r="F1388" t="s">
        <v>91</v>
      </c>
      <c r="G1388" t="s">
        <v>41</v>
      </c>
      <c r="H1388" t="s">
        <v>128</v>
      </c>
      <c r="I1388" t="s">
        <v>169</v>
      </c>
      <c r="J1388">
        <v>3</v>
      </c>
      <c r="K1388">
        <v>100</v>
      </c>
      <c r="L1388">
        <v>300</v>
      </c>
      <c r="M1388" t="s">
        <v>63</v>
      </c>
      <c r="N1388" t="s">
        <v>57</v>
      </c>
      <c r="O1388" t="s">
        <v>31</v>
      </c>
      <c r="P1388" t="s">
        <v>85</v>
      </c>
      <c r="Q1388" t="s">
        <v>45</v>
      </c>
      <c r="R1388" t="s">
        <v>34</v>
      </c>
      <c r="T1388">
        <v>-1</v>
      </c>
    </row>
    <row r="1389" spans="1:20" x14ac:dyDescent="0.45">
      <c r="A1389" t="s">
        <v>1881</v>
      </c>
      <c r="B1389" t="s">
        <v>442</v>
      </c>
      <c r="C1389" t="s">
        <v>364</v>
      </c>
      <c r="D1389" t="s">
        <v>718</v>
      </c>
      <c r="E1389" t="s">
        <v>114</v>
      </c>
      <c r="F1389" t="s">
        <v>115</v>
      </c>
      <c r="G1389" t="s">
        <v>116</v>
      </c>
      <c r="H1389" t="s">
        <v>128</v>
      </c>
      <c r="I1389" t="s">
        <v>129</v>
      </c>
      <c r="J1389">
        <v>3</v>
      </c>
      <c r="K1389">
        <v>0</v>
      </c>
      <c r="L1389">
        <v>0</v>
      </c>
      <c r="M1389" t="s">
        <v>29</v>
      </c>
      <c r="N1389" t="s">
        <v>73</v>
      </c>
      <c r="O1389" t="s">
        <v>31</v>
      </c>
      <c r="P1389" t="s">
        <v>58</v>
      </c>
      <c r="Q1389" t="s">
        <v>45</v>
      </c>
      <c r="T1389">
        <v>3</v>
      </c>
    </row>
    <row r="1390" spans="1:20" x14ac:dyDescent="0.45">
      <c r="A1390" t="s">
        <v>1882</v>
      </c>
      <c r="B1390" t="s">
        <v>343</v>
      </c>
      <c r="C1390" t="s">
        <v>289</v>
      </c>
      <c r="D1390" t="s">
        <v>390</v>
      </c>
      <c r="E1390" t="s">
        <v>372</v>
      </c>
      <c r="F1390" t="s">
        <v>146</v>
      </c>
      <c r="G1390" t="s">
        <v>147</v>
      </c>
      <c r="H1390" t="s">
        <v>128</v>
      </c>
      <c r="I1390" t="s">
        <v>169</v>
      </c>
      <c r="J1390">
        <v>1</v>
      </c>
      <c r="K1390">
        <v>0</v>
      </c>
      <c r="L1390">
        <v>0</v>
      </c>
      <c r="M1390" t="s">
        <v>56</v>
      </c>
      <c r="N1390" t="s">
        <v>73</v>
      </c>
      <c r="O1390" t="s">
        <v>64</v>
      </c>
      <c r="P1390" t="s">
        <v>85</v>
      </c>
      <c r="Q1390" t="s">
        <v>45</v>
      </c>
      <c r="T1390">
        <v>5</v>
      </c>
    </row>
    <row r="1391" spans="1:20" x14ac:dyDescent="0.45">
      <c r="A1391" t="s">
        <v>1883</v>
      </c>
      <c r="B1391" t="s">
        <v>293</v>
      </c>
      <c r="C1391" t="s">
        <v>330</v>
      </c>
      <c r="D1391" t="s">
        <v>145</v>
      </c>
      <c r="E1391" t="s">
        <v>414</v>
      </c>
      <c r="F1391" t="s">
        <v>53</v>
      </c>
      <c r="G1391" t="s">
        <v>54</v>
      </c>
      <c r="H1391" t="s">
        <v>128</v>
      </c>
      <c r="I1391" t="s">
        <v>129</v>
      </c>
      <c r="J1391">
        <v>2</v>
      </c>
      <c r="K1391">
        <v>0</v>
      </c>
      <c r="L1391">
        <v>0</v>
      </c>
      <c r="M1391" t="s">
        <v>63</v>
      </c>
      <c r="N1391" t="s">
        <v>30</v>
      </c>
      <c r="O1391" t="s">
        <v>64</v>
      </c>
      <c r="P1391" t="s">
        <v>58</v>
      </c>
      <c r="Q1391" t="s">
        <v>45</v>
      </c>
      <c r="R1391" t="s">
        <v>34</v>
      </c>
      <c r="T1391">
        <v>5</v>
      </c>
    </row>
    <row r="1392" spans="1:20" x14ac:dyDescent="0.45">
      <c r="A1392" t="s">
        <v>1884</v>
      </c>
      <c r="B1392" t="s">
        <v>682</v>
      </c>
      <c r="C1392" t="s">
        <v>174</v>
      </c>
      <c r="D1392" t="s">
        <v>583</v>
      </c>
      <c r="E1392" t="s">
        <v>205</v>
      </c>
      <c r="F1392" t="s">
        <v>69</v>
      </c>
      <c r="G1392" t="s">
        <v>70</v>
      </c>
      <c r="H1392" t="s">
        <v>27</v>
      </c>
      <c r="I1392" t="s">
        <v>28</v>
      </c>
      <c r="J1392">
        <v>0</v>
      </c>
      <c r="K1392">
        <v>2000</v>
      </c>
      <c r="L1392">
        <v>0</v>
      </c>
      <c r="M1392" t="s">
        <v>29</v>
      </c>
      <c r="N1392" t="s">
        <v>30</v>
      </c>
      <c r="O1392" t="s">
        <v>79</v>
      </c>
      <c r="P1392" t="s">
        <v>32</v>
      </c>
      <c r="Q1392" t="s">
        <v>45</v>
      </c>
      <c r="R1392" t="s">
        <v>34</v>
      </c>
      <c r="T1392">
        <v>4</v>
      </c>
    </row>
    <row r="1393" spans="1:20" x14ac:dyDescent="0.45">
      <c r="A1393" t="s">
        <v>1885</v>
      </c>
      <c r="B1393" t="s">
        <v>689</v>
      </c>
      <c r="C1393" t="s">
        <v>689</v>
      </c>
      <c r="D1393" t="s">
        <v>981</v>
      </c>
      <c r="E1393" t="s">
        <v>236</v>
      </c>
      <c r="F1393" t="s">
        <v>115</v>
      </c>
      <c r="G1393" t="s">
        <v>116</v>
      </c>
      <c r="H1393" t="s">
        <v>128</v>
      </c>
      <c r="I1393" t="s">
        <v>169</v>
      </c>
      <c r="J1393">
        <v>1</v>
      </c>
      <c r="K1393">
        <v>500</v>
      </c>
      <c r="L1393">
        <v>500</v>
      </c>
      <c r="M1393" t="s">
        <v>63</v>
      </c>
      <c r="N1393" t="s">
        <v>30</v>
      </c>
      <c r="O1393" t="s">
        <v>44</v>
      </c>
      <c r="P1393" t="s">
        <v>85</v>
      </c>
      <c r="Q1393" t="s">
        <v>45</v>
      </c>
      <c r="T1393">
        <v>4</v>
      </c>
    </row>
    <row r="1394" spans="1:20" x14ac:dyDescent="0.45">
      <c r="A1394" t="s">
        <v>1886</v>
      </c>
      <c r="B1394" t="s">
        <v>226</v>
      </c>
      <c r="C1394" t="s">
        <v>759</v>
      </c>
      <c r="D1394" t="s">
        <v>660</v>
      </c>
      <c r="E1394" t="s">
        <v>68</v>
      </c>
      <c r="F1394" t="s">
        <v>168</v>
      </c>
      <c r="G1394" t="s">
        <v>41</v>
      </c>
      <c r="H1394" t="s">
        <v>42</v>
      </c>
      <c r="I1394" t="s">
        <v>122</v>
      </c>
      <c r="J1394">
        <v>2</v>
      </c>
      <c r="K1394">
        <v>100</v>
      </c>
      <c r="L1394">
        <v>200</v>
      </c>
      <c r="M1394" t="s">
        <v>29</v>
      </c>
      <c r="N1394" t="s">
        <v>93</v>
      </c>
      <c r="O1394" t="s">
        <v>44</v>
      </c>
      <c r="P1394" t="s">
        <v>32</v>
      </c>
      <c r="Q1394" t="s">
        <v>33</v>
      </c>
      <c r="R1394" t="s">
        <v>34</v>
      </c>
      <c r="T1394">
        <v>6</v>
      </c>
    </row>
    <row r="1395" spans="1:20" x14ac:dyDescent="0.45">
      <c r="A1395" t="s">
        <v>1887</v>
      </c>
      <c r="B1395" t="s">
        <v>908</v>
      </c>
      <c r="C1395" t="s">
        <v>761</v>
      </c>
      <c r="D1395" t="s">
        <v>761</v>
      </c>
      <c r="E1395" t="s">
        <v>68</v>
      </c>
      <c r="F1395" t="s">
        <v>168</v>
      </c>
      <c r="G1395" t="s">
        <v>41</v>
      </c>
      <c r="H1395" t="s">
        <v>71</v>
      </c>
      <c r="I1395" t="s">
        <v>92</v>
      </c>
      <c r="J1395">
        <v>0</v>
      </c>
      <c r="K1395">
        <v>500</v>
      </c>
      <c r="L1395">
        <v>0</v>
      </c>
      <c r="N1395" t="s">
        <v>93</v>
      </c>
      <c r="O1395" t="s">
        <v>79</v>
      </c>
      <c r="P1395" t="s">
        <v>85</v>
      </c>
      <c r="Q1395" t="s">
        <v>33</v>
      </c>
      <c r="R1395" t="s">
        <v>34</v>
      </c>
      <c r="T1395">
        <v>0</v>
      </c>
    </row>
    <row r="1396" spans="1:20" x14ac:dyDescent="0.45">
      <c r="A1396" t="s">
        <v>1888</v>
      </c>
      <c r="B1396" t="s">
        <v>1225</v>
      </c>
      <c r="C1396" t="s">
        <v>588</v>
      </c>
      <c r="D1396" t="s">
        <v>565</v>
      </c>
      <c r="E1396" t="s">
        <v>372</v>
      </c>
      <c r="F1396" t="s">
        <v>115</v>
      </c>
      <c r="G1396" t="s">
        <v>116</v>
      </c>
      <c r="H1396" t="s">
        <v>128</v>
      </c>
      <c r="I1396" t="s">
        <v>129</v>
      </c>
      <c r="J1396">
        <v>1</v>
      </c>
      <c r="K1396">
        <v>100</v>
      </c>
      <c r="L1396">
        <v>100</v>
      </c>
      <c r="M1396" t="s">
        <v>29</v>
      </c>
      <c r="N1396" t="s">
        <v>73</v>
      </c>
      <c r="O1396" t="s">
        <v>79</v>
      </c>
      <c r="P1396" t="s">
        <v>32</v>
      </c>
      <c r="Q1396" t="s">
        <v>33</v>
      </c>
      <c r="R1396" t="s">
        <v>46</v>
      </c>
      <c r="S1396" t="s">
        <v>254</v>
      </c>
      <c r="T1396">
        <v>5</v>
      </c>
    </row>
    <row r="1397" spans="1:20" x14ac:dyDescent="0.45">
      <c r="A1397" t="s">
        <v>1889</v>
      </c>
      <c r="B1397" t="s">
        <v>224</v>
      </c>
      <c r="C1397" t="s">
        <v>634</v>
      </c>
      <c r="D1397" t="s">
        <v>161</v>
      </c>
      <c r="E1397" t="s">
        <v>960</v>
      </c>
      <c r="F1397" t="s">
        <v>53</v>
      </c>
      <c r="G1397" t="s">
        <v>54</v>
      </c>
      <c r="H1397" t="s">
        <v>128</v>
      </c>
      <c r="I1397" t="s">
        <v>169</v>
      </c>
      <c r="J1397">
        <v>2</v>
      </c>
      <c r="K1397">
        <v>100</v>
      </c>
      <c r="L1397">
        <v>200</v>
      </c>
      <c r="N1397" t="s">
        <v>57</v>
      </c>
      <c r="O1397" t="s">
        <v>44</v>
      </c>
      <c r="P1397" t="s">
        <v>85</v>
      </c>
      <c r="Q1397" t="s">
        <v>33</v>
      </c>
      <c r="R1397" t="s">
        <v>34</v>
      </c>
      <c r="T1397">
        <v>7</v>
      </c>
    </row>
    <row r="1398" spans="1:20" x14ac:dyDescent="0.45">
      <c r="A1398" t="s">
        <v>1890</v>
      </c>
      <c r="B1398" t="s">
        <v>689</v>
      </c>
      <c r="C1398" t="s">
        <v>600</v>
      </c>
      <c r="D1398" t="s">
        <v>270</v>
      </c>
      <c r="E1398" t="s">
        <v>154</v>
      </c>
      <c r="F1398" t="s">
        <v>115</v>
      </c>
      <c r="G1398" t="s">
        <v>116</v>
      </c>
      <c r="H1398" t="s">
        <v>27</v>
      </c>
      <c r="I1398" t="s">
        <v>55</v>
      </c>
      <c r="J1398">
        <v>1</v>
      </c>
      <c r="K1398">
        <v>100</v>
      </c>
      <c r="L1398">
        <v>100</v>
      </c>
      <c r="M1398" t="s">
        <v>29</v>
      </c>
      <c r="N1398" t="s">
        <v>73</v>
      </c>
      <c r="O1398" t="s">
        <v>79</v>
      </c>
      <c r="P1398" t="s">
        <v>58</v>
      </c>
      <c r="Q1398" t="s">
        <v>33</v>
      </c>
      <c r="T1398">
        <v>7</v>
      </c>
    </row>
    <row r="1399" spans="1:20" x14ac:dyDescent="0.45">
      <c r="A1399" t="s">
        <v>1891</v>
      </c>
      <c r="B1399" t="s">
        <v>781</v>
      </c>
      <c r="C1399" t="s">
        <v>486</v>
      </c>
      <c r="D1399" t="s">
        <v>156</v>
      </c>
      <c r="E1399" t="s">
        <v>387</v>
      </c>
      <c r="F1399" t="s">
        <v>115</v>
      </c>
      <c r="G1399" t="s">
        <v>116</v>
      </c>
      <c r="H1399" t="s">
        <v>27</v>
      </c>
      <c r="I1399" t="s">
        <v>55</v>
      </c>
      <c r="J1399">
        <v>-1</v>
      </c>
      <c r="K1399">
        <v>500</v>
      </c>
      <c r="L1399">
        <v>-205</v>
      </c>
      <c r="M1399" t="s">
        <v>56</v>
      </c>
      <c r="N1399" t="s">
        <v>93</v>
      </c>
      <c r="O1399" t="s">
        <v>31</v>
      </c>
      <c r="P1399" t="s">
        <v>85</v>
      </c>
      <c r="Q1399" t="s">
        <v>45</v>
      </c>
      <c r="R1399" t="s">
        <v>46</v>
      </c>
      <c r="S1399" t="s">
        <v>245</v>
      </c>
      <c r="T1399">
        <v>6</v>
      </c>
    </row>
    <row r="1400" spans="1:20" x14ac:dyDescent="0.45">
      <c r="A1400" t="s">
        <v>2519</v>
      </c>
      <c r="B1400" t="s">
        <v>663</v>
      </c>
      <c r="C1400" t="s">
        <v>663</v>
      </c>
      <c r="D1400" t="s">
        <v>479</v>
      </c>
      <c r="E1400" t="s">
        <v>141</v>
      </c>
      <c r="F1400" t="s">
        <v>25</v>
      </c>
      <c r="G1400" t="s">
        <v>26</v>
      </c>
      <c r="H1400" t="s">
        <v>71</v>
      </c>
      <c r="I1400" t="s">
        <v>92</v>
      </c>
      <c r="J1400">
        <v>0</v>
      </c>
      <c r="K1400">
        <v>0</v>
      </c>
      <c r="L1400">
        <v>0</v>
      </c>
      <c r="M1400" t="s">
        <v>56</v>
      </c>
      <c r="N1400" t="s">
        <v>57</v>
      </c>
      <c r="O1400" t="s">
        <v>64</v>
      </c>
      <c r="P1400" t="s">
        <v>32</v>
      </c>
      <c r="Q1400" t="s">
        <v>45</v>
      </c>
      <c r="T1400">
        <v>5</v>
      </c>
    </row>
    <row r="1401" spans="1:20" x14ac:dyDescent="0.45">
      <c r="A1401" t="s">
        <v>1892</v>
      </c>
      <c r="B1401" t="s">
        <v>82</v>
      </c>
      <c r="C1401" t="s">
        <v>82</v>
      </c>
      <c r="D1401" t="s">
        <v>82</v>
      </c>
      <c r="E1401" t="s">
        <v>236</v>
      </c>
      <c r="F1401" t="s">
        <v>91</v>
      </c>
      <c r="G1401" t="s">
        <v>41</v>
      </c>
      <c r="H1401" t="s">
        <v>27</v>
      </c>
      <c r="I1401" t="s">
        <v>55</v>
      </c>
      <c r="J1401">
        <v>0</v>
      </c>
      <c r="K1401">
        <v>1000</v>
      </c>
      <c r="L1401">
        <v>0</v>
      </c>
      <c r="M1401" t="s">
        <v>29</v>
      </c>
      <c r="N1401" t="s">
        <v>93</v>
      </c>
      <c r="O1401" t="s">
        <v>79</v>
      </c>
      <c r="P1401" t="s">
        <v>32</v>
      </c>
      <c r="Q1401" t="s">
        <v>45</v>
      </c>
      <c r="R1401" t="s">
        <v>46</v>
      </c>
      <c r="S1401" t="s">
        <v>47</v>
      </c>
      <c r="T1401">
        <v>0</v>
      </c>
    </row>
    <row r="1402" spans="1:20" x14ac:dyDescent="0.45">
      <c r="A1402" t="s">
        <v>1893</v>
      </c>
      <c r="B1402" t="s">
        <v>908</v>
      </c>
      <c r="C1402" t="s">
        <v>83</v>
      </c>
      <c r="D1402" t="s">
        <v>773</v>
      </c>
      <c r="E1402" t="s">
        <v>172</v>
      </c>
      <c r="F1402" t="s">
        <v>115</v>
      </c>
      <c r="G1402" t="s">
        <v>116</v>
      </c>
      <c r="H1402" t="s">
        <v>42</v>
      </c>
      <c r="I1402" t="s">
        <v>122</v>
      </c>
      <c r="J1402">
        <v>1</v>
      </c>
      <c r="K1402">
        <v>0</v>
      </c>
      <c r="L1402">
        <v>0</v>
      </c>
      <c r="N1402" t="s">
        <v>57</v>
      </c>
      <c r="O1402" t="s">
        <v>44</v>
      </c>
      <c r="P1402" t="s">
        <v>32</v>
      </c>
      <c r="Q1402" t="s">
        <v>33</v>
      </c>
      <c r="R1402" t="s">
        <v>46</v>
      </c>
      <c r="S1402" t="s">
        <v>47</v>
      </c>
      <c r="T1402">
        <v>7</v>
      </c>
    </row>
    <row r="1403" spans="1:20" x14ac:dyDescent="0.45">
      <c r="A1403" t="s">
        <v>1894</v>
      </c>
      <c r="B1403" t="s">
        <v>675</v>
      </c>
      <c r="C1403" t="s">
        <v>778</v>
      </c>
      <c r="D1403" t="s">
        <v>319</v>
      </c>
      <c r="E1403" t="s">
        <v>368</v>
      </c>
      <c r="F1403" t="s">
        <v>168</v>
      </c>
      <c r="G1403" t="s">
        <v>41</v>
      </c>
      <c r="H1403" t="s">
        <v>27</v>
      </c>
      <c r="I1403" t="s">
        <v>84</v>
      </c>
      <c r="J1403">
        <v>1</v>
      </c>
      <c r="K1403">
        <v>100</v>
      </c>
      <c r="L1403">
        <v>-314</v>
      </c>
      <c r="M1403" t="s">
        <v>63</v>
      </c>
      <c r="N1403" t="s">
        <v>73</v>
      </c>
      <c r="O1403" t="s">
        <v>79</v>
      </c>
      <c r="P1403" t="s">
        <v>58</v>
      </c>
      <c r="Q1403" t="s">
        <v>33</v>
      </c>
      <c r="T1403">
        <v>2</v>
      </c>
    </row>
    <row r="1404" spans="1:20" x14ac:dyDescent="0.45">
      <c r="A1404" t="s">
        <v>1895</v>
      </c>
      <c r="B1404" t="s">
        <v>945</v>
      </c>
      <c r="C1404" t="s">
        <v>945</v>
      </c>
      <c r="D1404" t="s">
        <v>494</v>
      </c>
      <c r="E1404" t="s">
        <v>244</v>
      </c>
      <c r="F1404" t="s">
        <v>25</v>
      </c>
      <c r="G1404" t="s">
        <v>26</v>
      </c>
      <c r="H1404" t="s">
        <v>27</v>
      </c>
      <c r="I1404" t="s">
        <v>28</v>
      </c>
      <c r="J1404">
        <v>1</v>
      </c>
      <c r="K1404">
        <v>100</v>
      </c>
      <c r="L1404">
        <v>100</v>
      </c>
      <c r="M1404" t="s">
        <v>29</v>
      </c>
      <c r="N1404" t="s">
        <v>93</v>
      </c>
      <c r="O1404" t="s">
        <v>44</v>
      </c>
      <c r="P1404" t="s">
        <v>58</v>
      </c>
      <c r="Q1404" t="s">
        <v>45</v>
      </c>
      <c r="R1404" t="s">
        <v>34</v>
      </c>
      <c r="T1404">
        <v>5</v>
      </c>
    </row>
    <row r="1405" spans="1:20" x14ac:dyDescent="0.45">
      <c r="A1405" t="s">
        <v>1896</v>
      </c>
      <c r="B1405" t="s">
        <v>323</v>
      </c>
      <c r="C1405" t="s">
        <v>513</v>
      </c>
      <c r="D1405" t="s">
        <v>512</v>
      </c>
      <c r="E1405" t="s">
        <v>39</v>
      </c>
      <c r="F1405" t="s">
        <v>53</v>
      </c>
      <c r="G1405" t="s">
        <v>54</v>
      </c>
      <c r="H1405" t="s">
        <v>27</v>
      </c>
      <c r="I1405" t="s">
        <v>84</v>
      </c>
      <c r="J1405">
        <v>2</v>
      </c>
      <c r="K1405">
        <v>100</v>
      </c>
      <c r="L1405">
        <v>200</v>
      </c>
      <c r="M1405" t="s">
        <v>63</v>
      </c>
      <c r="N1405" t="s">
        <v>93</v>
      </c>
      <c r="O1405" t="s">
        <v>64</v>
      </c>
      <c r="P1405" t="s">
        <v>58</v>
      </c>
      <c r="Q1405" t="s">
        <v>33</v>
      </c>
      <c r="R1405" t="s">
        <v>34</v>
      </c>
      <c r="T1405">
        <v>-1</v>
      </c>
    </row>
    <row r="1406" spans="1:20" x14ac:dyDescent="0.45">
      <c r="A1406" t="s">
        <v>1897</v>
      </c>
      <c r="B1406" t="s">
        <v>538</v>
      </c>
      <c r="C1406" t="s">
        <v>350</v>
      </c>
      <c r="D1406" t="s">
        <v>207</v>
      </c>
      <c r="E1406" t="s">
        <v>351</v>
      </c>
      <c r="F1406" t="s">
        <v>91</v>
      </c>
      <c r="G1406" t="s">
        <v>41</v>
      </c>
      <c r="H1406" t="s">
        <v>71</v>
      </c>
      <c r="I1406" t="s">
        <v>72</v>
      </c>
      <c r="J1406">
        <v>0</v>
      </c>
      <c r="K1406">
        <v>100</v>
      </c>
      <c r="L1406">
        <v>0</v>
      </c>
      <c r="M1406" t="s">
        <v>29</v>
      </c>
      <c r="N1406" t="s">
        <v>93</v>
      </c>
      <c r="O1406" t="s">
        <v>79</v>
      </c>
      <c r="P1406" t="s">
        <v>32</v>
      </c>
      <c r="Q1406" t="s">
        <v>45</v>
      </c>
      <c r="R1406" t="s">
        <v>46</v>
      </c>
      <c r="S1406" t="s">
        <v>245</v>
      </c>
      <c r="T1406">
        <v>4</v>
      </c>
    </row>
    <row r="1407" spans="1:20" x14ac:dyDescent="0.45">
      <c r="A1407" t="s">
        <v>1898</v>
      </c>
      <c r="B1407" t="s">
        <v>329</v>
      </c>
      <c r="C1407" t="s">
        <v>330</v>
      </c>
      <c r="D1407" t="s">
        <v>293</v>
      </c>
      <c r="E1407" t="s">
        <v>268</v>
      </c>
      <c r="F1407" t="s">
        <v>40</v>
      </c>
      <c r="G1407" t="s">
        <v>41</v>
      </c>
      <c r="H1407" t="s">
        <v>42</v>
      </c>
      <c r="I1407" t="s">
        <v>122</v>
      </c>
      <c r="J1407">
        <v>1</v>
      </c>
      <c r="K1407">
        <v>2000</v>
      </c>
      <c r="L1407">
        <v>2000</v>
      </c>
      <c r="N1407" t="s">
        <v>73</v>
      </c>
      <c r="O1407" t="s">
        <v>44</v>
      </c>
      <c r="P1407" t="s">
        <v>32</v>
      </c>
      <c r="Q1407" t="s">
        <v>45</v>
      </c>
      <c r="R1407" t="s">
        <v>46</v>
      </c>
      <c r="S1407" t="s">
        <v>254</v>
      </c>
      <c r="T1407">
        <v>-1</v>
      </c>
    </row>
    <row r="1408" spans="1:20" x14ac:dyDescent="0.45">
      <c r="A1408" t="s">
        <v>1899</v>
      </c>
      <c r="B1408" t="s">
        <v>672</v>
      </c>
      <c r="C1408" t="s">
        <v>672</v>
      </c>
      <c r="D1408" t="s">
        <v>121</v>
      </c>
      <c r="E1408" t="s">
        <v>307</v>
      </c>
      <c r="F1408" t="s">
        <v>25</v>
      </c>
      <c r="G1408" t="s">
        <v>26</v>
      </c>
      <c r="H1408" t="s">
        <v>42</v>
      </c>
      <c r="I1408" t="s">
        <v>122</v>
      </c>
      <c r="J1408">
        <v>2</v>
      </c>
      <c r="K1408">
        <v>1000</v>
      </c>
      <c r="L1408">
        <v>2000</v>
      </c>
      <c r="M1408" t="s">
        <v>63</v>
      </c>
      <c r="N1408" t="s">
        <v>30</v>
      </c>
      <c r="O1408" t="s">
        <v>64</v>
      </c>
      <c r="P1408" t="s">
        <v>58</v>
      </c>
      <c r="Q1408" t="s">
        <v>45</v>
      </c>
      <c r="R1408" t="s">
        <v>46</v>
      </c>
      <c r="S1408" t="s">
        <v>254</v>
      </c>
      <c r="T1408">
        <v>3</v>
      </c>
    </row>
    <row r="1409" spans="1:20" x14ac:dyDescent="0.45">
      <c r="A1409" t="s">
        <v>1900</v>
      </c>
      <c r="B1409" t="s">
        <v>518</v>
      </c>
      <c r="C1409" t="s">
        <v>508</v>
      </c>
      <c r="D1409" t="s">
        <v>603</v>
      </c>
      <c r="E1409" t="s">
        <v>194</v>
      </c>
      <c r="F1409" t="s">
        <v>168</v>
      </c>
      <c r="G1409" t="s">
        <v>41</v>
      </c>
      <c r="H1409" t="s">
        <v>71</v>
      </c>
      <c r="I1409" t="s">
        <v>92</v>
      </c>
      <c r="J1409">
        <v>2</v>
      </c>
      <c r="K1409">
        <v>100</v>
      </c>
      <c r="L1409">
        <v>200</v>
      </c>
      <c r="N1409" t="s">
        <v>93</v>
      </c>
      <c r="O1409" t="s">
        <v>31</v>
      </c>
      <c r="P1409" t="s">
        <v>85</v>
      </c>
      <c r="Q1409" t="s">
        <v>33</v>
      </c>
      <c r="R1409" t="s">
        <v>34</v>
      </c>
      <c r="T1409">
        <v>3</v>
      </c>
    </row>
    <row r="1410" spans="1:20" x14ac:dyDescent="0.45">
      <c r="A1410" t="s">
        <v>1901</v>
      </c>
      <c r="B1410" t="s">
        <v>706</v>
      </c>
      <c r="C1410" t="s">
        <v>728</v>
      </c>
      <c r="D1410" t="s">
        <v>494</v>
      </c>
      <c r="E1410" t="s">
        <v>138</v>
      </c>
      <c r="F1410" t="s">
        <v>91</v>
      </c>
      <c r="G1410" t="s">
        <v>41</v>
      </c>
      <c r="H1410" t="s">
        <v>71</v>
      </c>
      <c r="I1410" t="s">
        <v>117</v>
      </c>
      <c r="J1410">
        <v>1</v>
      </c>
      <c r="K1410">
        <v>100</v>
      </c>
      <c r="L1410">
        <v>-398</v>
      </c>
      <c r="M1410" t="s">
        <v>56</v>
      </c>
      <c r="N1410" t="s">
        <v>30</v>
      </c>
      <c r="O1410" t="s">
        <v>44</v>
      </c>
      <c r="P1410" t="s">
        <v>85</v>
      </c>
      <c r="Q1410" t="s">
        <v>33</v>
      </c>
      <c r="T1410">
        <v>4</v>
      </c>
    </row>
    <row r="1411" spans="1:20" x14ac:dyDescent="0.45">
      <c r="A1411" t="s">
        <v>1902</v>
      </c>
      <c r="B1411" t="s">
        <v>437</v>
      </c>
      <c r="C1411" t="s">
        <v>436</v>
      </c>
      <c r="D1411" t="s">
        <v>224</v>
      </c>
      <c r="E1411" t="s">
        <v>134</v>
      </c>
      <c r="F1411" t="s">
        <v>146</v>
      </c>
      <c r="G1411" t="s">
        <v>147</v>
      </c>
      <c r="H1411" t="s">
        <v>71</v>
      </c>
      <c r="I1411" t="s">
        <v>72</v>
      </c>
      <c r="J1411">
        <v>-1</v>
      </c>
      <c r="K1411">
        <v>1000</v>
      </c>
      <c r="L1411">
        <v>-1000</v>
      </c>
      <c r="M1411" t="s">
        <v>29</v>
      </c>
      <c r="N1411" t="s">
        <v>57</v>
      </c>
      <c r="O1411" t="s">
        <v>64</v>
      </c>
      <c r="P1411" t="s">
        <v>32</v>
      </c>
      <c r="Q1411" t="s">
        <v>45</v>
      </c>
      <c r="T1411">
        <v>7</v>
      </c>
    </row>
    <row r="1412" spans="1:20" x14ac:dyDescent="0.45">
      <c r="A1412" t="s">
        <v>1903</v>
      </c>
      <c r="B1412" t="s">
        <v>150</v>
      </c>
      <c r="C1412" t="s">
        <v>403</v>
      </c>
      <c r="D1412" t="s">
        <v>457</v>
      </c>
      <c r="E1412" t="s">
        <v>114</v>
      </c>
      <c r="F1412" t="s">
        <v>146</v>
      </c>
      <c r="G1412" t="s">
        <v>147</v>
      </c>
      <c r="H1412" t="s">
        <v>71</v>
      </c>
      <c r="I1412" t="s">
        <v>92</v>
      </c>
      <c r="J1412">
        <v>1</v>
      </c>
      <c r="K1412">
        <v>500</v>
      </c>
      <c r="L1412">
        <v>500</v>
      </c>
      <c r="N1412" t="s">
        <v>73</v>
      </c>
      <c r="O1412" t="s">
        <v>64</v>
      </c>
      <c r="P1412" t="s">
        <v>85</v>
      </c>
      <c r="Q1412" t="s">
        <v>33</v>
      </c>
      <c r="T1412">
        <v>6</v>
      </c>
    </row>
    <row r="1413" spans="1:20" x14ac:dyDescent="0.45">
      <c r="A1413" t="s">
        <v>1904</v>
      </c>
      <c r="B1413" t="s">
        <v>270</v>
      </c>
      <c r="C1413" t="s">
        <v>137</v>
      </c>
      <c r="D1413" t="s">
        <v>95</v>
      </c>
      <c r="E1413" t="s">
        <v>109</v>
      </c>
      <c r="F1413" t="s">
        <v>69</v>
      </c>
      <c r="G1413" t="s">
        <v>70</v>
      </c>
      <c r="H1413" t="s">
        <v>71</v>
      </c>
      <c r="I1413" t="s">
        <v>72</v>
      </c>
      <c r="J1413">
        <v>1</v>
      </c>
      <c r="K1413">
        <v>0</v>
      </c>
      <c r="L1413">
        <v>0</v>
      </c>
      <c r="M1413" t="s">
        <v>56</v>
      </c>
      <c r="N1413" t="s">
        <v>57</v>
      </c>
      <c r="O1413" t="s">
        <v>31</v>
      </c>
      <c r="P1413" t="s">
        <v>58</v>
      </c>
      <c r="Q1413" t="s">
        <v>45</v>
      </c>
      <c r="T1413">
        <v>3</v>
      </c>
    </row>
    <row r="1414" spans="1:20" x14ac:dyDescent="0.45">
      <c r="A1414" t="s">
        <v>1905</v>
      </c>
      <c r="B1414" t="s">
        <v>410</v>
      </c>
      <c r="C1414" t="s">
        <v>455</v>
      </c>
      <c r="D1414" t="s">
        <v>455</v>
      </c>
      <c r="E1414" t="s">
        <v>305</v>
      </c>
      <c r="F1414" t="s">
        <v>69</v>
      </c>
      <c r="G1414" t="s">
        <v>70</v>
      </c>
      <c r="H1414" t="s">
        <v>27</v>
      </c>
      <c r="I1414" t="s">
        <v>55</v>
      </c>
      <c r="J1414">
        <v>2</v>
      </c>
      <c r="K1414">
        <v>500</v>
      </c>
      <c r="L1414">
        <v>1000</v>
      </c>
      <c r="M1414" t="s">
        <v>63</v>
      </c>
      <c r="N1414" t="s">
        <v>73</v>
      </c>
      <c r="O1414" t="s">
        <v>64</v>
      </c>
      <c r="P1414" t="s">
        <v>85</v>
      </c>
      <c r="Q1414" t="s">
        <v>45</v>
      </c>
      <c r="T1414">
        <v>0</v>
      </c>
    </row>
    <row r="1415" spans="1:20" x14ac:dyDescent="0.45">
      <c r="A1415" t="s">
        <v>1906</v>
      </c>
      <c r="B1415" t="s">
        <v>333</v>
      </c>
      <c r="C1415" t="s">
        <v>242</v>
      </c>
      <c r="D1415" t="s">
        <v>243</v>
      </c>
      <c r="E1415" t="s">
        <v>591</v>
      </c>
      <c r="F1415" t="s">
        <v>168</v>
      </c>
      <c r="G1415" t="s">
        <v>41</v>
      </c>
      <c r="H1415" t="s">
        <v>27</v>
      </c>
      <c r="I1415" t="s">
        <v>28</v>
      </c>
      <c r="J1415">
        <v>-1</v>
      </c>
      <c r="K1415">
        <v>2000</v>
      </c>
      <c r="L1415">
        <v>-2000</v>
      </c>
      <c r="M1415" t="s">
        <v>29</v>
      </c>
      <c r="N1415" t="s">
        <v>30</v>
      </c>
      <c r="O1415" t="s">
        <v>79</v>
      </c>
      <c r="P1415" t="s">
        <v>58</v>
      </c>
      <c r="Q1415" t="s">
        <v>45</v>
      </c>
      <c r="T1415">
        <v>3</v>
      </c>
    </row>
    <row r="1416" spans="1:20" x14ac:dyDescent="0.45">
      <c r="A1416" t="s">
        <v>1907</v>
      </c>
      <c r="B1416" t="s">
        <v>542</v>
      </c>
      <c r="C1416" t="s">
        <v>337</v>
      </c>
      <c r="D1416" t="s">
        <v>507</v>
      </c>
      <c r="E1416" t="s">
        <v>596</v>
      </c>
      <c r="F1416" t="s">
        <v>146</v>
      </c>
      <c r="G1416" t="s">
        <v>147</v>
      </c>
      <c r="H1416" t="s">
        <v>71</v>
      </c>
      <c r="I1416" t="s">
        <v>72</v>
      </c>
      <c r="J1416">
        <v>0</v>
      </c>
      <c r="K1416">
        <v>100</v>
      </c>
      <c r="L1416">
        <v>0</v>
      </c>
      <c r="M1416" t="s">
        <v>29</v>
      </c>
      <c r="N1416" t="s">
        <v>57</v>
      </c>
      <c r="O1416" t="s">
        <v>79</v>
      </c>
      <c r="P1416" t="s">
        <v>85</v>
      </c>
      <c r="Q1416" t="s">
        <v>45</v>
      </c>
      <c r="T1416">
        <v>7</v>
      </c>
    </row>
    <row r="1417" spans="1:20" x14ac:dyDescent="0.45">
      <c r="A1417" t="s">
        <v>1908</v>
      </c>
      <c r="B1417" t="s">
        <v>218</v>
      </c>
      <c r="C1417" t="s">
        <v>218</v>
      </c>
      <c r="D1417" t="s">
        <v>533</v>
      </c>
      <c r="E1417" t="s">
        <v>387</v>
      </c>
      <c r="F1417" t="s">
        <v>146</v>
      </c>
      <c r="G1417" t="s">
        <v>147</v>
      </c>
      <c r="H1417" t="s">
        <v>42</v>
      </c>
      <c r="I1417" t="s">
        <v>122</v>
      </c>
      <c r="J1417">
        <v>3</v>
      </c>
      <c r="K1417">
        <v>500</v>
      </c>
      <c r="L1417">
        <v>1500</v>
      </c>
      <c r="M1417" t="s">
        <v>56</v>
      </c>
      <c r="N1417" t="s">
        <v>73</v>
      </c>
      <c r="O1417" t="s">
        <v>64</v>
      </c>
      <c r="P1417" t="s">
        <v>32</v>
      </c>
      <c r="Q1417" t="s">
        <v>33</v>
      </c>
      <c r="T1417">
        <v>2</v>
      </c>
    </row>
    <row r="1418" spans="1:20" x14ac:dyDescent="0.45">
      <c r="A1418" t="s">
        <v>1909</v>
      </c>
      <c r="B1418" t="s">
        <v>192</v>
      </c>
      <c r="C1418" t="s">
        <v>192</v>
      </c>
      <c r="D1418" t="s">
        <v>510</v>
      </c>
      <c r="E1418" t="s">
        <v>361</v>
      </c>
      <c r="F1418" t="s">
        <v>40</v>
      </c>
      <c r="G1418" t="s">
        <v>41</v>
      </c>
      <c r="H1418" t="s">
        <v>71</v>
      </c>
      <c r="I1418" t="s">
        <v>92</v>
      </c>
      <c r="J1418">
        <v>0</v>
      </c>
      <c r="K1418">
        <v>500</v>
      </c>
      <c r="L1418">
        <v>0</v>
      </c>
      <c r="N1418" t="s">
        <v>73</v>
      </c>
      <c r="O1418" t="s">
        <v>79</v>
      </c>
      <c r="P1418" t="s">
        <v>85</v>
      </c>
      <c r="Q1418" t="s">
        <v>33</v>
      </c>
      <c r="R1418" t="s">
        <v>34</v>
      </c>
      <c r="T1418">
        <v>3</v>
      </c>
    </row>
    <row r="1419" spans="1:20" x14ac:dyDescent="0.45">
      <c r="A1419" t="s">
        <v>1910</v>
      </c>
      <c r="B1419" t="s">
        <v>654</v>
      </c>
      <c r="C1419" t="s">
        <v>242</v>
      </c>
      <c r="D1419" t="s">
        <v>204</v>
      </c>
      <c r="E1419" t="s">
        <v>172</v>
      </c>
      <c r="F1419" t="s">
        <v>146</v>
      </c>
      <c r="G1419" t="s">
        <v>147</v>
      </c>
      <c r="H1419" t="s">
        <v>128</v>
      </c>
      <c r="I1419" t="s">
        <v>129</v>
      </c>
      <c r="J1419">
        <v>0</v>
      </c>
      <c r="K1419">
        <v>500</v>
      </c>
      <c r="L1419">
        <v>0</v>
      </c>
      <c r="M1419" t="s">
        <v>63</v>
      </c>
      <c r="N1419" t="s">
        <v>30</v>
      </c>
      <c r="O1419" t="s">
        <v>44</v>
      </c>
      <c r="P1419" t="s">
        <v>58</v>
      </c>
      <c r="Q1419" t="s">
        <v>33</v>
      </c>
      <c r="R1419" t="s">
        <v>46</v>
      </c>
      <c r="S1419" t="s">
        <v>245</v>
      </c>
      <c r="T1419">
        <v>5</v>
      </c>
    </row>
    <row r="1420" spans="1:20" x14ac:dyDescent="0.45">
      <c r="A1420" t="s">
        <v>1911</v>
      </c>
      <c r="B1420" t="s">
        <v>582</v>
      </c>
      <c r="C1420" t="s">
        <v>682</v>
      </c>
      <c r="D1420" t="s">
        <v>682</v>
      </c>
      <c r="E1420" t="s">
        <v>186</v>
      </c>
      <c r="F1420" t="s">
        <v>25</v>
      </c>
      <c r="G1420" t="s">
        <v>26</v>
      </c>
      <c r="H1420" t="s">
        <v>42</v>
      </c>
      <c r="I1420" t="s">
        <v>78</v>
      </c>
      <c r="J1420">
        <v>-1</v>
      </c>
      <c r="K1420">
        <v>1000</v>
      </c>
      <c r="L1420">
        <v>-1000</v>
      </c>
      <c r="M1420" t="s">
        <v>63</v>
      </c>
      <c r="N1420" t="s">
        <v>30</v>
      </c>
      <c r="O1420" t="s">
        <v>31</v>
      </c>
      <c r="P1420" t="s">
        <v>32</v>
      </c>
      <c r="Q1420" t="s">
        <v>33</v>
      </c>
      <c r="T1420">
        <v>0</v>
      </c>
    </row>
    <row r="1421" spans="1:20" x14ac:dyDescent="0.45">
      <c r="A1421" t="s">
        <v>1912</v>
      </c>
      <c r="B1421" t="s">
        <v>810</v>
      </c>
      <c r="C1421" t="s">
        <v>404</v>
      </c>
      <c r="D1421" t="s">
        <v>674</v>
      </c>
      <c r="E1421" t="s">
        <v>104</v>
      </c>
      <c r="F1421" t="s">
        <v>25</v>
      </c>
      <c r="G1421" t="s">
        <v>26</v>
      </c>
      <c r="H1421" t="s">
        <v>128</v>
      </c>
      <c r="I1421" t="s">
        <v>169</v>
      </c>
      <c r="J1421">
        <v>3</v>
      </c>
      <c r="K1421">
        <v>100</v>
      </c>
      <c r="L1421">
        <v>300</v>
      </c>
      <c r="M1421" t="s">
        <v>63</v>
      </c>
      <c r="N1421" t="s">
        <v>30</v>
      </c>
      <c r="O1421" t="s">
        <v>44</v>
      </c>
      <c r="P1421" t="s">
        <v>85</v>
      </c>
      <c r="Q1421" t="s">
        <v>45</v>
      </c>
      <c r="R1421" t="s">
        <v>46</v>
      </c>
      <c r="S1421" t="s">
        <v>47</v>
      </c>
      <c r="T1421">
        <v>1</v>
      </c>
    </row>
    <row r="1422" spans="1:20" x14ac:dyDescent="0.45">
      <c r="A1422" t="s">
        <v>1913</v>
      </c>
      <c r="B1422" t="s">
        <v>500</v>
      </c>
      <c r="C1422" t="s">
        <v>765</v>
      </c>
      <c r="D1422" t="s">
        <v>327</v>
      </c>
      <c r="E1422" t="s">
        <v>339</v>
      </c>
      <c r="F1422" t="s">
        <v>146</v>
      </c>
      <c r="G1422" t="s">
        <v>147</v>
      </c>
      <c r="H1422" t="s">
        <v>71</v>
      </c>
      <c r="I1422" t="s">
        <v>117</v>
      </c>
      <c r="J1422">
        <v>3</v>
      </c>
      <c r="K1422">
        <v>0</v>
      </c>
      <c r="L1422">
        <v>0</v>
      </c>
      <c r="M1422" t="s">
        <v>63</v>
      </c>
      <c r="N1422" t="s">
        <v>73</v>
      </c>
      <c r="O1422" t="s">
        <v>31</v>
      </c>
      <c r="P1422" t="s">
        <v>32</v>
      </c>
      <c r="Q1422" t="s">
        <v>33</v>
      </c>
      <c r="R1422" t="s">
        <v>46</v>
      </c>
      <c r="S1422" t="s">
        <v>47</v>
      </c>
      <c r="T1422">
        <v>4</v>
      </c>
    </row>
    <row r="1423" spans="1:20" x14ac:dyDescent="0.45">
      <c r="A1423" t="s">
        <v>1914</v>
      </c>
      <c r="B1423" t="s">
        <v>416</v>
      </c>
      <c r="C1423" t="s">
        <v>839</v>
      </c>
      <c r="D1423" t="s">
        <v>200</v>
      </c>
      <c r="E1423" t="s">
        <v>268</v>
      </c>
      <c r="F1423" t="s">
        <v>69</v>
      </c>
      <c r="G1423" t="s">
        <v>70</v>
      </c>
      <c r="H1423" t="s">
        <v>42</v>
      </c>
      <c r="I1423" t="s">
        <v>78</v>
      </c>
      <c r="J1423">
        <v>2</v>
      </c>
      <c r="K1423">
        <v>100</v>
      </c>
      <c r="L1423">
        <v>200</v>
      </c>
      <c r="M1423" t="s">
        <v>63</v>
      </c>
      <c r="N1423" t="s">
        <v>93</v>
      </c>
      <c r="O1423" t="s">
        <v>31</v>
      </c>
      <c r="P1423" t="s">
        <v>32</v>
      </c>
      <c r="Q1423" t="s">
        <v>45</v>
      </c>
      <c r="R1423" t="s">
        <v>46</v>
      </c>
      <c r="S1423" t="s">
        <v>254</v>
      </c>
      <c r="T1423">
        <v>-1</v>
      </c>
    </row>
    <row r="1424" spans="1:20" x14ac:dyDescent="0.45">
      <c r="A1424" t="s">
        <v>1915</v>
      </c>
      <c r="B1424" t="s">
        <v>544</v>
      </c>
      <c r="C1424" t="s">
        <v>174</v>
      </c>
      <c r="D1424" t="s">
        <v>174</v>
      </c>
      <c r="E1424" t="s">
        <v>284</v>
      </c>
      <c r="F1424" t="s">
        <v>146</v>
      </c>
      <c r="G1424" t="s">
        <v>147</v>
      </c>
      <c r="H1424" t="s">
        <v>27</v>
      </c>
      <c r="I1424" t="s">
        <v>55</v>
      </c>
      <c r="J1424">
        <v>1</v>
      </c>
      <c r="K1424">
        <v>1000</v>
      </c>
      <c r="L1424">
        <v>1000</v>
      </c>
      <c r="M1424" t="s">
        <v>56</v>
      </c>
      <c r="N1424" t="s">
        <v>93</v>
      </c>
      <c r="O1424" t="s">
        <v>64</v>
      </c>
      <c r="P1424" t="s">
        <v>58</v>
      </c>
      <c r="Q1424" t="s">
        <v>33</v>
      </c>
      <c r="T1424">
        <v>0</v>
      </c>
    </row>
    <row r="1425" spans="1:20" x14ac:dyDescent="0.45">
      <c r="A1425" t="s">
        <v>1916</v>
      </c>
      <c r="B1425" t="s">
        <v>153</v>
      </c>
      <c r="C1425" t="s">
        <v>174</v>
      </c>
      <c r="D1425" t="s">
        <v>682</v>
      </c>
      <c r="E1425" t="s">
        <v>391</v>
      </c>
      <c r="F1425" t="s">
        <v>91</v>
      </c>
      <c r="G1425" t="s">
        <v>41</v>
      </c>
      <c r="H1425" t="s">
        <v>71</v>
      </c>
      <c r="I1425" t="s">
        <v>72</v>
      </c>
      <c r="J1425">
        <v>3</v>
      </c>
      <c r="K1425">
        <v>500</v>
      </c>
      <c r="L1425">
        <v>1500</v>
      </c>
      <c r="M1425" t="s">
        <v>56</v>
      </c>
      <c r="N1425" t="s">
        <v>93</v>
      </c>
      <c r="O1425" t="s">
        <v>44</v>
      </c>
      <c r="P1425" t="s">
        <v>58</v>
      </c>
      <c r="Q1425" t="s">
        <v>45</v>
      </c>
      <c r="R1425" t="s">
        <v>46</v>
      </c>
      <c r="S1425" t="s">
        <v>47</v>
      </c>
      <c r="T1425">
        <v>1</v>
      </c>
    </row>
    <row r="1426" spans="1:20" x14ac:dyDescent="0.45">
      <c r="A1426" t="s">
        <v>1917</v>
      </c>
      <c r="B1426" t="s">
        <v>424</v>
      </c>
      <c r="C1426" t="s">
        <v>527</v>
      </c>
      <c r="D1426" t="s">
        <v>537</v>
      </c>
      <c r="E1426" t="s">
        <v>268</v>
      </c>
      <c r="F1426" t="s">
        <v>53</v>
      </c>
      <c r="G1426" t="s">
        <v>54</v>
      </c>
      <c r="H1426" t="s">
        <v>42</v>
      </c>
      <c r="I1426" t="s">
        <v>122</v>
      </c>
      <c r="J1426">
        <v>2</v>
      </c>
      <c r="K1426">
        <v>100</v>
      </c>
      <c r="L1426">
        <v>200</v>
      </c>
      <c r="N1426" t="s">
        <v>30</v>
      </c>
      <c r="O1426" t="s">
        <v>31</v>
      </c>
      <c r="P1426" t="s">
        <v>32</v>
      </c>
      <c r="Q1426" t="s">
        <v>45</v>
      </c>
      <c r="T1426">
        <v>-1</v>
      </c>
    </row>
    <row r="1427" spans="1:20" x14ac:dyDescent="0.45">
      <c r="A1427" t="s">
        <v>1918</v>
      </c>
      <c r="B1427" t="s">
        <v>728</v>
      </c>
      <c r="C1427" t="s">
        <v>705</v>
      </c>
      <c r="D1427" t="s">
        <v>247</v>
      </c>
      <c r="E1427" t="s">
        <v>221</v>
      </c>
      <c r="F1427" t="s">
        <v>40</v>
      </c>
      <c r="G1427" t="s">
        <v>41</v>
      </c>
      <c r="H1427" t="s">
        <v>42</v>
      </c>
      <c r="I1427" t="s">
        <v>43</v>
      </c>
      <c r="J1427">
        <v>0</v>
      </c>
      <c r="K1427">
        <v>0</v>
      </c>
      <c r="L1427">
        <v>0</v>
      </c>
      <c r="N1427" t="s">
        <v>93</v>
      </c>
      <c r="O1427" t="s">
        <v>64</v>
      </c>
      <c r="P1427" t="s">
        <v>85</v>
      </c>
      <c r="Q1427" t="s">
        <v>33</v>
      </c>
      <c r="R1427" t="s">
        <v>34</v>
      </c>
      <c r="T1427">
        <v>6</v>
      </c>
    </row>
    <row r="1428" spans="1:20" x14ac:dyDescent="0.45">
      <c r="A1428" t="s">
        <v>1919</v>
      </c>
      <c r="B1428" t="s">
        <v>832</v>
      </c>
      <c r="C1428" t="s">
        <v>489</v>
      </c>
      <c r="D1428" t="s">
        <v>559</v>
      </c>
      <c r="E1428" t="s">
        <v>356</v>
      </c>
      <c r="F1428" t="s">
        <v>146</v>
      </c>
      <c r="G1428" t="s">
        <v>147</v>
      </c>
      <c r="H1428" t="s">
        <v>128</v>
      </c>
      <c r="I1428" t="s">
        <v>129</v>
      </c>
      <c r="J1428">
        <v>1</v>
      </c>
      <c r="K1428">
        <v>0</v>
      </c>
      <c r="L1428">
        <v>0</v>
      </c>
      <c r="N1428" t="s">
        <v>73</v>
      </c>
      <c r="O1428" t="s">
        <v>79</v>
      </c>
      <c r="P1428" t="s">
        <v>32</v>
      </c>
      <c r="Q1428" t="s">
        <v>45</v>
      </c>
      <c r="R1428" t="s">
        <v>34</v>
      </c>
      <c r="T1428">
        <v>1</v>
      </c>
    </row>
    <row r="1429" spans="1:20" x14ac:dyDescent="0.45">
      <c r="A1429" t="s">
        <v>1920</v>
      </c>
      <c r="B1429" t="s">
        <v>659</v>
      </c>
      <c r="C1429" t="s">
        <v>161</v>
      </c>
      <c r="D1429" t="s">
        <v>107</v>
      </c>
      <c r="E1429" t="s">
        <v>372</v>
      </c>
      <c r="F1429" t="s">
        <v>168</v>
      </c>
      <c r="G1429" t="s">
        <v>41</v>
      </c>
      <c r="H1429" t="s">
        <v>42</v>
      </c>
      <c r="I1429" t="s">
        <v>122</v>
      </c>
      <c r="J1429">
        <v>2</v>
      </c>
      <c r="K1429">
        <v>500</v>
      </c>
      <c r="L1429">
        <v>1000</v>
      </c>
      <c r="N1429" t="s">
        <v>57</v>
      </c>
      <c r="O1429" t="s">
        <v>79</v>
      </c>
      <c r="P1429" t="s">
        <v>32</v>
      </c>
      <c r="Q1429" t="s">
        <v>33</v>
      </c>
      <c r="R1429" t="s">
        <v>46</v>
      </c>
      <c r="S1429" t="s">
        <v>245</v>
      </c>
      <c r="T1429">
        <v>5</v>
      </c>
    </row>
    <row r="1430" spans="1:20" x14ac:dyDescent="0.45">
      <c r="A1430" t="s">
        <v>1921</v>
      </c>
      <c r="B1430" t="s">
        <v>277</v>
      </c>
      <c r="C1430" t="s">
        <v>594</v>
      </c>
      <c r="D1430" t="s">
        <v>595</v>
      </c>
      <c r="E1430" t="s">
        <v>62</v>
      </c>
      <c r="F1430" t="s">
        <v>115</v>
      </c>
      <c r="G1430" t="s">
        <v>116</v>
      </c>
      <c r="H1430" t="s">
        <v>27</v>
      </c>
      <c r="I1430" t="s">
        <v>28</v>
      </c>
      <c r="J1430">
        <v>2</v>
      </c>
      <c r="K1430">
        <v>500</v>
      </c>
      <c r="L1430">
        <v>1000</v>
      </c>
      <c r="M1430" t="s">
        <v>63</v>
      </c>
      <c r="N1430" t="s">
        <v>93</v>
      </c>
      <c r="O1430" t="s">
        <v>79</v>
      </c>
      <c r="P1430" t="s">
        <v>32</v>
      </c>
      <c r="Q1430" t="s">
        <v>33</v>
      </c>
      <c r="T1430">
        <v>-1</v>
      </c>
    </row>
    <row r="1431" spans="1:20" x14ac:dyDescent="0.45">
      <c r="A1431" t="s">
        <v>1922</v>
      </c>
      <c r="B1431" t="s">
        <v>845</v>
      </c>
      <c r="C1431" t="s">
        <v>430</v>
      </c>
      <c r="D1431" t="s">
        <v>322</v>
      </c>
      <c r="E1431" t="s">
        <v>591</v>
      </c>
      <c r="F1431" t="s">
        <v>146</v>
      </c>
      <c r="G1431" t="s">
        <v>147</v>
      </c>
      <c r="H1431" t="s">
        <v>27</v>
      </c>
      <c r="I1431" t="s">
        <v>55</v>
      </c>
      <c r="J1431">
        <v>2</v>
      </c>
      <c r="K1431">
        <v>100</v>
      </c>
      <c r="L1431">
        <v>200</v>
      </c>
      <c r="M1431" t="s">
        <v>29</v>
      </c>
      <c r="N1431" t="s">
        <v>93</v>
      </c>
      <c r="O1431" t="s">
        <v>79</v>
      </c>
      <c r="P1431" t="s">
        <v>85</v>
      </c>
      <c r="Q1431" t="s">
        <v>45</v>
      </c>
      <c r="R1431" t="s">
        <v>46</v>
      </c>
      <c r="S1431" t="s">
        <v>47</v>
      </c>
      <c r="T1431">
        <v>4</v>
      </c>
    </row>
    <row r="1432" spans="1:20" x14ac:dyDescent="0.45">
      <c r="A1432" t="s">
        <v>1923</v>
      </c>
      <c r="B1432" t="s">
        <v>430</v>
      </c>
      <c r="C1432" t="s">
        <v>430</v>
      </c>
      <c r="D1432" t="s">
        <v>665</v>
      </c>
      <c r="E1432" t="s">
        <v>774</v>
      </c>
      <c r="F1432" t="s">
        <v>168</v>
      </c>
      <c r="G1432" t="s">
        <v>41</v>
      </c>
      <c r="H1432" t="s">
        <v>128</v>
      </c>
      <c r="I1432" t="s">
        <v>231</v>
      </c>
      <c r="J1432">
        <v>2</v>
      </c>
      <c r="K1432">
        <v>0</v>
      </c>
      <c r="L1432">
        <v>0</v>
      </c>
      <c r="M1432" t="s">
        <v>63</v>
      </c>
      <c r="N1432" t="s">
        <v>30</v>
      </c>
      <c r="O1432" t="s">
        <v>64</v>
      </c>
      <c r="P1432" t="s">
        <v>58</v>
      </c>
      <c r="Q1432" t="s">
        <v>33</v>
      </c>
      <c r="R1432" t="s">
        <v>34</v>
      </c>
      <c r="T1432">
        <v>2</v>
      </c>
    </row>
    <row r="1433" spans="1:20" x14ac:dyDescent="0.45">
      <c r="A1433" t="s">
        <v>1924</v>
      </c>
      <c r="B1433" t="s">
        <v>654</v>
      </c>
      <c r="C1433" t="s">
        <v>204</v>
      </c>
      <c r="D1433" t="s">
        <v>87</v>
      </c>
      <c r="E1433" t="s">
        <v>467</v>
      </c>
      <c r="F1433" t="s">
        <v>40</v>
      </c>
      <c r="G1433" t="s">
        <v>41</v>
      </c>
      <c r="H1433" t="s">
        <v>27</v>
      </c>
      <c r="I1433" t="s">
        <v>55</v>
      </c>
      <c r="J1433">
        <v>2</v>
      </c>
      <c r="K1433">
        <v>100</v>
      </c>
      <c r="L1433">
        <v>200</v>
      </c>
      <c r="M1433" t="s">
        <v>63</v>
      </c>
      <c r="N1433" t="s">
        <v>30</v>
      </c>
      <c r="O1433" t="s">
        <v>31</v>
      </c>
      <c r="P1433" t="s">
        <v>58</v>
      </c>
      <c r="Q1433" t="s">
        <v>33</v>
      </c>
      <c r="R1433" t="s">
        <v>34</v>
      </c>
      <c r="T1433">
        <v>6</v>
      </c>
    </row>
    <row r="1434" spans="1:20" x14ac:dyDescent="0.45">
      <c r="A1434" t="s">
        <v>1925</v>
      </c>
      <c r="B1434" t="s">
        <v>235</v>
      </c>
      <c r="C1434" t="s">
        <v>426</v>
      </c>
      <c r="D1434" t="s">
        <v>450</v>
      </c>
      <c r="E1434" t="s">
        <v>601</v>
      </c>
      <c r="F1434" t="s">
        <v>91</v>
      </c>
      <c r="G1434" t="s">
        <v>41</v>
      </c>
      <c r="H1434" t="s">
        <v>27</v>
      </c>
      <c r="I1434" t="s">
        <v>55</v>
      </c>
      <c r="J1434">
        <v>3</v>
      </c>
      <c r="K1434">
        <v>500</v>
      </c>
      <c r="L1434">
        <v>1500</v>
      </c>
      <c r="M1434" t="s">
        <v>63</v>
      </c>
      <c r="N1434" t="s">
        <v>30</v>
      </c>
      <c r="O1434" t="s">
        <v>31</v>
      </c>
      <c r="P1434" t="s">
        <v>32</v>
      </c>
      <c r="Q1434" t="s">
        <v>45</v>
      </c>
      <c r="R1434" t="s">
        <v>34</v>
      </c>
      <c r="T1434">
        <v>5</v>
      </c>
    </row>
    <row r="1435" spans="1:20" x14ac:dyDescent="0.45">
      <c r="A1435" t="s">
        <v>1926</v>
      </c>
      <c r="B1435" t="s">
        <v>748</v>
      </c>
      <c r="C1435" t="s">
        <v>748</v>
      </c>
      <c r="D1435" t="s">
        <v>714</v>
      </c>
      <c r="E1435" t="s">
        <v>39</v>
      </c>
      <c r="F1435" t="s">
        <v>40</v>
      </c>
      <c r="G1435" t="s">
        <v>41</v>
      </c>
      <c r="H1435" t="s">
        <v>128</v>
      </c>
      <c r="I1435" t="s">
        <v>129</v>
      </c>
      <c r="J1435">
        <v>2</v>
      </c>
      <c r="K1435">
        <v>0</v>
      </c>
      <c r="L1435">
        <v>0</v>
      </c>
      <c r="M1435" t="s">
        <v>56</v>
      </c>
      <c r="N1435" t="s">
        <v>73</v>
      </c>
      <c r="O1435" t="s">
        <v>64</v>
      </c>
      <c r="P1435" t="s">
        <v>58</v>
      </c>
      <c r="Q1435" t="s">
        <v>33</v>
      </c>
      <c r="R1435" t="s">
        <v>34</v>
      </c>
      <c r="T1435">
        <v>7</v>
      </c>
    </row>
    <row r="1436" spans="1:20" x14ac:dyDescent="0.45">
      <c r="A1436" t="s">
        <v>1927</v>
      </c>
      <c r="B1436" t="s">
        <v>309</v>
      </c>
      <c r="C1436" t="s">
        <v>309</v>
      </c>
      <c r="D1436" t="s">
        <v>1012</v>
      </c>
      <c r="E1436" t="s">
        <v>163</v>
      </c>
      <c r="F1436" t="s">
        <v>40</v>
      </c>
      <c r="G1436" t="s">
        <v>41</v>
      </c>
      <c r="H1436" t="s">
        <v>128</v>
      </c>
      <c r="I1436" t="s">
        <v>231</v>
      </c>
      <c r="J1436">
        <v>0</v>
      </c>
      <c r="K1436">
        <v>500</v>
      </c>
      <c r="L1436">
        <v>0</v>
      </c>
      <c r="N1436" t="s">
        <v>73</v>
      </c>
      <c r="O1436" t="s">
        <v>44</v>
      </c>
      <c r="P1436" t="s">
        <v>32</v>
      </c>
      <c r="Q1436" t="s">
        <v>45</v>
      </c>
      <c r="T1436">
        <v>6</v>
      </c>
    </row>
    <row r="1437" spans="1:20" x14ac:dyDescent="0.45">
      <c r="A1437" t="s">
        <v>1928</v>
      </c>
      <c r="B1437" t="s">
        <v>687</v>
      </c>
      <c r="C1437" t="s">
        <v>859</v>
      </c>
      <c r="D1437" t="s">
        <v>981</v>
      </c>
      <c r="E1437" t="s">
        <v>611</v>
      </c>
      <c r="F1437" t="s">
        <v>25</v>
      </c>
      <c r="G1437" t="s">
        <v>26</v>
      </c>
      <c r="H1437" t="s">
        <v>128</v>
      </c>
      <c r="I1437" t="s">
        <v>169</v>
      </c>
      <c r="J1437">
        <v>-1</v>
      </c>
      <c r="K1437">
        <v>2000</v>
      </c>
      <c r="L1437">
        <v>-2000</v>
      </c>
      <c r="N1437" t="s">
        <v>73</v>
      </c>
      <c r="O1437" t="s">
        <v>79</v>
      </c>
      <c r="P1437" t="s">
        <v>85</v>
      </c>
      <c r="Q1437" t="s">
        <v>33</v>
      </c>
      <c r="T1437">
        <v>6</v>
      </c>
    </row>
    <row r="1438" spans="1:20" x14ac:dyDescent="0.45">
      <c r="A1438" t="s">
        <v>1929</v>
      </c>
      <c r="B1438" t="s">
        <v>478</v>
      </c>
      <c r="C1438" t="s">
        <v>1065</v>
      </c>
      <c r="D1438" t="s">
        <v>969</v>
      </c>
      <c r="E1438" t="s">
        <v>52</v>
      </c>
      <c r="F1438" t="s">
        <v>146</v>
      </c>
      <c r="G1438" t="s">
        <v>147</v>
      </c>
      <c r="H1438" t="s">
        <v>27</v>
      </c>
      <c r="I1438" t="s">
        <v>55</v>
      </c>
      <c r="J1438">
        <v>3</v>
      </c>
      <c r="K1438">
        <v>0</v>
      </c>
      <c r="L1438">
        <v>0</v>
      </c>
      <c r="M1438" t="s">
        <v>56</v>
      </c>
      <c r="N1438" t="s">
        <v>73</v>
      </c>
      <c r="O1438" t="s">
        <v>44</v>
      </c>
      <c r="P1438" t="s">
        <v>85</v>
      </c>
      <c r="Q1438" t="s">
        <v>33</v>
      </c>
      <c r="R1438" t="s">
        <v>46</v>
      </c>
      <c r="S1438" t="s">
        <v>47</v>
      </c>
      <c r="T1438">
        <v>6</v>
      </c>
    </row>
    <row r="1439" spans="1:20" x14ac:dyDescent="0.45">
      <c r="A1439" t="s">
        <v>1930</v>
      </c>
      <c r="B1439" t="s">
        <v>741</v>
      </c>
      <c r="C1439" t="s">
        <v>434</v>
      </c>
      <c r="D1439" t="s">
        <v>976</v>
      </c>
      <c r="E1439" t="s">
        <v>408</v>
      </c>
      <c r="F1439" t="s">
        <v>53</v>
      </c>
      <c r="G1439" t="s">
        <v>54</v>
      </c>
      <c r="H1439" t="s">
        <v>42</v>
      </c>
      <c r="I1439" t="s">
        <v>122</v>
      </c>
      <c r="J1439">
        <v>3</v>
      </c>
      <c r="K1439">
        <v>2000</v>
      </c>
      <c r="L1439">
        <v>5812</v>
      </c>
      <c r="M1439" t="s">
        <v>63</v>
      </c>
      <c r="N1439" t="s">
        <v>30</v>
      </c>
      <c r="O1439" t="s">
        <v>79</v>
      </c>
      <c r="P1439" t="s">
        <v>58</v>
      </c>
      <c r="Q1439" t="s">
        <v>33</v>
      </c>
      <c r="R1439" t="s">
        <v>34</v>
      </c>
      <c r="T1439">
        <v>5</v>
      </c>
    </row>
    <row r="1440" spans="1:20" x14ac:dyDescent="0.45">
      <c r="A1440" t="s">
        <v>1931</v>
      </c>
      <c r="B1440" t="s">
        <v>627</v>
      </c>
      <c r="C1440" t="s">
        <v>144</v>
      </c>
      <c r="D1440" t="s">
        <v>23</v>
      </c>
      <c r="E1440" t="s">
        <v>181</v>
      </c>
      <c r="F1440" t="s">
        <v>25</v>
      </c>
      <c r="G1440" t="s">
        <v>26</v>
      </c>
      <c r="H1440" t="s">
        <v>42</v>
      </c>
      <c r="I1440" t="s">
        <v>78</v>
      </c>
      <c r="J1440">
        <v>-1</v>
      </c>
      <c r="K1440">
        <v>1000</v>
      </c>
      <c r="L1440">
        <v>-1000</v>
      </c>
      <c r="M1440" t="s">
        <v>56</v>
      </c>
      <c r="N1440" t="s">
        <v>93</v>
      </c>
      <c r="O1440" t="s">
        <v>31</v>
      </c>
      <c r="P1440" t="s">
        <v>85</v>
      </c>
      <c r="Q1440" t="s">
        <v>45</v>
      </c>
      <c r="R1440" t="s">
        <v>34</v>
      </c>
      <c r="T1440">
        <v>6</v>
      </c>
    </row>
    <row r="1441" spans="1:20" x14ac:dyDescent="0.45">
      <c r="A1441" t="s">
        <v>1932</v>
      </c>
      <c r="B1441" t="s">
        <v>174</v>
      </c>
      <c r="C1441" t="s">
        <v>153</v>
      </c>
      <c r="D1441" t="s">
        <v>470</v>
      </c>
      <c r="E1441" t="s">
        <v>547</v>
      </c>
      <c r="F1441" t="s">
        <v>69</v>
      </c>
      <c r="G1441" t="s">
        <v>70</v>
      </c>
      <c r="H1441" t="s">
        <v>128</v>
      </c>
      <c r="I1441" t="s">
        <v>129</v>
      </c>
      <c r="J1441">
        <v>0</v>
      </c>
      <c r="K1441">
        <v>0</v>
      </c>
      <c r="L1441">
        <v>-23</v>
      </c>
      <c r="M1441" t="s">
        <v>29</v>
      </c>
      <c r="N1441" t="s">
        <v>57</v>
      </c>
      <c r="O1441" t="s">
        <v>31</v>
      </c>
      <c r="P1441" t="s">
        <v>58</v>
      </c>
      <c r="Q1441" t="s">
        <v>45</v>
      </c>
      <c r="R1441" t="s">
        <v>46</v>
      </c>
      <c r="S1441" t="s">
        <v>245</v>
      </c>
      <c r="T1441">
        <v>7</v>
      </c>
    </row>
    <row r="1442" spans="1:20" x14ac:dyDescent="0.45">
      <c r="A1442" t="s">
        <v>1933</v>
      </c>
      <c r="B1442" t="s">
        <v>82</v>
      </c>
      <c r="C1442" t="s">
        <v>450</v>
      </c>
      <c r="D1442" t="s">
        <v>450</v>
      </c>
      <c r="E1442" t="s">
        <v>236</v>
      </c>
      <c r="F1442" t="s">
        <v>25</v>
      </c>
      <c r="G1442" t="s">
        <v>26</v>
      </c>
      <c r="H1442" t="s">
        <v>42</v>
      </c>
      <c r="I1442" t="s">
        <v>43</v>
      </c>
      <c r="J1442">
        <v>3</v>
      </c>
      <c r="K1442">
        <v>2000</v>
      </c>
      <c r="L1442">
        <v>5773</v>
      </c>
      <c r="M1442" t="s">
        <v>29</v>
      </c>
      <c r="N1442" t="s">
        <v>57</v>
      </c>
      <c r="O1442" t="s">
        <v>64</v>
      </c>
      <c r="P1442" t="s">
        <v>58</v>
      </c>
      <c r="Q1442" t="s">
        <v>33</v>
      </c>
      <c r="R1442" t="s">
        <v>34</v>
      </c>
      <c r="T1442">
        <v>0</v>
      </c>
    </row>
    <row r="1443" spans="1:20" x14ac:dyDescent="0.45">
      <c r="A1443" t="s">
        <v>1934</v>
      </c>
      <c r="B1443" t="s">
        <v>37</v>
      </c>
      <c r="C1443" t="s">
        <v>350</v>
      </c>
      <c r="D1443" t="s">
        <v>112</v>
      </c>
      <c r="E1443" t="s">
        <v>39</v>
      </c>
      <c r="F1443" t="s">
        <v>115</v>
      </c>
      <c r="G1443" t="s">
        <v>116</v>
      </c>
      <c r="H1443" t="s">
        <v>71</v>
      </c>
      <c r="I1443" t="s">
        <v>92</v>
      </c>
      <c r="J1443">
        <v>0</v>
      </c>
      <c r="K1443">
        <v>0</v>
      </c>
      <c r="L1443">
        <v>0</v>
      </c>
      <c r="M1443" t="s">
        <v>56</v>
      </c>
      <c r="N1443" t="s">
        <v>93</v>
      </c>
      <c r="O1443" t="s">
        <v>79</v>
      </c>
      <c r="P1443" t="s">
        <v>85</v>
      </c>
      <c r="Q1443" t="s">
        <v>33</v>
      </c>
      <c r="R1443" t="s">
        <v>34</v>
      </c>
      <c r="T1443">
        <v>7</v>
      </c>
    </row>
    <row r="1444" spans="1:20" x14ac:dyDescent="0.45">
      <c r="A1444" t="s">
        <v>1935</v>
      </c>
      <c r="B1444" t="s">
        <v>437</v>
      </c>
      <c r="C1444" t="s">
        <v>437</v>
      </c>
      <c r="D1444" t="s">
        <v>225</v>
      </c>
      <c r="E1444" t="s">
        <v>190</v>
      </c>
      <c r="F1444" t="s">
        <v>53</v>
      </c>
      <c r="G1444" t="s">
        <v>54</v>
      </c>
      <c r="H1444" t="s">
        <v>71</v>
      </c>
      <c r="I1444" t="s">
        <v>92</v>
      </c>
      <c r="J1444">
        <v>-1</v>
      </c>
      <c r="K1444">
        <v>0</v>
      </c>
      <c r="L1444">
        <v>0</v>
      </c>
      <c r="N1444" t="s">
        <v>73</v>
      </c>
      <c r="O1444" t="s">
        <v>44</v>
      </c>
      <c r="P1444" t="s">
        <v>32</v>
      </c>
      <c r="Q1444" t="s">
        <v>33</v>
      </c>
      <c r="R1444" t="s">
        <v>34</v>
      </c>
      <c r="T1444">
        <v>3</v>
      </c>
    </row>
    <row r="1445" spans="1:20" x14ac:dyDescent="0.45">
      <c r="A1445" t="s">
        <v>1936</v>
      </c>
      <c r="B1445" t="s">
        <v>461</v>
      </c>
      <c r="C1445" t="s">
        <v>161</v>
      </c>
      <c r="D1445" t="s">
        <v>162</v>
      </c>
      <c r="E1445" t="s">
        <v>601</v>
      </c>
      <c r="F1445" t="s">
        <v>69</v>
      </c>
      <c r="G1445" t="s">
        <v>70</v>
      </c>
      <c r="H1445" t="s">
        <v>42</v>
      </c>
      <c r="I1445" t="s">
        <v>122</v>
      </c>
      <c r="J1445">
        <v>3</v>
      </c>
      <c r="K1445">
        <v>2000</v>
      </c>
      <c r="L1445">
        <v>6000</v>
      </c>
      <c r="N1445" t="s">
        <v>57</v>
      </c>
      <c r="O1445" t="s">
        <v>31</v>
      </c>
      <c r="P1445" t="s">
        <v>32</v>
      </c>
      <c r="Q1445" t="s">
        <v>33</v>
      </c>
      <c r="T1445">
        <v>3</v>
      </c>
    </row>
    <row r="1446" spans="1:20" x14ac:dyDescent="0.45">
      <c r="A1446" t="s">
        <v>1937</v>
      </c>
      <c r="B1446" t="s">
        <v>522</v>
      </c>
      <c r="C1446" t="s">
        <v>520</v>
      </c>
      <c r="D1446" t="s">
        <v>570</v>
      </c>
      <c r="E1446" t="s">
        <v>401</v>
      </c>
      <c r="F1446" t="s">
        <v>91</v>
      </c>
      <c r="G1446" t="s">
        <v>41</v>
      </c>
      <c r="H1446" t="s">
        <v>128</v>
      </c>
      <c r="I1446" t="s">
        <v>129</v>
      </c>
      <c r="J1446">
        <v>3</v>
      </c>
      <c r="K1446">
        <v>2000</v>
      </c>
      <c r="L1446">
        <v>6000</v>
      </c>
      <c r="M1446" t="s">
        <v>56</v>
      </c>
      <c r="N1446" t="s">
        <v>57</v>
      </c>
      <c r="O1446" t="s">
        <v>44</v>
      </c>
      <c r="P1446" t="s">
        <v>85</v>
      </c>
      <c r="Q1446" t="s">
        <v>45</v>
      </c>
      <c r="R1446" t="s">
        <v>34</v>
      </c>
      <c r="T1446">
        <v>-1</v>
      </c>
    </row>
    <row r="1447" spans="1:20" x14ac:dyDescent="0.45">
      <c r="A1447" t="s">
        <v>1938</v>
      </c>
      <c r="B1447" t="s">
        <v>665</v>
      </c>
      <c r="C1447" t="s">
        <v>844</v>
      </c>
      <c r="D1447" t="s">
        <v>513</v>
      </c>
      <c r="E1447" t="s">
        <v>240</v>
      </c>
      <c r="F1447" t="s">
        <v>168</v>
      </c>
      <c r="G1447" t="s">
        <v>41</v>
      </c>
      <c r="H1447" t="s">
        <v>27</v>
      </c>
      <c r="I1447" t="s">
        <v>84</v>
      </c>
      <c r="J1447">
        <v>3</v>
      </c>
      <c r="K1447">
        <v>0</v>
      </c>
      <c r="L1447">
        <v>0</v>
      </c>
      <c r="N1447" t="s">
        <v>30</v>
      </c>
      <c r="O1447" t="s">
        <v>79</v>
      </c>
      <c r="P1447" t="s">
        <v>85</v>
      </c>
      <c r="Q1447" t="s">
        <v>33</v>
      </c>
      <c r="R1447" t="s">
        <v>34</v>
      </c>
      <c r="T1447">
        <v>4</v>
      </c>
    </row>
    <row r="1448" spans="1:20" x14ac:dyDescent="0.45">
      <c r="A1448" t="s">
        <v>1939</v>
      </c>
      <c r="B1448" t="s">
        <v>384</v>
      </c>
      <c r="C1448" t="s">
        <v>383</v>
      </c>
      <c r="D1448" t="s">
        <v>279</v>
      </c>
      <c r="E1448" t="s">
        <v>601</v>
      </c>
      <c r="F1448" t="s">
        <v>115</v>
      </c>
      <c r="G1448" t="s">
        <v>116</v>
      </c>
      <c r="H1448" t="s">
        <v>128</v>
      </c>
      <c r="I1448" t="s">
        <v>231</v>
      </c>
      <c r="J1448">
        <v>1</v>
      </c>
      <c r="K1448">
        <v>1000</v>
      </c>
      <c r="L1448">
        <v>1000</v>
      </c>
      <c r="N1448" t="s">
        <v>93</v>
      </c>
      <c r="O1448" t="s">
        <v>31</v>
      </c>
      <c r="P1448" t="s">
        <v>32</v>
      </c>
      <c r="Q1448" t="s">
        <v>45</v>
      </c>
      <c r="T1448">
        <v>2</v>
      </c>
    </row>
    <row r="1449" spans="1:20" x14ac:dyDescent="0.45">
      <c r="A1449" t="s">
        <v>1940</v>
      </c>
      <c r="B1449" t="s">
        <v>343</v>
      </c>
      <c r="C1449" t="s">
        <v>969</v>
      </c>
      <c r="D1449" t="s">
        <v>390</v>
      </c>
      <c r="E1449" t="s">
        <v>391</v>
      </c>
      <c r="F1449" t="s">
        <v>146</v>
      </c>
      <c r="G1449" t="s">
        <v>147</v>
      </c>
      <c r="H1449" t="s">
        <v>71</v>
      </c>
      <c r="I1449" t="s">
        <v>117</v>
      </c>
      <c r="J1449">
        <v>3</v>
      </c>
      <c r="K1449">
        <v>100</v>
      </c>
      <c r="L1449">
        <v>300</v>
      </c>
      <c r="M1449" t="s">
        <v>29</v>
      </c>
      <c r="N1449" t="s">
        <v>30</v>
      </c>
      <c r="O1449" t="s">
        <v>64</v>
      </c>
      <c r="P1449" t="s">
        <v>85</v>
      </c>
      <c r="Q1449" t="s">
        <v>33</v>
      </c>
      <c r="T1449">
        <v>6</v>
      </c>
    </row>
    <row r="1450" spans="1:20" x14ac:dyDescent="0.45">
      <c r="A1450" t="s">
        <v>1941</v>
      </c>
      <c r="B1450" t="s">
        <v>457</v>
      </c>
      <c r="C1450" t="s">
        <v>458</v>
      </c>
      <c r="D1450" t="s">
        <v>531</v>
      </c>
      <c r="E1450" t="s">
        <v>334</v>
      </c>
      <c r="F1450" t="s">
        <v>115</v>
      </c>
      <c r="G1450" t="s">
        <v>116</v>
      </c>
      <c r="H1450" t="s">
        <v>42</v>
      </c>
      <c r="I1450" t="s">
        <v>122</v>
      </c>
      <c r="J1450">
        <v>3</v>
      </c>
      <c r="K1450">
        <v>100</v>
      </c>
      <c r="L1450">
        <v>300</v>
      </c>
      <c r="M1450" t="s">
        <v>56</v>
      </c>
      <c r="N1450" t="s">
        <v>93</v>
      </c>
      <c r="O1450" t="s">
        <v>31</v>
      </c>
      <c r="P1450" t="s">
        <v>58</v>
      </c>
      <c r="Q1450" t="s">
        <v>33</v>
      </c>
      <c r="R1450" t="s">
        <v>46</v>
      </c>
      <c r="T1450">
        <v>4</v>
      </c>
    </row>
    <row r="1451" spans="1:20" x14ac:dyDescent="0.45">
      <c r="A1451" t="s">
        <v>1942</v>
      </c>
      <c r="B1451" t="s">
        <v>910</v>
      </c>
      <c r="C1451" t="s">
        <v>636</v>
      </c>
      <c r="D1451" t="s">
        <v>636</v>
      </c>
      <c r="E1451" t="s">
        <v>127</v>
      </c>
      <c r="F1451" t="s">
        <v>115</v>
      </c>
      <c r="G1451" t="s">
        <v>116</v>
      </c>
      <c r="H1451" t="s">
        <v>71</v>
      </c>
      <c r="I1451" t="s">
        <v>92</v>
      </c>
      <c r="J1451">
        <v>2</v>
      </c>
      <c r="K1451">
        <v>500</v>
      </c>
      <c r="L1451">
        <v>1000</v>
      </c>
      <c r="N1451" t="s">
        <v>57</v>
      </c>
      <c r="O1451" t="s">
        <v>31</v>
      </c>
      <c r="P1451" t="s">
        <v>85</v>
      </c>
      <c r="Q1451" t="s">
        <v>45</v>
      </c>
      <c r="T1451">
        <v>0</v>
      </c>
    </row>
    <row r="1452" spans="1:20" x14ac:dyDescent="0.45">
      <c r="A1452" t="s">
        <v>1943</v>
      </c>
      <c r="B1452" t="s">
        <v>945</v>
      </c>
      <c r="C1452" t="s">
        <v>945</v>
      </c>
      <c r="D1452" t="s">
        <v>603</v>
      </c>
      <c r="E1452" t="s">
        <v>591</v>
      </c>
      <c r="F1452" t="s">
        <v>40</v>
      </c>
      <c r="G1452" t="s">
        <v>41</v>
      </c>
      <c r="H1452" t="s">
        <v>71</v>
      </c>
      <c r="I1452" t="s">
        <v>117</v>
      </c>
      <c r="J1452">
        <v>-1</v>
      </c>
      <c r="K1452">
        <v>100</v>
      </c>
      <c r="L1452">
        <v>-100</v>
      </c>
      <c r="M1452" t="s">
        <v>29</v>
      </c>
      <c r="N1452" t="s">
        <v>73</v>
      </c>
      <c r="O1452" t="s">
        <v>64</v>
      </c>
      <c r="P1452" t="s">
        <v>85</v>
      </c>
      <c r="Q1452" t="s">
        <v>33</v>
      </c>
      <c r="T1452">
        <v>7</v>
      </c>
    </row>
    <row r="1453" spans="1:20" x14ac:dyDescent="0.45">
      <c r="A1453" t="s">
        <v>1944</v>
      </c>
      <c r="B1453" t="s">
        <v>330</v>
      </c>
      <c r="C1453" t="s">
        <v>282</v>
      </c>
      <c r="D1453" t="s">
        <v>144</v>
      </c>
      <c r="E1453" t="s">
        <v>205</v>
      </c>
      <c r="F1453" t="s">
        <v>40</v>
      </c>
      <c r="G1453" t="s">
        <v>41</v>
      </c>
      <c r="H1453" t="s">
        <v>42</v>
      </c>
      <c r="I1453" t="s">
        <v>122</v>
      </c>
      <c r="J1453">
        <v>-1</v>
      </c>
      <c r="K1453">
        <v>0</v>
      </c>
      <c r="L1453">
        <v>0</v>
      </c>
      <c r="M1453" t="s">
        <v>29</v>
      </c>
      <c r="N1453" t="s">
        <v>73</v>
      </c>
      <c r="O1453" t="s">
        <v>31</v>
      </c>
      <c r="P1453" t="s">
        <v>85</v>
      </c>
      <c r="Q1453" t="s">
        <v>33</v>
      </c>
      <c r="R1453" t="s">
        <v>34</v>
      </c>
      <c r="T1453">
        <v>6</v>
      </c>
    </row>
    <row r="1454" spans="1:20" x14ac:dyDescent="0.45">
      <c r="A1454" t="s">
        <v>1945</v>
      </c>
      <c r="B1454" t="s">
        <v>513</v>
      </c>
      <c r="C1454" t="s">
        <v>864</v>
      </c>
      <c r="D1454" t="s">
        <v>527</v>
      </c>
      <c r="E1454" t="s">
        <v>298</v>
      </c>
      <c r="F1454" t="s">
        <v>40</v>
      </c>
      <c r="G1454" t="s">
        <v>41</v>
      </c>
      <c r="H1454" t="s">
        <v>42</v>
      </c>
      <c r="I1454" t="s">
        <v>43</v>
      </c>
      <c r="J1454">
        <v>1</v>
      </c>
      <c r="K1454">
        <v>500</v>
      </c>
      <c r="L1454">
        <v>500</v>
      </c>
      <c r="M1454" t="s">
        <v>63</v>
      </c>
      <c r="N1454" t="s">
        <v>93</v>
      </c>
      <c r="O1454" t="s">
        <v>64</v>
      </c>
      <c r="P1454" t="s">
        <v>58</v>
      </c>
      <c r="Q1454" t="s">
        <v>33</v>
      </c>
      <c r="R1454" t="s">
        <v>46</v>
      </c>
      <c r="S1454" t="s">
        <v>254</v>
      </c>
      <c r="T1454">
        <v>7</v>
      </c>
    </row>
    <row r="1455" spans="1:20" x14ac:dyDescent="0.45">
      <c r="A1455" t="s">
        <v>1946</v>
      </c>
      <c r="B1455" t="s">
        <v>706</v>
      </c>
      <c r="C1455" t="s">
        <v>494</v>
      </c>
      <c r="D1455" t="s">
        <v>508</v>
      </c>
      <c r="E1455" t="s">
        <v>420</v>
      </c>
      <c r="F1455" t="s">
        <v>40</v>
      </c>
      <c r="G1455" t="s">
        <v>41</v>
      </c>
      <c r="H1455" t="s">
        <v>42</v>
      </c>
      <c r="I1455" t="s">
        <v>43</v>
      </c>
      <c r="J1455">
        <v>2</v>
      </c>
      <c r="K1455">
        <v>100</v>
      </c>
      <c r="L1455">
        <v>200</v>
      </c>
      <c r="M1455" t="s">
        <v>29</v>
      </c>
      <c r="N1455" t="s">
        <v>30</v>
      </c>
      <c r="O1455" t="s">
        <v>31</v>
      </c>
      <c r="P1455" t="s">
        <v>58</v>
      </c>
      <c r="Q1455" t="s">
        <v>33</v>
      </c>
      <c r="R1455" t="s">
        <v>46</v>
      </c>
      <c r="S1455" t="s">
        <v>47</v>
      </c>
      <c r="T1455">
        <v>-1</v>
      </c>
    </row>
    <row r="1456" spans="1:20" x14ac:dyDescent="0.45">
      <c r="A1456" t="s">
        <v>1947</v>
      </c>
      <c r="B1456" t="s">
        <v>108</v>
      </c>
      <c r="C1456" t="s">
        <v>574</v>
      </c>
      <c r="D1456" t="s">
        <v>140</v>
      </c>
      <c r="E1456" t="s">
        <v>236</v>
      </c>
      <c r="F1456" t="s">
        <v>69</v>
      </c>
      <c r="G1456" t="s">
        <v>70</v>
      </c>
      <c r="H1456" t="s">
        <v>128</v>
      </c>
      <c r="I1456" t="s">
        <v>129</v>
      </c>
      <c r="J1456">
        <v>0</v>
      </c>
      <c r="K1456">
        <v>1000</v>
      </c>
      <c r="L1456">
        <v>0</v>
      </c>
      <c r="M1456" t="s">
        <v>29</v>
      </c>
      <c r="N1456" t="s">
        <v>93</v>
      </c>
      <c r="O1456" t="s">
        <v>31</v>
      </c>
      <c r="P1456" t="s">
        <v>58</v>
      </c>
      <c r="Q1456" t="s">
        <v>33</v>
      </c>
      <c r="R1456" t="s">
        <v>34</v>
      </c>
      <c r="T1456">
        <v>5</v>
      </c>
    </row>
    <row r="1457" spans="1:20" x14ac:dyDescent="0.45">
      <c r="A1457" t="s">
        <v>1948</v>
      </c>
      <c r="B1457" t="s">
        <v>140</v>
      </c>
      <c r="C1457" t="s">
        <v>793</v>
      </c>
      <c r="D1457" t="s">
        <v>106</v>
      </c>
      <c r="E1457" t="s">
        <v>244</v>
      </c>
      <c r="F1457" t="s">
        <v>40</v>
      </c>
      <c r="G1457" t="s">
        <v>41</v>
      </c>
      <c r="H1457" t="s">
        <v>27</v>
      </c>
      <c r="I1457" t="s">
        <v>55</v>
      </c>
      <c r="J1457">
        <v>0</v>
      </c>
      <c r="K1457">
        <v>1000</v>
      </c>
      <c r="L1457">
        <v>0</v>
      </c>
      <c r="M1457" t="s">
        <v>29</v>
      </c>
      <c r="N1457" t="s">
        <v>73</v>
      </c>
      <c r="O1457" t="s">
        <v>64</v>
      </c>
      <c r="P1457" t="s">
        <v>58</v>
      </c>
      <c r="Q1457" t="s">
        <v>45</v>
      </c>
      <c r="R1457" t="s">
        <v>46</v>
      </c>
      <c r="S1457" t="s">
        <v>245</v>
      </c>
      <c r="T1457">
        <v>-1</v>
      </c>
    </row>
    <row r="1458" spans="1:20" x14ac:dyDescent="0.45">
      <c r="A1458" t="s">
        <v>1949</v>
      </c>
      <c r="B1458" t="s">
        <v>22</v>
      </c>
      <c r="C1458" t="s">
        <v>331</v>
      </c>
      <c r="D1458" t="s">
        <v>22</v>
      </c>
      <c r="E1458" t="s">
        <v>607</v>
      </c>
      <c r="F1458" t="s">
        <v>168</v>
      </c>
      <c r="G1458" t="s">
        <v>41</v>
      </c>
      <c r="H1458" t="s">
        <v>27</v>
      </c>
      <c r="I1458" t="s">
        <v>84</v>
      </c>
      <c r="J1458">
        <v>3</v>
      </c>
      <c r="K1458">
        <v>1000</v>
      </c>
      <c r="L1458">
        <v>3000</v>
      </c>
      <c r="M1458" t="s">
        <v>29</v>
      </c>
      <c r="N1458" t="s">
        <v>73</v>
      </c>
      <c r="O1458" t="s">
        <v>64</v>
      </c>
      <c r="P1458" t="s">
        <v>85</v>
      </c>
      <c r="Q1458" t="s">
        <v>45</v>
      </c>
      <c r="R1458" t="s">
        <v>34</v>
      </c>
      <c r="T1458">
        <v>2</v>
      </c>
    </row>
    <row r="1459" spans="1:20" x14ac:dyDescent="0.45">
      <c r="A1459" t="s">
        <v>1950</v>
      </c>
      <c r="B1459" t="s">
        <v>330</v>
      </c>
      <c r="C1459" t="s">
        <v>330</v>
      </c>
      <c r="D1459" t="s">
        <v>330</v>
      </c>
      <c r="E1459" t="s">
        <v>172</v>
      </c>
      <c r="F1459" t="s">
        <v>69</v>
      </c>
      <c r="G1459" t="s">
        <v>70</v>
      </c>
      <c r="H1459" t="s">
        <v>27</v>
      </c>
      <c r="I1459" t="s">
        <v>28</v>
      </c>
      <c r="J1459">
        <v>1</v>
      </c>
      <c r="K1459">
        <v>100</v>
      </c>
      <c r="L1459">
        <v>100</v>
      </c>
      <c r="M1459" t="s">
        <v>56</v>
      </c>
      <c r="N1459" t="s">
        <v>57</v>
      </c>
      <c r="O1459" t="s">
        <v>44</v>
      </c>
      <c r="P1459" t="s">
        <v>85</v>
      </c>
      <c r="Q1459" t="s">
        <v>45</v>
      </c>
      <c r="R1459" t="s">
        <v>46</v>
      </c>
      <c r="S1459" t="s">
        <v>245</v>
      </c>
      <c r="T1459">
        <v>0</v>
      </c>
    </row>
    <row r="1460" spans="1:20" x14ac:dyDescent="0.45">
      <c r="A1460" t="s">
        <v>1951</v>
      </c>
      <c r="B1460" t="s">
        <v>1011</v>
      </c>
      <c r="C1460" t="s">
        <v>211</v>
      </c>
      <c r="D1460" t="s">
        <v>781</v>
      </c>
      <c r="E1460" t="s">
        <v>39</v>
      </c>
      <c r="F1460" t="s">
        <v>53</v>
      </c>
      <c r="G1460" t="s">
        <v>54</v>
      </c>
      <c r="H1460" t="s">
        <v>128</v>
      </c>
      <c r="I1460" t="s">
        <v>129</v>
      </c>
      <c r="J1460">
        <v>2</v>
      </c>
      <c r="K1460">
        <v>2000</v>
      </c>
      <c r="L1460">
        <v>4000</v>
      </c>
      <c r="M1460" t="s">
        <v>29</v>
      </c>
      <c r="N1460" t="s">
        <v>73</v>
      </c>
      <c r="O1460" t="s">
        <v>31</v>
      </c>
      <c r="P1460" t="s">
        <v>32</v>
      </c>
      <c r="Q1460" t="s">
        <v>33</v>
      </c>
      <c r="R1460" t="s">
        <v>34</v>
      </c>
      <c r="T1460">
        <v>6</v>
      </c>
    </row>
    <row r="1461" spans="1:20" x14ac:dyDescent="0.45">
      <c r="A1461" t="s">
        <v>1952</v>
      </c>
      <c r="B1461" t="s">
        <v>502</v>
      </c>
      <c r="C1461" t="s">
        <v>742</v>
      </c>
      <c r="D1461" t="s">
        <v>258</v>
      </c>
      <c r="E1461" t="s">
        <v>244</v>
      </c>
      <c r="F1461" t="s">
        <v>115</v>
      </c>
      <c r="G1461" t="s">
        <v>116</v>
      </c>
      <c r="H1461" t="s">
        <v>42</v>
      </c>
      <c r="I1461" t="s">
        <v>43</v>
      </c>
      <c r="J1461">
        <v>3</v>
      </c>
      <c r="K1461">
        <v>500</v>
      </c>
      <c r="L1461">
        <v>1500</v>
      </c>
      <c r="M1461" t="s">
        <v>56</v>
      </c>
      <c r="N1461" t="s">
        <v>57</v>
      </c>
      <c r="O1461" t="s">
        <v>44</v>
      </c>
      <c r="P1461" t="s">
        <v>58</v>
      </c>
      <c r="Q1461" t="s">
        <v>33</v>
      </c>
      <c r="R1461" t="s">
        <v>46</v>
      </c>
      <c r="T1461">
        <v>4</v>
      </c>
    </row>
    <row r="1462" spans="1:20" x14ac:dyDescent="0.45">
      <c r="A1462" t="s">
        <v>1953</v>
      </c>
      <c r="B1462" t="s">
        <v>218</v>
      </c>
      <c r="C1462" t="s">
        <v>67</v>
      </c>
      <c r="D1462" t="s">
        <v>66</v>
      </c>
      <c r="E1462" t="s">
        <v>52</v>
      </c>
      <c r="F1462" t="s">
        <v>53</v>
      </c>
      <c r="G1462" t="s">
        <v>54</v>
      </c>
      <c r="H1462" t="s">
        <v>42</v>
      </c>
      <c r="I1462" t="s">
        <v>78</v>
      </c>
      <c r="J1462">
        <v>1</v>
      </c>
      <c r="K1462">
        <v>0</v>
      </c>
      <c r="L1462">
        <v>0</v>
      </c>
      <c r="N1462" t="s">
        <v>30</v>
      </c>
      <c r="O1462" t="s">
        <v>64</v>
      </c>
      <c r="P1462" t="s">
        <v>32</v>
      </c>
      <c r="Q1462" t="s">
        <v>33</v>
      </c>
      <c r="R1462" t="s">
        <v>34</v>
      </c>
      <c r="T1462">
        <v>-1</v>
      </c>
    </row>
    <row r="1463" spans="1:20" x14ac:dyDescent="0.45">
      <c r="A1463" t="s">
        <v>1954</v>
      </c>
      <c r="B1463" t="s">
        <v>910</v>
      </c>
      <c r="C1463" t="s">
        <v>910</v>
      </c>
      <c r="D1463" t="s">
        <v>909</v>
      </c>
      <c r="E1463" t="s">
        <v>774</v>
      </c>
      <c r="F1463" t="s">
        <v>69</v>
      </c>
      <c r="G1463" t="s">
        <v>70</v>
      </c>
      <c r="H1463" t="s">
        <v>128</v>
      </c>
      <c r="I1463" t="s">
        <v>129</v>
      </c>
      <c r="J1463">
        <v>3</v>
      </c>
      <c r="K1463">
        <v>2000</v>
      </c>
      <c r="L1463">
        <v>6000</v>
      </c>
      <c r="N1463" t="s">
        <v>30</v>
      </c>
      <c r="O1463" t="s">
        <v>64</v>
      </c>
      <c r="P1463" t="s">
        <v>58</v>
      </c>
      <c r="Q1463" t="s">
        <v>45</v>
      </c>
      <c r="T1463">
        <v>-1</v>
      </c>
    </row>
    <row r="1464" spans="1:20" x14ac:dyDescent="0.45">
      <c r="A1464" t="s">
        <v>1955</v>
      </c>
      <c r="B1464" t="s">
        <v>636</v>
      </c>
      <c r="C1464" t="s">
        <v>910</v>
      </c>
      <c r="D1464" t="s">
        <v>652</v>
      </c>
      <c r="E1464" t="s">
        <v>387</v>
      </c>
      <c r="F1464" t="s">
        <v>69</v>
      </c>
      <c r="G1464" t="s">
        <v>70</v>
      </c>
      <c r="H1464" t="s">
        <v>71</v>
      </c>
      <c r="I1464" t="s">
        <v>72</v>
      </c>
      <c r="J1464">
        <v>3</v>
      </c>
      <c r="K1464">
        <v>1000</v>
      </c>
      <c r="L1464">
        <v>3000</v>
      </c>
      <c r="M1464" t="s">
        <v>63</v>
      </c>
      <c r="N1464" t="s">
        <v>57</v>
      </c>
      <c r="O1464" t="s">
        <v>79</v>
      </c>
      <c r="P1464" t="s">
        <v>85</v>
      </c>
      <c r="Q1464" t="s">
        <v>45</v>
      </c>
      <c r="T1464">
        <v>6</v>
      </c>
    </row>
    <row r="1465" spans="1:20" x14ac:dyDescent="0.45">
      <c r="A1465" t="s">
        <v>1956</v>
      </c>
      <c r="B1465" t="s">
        <v>411</v>
      </c>
      <c r="C1465" t="s">
        <v>455</v>
      </c>
      <c r="D1465" t="s">
        <v>309</v>
      </c>
      <c r="E1465" t="s">
        <v>351</v>
      </c>
      <c r="F1465" t="s">
        <v>25</v>
      </c>
      <c r="G1465" t="s">
        <v>26</v>
      </c>
      <c r="H1465" t="s">
        <v>27</v>
      </c>
      <c r="I1465" t="s">
        <v>55</v>
      </c>
      <c r="J1465">
        <v>-1</v>
      </c>
      <c r="K1465">
        <v>100</v>
      </c>
      <c r="L1465">
        <v>-100</v>
      </c>
      <c r="M1465" t="s">
        <v>56</v>
      </c>
      <c r="N1465" t="s">
        <v>73</v>
      </c>
      <c r="O1465" t="s">
        <v>44</v>
      </c>
      <c r="P1465" t="s">
        <v>85</v>
      </c>
      <c r="Q1465" t="s">
        <v>33</v>
      </c>
      <c r="R1465" t="s">
        <v>34</v>
      </c>
      <c r="T1465">
        <v>3</v>
      </c>
    </row>
    <row r="1466" spans="1:20" x14ac:dyDescent="0.45">
      <c r="A1466" t="s">
        <v>1957</v>
      </c>
      <c r="B1466" t="s">
        <v>430</v>
      </c>
      <c r="C1466" t="s">
        <v>845</v>
      </c>
      <c r="D1466" t="s">
        <v>513</v>
      </c>
      <c r="E1466" t="s">
        <v>495</v>
      </c>
      <c r="F1466" t="s">
        <v>168</v>
      </c>
      <c r="G1466" t="s">
        <v>41</v>
      </c>
      <c r="H1466" t="s">
        <v>71</v>
      </c>
      <c r="I1466" t="s">
        <v>117</v>
      </c>
      <c r="J1466">
        <v>0</v>
      </c>
      <c r="K1466">
        <v>2000</v>
      </c>
      <c r="L1466">
        <v>0</v>
      </c>
      <c r="N1466" t="s">
        <v>57</v>
      </c>
      <c r="O1466" t="s">
        <v>44</v>
      </c>
      <c r="P1466" t="s">
        <v>58</v>
      </c>
      <c r="Q1466" t="s">
        <v>45</v>
      </c>
      <c r="T1466">
        <v>6</v>
      </c>
    </row>
    <row r="1467" spans="1:20" x14ac:dyDescent="0.45">
      <c r="A1467" t="s">
        <v>1958</v>
      </c>
      <c r="B1467" t="s">
        <v>1026</v>
      </c>
      <c r="C1467" t="s">
        <v>1026</v>
      </c>
      <c r="D1467" t="s">
        <v>637</v>
      </c>
      <c r="E1467" t="s">
        <v>205</v>
      </c>
      <c r="F1467" t="s">
        <v>146</v>
      </c>
      <c r="G1467" t="s">
        <v>147</v>
      </c>
      <c r="H1467" t="s">
        <v>42</v>
      </c>
      <c r="I1467" t="s">
        <v>122</v>
      </c>
      <c r="J1467">
        <v>2</v>
      </c>
      <c r="K1467">
        <v>0</v>
      </c>
      <c r="L1467">
        <v>0</v>
      </c>
      <c r="M1467" t="s">
        <v>63</v>
      </c>
      <c r="N1467" t="s">
        <v>30</v>
      </c>
      <c r="O1467" t="s">
        <v>44</v>
      </c>
      <c r="P1467" t="s">
        <v>32</v>
      </c>
      <c r="Q1467" t="s">
        <v>33</v>
      </c>
      <c r="R1467" t="s">
        <v>46</v>
      </c>
      <c r="S1467" t="s">
        <v>245</v>
      </c>
      <c r="T1467">
        <v>1</v>
      </c>
    </row>
    <row r="1468" spans="1:20" x14ac:dyDescent="0.45">
      <c r="A1468" t="s">
        <v>1959</v>
      </c>
      <c r="B1468" t="s">
        <v>283</v>
      </c>
      <c r="C1468" t="s">
        <v>143</v>
      </c>
      <c r="D1468" t="s">
        <v>329</v>
      </c>
      <c r="E1468" t="s">
        <v>334</v>
      </c>
      <c r="F1468" t="s">
        <v>146</v>
      </c>
      <c r="G1468" t="s">
        <v>147</v>
      </c>
      <c r="H1468" t="s">
        <v>42</v>
      </c>
      <c r="I1468" t="s">
        <v>78</v>
      </c>
      <c r="J1468">
        <v>3</v>
      </c>
      <c r="K1468">
        <v>1000</v>
      </c>
      <c r="L1468">
        <v>3000</v>
      </c>
      <c r="N1468" t="s">
        <v>57</v>
      </c>
      <c r="O1468" t="s">
        <v>44</v>
      </c>
      <c r="P1468" t="s">
        <v>58</v>
      </c>
      <c r="Q1468" t="s">
        <v>33</v>
      </c>
      <c r="T1468">
        <v>-1</v>
      </c>
    </row>
    <row r="1469" spans="1:20" x14ac:dyDescent="0.45">
      <c r="A1469" t="s">
        <v>1960</v>
      </c>
      <c r="B1469" t="s">
        <v>89</v>
      </c>
      <c r="C1469" t="s">
        <v>132</v>
      </c>
      <c r="D1469" t="s">
        <v>89</v>
      </c>
      <c r="E1469" t="s">
        <v>134</v>
      </c>
      <c r="F1469" t="s">
        <v>91</v>
      </c>
      <c r="G1469" t="s">
        <v>41</v>
      </c>
      <c r="H1469" t="s">
        <v>128</v>
      </c>
      <c r="I1469" t="s">
        <v>231</v>
      </c>
      <c r="J1469">
        <v>1</v>
      </c>
      <c r="K1469">
        <v>500</v>
      </c>
      <c r="L1469">
        <v>555</v>
      </c>
      <c r="M1469" t="s">
        <v>29</v>
      </c>
      <c r="N1469" t="s">
        <v>57</v>
      </c>
      <c r="O1469" t="s">
        <v>44</v>
      </c>
      <c r="P1469" t="s">
        <v>32</v>
      </c>
      <c r="Q1469" t="s">
        <v>33</v>
      </c>
      <c r="T1469">
        <v>-1</v>
      </c>
    </row>
    <row r="1470" spans="1:20" x14ac:dyDescent="0.45">
      <c r="A1470" t="s">
        <v>1961</v>
      </c>
      <c r="B1470" t="s">
        <v>137</v>
      </c>
      <c r="C1470" t="s">
        <v>95</v>
      </c>
      <c r="D1470" t="s">
        <v>353</v>
      </c>
      <c r="E1470" t="s">
        <v>181</v>
      </c>
      <c r="F1470" t="s">
        <v>25</v>
      </c>
      <c r="G1470" t="s">
        <v>26</v>
      </c>
      <c r="H1470" t="s">
        <v>42</v>
      </c>
      <c r="I1470" t="s">
        <v>122</v>
      </c>
      <c r="J1470">
        <v>0</v>
      </c>
      <c r="K1470">
        <v>1000</v>
      </c>
      <c r="L1470">
        <v>0</v>
      </c>
      <c r="N1470" t="s">
        <v>30</v>
      </c>
      <c r="O1470" t="s">
        <v>31</v>
      </c>
      <c r="P1470" t="s">
        <v>85</v>
      </c>
      <c r="Q1470" t="s">
        <v>45</v>
      </c>
      <c r="R1470" t="s">
        <v>34</v>
      </c>
      <c r="T1470">
        <v>4</v>
      </c>
    </row>
    <row r="1471" spans="1:20" x14ac:dyDescent="0.45">
      <c r="A1471" t="s">
        <v>1962</v>
      </c>
      <c r="B1471" t="s">
        <v>201</v>
      </c>
      <c r="C1471" t="s">
        <v>279</v>
      </c>
      <c r="D1471" t="s">
        <v>522</v>
      </c>
      <c r="E1471" t="s">
        <v>271</v>
      </c>
      <c r="F1471" t="s">
        <v>146</v>
      </c>
      <c r="G1471" t="s">
        <v>147</v>
      </c>
      <c r="H1471" t="s">
        <v>42</v>
      </c>
      <c r="I1471" t="s">
        <v>43</v>
      </c>
      <c r="J1471">
        <v>1</v>
      </c>
      <c r="K1471">
        <v>500</v>
      </c>
      <c r="L1471">
        <v>500</v>
      </c>
      <c r="N1471" t="s">
        <v>93</v>
      </c>
      <c r="O1471" t="s">
        <v>31</v>
      </c>
      <c r="P1471" t="s">
        <v>85</v>
      </c>
      <c r="Q1471" t="s">
        <v>33</v>
      </c>
      <c r="T1471">
        <v>5</v>
      </c>
    </row>
    <row r="1472" spans="1:20" x14ac:dyDescent="0.45">
      <c r="A1472" t="s">
        <v>1963</v>
      </c>
      <c r="B1472" t="s">
        <v>325</v>
      </c>
      <c r="C1472" t="s">
        <v>500</v>
      </c>
      <c r="D1472" t="s">
        <v>432</v>
      </c>
      <c r="E1472" t="s">
        <v>172</v>
      </c>
      <c r="F1472" t="s">
        <v>53</v>
      </c>
      <c r="G1472" t="s">
        <v>54</v>
      </c>
      <c r="H1472" t="s">
        <v>42</v>
      </c>
      <c r="I1472" t="s">
        <v>78</v>
      </c>
      <c r="J1472">
        <v>0</v>
      </c>
      <c r="K1472">
        <v>2000</v>
      </c>
      <c r="L1472">
        <v>0</v>
      </c>
      <c r="N1472" t="s">
        <v>30</v>
      </c>
      <c r="O1472" t="s">
        <v>31</v>
      </c>
      <c r="P1472" t="s">
        <v>85</v>
      </c>
      <c r="Q1472" t="s">
        <v>45</v>
      </c>
      <c r="R1472" t="s">
        <v>46</v>
      </c>
      <c r="S1472" t="s">
        <v>47</v>
      </c>
      <c r="T1472">
        <v>2</v>
      </c>
    </row>
    <row r="1473" spans="1:20" x14ac:dyDescent="0.45">
      <c r="A1473" t="s">
        <v>1964</v>
      </c>
      <c r="B1473" t="s">
        <v>479</v>
      </c>
      <c r="C1473" t="s">
        <v>479</v>
      </c>
      <c r="D1473" t="s">
        <v>479</v>
      </c>
      <c r="E1473" t="s">
        <v>448</v>
      </c>
      <c r="F1473" t="s">
        <v>91</v>
      </c>
      <c r="G1473" t="s">
        <v>41</v>
      </c>
      <c r="H1473" t="s">
        <v>42</v>
      </c>
      <c r="I1473" t="s">
        <v>122</v>
      </c>
      <c r="J1473">
        <v>3</v>
      </c>
      <c r="K1473">
        <v>2000</v>
      </c>
      <c r="L1473">
        <v>6000</v>
      </c>
      <c r="M1473" t="s">
        <v>56</v>
      </c>
      <c r="N1473" t="s">
        <v>57</v>
      </c>
      <c r="O1473" t="s">
        <v>79</v>
      </c>
      <c r="P1473" t="s">
        <v>85</v>
      </c>
      <c r="Q1473" t="s">
        <v>45</v>
      </c>
      <c r="R1473" t="s">
        <v>34</v>
      </c>
      <c r="T1473">
        <v>0</v>
      </c>
    </row>
    <row r="1474" spans="1:20" x14ac:dyDescent="0.45">
      <c r="A1474" t="s">
        <v>1965</v>
      </c>
      <c r="B1474" t="s">
        <v>606</v>
      </c>
      <c r="C1474" t="s">
        <v>286</v>
      </c>
      <c r="D1474" t="s">
        <v>286</v>
      </c>
      <c r="E1474" t="s">
        <v>320</v>
      </c>
      <c r="F1474" t="s">
        <v>25</v>
      </c>
      <c r="G1474" t="s">
        <v>26</v>
      </c>
      <c r="H1474" t="s">
        <v>71</v>
      </c>
      <c r="I1474" t="s">
        <v>117</v>
      </c>
      <c r="J1474">
        <v>0</v>
      </c>
      <c r="K1474">
        <v>100</v>
      </c>
      <c r="L1474">
        <v>0</v>
      </c>
      <c r="M1474" t="s">
        <v>56</v>
      </c>
      <c r="N1474" t="s">
        <v>73</v>
      </c>
      <c r="O1474" t="s">
        <v>64</v>
      </c>
      <c r="P1474" t="s">
        <v>58</v>
      </c>
      <c r="Q1474" t="s">
        <v>33</v>
      </c>
      <c r="R1474" t="s">
        <v>34</v>
      </c>
      <c r="T1474">
        <v>0</v>
      </c>
    </row>
    <row r="1475" spans="1:20" x14ac:dyDescent="0.45">
      <c r="A1475" t="s">
        <v>1966</v>
      </c>
      <c r="B1475" t="s">
        <v>404</v>
      </c>
      <c r="C1475" t="s">
        <v>457</v>
      </c>
      <c r="D1475" t="s">
        <v>404</v>
      </c>
      <c r="E1475" t="s">
        <v>448</v>
      </c>
      <c r="F1475" t="s">
        <v>40</v>
      </c>
      <c r="G1475" t="s">
        <v>41</v>
      </c>
      <c r="H1475" t="s">
        <v>128</v>
      </c>
      <c r="I1475" t="s">
        <v>129</v>
      </c>
      <c r="J1475">
        <v>1</v>
      </c>
      <c r="K1475">
        <v>2000</v>
      </c>
      <c r="L1475">
        <v>2000</v>
      </c>
      <c r="M1475" t="s">
        <v>56</v>
      </c>
      <c r="N1475" t="s">
        <v>30</v>
      </c>
      <c r="O1475" t="s">
        <v>44</v>
      </c>
      <c r="P1475" t="s">
        <v>85</v>
      </c>
      <c r="Q1475" t="s">
        <v>45</v>
      </c>
      <c r="R1475" t="s">
        <v>46</v>
      </c>
      <c r="T1475">
        <v>2</v>
      </c>
    </row>
    <row r="1476" spans="1:20" x14ac:dyDescent="0.45">
      <c r="A1476" t="s">
        <v>1967</v>
      </c>
      <c r="B1476" t="s">
        <v>294</v>
      </c>
      <c r="C1476" t="s">
        <v>294</v>
      </c>
      <c r="D1476" t="s">
        <v>102</v>
      </c>
      <c r="E1476" t="s">
        <v>167</v>
      </c>
      <c r="F1476" t="s">
        <v>25</v>
      </c>
      <c r="G1476" t="s">
        <v>26</v>
      </c>
      <c r="H1476" t="s">
        <v>42</v>
      </c>
      <c r="I1476" t="s">
        <v>43</v>
      </c>
      <c r="J1476">
        <v>-1</v>
      </c>
      <c r="K1476">
        <v>2000</v>
      </c>
      <c r="L1476">
        <v>-1575</v>
      </c>
      <c r="M1476" t="s">
        <v>63</v>
      </c>
      <c r="N1476" t="s">
        <v>73</v>
      </c>
      <c r="O1476" t="s">
        <v>79</v>
      </c>
      <c r="P1476" t="s">
        <v>85</v>
      </c>
      <c r="Q1476" t="s">
        <v>33</v>
      </c>
      <c r="R1476" t="s">
        <v>46</v>
      </c>
      <c r="S1476" t="s">
        <v>254</v>
      </c>
      <c r="T1476">
        <v>-1</v>
      </c>
    </row>
    <row r="1477" spans="1:20" x14ac:dyDescent="0.45">
      <c r="A1477" t="s">
        <v>1968</v>
      </c>
      <c r="B1477" t="s">
        <v>640</v>
      </c>
      <c r="C1477" t="s">
        <v>75</v>
      </c>
      <c r="D1477" t="s">
        <v>429</v>
      </c>
      <c r="E1477" t="s">
        <v>52</v>
      </c>
      <c r="F1477" t="s">
        <v>146</v>
      </c>
      <c r="G1477" t="s">
        <v>147</v>
      </c>
      <c r="H1477" t="s">
        <v>42</v>
      </c>
      <c r="I1477" t="s">
        <v>78</v>
      </c>
      <c r="J1477">
        <v>3</v>
      </c>
      <c r="K1477">
        <v>100</v>
      </c>
      <c r="L1477">
        <v>300</v>
      </c>
      <c r="M1477" t="s">
        <v>29</v>
      </c>
      <c r="N1477" t="s">
        <v>73</v>
      </c>
      <c r="O1477" t="s">
        <v>44</v>
      </c>
      <c r="P1477" t="s">
        <v>32</v>
      </c>
      <c r="Q1477" t="s">
        <v>33</v>
      </c>
      <c r="R1477" t="s">
        <v>46</v>
      </c>
      <c r="T1477">
        <v>3</v>
      </c>
    </row>
    <row r="1478" spans="1:20" x14ac:dyDescent="0.45">
      <c r="A1478" t="s">
        <v>1969</v>
      </c>
      <c r="B1478" t="s">
        <v>377</v>
      </c>
      <c r="C1478" t="s">
        <v>377</v>
      </c>
      <c r="D1478" t="s">
        <v>377</v>
      </c>
      <c r="E1478" t="s">
        <v>221</v>
      </c>
      <c r="F1478" t="s">
        <v>53</v>
      </c>
      <c r="G1478" t="s">
        <v>54</v>
      </c>
      <c r="H1478" t="s">
        <v>42</v>
      </c>
      <c r="I1478" t="s">
        <v>122</v>
      </c>
      <c r="J1478">
        <v>2</v>
      </c>
      <c r="K1478">
        <v>1000</v>
      </c>
      <c r="L1478">
        <v>2000</v>
      </c>
      <c r="M1478" t="s">
        <v>63</v>
      </c>
      <c r="N1478" t="s">
        <v>73</v>
      </c>
      <c r="O1478" t="s">
        <v>44</v>
      </c>
      <c r="P1478" t="s">
        <v>32</v>
      </c>
      <c r="Q1478" t="s">
        <v>33</v>
      </c>
      <c r="R1478" t="s">
        <v>46</v>
      </c>
      <c r="S1478" t="s">
        <v>47</v>
      </c>
      <c r="T1478">
        <v>0</v>
      </c>
    </row>
    <row r="1479" spans="1:20" x14ac:dyDescent="0.45">
      <c r="A1479" t="s">
        <v>1970</v>
      </c>
      <c r="B1479" t="s">
        <v>859</v>
      </c>
      <c r="C1479" t="s">
        <v>689</v>
      </c>
      <c r="D1479" t="s">
        <v>689</v>
      </c>
      <c r="E1479" t="s">
        <v>141</v>
      </c>
      <c r="F1479" t="s">
        <v>40</v>
      </c>
      <c r="G1479" t="s">
        <v>41</v>
      </c>
      <c r="H1479" t="s">
        <v>27</v>
      </c>
      <c r="I1479" t="s">
        <v>55</v>
      </c>
      <c r="J1479">
        <v>1</v>
      </c>
      <c r="K1479">
        <v>500</v>
      </c>
      <c r="L1479">
        <v>500</v>
      </c>
      <c r="M1479" t="s">
        <v>63</v>
      </c>
      <c r="N1479" t="s">
        <v>73</v>
      </c>
      <c r="O1479" t="s">
        <v>79</v>
      </c>
      <c r="P1479" t="s">
        <v>32</v>
      </c>
      <c r="Q1479" t="s">
        <v>33</v>
      </c>
      <c r="T1479">
        <v>0</v>
      </c>
    </row>
    <row r="1480" spans="1:20" x14ac:dyDescent="0.45">
      <c r="A1480" t="s">
        <v>1971</v>
      </c>
      <c r="B1480" t="s">
        <v>106</v>
      </c>
      <c r="C1480" t="s">
        <v>106</v>
      </c>
      <c r="D1480" t="s">
        <v>106</v>
      </c>
      <c r="E1480" t="s">
        <v>348</v>
      </c>
      <c r="F1480" t="s">
        <v>69</v>
      </c>
      <c r="G1480" t="s">
        <v>70</v>
      </c>
      <c r="H1480" t="s">
        <v>27</v>
      </c>
      <c r="I1480" t="s">
        <v>84</v>
      </c>
      <c r="J1480">
        <v>-1</v>
      </c>
      <c r="K1480">
        <v>1000</v>
      </c>
      <c r="L1480">
        <v>-1000</v>
      </c>
      <c r="N1480" t="s">
        <v>30</v>
      </c>
      <c r="O1480" t="s">
        <v>79</v>
      </c>
      <c r="P1480" t="s">
        <v>58</v>
      </c>
      <c r="Q1480" t="s">
        <v>33</v>
      </c>
      <c r="R1480" t="s">
        <v>34</v>
      </c>
      <c r="T1480">
        <v>0</v>
      </c>
    </row>
    <row r="1481" spans="1:20" x14ac:dyDescent="0.45">
      <c r="A1481" t="s">
        <v>1972</v>
      </c>
      <c r="B1481" t="s">
        <v>565</v>
      </c>
      <c r="C1481" t="s">
        <v>419</v>
      </c>
      <c r="D1481" t="s">
        <v>317</v>
      </c>
      <c r="E1481" t="s">
        <v>194</v>
      </c>
      <c r="F1481" t="s">
        <v>25</v>
      </c>
      <c r="G1481" t="s">
        <v>26</v>
      </c>
      <c r="H1481" t="s">
        <v>71</v>
      </c>
      <c r="I1481" t="s">
        <v>117</v>
      </c>
      <c r="J1481">
        <v>1</v>
      </c>
      <c r="K1481">
        <v>100</v>
      </c>
      <c r="L1481">
        <v>100</v>
      </c>
      <c r="M1481" t="s">
        <v>56</v>
      </c>
      <c r="N1481" t="s">
        <v>57</v>
      </c>
      <c r="O1481" t="s">
        <v>79</v>
      </c>
      <c r="P1481" t="s">
        <v>32</v>
      </c>
      <c r="Q1481" t="s">
        <v>45</v>
      </c>
      <c r="R1481" t="s">
        <v>34</v>
      </c>
      <c r="T1481">
        <v>4</v>
      </c>
    </row>
    <row r="1482" spans="1:20" x14ac:dyDescent="0.45">
      <c r="A1482" t="s">
        <v>1973</v>
      </c>
      <c r="B1482" t="s">
        <v>179</v>
      </c>
      <c r="C1482" t="s">
        <v>157</v>
      </c>
      <c r="D1482" t="s">
        <v>180</v>
      </c>
      <c r="E1482" t="s">
        <v>463</v>
      </c>
      <c r="F1482" t="s">
        <v>53</v>
      </c>
      <c r="G1482" t="s">
        <v>54</v>
      </c>
      <c r="H1482" t="s">
        <v>42</v>
      </c>
      <c r="I1482" t="s">
        <v>122</v>
      </c>
      <c r="J1482">
        <v>0</v>
      </c>
      <c r="K1482">
        <v>500</v>
      </c>
      <c r="L1482">
        <v>392</v>
      </c>
      <c r="M1482" t="s">
        <v>29</v>
      </c>
      <c r="N1482" t="s">
        <v>30</v>
      </c>
      <c r="O1482" t="s">
        <v>44</v>
      </c>
      <c r="P1482" t="s">
        <v>85</v>
      </c>
      <c r="Q1482" t="s">
        <v>33</v>
      </c>
      <c r="T1482">
        <v>4</v>
      </c>
    </row>
    <row r="1483" spans="1:20" x14ac:dyDescent="0.45">
      <c r="A1483" t="s">
        <v>1974</v>
      </c>
      <c r="B1483" t="s">
        <v>552</v>
      </c>
      <c r="C1483" t="s">
        <v>398</v>
      </c>
      <c r="D1483" t="s">
        <v>178</v>
      </c>
      <c r="E1483" t="s">
        <v>68</v>
      </c>
      <c r="F1483" t="s">
        <v>25</v>
      </c>
      <c r="G1483" t="s">
        <v>26</v>
      </c>
      <c r="H1483" t="s">
        <v>128</v>
      </c>
      <c r="I1483" t="s">
        <v>231</v>
      </c>
      <c r="J1483">
        <v>1</v>
      </c>
      <c r="K1483">
        <v>1000</v>
      </c>
      <c r="L1483">
        <v>1484</v>
      </c>
      <c r="M1483" t="s">
        <v>56</v>
      </c>
      <c r="N1483" t="s">
        <v>93</v>
      </c>
      <c r="O1483" t="s">
        <v>64</v>
      </c>
      <c r="P1483" t="s">
        <v>58</v>
      </c>
      <c r="Q1483" t="s">
        <v>33</v>
      </c>
      <c r="R1483" t="s">
        <v>46</v>
      </c>
      <c r="S1483" t="s">
        <v>254</v>
      </c>
      <c r="T1483">
        <v>4</v>
      </c>
    </row>
    <row r="1484" spans="1:20" x14ac:dyDescent="0.45">
      <c r="A1484" t="s">
        <v>1975</v>
      </c>
      <c r="B1484" t="s">
        <v>153</v>
      </c>
      <c r="C1484" t="s">
        <v>153</v>
      </c>
      <c r="D1484" t="s">
        <v>682</v>
      </c>
      <c r="E1484" t="s">
        <v>253</v>
      </c>
      <c r="F1484" t="s">
        <v>40</v>
      </c>
      <c r="G1484" t="s">
        <v>41</v>
      </c>
      <c r="H1484" t="s">
        <v>27</v>
      </c>
      <c r="I1484" t="s">
        <v>28</v>
      </c>
      <c r="J1484">
        <v>-1</v>
      </c>
      <c r="K1484">
        <v>100</v>
      </c>
      <c r="L1484">
        <v>-100</v>
      </c>
      <c r="N1484" t="s">
        <v>73</v>
      </c>
      <c r="O1484" t="s">
        <v>79</v>
      </c>
      <c r="P1484" t="s">
        <v>85</v>
      </c>
      <c r="Q1484" t="s">
        <v>45</v>
      </c>
      <c r="R1484" t="s">
        <v>46</v>
      </c>
      <c r="S1484" t="s">
        <v>254</v>
      </c>
      <c r="T1484">
        <v>3</v>
      </c>
    </row>
    <row r="1485" spans="1:20" x14ac:dyDescent="0.45">
      <c r="A1485" t="s">
        <v>1976</v>
      </c>
      <c r="B1485" t="s">
        <v>460</v>
      </c>
      <c r="C1485" t="s">
        <v>460</v>
      </c>
      <c r="D1485" t="s">
        <v>634</v>
      </c>
      <c r="E1485" t="s">
        <v>109</v>
      </c>
      <c r="F1485" t="s">
        <v>115</v>
      </c>
      <c r="G1485" t="s">
        <v>116</v>
      </c>
      <c r="H1485" t="s">
        <v>128</v>
      </c>
      <c r="I1485" t="s">
        <v>231</v>
      </c>
      <c r="J1485">
        <v>3</v>
      </c>
      <c r="K1485">
        <v>0</v>
      </c>
      <c r="L1485">
        <v>0</v>
      </c>
      <c r="M1485" t="s">
        <v>56</v>
      </c>
      <c r="N1485" t="s">
        <v>57</v>
      </c>
      <c r="O1485" t="s">
        <v>64</v>
      </c>
      <c r="P1485" t="s">
        <v>85</v>
      </c>
      <c r="Q1485" t="s">
        <v>45</v>
      </c>
      <c r="R1485" t="s">
        <v>46</v>
      </c>
      <c r="S1485" t="s">
        <v>245</v>
      </c>
      <c r="T1485">
        <v>-1</v>
      </c>
    </row>
    <row r="1486" spans="1:20" x14ac:dyDescent="0.45">
      <c r="A1486" t="s">
        <v>1977</v>
      </c>
      <c r="B1486" t="s">
        <v>976</v>
      </c>
      <c r="C1486" t="s">
        <v>119</v>
      </c>
      <c r="D1486" t="s">
        <v>976</v>
      </c>
      <c r="E1486" t="s">
        <v>134</v>
      </c>
      <c r="F1486" t="s">
        <v>69</v>
      </c>
      <c r="G1486" t="s">
        <v>70</v>
      </c>
      <c r="H1486" t="s">
        <v>71</v>
      </c>
      <c r="I1486" t="s">
        <v>92</v>
      </c>
      <c r="J1486">
        <v>1</v>
      </c>
      <c r="K1486">
        <v>100</v>
      </c>
      <c r="L1486">
        <v>100</v>
      </c>
      <c r="M1486" t="s">
        <v>56</v>
      </c>
      <c r="N1486" t="s">
        <v>73</v>
      </c>
      <c r="O1486" t="s">
        <v>79</v>
      </c>
      <c r="P1486" t="s">
        <v>58</v>
      </c>
      <c r="Q1486" t="s">
        <v>45</v>
      </c>
      <c r="R1486" t="s">
        <v>34</v>
      </c>
      <c r="T1486">
        <v>1</v>
      </c>
    </row>
    <row r="1487" spans="1:20" x14ac:dyDescent="0.45">
      <c r="A1487" t="s">
        <v>1978</v>
      </c>
      <c r="B1487" t="s">
        <v>398</v>
      </c>
      <c r="C1487" t="s">
        <v>398</v>
      </c>
      <c r="D1487" t="s">
        <v>552</v>
      </c>
      <c r="E1487" t="s">
        <v>68</v>
      </c>
      <c r="F1487" t="s">
        <v>168</v>
      </c>
      <c r="G1487" t="s">
        <v>41</v>
      </c>
      <c r="H1487" t="s">
        <v>128</v>
      </c>
      <c r="I1487" t="s">
        <v>129</v>
      </c>
      <c r="J1487">
        <v>-1</v>
      </c>
      <c r="K1487">
        <v>1000</v>
      </c>
      <c r="L1487">
        <v>-1000</v>
      </c>
      <c r="M1487" t="s">
        <v>56</v>
      </c>
      <c r="N1487" t="s">
        <v>93</v>
      </c>
      <c r="O1487" t="s">
        <v>31</v>
      </c>
      <c r="P1487" t="s">
        <v>58</v>
      </c>
      <c r="Q1487" t="s">
        <v>33</v>
      </c>
      <c r="R1487" t="s">
        <v>34</v>
      </c>
      <c r="T1487">
        <v>-1</v>
      </c>
    </row>
    <row r="1488" spans="1:20" x14ac:dyDescent="0.45">
      <c r="A1488" t="s">
        <v>1979</v>
      </c>
      <c r="B1488" t="s">
        <v>735</v>
      </c>
      <c r="C1488" t="s">
        <v>745</v>
      </c>
      <c r="D1488" t="s">
        <v>745</v>
      </c>
      <c r="E1488" t="s">
        <v>238</v>
      </c>
      <c r="F1488" t="s">
        <v>91</v>
      </c>
      <c r="G1488" t="s">
        <v>41</v>
      </c>
      <c r="H1488" t="s">
        <v>71</v>
      </c>
      <c r="I1488" t="s">
        <v>72</v>
      </c>
      <c r="J1488">
        <v>2</v>
      </c>
      <c r="K1488">
        <v>1000</v>
      </c>
      <c r="L1488">
        <v>2000</v>
      </c>
      <c r="M1488" t="s">
        <v>29</v>
      </c>
      <c r="N1488" t="s">
        <v>30</v>
      </c>
      <c r="O1488" t="s">
        <v>44</v>
      </c>
      <c r="P1488" t="s">
        <v>58</v>
      </c>
      <c r="Q1488" t="s">
        <v>45</v>
      </c>
      <c r="R1488" t="s">
        <v>34</v>
      </c>
      <c r="T1488">
        <v>0</v>
      </c>
    </row>
    <row r="1489" spans="1:20" x14ac:dyDescent="0.45">
      <c r="A1489" t="s">
        <v>1980</v>
      </c>
      <c r="B1489" t="s">
        <v>396</v>
      </c>
      <c r="C1489" t="s">
        <v>396</v>
      </c>
      <c r="D1489" t="s">
        <v>38</v>
      </c>
      <c r="E1489" t="s">
        <v>611</v>
      </c>
      <c r="F1489" t="s">
        <v>91</v>
      </c>
      <c r="G1489" t="s">
        <v>41</v>
      </c>
      <c r="H1489" t="s">
        <v>71</v>
      </c>
      <c r="I1489" t="s">
        <v>72</v>
      </c>
      <c r="J1489">
        <v>2</v>
      </c>
      <c r="K1489">
        <v>0</v>
      </c>
      <c r="L1489">
        <v>0</v>
      </c>
      <c r="M1489" t="s">
        <v>29</v>
      </c>
      <c r="N1489" t="s">
        <v>73</v>
      </c>
      <c r="O1489" t="s">
        <v>31</v>
      </c>
      <c r="P1489" t="s">
        <v>58</v>
      </c>
      <c r="Q1489" t="s">
        <v>45</v>
      </c>
      <c r="R1489" t="s">
        <v>34</v>
      </c>
      <c r="T1489">
        <v>2</v>
      </c>
    </row>
    <row r="1490" spans="1:20" x14ac:dyDescent="0.45">
      <c r="A1490" t="s">
        <v>1981</v>
      </c>
      <c r="B1490" t="s">
        <v>606</v>
      </c>
      <c r="C1490" t="s">
        <v>353</v>
      </c>
      <c r="D1490" t="s">
        <v>149</v>
      </c>
      <c r="E1490" t="s">
        <v>39</v>
      </c>
      <c r="F1490" t="s">
        <v>115</v>
      </c>
      <c r="G1490" t="s">
        <v>116</v>
      </c>
      <c r="H1490" t="s">
        <v>27</v>
      </c>
      <c r="I1490" t="s">
        <v>28</v>
      </c>
      <c r="J1490">
        <v>0</v>
      </c>
      <c r="K1490">
        <v>2000</v>
      </c>
      <c r="L1490">
        <v>0</v>
      </c>
      <c r="M1490" t="s">
        <v>29</v>
      </c>
      <c r="N1490" t="s">
        <v>30</v>
      </c>
      <c r="O1490" t="s">
        <v>31</v>
      </c>
      <c r="P1490" t="s">
        <v>32</v>
      </c>
      <c r="Q1490" t="s">
        <v>45</v>
      </c>
      <c r="R1490" t="s">
        <v>34</v>
      </c>
      <c r="T1490">
        <v>7</v>
      </c>
    </row>
    <row r="1491" spans="1:20" x14ac:dyDescent="0.45">
      <c r="A1491" t="s">
        <v>1982</v>
      </c>
      <c r="B1491" t="s">
        <v>622</v>
      </c>
      <c r="C1491" t="s">
        <v>317</v>
      </c>
      <c r="D1491" t="s">
        <v>317</v>
      </c>
      <c r="E1491" t="s">
        <v>244</v>
      </c>
      <c r="F1491" t="s">
        <v>146</v>
      </c>
      <c r="G1491" t="s">
        <v>147</v>
      </c>
      <c r="H1491" t="s">
        <v>27</v>
      </c>
      <c r="I1491" t="s">
        <v>84</v>
      </c>
      <c r="J1491">
        <v>3</v>
      </c>
      <c r="K1491">
        <v>1000</v>
      </c>
      <c r="L1491">
        <v>3000</v>
      </c>
      <c r="M1491" t="s">
        <v>56</v>
      </c>
      <c r="N1491" t="s">
        <v>73</v>
      </c>
      <c r="O1491" t="s">
        <v>64</v>
      </c>
      <c r="P1491" t="s">
        <v>58</v>
      </c>
      <c r="Q1491" t="s">
        <v>33</v>
      </c>
      <c r="R1491" t="s">
        <v>46</v>
      </c>
      <c r="S1491" t="s">
        <v>254</v>
      </c>
      <c r="T1491">
        <v>0</v>
      </c>
    </row>
    <row r="1492" spans="1:20" x14ac:dyDescent="0.45">
      <c r="A1492" t="s">
        <v>1983</v>
      </c>
      <c r="B1492" t="s">
        <v>518</v>
      </c>
      <c r="C1492" t="s">
        <v>603</v>
      </c>
      <c r="D1492" t="s">
        <v>248</v>
      </c>
      <c r="E1492" t="s">
        <v>104</v>
      </c>
      <c r="F1492" t="s">
        <v>168</v>
      </c>
      <c r="G1492" t="s">
        <v>41</v>
      </c>
      <c r="H1492" t="s">
        <v>71</v>
      </c>
      <c r="I1492" t="s">
        <v>92</v>
      </c>
      <c r="J1492">
        <v>0</v>
      </c>
      <c r="K1492">
        <v>100</v>
      </c>
      <c r="L1492">
        <v>350</v>
      </c>
      <c r="M1492" t="s">
        <v>29</v>
      </c>
      <c r="N1492" t="s">
        <v>93</v>
      </c>
      <c r="O1492" t="s">
        <v>31</v>
      </c>
      <c r="P1492" t="s">
        <v>58</v>
      </c>
      <c r="Q1492" t="s">
        <v>33</v>
      </c>
      <c r="R1492" t="s">
        <v>34</v>
      </c>
      <c r="T1492">
        <v>7</v>
      </c>
    </row>
    <row r="1493" spans="1:20" x14ac:dyDescent="0.45">
      <c r="A1493" t="s">
        <v>1984</v>
      </c>
      <c r="B1493" t="s">
        <v>624</v>
      </c>
      <c r="C1493" t="s">
        <v>624</v>
      </c>
      <c r="D1493" t="s">
        <v>624</v>
      </c>
      <c r="E1493" t="s">
        <v>307</v>
      </c>
      <c r="F1493" t="s">
        <v>69</v>
      </c>
      <c r="G1493" t="s">
        <v>70</v>
      </c>
      <c r="H1493" t="s">
        <v>42</v>
      </c>
      <c r="I1493" t="s">
        <v>43</v>
      </c>
      <c r="J1493">
        <v>3</v>
      </c>
      <c r="K1493">
        <v>1000</v>
      </c>
      <c r="L1493">
        <v>3000</v>
      </c>
      <c r="M1493" t="s">
        <v>63</v>
      </c>
      <c r="N1493" t="s">
        <v>57</v>
      </c>
      <c r="O1493" t="s">
        <v>64</v>
      </c>
      <c r="P1493" t="s">
        <v>58</v>
      </c>
      <c r="Q1493" t="s">
        <v>45</v>
      </c>
      <c r="R1493" t="s">
        <v>46</v>
      </c>
      <c r="S1493" t="s">
        <v>47</v>
      </c>
      <c r="T1493">
        <v>0</v>
      </c>
    </row>
    <row r="1494" spans="1:20" x14ac:dyDescent="0.45">
      <c r="A1494" t="s">
        <v>1985</v>
      </c>
      <c r="B1494" t="s">
        <v>909</v>
      </c>
      <c r="C1494" t="s">
        <v>909</v>
      </c>
      <c r="D1494" t="s">
        <v>1026</v>
      </c>
      <c r="E1494" t="s">
        <v>77</v>
      </c>
      <c r="F1494" t="s">
        <v>146</v>
      </c>
      <c r="G1494" t="s">
        <v>147</v>
      </c>
      <c r="H1494" t="s">
        <v>128</v>
      </c>
      <c r="I1494" t="s">
        <v>129</v>
      </c>
      <c r="J1494">
        <v>1</v>
      </c>
      <c r="K1494">
        <v>500</v>
      </c>
      <c r="L1494">
        <v>500</v>
      </c>
      <c r="N1494" t="s">
        <v>93</v>
      </c>
      <c r="O1494" t="s">
        <v>31</v>
      </c>
      <c r="P1494" t="s">
        <v>32</v>
      </c>
      <c r="Q1494" t="s">
        <v>33</v>
      </c>
      <c r="T1494">
        <v>4</v>
      </c>
    </row>
    <row r="1495" spans="1:20" x14ac:dyDescent="0.45">
      <c r="A1495" t="s">
        <v>1986</v>
      </c>
      <c r="B1495" t="s">
        <v>557</v>
      </c>
      <c r="C1495" t="s">
        <v>375</v>
      </c>
      <c r="D1495" t="s">
        <v>557</v>
      </c>
      <c r="E1495" t="s">
        <v>163</v>
      </c>
      <c r="F1495" t="s">
        <v>168</v>
      </c>
      <c r="G1495" t="s">
        <v>41</v>
      </c>
      <c r="H1495" t="s">
        <v>71</v>
      </c>
      <c r="I1495" t="s">
        <v>92</v>
      </c>
      <c r="J1495">
        <v>0</v>
      </c>
      <c r="K1495">
        <v>0</v>
      </c>
      <c r="L1495">
        <v>0</v>
      </c>
      <c r="M1495" t="s">
        <v>29</v>
      </c>
      <c r="N1495" t="s">
        <v>73</v>
      </c>
      <c r="O1495" t="s">
        <v>64</v>
      </c>
      <c r="P1495" t="s">
        <v>32</v>
      </c>
      <c r="Q1495" t="s">
        <v>33</v>
      </c>
      <c r="T1495">
        <v>-1</v>
      </c>
    </row>
    <row r="1496" spans="1:20" x14ac:dyDescent="0.45">
      <c r="A1496" t="s">
        <v>1987</v>
      </c>
      <c r="B1496" t="s">
        <v>326</v>
      </c>
      <c r="C1496" t="s">
        <v>500</v>
      </c>
      <c r="D1496" t="s">
        <v>432</v>
      </c>
      <c r="E1496" t="s">
        <v>62</v>
      </c>
      <c r="F1496" t="s">
        <v>25</v>
      </c>
      <c r="G1496" t="s">
        <v>26</v>
      </c>
      <c r="H1496" t="s">
        <v>71</v>
      </c>
      <c r="I1496" t="s">
        <v>117</v>
      </c>
      <c r="J1496">
        <v>0</v>
      </c>
      <c r="K1496">
        <v>0</v>
      </c>
      <c r="L1496">
        <v>0</v>
      </c>
      <c r="M1496" t="s">
        <v>56</v>
      </c>
      <c r="N1496" t="s">
        <v>73</v>
      </c>
      <c r="O1496" t="s">
        <v>31</v>
      </c>
      <c r="P1496" t="s">
        <v>85</v>
      </c>
      <c r="Q1496" t="s">
        <v>33</v>
      </c>
      <c r="R1496" t="s">
        <v>46</v>
      </c>
      <c r="S1496" t="s">
        <v>245</v>
      </c>
      <c r="T1496">
        <v>2</v>
      </c>
    </row>
    <row r="1497" spans="1:20" x14ac:dyDescent="0.45">
      <c r="A1497" t="s">
        <v>1988</v>
      </c>
      <c r="B1497" t="s">
        <v>442</v>
      </c>
      <c r="C1497" t="s">
        <v>442</v>
      </c>
      <c r="D1497" t="s">
        <v>504</v>
      </c>
      <c r="E1497" t="s">
        <v>68</v>
      </c>
      <c r="F1497" t="s">
        <v>168</v>
      </c>
      <c r="G1497" t="s">
        <v>41</v>
      </c>
      <c r="H1497" t="s">
        <v>42</v>
      </c>
      <c r="I1497" t="s">
        <v>122</v>
      </c>
      <c r="J1497">
        <v>2</v>
      </c>
      <c r="K1497">
        <v>2000</v>
      </c>
      <c r="L1497">
        <v>4000</v>
      </c>
      <c r="N1497" t="s">
        <v>30</v>
      </c>
      <c r="O1497" t="s">
        <v>31</v>
      </c>
      <c r="P1497" t="s">
        <v>85</v>
      </c>
      <c r="Q1497" t="s">
        <v>33</v>
      </c>
      <c r="R1497" t="s">
        <v>46</v>
      </c>
      <c r="S1497" t="s">
        <v>245</v>
      </c>
      <c r="T1497">
        <v>5</v>
      </c>
    </row>
    <row r="1498" spans="1:20" x14ac:dyDescent="0.45">
      <c r="A1498" t="s">
        <v>1989</v>
      </c>
      <c r="B1498" t="s">
        <v>166</v>
      </c>
      <c r="C1498" t="s">
        <v>942</v>
      </c>
      <c r="D1498" t="s">
        <v>375</v>
      </c>
      <c r="E1498" t="s">
        <v>359</v>
      </c>
      <c r="F1498" t="s">
        <v>53</v>
      </c>
      <c r="G1498" t="s">
        <v>54</v>
      </c>
      <c r="H1498" t="s">
        <v>128</v>
      </c>
      <c r="I1498" t="s">
        <v>169</v>
      </c>
      <c r="J1498">
        <v>-1</v>
      </c>
      <c r="K1498">
        <v>100</v>
      </c>
      <c r="L1498">
        <v>-100</v>
      </c>
      <c r="M1498" t="s">
        <v>29</v>
      </c>
      <c r="N1498" t="s">
        <v>93</v>
      </c>
      <c r="O1498" t="s">
        <v>64</v>
      </c>
      <c r="P1498" t="s">
        <v>58</v>
      </c>
      <c r="Q1498" t="s">
        <v>33</v>
      </c>
      <c r="R1498" t="s">
        <v>46</v>
      </c>
      <c r="S1498" t="s">
        <v>254</v>
      </c>
      <c r="T1498">
        <v>4</v>
      </c>
    </row>
    <row r="1499" spans="1:20" x14ac:dyDescent="0.45">
      <c r="A1499" t="s">
        <v>1990</v>
      </c>
      <c r="B1499" t="s">
        <v>364</v>
      </c>
      <c r="C1499" t="s">
        <v>133</v>
      </c>
      <c r="D1499" t="s">
        <v>546</v>
      </c>
      <c r="E1499" t="s">
        <v>90</v>
      </c>
      <c r="F1499" t="s">
        <v>69</v>
      </c>
      <c r="G1499" t="s">
        <v>70</v>
      </c>
      <c r="H1499" t="s">
        <v>71</v>
      </c>
      <c r="I1499" t="s">
        <v>92</v>
      </c>
      <c r="J1499">
        <v>0</v>
      </c>
      <c r="K1499">
        <v>1000</v>
      </c>
      <c r="L1499">
        <v>0</v>
      </c>
      <c r="M1499" t="s">
        <v>63</v>
      </c>
      <c r="N1499" t="s">
        <v>93</v>
      </c>
      <c r="O1499" t="s">
        <v>31</v>
      </c>
      <c r="P1499" t="s">
        <v>32</v>
      </c>
      <c r="Q1499" t="s">
        <v>45</v>
      </c>
      <c r="R1499" t="s">
        <v>34</v>
      </c>
      <c r="T1499">
        <v>5</v>
      </c>
    </row>
    <row r="1500" spans="1:20" x14ac:dyDescent="0.45">
      <c r="A1500" t="s">
        <v>1991</v>
      </c>
      <c r="B1500" t="s">
        <v>358</v>
      </c>
      <c r="C1500" t="s">
        <v>386</v>
      </c>
      <c r="D1500" t="s">
        <v>99</v>
      </c>
      <c r="E1500" t="s">
        <v>181</v>
      </c>
      <c r="F1500" t="s">
        <v>115</v>
      </c>
      <c r="G1500" t="s">
        <v>116</v>
      </c>
      <c r="H1500" t="s">
        <v>27</v>
      </c>
      <c r="I1500" t="s">
        <v>28</v>
      </c>
      <c r="J1500">
        <v>2</v>
      </c>
      <c r="K1500">
        <v>2000</v>
      </c>
      <c r="L1500">
        <v>4000</v>
      </c>
      <c r="M1500" t="s">
        <v>56</v>
      </c>
      <c r="N1500" t="s">
        <v>30</v>
      </c>
      <c r="O1500" t="s">
        <v>64</v>
      </c>
      <c r="P1500" t="s">
        <v>85</v>
      </c>
      <c r="Q1500" t="s">
        <v>45</v>
      </c>
      <c r="R1500" t="s">
        <v>34</v>
      </c>
      <c r="T1500">
        <v>3</v>
      </c>
    </row>
    <row r="1501" spans="1:20" x14ac:dyDescent="0.45">
      <c r="A1501" t="s">
        <v>1992</v>
      </c>
      <c r="B1501" t="s">
        <v>461</v>
      </c>
      <c r="C1501" t="s">
        <v>161</v>
      </c>
      <c r="D1501" t="s">
        <v>461</v>
      </c>
      <c r="E1501" t="s">
        <v>487</v>
      </c>
      <c r="F1501" t="s">
        <v>91</v>
      </c>
      <c r="G1501" t="s">
        <v>41</v>
      </c>
      <c r="H1501" t="s">
        <v>128</v>
      </c>
      <c r="I1501" t="s">
        <v>169</v>
      </c>
      <c r="J1501">
        <v>-1</v>
      </c>
      <c r="K1501">
        <v>2000</v>
      </c>
      <c r="L1501">
        <v>-2000</v>
      </c>
      <c r="N1501" t="s">
        <v>57</v>
      </c>
      <c r="O1501" t="s">
        <v>64</v>
      </c>
      <c r="P1501" t="s">
        <v>85</v>
      </c>
      <c r="Q1501" t="s">
        <v>33</v>
      </c>
      <c r="R1501" t="s">
        <v>46</v>
      </c>
      <c r="S1501" t="s">
        <v>47</v>
      </c>
      <c r="T1501">
        <v>1</v>
      </c>
    </row>
    <row r="1502" spans="1:20" x14ac:dyDescent="0.45">
      <c r="A1502" t="s">
        <v>1993</v>
      </c>
      <c r="B1502" t="s">
        <v>174</v>
      </c>
      <c r="C1502" t="s">
        <v>174</v>
      </c>
      <c r="D1502" t="s">
        <v>470</v>
      </c>
      <c r="E1502" t="s">
        <v>163</v>
      </c>
      <c r="F1502" t="s">
        <v>53</v>
      </c>
      <c r="G1502" t="s">
        <v>54</v>
      </c>
      <c r="H1502" t="s">
        <v>71</v>
      </c>
      <c r="I1502" t="s">
        <v>117</v>
      </c>
      <c r="J1502">
        <v>-1</v>
      </c>
      <c r="K1502">
        <v>1000</v>
      </c>
      <c r="L1502">
        <v>-1000</v>
      </c>
      <c r="M1502" t="s">
        <v>63</v>
      </c>
      <c r="N1502" t="s">
        <v>57</v>
      </c>
      <c r="O1502" t="s">
        <v>64</v>
      </c>
      <c r="P1502" t="s">
        <v>85</v>
      </c>
      <c r="Q1502" t="s">
        <v>45</v>
      </c>
      <c r="R1502" t="s">
        <v>34</v>
      </c>
      <c r="T1502">
        <v>5</v>
      </c>
    </row>
    <row r="1503" spans="1:20" x14ac:dyDescent="0.45">
      <c r="A1503" t="s">
        <v>1994</v>
      </c>
      <c r="B1503" t="s">
        <v>211</v>
      </c>
      <c r="C1503" t="s">
        <v>309</v>
      </c>
      <c r="D1503" t="s">
        <v>310</v>
      </c>
      <c r="E1503" t="s">
        <v>181</v>
      </c>
      <c r="F1503" t="s">
        <v>115</v>
      </c>
      <c r="G1503" t="s">
        <v>116</v>
      </c>
      <c r="H1503" t="s">
        <v>42</v>
      </c>
      <c r="I1503" t="s">
        <v>43</v>
      </c>
      <c r="J1503">
        <v>3</v>
      </c>
      <c r="K1503">
        <v>2000</v>
      </c>
      <c r="L1503">
        <v>6000</v>
      </c>
      <c r="M1503" t="s">
        <v>63</v>
      </c>
      <c r="N1503" t="s">
        <v>93</v>
      </c>
      <c r="O1503" t="s">
        <v>79</v>
      </c>
      <c r="P1503" t="s">
        <v>85</v>
      </c>
      <c r="Q1503" t="s">
        <v>33</v>
      </c>
      <c r="R1503" t="s">
        <v>46</v>
      </c>
      <c r="T1503">
        <v>2</v>
      </c>
    </row>
    <row r="1504" spans="1:20" x14ac:dyDescent="0.45">
      <c r="A1504" t="s">
        <v>1995</v>
      </c>
      <c r="B1504" t="s">
        <v>589</v>
      </c>
      <c r="C1504" t="s">
        <v>484</v>
      </c>
      <c r="D1504" t="s">
        <v>565</v>
      </c>
      <c r="E1504" t="s">
        <v>361</v>
      </c>
      <c r="F1504" t="s">
        <v>91</v>
      </c>
      <c r="G1504" t="s">
        <v>41</v>
      </c>
      <c r="H1504" t="s">
        <v>27</v>
      </c>
      <c r="I1504" t="s">
        <v>28</v>
      </c>
      <c r="J1504">
        <v>2</v>
      </c>
      <c r="K1504">
        <v>100</v>
      </c>
      <c r="L1504">
        <v>200</v>
      </c>
      <c r="M1504" t="s">
        <v>56</v>
      </c>
      <c r="N1504" t="s">
        <v>73</v>
      </c>
      <c r="O1504" t="s">
        <v>44</v>
      </c>
      <c r="P1504" t="s">
        <v>85</v>
      </c>
      <c r="Q1504" t="s">
        <v>33</v>
      </c>
      <c r="R1504" t="s">
        <v>46</v>
      </c>
      <c r="S1504" t="s">
        <v>47</v>
      </c>
      <c r="T1504">
        <v>7</v>
      </c>
    </row>
    <row r="1505" spans="1:20" x14ac:dyDescent="0.45">
      <c r="A1505" t="s">
        <v>1996</v>
      </c>
      <c r="B1505" t="s">
        <v>505</v>
      </c>
      <c r="C1505" t="s">
        <v>546</v>
      </c>
      <c r="D1505" t="s">
        <v>505</v>
      </c>
      <c r="E1505" t="s">
        <v>141</v>
      </c>
      <c r="F1505" t="s">
        <v>146</v>
      </c>
      <c r="G1505" t="s">
        <v>147</v>
      </c>
      <c r="H1505" t="s">
        <v>71</v>
      </c>
      <c r="I1505" t="s">
        <v>117</v>
      </c>
      <c r="J1505">
        <v>1</v>
      </c>
      <c r="K1505">
        <v>500</v>
      </c>
      <c r="L1505">
        <v>635</v>
      </c>
      <c r="M1505" t="s">
        <v>56</v>
      </c>
      <c r="N1505" t="s">
        <v>30</v>
      </c>
      <c r="O1505" t="s">
        <v>31</v>
      </c>
      <c r="P1505" t="s">
        <v>32</v>
      </c>
      <c r="Q1505" t="s">
        <v>33</v>
      </c>
      <c r="R1505" t="s">
        <v>34</v>
      </c>
      <c r="T1505">
        <v>1</v>
      </c>
    </row>
    <row r="1506" spans="1:20" x14ac:dyDescent="0.45">
      <c r="A1506" t="s">
        <v>1997</v>
      </c>
      <c r="B1506" t="s">
        <v>659</v>
      </c>
      <c r="C1506" t="s">
        <v>461</v>
      </c>
      <c r="D1506" t="s">
        <v>108</v>
      </c>
      <c r="E1506" t="s">
        <v>280</v>
      </c>
      <c r="F1506" t="s">
        <v>25</v>
      </c>
      <c r="G1506" t="s">
        <v>26</v>
      </c>
      <c r="H1506" t="s">
        <v>128</v>
      </c>
      <c r="I1506" t="s">
        <v>231</v>
      </c>
      <c r="J1506">
        <v>-1</v>
      </c>
      <c r="K1506">
        <v>0</v>
      </c>
      <c r="L1506">
        <v>0</v>
      </c>
      <c r="N1506" t="s">
        <v>30</v>
      </c>
      <c r="O1506" t="s">
        <v>44</v>
      </c>
      <c r="P1506" t="s">
        <v>58</v>
      </c>
      <c r="Q1506" t="s">
        <v>33</v>
      </c>
      <c r="T1506">
        <v>5</v>
      </c>
    </row>
    <row r="1507" spans="1:20" x14ac:dyDescent="0.45">
      <c r="A1507" t="s">
        <v>1998</v>
      </c>
      <c r="B1507" t="s">
        <v>418</v>
      </c>
      <c r="C1507" t="s">
        <v>807</v>
      </c>
      <c r="D1507" t="s">
        <v>483</v>
      </c>
      <c r="E1507" t="s">
        <v>236</v>
      </c>
      <c r="F1507" t="s">
        <v>40</v>
      </c>
      <c r="G1507" t="s">
        <v>41</v>
      </c>
      <c r="H1507" t="s">
        <v>128</v>
      </c>
      <c r="I1507" t="s">
        <v>129</v>
      </c>
      <c r="J1507">
        <v>-1</v>
      </c>
      <c r="K1507">
        <v>1000</v>
      </c>
      <c r="L1507">
        <v>-1000</v>
      </c>
      <c r="N1507" t="s">
        <v>93</v>
      </c>
      <c r="O1507" t="s">
        <v>79</v>
      </c>
      <c r="P1507" t="s">
        <v>32</v>
      </c>
      <c r="Q1507" t="s">
        <v>33</v>
      </c>
      <c r="R1507" t="s">
        <v>46</v>
      </c>
      <c r="S1507" t="s">
        <v>47</v>
      </c>
      <c r="T1507">
        <v>3</v>
      </c>
    </row>
    <row r="1508" spans="1:20" x14ac:dyDescent="0.45">
      <c r="A1508" t="s">
        <v>1999</v>
      </c>
      <c r="B1508" t="s">
        <v>644</v>
      </c>
      <c r="C1508" t="s">
        <v>230</v>
      </c>
      <c r="D1508" t="s">
        <v>410</v>
      </c>
      <c r="E1508" t="s">
        <v>368</v>
      </c>
      <c r="F1508" t="s">
        <v>115</v>
      </c>
      <c r="G1508" t="s">
        <v>116</v>
      </c>
      <c r="H1508" t="s">
        <v>27</v>
      </c>
      <c r="I1508" t="s">
        <v>84</v>
      </c>
      <c r="J1508">
        <v>-1</v>
      </c>
      <c r="K1508">
        <v>500</v>
      </c>
      <c r="L1508">
        <v>-500</v>
      </c>
      <c r="N1508" t="s">
        <v>57</v>
      </c>
      <c r="O1508" t="s">
        <v>79</v>
      </c>
      <c r="P1508" t="s">
        <v>85</v>
      </c>
      <c r="Q1508" t="s">
        <v>33</v>
      </c>
      <c r="R1508" t="s">
        <v>46</v>
      </c>
      <c r="T1508">
        <v>6</v>
      </c>
    </row>
    <row r="1509" spans="1:20" x14ac:dyDescent="0.45">
      <c r="A1509" t="s">
        <v>2000</v>
      </c>
      <c r="B1509" t="s">
        <v>630</v>
      </c>
      <c r="C1509" t="s">
        <v>99</v>
      </c>
      <c r="D1509" t="s">
        <v>100</v>
      </c>
      <c r="E1509" t="s">
        <v>356</v>
      </c>
      <c r="F1509" t="s">
        <v>25</v>
      </c>
      <c r="G1509" t="s">
        <v>26</v>
      </c>
      <c r="H1509" t="s">
        <v>42</v>
      </c>
      <c r="I1509" t="s">
        <v>78</v>
      </c>
      <c r="J1509">
        <v>0</v>
      </c>
      <c r="K1509">
        <v>500</v>
      </c>
      <c r="L1509">
        <v>0</v>
      </c>
      <c r="M1509" t="s">
        <v>63</v>
      </c>
      <c r="N1509" t="s">
        <v>73</v>
      </c>
      <c r="O1509" t="s">
        <v>64</v>
      </c>
      <c r="P1509" t="s">
        <v>58</v>
      </c>
      <c r="Q1509" t="s">
        <v>45</v>
      </c>
      <c r="T1509">
        <v>3</v>
      </c>
    </row>
    <row r="1510" spans="1:20" x14ac:dyDescent="0.45">
      <c r="A1510" t="s">
        <v>2001</v>
      </c>
      <c r="B1510" t="s">
        <v>225</v>
      </c>
      <c r="C1510" t="s">
        <v>378</v>
      </c>
      <c r="D1510" t="s">
        <v>759</v>
      </c>
      <c r="E1510" t="s">
        <v>77</v>
      </c>
      <c r="F1510" t="s">
        <v>25</v>
      </c>
      <c r="G1510" t="s">
        <v>26</v>
      </c>
      <c r="H1510" t="s">
        <v>42</v>
      </c>
      <c r="I1510" t="s">
        <v>78</v>
      </c>
      <c r="J1510">
        <v>0</v>
      </c>
      <c r="K1510">
        <v>500</v>
      </c>
      <c r="L1510">
        <v>0</v>
      </c>
      <c r="M1510" t="s">
        <v>56</v>
      </c>
      <c r="N1510" t="s">
        <v>93</v>
      </c>
      <c r="O1510" t="s">
        <v>31</v>
      </c>
      <c r="P1510" t="s">
        <v>85</v>
      </c>
      <c r="Q1510" t="s">
        <v>33</v>
      </c>
      <c r="T1510">
        <v>6</v>
      </c>
    </row>
    <row r="1511" spans="1:20" x14ac:dyDescent="0.45">
      <c r="A1511" t="s">
        <v>2002</v>
      </c>
      <c r="B1511" t="s">
        <v>442</v>
      </c>
      <c r="C1511" t="s">
        <v>132</v>
      </c>
      <c r="D1511" t="s">
        <v>441</v>
      </c>
      <c r="E1511" t="s">
        <v>163</v>
      </c>
      <c r="F1511" t="s">
        <v>168</v>
      </c>
      <c r="G1511" t="s">
        <v>41</v>
      </c>
      <c r="H1511" t="s">
        <v>71</v>
      </c>
      <c r="I1511" t="s">
        <v>117</v>
      </c>
      <c r="J1511">
        <v>1</v>
      </c>
      <c r="K1511">
        <v>100</v>
      </c>
      <c r="L1511">
        <v>100</v>
      </c>
      <c r="M1511" t="s">
        <v>29</v>
      </c>
      <c r="N1511" t="s">
        <v>73</v>
      </c>
      <c r="O1511" t="s">
        <v>79</v>
      </c>
      <c r="P1511" t="s">
        <v>58</v>
      </c>
      <c r="Q1511" t="s">
        <v>45</v>
      </c>
      <c r="R1511" t="s">
        <v>46</v>
      </c>
      <c r="S1511" t="s">
        <v>47</v>
      </c>
      <c r="T1511">
        <v>2</v>
      </c>
    </row>
    <row r="1512" spans="1:20" x14ac:dyDescent="0.45">
      <c r="A1512" t="s">
        <v>2003</v>
      </c>
      <c r="B1512" t="s">
        <v>745</v>
      </c>
      <c r="C1512" t="s">
        <v>184</v>
      </c>
      <c r="D1512" t="s">
        <v>735</v>
      </c>
      <c r="E1512" t="s">
        <v>181</v>
      </c>
      <c r="F1512" t="s">
        <v>25</v>
      </c>
      <c r="G1512" t="s">
        <v>26</v>
      </c>
      <c r="H1512" t="s">
        <v>128</v>
      </c>
      <c r="I1512" t="s">
        <v>169</v>
      </c>
      <c r="J1512">
        <v>1</v>
      </c>
      <c r="K1512">
        <v>500</v>
      </c>
      <c r="L1512">
        <v>500</v>
      </c>
      <c r="M1512" t="s">
        <v>56</v>
      </c>
      <c r="N1512" t="s">
        <v>30</v>
      </c>
      <c r="O1512" t="s">
        <v>31</v>
      </c>
      <c r="P1512" t="s">
        <v>32</v>
      </c>
      <c r="Q1512" t="s">
        <v>33</v>
      </c>
      <c r="T1512">
        <v>1</v>
      </c>
    </row>
    <row r="1513" spans="1:20" x14ac:dyDescent="0.45">
      <c r="A1513" t="s">
        <v>2004</v>
      </c>
      <c r="B1513" t="s">
        <v>735</v>
      </c>
      <c r="C1513" t="s">
        <v>87</v>
      </c>
      <c r="D1513" t="s">
        <v>441</v>
      </c>
      <c r="E1513" t="s">
        <v>287</v>
      </c>
      <c r="F1513" t="s">
        <v>53</v>
      </c>
      <c r="G1513" t="s">
        <v>54</v>
      </c>
      <c r="H1513" t="s">
        <v>42</v>
      </c>
      <c r="I1513" t="s">
        <v>43</v>
      </c>
      <c r="J1513">
        <v>-1</v>
      </c>
      <c r="K1513">
        <v>1000</v>
      </c>
      <c r="L1513">
        <v>-1000</v>
      </c>
      <c r="M1513" t="s">
        <v>29</v>
      </c>
      <c r="N1513" t="s">
        <v>57</v>
      </c>
      <c r="O1513" t="s">
        <v>44</v>
      </c>
      <c r="P1513" t="s">
        <v>32</v>
      </c>
      <c r="Q1513" t="s">
        <v>33</v>
      </c>
      <c r="R1513" t="s">
        <v>46</v>
      </c>
      <c r="S1513" t="s">
        <v>47</v>
      </c>
      <c r="T1513">
        <v>7</v>
      </c>
    </row>
    <row r="1514" spans="1:20" x14ac:dyDescent="0.45">
      <c r="A1514" t="s">
        <v>2005</v>
      </c>
      <c r="B1514" t="s">
        <v>652</v>
      </c>
      <c r="C1514" t="s">
        <v>153</v>
      </c>
      <c r="D1514" t="s">
        <v>470</v>
      </c>
      <c r="E1514" t="s">
        <v>287</v>
      </c>
      <c r="F1514" t="s">
        <v>91</v>
      </c>
      <c r="G1514" t="s">
        <v>41</v>
      </c>
      <c r="H1514" t="s">
        <v>27</v>
      </c>
      <c r="I1514" t="s">
        <v>28</v>
      </c>
      <c r="J1514">
        <v>3</v>
      </c>
      <c r="K1514">
        <v>2000</v>
      </c>
      <c r="L1514">
        <v>6000</v>
      </c>
      <c r="N1514" t="s">
        <v>57</v>
      </c>
      <c r="O1514" t="s">
        <v>44</v>
      </c>
      <c r="P1514" t="s">
        <v>32</v>
      </c>
      <c r="Q1514" t="s">
        <v>45</v>
      </c>
      <c r="R1514" t="s">
        <v>46</v>
      </c>
      <c r="T1514">
        <v>7</v>
      </c>
    </row>
    <row r="1515" spans="1:20" x14ac:dyDescent="0.45">
      <c r="A1515" t="s">
        <v>2006</v>
      </c>
      <c r="B1515" t="s">
        <v>310</v>
      </c>
      <c r="C1515" t="s">
        <v>398</v>
      </c>
      <c r="D1515" t="s">
        <v>179</v>
      </c>
      <c r="E1515" t="s">
        <v>305</v>
      </c>
      <c r="F1515" t="s">
        <v>91</v>
      </c>
      <c r="G1515" t="s">
        <v>41</v>
      </c>
      <c r="H1515" t="s">
        <v>71</v>
      </c>
      <c r="I1515" t="s">
        <v>117</v>
      </c>
      <c r="J1515">
        <v>1</v>
      </c>
      <c r="K1515">
        <v>2000</v>
      </c>
      <c r="L1515">
        <v>2000</v>
      </c>
      <c r="M1515" t="s">
        <v>56</v>
      </c>
      <c r="N1515" t="s">
        <v>73</v>
      </c>
      <c r="O1515" t="s">
        <v>79</v>
      </c>
      <c r="P1515" t="s">
        <v>32</v>
      </c>
      <c r="Q1515" t="s">
        <v>33</v>
      </c>
      <c r="T1515">
        <v>7</v>
      </c>
    </row>
    <row r="1516" spans="1:20" x14ac:dyDescent="0.45">
      <c r="A1516" t="s">
        <v>2007</v>
      </c>
      <c r="B1516" t="s">
        <v>504</v>
      </c>
      <c r="C1516" t="s">
        <v>133</v>
      </c>
      <c r="D1516" t="s">
        <v>718</v>
      </c>
      <c r="E1516" t="s">
        <v>351</v>
      </c>
      <c r="F1516" t="s">
        <v>91</v>
      </c>
      <c r="G1516" t="s">
        <v>41</v>
      </c>
      <c r="H1516" t="s">
        <v>71</v>
      </c>
      <c r="I1516" t="s">
        <v>72</v>
      </c>
      <c r="J1516">
        <v>1</v>
      </c>
      <c r="K1516">
        <v>0</v>
      </c>
      <c r="L1516">
        <v>0</v>
      </c>
      <c r="M1516" t="s">
        <v>63</v>
      </c>
      <c r="N1516" t="s">
        <v>57</v>
      </c>
      <c r="O1516" t="s">
        <v>64</v>
      </c>
      <c r="P1516" t="s">
        <v>58</v>
      </c>
      <c r="Q1516" t="s">
        <v>45</v>
      </c>
      <c r="R1516" t="s">
        <v>46</v>
      </c>
      <c r="T1516">
        <v>2</v>
      </c>
    </row>
    <row r="1517" spans="1:20" x14ac:dyDescent="0.45">
      <c r="A1517" t="s">
        <v>2008</v>
      </c>
      <c r="B1517" t="s">
        <v>132</v>
      </c>
      <c r="C1517" t="s">
        <v>441</v>
      </c>
      <c r="D1517" t="s">
        <v>525</v>
      </c>
      <c r="E1517" t="s">
        <v>356</v>
      </c>
      <c r="F1517" t="s">
        <v>53</v>
      </c>
      <c r="G1517" t="s">
        <v>54</v>
      </c>
      <c r="H1517" t="s">
        <v>128</v>
      </c>
      <c r="I1517" t="s">
        <v>231</v>
      </c>
      <c r="J1517">
        <v>0</v>
      </c>
      <c r="K1517">
        <v>2000</v>
      </c>
      <c r="L1517">
        <v>0</v>
      </c>
      <c r="N1517" t="s">
        <v>73</v>
      </c>
      <c r="O1517" t="s">
        <v>44</v>
      </c>
      <c r="P1517" t="s">
        <v>32</v>
      </c>
      <c r="Q1517" t="s">
        <v>45</v>
      </c>
      <c r="R1517" t="s">
        <v>34</v>
      </c>
      <c r="T1517">
        <v>6</v>
      </c>
    </row>
    <row r="1518" spans="1:20" x14ac:dyDescent="0.45">
      <c r="A1518" t="s">
        <v>2009</v>
      </c>
      <c r="B1518" t="s">
        <v>386</v>
      </c>
      <c r="C1518" t="s">
        <v>99</v>
      </c>
      <c r="D1518" t="s">
        <v>945</v>
      </c>
      <c r="E1518" t="s">
        <v>249</v>
      </c>
      <c r="F1518" t="s">
        <v>115</v>
      </c>
      <c r="G1518" t="s">
        <v>116</v>
      </c>
      <c r="H1518" t="s">
        <v>42</v>
      </c>
      <c r="I1518" t="s">
        <v>122</v>
      </c>
      <c r="J1518">
        <v>0</v>
      </c>
      <c r="K1518">
        <v>100</v>
      </c>
      <c r="L1518">
        <v>0</v>
      </c>
      <c r="M1518" t="s">
        <v>63</v>
      </c>
      <c r="N1518" t="s">
        <v>93</v>
      </c>
      <c r="O1518" t="s">
        <v>79</v>
      </c>
      <c r="P1518" t="s">
        <v>85</v>
      </c>
      <c r="Q1518" t="s">
        <v>33</v>
      </c>
      <c r="T1518">
        <v>6</v>
      </c>
    </row>
    <row r="1519" spans="1:20" x14ac:dyDescent="0.45">
      <c r="A1519" t="s">
        <v>2010</v>
      </c>
      <c r="B1519" t="s">
        <v>520</v>
      </c>
      <c r="C1519" t="s">
        <v>520</v>
      </c>
      <c r="D1519" t="s">
        <v>520</v>
      </c>
      <c r="E1519" t="s">
        <v>238</v>
      </c>
      <c r="F1519" t="s">
        <v>146</v>
      </c>
      <c r="G1519" t="s">
        <v>147</v>
      </c>
      <c r="H1519" t="s">
        <v>128</v>
      </c>
      <c r="I1519" t="s">
        <v>231</v>
      </c>
      <c r="J1519">
        <v>3</v>
      </c>
      <c r="K1519">
        <v>100</v>
      </c>
      <c r="L1519">
        <v>300</v>
      </c>
      <c r="N1519" t="s">
        <v>93</v>
      </c>
      <c r="O1519" t="s">
        <v>64</v>
      </c>
      <c r="P1519" t="s">
        <v>85</v>
      </c>
      <c r="Q1519" t="s">
        <v>45</v>
      </c>
      <c r="R1519" t="s">
        <v>34</v>
      </c>
      <c r="T1519">
        <v>0</v>
      </c>
    </row>
    <row r="1520" spans="1:20" x14ac:dyDescent="0.45">
      <c r="A1520" t="s">
        <v>2011</v>
      </c>
      <c r="B1520" t="s">
        <v>330</v>
      </c>
      <c r="C1520" t="s">
        <v>283</v>
      </c>
      <c r="D1520" t="s">
        <v>329</v>
      </c>
      <c r="E1520" t="s">
        <v>611</v>
      </c>
      <c r="F1520" t="s">
        <v>40</v>
      </c>
      <c r="G1520" t="s">
        <v>41</v>
      </c>
      <c r="H1520" t="s">
        <v>42</v>
      </c>
      <c r="I1520" t="s">
        <v>78</v>
      </c>
      <c r="J1520">
        <v>-1</v>
      </c>
      <c r="K1520">
        <v>100</v>
      </c>
      <c r="L1520">
        <v>-100</v>
      </c>
      <c r="M1520" t="s">
        <v>63</v>
      </c>
      <c r="N1520" t="s">
        <v>30</v>
      </c>
      <c r="O1520" t="s">
        <v>44</v>
      </c>
      <c r="P1520" t="s">
        <v>85</v>
      </c>
      <c r="Q1520" t="s">
        <v>45</v>
      </c>
      <c r="R1520" t="s">
        <v>34</v>
      </c>
      <c r="T1520">
        <v>1</v>
      </c>
    </row>
    <row r="1521" spans="1:20" x14ac:dyDescent="0.45">
      <c r="A1521" t="s">
        <v>2012</v>
      </c>
      <c r="B1521" t="s">
        <v>22</v>
      </c>
      <c r="C1521" t="s">
        <v>196</v>
      </c>
      <c r="D1521" t="s">
        <v>628</v>
      </c>
      <c r="E1521" t="s">
        <v>547</v>
      </c>
      <c r="F1521" t="s">
        <v>69</v>
      </c>
      <c r="G1521" t="s">
        <v>70</v>
      </c>
      <c r="H1521" t="s">
        <v>128</v>
      </c>
      <c r="I1521" t="s">
        <v>169</v>
      </c>
      <c r="J1521">
        <v>2</v>
      </c>
      <c r="K1521">
        <v>2000</v>
      </c>
      <c r="L1521">
        <v>4000</v>
      </c>
      <c r="M1521" t="s">
        <v>56</v>
      </c>
      <c r="N1521" t="s">
        <v>73</v>
      </c>
      <c r="O1521" t="s">
        <v>31</v>
      </c>
      <c r="P1521" t="s">
        <v>32</v>
      </c>
      <c r="Q1521" t="s">
        <v>45</v>
      </c>
      <c r="R1521" t="s">
        <v>46</v>
      </c>
      <c r="S1521" t="s">
        <v>254</v>
      </c>
      <c r="T1521">
        <v>1</v>
      </c>
    </row>
    <row r="1522" spans="1:20" x14ac:dyDescent="0.45">
      <c r="A1522" t="s">
        <v>2013</v>
      </c>
      <c r="B1522" t="s">
        <v>637</v>
      </c>
      <c r="C1522" t="s">
        <v>544</v>
      </c>
      <c r="D1522" t="s">
        <v>682</v>
      </c>
      <c r="E1522" t="s">
        <v>487</v>
      </c>
      <c r="F1522" t="s">
        <v>168</v>
      </c>
      <c r="G1522" t="s">
        <v>41</v>
      </c>
      <c r="H1522" t="s">
        <v>128</v>
      </c>
      <c r="I1522" t="s">
        <v>231</v>
      </c>
      <c r="J1522">
        <v>1</v>
      </c>
      <c r="K1522">
        <v>1000</v>
      </c>
      <c r="L1522">
        <v>1000</v>
      </c>
      <c r="M1522" t="s">
        <v>56</v>
      </c>
      <c r="N1522" t="s">
        <v>73</v>
      </c>
      <c r="O1522" t="s">
        <v>44</v>
      </c>
      <c r="P1522" t="s">
        <v>32</v>
      </c>
      <c r="Q1522" t="s">
        <v>33</v>
      </c>
      <c r="R1522" t="s">
        <v>46</v>
      </c>
      <c r="T1522">
        <v>4</v>
      </c>
    </row>
    <row r="1523" spans="1:20" x14ac:dyDescent="0.45">
      <c r="A1523" t="s">
        <v>2014</v>
      </c>
      <c r="B1523" t="s">
        <v>521</v>
      </c>
      <c r="C1523" t="s">
        <v>571</v>
      </c>
      <c r="D1523" t="s">
        <v>188</v>
      </c>
      <c r="E1523" t="s">
        <v>334</v>
      </c>
      <c r="F1523" t="s">
        <v>91</v>
      </c>
      <c r="G1523" t="s">
        <v>41</v>
      </c>
      <c r="H1523" t="s">
        <v>27</v>
      </c>
      <c r="I1523" t="s">
        <v>55</v>
      </c>
      <c r="J1523">
        <v>1</v>
      </c>
      <c r="K1523">
        <v>0</v>
      </c>
      <c r="L1523">
        <v>0</v>
      </c>
      <c r="M1523" t="s">
        <v>56</v>
      </c>
      <c r="N1523" t="s">
        <v>30</v>
      </c>
      <c r="O1523" t="s">
        <v>44</v>
      </c>
      <c r="P1523" t="s">
        <v>58</v>
      </c>
      <c r="Q1523" t="s">
        <v>33</v>
      </c>
      <c r="R1523" t="s">
        <v>46</v>
      </c>
      <c r="T1523">
        <v>2</v>
      </c>
    </row>
    <row r="1524" spans="1:20" x14ac:dyDescent="0.45">
      <c r="A1524" t="s">
        <v>2015</v>
      </c>
      <c r="B1524" t="s">
        <v>262</v>
      </c>
      <c r="C1524" t="s">
        <v>262</v>
      </c>
      <c r="D1524" t="s">
        <v>150</v>
      </c>
      <c r="E1524" t="s">
        <v>414</v>
      </c>
      <c r="F1524" t="s">
        <v>168</v>
      </c>
      <c r="G1524" t="s">
        <v>41</v>
      </c>
      <c r="H1524" t="s">
        <v>27</v>
      </c>
      <c r="I1524" t="s">
        <v>28</v>
      </c>
      <c r="J1524">
        <v>-1</v>
      </c>
      <c r="K1524">
        <v>500</v>
      </c>
      <c r="L1524">
        <v>-500</v>
      </c>
      <c r="M1524" t="s">
        <v>56</v>
      </c>
      <c r="N1524" t="s">
        <v>30</v>
      </c>
      <c r="O1524" t="s">
        <v>79</v>
      </c>
      <c r="P1524" t="s">
        <v>32</v>
      </c>
      <c r="Q1524" t="s">
        <v>45</v>
      </c>
      <c r="T1524">
        <v>3</v>
      </c>
    </row>
    <row r="1525" spans="1:20" x14ac:dyDescent="0.45">
      <c r="A1525" t="s">
        <v>2016</v>
      </c>
      <c r="B1525" t="s">
        <v>383</v>
      </c>
      <c r="C1525" t="s">
        <v>273</v>
      </c>
      <c r="D1525" t="s">
        <v>273</v>
      </c>
      <c r="E1525" t="s">
        <v>351</v>
      </c>
      <c r="F1525" t="s">
        <v>91</v>
      </c>
      <c r="G1525" t="s">
        <v>41</v>
      </c>
      <c r="H1525" t="s">
        <v>128</v>
      </c>
      <c r="I1525" t="s">
        <v>231</v>
      </c>
      <c r="J1525">
        <v>3</v>
      </c>
      <c r="K1525">
        <v>1000</v>
      </c>
      <c r="L1525">
        <v>3000</v>
      </c>
      <c r="M1525" t="s">
        <v>56</v>
      </c>
      <c r="N1525" t="s">
        <v>30</v>
      </c>
      <c r="O1525" t="s">
        <v>31</v>
      </c>
      <c r="P1525" t="s">
        <v>32</v>
      </c>
      <c r="Q1525" t="s">
        <v>45</v>
      </c>
      <c r="T1525">
        <v>0</v>
      </c>
    </row>
    <row r="1526" spans="1:20" x14ac:dyDescent="0.45">
      <c r="A1526" t="s">
        <v>2017</v>
      </c>
      <c r="B1526" t="s">
        <v>614</v>
      </c>
      <c r="C1526" t="s">
        <v>300</v>
      </c>
      <c r="D1526" t="s">
        <v>197</v>
      </c>
      <c r="E1526" t="s">
        <v>186</v>
      </c>
      <c r="F1526" t="s">
        <v>69</v>
      </c>
      <c r="G1526" t="s">
        <v>70</v>
      </c>
      <c r="H1526" t="s">
        <v>71</v>
      </c>
      <c r="I1526" t="s">
        <v>92</v>
      </c>
      <c r="J1526">
        <v>-1</v>
      </c>
      <c r="K1526">
        <v>1000</v>
      </c>
      <c r="L1526">
        <v>-1000</v>
      </c>
      <c r="N1526" t="s">
        <v>73</v>
      </c>
      <c r="O1526" t="s">
        <v>64</v>
      </c>
      <c r="P1526" t="s">
        <v>85</v>
      </c>
      <c r="Q1526" t="s">
        <v>45</v>
      </c>
      <c r="R1526" t="s">
        <v>46</v>
      </c>
      <c r="S1526" t="s">
        <v>245</v>
      </c>
      <c r="T1526">
        <v>3</v>
      </c>
    </row>
    <row r="1527" spans="1:20" x14ac:dyDescent="0.45">
      <c r="A1527" t="s">
        <v>2018</v>
      </c>
      <c r="B1527" t="s">
        <v>620</v>
      </c>
      <c r="C1527" t="s">
        <v>620</v>
      </c>
      <c r="D1527" t="s">
        <v>620</v>
      </c>
      <c r="E1527" t="s">
        <v>249</v>
      </c>
      <c r="F1527" t="s">
        <v>40</v>
      </c>
      <c r="G1527" t="s">
        <v>41</v>
      </c>
      <c r="H1527" t="s">
        <v>27</v>
      </c>
      <c r="I1527" t="s">
        <v>55</v>
      </c>
      <c r="J1527">
        <v>-1</v>
      </c>
      <c r="K1527">
        <v>500</v>
      </c>
      <c r="L1527">
        <v>-500</v>
      </c>
      <c r="M1527" t="s">
        <v>63</v>
      </c>
      <c r="N1527" t="s">
        <v>73</v>
      </c>
      <c r="O1527" t="s">
        <v>44</v>
      </c>
      <c r="P1527" t="s">
        <v>32</v>
      </c>
      <c r="Q1527" t="s">
        <v>33</v>
      </c>
      <c r="T1527">
        <v>0</v>
      </c>
    </row>
    <row r="1528" spans="1:20" x14ac:dyDescent="0.45">
      <c r="A1528" t="s">
        <v>2019</v>
      </c>
      <c r="B1528" t="s">
        <v>50</v>
      </c>
      <c r="C1528" t="s">
        <v>189</v>
      </c>
      <c r="D1528" t="s">
        <v>103</v>
      </c>
      <c r="E1528" t="s">
        <v>52</v>
      </c>
      <c r="F1528" t="s">
        <v>146</v>
      </c>
      <c r="G1528" t="s">
        <v>147</v>
      </c>
      <c r="H1528" t="s">
        <v>27</v>
      </c>
      <c r="I1528" t="s">
        <v>84</v>
      </c>
      <c r="J1528">
        <v>2</v>
      </c>
      <c r="K1528">
        <v>100</v>
      </c>
      <c r="L1528">
        <v>200</v>
      </c>
      <c r="M1528" t="s">
        <v>56</v>
      </c>
      <c r="N1528" t="s">
        <v>57</v>
      </c>
      <c r="O1528" t="s">
        <v>64</v>
      </c>
      <c r="P1528" t="s">
        <v>32</v>
      </c>
      <c r="Q1528" t="s">
        <v>33</v>
      </c>
      <c r="T1528">
        <v>4</v>
      </c>
    </row>
    <row r="1529" spans="1:20" x14ac:dyDescent="0.45">
      <c r="A1529" t="s">
        <v>2020</v>
      </c>
      <c r="B1529" t="s">
        <v>341</v>
      </c>
      <c r="C1529" t="s">
        <v>568</v>
      </c>
      <c r="D1529" t="s">
        <v>289</v>
      </c>
      <c r="E1529" t="s">
        <v>414</v>
      </c>
      <c r="F1529" t="s">
        <v>146</v>
      </c>
      <c r="G1529" t="s">
        <v>147</v>
      </c>
      <c r="H1529" t="s">
        <v>128</v>
      </c>
      <c r="I1529" t="s">
        <v>169</v>
      </c>
      <c r="J1529">
        <v>3</v>
      </c>
      <c r="K1529">
        <v>2000</v>
      </c>
      <c r="L1529">
        <v>6000</v>
      </c>
      <c r="M1529" t="s">
        <v>63</v>
      </c>
      <c r="N1529" t="s">
        <v>30</v>
      </c>
      <c r="O1529" t="s">
        <v>79</v>
      </c>
      <c r="P1529" t="s">
        <v>58</v>
      </c>
      <c r="Q1529" t="s">
        <v>33</v>
      </c>
      <c r="R1529" t="s">
        <v>34</v>
      </c>
      <c r="T1529">
        <v>5</v>
      </c>
    </row>
    <row r="1530" spans="1:20" x14ac:dyDescent="0.45">
      <c r="A1530" t="s">
        <v>2021</v>
      </c>
      <c r="B1530" t="s">
        <v>429</v>
      </c>
      <c r="C1530" t="s">
        <v>429</v>
      </c>
      <c r="D1530" t="s">
        <v>845</v>
      </c>
      <c r="E1530" t="s">
        <v>263</v>
      </c>
      <c r="F1530" t="s">
        <v>115</v>
      </c>
      <c r="G1530" t="s">
        <v>116</v>
      </c>
      <c r="H1530" t="s">
        <v>42</v>
      </c>
      <c r="I1530" t="s">
        <v>78</v>
      </c>
      <c r="J1530">
        <v>-1</v>
      </c>
      <c r="K1530">
        <v>0</v>
      </c>
      <c r="L1530">
        <v>0</v>
      </c>
      <c r="M1530" t="s">
        <v>56</v>
      </c>
      <c r="N1530" t="s">
        <v>57</v>
      </c>
      <c r="O1530" t="s">
        <v>64</v>
      </c>
      <c r="P1530" t="s">
        <v>58</v>
      </c>
      <c r="Q1530" t="s">
        <v>45</v>
      </c>
      <c r="R1530" t="s">
        <v>46</v>
      </c>
      <c r="S1530" t="s">
        <v>47</v>
      </c>
      <c r="T1530">
        <v>3</v>
      </c>
    </row>
    <row r="1531" spans="1:20" x14ac:dyDescent="0.45">
      <c r="A1531" t="s">
        <v>2022</v>
      </c>
      <c r="B1531" t="s">
        <v>266</v>
      </c>
      <c r="C1531" t="s">
        <v>358</v>
      </c>
      <c r="D1531" t="s">
        <v>631</v>
      </c>
      <c r="E1531" t="s">
        <v>104</v>
      </c>
      <c r="F1531" t="s">
        <v>115</v>
      </c>
      <c r="G1531" t="s">
        <v>116</v>
      </c>
      <c r="H1531" t="s">
        <v>71</v>
      </c>
      <c r="I1531" t="s">
        <v>72</v>
      </c>
      <c r="J1531">
        <v>-1</v>
      </c>
      <c r="K1531">
        <v>500</v>
      </c>
      <c r="L1531">
        <v>-500</v>
      </c>
      <c r="M1531" t="s">
        <v>29</v>
      </c>
      <c r="N1531" t="s">
        <v>93</v>
      </c>
      <c r="O1531" t="s">
        <v>64</v>
      </c>
      <c r="P1531" t="s">
        <v>32</v>
      </c>
      <c r="Q1531" t="s">
        <v>33</v>
      </c>
      <c r="R1531" t="s">
        <v>34</v>
      </c>
      <c r="T1531">
        <v>6</v>
      </c>
    </row>
    <row r="1532" spans="1:20" x14ac:dyDescent="0.45">
      <c r="A1532" t="s">
        <v>2023</v>
      </c>
      <c r="B1532" t="s">
        <v>620</v>
      </c>
      <c r="C1532" t="s">
        <v>314</v>
      </c>
      <c r="D1532" t="s">
        <v>374</v>
      </c>
      <c r="E1532" t="s">
        <v>596</v>
      </c>
      <c r="F1532" t="s">
        <v>146</v>
      </c>
      <c r="G1532" t="s">
        <v>147</v>
      </c>
      <c r="H1532" t="s">
        <v>128</v>
      </c>
      <c r="I1532" t="s">
        <v>169</v>
      </c>
      <c r="J1532">
        <v>1</v>
      </c>
      <c r="K1532">
        <v>100</v>
      </c>
      <c r="L1532">
        <v>100</v>
      </c>
      <c r="M1532" t="s">
        <v>63</v>
      </c>
      <c r="N1532" t="s">
        <v>57</v>
      </c>
      <c r="O1532" t="s">
        <v>44</v>
      </c>
      <c r="P1532" t="s">
        <v>58</v>
      </c>
      <c r="Q1532" t="s">
        <v>45</v>
      </c>
      <c r="T1532">
        <v>-1</v>
      </c>
    </row>
    <row r="1533" spans="1:20" x14ac:dyDescent="0.45">
      <c r="A1533" t="s">
        <v>2024</v>
      </c>
      <c r="B1533" t="s">
        <v>51</v>
      </c>
      <c r="C1533" t="s">
        <v>294</v>
      </c>
      <c r="D1533" t="s">
        <v>330</v>
      </c>
      <c r="E1533" t="s">
        <v>365</v>
      </c>
      <c r="F1533" t="s">
        <v>40</v>
      </c>
      <c r="G1533" t="s">
        <v>41</v>
      </c>
      <c r="H1533" t="s">
        <v>42</v>
      </c>
      <c r="I1533" t="s">
        <v>43</v>
      </c>
      <c r="J1533">
        <v>0</v>
      </c>
      <c r="K1533">
        <v>0</v>
      </c>
      <c r="L1533">
        <v>0</v>
      </c>
      <c r="M1533" t="s">
        <v>63</v>
      </c>
      <c r="N1533" t="s">
        <v>93</v>
      </c>
      <c r="O1533" t="s">
        <v>31</v>
      </c>
      <c r="P1533" t="s">
        <v>32</v>
      </c>
      <c r="Q1533" t="s">
        <v>33</v>
      </c>
      <c r="R1533" t="s">
        <v>46</v>
      </c>
      <c r="S1533" t="s">
        <v>47</v>
      </c>
      <c r="T1533">
        <v>3</v>
      </c>
    </row>
    <row r="1534" spans="1:20" x14ac:dyDescent="0.45">
      <c r="A1534" t="s">
        <v>2025</v>
      </c>
      <c r="B1534" t="s">
        <v>667</v>
      </c>
      <c r="C1534" t="s">
        <v>490</v>
      </c>
      <c r="D1534" t="s">
        <v>490</v>
      </c>
      <c r="E1534" t="s">
        <v>523</v>
      </c>
      <c r="F1534" t="s">
        <v>25</v>
      </c>
      <c r="G1534" t="s">
        <v>26</v>
      </c>
      <c r="H1534" t="s">
        <v>27</v>
      </c>
      <c r="I1534" t="s">
        <v>28</v>
      </c>
      <c r="J1534">
        <v>2</v>
      </c>
      <c r="K1534">
        <v>500</v>
      </c>
      <c r="L1534">
        <v>1000</v>
      </c>
      <c r="M1534" t="s">
        <v>56</v>
      </c>
      <c r="N1534" t="s">
        <v>30</v>
      </c>
      <c r="O1534" t="s">
        <v>31</v>
      </c>
      <c r="P1534" t="s">
        <v>85</v>
      </c>
      <c r="Q1534" t="s">
        <v>33</v>
      </c>
      <c r="T1534">
        <v>0</v>
      </c>
    </row>
    <row r="1535" spans="1:20" x14ac:dyDescent="0.45">
      <c r="A1535" t="s">
        <v>2026</v>
      </c>
      <c r="B1535" t="s">
        <v>582</v>
      </c>
      <c r="C1535" t="s">
        <v>583</v>
      </c>
      <c r="D1535" t="s">
        <v>471</v>
      </c>
      <c r="E1535" t="s">
        <v>62</v>
      </c>
      <c r="F1535" t="s">
        <v>69</v>
      </c>
      <c r="G1535" t="s">
        <v>70</v>
      </c>
      <c r="H1535" t="s">
        <v>71</v>
      </c>
      <c r="I1535" t="s">
        <v>117</v>
      </c>
      <c r="J1535">
        <v>0</v>
      </c>
      <c r="K1535">
        <v>100</v>
      </c>
      <c r="L1535">
        <v>0</v>
      </c>
      <c r="N1535" t="s">
        <v>93</v>
      </c>
      <c r="O1535" t="s">
        <v>31</v>
      </c>
      <c r="P1535" t="s">
        <v>58</v>
      </c>
      <c r="Q1535" t="s">
        <v>33</v>
      </c>
      <c r="R1535" t="s">
        <v>46</v>
      </c>
      <c r="T1535">
        <v>4</v>
      </c>
    </row>
    <row r="1536" spans="1:20" x14ac:dyDescent="0.45">
      <c r="A1536" t="s">
        <v>2027</v>
      </c>
      <c r="B1536" t="s">
        <v>256</v>
      </c>
      <c r="C1536" t="s">
        <v>327</v>
      </c>
      <c r="D1536" t="s">
        <v>742</v>
      </c>
      <c r="E1536" t="s">
        <v>77</v>
      </c>
      <c r="F1536" t="s">
        <v>53</v>
      </c>
      <c r="G1536" t="s">
        <v>54</v>
      </c>
      <c r="H1536" t="s">
        <v>27</v>
      </c>
      <c r="I1536" t="s">
        <v>28</v>
      </c>
      <c r="J1536">
        <v>0</v>
      </c>
      <c r="K1536">
        <v>500</v>
      </c>
      <c r="L1536">
        <v>0</v>
      </c>
      <c r="M1536" t="s">
        <v>56</v>
      </c>
      <c r="N1536" t="s">
        <v>57</v>
      </c>
      <c r="O1536" t="s">
        <v>31</v>
      </c>
      <c r="P1536" t="s">
        <v>58</v>
      </c>
      <c r="Q1536" t="s">
        <v>45</v>
      </c>
      <c r="R1536" t="s">
        <v>34</v>
      </c>
      <c r="T1536">
        <v>3</v>
      </c>
    </row>
    <row r="1537" spans="1:20" x14ac:dyDescent="0.45">
      <c r="A1537" t="s">
        <v>2028</v>
      </c>
      <c r="B1537" t="s">
        <v>533</v>
      </c>
      <c r="C1537" t="s">
        <v>533</v>
      </c>
      <c r="D1537" t="s">
        <v>113</v>
      </c>
      <c r="E1537" t="s">
        <v>249</v>
      </c>
      <c r="F1537" t="s">
        <v>168</v>
      </c>
      <c r="G1537" t="s">
        <v>41</v>
      </c>
      <c r="H1537" t="s">
        <v>42</v>
      </c>
      <c r="I1537" t="s">
        <v>43</v>
      </c>
      <c r="J1537">
        <v>3</v>
      </c>
      <c r="K1537">
        <v>500</v>
      </c>
      <c r="L1537">
        <v>1500</v>
      </c>
      <c r="M1537" t="s">
        <v>56</v>
      </c>
      <c r="N1537" t="s">
        <v>93</v>
      </c>
      <c r="O1537" t="s">
        <v>31</v>
      </c>
      <c r="P1537" t="s">
        <v>58</v>
      </c>
      <c r="Q1537" t="s">
        <v>45</v>
      </c>
      <c r="T1537">
        <v>-1</v>
      </c>
    </row>
    <row r="1538" spans="1:20" x14ac:dyDescent="0.45">
      <c r="A1538" t="s">
        <v>2029</v>
      </c>
      <c r="B1538" t="s">
        <v>204</v>
      </c>
      <c r="C1538" t="s">
        <v>184</v>
      </c>
      <c r="D1538" t="s">
        <v>185</v>
      </c>
      <c r="E1538" t="s">
        <v>284</v>
      </c>
      <c r="F1538" t="s">
        <v>168</v>
      </c>
      <c r="G1538" t="s">
        <v>41</v>
      </c>
      <c r="H1538" t="s">
        <v>27</v>
      </c>
      <c r="I1538" t="s">
        <v>55</v>
      </c>
      <c r="J1538">
        <v>1</v>
      </c>
      <c r="K1538">
        <v>1000</v>
      </c>
      <c r="L1538">
        <v>1000</v>
      </c>
      <c r="M1538" t="s">
        <v>56</v>
      </c>
      <c r="N1538" t="s">
        <v>57</v>
      </c>
      <c r="O1538" t="s">
        <v>79</v>
      </c>
      <c r="P1538" t="s">
        <v>85</v>
      </c>
      <c r="Q1538" t="s">
        <v>45</v>
      </c>
      <c r="R1538" t="s">
        <v>46</v>
      </c>
      <c r="S1538" t="s">
        <v>254</v>
      </c>
      <c r="T1538">
        <v>5</v>
      </c>
    </row>
    <row r="1539" spans="1:20" x14ac:dyDescent="0.45">
      <c r="A1539" t="s">
        <v>2030</v>
      </c>
      <c r="B1539" t="s">
        <v>636</v>
      </c>
      <c r="C1539" t="s">
        <v>637</v>
      </c>
      <c r="D1539" t="s">
        <v>1026</v>
      </c>
      <c r="E1539" t="s">
        <v>62</v>
      </c>
      <c r="F1539" t="s">
        <v>146</v>
      </c>
      <c r="G1539" t="s">
        <v>147</v>
      </c>
      <c r="H1539" t="s">
        <v>128</v>
      </c>
      <c r="I1539" t="s">
        <v>129</v>
      </c>
      <c r="J1539">
        <v>2</v>
      </c>
      <c r="K1539">
        <v>500</v>
      </c>
      <c r="L1539">
        <v>1000</v>
      </c>
      <c r="M1539" t="s">
        <v>63</v>
      </c>
      <c r="N1539" t="s">
        <v>93</v>
      </c>
      <c r="O1539" t="s">
        <v>79</v>
      </c>
      <c r="P1539" t="s">
        <v>32</v>
      </c>
      <c r="Q1539" t="s">
        <v>45</v>
      </c>
      <c r="R1539" t="s">
        <v>34</v>
      </c>
      <c r="T1539">
        <v>-1</v>
      </c>
    </row>
    <row r="1540" spans="1:20" x14ac:dyDescent="0.45">
      <c r="A1540" t="s">
        <v>2031</v>
      </c>
      <c r="B1540" t="s">
        <v>627</v>
      </c>
      <c r="C1540" t="s">
        <v>627</v>
      </c>
      <c r="D1540" t="s">
        <v>22</v>
      </c>
      <c r="E1540" t="s">
        <v>391</v>
      </c>
      <c r="F1540" t="s">
        <v>40</v>
      </c>
      <c r="G1540" t="s">
        <v>41</v>
      </c>
      <c r="H1540" t="s">
        <v>71</v>
      </c>
      <c r="I1540" t="s">
        <v>72</v>
      </c>
      <c r="J1540">
        <v>2</v>
      </c>
      <c r="K1540">
        <v>100</v>
      </c>
      <c r="L1540">
        <v>200</v>
      </c>
      <c r="N1540" t="s">
        <v>93</v>
      </c>
      <c r="O1540" t="s">
        <v>31</v>
      </c>
      <c r="P1540" t="s">
        <v>32</v>
      </c>
      <c r="Q1540" t="s">
        <v>45</v>
      </c>
      <c r="R1540" t="s">
        <v>46</v>
      </c>
      <c r="S1540" t="s">
        <v>245</v>
      </c>
      <c r="T1540">
        <v>3</v>
      </c>
    </row>
    <row r="1541" spans="1:20" x14ac:dyDescent="0.45">
      <c r="A1541" t="s">
        <v>2032</v>
      </c>
      <c r="B1541" t="s">
        <v>728</v>
      </c>
      <c r="C1541" t="s">
        <v>554</v>
      </c>
      <c r="D1541" t="s">
        <v>554</v>
      </c>
      <c r="E1541" t="s">
        <v>348</v>
      </c>
      <c r="F1541" t="s">
        <v>146</v>
      </c>
      <c r="G1541" t="s">
        <v>147</v>
      </c>
      <c r="H1541" t="s">
        <v>42</v>
      </c>
      <c r="I1541" t="s">
        <v>43</v>
      </c>
      <c r="J1541">
        <v>2</v>
      </c>
      <c r="K1541">
        <v>0</v>
      </c>
      <c r="L1541">
        <v>0</v>
      </c>
      <c r="M1541" t="s">
        <v>63</v>
      </c>
      <c r="N1541" t="s">
        <v>93</v>
      </c>
      <c r="O1541" t="s">
        <v>79</v>
      </c>
      <c r="P1541" t="s">
        <v>32</v>
      </c>
      <c r="Q1541" t="s">
        <v>33</v>
      </c>
      <c r="R1541" t="s">
        <v>34</v>
      </c>
      <c r="T1541">
        <v>0</v>
      </c>
    </row>
    <row r="1542" spans="1:20" x14ac:dyDescent="0.45">
      <c r="A1542" t="s">
        <v>2033</v>
      </c>
      <c r="B1542" t="s">
        <v>325</v>
      </c>
      <c r="C1542" t="s">
        <v>798</v>
      </c>
      <c r="D1542" t="s">
        <v>501</v>
      </c>
      <c r="E1542" t="s">
        <v>134</v>
      </c>
      <c r="F1542" t="s">
        <v>69</v>
      </c>
      <c r="G1542" t="s">
        <v>70</v>
      </c>
      <c r="H1542" t="s">
        <v>27</v>
      </c>
      <c r="I1542" t="s">
        <v>55</v>
      </c>
      <c r="J1542">
        <v>2</v>
      </c>
      <c r="K1542">
        <v>1000</v>
      </c>
      <c r="L1542">
        <v>2000</v>
      </c>
      <c r="M1542" t="s">
        <v>63</v>
      </c>
      <c r="N1542" t="s">
        <v>93</v>
      </c>
      <c r="O1542" t="s">
        <v>44</v>
      </c>
      <c r="P1542" t="s">
        <v>85</v>
      </c>
      <c r="Q1542" t="s">
        <v>33</v>
      </c>
      <c r="T1542">
        <v>7</v>
      </c>
    </row>
    <row r="1543" spans="1:20" x14ac:dyDescent="0.45">
      <c r="A1543" t="s">
        <v>2034</v>
      </c>
      <c r="B1543" t="s">
        <v>500</v>
      </c>
      <c r="C1543" t="s">
        <v>501</v>
      </c>
      <c r="D1543" t="s">
        <v>742</v>
      </c>
      <c r="E1543" t="s">
        <v>227</v>
      </c>
      <c r="F1543" t="s">
        <v>115</v>
      </c>
      <c r="G1543" t="s">
        <v>116</v>
      </c>
      <c r="H1543" t="s">
        <v>27</v>
      </c>
      <c r="I1543" t="s">
        <v>55</v>
      </c>
      <c r="J1543">
        <v>2</v>
      </c>
      <c r="K1543">
        <v>500</v>
      </c>
      <c r="L1543">
        <v>1000</v>
      </c>
      <c r="M1543" t="s">
        <v>63</v>
      </c>
      <c r="N1543" t="s">
        <v>30</v>
      </c>
      <c r="O1543" t="s">
        <v>31</v>
      </c>
      <c r="P1543" t="s">
        <v>85</v>
      </c>
      <c r="Q1543" t="s">
        <v>33</v>
      </c>
      <c r="T1543">
        <v>5</v>
      </c>
    </row>
    <row r="1544" spans="1:20" x14ac:dyDescent="0.45">
      <c r="A1544" t="s">
        <v>2035</v>
      </c>
      <c r="B1544" t="s">
        <v>1012</v>
      </c>
      <c r="C1544" t="s">
        <v>311</v>
      </c>
      <c r="D1544" t="s">
        <v>157</v>
      </c>
      <c r="E1544" t="s">
        <v>401</v>
      </c>
      <c r="F1544" t="s">
        <v>40</v>
      </c>
      <c r="G1544" t="s">
        <v>41</v>
      </c>
      <c r="H1544" t="s">
        <v>128</v>
      </c>
      <c r="I1544" t="s">
        <v>169</v>
      </c>
      <c r="J1544">
        <v>3</v>
      </c>
      <c r="K1544">
        <v>100</v>
      </c>
      <c r="L1544">
        <v>647</v>
      </c>
      <c r="M1544" t="s">
        <v>63</v>
      </c>
      <c r="N1544" t="s">
        <v>73</v>
      </c>
      <c r="O1544" t="s">
        <v>31</v>
      </c>
      <c r="P1544" t="s">
        <v>58</v>
      </c>
      <c r="Q1544" t="s">
        <v>45</v>
      </c>
      <c r="R1544" t="s">
        <v>46</v>
      </c>
      <c r="T1544">
        <v>5</v>
      </c>
    </row>
    <row r="1545" spans="1:20" x14ac:dyDescent="0.45">
      <c r="A1545" t="s">
        <v>2036</v>
      </c>
      <c r="B1545" t="s">
        <v>582</v>
      </c>
      <c r="C1545" t="s">
        <v>174</v>
      </c>
      <c r="D1545" t="s">
        <v>748</v>
      </c>
      <c r="E1545" t="s">
        <v>90</v>
      </c>
      <c r="F1545" t="s">
        <v>168</v>
      </c>
      <c r="G1545" t="s">
        <v>41</v>
      </c>
      <c r="H1545" t="s">
        <v>71</v>
      </c>
      <c r="I1545" t="s">
        <v>72</v>
      </c>
      <c r="J1545">
        <v>2</v>
      </c>
      <c r="K1545">
        <v>0</v>
      </c>
      <c r="L1545">
        <v>0</v>
      </c>
      <c r="N1545" t="s">
        <v>30</v>
      </c>
      <c r="O1545" t="s">
        <v>44</v>
      </c>
      <c r="P1545" t="s">
        <v>58</v>
      </c>
      <c r="Q1545" t="s">
        <v>33</v>
      </c>
      <c r="R1545" t="s">
        <v>46</v>
      </c>
      <c r="S1545" t="s">
        <v>254</v>
      </c>
      <c r="T1545">
        <v>7</v>
      </c>
    </row>
    <row r="1546" spans="1:20" x14ac:dyDescent="0.45">
      <c r="A1546" t="s">
        <v>2037</v>
      </c>
      <c r="B1546" t="s">
        <v>291</v>
      </c>
      <c r="C1546" t="s">
        <v>389</v>
      </c>
      <c r="D1546" t="s">
        <v>389</v>
      </c>
      <c r="E1546" t="s">
        <v>163</v>
      </c>
      <c r="F1546" t="s">
        <v>53</v>
      </c>
      <c r="G1546" t="s">
        <v>54</v>
      </c>
      <c r="H1546" t="s">
        <v>71</v>
      </c>
      <c r="I1546" t="s">
        <v>92</v>
      </c>
      <c r="J1546">
        <v>0</v>
      </c>
      <c r="K1546">
        <v>1000</v>
      </c>
      <c r="L1546">
        <v>0</v>
      </c>
      <c r="M1546" t="s">
        <v>56</v>
      </c>
      <c r="N1546" t="s">
        <v>73</v>
      </c>
      <c r="O1546" t="s">
        <v>31</v>
      </c>
      <c r="P1546" t="s">
        <v>58</v>
      </c>
      <c r="Q1546" t="s">
        <v>33</v>
      </c>
      <c r="T1546">
        <v>0</v>
      </c>
    </row>
    <row r="1547" spans="1:20" x14ac:dyDescent="0.45">
      <c r="A1547" t="s">
        <v>2038</v>
      </c>
      <c r="B1547" t="s">
        <v>88</v>
      </c>
      <c r="C1547" t="s">
        <v>185</v>
      </c>
      <c r="D1547" t="s">
        <v>87</v>
      </c>
      <c r="E1547" t="s">
        <v>359</v>
      </c>
      <c r="F1547" t="s">
        <v>115</v>
      </c>
      <c r="G1547" t="s">
        <v>116</v>
      </c>
      <c r="H1547" t="s">
        <v>128</v>
      </c>
      <c r="I1547" t="s">
        <v>169</v>
      </c>
      <c r="J1547">
        <v>2</v>
      </c>
      <c r="K1547">
        <v>2000</v>
      </c>
      <c r="L1547">
        <v>4000</v>
      </c>
      <c r="M1547" t="s">
        <v>63</v>
      </c>
      <c r="N1547" t="s">
        <v>73</v>
      </c>
      <c r="O1547" t="s">
        <v>44</v>
      </c>
      <c r="P1547" t="s">
        <v>85</v>
      </c>
      <c r="Q1547" t="s">
        <v>33</v>
      </c>
      <c r="R1547" t="s">
        <v>34</v>
      </c>
      <c r="T1547">
        <v>-1</v>
      </c>
    </row>
    <row r="1548" spans="1:20" x14ac:dyDescent="0.45">
      <c r="A1548" t="s">
        <v>2039</v>
      </c>
      <c r="B1548" t="s">
        <v>563</v>
      </c>
      <c r="C1548" t="s">
        <v>346</v>
      </c>
      <c r="D1548" t="s">
        <v>563</v>
      </c>
      <c r="E1548" t="s">
        <v>186</v>
      </c>
      <c r="F1548" t="s">
        <v>168</v>
      </c>
      <c r="G1548" t="s">
        <v>41</v>
      </c>
      <c r="H1548" t="s">
        <v>42</v>
      </c>
      <c r="I1548" t="s">
        <v>43</v>
      </c>
      <c r="J1548">
        <v>-1</v>
      </c>
      <c r="K1548">
        <v>2000</v>
      </c>
      <c r="L1548">
        <v>-2000</v>
      </c>
      <c r="M1548" t="s">
        <v>29</v>
      </c>
      <c r="N1548" t="s">
        <v>30</v>
      </c>
      <c r="O1548" t="s">
        <v>79</v>
      </c>
      <c r="P1548" t="s">
        <v>58</v>
      </c>
      <c r="Q1548" t="s">
        <v>33</v>
      </c>
      <c r="T1548">
        <v>2</v>
      </c>
    </row>
    <row r="1549" spans="1:20" x14ac:dyDescent="0.45">
      <c r="A1549" t="s">
        <v>2040</v>
      </c>
      <c r="B1549" t="s">
        <v>209</v>
      </c>
      <c r="C1549" t="s">
        <v>410</v>
      </c>
      <c r="D1549" t="s">
        <v>210</v>
      </c>
      <c r="E1549" t="s">
        <v>334</v>
      </c>
      <c r="F1549" t="s">
        <v>146</v>
      </c>
      <c r="G1549" t="s">
        <v>147</v>
      </c>
      <c r="H1549" t="s">
        <v>27</v>
      </c>
      <c r="I1549" t="s">
        <v>55</v>
      </c>
      <c r="J1549">
        <v>0</v>
      </c>
      <c r="K1549">
        <v>500</v>
      </c>
      <c r="L1549">
        <v>0</v>
      </c>
      <c r="N1549" t="s">
        <v>93</v>
      </c>
      <c r="O1549" t="s">
        <v>64</v>
      </c>
      <c r="P1549" t="s">
        <v>58</v>
      </c>
      <c r="Q1549" t="s">
        <v>33</v>
      </c>
      <c r="T1549">
        <v>2</v>
      </c>
    </row>
    <row r="1550" spans="1:20" x14ac:dyDescent="0.45">
      <c r="A1550" t="s">
        <v>2041</v>
      </c>
      <c r="B1550" t="s">
        <v>185</v>
      </c>
      <c r="C1550" t="s">
        <v>233</v>
      </c>
      <c r="D1550" t="s">
        <v>233</v>
      </c>
      <c r="E1550" t="s">
        <v>356</v>
      </c>
      <c r="F1550" t="s">
        <v>168</v>
      </c>
      <c r="G1550" t="s">
        <v>41</v>
      </c>
      <c r="H1550" t="s">
        <v>128</v>
      </c>
      <c r="I1550" t="s">
        <v>231</v>
      </c>
      <c r="J1550">
        <v>-1</v>
      </c>
      <c r="K1550">
        <v>2000</v>
      </c>
      <c r="L1550">
        <v>-2000</v>
      </c>
      <c r="M1550" t="s">
        <v>63</v>
      </c>
      <c r="N1550" t="s">
        <v>73</v>
      </c>
      <c r="O1550" t="s">
        <v>64</v>
      </c>
      <c r="P1550" t="s">
        <v>58</v>
      </c>
      <c r="Q1550" t="s">
        <v>33</v>
      </c>
      <c r="R1550" t="s">
        <v>46</v>
      </c>
      <c r="S1550" t="s">
        <v>245</v>
      </c>
      <c r="T1550">
        <v>0</v>
      </c>
    </row>
    <row r="1551" spans="1:20" x14ac:dyDescent="0.45">
      <c r="A1551" t="s">
        <v>2042</v>
      </c>
      <c r="B1551" t="s">
        <v>185</v>
      </c>
      <c r="C1551" t="s">
        <v>131</v>
      </c>
      <c r="D1551" t="s">
        <v>132</v>
      </c>
      <c r="E1551" t="s">
        <v>348</v>
      </c>
      <c r="F1551" t="s">
        <v>69</v>
      </c>
      <c r="G1551" t="s">
        <v>70</v>
      </c>
      <c r="H1551" t="s">
        <v>27</v>
      </c>
      <c r="I1551" t="s">
        <v>28</v>
      </c>
      <c r="J1551">
        <v>2</v>
      </c>
      <c r="K1551">
        <v>1000</v>
      </c>
      <c r="L1551">
        <v>2000</v>
      </c>
      <c r="M1551" t="s">
        <v>56</v>
      </c>
      <c r="N1551" t="s">
        <v>57</v>
      </c>
      <c r="O1551" t="s">
        <v>79</v>
      </c>
      <c r="P1551" t="s">
        <v>85</v>
      </c>
      <c r="Q1551" t="s">
        <v>33</v>
      </c>
      <c r="R1551" t="s">
        <v>46</v>
      </c>
      <c r="T1551">
        <v>2</v>
      </c>
    </row>
    <row r="1552" spans="1:20" x14ac:dyDescent="0.45">
      <c r="A1552" t="s">
        <v>2043</v>
      </c>
      <c r="B1552" t="s">
        <v>475</v>
      </c>
      <c r="C1552" t="s">
        <v>207</v>
      </c>
      <c r="D1552" t="s">
        <v>207</v>
      </c>
      <c r="E1552" t="s">
        <v>287</v>
      </c>
      <c r="F1552" t="s">
        <v>146</v>
      </c>
      <c r="G1552" t="s">
        <v>147</v>
      </c>
      <c r="H1552" t="s">
        <v>71</v>
      </c>
      <c r="I1552" t="s">
        <v>117</v>
      </c>
      <c r="J1552">
        <v>1</v>
      </c>
      <c r="K1552">
        <v>100</v>
      </c>
      <c r="L1552">
        <v>-142</v>
      </c>
      <c r="M1552" t="s">
        <v>56</v>
      </c>
      <c r="N1552" t="s">
        <v>30</v>
      </c>
      <c r="O1552" t="s">
        <v>44</v>
      </c>
      <c r="P1552" t="s">
        <v>32</v>
      </c>
      <c r="Q1552" t="s">
        <v>45</v>
      </c>
      <c r="T1552">
        <v>0</v>
      </c>
    </row>
    <row r="1553" spans="1:20" x14ac:dyDescent="0.45">
      <c r="A1553" t="s">
        <v>2044</v>
      </c>
      <c r="B1553" t="s">
        <v>554</v>
      </c>
      <c r="C1553" t="s">
        <v>705</v>
      </c>
      <c r="D1553" t="s">
        <v>508</v>
      </c>
      <c r="E1553" t="s">
        <v>263</v>
      </c>
      <c r="F1553" t="s">
        <v>25</v>
      </c>
      <c r="G1553" t="s">
        <v>26</v>
      </c>
      <c r="H1553" t="s">
        <v>42</v>
      </c>
      <c r="I1553" t="s">
        <v>43</v>
      </c>
      <c r="J1553">
        <v>1</v>
      </c>
      <c r="K1553">
        <v>0</v>
      </c>
      <c r="L1553">
        <v>0</v>
      </c>
      <c r="N1553" t="s">
        <v>73</v>
      </c>
      <c r="O1553" t="s">
        <v>31</v>
      </c>
      <c r="P1553" t="s">
        <v>85</v>
      </c>
      <c r="Q1553" t="s">
        <v>33</v>
      </c>
      <c r="R1553" t="s">
        <v>34</v>
      </c>
      <c r="T1553">
        <v>2</v>
      </c>
    </row>
    <row r="1554" spans="1:20" x14ac:dyDescent="0.45">
      <c r="A1554" t="s">
        <v>2045</v>
      </c>
      <c r="B1554" t="s">
        <v>81</v>
      </c>
      <c r="C1554" t="s">
        <v>81</v>
      </c>
      <c r="D1554" t="s">
        <v>82</v>
      </c>
      <c r="E1554" t="s">
        <v>280</v>
      </c>
      <c r="F1554" t="s">
        <v>53</v>
      </c>
      <c r="G1554" t="s">
        <v>54</v>
      </c>
      <c r="H1554" t="s">
        <v>27</v>
      </c>
      <c r="I1554" t="s">
        <v>28</v>
      </c>
      <c r="J1554">
        <v>2</v>
      </c>
      <c r="K1554">
        <v>100</v>
      </c>
      <c r="L1554">
        <v>200</v>
      </c>
      <c r="M1554" t="s">
        <v>63</v>
      </c>
      <c r="N1554" t="s">
        <v>57</v>
      </c>
      <c r="O1554" t="s">
        <v>31</v>
      </c>
      <c r="P1554" t="s">
        <v>32</v>
      </c>
      <c r="Q1554" t="s">
        <v>45</v>
      </c>
      <c r="R1554" t="s">
        <v>34</v>
      </c>
      <c r="T1554">
        <v>2</v>
      </c>
    </row>
    <row r="1555" spans="1:20" x14ac:dyDescent="0.45">
      <c r="A1555" t="s">
        <v>2046</v>
      </c>
      <c r="B1555" t="s">
        <v>450</v>
      </c>
      <c r="C1555" t="s">
        <v>908</v>
      </c>
      <c r="D1555" t="s">
        <v>636</v>
      </c>
      <c r="E1555" t="s">
        <v>598</v>
      </c>
      <c r="F1555" t="s">
        <v>91</v>
      </c>
      <c r="G1555" t="s">
        <v>41</v>
      </c>
      <c r="H1555" t="s">
        <v>27</v>
      </c>
      <c r="I1555" t="s">
        <v>55</v>
      </c>
      <c r="J1555">
        <v>3</v>
      </c>
      <c r="K1555">
        <v>2000</v>
      </c>
      <c r="L1555">
        <v>6000</v>
      </c>
      <c r="M1555" t="s">
        <v>63</v>
      </c>
      <c r="N1555" t="s">
        <v>57</v>
      </c>
      <c r="O1555" t="s">
        <v>64</v>
      </c>
      <c r="P1555" t="s">
        <v>32</v>
      </c>
      <c r="Q1555" t="s">
        <v>33</v>
      </c>
      <c r="R1555" t="s">
        <v>46</v>
      </c>
      <c r="S1555" t="s">
        <v>47</v>
      </c>
      <c r="T1555">
        <v>5</v>
      </c>
    </row>
    <row r="1556" spans="1:20" x14ac:dyDescent="0.45">
      <c r="A1556" t="s">
        <v>2047</v>
      </c>
      <c r="B1556" t="s">
        <v>546</v>
      </c>
      <c r="C1556" t="s">
        <v>667</v>
      </c>
      <c r="D1556" t="s">
        <v>489</v>
      </c>
      <c r="E1556" t="s">
        <v>351</v>
      </c>
      <c r="F1556" t="s">
        <v>53</v>
      </c>
      <c r="G1556" t="s">
        <v>54</v>
      </c>
      <c r="H1556" t="s">
        <v>128</v>
      </c>
      <c r="I1556" t="s">
        <v>169</v>
      </c>
      <c r="J1556">
        <v>3</v>
      </c>
      <c r="K1556">
        <v>100</v>
      </c>
      <c r="L1556">
        <v>300</v>
      </c>
      <c r="M1556" t="s">
        <v>29</v>
      </c>
      <c r="N1556" t="s">
        <v>93</v>
      </c>
      <c r="O1556" t="s">
        <v>64</v>
      </c>
      <c r="P1556" t="s">
        <v>58</v>
      </c>
      <c r="Q1556" t="s">
        <v>33</v>
      </c>
      <c r="R1556" t="s">
        <v>46</v>
      </c>
      <c r="S1556" t="s">
        <v>254</v>
      </c>
      <c r="T1556">
        <v>5</v>
      </c>
    </row>
    <row r="1557" spans="1:20" x14ac:dyDescent="0.45">
      <c r="A1557" t="s">
        <v>2048</v>
      </c>
      <c r="B1557" t="s">
        <v>389</v>
      </c>
      <c r="C1557" t="s">
        <v>390</v>
      </c>
      <c r="D1557" t="s">
        <v>644</v>
      </c>
      <c r="E1557" t="s">
        <v>109</v>
      </c>
      <c r="F1557" t="s">
        <v>53</v>
      </c>
      <c r="G1557" t="s">
        <v>54</v>
      </c>
      <c r="H1557" t="s">
        <v>42</v>
      </c>
      <c r="I1557" t="s">
        <v>43</v>
      </c>
      <c r="J1557">
        <v>1</v>
      </c>
      <c r="K1557">
        <v>100</v>
      </c>
      <c r="L1557">
        <v>100</v>
      </c>
      <c r="M1557" t="s">
        <v>63</v>
      </c>
      <c r="N1557" t="s">
        <v>93</v>
      </c>
      <c r="O1557" t="s">
        <v>31</v>
      </c>
      <c r="P1557" t="s">
        <v>58</v>
      </c>
      <c r="Q1557" t="s">
        <v>45</v>
      </c>
      <c r="R1557" t="s">
        <v>34</v>
      </c>
      <c r="T1557">
        <v>7</v>
      </c>
    </row>
    <row r="1558" spans="1:20" x14ac:dyDescent="0.45">
      <c r="A1558" t="s">
        <v>2049</v>
      </c>
      <c r="B1558" t="s">
        <v>748</v>
      </c>
      <c r="C1558" t="s">
        <v>747</v>
      </c>
      <c r="D1558" t="s">
        <v>471</v>
      </c>
      <c r="E1558" t="s">
        <v>420</v>
      </c>
      <c r="F1558" t="s">
        <v>146</v>
      </c>
      <c r="G1558" t="s">
        <v>147</v>
      </c>
      <c r="H1558" t="s">
        <v>42</v>
      </c>
      <c r="I1558" t="s">
        <v>78</v>
      </c>
      <c r="J1558">
        <v>2</v>
      </c>
      <c r="K1558">
        <v>2000</v>
      </c>
      <c r="L1558">
        <v>4000</v>
      </c>
      <c r="N1558" t="s">
        <v>57</v>
      </c>
      <c r="O1558" t="s">
        <v>44</v>
      </c>
      <c r="P1558" t="s">
        <v>85</v>
      </c>
      <c r="Q1558" t="s">
        <v>45</v>
      </c>
      <c r="T1558">
        <v>-1</v>
      </c>
    </row>
    <row r="1559" spans="1:20" x14ac:dyDescent="0.45">
      <c r="A1559" t="s">
        <v>2050</v>
      </c>
      <c r="B1559" t="s">
        <v>640</v>
      </c>
      <c r="C1559" t="s">
        <v>640</v>
      </c>
      <c r="D1559" t="s">
        <v>904</v>
      </c>
      <c r="E1559" t="s">
        <v>154</v>
      </c>
      <c r="F1559" t="s">
        <v>40</v>
      </c>
      <c r="G1559" t="s">
        <v>41</v>
      </c>
      <c r="H1559" t="s">
        <v>128</v>
      </c>
      <c r="I1559" t="s">
        <v>169</v>
      </c>
      <c r="J1559">
        <v>0</v>
      </c>
      <c r="K1559">
        <v>500</v>
      </c>
      <c r="L1559">
        <v>0</v>
      </c>
      <c r="M1559" t="s">
        <v>56</v>
      </c>
      <c r="N1559" t="s">
        <v>57</v>
      </c>
      <c r="O1559" t="s">
        <v>64</v>
      </c>
      <c r="P1559" t="s">
        <v>58</v>
      </c>
      <c r="Q1559" t="s">
        <v>33</v>
      </c>
      <c r="R1559" t="s">
        <v>34</v>
      </c>
      <c r="T1559">
        <v>1</v>
      </c>
    </row>
    <row r="1560" spans="1:20" x14ac:dyDescent="0.45">
      <c r="A1560" t="s">
        <v>2051</v>
      </c>
      <c r="B1560" t="s">
        <v>150</v>
      </c>
      <c r="C1560" t="s">
        <v>150</v>
      </c>
      <c r="D1560" t="s">
        <v>149</v>
      </c>
      <c r="E1560" t="s">
        <v>221</v>
      </c>
      <c r="F1560" t="s">
        <v>115</v>
      </c>
      <c r="G1560" t="s">
        <v>116</v>
      </c>
      <c r="H1560" t="s">
        <v>128</v>
      </c>
      <c r="I1560" t="s">
        <v>231</v>
      </c>
      <c r="J1560">
        <v>3</v>
      </c>
      <c r="K1560">
        <v>500</v>
      </c>
      <c r="L1560">
        <v>1500</v>
      </c>
      <c r="N1560" t="s">
        <v>73</v>
      </c>
      <c r="O1560" t="s">
        <v>44</v>
      </c>
      <c r="P1560" t="s">
        <v>85</v>
      </c>
      <c r="Q1560" t="s">
        <v>33</v>
      </c>
      <c r="T1560">
        <v>1</v>
      </c>
    </row>
    <row r="1561" spans="1:20" x14ac:dyDescent="0.45">
      <c r="A1561" t="s">
        <v>2052</v>
      </c>
      <c r="B1561" t="s">
        <v>166</v>
      </c>
      <c r="C1561" t="s">
        <v>644</v>
      </c>
      <c r="D1561" t="s">
        <v>375</v>
      </c>
      <c r="E1561" t="s">
        <v>176</v>
      </c>
      <c r="F1561" t="s">
        <v>168</v>
      </c>
      <c r="G1561" t="s">
        <v>41</v>
      </c>
      <c r="H1561" t="s">
        <v>42</v>
      </c>
      <c r="I1561" t="s">
        <v>78</v>
      </c>
      <c r="J1561">
        <v>-1</v>
      </c>
      <c r="K1561">
        <v>1000</v>
      </c>
      <c r="L1561">
        <v>-1000</v>
      </c>
      <c r="M1561" t="s">
        <v>63</v>
      </c>
      <c r="N1561" t="s">
        <v>30</v>
      </c>
      <c r="O1561" t="s">
        <v>44</v>
      </c>
      <c r="P1561" t="s">
        <v>32</v>
      </c>
      <c r="Q1561" t="s">
        <v>33</v>
      </c>
      <c r="R1561" t="s">
        <v>46</v>
      </c>
      <c r="S1561" t="s">
        <v>254</v>
      </c>
      <c r="T1561">
        <v>2</v>
      </c>
    </row>
    <row r="1562" spans="1:20" x14ac:dyDescent="0.45">
      <c r="A1562" t="s">
        <v>2053</v>
      </c>
      <c r="B1562" t="s">
        <v>326</v>
      </c>
      <c r="C1562" t="s">
        <v>325</v>
      </c>
      <c r="D1562" t="s">
        <v>327</v>
      </c>
      <c r="E1562" t="s">
        <v>401</v>
      </c>
      <c r="F1562" t="s">
        <v>91</v>
      </c>
      <c r="G1562" t="s">
        <v>41</v>
      </c>
      <c r="H1562" t="s">
        <v>42</v>
      </c>
      <c r="I1562" t="s">
        <v>78</v>
      </c>
      <c r="J1562">
        <v>2</v>
      </c>
      <c r="K1562">
        <v>1000</v>
      </c>
      <c r="L1562">
        <v>2000</v>
      </c>
      <c r="N1562" t="s">
        <v>73</v>
      </c>
      <c r="O1562" t="s">
        <v>31</v>
      </c>
      <c r="P1562" t="s">
        <v>58</v>
      </c>
      <c r="Q1562" t="s">
        <v>45</v>
      </c>
      <c r="T1562">
        <v>7</v>
      </c>
    </row>
    <row r="1563" spans="1:20" x14ac:dyDescent="0.45">
      <c r="A1563" t="s">
        <v>2054</v>
      </c>
      <c r="B1563" t="s">
        <v>367</v>
      </c>
      <c r="C1563" t="s">
        <v>367</v>
      </c>
      <c r="D1563" t="s">
        <v>158</v>
      </c>
      <c r="E1563" t="s">
        <v>611</v>
      </c>
      <c r="F1563" t="s">
        <v>115</v>
      </c>
      <c r="G1563" t="s">
        <v>116</v>
      </c>
      <c r="H1563" t="s">
        <v>42</v>
      </c>
      <c r="I1563" t="s">
        <v>122</v>
      </c>
      <c r="J1563">
        <v>-1</v>
      </c>
      <c r="K1563">
        <v>2000</v>
      </c>
      <c r="L1563">
        <v>-2000</v>
      </c>
      <c r="M1563" t="s">
        <v>56</v>
      </c>
      <c r="N1563" t="s">
        <v>57</v>
      </c>
      <c r="O1563" t="s">
        <v>64</v>
      </c>
      <c r="P1563" t="s">
        <v>32</v>
      </c>
      <c r="Q1563" t="s">
        <v>33</v>
      </c>
      <c r="T1563">
        <v>1</v>
      </c>
    </row>
    <row r="1564" spans="1:20" x14ac:dyDescent="0.45">
      <c r="A1564" t="s">
        <v>2055</v>
      </c>
      <c r="B1564" t="s">
        <v>313</v>
      </c>
      <c r="C1564" t="s">
        <v>557</v>
      </c>
      <c r="D1564" t="s">
        <v>691</v>
      </c>
      <c r="E1564" t="s">
        <v>547</v>
      </c>
      <c r="F1564" t="s">
        <v>168</v>
      </c>
      <c r="G1564" t="s">
        <v>41</v>
      </c>
      <c r="H1564" t="s">
        <v>128</v>
      </c>
      <c r="I1564" t="s">
        <v>129</v>
      </c>
      <c r="J1564">
        <v>2</v>
      </c>
      <c r="K1564">
        <v>500</v>
      </c>
      <c r="L1564">
        <v>1000</v>
      </c>
      <c r="N1564" t="s">
        <v>30</v>
      </c>
      <c r="O1564" t="s">
        <v>79</v>
      </c>
      <c r="P1564" t="s">
        <v>58</v>
      </c>
      <c r="Q1564" t="s">
        <v>45</v>
      </c>
      <c r="R1564" t="s">
        <v>46</v>
      </c>
      <c r="T1564">
        <v>6</v>
      </c>
    </row>
    <row r="1565" spans="1:20" x14ac:dyDescent="0.45">
      <c r="A1565" t="s">
        <v>2056</v>
      </c>
      <c r="B1565" t="s">
        <v>895</v>
      </c>
      <c r="C1565" t="s">
        <v>178</v>
      </c>
      <c r="D1565" t="s">
        <v>486</v>
      </c>
      <c r="E1565" t="s">
        <v>515</v>
      </c>
      <c r="F1565" t="s">
        <v>25</v>
      </c>
      <c r="G1565" t="s">
        <v>26</v>
      </c>
      <c r="H1565" t="s">
        <v>128</v>
      </c>
      <c r="I1565" t="s">
        <v>129</v>
      </c>
      <c r="J1565">
        <v>-1</v>
      </c>
      <c r="K1565">
        <v>0</v>
      </c>
      <c r="L1565">
        <v>0</v>
      </c>
      <c r="M1565" t="s">
        <v>56</v>
      </c>
      <c r="N1565" t="s">
        <v>93</v>
      </c>
      <c r="O1565" t="s">
        <v>44</v>
      </c>
      <c r="P1565" t="s">
        <v>32</v>
      </c>
      <c r="Q1565" t="s">
        <v>45</v>
      </c>
      <c r="R1565" t="s">
        <v>34</v>
      </c>
      <c r="T1565">
        <v>2</v>
      </c>
    </row>
    <row r="1566" spans="1:20" x14ac:dyDescent="0.45">
      <c r="A1566" t="s">
        <v>2057</v>
      </c>
      <c r="B1566" t="s">
        <v>444</v>
      </c>
      <c r="C1566" t="s">
        <v>470</v>
      </c>
      <c r="D1566" t="s">
        <v>583</v>
      </c>
      <c r="E1566" t="s">
        <v>305</v>
      </c>
      <c r="F1566" t="s">
        <v>168</v>
      </c>
      <c r="G1566" t="s">
        <v>41</v>
      </c>
      <c r="H1566" t="s">
        <v>42</v>
      </c>
      <c r="I1566" t="s">
        <v>122</v>
      </c>
      <c r="J1566">
        <v>3</v>
      </c>
      <c r="K1566">
        <v>0</v>
      </c>
      <c r="L1566">
        <v>-385</v>
      </c>
      <c r="M1566" t="s">
        <v>56</v>
      </c>
      <c r="N1566" t="s">
        <v>73</v>
      </c>
      <c r="O1566" t="s">
        <v>31</v>
      </c>
      <c r="P1566" t="s">
        <v>58</v>
      </c>
      <c r="Q1566" t="s">
        <v>45</v>
      </c>
      <c r="T1566">
        <v>-1</v>
      </c>
    </row>
    <row r="1567" spans="1:20" x14ac:dyDescent="0.45">
      <c r="A1567" t="s">
        <v>2058</v>
      </c>
      <c r="B1567" t="s">
        <v>124</v>
      </c>
      <c r="C1567" t="s">
        <v>124</v>
      </c>
      <c r="D1567" t="s">
        <v>248</v>
      </c>
      <c r="E1567" t="s">
        <v>774</v>
      </c>
      <c r="F1567" t="s">
        <v>69</v>
      </c>
      <c r="G1567" t="s">
        <v>70</v>
      </c>
      <c r="H1567" t="s">
        <v>42</v>
      </c>
      <c r="I1567" t="s">
        <v>78</v>
      </c>
      <c r="J1567">
        <v>0</v>
      </c>
      <c r="K1567">
        <v>0</v>
      </c>
      <c r="L1567">
        <v>0</v>
      </c>
      <c r="M1567" t="s">
        <v>56</v>
      </c>
      <c r="N1567" t="s">
        <v>30</v>
      </c>
      <c r="O1567" t="s">
        <v>64</v>
      </c>
      <c r="P1567" t="s">
        <v>32</v>
      </c>
      <c r="Q1567" t="s">
        <v>45</v>
      </c>
      <c r="R1567" t="s">
        <v>34</v>
      </c>
      <c r="T1567">
        <v>4</v>
      </c>
    </row>
    <row r="1568" spans="1:20" x14ac:dyDescent="0.45">
      <c r="A1568" t="s">
        <v>2059</v>
      </c>
      <c r="B1568" t="s">
        <v>432</v>
      </c>
      <c r="C1568" t="s">
        <v>501</v>
      </c>
      <c r="D1568" t="s">
        <v>257</v>
      </c>
      <c r="E1568" t="s">
        <v>368</v>
      </c>
      <c r="F1568" t="s">
        <v>146</v>
      </c>
      <c r="G1568" t="s">
        <v>147</v>
      </c>
      <c r="H1568" t="s">
        <v>27</v>
      </c>
      <c r="I1568" t="s">
        <v>55</v>
      </c>
      <c r="J1568">
        <v>1</v>
      </c>
      <c r="K1568">
        <v>1000</v>
      </c>
      <c r="L1568">
        <v>1000</v>
      </c>
      <c r="M1568" t="s">
        <v>29</v>
      </c>
      <c r="N1568" t="s">
        <v>73</v>
      </c>
      <c r="O1568" t="s">
        <v>44</v>
      </c>
      <c r="P1568" t="s">
        <v>32</v>
      </c>
      <c r="Q1568" t="s">
        <v>33</v>
      </c>
      <c r="T1568">
        <v>7</v>
      </c>
    </row>
    <row r="1569" spans="1:20" x14ac:dyDescent="0.45">
      <c r="A1569" t="s">
        <v>2060</v>
      </c>
      <c r="B1569" t="s">
        <v>706</v>
      </c>
      <c r="C1569" t="s">
        <v>518</v>
      </c>
      <c r="D1569" t="s">
        <v>720</v>
      </c>
      <c r="E1569" t="s">
        <v>307</v>
      </c>
      <c r="F1569" t="s">
        <v>91</v>
      </c>
      <c r="G1569" t="s">
        <v>41</v>
      </c>
      <c r="H1569" t="s">
        <v>71</v>
      </c>
      <c r="I1569" t="s">
        <v>92</v>
      </c>
      <c r="J1569">
        <v>2</v>
      </c>
      <c r="K1569">
        <v>2000</v>
      </c>
      <c r="L1569">
        <v>4000</v>
      </c>
      <c r="N1569" t="s">
        <v>30</v>
      </c>
      <c r="O1569" t="s">
        <v>64</v>
      </c>
      <c r="P1569" t="s">
        <v>58</v>
      </c>
      <c r="Q1569" t="s">
        <v>33</v>
      </c>
      <c r="T1569">
        <v>3</v>
      </c>
    </row>
    <row r="1570" spans="1:20" x14ac:dyDescent="0.45">
      <c r="A1570" t="s">
        <v>2061</v>
      </c>
      <c r="B1570" t="s">
        <v>166</v>
      </c>
      <c r="C1570" t="s">
        <v>644</v>
      </c>
      <c r="D1570" t="s">
        <v>230</v>
      </c>
      <c r="E1570" t="s">
        <v>547</v>
      </c>
      <c r="F1570" t="s">
        <v>40</v>
      </c>
      <c r="G1570" t="s">
        <v>41</v>
      </c>
      <c r="H1570" t="s">
        <v>71</v>
      </c>
      <c r="I1570" t="s">
        <v>72</v>
      </c>
      <c r="J1570">
        <v>1</v>
      </c>
      <c r="K1570">
        <v>2000</v>
      </c>
      <c r="L1570">
        <v>2000</v>
      </c>
      <c r="N1570" t="s">
        <v>73</v>
      </c>
      <c r="O1570" t="s">
        <v>31</v>
      </c>
      <c r="P1570" t="s">
        <v>85</v>
      </c>
      <c r="Q1570" t="s">
        <v>33</v>
      </c>
      <c r="T1570">
        <v>3</v>
      </c>
    </row>
    <row r="1571" spans="1:20" x14ac:dyDescent="0.45">
      <c r="A1571" t="s">
        <v>2062</v>
      </c>
      <c r="B1571" t="s">
        <v>759</v>
      </c>
      <c r="C1571" t="s">
        <v>226</v>
      </c>
      <c r="D1571" t="s">
        <v>677</v>
      </c>
      <c r="E1571" t="s">
        <v>307</v>
      </c>
      <c r="F1571" t="s">
        <v>53</v>
      </c>
      <c r="G1571" t="s">
        <v>54</v>
      </c>
      <c r="H1571" t="s">
        <v>27</v>
      </c>
      <c r="I1571" t="s">
        <v>28</v>
      </c>
      <c r="J1571">
        <v>-1</v>
      </c>
      <c r="K1571">
        <v>500</v>
      </c>
      <c r="L1571">
        <v>-500</v>
      </c>
      <c r="M1571" t="s">
        <v>63</v>
      </c>
      <c r="N1571" t="s">
        <v>73</v>
      </c>
      <c r="O1571" t="s">
        <v>31</v>
      </c>
      <c r="P1571" t="s">
        <v>58</v>
      </c>
      <c r="Q1571" t="s">
        <v>45</v>
      </c>
      <c r="T1571">
        <v>3</v>
      </c>
    </row>
    <row r="1572" spans="1:20" x14ac:dyDescent="0.45">
      <c r="A1572" t="s">
        <v>2063</v>
      </c>
      <c r="B1572" t="s">
        <v>508</v>
      </c>
      <c r="C1572" t="s">
        <v>494</v>
      </c>
      <c r="D1572" t="s">
        <v>125</v>
      </c>
      <c r="E1572" t="s">
        <v>227</v>
      </c>
      <c r="F1572" t="s">
        <v>91</v>
      </c>
      <c r="G1572" t="s">
        <v>41</v>
      </c>
      <c r="H1572" t="s">
        <v>42</v>
      </c>
      <c r="I1572" t="s">
        <v>78</v>
      </c>
      <c r="J1572">
        <v>1</v>
      </c>
      <c r="K1572">
        <v>100</v>
      </c>
      <c r="L1572">
        <v>-187</v>
      </c>
      <c r="M1572" t="s">
        <v>29</v>
      </c>
      <c r="N1572" t="s">
        <v>30</v>
      </c>
      <c r="O1572" t="s">
        <v>31</v>
      </c>
      <c r="P1572" t="s">
        <v>85</v>
      </c>
      <c r="Q1572" t="s">
        <v>33</v>
      </c>
      <c r="R1572" t="s">
        <v>46</v>
      </c>
      <c r="S1572" t="s">
        <v>245</v>
      </c>
      <c r="T1572">
        <v>6</v>
      </c>
    </row>
    <row r="1573" spans="1:20" x14ac:dyDescent="0.45">
      <c r="A1573" t="s">
        <v>2064</v>
      </c>
      <c r="B1573" t="s">
        <v>112</v>
      </c>
      <c r="C1573" t="s">
        <v>38</v>
      </c>
      <c r="D1573" t="s">
        <v>207</v>
      </c>
      <c r="E1573" t="s">
        <v>361</v>
      </c>
      <c r="F1573" t="s">
        <v>69</v>
      </c>
      <c r="G1573" t="s">
        <v>70</v>
      </c>
      <c r="H1573" t="s">
        <v>27</v>
      </c>
      <c r="I1573" t="s">
        <v>28</v>
      </c>
      <c r="J1573">
        <v>3</v>
      </c>
      <c r="K1573">
        <v>2000</v>
      </c>
      <c r="L1573">
        <v>6000</v>
      </c>
      <c r="M1573" t="s">
        <v>56</v>
      </c>
      <c r="N1573" t="s">
        <v>57</v>
      </c>
      <c r="O1573" t="s">
        <v>64</v>
      </c>
      <c r="P1573" t="s">
        <v>32</v>
      </c>
      <c r="Q1573" t="s">
        <v>45</v>
      </c>
      <c r="T1573">
        <v>-1</v>
      </c>
    </row>
    <row r="1574" spans="1:20" x14ac:dyDescent="0.45">
      <c r="A1574" t="s">
        <v>2065</v>
      </c>
      <c r="B1574" t="s">
        <v>583</v>
      </c>
      <c r="C1574" t="s">
        <v>175</v>
      </c>
      <c r="D1574" t="s">
        <v>748</v>
      </c>
      <c r="E1574" t="s">
        <v>194</v>
      </c>
      <c r="F1574" t="s">
        <v>25</v>
      </c>
      <c r="G1574" t="s">
        <v>26</v>
      </c>
      <c r="H1574" t="s">
        <v>42</v>
      </c>
      <c r="I1574" t="s">
        <v>43</v>
      </c>
      <c r="J1574">
        <v>0</v>
      </c>
      <c r="K1574">
        <v>500</v>
      </c>
      <c r="L1574">
        <v>0</v>
      </c>
      <c r="M1574" t="s">
        <v>63</v>
      </c>
      <c r="N1574" t="s">
        <v>93</v>
      </c>
      <c r="O1574" t="s">
        <v>44</v>
      </c>
      <c r="P1574" t="s">
        <v>85</v>
      </c>
      <c r="Q1574" t="s">
        <v>33</v>
      </c>
      <c r="T1574">
        <v>1</v>
      </c>
    </row>
    <row r="1575" spans="1:20" x14ac:dyDescent="0.45">
      <c r="A1575" t="s">
        <v>2066</v>
      </c>
      <c r="B1575" t="s">
        <v>588</v>
      </c>
      <c r="C1575" t="s">
        <v>589</v>
      </c>
      <c r="D1575" t="s">
        <v>419</v>
      </c>
      <c r="E1575" t="s">
        <v>287</v>
      </c>
      <c r="F1575" t="s">
        <v>91</v>
      </c>
      <c r="G1575" t="s">
        <v>41</v>
      </c>
      <c r="H1575" t="s">
        <v>128</v>
      </c>
      <c r="I1575" t="s">
        <v>231</v>
      </c>
      <c r="J1575">
        <v>2</v>
      </c>
      <c r="K1575">
        <v>0</v>
      </c>
      <c r="L1575">
        <v>0</v>
      </c>
      <c r="M1575" t="s">
        <v>29</v>
      </c>
      <c r="N1575" t="s">
        <v>73</v>
      </c>
      <c r="O1575" t="s">
        <v>64</v>
      </c>
      <c r="P1575" t="s">
        <v>32</v>
      </c>
      <c r="Q1575" t="s">
        <v>33</v>
      </c>
      <c r="R1575" t="s">
        <v>46</v>
      </c>
      <c r="S1575" t="s">
        <v>47</v>
      </c>
      <c r="T1575">
        <v>4</v>
      </c>
    </row>
    <row r="1576" spans="1:20" x14ac:dyDescent="0.45">
      <c r="A1576" t="s">
        <v>2067</v>
      </c>
      <c r="B1576" t="s">
        <v>969</v>
      </c>
      <c r="C1576" t="s">
        <v>291</v>
      </c>
      <c r="D1576" t="s">
        <v>229</v>
      </c>
      <c r="E1576" t="s">
        <v>547</v>
      </c>
      <c r="F1576" t="s">
        <v>91</v>
      </c>
      <c r="G1576" t="s">
        <v>41</v>
      </c>
      <c r="H1576" t="s">
        <v>71</v>
      </c>
      <c r="I1576" t="s">
        <v>72</v>
      </c>
      <c r="J1576">
        <v>3</v>
      </c>
      <c r="K1576">
        <v>0</v>
      </c>
      <c r="L1576">
        <v>0</v>
      </c>
      <c r="M1576" t="s">
        <v>29</v>
      </c>
      <c r="N1576" t="s">
        <v>30</v>
      </c>
      <c r="O1576" t="s">
        <v>64</v>
      </c>
      <c r="P1576" t="s">
        <v>58</v>
      </c>
      <c r="Q1576" t="s">
        <v>45</v>
      </c>
      <c r="R1576" t="s">
        <v>34</v>
      </c>
      <c r="T1576">
        <v>6</v>
      </c>
    </row>
    <row r="1577" spans="1:20" x14ac:dyDescent="0.45">
      <c r="A1577" t="s">
        <v>2068</v>
      </c>
      <c r="B1577" t="s">
        <v>133</v>
      </c>
      <c r="C1577" t="s">
        <v>718</v>
      </c>
      <c r="D1577" t="s">
        <v>489</v>
      </c>
      <c r="E1577" t="s">
        <v>523</v>
      </c>
      <c r="F1577" t="s">
        <v>168</v>
      </c>
      <c r="G1577" t="s">
        <v>41</v>
      </c>
      <c r="H1577" t="s">
        <v>27</v>
      </c>
      <c r="I1577" t="s">
        <v>55</v>
      </c>
      <c r="J1577">
        <v>-1</v>
      </c>
      <c r="K1577">
        <v>100</v>
      </c>
      <c r="L1577">
        <v>-100</v>
      </c>
      <c r="N1577" t="s">
        <v>57</v>
      </c>
      <c r="O1577" t="s">
        <v>44</v>
      </c>
      <c r="P1577" t="s">
        <v>58</v>
      </c>
      <c r="Q1577" t="s">
        <v>45</v>
      </c>
      <c r="R1577" t="s">
        <v>46</v>
      </c>
      <c r="S1577" t="s">
        <v>254</v>
      </c>
      <c r="T1577">
        <v>7</v>
      </c>
    </row>
    <row r="1578" spans="1:20" x14ac:dyDescent="0.45">
      <c r="A1578" t="s">
        <v>2069</v>
      </c>
      <c r="B1578" t="s">
        <v>479</v>
      </c>
      <c r="C1578" t="s">
        <v>341</v>
      </c>
      <c r="D1578" t="s">
        <v>568</v>
      </c>
      <c r="E1578" t="s">
        <v>523</v>
      </c>
      <c r="F1578" t="s">
        <v>69</v>
      </c>
      <c r="G1578" t="s">
        <v>70</v>
      </c>
      <c r="H1578" t="s">
        <v>128</v>
      </c>
      <c r="I1578" t="s">
        <v>169</v>
      </c>
      <c r="J1578">
        <v>0</v>
      </c>
      <c r="K1578">
        <v>2000</v>
      </c>
      <c r="L1578">
        <v>187</v>
      </c>
      <c r="M1578" t="s">
        <v>56</v>
      </c>
      <c r="N1578" t="s">
        <v>30</v>
      </c>
      <c r="O1578" t="s">
        <v>64</v>
      </c>
      <c r="P1578" t="s">
        <v>58</v>
      </c>
      <c r="Q1578" t="s">
        <v>45</v>
      </c>
      <c r="R1578" t="s">
        <v>46</v>
      </c>
      <c r="T1578">
        <v>-1</v>
      </c>
    </row>
    <row r="1579" spans="1:20" x14ac:dyDescent="0.45">
      <c r="A1579" t="s">
        <v>2070</v>
      </c>
      <c r="B1579" t="s">
        <v>490</v>
      </c>
      <c r="C1579" t="s">
        <v>832</v>
      </c>
      <c r="D1579" t="s">
        <v>542</v>
      </c>
      <c r="E1579" t="s">
        <v>339</v>
      </c>
      <c r="F1579" t="s">
        <v>53</v>
      </c>
      <c r="G1579" t="s">
        <v>54</v>
      </c>
      <c r="H1579" t="s">
        <v>128</v>
      </c>
      <c r="I1579" t="s">
        <v>129</v>
      </c>
      <c r="J1579">
        <v>1</v>
      </c>
      <c r="K1579">
        <v>500</v>
      </c>
      <c r="L1579">
        <v>500</v>
      </c>
      <c r="M1579" t="s">
        <v>63</v>
      </c>
      <c r="N1579" t="s">
        <v>57</v>
      </c>
      <c r="O1579" t="s">
        <v>64</v>
      </c>
      <c r="P1579" t="s">
        <v>58</v>
      </c>
      <c r="Q1579" t="s">
        <v>45</v>
      </c>
      <c r="T1579">
        <v>3</v>
      </c>
    </row>
    <row r="1580" spans="1:20" x14ac:dyDescent="0.45">
      <c r="A1580" t="s">
        <v>2071</v>
      </c>
      <c r="B1580" t="s">
        <v>183</v>
      </c>
      <c r="C1580" t="s">
        <v>735</v>
      </c>
      <c r="D1580" t="s">
        <v>745</v>
      </c>
      <c r="E1580" t="s">
        <v>498</v>
      </c>
      <c r="F1580" t="s">
        <v>53</v>
      </c>
      <c r="G1580" t="s">
        <v>54</v>
      </c>
      <c r="H1580" t="s">
        <v>128</v>
      </c>
      <c r="I1580" t="s">
        <v>129</v>
      </c>
      <c r="J1580">
        <v>2</v>
      </c>
      <c r="K1580">
        <v>500</v>
      </c>
      <c r="L1580">
        <v>1000</v>
      </c>
      <c r="N1580" t="s">
        <v>57</v>
      </c>
      <c r="O1580" t="s">
        <v>64</v>
      </c>
      <c r="P1580" t="s">
        <v>58</v>
      </c>
      <c r="Q1580" t="s">
        <v>33</v>
      </c>
      <c r="R1580" t="s">
        <v>34</v>
      </c>
      <c r="T1580">
        <v>1</v>
      </c>
    </row>
    <row r="1581" spans="1:20" x14ac:dyDescent="0.45">
      <c r="A1581" t="s">
        <v>2072</v>
      </c>
      <c r="B1581" t="s">
        <v>554</v>
      </c>
      <c r="C1581" t="s">
        <v>100</v>
      </c>
      <c r="D1581" t="s">
        <v>705</v>
      </c>
      <c r="E1581" t="s">
        <v>401</v>
      </c>
      <c r="F1581" t="s">
        <v>146</v>
      </c>
      <c r="G1581" t="s">
        <v>147</v>
      </c>
      <c r="H1581" t="s">
        <v>42</v>
      </c>
      <c r="I1581" t="s">
        <v>78</v>
      </c>
      <c r="J1581">
        <v>3</v>
      </c>
      <c r="K1581">
        <v>2000</v>
      </c>
      <c r="L1581">
        <v>6000</v>
      </c>
      <c r="N1581" t="s">
        <v>57</v>
      </c>
      <c r="O1581" t="s">
        <v>79</v>
      </c>
      <c r="P1581" t="s">
        <v>58</v>
      </c>
      <c r="Q1581" t="s">
        <v>45</v>
      </c>
      <c r="T1581">
        <v>5</v>
      </c>
    </row>
    <row r="1582" spans="1:20" x14ac:dyDescent="0.45">
      <c r="A1582" t="s">
        <v>2073</v>
      </c>
      <c r="B1582" t="s">
        <v>411</v>
      </c>
      <c r="C1582" t="s">
        <v>411</v>
      </c>
      <c r="D1582" t="s">
        <v>895</v>
      </c>
      <c r="E1582" t="s">
        <v>515</v>
      </c>
      <c r="F1582" t="s">
        <v>53</v>
      </c>
      <c r="G1582" t="s">
        <v>54</v>
      </c>
      <c r="H1582" t="s">
        <v>128</v>
      </c>
      <c r="I1582" t="s">
        <v>129</v>
      </c>
      <c r="J1582">
        <v>2</v>
      </c>
      <c r="K1582">
        <v>1000</v>
      </c>
      <c r="L1582">
        <v>1736</v>
      </c>
      <c r="N1582" t="s">
        <v>30</v>
      </c>
      <c r="O1582" t="s">
        <v>31</v>
      </c>
      <c r="P1582" t="s">
        <v>32</v>
      </c>
      <c r="Q1582" t="s">
        <v>45</v>
      </c>
      <c r="R1582" t="s">
        <v>46</v>
      </c>
      <c r="S1582" t="s">
        <v>254</v>
      </c>
      <c r="T1582">
        <v>7</v>
      </c>
    </row>
    <row r="1583" spans="1:20" x14ac:dyDescent="0.45">
      <c r="A1583" t="s">
        <v>2074</v>
      </c>
      <c r="B1583" t="s">
        <v>203</v>
      </c>
      <c r="C1583" t="s">
        <v>204</v>
      </c>
      <c r="D1583" t="s">
        <v>204</v>
      </c>
      <c r="E1583" t="s">
        <v>515</v>
      </c>
      <c r="F1583" t="s">
        <v>69</v>
      </c>
      <c r="G1583" t="s">
        <v>70</v>
      </c>
      <c r="H1583" t="s">
        <v>71</v>
      </c>
      <c r="I1583" t="s">
        <v>117</v>
      </c>
      <c r="J1583">
        <v>3</v>
      </c>
      <c r="K1583">
        <v>2000</v>
      </c>
      <c r="L1583">
        <v>6000</v>
      </c>
      <c r="M1583" t="s">
        <v>63</v>
      </c>
      <c r="N1583" t="s">
        <v>30</v>
      </c>
      <c r="O1583" t="s">
        <v>64</v>
      </c>
      <c r="P1583" t="s">
        <v>85</v>
      </c>
      <c r="Q1583" t="s">
        <v>33</v>
      </c>
      <c r="R1583" t="s">
        <v>34</v>
      </c>
      <c r="T1583">
        <v>0</v>
      </c>
    </row>
    <row r="1584" spans="1:20" x14ac:dyDescent="0.45">
      <c r="A1584" t="s">
        <v>2075</v>
      </c>
      <c r="B1584" t="s">
        <v>124</v>
      </c>
      <c r="C1584" t="s">
        <v>125</v>
      </c>
      <c r="D1584" t="s">
        <v>935</v>
      </c>
      <c r="E1584" t="s">
        <v>495</v>
      </c>
      <c r="F1584" t="s">
        <v>40</v>
      </c>
      <c r="G1584" t="s">
        <v>41</v>
      </c>
      <c r="H1584" t="s">
        <v>128</v>
      </c>
      <c r="I1584" t="s">
        <v>129</v>
      </c>
      <c r="J1584">
        <v>0</v>
      </c>
      <c r="K1584">
        <v>0</v>
      </c>
      <c r="L1584">
        <v>0</v>
      </c>
      <c r="M1584" t="s">
        <v>29</v>
      </c>
      <c r="N1584" t="s">
        <v>93</v>
      </c>
      <c r="O1584" t="s">
        <v>31</v>
      </c>
      <c r="P1584" t="s">
        <v>32</v>
      </c>
      <c r="Q1584" t="s">
        <v>45</v>
      </c>
      <c r="R1584" t="s">
        <v>34</v>
      </c>
      <c r="T1584">
        <v>2</v>
      </c>
    </row>
    <row r="1585" spans="1:20" x14ac:dyDescent="0.45">
      <c r="A1585" t="s">
        <v>2076</v>
      </c>
      <c r="B1585" t="s">
        <v>124</v>
      </c>
      <c r="C1585" t="s">
        <v>720</v>
      </c>
      <c r="D1585" t="s">
        <v>1405</v>
      </c>
      <c r="E1585" t="s">
        <v>298</v>
      </c>
      <c r="F1585" t="s">
        <v>91</v>
      </c>
      <c r="G1585" t="s">
        <v>41</v>
      </c>
      <c r="H1585" t="s">
        <v>71</v>
      </c>
      <c r="I1585" t="s">
        <v>72</v>
      </c>
      <c r="J1585">
        <v>2</v>
      </c>
      <c r="K1585">
        <v>2000</v>
      </c>
      <c r="L1585">
        <v>4000</v>
      </c>
      <c r="M1585" t="s">
        <v>63</v>
      </c>
      <c r="N1585" t="s">
        <v>57</v>
      </c>
      <c r="O1585" t="s">
        <v>31</v>
      </c>
      <c r="P1585" t="s">
        <v>32</v>
      </c>
      <c r="Q1585" t="s">
        <v>45</v>
      </c>
      <c r="R1585" t="s">
        <v>34</v>
      </c>
      <c r="T1585">
        <v>7</v>
      </c>
    </row>
    <row r="1586" spans="1:20" x14ac:dyDescent="0.45">
      <c r="A1586" t="s">
        <v>2077</v>
      </c>
      <c r="B1586" t="s">
        <v>341</v>
      </c>
      <c r="C1586" t="s">
        <v>342</v>
      </c>
      <c r="D1586" t="s">
        <v>969</v>
      </c>
      <c r="E1586" t="s">
        <v>368</v>
      </c>
      <c r="F1586" t="s">
        <v>146</v>
      </c>
      <c r="G1586" t="s">
        <v>147</v>
      </c>
      <c r="H1586" t="s">
        <v>71</v>
      </c>
      <c r="I1586" t="s">
        <v>117</v>
      </c>
      <c r="J1586">
        <v>3</v>
      </c>
      <c r="K1586">
        <v>100</v>
      </c>
      <c r="L1586">
        <v>300</v>
      </c>
      <c r="M1586" t="s">
        <v>56</v>
      </c>
      <c r="N1586" t="s">
        <v>73</v>
      </c>
      <c r="O1586" t="s">
        <v>44</v>
      </c>
      <c r="P1586" t="s">
        <v>85</v>
      </c>
      <c r="Q1586" t="s">
        <v>33</v>
      </c>
      <c r="R1586" t="s">
        <v>46</v>
      </c>
      <c r="S1586" t="s">
        <v>47</v>
      </c>
      <c r="T1586">
        <v>1</v>
      </c>
    </row>
    <row r="1587" spans="1:20" x14ac:dyDescent="0.45">
      <c r="A1587" t="s">
        <v>2078</v>
      </c>
      <c r="B1587" t="s">
        <v>818</v>
      </c>
      <c r="C1587" t="s">
        <v>210</v>
      </c>
      <c r="D1587" t="s">
        <v>211</v>
      </c>
      <c r="E1587" t="s">
        <v>236</v>
      </c>
      <c r="F1587" t="s">
        <v>25</v>
      </c>
      <c r="G1587" t="s">
        <v>26</v>
      </c>
      <c r="H1587" t="s">
        <v>71</v>
      </c>
      <c r="I1587" t="s">
        <v>117</v>
      </c>
      <c r="J1587">
        <v>2</v>
      </c>
      <c r="K1587">
        <v>0</v>
      </c>
      <c r="L1587">
        <v>0</v>
      </c>
      <c r="M1587" t="s">
        <v>63</v>
      </c>
      <c r="N1587" t="s">
        <v>73</v>
      </c>
      <c r="O1587" t="s">
        <v>44</v>
      </c>
      <c r="P1587" t="s">
        <v>32</v>
      </c>
      <c r="Q1587" t="s">
        <v>45</v>
      </c>
      <c r="R1587" t="s">
        <v>34</v>
      </c>
      <c r="T1587">
        <v>5</v>
      </c>
    </row>
    <row r="1588" spans="1:20" x14ac:dyDescent="0.45">
      <c r="A1588" t="s">
        <v>2079</v>
      </c>
      <c r="B1588" t="s">
        <v>220</v>
      </c>
      <c r="C1588" t="s">
        <v>346</v>
      </c>
      <c r="D1588" t="s">
        <v>347</v>
      </c>
      <c r="E1588" t="s">
        <v>253</v>
      </c>
      <c r="F1588" t="s">
        <v>168</v>
      </c>
      <c r="G1588" t="s">
        <v>41</v>
      </c>
      <c r="H1588" t="s">
        <v>128</v>
      </c>
      <c r="I1588" t="s">
        <v>129</v>
      </c>
      <c r="J1588">
        <v>1</v>
      </c>
      <c r="K1588">
        <v>0</v>
      </c>
      <c r="L1588">
        <v>414</v>
      </c>
      <c r="M1588" t="s">
        <v>56</v>
      </c>
      <c r="N1588" t="s">
        <v>93</v>
      </c>
      <c r="O1588" t="s">
        <v>31</v>
      </c>
      <c r="P1588" t="s">
        <v>58</v>
      </c>
      <c r="Q1588" t="s">
        <v>45</v>
      </c>
      <c r="T1588">
        <v>5</v>
      </c>
    </row>
    <row r="1589" spans="1:20" x14ac:dyDescent="0.45">
      <c r="A1589" t="s">
        <v>2080</v>
      </c>
      <c r="B1589" t="s">
        <v>51</v>
      </c>
      <c r="C1589" t="s">
        <v>297</v>
      </c>
      <c r="D1589" t="s">
        <v>293</v>
      </c>
      <c r="E1589" t="s">
        <v>97</v>
      </c>
      <c r="F1589" t="s">
        <v>91</v>
      </c>
      <c r="G1589" t="s">
        <v>41</v>
      </c>
      <c r="H1589" t="s">
        <v>42</v>
      </c>
      <c r="I1589" t="s">
        <v>43</v>
      </c>
      <c r="J1589">
        <v>3</v>
      </c>
      <c r="K1589">
        <v>500</v>
      </c>
      <c r="L1589">
        <v>1500</v>
      </c>
      <c r="M1589" t="s">
        <v>29</v>
      </c>
      <c r="N1589" t="s">
        <v>93</v>
      </c>
      <c r="O1589" t="s">
        <v>79</v>
      </c>
      <c r="P1589" t="s">
        <v>58</v>
      </c>
      <c r="Q1589" t="s">
        <v>33</v>
      </c>
      <c r="R1589" t="s">
        <v>34</v>
      </c>
      <c r="T1589">
        <v>6</v>
      </c>
    </row>
    <row r="1590" spans="1:20" x14ac:dyDescent="0.45">
      <c r="A1590" t="s">
        <v>2081</v>
      </c>
      <c r="B1590" t="s">
        <v>453</v>
      </c>
      <c r="C1590" t="s">
        <v>453</v>
      </c>
      <c r="D1590" t="s">
        <v>203</v>
      </c>
      <c r="E1590" t="s">
        <v>176</v>
      </c>
      <c r="F1590" t="s">
        <v>53</v>
      </c>
      <c r="G1590" t="s">
        <v>54</v>
      </c>
      <c r="H1590" t="s">
        <v>128</v>
      </c>
      <c r="I1590" t="s">
        <v>129</v>
      </c>
      <c r="J1590">
        <v>3</v>
      </c>
      <c r="K1590">
        <v>2000</v>
      </c>
      <c r="L1590">
        <v>6000</v>
      </c>
      <c r="M1590" t="s">
        <v>29</v>
      </c>
      <c r="N1590" t="s">
        <v>57</v>
      </c>
      <c r="O1590" t="s">
        <v>44</v>
      </c>
      <c r="P1590" t="s">
        <v>85</v>
      </c>
      <c r="Q1590" t="s">
        <v>33</v>
      </c>
      <c r="R1590" t="s">
        <v>34</v>
      </c>
      <c r="T1590">
        <v>3</v>
      </c>
    </row>
    <row r="1591" spans="1:20" x14ac:dyDescent="0.45">
      <c r="A1591" t="s">
        <v>2082</v>
      </c>
      <c r="B1591" t="s">
        <v>976</v>
      </c>
      <c r="C1591" t="s">
        <v>976</v>
      </c>
      <c r="D1591" t="s">
        <v>976</v>
      </c>
      <c r="E1591" t="s">
        <v>77</v>
      </c>
      <c r="F1591" t="s">
        <v>91</v>
      </c>
      <c r="G1591" t="s">
        <v>41</v>
      </c>
      <c r="H1591" t="s">
        <v>42</v>
      </c>
      <c r="I1591" t="s">
        <v>78</v>
      </c>
      <c r="J1591">
        <v>0</v>
      </c>
      <c r="K1591">
        <v>100</v>
      </c>
      <c r="L1591">
        <v>0</v>
      </c>
      <c r="M1591" t="s">
        <v>56</v>
      </c>
      <c r="N1591" t="s">
        <v>73</v>
      </c>
      <c r="O1591" t="s">
        <v>64</v>
      </c>
      <c r="P1591" t="s">
        <v>32</v>
      </c>
      <c r="Q1591" t="s">
        <v>33</v>
      </c>
      <c r="T1591">
        <v>0</v>
      </c>
    </row>
    <row r="1592" spans="1:20" x14ac:dyDescent="0.45">
      <c r="A1592" t="s">
        <v>2083</v>
      </c>
      <c r="B1592" t="s">
        <v>389</v>
      </c>
      <c r="C1592" t="s">
        <v>400</v>
      </c>
      <c r="D1592" t="s">
        <v>165</v>
      </c>
      <c r="E1592" t="s">
        <v>609</v>
      </c>
      <c r="F1592" t="s">
        <v>168</v>
      </c>
      <c r="G1592" t="s">
        <v>41</v>
      </c>
      <c r="H1592" t="s">
        <v>128</v>
      </c>
      <c r="I1592" t="s">
        <v>231</v>
      </c>
      <c r="J1592">
        <v>3</v>
      </c>
      <c r="K1592">
        <v>500</v>
      </c>
      <c r="L1592">
        <v>1500</v>
      </c>
      <c r="M1592" t="s">
        <v>63</v>
      </c>
      <c r="N1592" t="s">
        <v>30</v>
      </c>
      <c r="O1592" t="s">
        <v>79</v>
      </c>
      <c r="P1592" t="s">
        <v>58</v>
      </c>
      <c r="Q1592" t="s">
        <v>33</v>
      </c>
      <c r="T1592">
        <v>4</v>
      </c>
    </row>
    <row r="1593" spans="1:20" x14ac:dyDescent="0.45">
      <c r="A1593" t="s">
        <v>2084</v>
      </c>
      <c r="B1593" t="s">
        <v>323</v>
      </c>
      <c r="C1593" t="s">
        <v>864</v>
      </c>
      <c r="D1593" t="s">
        <v>527</v>
      </c>
      <c r="E1593" t="s">
        <v>90</v>
      </c>
      <c r="F1593" t="s">
        <v>53</v>
      </c>
      <c r="G1593" t="s">
        <v>54</v>
      </c>
      <c r="H1593" t="s">
        <v>71</v>
      </c>
      <c r="I1593" t="s">
        <v>92</v>
      </c>
      <c r="J1593">
        <v>3</v>
      </c>
      <c r="K1593">
        <v>2000</v>
      </c>
      <c r="L1593">
        <v>6000</v>
      </c>
      <c r="M1593" t="s">
        <v>63</v>
      </c>
      <c r="N1593" t="s">
        <v>73</v>
      </c>
      <c r="O1593" t="s">
        <v>79</v>
      </c>
      <c r="P1593" t="s">
        <v>85</v>
      </c>
      <c r="Q1593" t="s">
        <v>45</v>
      </c>
      <c r="T1593">
        <v>7</v>
      </c>
    </row>
    <row r="1594" spans="1:20" x14ac:dyDescent="0.45">
      <c r="A1594" t="s">
        <v>2085</v>
      </c>
      <c r="B1594" t="s">
        <v>333</v>
      </c>
      <c r="C1594" t="s">
        <v>614</v>
      </c>
      <c r="D1594" t="s">
        <v>197</v>
      </c>
      <c r="E1594" t="s">
        <v>236</v>
      </c>
      <c r="F1594" t="s">
        <v>40</v>
      </c>
      <c r="G1594" t="s">
        <v>41</v>
      </c>
      <c r="H1594" t="s">
        <v>27</v>
      </c>
      <c r="I1594" t="s">
        <v>28</v>
      </c>
      <c r="J1594">
        <v>-1</v>
      </c>
      <c r="K1594">
        <v>1000</v>
      </c>
      <c r="L1594">
        <v>-1000</v>
      </c>
      <c r="N1594" t="s">
        <v>57</v>
      </c>
      <c r="O1594" t="s">
        <v>31</v>
      </c>
      <c r="P1594" t="s">
        <v>85</v>
      </c>
      <c r="Q1594" t="s">
        <v>45</v>
      </c>
      <c r="R1594" t="s">
        <v>34</v>
      </c>
      <c r="T1594">
        <v>1</v>
      </c>
    </row>
    <row r="1595" spans="1:20" x14ac:dyDescent="0.45">
      <c r="A1595" t="s">
        <v>2086</v>
      </c>
      <c r="B1595" t="s">
        <v>145</v>
      </c>
      <c r="C1595" t="s">
        <v>145</v>
      </c>
      <c r="D1595" t="s">
        <v>23</v>
      </c>
      <c r="E1595" t="s">
        <v>361</v>
      </c>
      <c r="F1595" t="s">
        <v>91</v>
      </c>
      <c r="G1595" t="s">
        <v>41</v>
      </c>
      <c r="H1595" t="s">
        <v>71</v>
      </c>
      <c r="I1595" t="s">
        <v>92</v>
      </c>
      <c r="J1595">
        <v>-1</v>
      </c>
      <c r="K1595">
        <v>100</v>
      </c>
      <c r="L1595">
        <v>-100</v>
      </c>
      <c r="N1595" t="s">
        <v>93</v>
      </c>
      <c r="O1595" t="s">
        <v>64</v>
      </c>
      <c r="P1595" t="s">
        <v>32</v>
      </c>
      <c r="Q1595" t="s">
        <v>45</v>
      </c>
      <c r="T1595">
        <v>5</v>
      </c>
    </row>
    <row r="1596" spans="1:20" x14ac:dyDescent="0.45">
      <c r="A1596" t="s">
        <v>2087</v>
      </c>
      <c r="B1596" t="s">
        <v>441</v>
      </c>
      <c r="C1596" t="s">
        <v>441</v>
      </c>
      <c r="D1596" t="s">
        <v>718</v>
      </c>
      <c r="E1596" t="s">
        <v>609</v>
      </c>
      <c r="F1596" t="s">
        <v>146</v>
      </c>
      <c r="G1596" t="s">
        <v>147</v>
      </c>
      <c r="H1596" t="s">
        <v>128</v>
      </c>
      <c r="I1596" t="s">
        <v>129</v>
      </c>
      <c r="J1596">
        <v>-1</v>
      </c>
      <c r="K1596">
        <v>100</v>
      </c>
      <c r="L1596">
        <v>-100</v>
      </c>
      <c r="M1596" t="s">
        <v>63</v>
      </c>
      <c r="N1596" t="s">
        <v>93</v>
      </c>
      <c r="O1596" t="s">
        <v>79</v>
      </c>
      <c r="P1596" t="s">
        <v>85</v>
      </c>
      <c r="Q1596" t="s">
        <v>45</v>
      </c>
      <c r="R1596" t="s">
        <v>46</v>
      </c>
      <c r="S1596" t="s">
        <v>254</v>
      </c>
      <c r="T1596">
        <v>5</v>
      </c>
    </row>
    <row r="1597" spans="1:20" x14ac:dyDescent="0.45">
      <c r="A1597" t="s">
        <v>2088</v>
      </c>
      <c r="B1597" t="s">
        <v>1012</v>
      </c>
      <c r="C1597" t="s">
        <v>1012</v>
      </c>
      <c r="D1597" t="s">
        <v>158</v>
      </c>
      <c r="E1597" t="s">
        <v>361</v>
      </c>
      <c r="F1597" t="s">
        <v>115</v>
      </c>
      <c r="G1597" t="s">
        <v>116</v>
      </c>
      <c r="H1597" t="s">
        <v>128</v>
      </c>
      <c r="I1597" t="s">
        <v>231</v>
      </c>
      <c r="J1597">
        <v>1</v>
      </c>
      <c r="K1597">
        <v>2000</v>
      </c>
      <c r="L1597">
        <v>2000</v>
      </c>
      <c r="N1597" t="s">
        <v>57</v>
      </c>
      <c r="O1597" t="s">
        <v>31</v>
      </c>
      <c r="P1597" t="s">
        <v>32</v>
      </c>
      <c r="Q1597" t="s">
        <v>33</v>
      </c>
      <c r="T1597">
        <v>7</v>
      </c>
    </row>
    <row r="1598" spans="1:20" x14ac:dyDescent="0.45">
      <c r="A1598" t="s">
        <v>2089</v>
      </c>
      <c r="B1598" t="s">
        <v>1137</v>
      </c>
      <c r="C1598" t="s">
        <v>277</v>
      </c>
      <c r="D1598" t="s">
        <v>260</v>
      </c>
      <c r="E1598" t="s">
        <v>52</v>
      </c>
      <c r="F1598" t="s">
        <v>168</v>
      </c>
      <c r="G1598" t="s">
        <v>41</v>
      </c>
      <c r="H1598" t="s">
        <v>27</v>
      </c>
      <c r="I1598" t="s">
        <v>28</v>
      </c>
      <c r="J1598">
        <v>1</v>
      </c>
      <c r="K1598">
        <v>0</v>
      </c>
      <c r="L1598">
        <v>0</v>
      </c>
      <c r="M1598" t="s">
        <v>63</v>
      </c>
      <c r="N1598" t="s">
        <v>93</v>
      </c>
      <c r="O1598" t="s">
        <v>64</v>
      </c>
      <c r="P1598" t="s">
        <v>58</v>
      </c>
      <c r="Q1598" t="s">
        <v>33</v>
      </c>
      <c r="R1598" t="s">
        <v>34</v>
      </c>
      <c r="T1598">
        <v>6</v>
      </c>
    </row>
    <row r="1599" spans="1:20" x14ac:dyDescent="0.45">
      <c r="A1599" t="s">
        <v>2090</v>
      </c>
      <c r="B1599" t="s">
        <v>507</v>
      </c>
      <c r="C1599" t="s">
        <v>631</v>
      </c>
      <c r="D1599" t="s">
        <v>945</v>
      </c>
      <c r="E1599" t="s">
        <v>240</v>
      </c>
      <c r="F1599" t="s">
        <v>168</v>
      </c>
      <c r="G1599" t="s">
        <v>41</v>
      </c>
      <c r="H1599" t="s">
        <v>27</v>
      </c>
      <c r="I1599" t="s">
        <v>28</v>
      </c>
      <c r="J1599">
        <v>2</v>
      </c>
      <c r="K1599">
        <v>2000</v>
      </c>
      <c r="L1599">
        <v>4000</v>
      </c>
      <c r="M1599" t="s">
        <v>56</v>
      </c>
      <c r="N1599" t="s">
        <v>30</v>
      </c>
      <c r="O1599" t="s">
        <v>79</v>
      </c>
      <c r="P1599" t="s">
        <v>58</v>
      </c>
      <c r="Q1599" t="s">
        <v>33</v>
      </c>
      <c r="R1599" t="s">
        <v>34</v>
      </c>
      <c r="T1599">
        <v>4</v>
      </c>
    </row>
    <row r="1600" spans="1:20" x14ac:dyDescent="0.45">
      <c r="A1600" t="s">
        <v>2091</v>
      </c>
      <c r="B1600" t="s">
        <v>258</v>
      </c>
      <c r="C1600" t="s">
        <v>465</v>
      </c>
      <c r="D1600" t="s">
        <v>672</v>
      </c>
      <c r="E1600" t="s">
        <v>39</v>
      </c>
      <c r="F1600" t="s">
        <v>40</v>
      </c>
      <c r="G1600" t="s">
        <v>41</v>
      </c>
      <c r="H1600" t="s">
        <v>42</v>
      </c>
      <c r="I1600" t="s">
        <v>78</v>
      </c>
      <c r="J1600">
        <v>2</v>
      </c>
      <c r="K1600">
        <v>0</v>
      </c>
      <c r="L1600">
        <v>0</v>
      </c>
      <c r="N1600" t="s">
        <v>73</v>
      </c>
      <c r="O1600" t="s">
        <v>64</v>
      </c>
      <c r="P1600" t="s">
        <v>58</v>
      </c>
      <c r="Q1600" t="s">
        <v>33</v>
      </c>
      <c r="R1600" t="s">
        <v>34</v>
      </c>
      <c r="T1600">
        <v>1</v>
      </c>
    </row>
    <row r="1601" spans="1:20" x14ac:dyDescent="0.45">
      <c r="A1601" t="s">
        <v>2092</v>
      </c>
      <c r="B1601" t="s">
        <v>534</v>
      </c>
      <c r="C1601" t="s">
        <v>807</v>
      </c>
      <c r="D1601" t="s">
        <v>347</v>
      </c>
      <c r="E1601" t="s">
        <v>361</v>
      </c>
      <c r="F1601" t="s">
        <v>115</v>
      </c>
      <c r="G1601" t="s">
        <v>116</v>
      </c>
      <c r="H1601" t="s">
        <v>27</v>
      </c>
      <c r="I1601" t="s">
        <v>55</v>
      </c>
      <c r="J1601">
        <v>3</v>
      </c>
      <c r="K1601">
        <v>0</v>
      </c>
      <c r="L1601">
        <v>115</v>
      </c>
      <c r="M1601" t="s">
        <v>63</v>
      </c>
      <c r="N1601" t="s">
        <v>93</v>
      </c>
      <c r="O1601" t="s">
        <v>31</v>
      </c>
      <c r="P1601" t="s">
        <v>85</v>
      </c>
      <c r="Q1601" t="s">
        <v>33</v>
      </c>
      <c r="R1601" t="s">
        <v>34</v>
      </c>
      <c r="T1601">
        <v>4</v>
      </c>
    </row>
    <row r="1602" spans="1:20" x14ac:dyDescent="0.45">
      <c r="A1602" t="s">
        <v>2093</v>
      </c>
      <c r="B1602" t="s">
        <v>82</v>
      </c>
      <c r="C1602" t="s">
        <v>450</v>
      </c>
      <c r="D1602" t="s">
        <v>450</v>
      </c>
      <c r="E1602" t="s">
        <v>221</v>
      </c>
      <c r="F1602" t="s">
        <v>25</v>
      </c>
      <c r="G1602" t="s">
        <v>26</v>
      </c>
      <c r="H1602" t="s">
        <v>71</v>
      </c>
      <c r="I1602" t="s">
        <v>72</v>
      </c>
      <c r="J1602">
        <v>0</v>
      </c>
      <c r="K1602">
        <v>0</v>
      </c>
      <c r="L1602">
        <v>50</v>
      </c>
      <c r="N1602" t="s">
        <v>57</v>
      </c>
      <c r="O1602" t="s">
        <v>31</v>
      </c>
      <c r="P1602" t="s">
        <v>32</v>
      </c>
      <c r="Q1602" t="s">
        <v>45</v>
      </c>
      <c r="R1602" t="s">
        <v>46</v>
      </c>
      <c r="T1602">
        <v>0</v>
      </c>
    </row>
    <row r="1603" spans="1:20" x14ac:dyDescent="0.45">
      <c r="A1603" t="s">
        <v>2094</v>
      </c>
      <c r="B1603" t="s">
        <v>720</v>
      </c>
      <c r="C1603" t="s">
        <v>125</v>
      </c>
      <c r="D1603" t="s">
        <v>1405</v>
      </c>
      <c r="E1603" t="s">
        <v>463</v>
      </c>
      <c r="F1603" t="s">
        <v>25</v>
      </c>
      <c r="G1603" t="s">
        <v>26</v>
      </c>
      <c r="H1603" t="s">
        <v>128</v>
      </c>
      <c r="I1603" t="s">
        <v>169</v>
      </c>
      <c r="J1603">
        <v>3</v>
      </c>
      <c r="K1603">
        <v>1000</v>
      </c>
      <c r="L1603">
        <v>3000</v>
      </c>
      <c r="M1603" t="s">
        <v>29</v>
      </c>
      <c r="N1603" t="s">
        <v>30</v>
      </c>
      <c r="O1603" t="s">
        <v>79</v>
      </c>
      <c r="P1603" t="s">
        <v>85</v>
      </c>
      <c r="Q1603" t="s">
        <v>45</v>
      </c>
      <c r="R1603" t="s">
        <v>46</v>
      </c>
      <c r="S1603" t="s">
        <v>47</v>
      </c>
      <c r="T1603">
        <v>5</v>
      </c>
    </row>
    <row r="1604" spans="1:20" x14ac:dyDescent="0.45">
      <c r="A1604" t="s">
        <v>2095</v>
      </c>
      <c r="B1604" t="s">
        <v>83</v>
      </c>
      <c r="C1604" t="s">
        <v>83</v>
      </c>
      <c r="D1604" t="s">
        <v>773</v>
      </c>
      <c r="E1604" t="s">
        <v>138</v>
      </c>
      <c r="F1604" t="s">
        <v>168</v>
      </c>
      <c r="G1604" t="s">
        <v>41</v>
      </c>
      <c r="H1604" t="s">
        <v>128</v>
      </c>
      <c r="I1604" t="s">
        <v>169</v>
      </c>
      <c r="J1604">
        <v>-1</v>
      </c>
      <c r="K1604">
        <v>2000</v>
      </c>
      <c r="L1604">
        <v>-2000</v>
      </c>
      <c r="M1604" t="s">
        <v>63</v>
      </c>
      <c r="N1604" t="s">
        <v>57</v>
      </c>
      <c r="O1604" t="s">
        <v>64</v>
      </c>
      <c r="P1604" t="s">
        <v>32</v>
      </c>
      <c r="Q1604" t="s">
        <v>45</v>
      </c>
      <c r="R1604" t="s">
        <v>46</v>
      </c>
      <c r="T1604">
        <v>7</v>
      </c>
    </row>
    <row r="1605" spans="1:20" x14ac:dyDescent="0.45">
      <c r="A1605" t="s">
        <v>2096</v>
      </c>
      <c r="B1605" t="s">
        <v>423</v>
      </c>
      <c r="C1605" t="s">
        <v>481</v>
      </c>
      <c r="D1605" t="s">
        <v>423</v>
      </c>
      <c r="E1605" t="s">
        <v>114</v>
      </c>
      <c r="F1605" t="s">
        <v>53</v>
      </c>
      <c r="G1605" t="s">
        <v>54</v>
      </c>
      <c r="H1605" t="s">
        <v>71</v>
      </c>
      <c r="I1605" t="s">
        <v>117</v>
      </c>
      <c r="J1605">
        <v>1</v>
      </c>
      <c r="K1605">
        <v>1000</v>
      </c>
      <c r="L1605">
        <v>1000</v>
      </c>
      <c r="N1605" t="s">
        <v>30</v>
      </c>
      <c r="O1605" t="s">
        <v>44</v>
      </c>
      <c r="P1605" t="s">
        <v>32</v>
      </c>
      <c r="Q1605" t="s">
        <v>33</v>
      </c>
      <c r="R1605" t="s">
        <v>34</v>
      </c>
      <c r="T1605">
        <v>1</v>
      </c>
    </row>
    <row r="1606" spans="1:20" x14ac:dyDescent="0.45">
      <c r="A1606" t="s">
        <v>2097</v>
      </c>
      <c r="B1606" t="s">
        <v>1026</v>
      </c>
      <c r="C1606" t="s">
        <v>730</v>
      </c>
      <c r="D1606" t="s">
        <v>544</v>
      </c>
      <c r="E1606" t="s">
        <v>467</v>
      </c>
      <c r="F1606" t="s">
        <v>91</v>
      </c>
      <c r="G1606" t="s">
        <v>41</v>
      </c>
      <c r="H1606" t="s">
        <v>128</v>
      </c>
      <c r="I1606" t="s">
        <v>231</v>
      </c>
      <c r="J1606">
        <v>2</v>
      </c>
      <c r="K1606">
        <v>100</v>
      </c>
      <c r="L1606">
        <v>200</v>
      </c>
      <c r="M1606" t="s">
        <v>56</v>
      </c>
      <c r="N1606" t="s">
        <v>57</v>
      </c>
      <c r="O1606" t="s">
        <v>64</v>
      </c>
      <c r="P1606" t="s">
        <v>85</v>
      </c>
      <c r="Q1606" t="s">
        <v>45</v>
      </c>
      <c r="R1606" t="s">
        <v>34</v>
      </c>
      <c r="T1606">
        <v>2</v>
      </c>
    </row>
    <row r="1607" spans="1:20" x14ac:dyDescent="0.45">
      <c r="A1607" t="s">
        <v>2098</v>
      </c>
      <c r="B1607" t="s">
        <v>434</v>
      </c>
      <c r="C1607" t="s">
        <v>741</v>
      </c>
      <c r="D1607" t="s">
        <v>741</v>
      </c>
      <c r="E1607" t="s">
        <v>90</v>
      </c>
      <c r="F1607" t="s">
        <v>40</v>
      </c>
      <c r="G1607" t="s">
        <v>41</v>
      </c>
      <c r="H1607" t="s">
        <v>42</v>
      </c>
      <c r="I1607" t="s">
        <v>78</v>
      </c>
      <c r="J1607">
        <v>3</v>
      </c>
      <c r="K1607">
        <v>100</v>
      </c>
      <c r="L1607">
        <v>496</v>
      </c>
      <c r="M1607" t="s">
        <v>56</v>
      </c>
      <c r="N1607" t="s">
        <v>57</v>
      </c>
      <c r="O1607" t="s">
        <v>79</v>
      </c>
      <c r="P1607" t="s">
        <v>85</v>
      </c>
      <c r="Q1607" t="s">
        <v>45</v>
      </c>
      <c r="R1607" t="s">
        <v>46</v>
      </c>
      <c r="S1607" t="s">
        <v>47</v>
      </c>
      <c r="T1607">
        <v>0</v>
      </c>
    </row>
    <row r="1608" spans="1:20" x14ac:dyDescent="0.45">
      <c r="A1608" t="s">
        <v>2099</v>
      </c>
      <c r="B1608" t="s">
        <v>178</v>
      </c>
      <c r="C1608" t="s">
        <v>486</v>
      </c>
      <c r="D1608" t="s">
        <v>158</v>
      </c>
      <c r="E1608" t="s">
        <v>190</v>
      </c>
      <c r="F1608" t="s">
        <v>168</v>
      </c>
      <c r="G1608" t="s">
        <v>41</v>
      </c>
      <c r="H1608" t="s">
        <v>71</v>
      </c>
      <c r="I1608" t="s">
        <v>72</v>
      </c>
      <c r="J1608">
        <v>1</v>
      </c>
      <c r="K1608">
        <v>500</v>
      </c>
      <c r="L1608">
        <v>500</v>
      </c>
      <c r="M1608" t="s">
        <v>63</v>
      </c>
      <c r="N1608" t="s">
        <v>30</v>
      </c>
      <c r="O1608" t="s">
        <v>44</v>
      </c>
      <c r="P1608" t="s">
        <v>85</v>
      </c>
      <c r="Q1608" t="s">
        <v>45</v>
      </c>
      <c r="R1608" t="s">
        <v>46</v>
      </c>
      <c r="S1608" t="s">
        <v>254</v>
      </c>
      <c r="T1608">
        <v>3</v>
      </c>
    </row>
    <row r="1609" spans="1:20" x14ac:dyDescent="0.45">
      <c r="A1609" t="s">
        <v>2100</v>
      </c>
      <c r="B1609" t="s">
        <v>389</v>
      </c>
      <c r="C1609" t="s">
        <v>291</v>
      </c>
      <c r="D1609" t="s">
        <v>390</v>
      </c>
      <c r="E1609" t="s">
        <v>249</v>
      </c>
      <c r="F1609" t="s">
        <v>53</v>
      </c>
      <c r="G1609" t="s">
        <v>54</v>
      </c>
      <c r="H1609" t="s">
        <v>128</v>
      </c>
      <c r="I1609" t="s">
        <v>169</v>
      </c>
      <c r="J1609">
        <v>0</v>
      </c>
      <c r="K1609">
        <v>2000</v>
      </c>
      <c r="L1609">
        <v>0</v>
      </c>
      <c r="N1609" t="s">
        <v>30</v>
      </c>
      <c r="O1609" t="s">
        <v>79</v>
      </c>
      <c r="P1609" t="s">
        <v>58</v>
      </c>
      <c r="Q1609" t="s">
        <v>45</v>
      </c>
      <c r="T1609">
        <v>3</v>
      </c>
    </row>
    <row r="1610" spans="1:20" x14ac:dyDescent="0.45">
      <c r="A1610" t="s">
        <v>2101</v>
      </c>
      <c r="B1610" t="s">
        <v>311</v>
      </c>
      <c r="C1610" t="s">
        <v>178</v>
      </c>
      <c r="D1610" t="s">
        <v>157</v>
      </c>
      <c r="E1610" t="s">
        <v>368</v>
      </c>
      <c r="F1610" t="s">
        <v>69</v>
      </c>
      <c r="G1610" t="s">
        <v>70</v>
      </c>
      <c r="H1610" t="s">
        <v>27</v>
      </c>
      <c r="I1610" t="s">
        <v>84</v>
      </c>
      <c r="J1610">
        <v>0</v>
      </c>
      <c r="K1610">
        <v>1000</v>
      </c>
      <c r="L1610">
        <v>0</v>
      </c>
      <c r="M1610" t="s">
        <v>56</v>
      </c>
      <c r="N1610" t="s">
        <v>73</v>
      </c>
      <c r="O1610" t="s">
        <v>64</v>
      </c>
      <c r="P1610" t="s">
        <v>58</v>
      </c>
      <c r="Q1610" t="s">
        <v>45</v>
      </c>
      <c r="T1610">
        <v>6</v>
      </c>
    </row>
    <row r="1611" spans="1:20" x14ac:dyDescent="0.45">
      <c r="A1611" t="s">
        <v>2102</v>
      </c>
      <c r="B1611" t="s">
        <v>83</v>
      </c>
      <c r="C1611" t="s">
        <v>450</v>
      </c>
      <c r="D1611" t="s">
        <v>908</v>
      </c>
      <c r="E1611" t="s">
        <v>401</v>
      </c>
      <c r="F1611" t="s">
        <v>146</v>
      </c>
      <c r="G1611" t="s">
        <v>147</v>
      </c>
      <c r="H1611" t="s">
        <v>71</v>
      </c>
      <c r="I1611" t="s">
        <v>117</v>
      </c>
      <c r="J1611">
        <v>1</v>
      </c>
      <c r="K1611">
        <v>0</v>
      </c>
      <c r="L1611">
        <v>0</v>
      </c>
      <c r="M1611" t="s">
        <v>63</v>
      </c>
      <c r="N1611" t="s">
        <v>57</v>
      </c>
      <c r="O1611" t="s">
        <v>44</v>
      </c>
      <c r="P1611" t="s">
        <v>32</v>
      </c>
      <c r="Q1611" t="s">
        <v>45</v>
      </c>
      <c r="R1611" t="s">
        <v>46</v>
      </c>
      <c r="S1611" t="s">
        <v>245</v>
      </c>
      <c r="T1611">
        <v>3</v>
      </c>
    </row>
    <row r="1612" spans="1:20" x14ac:dyDescent="0.45">
      <c r="A1612" t="s">
        <v>2103</v>
      </c>
      <c r="B1612" t="s">
        <v>386</v>
      </c>
      <c r="C1612" t="s">
        <v>630</v>
      </c>
      <c r="D1612" t="s">
        <v>945</v>
      </c>
      <c r="E1612" t="s">
        <v>472</v>
      </c>
      <c r="F1612" t="s">
        <v>53</v>
      </c>
      <c r="G1612" t="s">
        <v>54</v>
      </c>
      <c r="H1612" t="s">
        <v>128</v>
      </c>
      <c r="I1612" t="s">
        <v>129</v>
      </c>
      <c r="J1612">
        <v>1</v>
      </c>
      <c r="K1612">
        <v>100</v>
      </c>
      <c r="L1612">
        <v>100</v>
      </c>
      <c r="M1612" t="s">
        <v>63</v>
      </c>
      <c r="N1612" t="s">
        <v>73</v>
      </c>
      <c r="O1612" t="s">
        <v>44</v>
      </c>
      <c r="P1612" t="s">
        <v>32</v>
      </c>
      <c r="Q1612" t="s">
        <v>33</v>
      </c>
      <c r="R1612" t="s">
        <v>46</v>
      </c>
      <c r="S1612" t="s">
        <v>245</v>
      </c>
      <c r="T1612">
        <v>7</v>
      </c>
    </row>
    <row r="1613" spans="1:20" x14ac:dyDescent="0.45">
      <c r="A1613" t="s">
        <v>2104</v>
      </c>
      <c r="B1613" t="s">
        <v>225</v>
      </c>
      <c r="C1613" t="s">
        <v>225</v>
      </c>
      <c r="D1613" t="s">
        <v>224</v>
      </c>
      <c r="E1613" t="s">
        <v>472</v>
      </c>
      <c r="F1613" t="s">
        <v>69</v>
      </c>
      <c r="G1613" t="s">
        <v>70</v>
      </c>
      <c r="H1613" t="s">
        <v>71</v>
      </c>
      <c r="I1613" t="s">
        <v>117</v>
      </c>
      <c r="J1613">
        <v>2</v>
      </c>
      <c r="K1613">
        <v>1000</v>
      </c>
      <c r="L1613">
        <v>2000</v>
      </c>
      <c r="M1613" t="s">
        <v>29</v>
      </c>
      <c r="N1613" t="s">
        <v>73</v>
      </c>
      <c r="O1613" t="s">
        <v>44</v>
      </c>
      <c r="P1613" t="s">
        <v>58</v>
      </c>
      <c r="Q1613" t="s">
        <v>33</v>
      </c>
      <c r="R1613" t="s">
        <v>34</v>
      </c>
      <c r="T1613">
        <v>2</v>
      </c>
    </row>
    <row r="1614" spans="1:20" x14ac:dyDescent="0.45">
      <c r="A1614" t="s">
        <v>2105</v>
      </c>
      <c r="B1614" t="s">
        <v>765</v>
      </c>
      <c r="C1614" t="s">
        <v>500</v>
      </c>
      <c r="D1614" t="s">
        <v>432</v>
      </c>
      <c r="E1614" t="s">
        <v>596</v>
      </c>
      <c r="F1614" t="s">
        <v>91</v>
      </c>
      <c r="G1614" t="s">
        <v>41</v>
      </c>
      <c r="H1614" t="s">
        <v>27</v>
      </c>
      <c r="I1614" t="s">
        <v>84</v>
      </c>
      <c r="J1614">
        <v>2</v>
      </c>
      <c r="K1614">
        <v>100</v>
      </c>
      <c r="L1614">
        <v>200</v>
      </c>
      <c r="M1614" t="s">
        <v>56</v>
      </c>
      <c r="N1614" t="s">
        <v>73</v>
      </c>
      <c r="O1614" t="s">
        <v>31</v>
      </c>
      <c r="P1614" t="s">
        <v>32</v>
      </c>
      <c r="Q1614" t="s">
        <v>45</v>
      </c>
      <c r="T1614">
        <v>2</v>
      </c>
    </row>
    <row r="1615" spans="1:20" x14ac:dyDescent="0.45">
      <c r="A1615" t="s">
        <v>2106</v>
      </c>
      <c r="B1615" t="s">
        <v>143</v>
      </c>
      <c r="C1615" t="s">
        <v>144</v>
      </c>
      <c r="D1615" t="s">
        <v>144</v>
      </c>
      <c r="E1615" t="s">
        <v>263</v>
      </c>
      <c r="F1615" t="s">
        <v>25</v>
      </c>
      <c r="G1615" t="s">
        <v>26</v>
      </c>
      <c r="H1615" t="s">
        <v>128</v>
      </c>
      <c r="I1615" t="s">
        <v>169</v>
      </c>
      <c r="J1615">
        <v>3</v>
      </c>
      <c r="K1615">
        <v>500</v>
      </c>
      <c r="L1615">
        <v>1500</v>
      </c>
      <c r="N1615" t="s">
        <v>93</v>
      </c>
      <c r="O1615" t="s">
        <v>79</v>
      </c>
      <c r="P1615" t="s">
        <v>58</v>
      </c>
      <c r="Q1615" t="s">
        <v>33</v>
      </c>
      <c r="R1615" t="s">
        <v>34</v>
      </c>
      <c r="T1615">
        <v>0</v>
      </c>
    </row>
    <row r="1616" spans="1:20" x14ac:dyDescent="0.45">
      <c r="A1616" t="s">
        <v>2107</v>
      </c>
      <c r="B1616" t="s">
        <v>211</v>
      </c>
      <c r="C1616" t="s">
        <v>1011</v>
      </c>
      <c r="D1616" t="s">
        <v>310</v>
      </c>
      <c r="E1616" t="s">
        <v>172</v>
      </c>
      <c r="F1616" t="s">
        <v>91</v>
      </c>
      <c r="G1616" t="s">
        <v>41</v>
      </c>
      <c r="H1616" t="s">
        <v>42</v>
      </c>
      <c r="I1616" t="s">
        <v>43</v>
      </c>
      <c r="J1616">
        <v>-1</v>
      </c>
      <c r="K1616">
        <v>0</v>
      </c>
      <c r="L1616">
        <v>0</v>
      </c>
      <c r="M1616" t="s">
        <v>29</v>
      </c>
      <c r="N1616" t="s">
        <v>30</v>
      </c>
      <c r="O1616" t="s">
        <v>44</v>
      </c>
      <c r="P1616" t="s">
        <v>85</v>
      </c>
      <c r="Q1616" t="s">
        <v>33</v>
      </c>
      <c r="R1616" t="s">
        <v>34</v>
      </c>
      <c r="T1616">
        <v>3</v>
      </c>
    </row>
    <row r="1617" spans="1:20" x14ac:dyDescent="0.45">
      <c r="A1617" t="s">
        <v>2108</v>
      </c>
      <c r="B1617" t="s">
        <v>730</v>
      </c>
      <c r="C1617" t="s">
        <v>730</v>
      </c>
      <c r="D1617" t="s">
        <v>174</v>
      </c>
      <c r="E1617" t="s">
        <v>414</v>
      </c>
      <c r="F1617" t="s">
        <v>25</v>
      </c>
      <c r="G1617" t="s">
        <v>26</v>
      </c>
      <c r="H1617" t="s">
        <v>42</v>
      </c>
      <c r="I1617" t="s">
        <v>43</v>
      </c>
      <c r="J1617">
        <v>3</v>
      </c>
      <c r="K1617">
        <v>500</v>
      </c>
      <c r="L1617">
        <v>1500</v>
      </c>
      <c r="M1617" t="s">
        <v>56</v>
      </c>
      <c r="N1617" t="s">
        <v>93</v>
      </c>
      <c r="O1617" t="s">
        <v>31</v>
      </c>
      <c r="P1617" t="s">
        <v>32</v>
      </c>
      <c r="Q1617" t="s">
        <v>45</v>
      </c>
      <c r="R1617" t="s">
        <v>34</v>
      </c>
      <c r="T1617">
        <v>5</v>
      </c>
    </row>
    <row r="1618" spans="1:20" x14ac:dyDescent="0.45">
      <c r="A1618" t="s">
        <v>2109</v>
      </c>
      <c r="B1618" t="s">
        <v>189</v>
      </c>
      <c r="C1618" t="s">
        <v>296</v>
      </c>
      <c r="D1618" t="s">
        <v>103</v>
      </c>
      <c r="E1618" t="s">
        <v>141</v>
      </c>
      <c r="F1618" t="s">
        <v>168</v>
      </c>
      <c r="G1618" t="s">
        <v>41</v>
      </c>
      <c r="H1618" t="s">
        <v>71</v>
      </c>
      <c r="I1618" t="s">
        <v>117</v>
      </c>
      <c r="J1618">
        <v>3</v>
      </c>
      <c r="K1618">
        <v>2000</v>
      </c>
      <c r="L1618">
        <v>6000</v>
      </c>
      <c r="M1618" t="s">
        <v>56</v>
      </c>
      <c r="N1618" t="s">
        <v>93</v>
      </c>
      <c r="O1618" t="s">
        <v>79</v>
      </c>
      <c r="P1618" t="s">
        <v>32</v>
      </c>
      <c r="Q1618" t="s">
        <v>33</v>
      </c>
      <c r="T1618">
        <v>2</v>
      </c>
    </row>
    <row r="1619" spans="1:20" x14ac:dyDescent="0.45">
      <c r="A1619" t="s">
        <v>2110</v>
      </c>
      <c r="B1619" t="s">
        <v>568</v>
      </c>
      <c r="C1619" t="s">
        <v>343</v>
      </c>
      <c r="D1619" t="s">
        <v>342</v>
      </c>
      <c r="E1619" t="s">
        <v>236</v>
      </c>
      <c r="F1619" t="s">
        <v>25</v>
      </c>
      <c r="G1619" t="s">
        <v>26</v>
      </c>
      <c r="H1619" t="s">
        <v>27</v>
      </c>
      <c r="I1619" t="s">
        <v>28</v>
      </c>
      <c r="J1619">
        <v>0</v>
      </c>
      <c r="K1619">
        <v>500</v>
      </c>
      <c r="L1619">
        <v>0</v>
      </c>
      <c r="N1619" t="s">
        <v>73</v>
      </c>
      <c r="O1619" t="s">
        <v>64</v>
      </c>
      <c r="P1619" t="s">
        <v>85</v>
      </c>
      <c r="Q1619" t="s">
        <v>45</v>
      </c>
      <c r="R1619" t="s">
        <v>34</v>
      </c>
      <c r="T1619">
        <v>1</v>
      </c>
    </row>
    <row r="1620" spans="1:20" x14ac:dyDescent="0.45">
      <c r="A1620" t="s">
        <v>2111</v>
      </c>
      <c r="B1620" t="s">
        <v>386</v>
      </c>
      <c r="C1620" t="s">
        <v>99</v>
      </c>
      <c r="D1620" t="s">
        <v>631</v>
      </c>
      <c r="E1620" t="s">
        <v>24</v>
      </c>
      <c r="F1620" t="s">
        <v>69</v>
      </c>
      <c r="G1620" t="s">
        <v>70</v>
      </c>
      <c r="H1620" t="s">
        <v>27</v>
      </c>
      <c r="I1620" t="s">
        <v>28</v>
      </c>
      <c r="J1620">
        <v>0</v>
      </c>
      <c r="K1620">
        <v>0</v>
      </c>
      <c r="L1620">
        <v>0</v>
      </c>
      <c r="M1620" t="s">
        <v>29</v>
      </c>
      <c r="N1620" t="s">
        <v>30</v>
      </c>
      <c r="O1620" t="s">
        <v>44</v>
      </c>
      <c r="P1620" t="s">
        <v>58</v>
      </c>
      <c r="Q1620" t="s">
        <v>33</v>
      </c>
      <c r="R1620" t="s">
        <v>46</v>
      </c>
      <c r="S1620" t="s">
        <v>254</v>
      </c>
      <c r="T1620">
        <v>2</v>
      </c>
    </row>
    <row r="1621" spans="1:20" x14ac:dyDescent="0.45">
      <c r="A1621" t="s">
        <v>2112</v>
      </c>
      <c r="B1621" t="s">
        <v>715</v>
      </c>
      <c r="C1621" t="s">
        <v>715</v>
      </c>
      <c r="D1621" t="s">
        <v>600</v>
      </c>
      <c r="E1621" t="s">
        <v>238</v>
      </c>
      <c r="F1621" t="s">
        <v>25</v>
      </c>
      <c r="G1621" t="s">
        <v>26</v>
      </c>
      <c r="H1621" t="s">
        <v>71</v>
      </c>
      <c r="I1621" t="s">
        <v>92</v>
      </c>
      <c r="J1621">
        <v>1</v>
      </c>
      <c r="K1621">
        <v>0</v>
      </c>
      <c r="L1621">
        <v>0</v>
      </c>
      <c r="N1621" t="s">
        <v>30</v>
      </c>
      <c r="O1621" t="s">
        <v>64</v>
      </c>
      <c r="P1621" t="s">
        <v>32</v>
      </c>
      <c r="Q1621" t="s">
        <v>33</v>
      </c>
      <c r="T1621">
        <v>1</v>
      </c>
    </row>
    <row r="1622" spans="1:20" x14ac:dyDescent="0.45">
      <c r="A1622" t="s">
        <v>2113</v>
      </c>
      <c r="B1622" t="s">
        <v>204</v>
      </c>
      <c r="C1622" t="s">
        <v>243</v>
      </c>
      <c r="D1622" t="s">
        <v>243</v>
      </c>
      <c r="E1622" t="s">
        <v>391</v>
      </c>
      <c r="F1622" t="s">
        <v>69</v>
      </c>
      <c r="G1622" t="s">
        <v>70</v>
      </c>
      <c r="H1622" t="s">
        <v>27</v>
      </c>
      <c r="I1622" t="s">
        <v>55</v>
      </c>
      <c r="J1622">
        <v>2</v>
      </c>
      <c r="K1622">
        <v>2000</v>
      </c>
      <c r="L1622">
        <v>4000</v>
      </c>
      <c r="M1622" t="s">
        <v>56</v>
      </c>
      <c r="N1622" t="s">
        <v>57</v>
      </c>
      <c r="O1622" t="s">
        <v>44</v>
      </c>
      <c r="P1622" t="s">
        <v>85</v>
      </c>
      <c r="Q1622" t="s">
        <v>45</v>
      </c>
      <c r="T1622">
        <v>0</v>
      </c>
    </row>
    <row r="1623" spans="1:20" x14ac:dyDescent="0.45">
      <c r="A1623" t="s">
        <v>2114</v>
      </c>
      <c r="B1623" t="s">
        <v>188</v>
      </c>
      <c r="C1623" t="s">
        <v>571</v>
      </c>
      <c r="D1623" t="s">
        <v>521</v>
      </c>
      <c r="E1623" t="s">
        <v>172</v>
      </c>
      <c r="F1623" t="s">
        <v>69</v>
      </c>
      <c r="G1623" t="s">
        <v>70</v>
      </c>
      <c r="H1623" t="s">
        <v>27</v>
      </c>
      <c r="I1623" t="s">
        <v>84</v>
      </c>
      <c r="J1623">
        <v>2</v>
      </c>
      <c r="K1623">
        <v>0</v>
      </c>
      <c r="L1623">
        <v>0</v>
      </c>
      <c r="M1623" t="s">
        <v>29</v>
      </c>
      <c r="N1623" t="s">
        <v>93</v>
      </c>
      <c r="O1623" t="s">
        <v>64</v>
      </c>
      <c r="P1623" t="s">
        <v>32</v>
      </c>
      <c r="Q1623" t="s">
        <v>45</v>
      </c>
      <c r="T1623">
        <v>-1</v>
      </c>
    </row>
    <row r="1624" spans="1:20" x14ac:dyDescent="0.45">
      <c r="A1624" t="s">
        <v>2115</v>
      </c>
      <c r="B1624" t="s">
        <v>481</v>
      </c>
      <c r="C1624" t="s">
        <v>422</v>
      </c>
      <c r="D1624" t="s">
        <v>36</v>
      </c>
      <c r="E1624" t="s">
        <v>487</v>
      </c>
      <c r="F1624" t="s">
        <v>25</v>
      </c>
      <c r="G1624" t="s">
        <v>26</v>
      </c>
      <c r="H1624" t="s">
        <v>27</v>
      </c>
      <c r="I1624" t="s">
        <v>28</v>
      </c>
      <c r="J1624">
        <v>2</v>
      </c>
      <c r="K1624">
        <v>1000</v>
      </c>
      <c r="L1624">
        <v>2033</v>
      </c>
      <c r="M1624" t="s">
        <v>63</v>
      </c>
      <c r="N1624" t="s">
        <v>57</v>
      </c>
      <c r="O1624" t="s">
        <v>64</v>
      </c>
      <c r="P1624" t="s">
        <v>32</v>
      </c>
      <c r="Q1624" t="s">
        <v>45</v>
      </c>
      <c r="T1624">
        <v>4</v>
      </c>
    </row>
    <row r="1625" spans="1:20" x14ac:dyDescent="0.45">
      <c r="A1625" t="s">
        <v>2116</v>
      </c>
      <c r="B1625" t="s">
        <v>283</v>
      </c>
      <c r="C1625" t="s">
        <v>330</v>
      </c>
      <c r="D1625" t="s">
        <v>329</v>
      </c>
      <c r="E1625" t="s">
        <v>774</v>
      </c>
      <c r="F1625" t="s">
        <v>168</v>
      </c>
      <c r="G1625" t="s">
        <v>41</v>
      </c>
      <c r="H1625" t="s">
        <v>27</v>
      </c>
      <c r="I1625" t="s">
        <v>28</v>
      </c>
      <c r="J1625">
        <v>1</v>
      </c>
      <c r="K1625">
        <v>100</v>
      </c>
      <c r="L1625">
        <v>100</v>
      </c>
      <c r="M1625" t="s">
        <v>56</v>
      </c>
      <c r="N1625" t="s">
        <v>73</v>
      </c>
      <c r="O1625" t="s">
        <v>44</v>
      </c>
      <c r="P1625" t="s">
        <v>58</v>
      </c>
      <c r="Q1625" t="s">
        <v>33</v>
      </c>
      <c r="T1625">
        <v>2</v>
      </c>
    </row>
    <row r="1626" spans="1:20" x14ac:dyDescent="0.45">
      <c r="A1626" t="s">
        <v>2117</v>
      </c>
      <c r="B1626" t="s">
        <v>131</v>
      </c>
      <c r="C1626" t="s">
        <v>89</v>
      </c>
      <c r="D1626" t="s">
        <v>133</v>
      </c>
      <c r="E1626" t="s">
        <v>414</v>
      </c>
      <c r="F1626" t="s">
        <v>146</v>
      </c>
      <c r="G1626" t="s">
        <v>147</v>
      </c>
      <c r="H1626" t="s">
        <v>128</v>
      </c>
      <c r="I1626" t="s">
        <v>169</v>
      </c>
      <c r="J1626">
        <v>1</v>
      </c>
      <c r="K1626">
        <v>1000</v>
      </c>
      <c r="L1626">
        <v>1000</v>
      </c>
      <c r="M1626" t="s">
        <v>56</v>
      </c>
      <c r="N1626" t="s">
        <v>57</v>
      </c>
      <c r="O1626" t="s">
        <v>64</v>
      </c>
      <c r="P1626" t="s">
        <v>85</v>
      </c>
      <c r="Q1626" t="s">
        <v>45</v>
      </c>
      <c r="R1626" t="s">
        <v>46</v>
      </c>
      <c r="S1626" t="s">
        <v>254</v>
      </c>
      <c r="T1626">
        <v>6</v>
      </c>
    </row>
    <row r="1627" spans="1:20" x14ac:dyDescent="0.45">
      <c r="A1627" t="s">
        <v>2118</v>
      </c>
      <c r="B1627" t="s">
        <v>407</v>
      </c>
      <c r="C1627" t="s">
        <v>407</v>
      </c>
      <c r="D1627" t="s">
        <v>521</v>
      </c>
      <c r="E1627" t="s">
        <v>163</v>
      </c>
      <c r="F1627" t="s">
        <v>146</v>
      </c>
      <c r="G1627" t="s">
        <v>147</v>
      </c>
      <c r="H1627" t="s">
        <v>71</v>
      </c>
      <c r="I1627" t="s">
        <v>117</v>
      </c>
      <c r="J1627">
        <v>3</v>
      </c>
      <c r="K1627">
        <v>1000</v>
      </c>
      <c r="L1627">
        <v>3000</v>
      </c>
      <c r="M1627" t="s">
        <v>63</v>
      </c>
      <c r="N1627" t="s">
        <v>73</v>
      </c>
      <c r="O1627" t="s">
        <v>44</v>
      </c>
      <c r="P1627" t="s">
        <v>85</v>
      </c>
      <c r="Q1627" t="s">
        <v>33</v>
      </c>
      <c r="R1627" t="s">
        <v>46</v>
      </c>
      <c r="S1627" t="s">
        <v>47</v>
      </c>
      <c r="T1627">
        <v>5</v>
      </c>
    </row>
    <row r="1628" spans="1:20" x14ac:dyDescent="0.45">
      <c r="A1628" t="s">
        <v>2119</v>
      </c>
      <c r="B1628" t="s">
        <v>179</v>
      </c>
      <c r="C1628" t="s">
        <v>486</v>
      </c>
      <c r="D1628" t="s">
        <v>179</v>
      </c>
      <c r="E1628" t="s">
        <v>420</v>
      </c>
      <c r="F1628" t="s">
        <v>69</v>
      </c>
      <c r="G1628" t="s">
        <v>70</v>
      </c>
      <c r="H1628" t="s">
        <v>128</v>
      </c>
      <c r="I1628" t="s">
        <v>129</v>
      </c>
      <c r="J1628">
        <v>1</v>
      </c>
      <c r="K1628">
        <v>1000</v>
      </c>
      <c r="L1628">
        <v>1000</v>
      </c>
      <c r="N1628" t="s">
        <v>57</v>
      </c>
      <c r="O1628" t="s">
        <v>79</v>
      </c>
      <c r="P1628" t="s">
        <v>58</v>
      </c>
      <c r="Q1628" t="s">
        <v>33</v>
      </c>
      <c r="R1628" t="s">
        <v>46</v>
      </c>
      <c r="S1628" t="s">
        <v>47</v>
      </c>
      <c r="T1628">
        <v>1</v>
      </c>
    </row>
    <row r="1629" spans="1:20" x14ac:dyDescent="0.45">
      <c r="A1629" t="s">
        <v>2120</v>
      </c>
      <c r="B1629" t="s">
        <v>773</v>
      </c>
      <c r="C1629" t="s">
        <v>637</v>
      </c>
      <c r="D1629" t="s">
        <v>174</v>
      </c>
      <c r="E1629" t="s">
        <v>607</v>
      </c>
      <c r="F1629" t="s">
        <v>168</v>
      </c>
      <c r="G1629" t="s">
        <v>41</v>
      </c>
      <c r="H1629" t="s">
        <v>27</v>
      </c>
      <c r="I1629" t="s">
        <v>28</v>
      </c>
      <c r="J1629">
        <v>3</v>
      </c>
      <c r="K1629">
        <v>100</v>
      </c>
      <c r="L1629">
        <v>300</v>
      </c>
      <c r="M1629" t="s">
        <v>29</v>
      </c>
      <c r="N1629" t="s">
        <v>93</v>
      </c>
      <c r="O1629" t="s">
        <v>64</v>
      </c>
      <c r="P1629" t="s">
        <v>58</v>
      </c>
      <c r="Q1629" t="s">
        <v>45</v>
      </c>
      <c r="T1629">
        <v>6</v>
      </c>
    </row>
    <row r="1630" spans="1:20" x14ac:dyDescent="0.45">
      <c r="A1630" t="s">
        <v>2121</v>
      </c>
      <c r="B1630" t="s">
        <v>36</v>
      </c>
      <c r="C1630" t="s">
        <v>527</v>
      </c>
      <c r="D1630" t="s">
        <v>537</v>
      </c>
      <c r="E1630" t="s">
        <v>194</v>
      </c>
      <c r="F1630" t="s">
        <v>40</v>
      </c>
      <c r="G1630" t="s">
        <v>41</v>
      </c>
      <c r="H1630" t="s">
        <v>71</v>
      </c>
      <c r="I1630" t="s">
        <v>117</v>
      </c>
      <c r="J1630">
        <v>2</v>
      </c>
      <c r="K1630">
        <v>100</v>
      </c>
      <c r="L1630">
        <v>200</v>
      </c>
      <c r="N1630" t="s">
        <v>93</v>
      </c>
      <c r="O1630" t="s">
        <v>44</v>
      </c>
      <c r="P1630" t="s">
        <v>32</v>
      </c>
      <c r="Q1630" t="s">
        <v>45</v>
      </c>
      <c r="T1630">
        <v>-1</v>
      </c>
    </row>
    <row r="1631" spans="1:20" x14ac:dyDescent="0.45">
      <c r="A1631" t="s">
        <v>2122</v>
      </c>
      <c r="B1631" t="s">
        <v>1056</v>
      </c>
      <c r="C1631" t="s">
        <v>565</v>
      </c>
      <c r="D1631" t="s">
        <v>317</v>
      </c>
      <c r="E1631" t="s">
        <v>414</v>
      </c>
      <c r="F1631" t="s">
        <v>69</v>
      </c>
      <c r="G1631" t="s">
        <v>70</v>
      </c>
      <c r="H1631" t="s">
        <v>27</v>
      </c>
      <c r="I1631" t="s">
        <v>55</v>
      </c>
      <c r="J1631">
        <v>0</v>
      </c>
      <c r="K1631">
        <v>500</v>
      </c>
      <c r="L1631">
        <v>0</v>
      </c>
      <c r="M1631" t="s">
        <v>56</v>
      </c>
      <c r="N1631" t="s">
        <v>93</v>
      </c>
      <c r="O1631" t="s">
        <v>44</v>
      </c>
      <c r="P1631" t="s">
        <v>32</v>
      </c>
      <c r="Q1631" t="s">
        <v>45</v>
      </c>
      <c r="R1631" t="s">
        <v>34</v>
      </c>
      <c r="T1631">
        <v>2</v>
      </c>
    </row>
    <row r="1632" spans="1:20" x14ac:dyDescent="0.45">
      <c r="A1632" t="s">
        <v>2123</v>
      </c>
      <c r="B1632" t="s">
        <v>157</v>
      </c>
      <c r="C1632" t="s">
        <v>367</v>
      </c>
      <c r="D1632" t="s">
        <v>157</v>
      </c>
      <c r="E1632" t="s">
        <v>263</v>
      </c>
      <c r="F1632" t="s">
        <v>146</v>
      </c>
      <c r="G1632" t="s">
        <v>147</v>
      </c>
      <c r="H1632" t="s">
        <v>42</v>
      </c>
      <c r="I1632" t="s">
        <v>122</v>
      </c>
      <c r="J1632">
        <v>0</v>
      </c>
      <c r="K1632">
        <v>0</v>
      </c>
      <c r="L1632">
        <v>0</v>
      </c>
      <c r="M1632" t="s">
        <v>29</v>
      </c>
      <c r="N1632" t="s">
        <v>57</v>
      </c>
      <c r="O1632" t="s">
        <v>64</v>
      </c>
      <c r="P1632" t="s">
        <v>58</v>
      </c>
      <c r="Q1632" t="s">
        <v>33</v>
      </c>
      <c r="R1632" t="s">
        <v>34</v>
      </c>
      <c r="T1632">
        <v>2</v>
      </c>
    </row>
    <row r="1633" spans="1:20" x14ac:dyDescent="0.45">
      <c r="A1633" t="s">
        <v>2124</v>
      </c>
      <c r="B1633" t="s">
        <v>942</v>
      </c>
      <c r="C1633" t="s">
        <v>166</v>
      </c>
      <c r="D1633" t="s">
        <v>942</v>
      </c>
      <c r="E1633" t="s">
        <v>463</v>
      </c>
      <c r="F1633" t="s">
        <v>146</v>
      </c>
      <c r="G1633" t="s">
        <v>147</v>
      </c>
      <c r="H1633" t="s">
        <v>71</v>
      </c>
      <c r="I1633" t="s">
        <v>72</v>
      </c>
      <c r="J1633">
        <v>-1</v>
      </c>
      <c r="K1633">
        <v>0</v>
      </c>
      <c r="L1633">
        <v>-468</v>
      </c>
      <c r="M1633" t="s">
        <v>29</v>
      </c>
      <c r="N1633" t="s">
        <v>73</v>
      </c>
      <c r="O1633" t="s">
        <v>44</v>
      </c>
      <c r="P1633" t="s">
        <v>58</v>
      </c>
      <c r="Q1633" t="s">
        <v>33</v>
      </c>
      <c r="R1633" t="s">
        <v>46</v>
      </c>
      <c r="S1633" t="s">
        <v>47</v>
      </c>
      <c r="T1633">
        <v>1</v>
      </c>
    </row>
    <row r="1634" spans="1:20" x14ac:dyDescent="0.45">
      <c r="A1634" t="s">
        <v>2125</v>
      </c>
      <c r="B1634" t="s">
        <v>61</v>
      </c>
      <c r="C1634" t="s">
        <v>353</v>
      </c>
      <c r="D1634" t="s">
        <v>150</v>
      </c>
      <c r="E1634" t="s">
        <v>339</v>
      </c>
      <c r="F1634" t="s">
        <v>40</v>
      </c>
      <c r="G1634" t="s">
        <v>41</v>
      </c>
      <c r="H1634" t="s">
        <v>42</v>
      </c>
      <c r="I1634" t="s">
        <v>122</v>
      </c>
      <c r="J1634">
        <v>3</v>
      </c>
      <c r="K1634">
        <v>500</v>
      </c>
      <c r="L1634">
        <v>1500</v>
      </c>
      <c r="M1634" t="s">
        <v>63</v>
      </c>
      <c r="N1634" t="s">
        <v>73</v>
      </c>
      <c r="O1634" t="s">
        <v>79</v>
      </c>
      <c r="P1634" t="s">
        <v>32</v>
      </c>
      <c r="Q1634" t="s">
        <v>45</v>
      </c>
      <c r="R1634" t="s">
        <v>34</v>
      </c>
      <c r="T1634">
        <v>6</v>
      </c>
    </row>
    <row r="1635" spans="1:20" x14ac:dyDescent="0.45">
      <c r="A1635" t="s">
        <v>2126</v>
      </c>
      <c r="B1635" t="s">
        <v>37</v>
      </c>
      <c r="C1635" t="s">
        <v>36</v>
      </c>
      <c r="D1635" t="s">
        <v>37</v>
      </c>
      <c r="E1635" t="s">
        <v>774</v>
      </c>
      <c r="F1635" t="s">
        <v>91</v>
      </c>
      <c r="G1635" t="s">
        <v>41</v>
      </c>
      <c r="H1635" t="s">
        <v>128</v>
      </c>
      <c r="I1635" t="s">
        <v>169</v>
      </c>
      <c r="J1635">
        <v>-1</v>
      </c>
      <c r="K1635">
        <v>500</v>
      </c>
      <c r="L1635">
        <v>-500</v>
      </c>
      <c r="N1635" t="s">
        <v>73</v>
      </c>
      <c r="O1635" t="s">
        <v>64</v>
      </c>
      <c r="P1635" t="s">
        <v>85</v>
      </c>
      <c r="Q1635" t="s">
        <v>33</v>
      </c>
      <c r="R1635" t="s">
        <v>34</v>
      </c>
      <c r="T1635">
        <v>1</v>
      </c>
    </row>
    <row r="1636" spans="1:20" x14ac:dyDescent="0.45">
      <c r="A1636" t="s">
        <v>2127</v>
      </c>
      <c r="B1636" t="s">
        <v>818</v>
      </c>
      <c r="C1636" t="s">
        <v>410</v>
      </c>
      <c r="D1636" t="s">
        <v>410</v>
      </c>
      <c r="E1636" t="s">
        <v>609</v>
      </c>
      <c r="F1636" t="s">
        <v>40</v>
      </c>
      <c r="G1636" t="s">
        <v>41</v>
      </c>
      <c r="H1636" t="s">
        <v>42</v>
      </c>
      <c r="I1636" t="s">
        <v>78</v>
      </c>
      <c r="J1636">
        <v>1</v>
      </c>
      <c r="K1636">
        <v>1000</v>
      </c>
      <c r="L1636">
        <v>1000</v>
      </c>
      <c r="M1636" t="s">
        <v>63</v>
      </c>
      <c r="N1636" t="s">
        <v>73</v>
      </c>
      <c r="O1636" t="s">
        <v>31</v>
      </c>
      <c r="P1636" t="s">
        <v>85</v>
      </c>
      <c r="Q1636" t="s">
        <v>33</v>
      </c>
      <c r="T1636">
        <v>0</v>
      </c>
    </row>
    <row r="1637" spans="1:20" x14ac:dyDescent="0.45">
      <c r="A1637" t="s">
        <v>2128</v>
      </c>
      <c r="B1637" t="s">
        <v>218</v>
      </c>
      <c r="C1637" t="s">
        <v>113</v>
      </c>
      <c r="D1637" t="s">
        <v>346</v>
      </c>
      <c r="E1637" t="s">
        <v>249</v>
      </c>
      <c r="F1637" t="s">
        <v>146</v>
      </c>
      <c r="G1637" t="s">
        <v>147</v>
      </c>
      <c r="H1637" t="s">
        <v>42</v>
      </c>
      <c r="I1637" t="s">
        <v>43</v>
      </c>
      <c r="J1637">
        <v>1</v>
      </c>
      <c r="K1637">
        <v>500</v>
      </c>
      <c r="L1637">
        <v>500</v>
      </c>
      <c r="M1637" t="s">
        <v>29</v>
      </c>
      <c r="N1637" t="s">
        <v>93</v>
      </c>
      <c r="O1637" t="s">
        <v>79</v>
      </c>
      <c r="P1637" t="s">
        <v>85</v>
      </c>
      <c r="Q1637" t="s">
        <v>45</v>
      </c>
      <c r="R1637" t="s">
        <v>34</v>
      </c>
      <c r="T1637">
        <v>7</v>
      </c>
    </row>
    <row r="1638" spans="1:20" x14ac:dyDescent="0.45">
      <c r="A1638" t="s">
        <v>2129</v>
      </c>
      <c r="B1638" t="s">
        <v>293</v>
      </c>
      <c r="C1638" t="s">
        <v>329</v>
      </c>
      <c r="D1638" t="s">
        <v>144</v>
      </c>
      <c r="E1638" t="s">
        <v>104</v>
      </c>
      <c r="F1638" t="s">
        <v>168</v>
      </c>
      <c r="G1638" t="s">
        <v>41</v>
      </c>
      <c r="H1638" t="s">
        <v>27</v>
      </c>
      <c r="I1638" t="s">
        <v>84</v>
      </c>
      <c r="J1638">
        <v>-1</v>
      </c>
      <c r="K1638">
        <v>0</v>
      </c>
      <c r="L1638">
        <v>0</v>
      </c>
      <c r="M1638" t="s">
        <v>63</v>
      </c>
      <c r="N1638" t="s">
        <v>73</v>
      </c>
      <c r="O1638" t="s">
        <v>31</v>
      </c>
      <c r="P1638" t="s">
        <v>58</v>
      </c>
      <c r="Q1638" t="s">
        <v>45</v>
      </c>
      <c r="T1638">
        <v>2</v>
      </c>
    </row>
    <row r="1639" spans="1:20" x14ac:dyDescent="0.45">
      <c r="A1639" t="s">
        <v>2130</v>
      </c>
      <c r="B1639" t="s">
        <v>839</v>
      </c>
      <c r="C1639" t="s">
        <v>200</v>
      </c>
      <c r="D1639" t="s">
        <v>279</v>
      </c>
      <c r="E1639" t="s">
        <v>24</v>
      </c>
      <c r="F1639" t="s">
        <v>69</v>
      </c>
      <c r="G1639" t="s">
        <v>70</v>
      </c>
      <c r="H1639" t="s">
        <v>128</v>
      </c>
      <c r="I1639" t="s">
        <v>231</v>
      </c>
      <c r="J1639">
        <v>0</v>
      </c>
      <c r="K1639">
        <v>2000</v>
      </c>
      <c r="L1639">
        <v>0</v>
      </c>
      <c r="M1639" t="s">
        <v>56</v>
      </c>
      <c r="N1639" t="s">
        <v>30</v>
      </c>
      <c r="O1639" t="s">
        <v>31</v>
      </c>
      <c r="P1639" t="s">
        <v>58</v>
      </c>
      <c r="Q1639" t="s">
        <v>33</v>
      </c>
      <c r="T1639">
        <v>7</v>
      </c>
    </row>
    <row r="1640" spans="1:20" x14ac:dyDescent="0.45">
      <c r="A1640" t="s">
        <v>2131</v>
      </c>
      <c r="B1640" t="s">
        <v>201</v>
      </c>
      <c r="C1640" t="s">
        <v>279</v>
      </c>
      <c r="D1640" t="s">
        <v>407</v>
      </c>
      <c r="E1640" t="s">
        <v>163</v>
      </c>
      <c r="F1640" t="s">
        <v>53</v>
      </c>
      <c r="G1640" t="s">
        <v>54</v>
      </c>
      <c r="H1640" t="s">
        <v>27</v>
      </c>
      <c r="I1640" t="s">
        <v>28</v>
      </c>
      <c r="J1640">
        <v>0</v>
      </c>
      <c r="K1640">
        <v>2000</v>
      </c>
      <c r="L1640">
        <v>0</v>
      </c>
      <c r="M1640" t="s">
        <v>56</v>
      </c>
      <c r="N1640" t="s">
        <v>30</v>
      </c>
      <c r="O1640" t="s">
        <v>79</v>
      </c>
      <c r="P1640" t="s">
        <v>85</v>
      </c>
      <c r="Q1640" t="s">
        <v>33</v>
      </c>
      <c r="R1640" t="s">
        <v>46</v>
      </c>
      <c r="S1640" t="s">
        <v>245</v>
      </c>
      <c r="T1640">
        <v>1</v>
      </c>
    </row>
    <row r="1641" spans="1:20" x14ac:dyDescent="0.45">
      <c r="A1641" t="s">
        <v>2132</v>
      </c>
      <c r="B1641" t="s">
        <v>178</v>
      </c>
      <c r="C1641" t="s">
        <v>178</v>
      </c>
      <c r="D1641" t="s">
        <v>585</v>
      </c>
      <c r="E1641" t="s">
        <v>359</v>
      </c>
      <c r="F1641" t="s">
        <v>115</v>
      </c>
      <c r="G1641" t="s">
        <v>116</v>
      </c>
      <c r="H1641" t="s">
        <v>42</v>
      </c>
      <c r="I1641" t="s">
        <v>43</v>
      </c>
      <c r="J1641">
        <v>2</v>
      </c>
      <c r="K1641">
        <v>1000</v>
      </c>
      <c r="L1641">
        <v>2000</v>
      </c>
      <c r="M1641" t="s">
        <v>56</v>
      </c>
      <c r="N1641" t="s">
        <v>93</v>
      </c>
      <c r="O1641" t="s">
        <v>31</v>
      </c>
      <c r="P1641" t="s">
        <v>58</v>
      </c>
      <c r="Q1641" t="s">
        <v>33</v>
      </c>
      <c r="T1641">
        <v>7</v>
      </c>
    </row>
    <row r="1642" spans="1:20" x14ac:dyDescent="0.45">
      <c r="A1642" t="s">
        <v>2133</v>
      </c>
      <c r="B1642" t="s">
        <v>652</v>
      </c>
      <c r="C1642" t="s">
        <v>152</v>
      </c>
      <c r="D1642" t="s">
        <v>174</v>
      </c>
      <c r="E1642" t="s">
        <v>90</v>
      </c>
      <c r="F1642" t="s">
        <v>146</v>
      </c>
      <c r="G1642" t="s">
        <v>147</v>
      </c>
      <c r="H1642" t="s">
        <v>71</v>
      </c>
      <c r="I1642" t="s">
        <v>117</v>
      </c>
      <c r="J1642">
        <v>-1</v>
      </c>
      <c r="K1642">
        <v>1000</v>
      </c>
      <c r="L1642">
        <v>-1000</v>
      </c>
      <c r="M1642" t="s">
        <v>29</v>
      </c>
      <c r="N1642" t="s">
        <v>30</v>
      </c>
      <c r="O1642" t="s">
        <v>44</v>
      </c>
      <c r="P1642" t="s">
        <v>58</v>
      </c>
      <c r="Q1642" t="s">
        <v>45</v>
      </c>
      <c r="T1642">
        <v>1</v>
      </c>
    </row>
    <row r="1643" spans="1:20" x14ac:dyDescent="0.45">
      <c r="A1643" t="s">
        <v>2134</v>
      </c>
      <c r="B1643" t="s">
        <v>718</v>
      </c>
      <c r="C1643" t="s">
        <v>133</v>
      </c>
      <c r="D1643" t="s">
        <v>505</v>
      </c>
      <c r="E1643" t="s">
        <v>181</v>
      </c>
      <c r="F1643" t="s">
        <v>53</v>
      </c>
      <c r="G1643" t="s">
        <v>54</v>
      </c>
      <c r="H1643" t="s">
        <v>27</v>
      </c>
      <c r="I1643" t="s">
        <v>84</v>
      </c>
      <c r="J1643">
        <v>0</v>
      </c>
      <c r="K1643">
        <v>1000</v>
      </c>
      <c r="L1643">
        <v>0</v>
      </c>
      <c r="M1643" t="s">
        <v>63</v>
      </c>
      <c r="N1643" t="s">
        <v>93</v>
      </c>
      <c r="O1643" t="s">
        <v>31</v>
      </c>
      <c r="P1643" t="s">
        <v>85</v>
      </c>
      <c r="Q1643" t="s">
        <v>33</v>
      </c>
      <c r="T1643">
        <v>6</v>
      </c>
    </row>
    <row r="1644" spans="1:20" x14ac:dyDescent="0.45">
      <c r="A1644" t="s">
        <v>2135</v>
      </c>
      <c r="B1644" t="s">
        <v>153</v>
      </c>
      <c r="C1644" t="s">
        <v>153</v>
      </c>
      <c r="D1644" t="s">
        <v>444</v>
      </c>
      <c r="E1644" t="s">
        <v>391</v>
      </c>
      <c r="F1644" t="s">
        <v>25</v>
      </c>
      <c r="G1644" t="s">
        <v>26</v>
      </c>
      <c r="H1644" t="s">
        <v>42</v>
      </c>
      <c r="I1644" t="s">
        <v>122</v>
      </c>
      <c r="J1644">
        <v>2</v>
      </c>
      <c r="K1644">
        <v>2000</v>
      </c>
      <c r="L1644">
        <v>4000</v>
      </c>
      <c r="M1644" t="s">
        <v>56</v>
      </c>
      <c r="N1644" t="s">
        <v>57</v>
      </c>
      <c r="O1644" t="s">
        <v>64</v>
      </c>
      <c r="P1644" t="s">
        <v>32</v>
      </c>
      <c r="Q1644" t="s">
        <v>33</v>
      </c>
      <c r="R1644" t="s">
        <v>46</v>
      </c>
      <c r="S1644" t="s">
        <v>254</v>
      </c>
      <c r="T1644">
        <v>5</v>
      </c>
    </row>
    <row r="1645" spans="1:20" x14ac:dyDescent="0.45">
      <c r="A1645" t="s">
        <v>2136</v>
      </c>
      <c r="B1645" t="s">
        <v>38</v>
      </c>
      <c r="C1645" t="s">
        <v>38</v>
      </c>
      <c r="D1645" t="s">
        <v>38</v>
      </c>
      <c r="E1645" t="s">
        <v>134</v>
      </c>
      <c r="F1645" t="s">
        <v>53</v>
      </c>
      <c r="G1645" t="s">
        <v>54</v>
      </c>
      <c r="H1645" t="s">
        <v>128</v>
      </c>
      <c r="I1645" t="s">
        <v>129</v>
      </c>
      <c r="J1645">
        <v>1</v>
      </c>
      <c r="K1645">
        <v>1000</v>
      </c>
      <c r="L1645">
        <v>1000</v>
      </c>
      <c r="M1645" t="s">
        <v>29</v>
      </c>
      <c r="N1645" t="s">
        <v>93</v>
      </c>
      <c r="O1645" t="s">
        <v>31</v>
      </c>
      <c r="P1645" t="s">
        <v>85</v>
      </c>
      <c r="Q1645" t="s">
        <v>33</v>
      </c>
      <c r="T1645">
        <v>0</v>
      </c>
    </row>
    <row r="1646" spans="1:20" x14ac:dyDescent="0.45">
      <c r="A1646" t="s">
        <v>2137</v>
      </c>
      <c r="B1646" t="s">
        <v>327</v>
      </c>
      <c r="C1646" t="s">
        <v>502</v>
      </c>
      <c r="D1646" t="s">
        <v>434</v>
      </c>
      <c r="E1646" t="s">
        <v>307</v>
      </c>
      <c r="F1646" t="s">
        <v>25</v>
      </c>
      <c r="G1646" t="s">
        <v>26</v>
      </c>
      <c r="H1646" t="s">
        <v>27</v>
      </c>
      <c r="I1646" t="s">
        <v>55</v>
      </c>
      <c r="J1646">
        <v>1</v>
      </c>
      <c r="K1646">
        <v>1000</v>
      </c>
      <c r="L1646">
        <v>1000</v>
      </c>
      <c r="M1646" t="s">
        <v>56</v>
      </c>
      <c r="N1646" t="s">
        <v>57</v>
      </c>
      <c r="O1646" t="s">
        <v>31</v>
      </c>
      <c r="P1646" t="s">
        <v>32</v>
      </c>
      <c r="Q1646" t="s">
        <v>33</v>
      </c>
      <c r="R1646" t="s">
        <v>46</v>
      </c>
      <c r="S1646" t="s">
        <v>47</v>
      </c>
      <c r="T1646">
        <v>5</v>
      </c>
    </row>
    <row r="1647" spans="1:20" x14ac:dyDescent="0.45">
      <c r="A1647" t="s">
        <v>2138</v>
      </c>
      <c r="B1647" t="s">
        <v>589</v>
      </c>
      <c r="C1647" t="s">
        <v>588</v>
      </c>
      <c r="D1647" t="s">
        <v>589</v>
      </c>
      <c r="E1647" t="s">
        <v>238</v>
      </c>
      <c r="F1647" t="s">
        <v>69</v>
      </c>
      <c r="G1647" t="s">
        <v>70</v>
      </c>
      <c r="H1647" t="s">
        <v>27</v>
      </c>
      <c r="I1647" t="s">
        <v>55</v>
      </c>
      <c r="J1647">
        <v>-1</v>
      </c>
      <c r="K1647">
        <v>2000</v>
      </c>
      <c r="L1647">
        <v>-2000</v>
      </c>
      <c r="M1647" t="s">
        <v>63</v>
      </c>
      <c r="N1647" t="s">
        <v>93</v>
      </c>
      <c r="O1647" t="s">
        <v>31</v>
      </c>
      <c r="P1647" t="s">
        <v>32</v>
      </c>
      <c r="Q1647" t="s">
        <v>33</v>
      </c>
      <c r="R1647" t="s">
        <v>46</v>
      </c>
      <c r="S1647" t="s">
        <v>47</v>
      </c>
      <c r="T1647">
        <v>-1</v>
      </c>
    </row>
    <row r="1648" spans="1:20" x14ac:dyDescent="0.45">
      <c r="A1648" t="s">
        <v>2139</v>
      </c>
      <c r="B1648" t="s">
        <v>137</v>
      </c>
      <c r="C1648" t="s">
        <v>270</v>
      </c>
      <c r="D1648" t="s">
        <v>1137</v>
      </c>
      <c r="E1648" t="s">
        <v>365</v>
      </c>
      <c r="F1648" t="s">
        <v>53</v>
      </c>
      <c r="G1648" t="s">
        <v>54</v>
      </c>
      <c r="H1648" t="s">
        <v>42</v>
      </c>
      <c r="I1648" t="s">
        <v>122</v>
      </c>
      <c r="J1648">
        <v>3</v>
      </c>
      <c r="K1648">
        <v>2000</v>
      </c>
      <c r="L1648">
        <v>6000</v>
      </c>
      <c r="M1648" t="s">
        <v>29</v>
      </c>
      <c r="N1648" t="s">
        <v>73</v>
      </c>
      <c r="O1648" t="s">
        <v>31</v>
      </c>
      <c r="P1648" t="s">
        <v>58</v>
      </c>
      <c r="Q1648" t="s">
        <v>45</v>
      </c>
      <c r="T1648">
        <v>-1</v>
      </c>
    </row>
    <row r="1649" spans="1:20" x14ac:dyDescent="0.45">
      <c r="A1649" t="s">
        <v>2140</v>
      </c>
      <c r="B1649" t="s">
        <v>461</v>
      </c>
      <c r="C1649" t="s">
        <v>161</v>
      </c>
      <c r="D1649" t="s">
        <v>106</v>
      </c>
      <c r="E1649" t="s">
        <v>420</v>
      </c>
      <c r="F1649" t="s">
        <v>91</v>
      </c>
      <c r="G1649" t="s">
        <v>41</v>
      </c>
      <c r="H1649" t="s">
        <v>128</v>
      </c>
      <c r="I1649" t="s">
        <v>129</v>
      </c>
      <c r="J1649">
        <v>3</v>
      </c>
      <c r="K1649">
        <v>1000</v>
      </c>
      <c r="L1649">
        <v>3000</v>
      </c>
      <c r="M1649" t="s">
        <v>63</v>
      </c>
      <c r="N1649" t="s">
        <v>93</v>
      </c>
      <c r="O1649" t="s">
        <v>79</v>
      </c>
      <c r="P1649" t="s">
        <v>58</v>
      </c>
      <c r="Q1649" t="s">
        <v>33</v>
      </c>
      <c r="R1649" t="s">
        <v>34</v>
      </c>
      <c r="T1649">
        <v>7</v>
      </c>
    </row>
    <row r="1650" spans="1:20" x14ac:dyDescent="0.45">
      <c r="A1650" t="s">
        <v>2141</v>
      </c>
      <c r="B1650" t="s">
        <v>494</v>
      </c>
      <c r="C1650" t="s">
        <v>706</v>
      </c>
      <c r="D1650" t="s">
        <v>603</v>
      </c>
      <c r="E1650" t="s">
        <v>97</v>
      </c>
      <c r="F1650" t="s">
        <v>25</v>
      </c>
      <c r="G1650" t="s">
        <v>26</v>
      </c>
      <c r="H1650" t="s">
        <v>42</v>
      </c>
      <c r="I1650" t="s">
        <v>43</v>
      </c>
      <c r="J1650">
        <v>0</v>
      </c>
      <c r="K1650">
        <v>100</v>
      </c>
      <c r="L1650">
        <v>0</v>
      </c>
      <c r="M1650" t="s">
        <v>29</v>
      </c>
      <c r="N1650" t="s">
        <v>93</v>
      </c>
      <c r="O1650" t="s">
        <v>31</v>
      </c>
      <c r="P1650" t="s">
        <v>58</v>
      </c>
      <c r="Q1650" t="s">
        <v>33</v>
      </c>
      <c r="R1650" t="s">
        <v>34</v>
      </c>
      <c r="T1650">
        <v>4</v>
      </c>
    </row>
    <row r="1651" spans="1:20" x14ac:dyDescent="0.45">
      <c r="A1651" t="s">
        <v>2142</v>
      </c>
      <c r="B1651" t="s">
        <v>76</v>
      </c>
      <c r="C1651" t="s">
        <v>430</v>
      </c>
      <c r="D1651" t="s">
        <v>430</v>
      </c>
      <c r="E1651" t="s">
        <v>109</v>
      </c>
      <c r="F1651" t="s">
        <v>25</v>
      </c>
      <c r="G1651" t="s">
        <v>26</v>
      </c>
      <c r="H1651" t="s">
        <v>42</v>
      </c>
      <c r="I1651" t="s">
        <v>78</v>
      </c>
      <c r="J1651">
        <v>2</v>
      </c>
      <c r="K1651">
        <v>500</v>
      </c>
      <c r="L1651">
        <v>1000</v>
      </c>
      <c r="N1651" t="s">
        <v>73</v>
      </c>
      <c r="O1651" t="s">
        <v>31</v>
      </c>
      <c r="P1651" t="s">
        <v>85</v>
      </c>
      <c r="Q1651" t="s">
        <v>45</v>
      </c>
      <c r="R1651" t="s">
        <v>46</v>
      </c>
      <c r="S1651" t="s">
        <v>254</v>
      </c>
      <c r="T1651">
        <v>0</v>
      </c>
    </row>
    <row r="1652" spans="1:20" x14ac:dyDescent="0.45">
      <c r="A1652" t="s">
        <v>2520</v>
      </c>
      <c r="B1652" t="s">
        <v>347</v>
      </c>
      <c r="C1652" t="s">
        <v>588</v>
      </c>
      <c r="D1652" t="s">
        <v>622</v>
      </c>
      <c r="E1652" t="s">
        <v>90</v>
      </c>
      <c r="F1652" t="s">
        <v>69</v>
      </c>
      <c r="G1652" t="s">
        <v>70</v>
      </c>
      <c r="H1652" t="s">
        <v>42</v>
      </c>
      <c r="I1652" t="s">
        <v>122</v>
      </c>
      <c r="J1652">
        <v>0</v>
      </c>
      <c r="K1652">
        <v>100</v>
      </c>
      <c r="L1652">
        <v>0</v>
      </c>
      <c r="M1652" t="s">
        <v>29</v>
      </c>
      <c r="N1652" t="s">
        <v>73</v>
      </c>
      <c r="O1652" t="s">
        <v>64</v>
      </c>
      <c r="P1652" t="s">
        <v>32</v>
      </c>
      <c r="Q1652" t="s">
        <v>45</v>
      </c>
      <c r="R1652" t="s">
        <v>34</v>
      </c>
      <c r="T1652">
        <v>4</v>
      </c>
    </row>
    <row r="1653" spans="1:20" x14ac:dyDescent="0.45">
      <c r="A1653" t="s">
        <v>2143</v>
      </c>
      <c r="B1653" t="s">
        <v>859</v>
      </c>
      <c r="C1653" t="s">
        <v>689</v>
      </c>
      <c r="D1653" t="s">
        <v>715</v>
      </c>
      <c r="E1653" t="s">
        <v>163</v>
      </c>
      <c r="F1653" t="s">
        <v>115</v>
      </c>
      <c r="G1653" t="s">
        <v>116</v>
      </c>
      <c r="H1653" t="s">
        <v>128</v>
      </c>
      <c r="I1653" t="s">
        <v>129</v>
      </c>
      <c r="J1653">
        <v>3</v>
      </c>
      <c r="K1653">
        <v>0</v>
      </c>
      <c r="L1653">
        <v>0</v>
      </c>
      <c r="M1653" t="s">
        <v>29</v>
      </c>
      <c r="N1653" t="s">
        <v>73</v>
      </c>
      <c r="O1653" t="s">
        <v>64</v>
      </c>
      <c r="P1653" t="s">
        <v>58</v>
      </c>
      <c r="Q1653" t="s">
        <v>33</v>
      </c>
      <c r="R1653" t="s">
        <v>46</v>
      </c>
      <c r="S1653" t="s">
        <v>254</v>
      </c>
      <c r="T1653">
        <v>1</v>
      </c>
    </row>
    <row r="1654" spans="1:20" x14ac:dyDescent="0.45">
      <c r="A1654" t="s">
        <v>2144</v>
      </c>
      <c r="B1654" t="s">
        <v>261</v>
      </c>
      <c r="C1654" t="s">
        <v>353</v>
      </c>
      <c r="D1654" t="s">
        <v>150</v>
      </c>
      <c r="E1654" t="s">
        <v>414</v>
      </c>
      <c r="F1654" t="s">
        <v>168</v>
      </c>
      <c r="G1654" t="s">
        <v>41</v>
      </c>
      <c r="H1654" t="s">
        <v>128</v>
      </c>
      <c r="I1654" t="s">
        <v>169</v>
      </c>
      <c r="J1654">
        <v>0</v>
      </c>
      <c r="K1654">
        <v>500</v>
      </c>
      <c r="L1654">
        <v>0</v>
      </c>
      <c r="M1654" t="s">
        <v>56</v>
      </c>
      <c r="N1654" t="s">
        <v>30</v>
      </c>
      <c r="O1654" t="s">
        <v>44</v>
      </c>
      <c r="P1654" t="s">
        <v>85</v>
      </c>
      <c r="Q1654" t="s">
        <v>33</v>
      </c>
      <c r="T1654">
        <v>6</v>
      </c>
    </row>
    <row r="1655" spans="1:20" x14ac:dyDescent="0.45">
      <c r="A1655" t="s">
        <v>2145</v>
      </c>
      <c r="B1655" t="s">
        <v>1012</v>
      </c>
      <c r="C1655" t="s">
        <v>1012</v>
      </c>
      <c r="D1655" t="s">
        <v>178</v>
      </c>
      <c r="E1655" t="s">
        <v>190</v>
      </c>
      <c r="F1655" t="s">
        <v>91</v>
      </c>
      <c r="G1655" t="s">
        <v>41</v>
      </c>
      <c r="H1655" t="s">
        <v>27</v>
      </c>
      <c r="I1655" t="s">
        <v>55</v>
      </c>
      <c r="J1655">
        <v>2</v>
      </c>
      <c r="K1655">
        <v>0</v>
      </c>
      <c r="L1655">
        <v>0</v>
      </c>
      <c r="M1655" t="s">
        <v>63</v>
      </c>
      <c r="N1655" t="s">
        <v>73</v>
      </c>
      <c r="O1655" t="s">
        <v>31</v>
      </c>
      <c r="P1655" t="s">
        <v>85</v>
      </c>
      <c r="Q1655" t="s">
        <v>33</v>
      </c>
      <c r="R1655" t="s">
        <v>46</v>
      </c>
      <c r="T1655">
        <v>2</v>
      </c>
    </row>
    <row r="1656" spans="1:20" x14ac:dyDescent="0.45">
      <c r="A1656" t="s">
        <v>2146</v>
      </c>
      <c r="B1656" t="s">
        <v>82</v>
      </c>
      <c r="C1656" t="s">
        <v>908</v>
      </c>
      <c r="D1656" t="s">
        <v>908</v>
      </c>
      <c r="E1656" t="s">
        <v>90</v>
      </c>
      <c r="F1656" t="s">
        <v>115</v>
      </c>
      <c r="G1656" t="s">
        <v>116</v>
      </c>
      <c r="H1656" t="s">
        <v>128</v>
      </c>
      <c r="I1656" t="s">
        <v>129</v>
      </c>
      <c r="J1656">
        <v>3</v>
      </c>
      <c r="K1656">
        <v>0</v>
      </c>
      <c r="L1656">
        <v>0</v>
      </c>
      <c r="M1656" t="s">
        <v>56</v>
      </c>
      <c r="N1656" t="s">
        <v>57</v>
      </c>
      <c r="O1656" t="s">
        <v>64</v>
      </c>
      <c r="P1656" t="s">
        <v>32</v>
      </c>
      <c r="Q1656" t="s">
        <v>33</v>
      </c>
      <c r="T1656">
        <v>0</v>
      </c>
    </row>
    <row r="1657" spans="1:20" x14ac:dyDescent="0.45">
      <c r="A1657" t="s">
        <v>2147</v>
      </c>
      <c r="B1657" t="s">
        <v>345</v>
      </c>
      <c r="C1657" t="s">
        <v>346</v>
      </c>
      <c r="D1657" t="s">
        <v>346</v>
      </c>
      <c r="E1657" t="s">
        <v>263</v>
      </c>
      <c r="F1657" t="s">
        <v>115</v>
      </c>
      <c r="G1657" t="s">
        <v>116</v>
      </c>
      <c r="H1657" t="s">
        <v>128</v>
      </c>
      <c r="I1657" t="s">
        <v>169</v>
      </c>
      <c r="J1657">
        <v>3</v>
      </c>
      <c r="K1657">
        <v>1000</v>
      </c>
      <c r="L1657">
        <v>3000</v>
      </c>
      <c r="N1657" t="s">
        <v>57</v>
      </c>
      <c r="O1657" t="s">
        <v>79</v>
      </c>
      <c r="P1657" t="s">
        <v>32</v>
      </c>
      <c r="Q1657" t="s">
        <v>33</v>
      </c>
      <c r="T1657">
        <v>0</v>
      </c>
    </row>
    <row r="1658" spans="1:20" x14ac:dyDescent="0.45">
      <c r="A1658" t="s">
        <v>2148</v>
      </c>
      <c r="B1658" t="s">
        <v>67</v>
      </c>
      <c r="C1658" t="s">
        <v>67</v>
      </c>
      <c r="D1658" t="s">
        <v>624</v>
      </c>
      <c r="E1658" t="s">
        <v>774</v>
      </c>
      <c r="F1658" t="s">
        <v>146</v>
      </c>
      <c r="G1658" t="s">
        <v>147</v>
      </c>
      <c r="H1658" t="s">
        <v>128</v>
      </c>
      <c r="I1658" t="s">
        <v>231</v>
      </c>
      <c r="J1658">
        <v>1</v>
      </c>
      <c r="K1658">
        <v>2000</v>
      </c>
      <c r="L1658">
        <v>2000</v>
      </c>
      <c r="M1658" t="s">
        <v>56</v>
      </c>
      <c r="N1658" t="s">
        <v>57</v>
      </c>
      <c r="O1658" t="s">
        <v>64</v>
      </c>
      <c r="P1658" t="s">
        <v>58</v>
      </c>
      <c r="Q1658" t="s">
        <v>33</v>
      </c>
      <c r="T1658">
        <v>5</v>
      </c>
    </row>
    <row r="1659" spans="1:20" x14ac:dyDescent="0.45">
      <c r="A1659" t="s">
        <v>2149</v>
      </c>
      <c r="B1659" t="s">
        <v>37</v>
      </c>
      <c r="C1659" t="s">
        <v>36</v>
      </c>
      <c r="D1659" t="s">
        <v>538</v>
      </c>
      <c r="E1659" t="s">
        <v>167</v>
      </c>
      <c r="F1659" t="s">
        <v>25</v>
      </c>
      <c r="G1659" t="s">
        <v>26</v>
      </c>
      <c r="H1659" t="s">
        <v>128</v>
      </c>
      <c r="I1659" t="s">
        <v>231</v>
      </c>
      <c r="J1659">
        <v>3</v>
      </c>
      <c r="K1659">
        <v>2000</v>
      </c>
      <c r="L1659">
        <v>6000</v>
      </c>
      <c r="M1659" t="s">
        <v>29</v>
      </c>
      <c r="N1659" t="s">
        <v>93</v>
      </c>
      <c r="O1659" t="s">
        <v>79</v>
      </c>
      <c r="P1659" t="s">
        <v>85</v>
      </c>
      <c r="Q1659" t="s">
        <v>33</v>
      </c>
      <c r="R1659" t="s">
        <v>46</v>
      </c>
      <c r="S1659" t="s">
        <v>245</v>
      </c>
      <c r="T1659">
        <v>3</v>
      </c>
    </row>
    <row r="1660" spans="1:20" x14ac:dyDescent="0.45">
      <c r="A1660" t="s">
        <v>2150</v>
      </c>
      <c r="B1660" t="s">
        <v>546</v>
      </c>
      <c r="C1660" t="s">
        <v>525</v>
      </c>
      <c r="D1660" t="s">
        <v>525</v>
      </c>
      <c r="E1660" t="s">
        <v>154</v>
      </c>
      <c r="F1660" t="s">
        <v>168</v>
      </c>
      <c r="G1660" t="s">
        <v>41</v>
      </c>
      <c r="H1660" t="s">
        <v>71</v>
      </c>
      <c r="I1660" t="s">
        <v>117</v>
      </c>
      <c r="J1660">
        <v>2</v>
      </c>
      <c r="K1660">
        <v>500</v>
      </c>
      <c r="L1660">
        <v>1000</v>
      </c>
      <c r="M1660" t="s">
        <v>29</v>
      </c>
      <c r="N1660" t="s">
        <v>30</v>
      </c>
      <c r="O1660" t="s">
        <v>64</v>
      </c>
      <c r="P1660" t="s">
        <v>85</v>
      </c>
      <c r="Q1660" t="s">
        <v>45</v>
      </c>
      <c r="R1660" t="s">
        <v>34</v>
      </c>
      <c r="T1660">
        <v>0</v>
      </c>
    </row>
    <row r="1661" spans="1:20" x14ac:dyDescent="0.45">
      <c r="A1661" t="s">
        <v>2151</v>
      </c>
      <c r="B1661" t="s">
        <v>156</v>
      </c>
      <c r="C1661" t="s">
        <v>585</v>
      </c>
      <c r="D1661" t="s">
        <v>393</v>
      </c>
      <c r="E1661" t="s">
        <v>387</v>
      </c>
      <c r="F1661" t="s">
        <v>168</v>
      </c>
      <c r="G1661" t="s">
        <v>41</v>
      </c>
      <c r="H1661" t="s">
        <v>42</v>
      </c>
      <c r="I1661" t="s">
        <v>122</v>
      </c>
      <c r="J1661">
        <v>2</v>
      </c>
      <c r="K1661">
        <v>2000</v>
      </c>
      <c r="L1661">
        <v>4000</v>
      </c>
      <c r="N1661" t="s">
        <v>30</v>
      </c>
      <c r="O1661" t="s">
        <v>64</v>
      </c>
      <c r="P1661" t="s">
        <v>32</v>
      </c>
      <c r="Q1661" t="s">
        <v>33</v>
      </c>
      <c r="R1661" t="s">
        <v>34</v>
      </c>
      <c r="T1661">
        <v>6</v>
      </c>
    </row>
    <row r="1662" spans="1:20" x14ac:dyDescent="0.45">
      <c r="A1662" t="s">
        <v>2152</v>
      </c>
      <c r="B1662" t="s">
        <v>184</v>
      </c>
      <c r="C1662" t="s">
        <v>183</v>
      </c>
      <c r="D1662" t="s">
        <v>87</v>
      </c>
      <c r="E1662" t="s">
        <v>379</v>
      </c>
      <c r="F1662" t="s">
        <v>91</v>
      </c>
      <c r="G1662" t="s">
        <v>41</v>
      </c>
      <c r="H1662" t="s">
        <v>27</v>
      </c>
      <c r="I1662" t="s">
        <v>84</v>
      </c>
      <c r="J1662">
        <v>2</v>
      </c>
      <c r="K1662">
        <v>500</v>
      </c>
      <c r="L1662">
        <v>1000</v>
      </c>
      <c r="M1662" t="s">
        <v>63</v>
      </c>
      <c r="N1662" t="s">
        <v>57</v>
      </c>
      <c r="O1662" t="s">
        <v>31</v>
      </c>
      <c r="P1662" t="s">
        <v>32</v>
      </c>
      <c r="Q1662" t="s">
        <v>45</v>
      </c>
      <c r="R1662" t="s">
        <v>46</v>
      </c>
      <c r="T1662">
        <v>5</v>
      </c>
    </row>
    <row r="1663" spans="1:20" x14ac:dyDescent="0.45">
      <c r="A1663" t="s">
        <v>2153</v>
      </c>
      <c r="B1663" t="s">
        <v>585</v>
      </c>
      <c r="C1663" t="s">
        <v>157</v>
      </c>
      <c r="D1663" t="s">
        <v>157</v>
      </c>
      <c r="E1663" t="s">
        <v>167</v>
      </c>
      <c r="F1663" t="s">
        <v>115</v>
      </c>
      <c r="G1663" t="s">
        <v>116</v>
      </c>
      <c r="H1663" t="s">
        <v>128</v>
      </c>
      <c r="I1663" t="s">
        <v>169</v>
      </c>
      <c r="J1663">
        <v>1</v>
      </c>
      <c r="K1663">
        <v>100</v>
      </c>
      <c r="L1663">
        <v>100</v>
      </c>
      <c r="M1663" t="s">
        <v>63</v>
      </c>
      <c r="N1663" t="s">
        <v>73</v>
      </c>
      <c r="O1663" t="s">
        <v>79</v>
      </c>
      <c r="P1663" t="s">
        <v>32</v>
      </c>
      <c r="Q1663" t="s">
        <v>45</v>
      </c>
      <c r="T1663">
        <v>0</v>
      </c>
    </row>
    <row r="1664" spans="1:20" x14ac:dyDescent="0.45">
      <c r="A1664" t="s">
        <v>2154</v>
      </c>
      <c r="B1664" t="s">
        <v>513</v>
      </c>
      <c r="C1664" t="s">
        <v>323</v>
      </c>
      <c r="D1664" t="s">
        <v>423</v>
      </c>
      <c r="E1664" t="s">
        <v>361</v>
      </c>
      <c r="F1664" t="s">
        <v>25</v>
      </c>
      <c r="G1664" t="s">
        <v>26</v>
      </c>
      <c r="H1664" t="s">
        <v>128</v>
      </c>
      <c r="I1664" t="s">
        <v>129</v>
      </c>
      <c r="J1664">
        <v>1</v>
      </c>
      <c r="K1664">
        <v>500</v>
      </c>
      <c r="L1664">
        <v>368</v>
      </c>
      <c r="M1664" t="s">
        <v>29</v>
      </c>
      <c r="N1664" t="s">
        <v>73</v>
      </c>
      <c r="O1664" t="s">
        <v>31</v>
      </c>
      <c r="P1664" t="s">
        <v>58</v>
      </c>
      <c r="Q1664" t="s">
        <v>45</v>
      </c>
      <c r="T1664">
        <v>5</v>
      </c>
    </row>
    <row r="1665" spans="1:20" x14ac:dyDescent="0.45">
      <c r="A1665" t="s">
        <v>2155</v>
      </c>
      <c r="B1665" t="s">
        <v>120</v>
      </c>
      <c r="C1665" t="s">
        <v>199</v>
      </c>
      <c r="D1665" t="s">
        <v>199</v>
      </c>
      <c r="E1665" t="s">
        <v>487</v>
      </c>
      <c r="F1665" t="s">
        <v>25</v>
      </c>
      <c r="G1665" t="s">
        <v>26</v>
      </c>
      <c r="H1665" t="s">
        <v>42</v>
      </c>
      <c r="I1665" t="s">
        <v>78</v>
      </c>
      <c r="J1665">
        <v>2</v>
      </c>
      <c r="K1665">
        <v>1000</v>
      </c>
      <c r="L1665">
        <v>2000</v>
      </c>
      <c r="M1665" t="s">
        <v>29</v>
      </c>
      <c r="N1665" t="s">
        <v>73</v>
      </c>
      <c r="O1665" t="s">
        <v>79</v>
      </c>
      <c r="P1665" t="s">
        <v>58</v>
      </c>
      <c r="Q1665" t="s">
        <v>45</v>
      </c>
      <c r="R1665" t="s">
        <v>46</v>
      </c>
      <c r="S1665" t="s">
        <v>47</v>
      </c>
      <c r="T1665">
        <v>0</v>
      </c>
    </row>
    <row r="1666" spans="1:20" x14ac:dyDescent="0.45">
      <c r="A1666" t="s">
        <v>2156</v>
      </c>
      <c r="B1666" t="s">
        <v>684</v>
      </c>
      <c r="C1666" t="s">
        <v>513</v>
      </c>
      <c r="D1666" t="s">
        <v>702</v>
      </c>
      <c r="E1666" t="s">
        <v>62</v>
      </c>
      <c r="F1666" t="s">
        <v>91</v>
      </c>
      <c r="G1666" t="s">
        <v>41</v>
      </c>
      <c r="H1666" t="s">
        <v>71</v>
      </c>
      <c r="I1666" t="s">
        <v>92</v>
      </c>
      <c r="J1666">
        <v>0</v>
      </c>
      <c r="K1666">
        <v>500</v>
      </c>
      <c r="L1666">
        <v>0</v>
      </c>
      <c r="M1666" t="s">
        <v>56</v>
      </c>
      <c r="N1666" t="s">
        <v>57</v>
      </c>
      <c r="O1666" t="s">
        <v>79</v>
      </c>
      <c r="P1666" t="s">
        <v>58</v>
      </c>
      <c r="Q1666" t="s">
        <v>45</v>
      </c>
      <c r="R1666" t="s">
        <v>46</v>
      </c>
      <c r="S1666" t="s">
        <v>47</v>
      </c>
      <c r="T1666">
        <v>4</v>
      </c>
    </row>
    <row r="1667" spans="1:20" x14ac:dyDescent="0.45">
      <c r="A1667" t="s">
        <v>2157</v>
      </c>
      <c r="B1667" t="s">
        <v>383</v>
      </c>
      <c r="C1667" t="s">
        <v>279</v>
      </c>
      <c r="D1667" t="s">
        <v>521</v>
      </c>
      <c r="E1667" t="s">
        <v>280</v>
      </c>
      <c r="F1667" t="s">
        <v>40</v>
      </c>
      <c r="G1667" t="s">
        <v>41</v>
      </c>
      <c r="H1667" t="s">
        <v>42</v>
      </c>
      <c r="I1667" t="s">
        <v>122</v>
      </c>
      <c r="J1667">
        <v>0</v>
      </c>
      <c r="K1667">
        <v>0</v>
      </c>
      <c r="L1667">
        <v>0</v>
      </c>
      <c r="M1667" t="s">
        <v>56</v>
      </c>
      <c r="N1667" t="s">
        <v>73</v>
      </c>
      <c r="O1667" t="s">
        <v>64</v>
      </c>
      <c r="P1667" t="s">
        <v>58</v>
      </c>
      <c r="Q1667" t="s">
        <v>33</v>
      </c>
      <c r="T1667">
        <v>6</v>
      </c>
    </row>
    <row r="1668" spans="1:20" x14ac:dyDescent="0.45">
      <c r="A1668" t="s">
        <v>2158</v>
      </c>
      <c r="B1668" t="s">
        <v>942</v>
      </c>
      <c r="C1668" t="s">
        <v>644</v>
      </c>
      <c r="D1668" t="s">
        <v>314</v>
      </c>
      <c r="E1668" t="s">
        <v>305</v>
      </c>
      <c r="F1668" t="s">
        <v>115</v>
      </c>
      <c r="G1668" t="s">
        <v>116</v>
      </c>
      <c r="H1668" t="s">
        <v>128</v>
      </c>
      <c r="I1668" t="s">
        <v>169</v>
      </c>
      <c r="J1668">
        <v>0</v>
      </c>
      <c r="K1668">
        <v>2000</v>
      </c>
      <c r="L1668">
        <v>279</v>
      </c>
      <c r="M1668" t="s">
        <v>56</v>
      </c>
      <c r="N1668" t="s">
        <v>73</v>
      </c>
      <c r="O1668" t="s">
        <v>79</v>
      </c>
      <c r="P1668" t="s">
        <v>32</v>
      </c>
      <c r="Q1668" t="s">
        <v>33</v>
      </c>
      <c r="R1668" t="s">
        <v>34</v>
      </c>
      <c r="T1668">
        <v>5</v>
      </c>
    </row>
    <row r="1669" spans="1:20" x14ac:dyDescent="0.45">
      <c r="A1669" t="s">
        <v>2521</v>
      </c>
      <c r="B1669" t="s">
        <v>375</v>
      </c>
      <c r="C1669" t="s">
        <v>375</v>
      </c>
      <c r="D1669" t="s">
        <v>691</v>
      </c>
      <c r="E1669" t="s">
        <v>280</v>
      </c>
      <c r="F1669" t="s">
        <v>115</v>
      </c>
      <c r="G1669" t="s">
        <v>116</v>
      </c>
      <c r="H1669" t="s">
        <v>128</v>
      </c>
      <c r="I1669" t="s">
        <v>231</v>
      </c>
      <c r="J1669">
        <v>2</v>
      </c>
      <c r="K1669">
        <v>2000</v>
      </c>
      <c r="L1669">
        <v>3869</v>
      </c>
      <c r="N1669" t="s">
        <v>57</v>
      </c>
      <c r="O1669" t="s">
        <v>79</v>
      </c>
      <c r="P1669" t="s">
        <v>85</v>
      </c>
      <c r="Q1669" t="s">
        <v>45</v>
      </c>
      <c r="R1669" t="s">
        <v>34</v>
      </c>
      <c r="T1669">
        <v>5</v>
      </c>
    </row>
    <row r="1670" spans="1:20" x14ac:dyDescent="0.45">
      <c r="A1670" t="s">
        <v>2159</v>
      </c>
      <c r="B1670" t="s">
        <v>538</v>
      </c>
      <c r="C1670" t="s">
        <v>350</v>
      </c>
      <c r="D1670" t="s">
        <v>350</v>
      </c>
      <c r="E1670" t="s">
        <v>280</v>
      </c>
      <c r="F1670" t="s">
        <v>146</v>
      </c>
      <c r="G1670" t="s">
        <v>147</v>
      </c>
      <c r="H1670" t="s">
        <v>71</v>
      </c>
      <c r="I1670" t="s">
        <v>117</v>
      </c>
      <c r="J1670">
        <v>1</v>
      </c>
      <c r="K1670">
        <v>2000</v>
      </c>
      <c r="L1670">
        <v>2000</v>
      </c>
      <c r="M1670" t="s">
        <v>63</v>
      </c>
      <c r="N1670" t="s">
        <v>73</v>
      </c>
      <c r="O1670" t="s">
        <v>31</v>
      </c>
      <c r="P1670" t="s">
        <v>85</v>
      </c>
      <c r="Q1670" t="s">
        <v>33</v>
      </c>
      <c r="R1670" t="s">
        <v>34</v>
      </c>
      <c r="T1670">
        <v>0</v>
      </c>
    </row>
    <row r="1671" spans="1:20" x14ac:dyDescent="0.45">
      <c r="A1671" t="s">
        <v>2160</v>
      </c>
      <c r="B1671" t="s">
        <v>196</v>
      </c>
      <c r="C1671" t="s">
        <v>301</v>
      </c>
      <c r="D1671" t="s">
        <v>333</v>
      </c>
      <c r="E1671" t="s">
        <v>97</v>
      </c>
      <c r="F1671" t="s">
        <v>40</v>
      </c>
      <c r="G1671" t="s">
        <v>41</v>
      </c>
      <c r="H1671" t="s">
        <v>128</v>
      </c>
      <c r="I1671" t="s">
        <v>129</v>
      </c>
      <c r="J1671">
        <v>3</v>
      </c>
      <c r="K1671">
        <v>0</v>
      </c>
      <c r="L1671">
        <v>0</v>
      </c>
      <c r="N1671" t="s">
        <v>93</v>
      </c>
      <c r="O1671" t="s">
        <v>44</v>
      </c>
      <c r="P1671" t="s">
        <v>58</v>
      </c>
      <c r="Q1671" t="s">
        <v>45</v>
      </c>
      <c r="R1671" t="s">
        <v>34</v>
      </c>
      <c r="T1671">
        <v>2</v>
      </c>
    </row>
    <row r="1672" spans="1:20" x14ac:dyDescent="0.45">
      <c r="A1672" t="s">
        <v>2161</v>
      </c>
      <c r="B1672" t="s">
        <v>132</v>
      </c>
      <c r="C1672" t="s">
        <v>441</v>
      </c>
      <c r="D1672" t="s">
        <v>718</v>
      </c>
      <c r="E1672" t="s">
        <v>391</v>
      </c>
      <c r="F1672" t="s">
        <v>146</v>
      </c>
      <c r="G1672" t="s">
        <v>147</v>
      </c>
      <c r="H1672" t="s">
        <v>128</v>
      </c>
      <c r="I1672" t="s">
        <v>129</v>
      </c>
      <c r="J1672">
        <v>0</v>
      </c>
      <c r="K1672">
        <v>100</v>
      </c>
      <c r="L1672">
        <v>0</v>
      </c>
      <c r="N1672" t="s">
        <v>57</v>
      </c>
      <c r="O1672" t="s">
        <v>64</v>
      </c>
      <c r="P1672" t="s">
        <v>32</v>
      </c>
      <c r="Q1672" t="s">
        <v>33</v>
      </c>
      <c r="R1672" t="s">
        <v>46</v>
      </c>
      <c r="S1672" t="s">
        <v>254</v>
      </c>
      <c r="T1672">
        <v>5</v>
      </c>
    </row>
    <row r="1673" spans="1:20" x14ac:dyDescent="0.45">
      <c r="A1673" t="s">
        <v>2162</v>
      </c>
      <c r="B1673" t="s">
        <v>765</v>
      </c>
      <c r="C1673" t="s">
        <v>500</v>
      </c>
      <c r="D1673" t="s">
        <v>327</v>
      </c>
      <c r="E1673" t="s">
        <v>498</v>
      </c>
      <c r="F1673" t="s">
        <v>91</v>
      </c>
      <c r="G1673" t="s">
        <v>41</v>
      </c>
      <c r="H1673" t="s">
        <v>71</v>
      </c>
      <c r="I1673" t="s">
        <v>92</v>
      </c>
      <c r="J1673">
        <v>0</v>
      </c>
      <c r="K1673">
        <v>2000</v>
      </c>
      <c r="L1673">
        <v>0</v>
      </c>
      <c r="M1673" t="s">
        <v>56</v>
      </c>
      <c r="N1673" t="s">
        <v>30</v>
      </c>
      <c r="O1673" t="s">
        <v>64</v>
      </c>
      <c r="P1673" t="s">
        <v>85</v>
      </c>
      <c r="Q1673" t="s">
        <v>45</v>
      </c>
      <c r="R1673" t="s">
        <v>46</v>
      </c>
      <c r="S1673" t="s">
        <v>254</v>
      </c>
      <c r="T1673">
        <v>5</v>
      </c>
    </row>
    <row r="1674" spans="1:20" x14ac:dyDescent="0.45">
      <c r="A1674" t="s">
        <v>2163</v>
      </c>
      <c r="B1674" t="s">
        <v>289</v>
      </c>
      <c r="C1674" t="s">
        <v>290</v>
      </c>
      <c r="D1674" t="s">
        <v>229</v>
      </c>
      <c r="E1674" t="s">
        <v>774</v>
      </c>
      <c r="F1674" t="s">
        <v>53</v>
      </c>
      <c r="G1674" t="s">
        <v>54</v>
      </c>
      <c r="H1674" t="s">
        <v>42</v>
      </c>
      <c r="I1674" t="s">
        <v>78</v>
      </c>
      <c r="J1674">
        <v>1</v>
      </c>
      <c r="K1674">
        <v>0</v>
      </c>
      <c r="L1674">
        <v>0</v>
      </c>
      <c r="M1674" t="s">
        <v>29</v>
      </c>
      <c r="N1674" t="s">
        <v>30</v>
      </c>
      <c r="O1674" t="s">
        <v>44</v>
      </c>
      <c r="P1674" t="s">
        <v>32</v>
      </c>
      <c r="Q1674" t="s">
        <v>45</v>
      </c>
      <c r="R1674" t="s">
        <v>34</v>
      </c>
      <c r="T1674">
        <v>7</v>
      </c>
    </row>
    <row r="1675" spans="1:20" x14ac:dyDescent="0.45">
      <c r="A1675" t="s">
        <v>2164</v>
      </c>
      <c r="B1675" t="s">
        <v>257</v>
      </c>
      <c r="C1675" t="s">
        <v>465</v>
      </c>
      <c r="D1675" t="s">
        <v>258</v>
      </c>
      <c r="E1675" t="s">
        <v>307</v>
      </c>
      <c r="F1675" t="s">
        <v>69</v>
      </c>
      <c r="G1675" t="s">
        <v>70</v>
      </c>
      <c r="H1675" t="s">
        <v>128</v>
      </c>
      <c r="I1675" t="s">
        <v>169</v>
      </c>
      <c r="J1675">
        <v>2</v>
      </c>
      <c r="K1675">
        <v>2000</v>
      </c>
      <c r="L1675">
        <v>4000</v>
      </c>
      <c r="M1675" t="s">
        <v>63</v>
      </c>
      <c r="N1675" t="s">
        <v>73</v>
      </c>
      <c r="O1675" t="s">
        <v>31</v>
      </c>
      <c r="P1675" t="s">
        <v>32</v>
      </c>
      <c r="Q1675" t="s">
        <v>45</v>
      </c>
      <c r="T1675">
        <v>-1</v>
      </c>
    </row>
    <row r="1676" spans="1:20" x14ac:dyDescent="0.45">
      <c r="A1676" t="s">
        <v>2165</v>
      </c>
      <c r="B1676" t="s">
        <v>235</v>
      </c>
      <c r="C1676" t="s">
        <v>235</v>
      </c>
      <c r="D1676" t="s">
        <v>235</v>
      </c>
      <c r="E1676" t="s">
        <v>361</v>
      </c>
      <c r="F1676" t="s">
        <v>168</v>
      </c>
      <c r="G1676" t="s">
        <v>41</v>
      </c>
      <c r="H1676" t="s">
        <v>42</v>
      </c>
      <c r="I1676" t="s">
        <v>78</v>
      </c>
      <c r="J1676">
        <v>1</v>
      </c>
      <c r="K1676">
        <v>0</v>
      </c>
      <c r="L1676">
        <v>0</v>
      </c>
      <c r="M1676" t="s">
        <v>56</v>
      </c>
      <c r="N1676" t="s">
        <v>93</v>
      </c>
      <c r="O1676" t="s">
        <v>79</v>
      </c>
      <c r="P1676" t="s">
        <v>58</v>
      </c>
      <c r="Q1676" t="s">
        <v>45</v>
      </c>
      <c r="R1676" t="s">
        <v>46</v>
      </c>
      <c r="S1676" t="s">
        <v>254</v>
      </c>
      <c r="T1676">
        <v>0</v>
      </c>
    </row>
    <row r="1677" spans="1:20" x14ac:dyDescent="0.45">
      <c r="A1677" t="s">
        <v>2166</v>
      </c>
      <c r="B1677" t="s">
        <v>88</v>
      </c>
      <c r="C1677" t="s">
        <v>185</v>
      </c>
      <c r="D1677" t="s">
        <v>88</v>
      </c>
      <c r="E1677" t="s">
        <v>414</v>
      </c>
      <c r="F1677" t="s">
        <v>146</v>
      </c>
      <c r="G1677" t="s">
        <v>147</v>
      </c>
      <c r="H1677" t="s">
        <v>128</v>
      </c>
      <c r="I1677" t="s">
        <v>231</v>
      </c>
      <c r="J1677">
        <v>3</v>
      </c>
      <c r="K1677">
        <v>100</v>
      </c>
      <c r="L1677">
        <v>300</v>
      </c>
      <c r="M1677" t="s">
        <v>29</v>
      </c>
      <c r="N1677" t="s">
        <v>30</v>
      </c>
      <c r="O1677" t="s">
        <v>44</v>
      </c>
      <c r="P1677" t="s">
        <v>85</v>
      </c>
      <c r="Q1677" t="s">
        <v>33</v>
      </c>
      <c r="T1677">
        <v>1</v>
      </c>
    </row>
    <row r="1678" spans="1:20" x14ac:dyDescent="0.45">
      <c r="A1678" t="s">
        <v>2167</v>
      </c>
      <c r="B1678" t="s">
        <v>100</v>
      </c>
      <c r="C1678" t="s">
        <v>945</v>
      </c>
      <c r="D1678" t="s">
        <v>603</v>
      </c>
      <c r="E1678" t="s">
        <v>24</v>
      </c>
      <c r="F1678" t="s">
        <v>40</v>
      </c>
      <c r="G1678" t="s">
        <v>41</v>
      </c>
      <c r="H1678" t="s">
        <v>42</v>
      </c>
      <c r="I1678" t="s">
        <v>78</v>
      </c>
      <c r="J1678">
        <v>1</v>
      </c>
      <c r="K1678">
        <v>100</v>
      </c>
      <c r="L1678">
        <v>100</v>
      </c>
      <c r="M1678" t="s">
        <v>63</v>
      </c>
      <c r="N1678" t="s">
        <v>93</v>
      </c>
      <c r="O1678" t="s">
        <v>79</v>
      </c>
      <c r="P1678" t="s">
        <v>32</v>
      </c>
      <c r="Q1678" t="s">
        <v>33</v>
      </c>
      <c r="T1678">
        <v>7</v>
      </c>
    </row>
    <row r="1679" spans="1:20" x14ac:dyDescent="0.45">
      <c r="A1679" t="s">
        <v>2168</v>
      </c>
      <c r="B1679" t="s">
        <v>588</v>
      </c>
      <c r="C1679" t="s">
        <v>588</v>
      </c>
      <c r="D1679" t="s">
        <v>589</v>
      </c>
      <c r="E1679" t="s">
        <v>238</v>
      </c>
      <c r="F1679" t="s">
        <v>69</v>
      </c>
      <c r="G1679" t="s">
        <v>70</v>
      </c>
      <c r="H1679" t="s">
        <v>27</v>
      </c>
      <c r="I1679" t="s">
        <v>28</v>
      </c>
      <c r="J1679">
        <v>0</v>
      </c>
      <c r="K1679">
        <v>2000</v>
      </c>
      <c r="L1679">
        <v>0</v>
      </c>
      <c r="M1679" t="s">
        <v>29</v>
      </c>
      <c r="N1679" t="s">
        <v>30</v>
      </c>
      <c r="O1679" t="s">
        <v>79</v>
      </c>
      <c r="P1679" t="s">
        <v>85</v>
      </c>
      <c r="Q1679" t="s">
        <v>33</v>
      </c>
      <c r="R1679" t="s">
        <v>34</v>
      </c>
      <c r="T1679">
        <v>-1</v>
      </c>
    </row>
    <row r="1680" spans="1:20" x14ac:dyDescent="0.45">
      <c r="A1680" t="s">
        <v>2169</v>
      </c>
      <c r="B1680" t="s">
        <v>434</v>
      </c>
      <c r="C1680" t="s">
        <v>258</v>
      </c>
      <c r="D1680" t="s">
        <v>465</v>
      </c>
      <c r="E1680" t="s">
        <v>62</v>
      </c>
      <c r="F1680" t="s">
        <v>53</v>
      </c>
      <c r="G1680" t="s">
        <v>54</v>
      </c>
      <c r="H1680" t="s">
        <v>71</v>
      </c>
      <c r="I1680" t="s">
        <v>72</v>
      </c>
      <c r="J1680">
        <v>2</v>
      </c>
      <c r="K1680">
        <v>1000</v>
      </c>
      <c r="L1680">
        <v>2000</v>
      </c>
      <c r="N1680" t="s">
        <v>93</v>
      </c>
      <c r="O1680" t="s">
        <v>44</v>
      </c>
      <c r="P1680" t="s">
        <v>58</v>
      </c>
      <c r="Q1680" t="s">
        <v>33</v>
      </c>
      <c r="R1680" t="s">
        <v>34</v>
      </c>
      <c r="T1680">
        <v>1</v>
      </c>
    </row>
    <row r="1681" spans="1:20" x14ac:dyDescent="0.45">
      <c r="A1681" t="s">
        <v>2170</v>
      </c>
      <c r="B1681" t="s">
        <v>630</v>
      </c>
      <c r="C1681" t="s">
        <v>631</v>
      </c>
      <c r="D1681" t="s">
        <v>706</v>
      </c>
      <c r="E1681" t="s">
        <v>379</v>
      </c>
      <c r="F1681" t="s">
        <v>146</v>
      </c>
      <c r="G1681" t="s">
        <v>147</v>
      </c>
      <c r="H1681" t="s">
        <v>71</v>
      </c>
      <c r="I1681" t="s">
        <v>92</v>
      </c>
      <c r="J1681">
        <v>3</v>
      </c>
      <c r="K1681">
        <v>0</v>
      </c>
      <c r="L1681">
        <v>0</v>
      </c>
      <c r="M1681" t="s">
        <v>56</v>
      </c>
      <c r="N1681" t="s">
        <v>57</v>
      </c>
      <c r="O1681" t="s">
        <v>31</v>
      </c>
      <c r="P1681" t="s">
        <v>85</v>
      </c>
      <c r="Q1681" t="s">
        <v>33</v>
      </c>
      <c r="T1681">
        <v>7</v>
      </c>
    </row>
    <row r="1682" spans="1:20" x14ac:dyDescent="0.45">
      <c r="A1682" t="s">
        <v>2171</v>
      </c>
      <c r="B1682" t="s">
        <v>257</v>
      </c>
      <c r="C1682" t="s">
        <v>257</v>
      </c>
      <c r="D1682" t="s">
        <v>434</v>
      </c>
      <c r="E1682" t="s">
        <v>591</v>
      </c>
      <c r="F1682" t="s">
        <v>91</v>
      </c>
      <c r="G1682" t="s">
        <v>41</v>
      </c>
      <c r="H1682" t="s">
        <v>27</v>
      </c>
      <c r="I1682" t="s">
        <v>55</v>
      </c>
      <c r="J1682">
        <v>0</v>
      </c>
      <c r="K1682">
        <v>2000</v>
      </c>
      <c r="L1682">
        <v>0</v>
      </c>
      <c r="M1682" t="s">
        <v>56</v>
      </c>
      <c r="N1682" t="s">
        <v>30</v>
      </c>
      <c r="O1682" t="s">
        <v>44</v>
      </c>
      <c r="P1682" t="s">
        <v>58</v>
      </c>
      <c r="Q1682" t="s">
        <v>33</v>
      </c>
      <c r="R1682" t="s">
        <v>46</v>
      </c>
      <c r="S1682" t="s">
        <v>254</v>
      </c>
      <c r="T1682">
        <v>1</v>
      </c>
    </row>
    <row r="1683" spans="1:20" x14ac:dyDescent="0.45">
      <c r="A1683" t="s">
        <v>2172</v>
      </c>
      <c r="B1683" t="s">
        <v>314</v>
      </c>
      <c r="C1683" t="s">
        <v>374</v>
      </c>
      <c r="D1683" t="s">
        <v>210</v>
      </c>
      <c r="E1683" t="s">
        <v>523</v>
      </c>
      <c r="F1683" t="s">
        <v>146</v>
      </c>
      <c r="G1683" t="s">
        <v>147</v>
      </c>
      <c r="H1683" t="s">
        <v>42</v>
      </c>
      <c r="I1683" t="s">
        <v>43</v>
      </c>
      <c r="J1683">
        <v>0</v>
      </c>
      <c r="K1683">
        <v>100</v>
      </c>
      <c r="L1683">
        <v>0</v>
      </c>
      <c r="M1683" t="s">
        <v>56</v>
      </c>
      <c r="N1683" t="s">
        <v>57</v>
      </c>
      <c r="O1683" t="s">
        <v>31</v>
      </c>
      <c r="P1683" t="s">
        <v>85</v>
      </c>
      <c r="Q1683" t="s">
        <v>33</v>
      </c>
      <c r="R1683" t="s">
        <v>46</v>
      </c>
      <c r="T1683">
        <v>7</v>
      </c>
    </row>
    <row r="1684" spans="1:20" x14ac:dyDescent="0.45">
      <c r="A1684" t="s">
        <v>2173</v>
      </c>
      <c r="B1684" t="s">
        <v>336</v>
      </c>
      <c r="C1684" t="s">
        <v>358</v>
      </c>
      <c r="D1684" t="s">
        <v>100</v>
      </c>
      <c r="E1684" t="s">
        <v>515</v>
      </c>
      <c r="F1684" t="s">
        <v>91</v>
      </c>
      <c r="G1684" t="s">
        <v>41</v>
      </c>
      <c r="H1684" t="s">
        <v>128</v>
      </c>
      <c r="I1684" t="s">
        <v>169</v>
      </c>
      <c r="J1684">
        <v>-1</v>
      </c>
      <c r="K1684">
        <v>500</v>
      </c>
      <c r="L1684">
        <v>-500</v>
      </c>
      <c r="N1684" t="s">
        <v>73</v>
      </c>
      <c r="O1684" t="s">
        <v>31</v>
      </c>
      <c r="P1684" t="s">
        <v>85</v>
      </c>
      <c r="Q1684" t="s">
        <v>45</v>
      </c>
      <c r="R1684" t="s">
        <v>34</v>
      </c>
      <c r="T1684">
        <v>7</v>
      </c>
    </row>
    <row r="1685" spans="1:20" x14ac:dyDescent="0.45">
      <c r="A1685" t="s">
        <v>2174</v>
      </c>
      <c r="B1685" t="s">
        <v>537</v>
      </c>
      <c r="C1685" t="s">
        <v>537</v>
      </c>
      <c r="D1685" t="s">
        <v>424</v>
      </c>
      <c r="E1685" t="s">
        <v>448</v>
      </c>
      <c r="F1685" t="s">
        <v>115</v>
      </c>
      <c r="G1685" t="s">
        <v>116</v>
      </c>
      <c r="H1685" t="s">
        <v>71</v>
      </c>
      <c r="I1685" t="s">
        <v>117</v>
      </c>
      <c r="J1685">
        <v>2</v>
      </c>
      <c r="K1685">
        <v>1000</v>
      </c>
      <c r="L1685">
        <v>2000</v>
      </c>
      <c r="N1685" t="s">
        <v>57</v>
      </c>
      <c r="O1685" t="s">
        <v>64</v>
      </c>
      <c r="P1685" t="s">
        <v>58</v>
      </c>
      <c r="Q1685" t="s">
        <v>33</v>
      </c>
      <c r="R1685" t="s">
        <v>46</v>
      </c>
      <c r="S1685" t="s">
        <v>254</v>
      </c>
      <c r="T1685">
        <v>2</v>
      </c>
    </row>
    <row r="1686" spans="1:20" x14ac:dyDescent="0.45">
      <c r="A1686" t="s">
        <v>2175</v>
      </c>
      <c r="B1686" t="s">
        <v>713</v>
      </c>
      <c r="C1686" t="s">
        <v>445</v>
      </c>
      <c r="D1686" t="s">
        <v>689</v>
      </c>
      <c r="E1686" t="s">
        <v>280</v>
      </c>
      <c r="F1686" t="s">
        <v>69</v>
      </c>
      <c r="G1686" t="s">
        <v>70</v>
      </c>
      <c r="H1686" t="s">
        <v>27</v>
      </c>
      <c r="I1686" t="s">
        <v>55</v>
      </c>
      <c r="J1686">
        <v>0</v>
      </c>
      <c r="K1686">
        <v>1000</v>
      </c>
      <c r="L1686">
        <v>0</v>
      </c>
      <c r="M1686" t="s">
        <v>63</v>
      </c>
      <c r="N1686" t="s">
        <v>57</v>
      </c>
      <c r="O1686" t="s">
        <v>79</v>
      </c>
      <c r="P1686" t="s">
        <v>58</v>
      </c>
      <c r="Q1686" t="s">
        <v>45</v>
      </c>
      <c r="R1686" t="s">
        <v>34</v>
      </c>
      <c r="T1686">
        <v>5</v>
      </c>
    </row>
    <row r="1687" spans="1:20" x14ac:dyDescent="0.45">
      <c r="A1687" t="s">
        <v>2176</v>
      </c>
      <c r="B1687" t="s">
        <v>403</v>
      </c>
      <c r="C1687" t="s">
        <v>403</v>
      </c>
      <c r="D1687" t="s">
        <v>810</v>
      </c>
      <c r="E1687" t="s">
        <v>609</v>
      </c>
      <c r="F1687" t="s">
        <v>69</v>
      </c>
      <c r="G1687" t="s">
        <v>70</v>
      </c>
      <c r="H1687" t="s">
        <v>71</v>
      </c>
      <c r="I1687" t="s">
        <v>92</v>
      </c>
      <c r="J1687">
        <v>3</v>
      </c>
      <c r="K1687">
        <v>1000</v>
      </c>
      <c r="L1687">
        <v>3000</v>
      </c>
      <c r="M1687" t="s">
        <v>63</v>
      </c>
      <c r="N1687" t="s">
        <v>73</v>
      </c>
      <c r="O1687" t="s">
        <v>79</v>
      </c>
      <c r="P1687" t="s">
        <v>58</v>
      </c>
      <c r="Q1687" t="s">
        <v>33</v>
      </c>
      <c r="R1687" t="s">
        <v>46</v>
      </c>
      <c r="S1687" t="s">
        <v>254</v>
      </c>
      <c r="T1687">
        <v>5</v>
      </c>
    </row>
    <row r="1688" spans="1:20" x14ac:dyDescent="0.45">
      <c r="A1688" t="s">
        <v>2177</v>
      </c>
      <c r="B1688" t="s">
        <v>23</v>
      </c>
      <c r="C1688" t="s">
        <v>196</v>
      </c>
      <c r="D1688" t="s">
        <v>242</v>
      </c>
      <c r="E1688" t="s">
        <v>77</v>
      </c>
      <c r="F1688" t="s">
        <v>168</v>
      </c>
      <c r="G1688" t="s">
        <v>41</v>
      </c>
      <c r="H1688" t="s">
        <v>128</v>
      </c>
      <c r="I1688" t="s">
        <v>231</v>
      </c>
      <c r="J1688">
        <v>-1</v>
      </c>
      <c r="K1688">
        <v>0</v>
      </c>
      <c r="L1688">
        <v>0</v>
      </c>
      <c r="M1688" t="s">
        <v>63</v>
      </c>
      <c r="N1688" t="s">
        <v>93</v>
      </c>
      <c r="O1688" t="s">
        <v>31</v>
      </c>
      <c r="P1688" t="s">
        <v>85</v>
      </c>
      <c r="Q1688" t="s">
        <v>33</v>
      </c>
      <c r="T1688">
        <v>7</v>
      </c>
    </row>
    <row r="1689" spans="1:20" x14ac:dyDescent="0.45">
      <c r="A1689" t="s">
        <v>2178</v>
      </c>
      <c r="B1689" t="s">
        <v>233</v>
      </c>
      <c r="C1689" t="s">
        <v>745</v>
      </c>
      <c r="D1689" t="s">
        <v>233</v>
      </c>
      <c r="E1689" t="s">
        <v>598</v>
      </c>
      <c r="F1689" t="s">
        <v>168</v>
      </c>
      <c r="G1689" t="s">
        <v>41</v>
      </c>
      <c r="H1689" t="s">
        <v>42</v>
      </c>
      <c r="I1689" t="s">
        <v>43</v>
      </c>
      <c r="J1689">
        <v>2</v>
      </c>
      <c r="K1689">
        <v>0</v>
      </c>
      <c r="L1689">
        <v>0</v>
      </c>
      <c r="M1689" t="s">
        <v>63</v>
      </c>
      <c r="N1689" t="s">
        <v>93</v>
      </c>
      <c r="O1689" t="s">
        <v>79</v>
      </c>
      <c r="P1689" t="s">
        <v>32</v>
      </c>
      <c r="Q1689" t="s">
        <v>45</v>
      </c>
      <c r="R1689" t="s">
        <v>34</v>
      </c>
      <c r="T1689">
        <v>1</v>
      </c>
    </row>
    <row r="1690" spans="1:20" x14ac:dyDescent="0.45">
      <c r="A1690" t="s">
        <v>2179</v>
      </c>
      <c r="B1690" t="s">
        <v>497</v>
      </c>
      <c r="C1690" t="s">
        <v>479</v>
      </c>
      <c r="D1690" t="s">
        <v>1065</v>
      </c>
      <c r="E1690" t="s">
        <v>487</v>
      </c>
      <c r="F1690" t="s">
        <v>69</v>
      </c>
      <c r="G1690" t="s">
        <v>70</v>
      </c>
      <c r="H1690" t="s">
        <v>71</v>
      </c>
      <c r="I1690" t="s">
        <v>117</v>
      </c>
      <c r="J1690">
        <v>3</v>
      </c>
      <c r="K1690">
        <v>0</v>
      </c>
      <c r="L1690">
        <v>0</v>
      </c>
      <c r="M1690" t="s">
        <v>56</v>
      </c>
      <c r="N1690" t="s">
        <v>73</v>
      </c>
      <c r="O1690" t="s">
        <v>31</v>
      </c>
      <c r="P1690" t="s">
        <v>58</v>
      </c>
      <c r="Q1690" t="s">
        <v>33</v>
      </c>
      <c r="R1690" t="s">
        <v>34</v>
      </c>
      <c r="T1690">
        <v>-1</v>
      </c>
    </row>
    <row r="1691" spans="1:20" x14ac:dyDescent="0.45">
      <c r="A1691" t="s">
        <v>2180</v>
      </c>
      <c r="B1691" t="s">
        <v>279</v>
      </c>
      <c r="C1691" t="s">
        <v>273</v>
      </c>
      <c r="D1691" t="s">
        <v>383</v>
      </c>
      <c r="E1691" t="s">
        <v>365</v>
      </c>
      <c r="F1691" t="s">
        <v>25</v>
      </c>
      <c r="G1691" t="s">
        <v>26</v>
      </c>
      <c r="H1691" t="s">
        <v>128</v>
      </c>
      <c r="I1691" t="s">
        <v>169</v>
      </c>
      <c r="J1691">
        <v>0</v>
      </c>
      <c r="K1691">
        <v>1000</v>
      </c>
      <c r="L1691">
        <v>106</v>
      </c>
      <c r="N1691" t="s">
        <v>30</v>
      </c>
      <c r="O1691" t="s">
        <v>79</v>
      </c>
      <c r="P1691" t="s">
        <v>32</v>
      </c>
      <c r="Q1691" t="s">
        <v>33</v>
      </c>
      <c r="R1691" t="s">
        <v>46</v>
      </c>
      <c r="S1691" t="s">
        <v>47</v>
      </c>
      <c r="T1691">
        <v>-1</v>
      </c>
    </row>
    <row r="1692" spans="1:20" x14ac:dyDescent="0.45">
      <c r="A1692" t="s">
        <v>2181</v>
      </c>
      <c r="B1692" t="s">
        <v>150</v>
      </c>
      <c r="C1692" t="s">
        <v>150</v>
      </c>
      <c r="D1692" t="s">
        <v>458</v>
      </c>
      <c r="E1692" t="s">
        <v>97</v>
      </c>
      <c r="F1692" t="s">
        <v>91</v>
      </c>
      <c r="G1692" t="s">
        <v>41</v>
      </c>
      <c r="H1692" t="s">
        <v>128</v>
      </c>
      <c r="I1692" t="s">
        <v>129</v>
      </c>
      <c r="J1692">
        <v>-1</v>
      </c>
      <c r="K1692">
        <v>0</v>
      </c>
      <c r="L1692">
        <v>0</v>
      </c>
      <c r="M1692" t="s">
        <v>63</v>
      </c>
      <c r="N1692" t="s">
        <v>30</v>
      </c>
      <c r="O1692" t="s">
        <v>79</v>
      </c>
      <c r="P1692" t="s">
        <v>32</v>
      </c>
      <c r="Q1692" t="s">
        <v>33</v>
      </c>
      <c r="R1692" t="s">
        <v>34</v>
      </c>
      <c r="T1692">
        <v>5</v>
      </c>
    </row>
    <row r="1693" spans="1:20" x14ac:dyDescent="0.45">
      <c r="A1693" t="s">
        <v>2182</v>
      </c>
      <c r="B1693" t="s">
        <v>393</v>
      </c>
      <c r="C1693" t="s">
        <v>394</v>
      </c>
      <c r="D1693" t="s">
        <v>225</v>
      </c>
      <c r="E1693" t="s">
        <v>609</v>
      </c>
      <c r="F1693" t="s">
        <v>25</v>
      </c>
      <c r="G1693" t="s">
        <v>26</v>
      </c>
      <c r="H1693" t="s">
        <v>128</v>
      </c>
      <c r="I1693" t="s">
        <v>169</v>
      </c>
      <c r="J1693">
        <v>0</v>
      </c>
      <c r="K1693">
        <v>2000</v>
      </c>
      <c r="L1693">
        <v>0</v>
      </c>
      <c r="N1693" t="s">
        <v>30</v>
      </c>
      <c r="O1693" t="s">
        <v>44</v>
      </c>
      <c r="P1693" t="s">
        <v>85</v>
      </c>
      <c r="Q1693" t="s">
        <v>33</v>
      </c>
      <c r="R1693" t="s">
        <v>46</v>
      </c>
      <c r="S1693" t="s">
        <v>245</v>
      </c>
      <c r="T1693">
        <v>4</v>
      </c>
    </row>
    <row r="1694" spans="1:20" x14ac:dyDescent="0.45">
      <c r="A1694" t="s">
        <v>2183</v>
      </c>
      <c r="B1694" t="s">
        <v>161</v>
      </c>
      <c r="C1694" t="s">
        <v>660</v>
      </c>
      <c r="D1694" t="s">
        <v>162</v>
      </c>
      <c r="E1694" t="s">
        <v>408</v>
      </c>
      <c r="F1694" t="s">
        <v>146</v>
      </c>
      <c r="G1694" t="s">
        <v>147</v>
      </c>
      <c r="H1694" t="s">
        <v>27</v>
      </c>
      <c r="I1694" t="s">
        <v>84</v>
      </c>
      <c r="J1694">
        <v>1</v>
      </c>
      <c r="K1694">
        <v>1000</v>
      </c>
      <c r="L1694">
        <v>1000</v>
      </c>
      <c r="M1694" t="s">
        <v>56</v>
      </c>
      <c r="N1694" t="s">
        <v>57</v>
      </c>
      <c r="O1694" t="s">
        <v>44</v>
      </c>
      <c r="P1694" t="s">
        <v>85</v>
      </c>
      <c r="Q1694" t="s">
        <v>45</v>
      </c>
      <c r="R1694" t="s">
        <v>46</v>
      </c>
      <c r="S1694" t="s">
        <v>254</v>
      </c>
      <c r="T1694">
        <v>1</v>
      </c>
    </row>
    <row r="1695" spans="1:20" x14ac:dyDescent="0.45">
      <c r="A1695" t="s">
        <v>2184</v>
      </c>
      <c r="B1695" t="s">
        <v>174</v>
      </c>
      <c r="C1695" t="s">
        <v>444</v>
      </c>
      <c r="D1695" t="s">
        <v>747</v>
      </c>
      <c r="E1695" t="s">
        <v>114</v>
      </c>
      <c r="F1695" t="s">
        <v>25</v>
      </c>
      <c r="G1695" t="s">
        <v>26</v>
      </c>
      <c r="H1695" t="s">
        <v>27</v>
      </c>
      <c r="I1695" t="s">
        <v>84</v>
      </c>
      <c r="J1695">
        <v>2</v>
      </c>
      <c r="K1695">
        <v>1000</v>
      </c>
      <c r="L1695">
        <v>2000</v>
      </c>
      <c r="M1695" t="s">
        <v>56</v>
      </c>
      <c r="N1695" t="s">
        <v>30</v>
      </c>
      <c r="O1695" t="s">
        <v>79</v>
      </c>
      <c r="P1695" t="s">
        <v>58</v>
      </c>
      <c r="Q1695" t="s">
        <v>45</v>
      </c>
      <c r="T1695">
        <v>6</v>
      </c>
    </row>
    <row r="1696" spans="1:20" x14ac:dyDescent="0.45">
      <c r="A1696" t="s">
        <v>2185</v>
      </c>
      <c r="B1696" t="s">
        <v>542</v>
      </c>
      <c r="C1696" t="s">
        <v>336</v>
      </c>
      <c r="D1696" t="s">
        <v>542</v>
      </c>
      <c r="E1696" t="s">
        <v>601</v>
      </c>
      <c r="F1696" t="s">
        <v>146</v>
      </c>
      <c r="G1696" t="s">
        <v>147</v>
      </c>
      <c r="H1696" t="s">
        <v>42</v>
      </c>
      <c r="I1696" t="s">
        <v>78</v>
      </c>
      <c r="J1696">
        <v>1</v>
      </c>
      <c r="K1696">
        <v>1000</v>
      </c>
      <c r="L1696">
        <v>1000</v>
      </c>
      <c r="M1696" t="s">
        <v>56</v>
      </c>
      <c r="N1696" t="s">
        <v>30</v>
      </c>
      <c r="O1696" t="s">
        <v>31</v>
      </c>
      <c r="P1696" t="s">
        <v>85</v>
      </c>
      <c r="Q1696" t="s">
        <v>33</v>
      </c>
      <c r="R1696" t="s">
        <v>34</v>
      </c>
      <c r="T1696">
        <v>-1</v>
      </c>
    </row>
    <row r="1697" spans="1:20" x14ac:dyDescent="0.45">
      <c r="A1697" t="s">
        <v>2186</v>
      </c>
      <c r="B1697" t="s">
        <v>568</v>
      </c>
      <c r="C1697" t="s">
        <v>343</v>
      </c>
      <c r="D1697" t="s">
        <v>389</v>
      </c>
      <c r="E1697" t="s">
        <v>498</v>
      </c>
      <c r="F1697" t="s">
        <v>146</v>
      </c>
      <c r="G1697" t="s">
        <v>147</v>
      </c>
      <c r="H1697" t="s">
        <v>27</v>
      </c>
      <c r="I1697" t="s">
        <v>55</v>
      </c>
      <c r="J1697">
        <v>0</v>
      </c>
      <c r="K1697">
        <v>500</v>
      </c>
      <c r="L1697">
        <v>0</v>
      </c>
      <c r="M1697" t="s">
        <v>56</v>
      </c>
      <c r="N1697" t="s">
        <v>30</v>
      </c>
      <c r="O1697" t="s">
        <v>64</v>
      </c>
      <c r="P1697" t="s">
        <v>58</v>
      </c>
      <c r="Q1697" t="s">
        <v>33</v>
      </c>
      <c r="R1697" t="s">
        <v>46</v>
      </c>
      <c r="S1697" t="s">
        <v>254</v>
      </c>
      <c r="T1697">
        <v>7</v>
      </c>
    </row>
    <row r="1698" spans="1:20" x14ac:dyDescent="0.45">
      <c r="A1698" t="s">
        <v>2187</v>
      </c>
      <c r="B1698" t="s">
        <v>36</v>
      </c>
      <c r="C1698" t="s">
        <v>37</v>
      </c>
      <c r="D1698" t="s">
        <v>207</v>
      </c>
      <c r="E1698" t="s">
        <v>391</v>
      </c>
      <c r="F1698" t="s">
        <v>91</v>
      </c>
      <c r="G1698" t="s">
        <v>41</v>
      </c>
      <c r="H1698" t="s">
        <v>71</v>
      </c>
      <c r="I1698" t="s">
        <v>72</v>
      </c>
      <c r="J1698">
        <v>1</v>
      </c>
      <c r="K1698">
        <v>1000</v>
      </c>
      <c r="L1698">
        <v>1000</v>
      </c>
      <c r="M1698" t="s">
        <v>56</v>
      </c>
      <c r="N1698" t="s">
        <v>73</v>
      </c>
      <c r="O1698" t="s">
        <v>79</v>
      </c>
      <c r="P1698" t="s">
        <v>32</v>
      </c>
      <c r="Q1698" t="s">
        <v>45</v>
      </c>
      <c r="R1698" t="s">
        <v>46</v>
      </c>
      <c r="S1698" t="s">
        <v>245</v>
      </c>
      <c r="T1698">
        <v>5</v>
      </c>
    </row>
    <row r="1699" spans="1:20" x14ac:dyDescent="0.45">
      <c r="A1699" t="s">
        <v>2188</v>
      </c>
      <c r="B1699" t="s">
        <v>406</v>
      </c>
      <c r="C1699" t="s">
        <v>839</v>
      </c>
      <c r="D1699" t="s">
        <v>384</v>
      </c>
      <c r="E1699" t="s">
        <v>601</v>
      </c>
      <c r="F1699" t="s">
        <v>168</v>
      </c>
      <c r="G1699" t="s">
        <v>41</v>
      </c>
      <c r="H1699" t="s">
        <v>128</v>
      </c>
      <c r="I1699" t="s">
        <v>129</v>
      </c>
      <c r="J1699">
        <v>1</v>
      </c>
      <c r="K1699">
        <v>500</v>
      </c>
      <c r="L1699">
        <v>500</v>
      </c>
      <c r="M1699" t="s">
        <v>63</v>
      </c>
      <c r="N1699" t="s">
        <v>73</v>
      </c>
      <c r="O1699" t="s">
        <v>31</v>
      </c>
      <c r="P1699" t="s">
        <v>32</v>
      </c>
      <c r="Q1699" t="s">
        <v>45</v>
      </c>
      <c r="T1699">
        <v>2</v>
      </c>
    </row>
    <row r="1700" spans="1:20" x14ac:dyDescent="0.45">
      <c r="A1700" t="s">
        <v>2189</v>
      </c>
      <c r="B1700" t="s">
        <v>243</v>
      </c>
      <c r="C1700" t="s">
        <v>243</v>
      </c>
      <c r="D1700" t="s">
        <v>184</v>
      </c>
      <c r="E1700" t="s">
        <v>238</v>
      </c>
      <c r="F1700" t="s">
        <v>53</v>
      </c>
      <c r="G1700" t="s">
        <v>54</v>
      </c>
      <c r="H1700" t="s">
        <v>128</v>
      </c>
      <c r="I1700" t="s">
        <v>129</v>
      </c>
      <c r="J1700">
        <v>0</v>
      </c>
      <c r="K1700">
        <v>0</v>
      </c>
      <c r="L1700">
        <v>0</v>
      </c>
      <c r="M1700" t="s">
        <v>29</v>
      </c>
      <c r="N1700" t="s">
        <v>93</v>
      </c>
      <c r="O1700" t="s">
        <v>31</v>
      </c>
      <c r="P1700" t="s">
        <v>85</v>
      </c>
      <c r="Q1700" t="s">
        <v>33</v>
      </c>
      <c r="R1700" t="s">
        <v>34</v>
      </c>
      <c r="T1700">
        <v>4</v>
      </c>
    </row>
    <row r="1701" spans="1:20" x14ac:dyDescent="0.45">
      <c r="A1701" t="s">
        <v>2190</v>
      </c>
      <c r="B1701" t="s">
        <v>1011</v>
      </c>
      <c r="C1701" t="s">
        <v>411</v>
      </c>
      <c r="D1701" t="s">
        <v>455</v>
      </c>
      <c r="E1701" t="s">
        <v>414</v>
      </c>
      <c r="F1701" t="s">
        <v>40</v>
      </c>
      <c r="G1701" t="s">
        <v>41</v>
      </c>
      <c r="H1701" t="s">
        <v>27</v>
      </c>
      <c r="I1701" t="s">
        <v>84</v>
      </c>
      <c r="J1701">
        <v>3</v>
      </c>
      <c r="K1701">
        <v>0</v>
      </c>
      <c r="L1701">
        <v>0</v>
      </c>
      <c r="N1701" t="s">
        <v>57</v>
      </c>
      <c r="O1701" t="s">
        <v>44</v>
      </c>
      <c r="P1701" t="s">
        <v>58</v>
      </c>
      <c r="Q1701" t="s">
        <v>33</v>
      </c>
      <c r="T1701">
        <v>-1</v>
      </c>
    </row>
    <row r="1702" spans="1:20" x14ac:dyDescent="0.45">
      <c r="A1702" t="s">
        <v>2191</v>
      </c>
      <c r="B1702" t="s">
        <v>500</v>
      </c>
      <c r="C1702" t="s">
        <v>432</v>
      </c>
      <c r="D1702" t="s">
        <v>502</v>
      </c>
      <c r="E1702" t="s">
        <v>305</v>
      </c>
      <c r="F1702" t="s">
        <v>69</v>
      </c>
      <c r="G1702" t="s">
        <v>70</v>
      </c>
      <c r="H1702" t="s">
        <v>128</v>
      </c>
      <c r="I1702" t="s">
        <v>169</v>
      </c>
      <c r="J1702">
        <v>0</v>
      </c>
      <c r="K1702">
        <v>0</v>
      </c>
      <c r="L1702">
        <v>-65</v>
      </c>
      <c r="M1702" t="s">
        <v>63</v>
      </c>
      <c r="N1702" t="s">
        <v>57</v>
      </c>
      <c r="O1702" t="s">
        <v>79</v>
      </c>
      <c r="P1702" t="s">
        <v>85</v>
      </c>
      <c r="Q1702" t="s">
        <v>45</v>
      </c>
      <c r="T1702">
        <v>4</v>
      </c>
    </row>
    <row r="1703" spans="1:20" x14ac:dyDescent="0.45">
      <c r="A1703" t="s">
        <v>2192</v>
      </c>
      <c r="B1703" t="s">
        <v>230</v>
      </c>
      <c r="C1703" t="s">
        <v>620</v>
      </c>
      <c r="D1703" t="s">
        <v>410</v>
      </c>
      <c r="E1703" t="s">
        <v>307</v>
      </c>
      <c r="F1703" t="s">
        <v>40</v>
      </c>
      <c r="G1703" t="s">
        <v>41</v>
      </c>
      <c r="H1703" t="s">
        <v>71</v>
      </c>
      <c r="I1703" t="s">
        <v>117</v>
      </c>
      <c r="J1703">
        <v>3</v>
      </c>
      <c r="K1703">
        <v>2000</v>
      </c>
      <c r="L1703">
        <v>6000</v>
      </c>
      <c r="N1703" t="s">
        <v>73</v>
      </c>
      <c r="O1703" t="s">
        <v>79</v>
      </c>
      <c r="P1703" t="s">
        <v>85</v>
      </c>
      <c r="Q1703" t="s">
        <v>33</v>
      </c>
      <c r="R1703" t="s">
        <v>46</v>
      </c>
      <c r="S1703" t="s">
        <v>47</v>
      </c>
      <c r="T1703">
        <v>3</v>
      </c>
    </row>
    <row r="1704" spans="1:20" x14ac:dyDescent="0.45">
      <c r="A1704" t="s">
        <v>2193</v>
      </c>
      <c r="B1704" t="s">
        <v>67</v>
      </c>
      <c r="C1704" t="s">
        <v>533</v>
      </c>
      <c r="D1704" t="s">
        <v>533</v>
      </c>
      <c r="E1704" t="s">
        <v>205</v>
      </c>
      <c r="F1704" t="s">
        <v>168</v>
      </c>
      <c r="G1704" t="s">
        <v>41</v>
      </c>
      <c r="H1704" t="s">
        <v>71</v>
      </c>
      <c r="I1704" t="s">
        <v>117</v>
      </c>
      <c r="J1704">
        <v>3</v>
      </c>
      <c r="K1704">
        <v>0</v>
      </c>
      <c r="L1704">
        <v>0</v>
      </c>
      <c r="M1704" t="s">
        <v>56</v>
      </c>
      <c r="N1704" t="s">
        <v>30</v>
      </c>
      <c r="O1704" t="s">
        <v>64</v>
      </c>
      <c r="P1704" t="s">
        <v>85</v>
      </c>
      <c r="Q1704" t="s">
        <v>33</v>
      </c>
      <c r="R1704" t="s">
        <v>34</v>
      </c>
      <c r="T1704">
        <v>0</v>
      </c>
    </row>
    <row r="1705" spans="1:20" x14ac:dyDescent="0.45">
      <c r="A1705" t="s">
        <v>2194</v>
      </c>
      <c r="B1705" t="s">
        <v>1012</v>
      </c>
      <c r="C1705" t="s">
        <v>781</v>
      </c>
      <c r="D1705" t="s">
        <v>311</v>
      </c>
      <c r="E1705" t="s">
        <v>39</v>
      </c>
      <c r="F1705" t="s">
        <v>40</v>
      </c>
      <c r="G1705" t="s">
        <v>41</v>
      </c>
      <c r="H1705" t="s">
        <v>42</v>
      </c>
      <c r="I1705" t="s">
        <v>43</v>
      </c>
      <c r="J1705">
        <v>3</v>
      </c>
      <c r="K1705">
        <v>0</v>
      </c>
      <c r="L1705">
        <v>0</v>
      </c>
      <c r="M1705" t="s">
        <v>29</v>
      </c>
      <c r="N1705" t="s">
        <v>57</v>
      </c>
      <c r="O1705" t="s">
        <v>79</v>
      </c>
      <c r="P1705" t="s">
        <v>32</v>
      </c>
      <c r="Q1705" t="s">
        <v>45</v>
      </c>
      <c r="R1705" t="s">
        <v>34</v>
      </c>
      <c r="T1705">
        <v>2</v>
      </c>
    </row>
    <row r="1706" spans="1:20" x14ac:dyDescent="0.45">
      <c r="A1706" t="s">
        <v>2195</v>
      </c>
      <c r="B1706" t="s">
        <v>505</v>
      </c>
      <c r="C1706" t="s">
        <v>489</v>
      </c>
      <c r="D1706" t="s">
        <v>559</v>
      </c>
      <c r="E1706" t="s">
        <v>77</v>
      </c>
      <c r="F1706" t="s">
        <v>69</v>
      </c>
      <c r="G1706" t="s">
        <v>70</v>
      </c>
      <c r="H1706" t="s">
        <v>42</v>
      </c>
      <c r="I1706" t="s">
        <v>122</v>
      </c>
      <c r="J1706">
        <v>-1</v>
      </c>
      <c r="K1706">
        <v>100</v>
      </c>
      <c r="L1706">
        <v>-100</v>
      </c>
      <c r="N1706" t="s">
        <v>30</v>
      </c>
      <c r="O1706" t="s">
        <v>79</v>
      </c>
      <c r="P1706" t="s">
        <v>32</v>
      </c>
      <c r="Q1706" t="s">
        <v>33</v>
      </c>
      <c r="R1706" t="s">
        <v>46</v>
      </c>
      <c r="S1706" t="s">
        <v>245</v>
      </c>
      <c r="T1706">
        <v>1</v>
      </c>
    </row>
    <row r="1707" spans="1:20" x14ac:dyDescent="0.45">
      <c r="A1707" t="s">
        <v>2196</v>
      </c>
      <c r="B1707" t="s">
        <v>386</v>
      </c>
      <c r="C1707" t="s">
        <v>99</v>
      </c>
      <c r="D1707" t="s">
        <v>100</v>
      </c>
      <c r="E1707" t="s">
        <v>351</v>
      </c>
      <c r="F1707" t="s">
        <v>146</v>
      </c>
      <c r="G1707" t="s">
        <v>147</v>
      </c>
      <c r="H1707" t="s">
        <v>71</v>
      </c>
      <c r="I1707" t="s">
        <v>92</v>
      </c>
      <c r="J1707">
        <v>2</v>
      </c>
      <c r="K1707">
        <v>0</v>
      </c>
      <c r="L1707">
        <v>0</v>
      </c>
      <c r="M1707" t="s">
        <v>56</v>
      </c>
      <c r="N1707" t="s">
        <v>30</v>
      </c>
      <c r="O1707" t="s">
        <v>31</v>
      </c>
      <c r="P1707" t="s">
        <v>58</v>
      </c>
      <c r="Q1707" t="s">
        <v>45</v>
      </c>
      <c r="R1707" t="s">
        <v>46</v>
      </c>
      <c r="S1707" t="s">
        <v>47</v>
      </c>
      <c r="T1707">
        <v>3</v>
      </c>
    </row>
    <row r="1708" spans="1:20" x14ac:dyDescent="0.45">
      <c r="A1708" t="s">
        <v>2197</v>
      </c>
      <c r="B1708" t="s">
        <v>140</v>
      </c>
      <c r="C1708" t="s">
        <v>640</v>
      </c>
      <c r="D1708" t="s">
        <v>845</v>
      </c>
      <c r="E1708" t="s">
        <v>263</v>
      </c>
      <c r="F1708" t="s">
        <v>53</v>
      </c>
      <c r="G1708" t="s">
        <v>54</v>
      </c>
      <c r="H1708" t="s">
        <v>27</v>
      </c>
      <c r="I1708" t="s">
        <v>55</v>
      </c>
      <c r="J1708">
        <v>0</v>
      </c>
      <c r="K1708">
        <v>500</v>
      </c>
      <c r="L1708">
        <v>229</v>
      </c>
      <c r="M1708" t="s">
        <v>63</v>
      </c>
      <c r="N1708" t="s">
        <v>93</v>
      </c>
      <c r="O1708" t="s">
        <v>44</v>
      </c>
      <c r="P1708" t="s">
        <v>85</v>
      </c>
      <c r="Q1708" t="s">
        <v>45</v>
      </c>
      <c r="R1708" t="s">
        <v>46</v>
      </c>
      <c r="S1708" t="s">
        <v>254</v>
      </c>
      <c r="T1708">
        <v>5</v>
      </c>
    </row>
    <row r="1709" spans="1:20" x14ac:dyDescent="0.45">
      <c r="A1709" t="s">
        <v>2198</v>
      </c>
      <c r="B1709" t="s">
        <v>424</v>
      </c>
      <c r="C1709" t="s">
        <v>37</v>
      </c>
      <c r="D1709" t="s">
        <v>38</v>
      </c>
      <c r="E1709" t="s">
        <v>495</v>
      </c>
      <c r="F1709" t="s">
        <v>25</v>
      </c>
      <c r="G1709" t="s">
        <v>26</v>
      </c>
      <c r="H1709" t="s">
        <v>27</v>
      </c>
      <c r="I1709" t="s">
        <v>84</v>
      </c>
      <c r="J1709">
        <v>1</v>
      </c>
      <c r="K1709">
        <v>500</v>
      </c>
      <c r="L1709">
        <v>500</v>
      </c>
      <c r="M1709" t="s">
        <v>56</v>
      </c>
      <c r="N1709" t="s">
        <v>57</v>
      </c>
      <c r="O1709" t="s">
        <v>44</v>
      </c>
      <c r="P1709" t="s">
        <v>58</v>
      </c>
      <c r="Q1709" t="s">
        <v>45</v>
      </c>
      <c r="T1709">
        <v>6</v>
      </c>
    </row>
    <row r="1710" spans="1:20" x14ac:dyDescent="0.45">
      <c r="A1710" t="s">
        <v>2199</v>
      </c>
      <c r="B1710" t="s">
        <v>291</v>
      </c>
      <c r="C1710" t="s">
        <v>290</v>
      </c>
      <c r="D1710" t="s">
        <v>389</v>
      </c>
      <c r="E1710" t="s">
        <v>194</v>
      </c>
      <c r="F1710" t="s">
        <v>168</v>
      </c>
      <c r="G1710" t="s">
        <v>41</v>
      </c>
      <c r="H1710" t="s">
        <v>128</v>
      </c>
      <c r="I1710" t="s">
        <v>129</v>
      </c>
      <c r="J1710">
        <v>2</v>
      </c>
      <c r="K1710">
        <v>2000</v>
      </c>
      <c r="L1710">
        <v>4000</v>
      </c>
      <c r="M1710" t="s">
        <v>63</v>
      </c>
      <c r="N1710" t="s">
        <v>73</v>
      </c>
      <c r="O1710" t="s">
        <v>44</v>
      </c>
      <c r="P1710" t="s">
        <v>32</v>
      </c>
      <c r="Q1710" t="s">
        <v>33</v>
      </c>
      <c r="R1710" t="s">
        <v>34</v>
      </c>
      <c r="T1710">
        <v>3</v>
      </c>
    </row>
    <row r="1711" spans="1:20" x14ac:dyDescent="0.45">
      <c r="A1711" t="s">
        <v>2200</v>
      </c>
      <c r="B1711" t="s">
        <v>492</v>
      </c>
      <c r="C1711" t="s">
        <v>262</v>
      </c>
      <c r="D1711" t="s">
        <v>457</v>
      </c>
      <c r="E1711" t="s">
        <v>62</v>
      </c>
      <c r="F1711" t="s">
        <v>91</v>
      </c>
      <c r="G1711" t="s">
        <v>41</v>
      </c>
      <c r="H1711" t="s">
        <v>128</v>
      </c>
      <c r="I1711" t="s">
        <v>129</v>
      </c>
      <c r="J1711">
        <v>2</v>
      </c>
      <c r="K1711">
        <v>500</v>
      </c>
      <c r="L1711">
        <v>1000</v>
      </c>
      <c r="N1711" t="s">
        <v>30</v>
      </c>
      <c r="O1711" t="s">
        <v>44</v>
      </c>
      <c r="P1711" t="s">
        <v>85</v>
      </c>
      <c r="Q1711" t="s">
        <v>33</v>
      </c>
      <c r="T1711">
        <v>7</v>
      </c>
    </row>
    <row r="1712" spans="1:20" x14ac:dyDescent="0.45">
      <c r="A1712" t="s">
        <v>2201</v>
      </c>
      <c r="B1712" t="s">
        <v>826</v>
      </c>
      <c r="C1712" t="s">
        <v>798</v>
      </c>
      <c r="D1712" t="s">
        <v>501</v>
      </c>
      <c r="E1712" t="s">
        <v>596</v>
      </c>
      <c r="F1712" t="s">
        <v>40</v>
      </c>
      <c r="G1712" t="s">
        <v>41</v>
      </c>
      <c r="H1712" t="s">
        <v>128</v>
      </c>
      <c r="I1712" t="s">
        <v>169</v>
      </c>
      <c r="J1712">
        <v>2</v>
      </c>
      <c r="K1712">
        <v>0</v>
      </c>
      <c r="L1712">
        <v>0</v>
      </c>
      <c r="M1712" t="s">
        <v>29</v>
      </c>
      <c r="N1712" t="s">
        <v>93</v>
      </c>
      <c r="O1712" t="s">
        <v>79</v>
      </c>
      <c r="P1712" t="s">
        <v>85</v>
      </c>
      <c r="Q1712" t="s">
        <v>33</v>
      </c>
      <c r="R1712" t="s">
        <v>34</v>
      </c>
      <c r="T1712">
        <v>7</v>
      </c>
    </row>
    <row r="1713" spans="1:20" x14ac:dyDescent="0.45">
      <c r="A1713" t="s">
        <v>2202</v>
      </c>
      <c r="B1713" t="s">
        <v>99</v>
      </c>
      <c r="C1713" t="s">
        <v>99</v>
      </c>
      <c r="D1713" t="s">
        <v>267</v>
      </c>
      <c r="E1713" t="s">
        <v>305</v>
      </c>
      <c r="F1713" t="s">
        <v>115</v>
      </c>
      <c r="G1713" t="s">
        <v>116</v>
      </c>
      <c r="H1713" t="s">
        <v>128</v>
      </c>
      <c r="I1713" t="s">
        <v>169</v>
      </c>
      <c r="J1713">
        <v>1</v>
      </c>
      <c r="K1713">
        <v>500</v>
      </c>
      <c r="L1713">
        <v>500</v>
      </c>
      <c r="M1713" t="s">
        <v>29</v>
      </c>
      <c r="N1713" t="s">
        <v>30</v>
      </c>
      <c r="O1713" t="s">
        <v>44</v>
      </c>
      <c r="P1713" t="s">
        <v>32</v>
      </c>
      <c r="Q1713" t="s">
        <v>45</v>
      </c>
      <c r="R1713" t="s">
        <v>34</v>
      </c>
      <c r="T1713">
        <v>4</v>
      </c>
    </row>
    <row r="1714" spans="1:20" x14ac:dyDescent="0.45">
      <c r="A1714" t="s">
        <v>2203</v>
      </c>
      <c r="B1714" t="s">
        <v>133</v>
      </c>
      <c r="C1714" t="s">
        <v>504</v>
      </c>
      <c r="D1714" t="s">
        <v>490</v>
      </c>
      <c r="E1714" t="s">
        <v>547</v>
      </c>
      <c r="F1714" t="s">
        <v>146</v>
      </c>
      <c r="G1714" t="s">
        <v>147</v>
      </c>
      <c r="H1714" t="s">
        <v>27</v>
      </c>
      <c r="I1714" t="s">
        <v>55</v>
      </c>
      <c r="J1714">
        <v>1</v>
      </c>
      <c r="K1714">
        <v>1000</v>
      </c>
      <c r="L1714">
        <v>1000</v>
      </c>
      <c r="M1714" t="s">
        <v>56</v>
      </c>
      <c r="N1714" t="s">
        <v>57</v>
      </c>
      <c r="O1714" t="s">
        <v>44</v>
      </c>
      <c r="P1714" t="s">
        <v>58</v>
      </c>
      <c r="Q1714" t="s">
        <v>45</v>
      </c>
      <c r="R1714" t="s">
        <v>34</v>
      </c>
      <c r="T1714">
        <v>6</v>
      </c>
    </row>
    <row r="1715" spans="1:20" x14ac:dyDescent="0.45">
      <c r="A1715" t="s">
        <v>2204</v>
      </c>
      <c r="B1715" t="s">
        <v>21</v>
      </c>
      <c r="C1715" t="s">
        <v>22</v>
      </c>
      <c r="D1715" t="s">
        <v>23</v>
      </c>
      <c r="E1715" t="s">
        <v>607</v>
      </c>
      <c r="F1715" t="s">
        <v>69</v>
      </c>
      <c r="G1715" t="s">
        <v>70</v>
      </c>
      <c r="H1715" t="s">
        <v>42</v>
      </c>
      <c r="I1715" t="s">
        <v>43</v>
      </c>
      <c r="J1715">
        <v>1</v>
      </c>
      <c r="K1715">
        <v>0</v>
      </c>
      <c r="L1715">
        <v>0</v>
      </c>
      <c r="M1715" t="s">
        <v>29</v>
      </c>
      <c r="N1715" t="s">
        <v>57</v>
      </c>
      <c r="O1715" t="s">
        <v>44</v>
      </c>
      <c r="P1715" t="s">
        <v>58</v>
      </c>
      <c r="Q1715" t="s">
        <v>33</v>
      </c>
      <c r="R1715" t="s">
        <v>34</v>
      </c>
      <c r="T1715">
        <v>1</v>
      </c>
    </row>
    <row r="1716" spans="1:20" x14ac:dyDescent="0.45">
      <c r="A1716" t="s">
        <v>2205</v>
      </c>
      <c r="B1716" t="s">
        <v>403</v>
      </c>
      <c r="C1716" t="s">
        <v>150</v>
      </c>
      <c r="D1716" t="s">
        <v>150</v>
      </c>
      <c r="E1716" t="s">
        <v>307</v>
      </c>
      <c r="F1716" t="s">
        <v>69</v>
      </c>
      <c r="G1716" t="s">
        <v>70</v>
      </c>
      <c r="H1716" t="s">
        <v>27</v>
      </c>
      <c r="I1716" t="s">
        <v>28</v>
      </c>
      <c r="J1716">
        <v>3</v>
      </c>
      <c r="K1716">
        <v>2000</v>
      </c>
      <c r="L1716">
        <v>6000</v>
      </c>
      <c r="M1716" t="s">
        <v>29</v>
      </c>
      <c r="N1716" t="s">
        <v>30</v>
      </c>
      <c r="O1716" t="s">
        <v>44</v>
      </c>
      <c r="P1716" t="s">
        <v>58</v>
      </c>
      <c r="Q1716" t="s">
        <v>33</v>
      </c>
      <c r="R1716" t="s">
        <v>46</v>
      </c>
      <c r="T1716">
        <v>0</v>
      </c>
    </row>
    <row r="1717" spans="1:20" x14ac:dyDescent="0.45">
      <c r="A1717" t="s">
        <v>2206</v>
      </c>
      <c r="B1717" t="s">
        <v>404</v>
      </c>
      <c r="C1717" t="s">
        <v>458</v>
      </c>
      <c r="D1717" t="s">
        <v>778</v>
      </c>
      <c r="E1717" t="s">
        <v>244</v>
      </c>
      <c r="F1717" t="s">
        <v>25</v>
      </c>
      <c r="G1717" t="s">
        <v>26</v>
      </c>
      <c r="H1717" t="s">
        <v>71</v>
      </c>
      <c r="I1717" t="s">
        <v>92</v>
      </c>
      <c r="J1717">
        <v>-1</v>
      </c>
      <c r="K1717">
        <v>2000</v>
      </c>
      <c r="L1717">
        <v>-2000</v>
      </c>
      <c r="M1717" t="s">
        <v>56</v>
      </c>
      <c r="N1717" t="s">
        <v>30</v>
      </c>
      <c r="O1717" t="s">
        <v>64</v>
      </c>
      <c r="P1717" t="s">
        <v>85</v>
      </c>
      <c r="Q1717" t="s">
        <v>33</v>
      </c>
      <c r="R1717" t="s">
        <v>46</v>
      </c>
      <c r="S1717" t="s">
        <v>254</v>
      </c>
      <c r="T1717">
        <v>6</v>
      </c>
    </row>
    <row r="1718" spans="1:20" x14ac:dyDescent="0.45">
      <c r="A1718" t="s">
        <v>2207</v>
      </c>
      <c r="B1718" t="s">
        <v>533</v>
      </c>
      <c r="C1718" t="s">
        <v>624</v>
      </c>
      <c r="D1718" t="s">
        <v>563</v>
      </c>
      <c r="E1718" t="s">
        <v>414</v>
      </c>
      <c r="F1718" t="s">
        <v>146</v>
      </c>
      <c r="G1718" t="s">
        <v>147</v>
      </c>
      <c r="H1718" t="s">
        <v>42</v>
      </c>
      <c r="I1718" t="s">
        <v>43</v>
      </c>
      <c r="J1718">
        <v>2</v>
      </c>
      <c r="K1718">
        <v>0</v>
      </c>
      <c r="L1718">
        <v>164</v>
      </c>
      <c r="N1718" t="s">
        <v>30</v>
      </c>
      <c r="O1718" t="s">
        <v>64</v>
      </c>
      <c r="P1718" t="s">
        <v>58</v>
      </c>
      <c r="Q1718" t="s">
        <v>33</v>
      </c>
      <c r="R1718" t="s">
        <v>46</v>
      </c>
      <c r="T1718">
        <v>6</v>
      </c>
    </row>
    <row r="1719" spans="1:20" x14ac:dyDescent="0.45">
      <c r="A1719" t="s">
        <v>2208</v>
      </c>
      <c r="B1719" t="s">
        <v>432</v>
      </c>
      <c r="C1719" t="s">
        <v>433</v>
      </c>
      <c r="D1719" t="s">
        <v>434</v>
      </c>
      <c r="E1719" t="s">
        <v>194</v>
      </c>
      <c r="F1719" t="s">
        <v>168</v>
      </c>
      <c r="G1719" t="s">
        <v>41</v>
      </c>
      <c r="H1719" t="s">
        <v>27</v>
      </c>
      <c r="I1719" t="s">
        <v>55</v>
      </c>
      <c r="J1719">
        <v>1</v>
      </c>
      <c r="K1719">
        <v>2000</v>
      </c>
      <c r="L1719">
        <v>2000</v>
      </c>
      <c r="N1719" t="s">
        <v>93</v>
      </c>
      <c r="O1719" t="s">
        <v>79</v>
      </c>
      <c r="P1719" t="s">
        <v>58</v>
      </c>
      <c r="Q1719" t="s">
        <v>45</v>
      </c>
      <c r="R1719" t="s">
        <v>46</v>
      </c>
      <c r="S1719" t="s">
        <v>245</v>
      </c>
      <c r="T1719">
        <v>7</v>
      </c>
    </row>
    <row r="1720" spans="1:20" x14ac:dyDescent="0.45">
      <c r="A1720" t="s">
        <v>2209</v>
      </c>
      <c r="B1720" t="s">
        <v>310</v>
      </c>
      <c r="C1720" t="s">
        <v>398</v>
      </c>
      <c r="D1720" t="s">
        <v>486</v>
      </c>
      <c r="E1720" t="s">
        <v>774</v>
      </c>
      <c r="F1720" t="s">
        <v>53</v>
      </c>
      <c r="G1720" t="s">
        <v>54</v>
      </c>
      <c r="H1720" t="s">
        <v>71</v>
      </c>
      <c r="I1720" t="s">
        <v>117</v>
      </c>
      <c r="J1720">
        <v>3</v>
      </c>
      <c r="K1720">
        <v>1000</v>
      </c>
      <c r="L1720">
        <v>3000</v>
      </c>
      <c r="N1720" t="s">
        <v>30</v>
      </c>
      <c r="O1720" t="s">
        <v>44</v>
      </c>
      <c r="P1720" t="s">
        <v>58</v>
      </c>
      <c r="Q1720" t="s">
        <v>33</v>
      </c>
      <c r="R1720" t="s">
        <v>34</v>
      </c>
      <c r="T1720">
        <v>6</v>
      </c>
    </row>
    <row r="1721" spans="1:20" x14ac:dyDescent="0.45">
      <c r="A1721" t="s">
        <v>2210</v>
      </c>
      <c r="B1721" t="s">
        <v>818</v>
      </c>
      <c r="C1721" t="s">
        <v>209</v>
      </c>
      <c r="D1721" t="s">
        <v>1011</v>
      </c>
      <c r="E1721" t="s">
        <v>172</v>
      </c>
      <c r="F1721" t="s">
        <v>69</v>
      </c>
      <c r="G1721" t="s">
        <v>70</v>
      </c>
      <c r="H1721" t="s">
        <v>42</v>
      </c>
      <c r="I1721" t="s">
        <v>43</v>
      </c>
      <c r="J1721">
        <v>1</v>
      </c>
      <c r="K1721">
        <v>0</v>
      </c>
      <c r="L1721">
        <v>0</v>
      </c>
      <c r="N1721" t="s">
        <v>30</v>
      </c>
      <c r="O1721" t="s">
        <v>79</v>
      </c>
      <c r="P1721" t="s">
        <v>85</v>
      </c>
      <c r="Q1721" t="s">
        <v>33</v>
      </c>
      <c r="R1721" t="s">
        <v>46</v>
      </c>
      <c r="T1721">
        <v>4</v>
      </c>
    </row>
    <row r="1722" spans="1:20" x14ac:dyDescent="0.45">
      <c r="A1722" t="s">
        <v>2211</v>
      </c>
      <c r="B1722" t="s">
        <v>730</v>
      </c>
      <c r="C1722" t="s">
        <v>544</v>
      </c>
      <c r="D1722" t="s">
        <v>652</v>
      </c>
      <c r="E1722" t="s">
        <v>598</v>
      </c>
      <c r="F1722" t="s">
        <v>168</v>
      </c>
      <c r="G1722" t="s">
        <v>41</v>
      </c>
      <c r="H1722" t="s">
        <v>27</v>
      </c>
      <c r="I1722" t="s">
        <v>28</v>
      </c>
      <c r="J1722">
        <v>0</v>
      </c>
      <c r="K1722">
        <v>500</v>
      </c>
      <c r="L1722">
        <v>-419</v>
      </c>
      <c r="N1722" t="s">
        <v>57</v>
      </c>
      <c r="O1722" t="s">
        <v>31</v>
      </c>
      <c r="P1722" t="s">
        <v>85</v>
      </c>
      <c r="Q1722" t="s">
        <v>33</v>
      </c>
      <c r="R1722" t="s">
        <v>46</v>
      </c>
      <c r="T1722">
        <v>-1</v>
      </c>
    </row>
    <row r="1723" spans="1:20" x14ac:dyDescent="0.45">
      <c r="A1723" t="s">
        <v>2212</v>
      </c>
      <c r="B1723" t="s">
        <v>309</v>
      </c>
      <c r="C1723" t="s">
        <v>552</v>
      </c>
      <c r="D1723" t="s">
        <v>781</v>
      </c>
      <c r="E1723" t="s">
        <v>408</v>
      </c>
      <c r="F1723" t="s">
        <v>40</v>
      </c>
      <c r="G1723" t="s">
        <v>41</v>
      </c>
      <c r="H1723" t="s">
        <v>128</v>
      </c>
      <c r="I1723" t="s">
        <v>231</v>
      </c>
      <c r="J1723">
        <v>2</v>
      </c>
      <c r="K1723">
        <v>500</v>
      </c>
      <c r="L1723">
        <v>1000</v>
      </c>
      <c r="M1723" t="s">
        <v>29</v>
      </c>
      <c r="N1723" t="s">
        <v>73</v>
      </c>
      <c r="O1723" t="s">
        <v>31</v>
      </c>
      <c r="P1723" t="s">
        <v>85</v>
      </c>
      <c r="Q1723" t="s">
        <v>33</v>
      </c>
      <c r="R1723" t="s">
        <v>34</v>
      </c>
      <c r="T1723">
        <v>4</v>
      </c>
    </row>
    <row r="1724" spans="1:20" x14ac:dyDescent="0.45">
      <c r="A1724" t="s">
        <v>2213</v>
      </c>
      <c r="B1724" t="s">
        <v>494</v>
      </c>
      <c r="C1724" t="s">
        <v>494</v>
      </c>
      <c r="D1724" t="s">
        <v>125</v>
      </c>
      <c r="E1724" t="s">
        <v>24</v>
      </c>
      <c r="F1724" t="s">
        <v>115</v>
      </c>
      <c r="G1724" t="s">
        <v>116</v>
      </c>
      <c r="H1724" t="s">
        <v>128</v>
      </c>
      <c r="I1724" t="s">
        <v>129</v>
      </c>
      <c r="J1724">
        <v>-1</v>
      </c>
      <c r="K1724">
        <v>1000</v>
      </c>
      <c r="L1724">
        <v>-1000</v>
      </c>
      <c r="M1724" t="s">
        <v>29</v>
      </c>
      <c r="N1724" t="s">
        <v>73</v>
      </c>
      <c r="O1724" t="s">
        <v>79</v>
      </c>
      <c r="P1724" t="s">
        <v>85</v>
      </c>
      <c r="Q1724" t="s">
        <v>33</v>
      </c>
      <c r="R1724" t="s">
        <v>46</v>
      </c>
      <c r="S1724" t="s">
        <v>254</v>
      </c>
      <c r="T1724">
        <v>6</v>
      </c>
    </row>
    <row r="1725" spans="1:20" x14ac:dyDescent="0.45">
      <c r="A1725" t="s">
        <v>2214</v>
      </c>
      <c r="B1725" t="s">
        <v>95</v>
      </c>
      <c r="C1725" t="s">
        <v>60</v>
      </c>
      <c r="D1725" t="s">
        <v>262</v>
      </c>
      <c r="E1725" t="s">
        <v>359</v>
      </c>
      <c r="F1725" t="s">
        <v>69</v>
      </c>
      <c r="G1725" t="s">
        <v>70</v>
      </c>
      <c r="H1725" t="s">
        <v>71</v>
      </c>
      <c r="I1725" t="s">
        <v>72</v>
      </c>
      <c r="J1725">
        <v>0</v>
      </c>
      <c r="K1725">
        <v>500</v>
      </c>
      <c r="L1725">
        <v>0</v>
      </c>
      <c r="M1725" t="s">
        <v>29</v>
      </c>
      <c r="N1725" t="s">
        <v>93</v>
      </c>
      <c r="O1725" t="s">
        <v>44</v>
      </c>
      <c r="P1725" t="s">
        <v>58</v>
      </c>
      <c r="Q1725" t="s">
        <v>33</v>
      </c>
      <c r="T1725">
        <v>4</v>
      </c>
    </row>
    <row r="1726" spans="1:20" x14ac:dyDescent="0.45">
      <c r="A1726" t="s">
        <v>2215</v>
      </c>
      <c r="B1726" t="s">
        <v>67</v>
      </c>
      <c r="C1726" t="s">
        <v>218</v>
      </c>
      <c r="D1726" t="s">
        <v>624</v>
      </c>
      <c r="E1726" t="s">
        <v>244</v>
      </c>
      <c r="F1726" t="s">
        <v>40</v>
      </c>
      <c r="G1726" t="s">
        <v>41</v>
      </c>
      <c r="H1726" t="s">
        <v>42</v>
      </c>
      <c r="I1726" t="s">
        <v>43</v>
      </c>
      <c r="J1726">
        <v>0</v>
      </c>
      <c r="K1726">
        <v>2000</v>
      </c>
      <c r="L1726">
        <v>0</v>
      </c>
      <c r="M1726" t="s">
        <v>63</v>
      </c>
      <c r="N1726" t="s">
        <v>73</v>
      </c>
      <c r="O1726" t="s">
        <v>31</v>
      </c>
      <c r="P1726" t="s">
        <v>58</v>
      </c>
      <c r="Q1726" t="s">
        <v>45</v>
      </c>
      <c r="R1726" t="s">
        <v>46</v>
      </c>
      <c r="S1726" t="s">
        <v>254</v>
      </c>
      <c r="T1726">
        <v>4</v>
      </c>
    </row>
    <row r="1727" spans="1:20" x14ac:dyDescent="0.45">
      <c r="A1727" t="s">
        <v>2216</v>
      </c>
      <c r="B1727" t="s">
        <v>552</v>
      </c>
      <c r="C1727" t="s">
        <v>310</v>
      </c>
      <c r="D1727" t="s">
        <v>178</v>
      </c>
      <c r="E1727" t="s">
        <v>240</v>
      </c>
      <c r="F1727" t="s">
        <v>115</v>
      </c>
      <c r="G1727" t="s">
        <v>116</v>
      </c>
      <c r="H1727" t="s">
        <v>42</v>
      </c>
      <c r="I1727" t="s">
        <v>122</v>
      </c>
      <c r="J1727">
        <v>2</v>
      </c>
      <c r="K1727">
        <v>100</v>
      </c>
      <c r="L1727">
        <v>148</v>
      </c>
      <c r="M1727" t="s">
        <v>56</v>
      </c>
      <c r="N1727" t="s">
        <v>30</v>
      </c>
      <c r="O1727" t="s">
        <v>44</v>
      </c>
      <c r="P1727" t="s">
        <v>58</v>
      </c>
      <c r="Q1727" t="s">
        <v>33</v>
      </c>
      <c r="R1727" t="s">
        <v>46</v>
      </c>
      <c r="T1727">
        <v>6</v>
      </c>
    </row>
    <row r="1728" spans="1:20" x14ac:dyDescent="0.45">
      <c r="A1728" t="s">
        <v>2217</v>
      </c>
      <c r="B1728" t="s">
        <v>215</v>
      </c>
      <c r="C1728" t="s">
        <v>663</v>
      </c>
      <c r="D1728" t="s">
        <v>497</v>
      </c>
      <c r="E1728" t="s">
        <v>601</v>
      </c>
      <c r="F1728" t="s">
        <v>115</v>
      </c>
      <c r="G1728" t="s">
        <v>116</v>
      </c>
      <c r="H1728" t="s">
        <v>71</v>
      </c>
      <c r="I1728" t="s">
        <v>72</v>
      </c>
      <c r="J1728">
        <v>1</v>
      </c>
      <c r="K1728">
        <v>2000</v>
      </c>
      <c r="L1728">
        <v>2000</v>
      </c>
      <c r="M1728" t="s">
        <v>63</v>
      </c>
      <c r="N1728" t="s">
        <v>30</v>
      </c>
      <c r="O1728" t="s">
        <v>44</v>
      </c>
      <c r="P1728" t="s">
        <v>58</v>
      </c>
      <c r="Q1728" t="s">
        <v>45</v>
      </c>
      <c r="R1728" t="s">
        <v>34</v>
      </c>
      <c r="T1728">
        <v>3</v>
      </c>
    </row>
    <row r="1729" spans="1:20" x14ac:dyDescent="0.45">
      <c r="A1729" t="s">
        <v>2218</v>
      </c>
      <c r="B1729" t="s">
        <v>36</v>
      </c>
      <c r="C1729" t="s">
        <v>527</v>
      </c>
      <c r="D1729" t="s">
        <v>538</v>
      </c>
      <c r="E1729" t="s">
        <v>244</v>
      </c>
      <c r="F1729" t="s">
        <v>40</v>
      </c>
      <c r="G1729" t="s">
        <v>41</v>
      </c>
      <c r="H1729" t="s">
        <v>128</v>
      </c>
      <c r="I1729" t="s">
        <v>129</v>
      </c>
      <c r="J1729">
        <v>1</v>
      </c>
      <c r="K1729">
        <v>500</v>
      </c>
      <c r="L1729">
        <v>500</v>
      </c>
      <c r="M1729" t="s">
        <v>56</v>
      </c>
      <c r="N1729" t="s">
        <v>93</v>
      </c>
      <c r="O1729" t="s">
        <v>79</v>
      </c>
      <c r="P1729" t="s">
        <v>85</v>
      </c>
      <c r="Q1729" t="s">
        <v>33</v>
      </c>
      <c r="R1729" t="s">
        <v>34</v>
      </c>
      <c r="T1729">
        <v>5</v>
      </c>
    </row>
    <row r="1730" spans="1:20" x14ac:dyDescent="0.45">
      <c r="A1730" t="s">
        <v>2219</v>
      </c>
      <c r="B1730" t="s">
        <v>1056</v>
      </c>
      <c r="C1730" t="s">
        <v>1056</v>
      </c>
      <c r="D1730" t="s">
        <v>565</v>
      </c>
      <c r="E1730" t="s">
        <v>379</v>
      </c>
      <c r="F1730" t="s">
        <v>25</v>
      </c>
      <c r="G1730" t="s">
        <v>26</v>
      </c>
      <c r="H1730" t="s">
        <v>128</v>
      </c>
      <c r="I1730" t="s">
        <v>169</v>
      </c>
      <c r="J1730">
        <v>2</v>
      </c>
      <c r="K1730">
        <v>100</v>
      </c>
      <c r="L1730">
        <v>200</v>
      </c>
      <c r="N1730" t="s">
        <v>73</v>
      </c>
      <c r="O1730" t="s">
        <v>79</v>
      </c>
      <c r="P1730" t="s">
        <v>85</v>
      </c>
      <c r="Q1730" t="s">
        <v>45</v>
      </c>
      <c r="R1730" t="s">
        <v>46</v>
      </c>
      <c r="T1730">
        <v>-1</v>
      </c>
    </row>
    <row r="1731" spans="1:20" x14ac:dyDescent="0.45">
      <c r="A1731" t="s">
        <v>2220</v>
      </c>
      <c r="B1731" t="s">
        <v>1153</v>
      </c>
      <c r="C1731" t="s">
        <v>404</v>
      </c>
      <c r="D1731" t="s">
        <v>404</v>
      </c>
      <c r="E1731" t="s">
        <v>609</v>
      </c>
      <c r="F1731" t="s">
        <v>40</v>
      </c>
      <c r="G1731" t="s">
        <v>41</v>
      </c>
      <c r="H1731" t="s">
        <v>27</v>
      </c>
      <c r="I1731" t="s">
        <v>28</v>
      </c>
      <c r="J1731">
        <v>-1</v>
      </c>
      <c r="K1731">
        <v>500</v>
      </c>
      <c r="L1731">
        <v>-500</v>
      </c>
      <c r="M1731" t="s">
        <v>56</v>
      </c>
      <c r="N1731" t="s">
        <v>57</v>
      </c>
      <c r="O1731" t="s">
        <v>79</v>
      </c>
      <c r="P1731" t="s">
        <v>58</v>
      </c>
      <c r="Q1731" t="s">
        <v>33</v>
      </c>
      <c r="R1731" t="s">
        <v>46</v>
      </c>
      <c r="S1731" t="s">
        <v>245</v>
      </c>
      <c r="T1731">
        <v>0</v>
      </c>
    </row>
    <row r="1732" spans="1:20" x14ac:dyDescent="0.45">
      <c r="A1732" t="s">
        <v>2221</v>
      </c>
      <c r="B1732" t="s">
        <v>256</v>
      </c>
      <c r="C1732" t="s">
        <v>256</v>
      </c>
      <c r="D1732" t="s">
        <v>258</v>
      </c>
      <c r="E1732" t="s">
        <v>284</v>
      </c>
      <c r="F1732" t="s">
        <v>168</v>
      </c>
      <c r="G1732" t="s">
        <v>41</v>
      </c>
      <c r="H1732" t="s">
        <v>27</v>
      </c>
      <c r="I1732" t="s">
        <v>84</v>
      </c>
      <c r="J1732">
        <v>1</v>
      </c>
      <c r="K1732">
        <v>2000</v>
      </c>
      <c r="L1732">
        <v>2000</v>
      </c>
      <c r="N1732" t="s">
        <v>93</v>
      </c>
      <c r="O1732" t="s">
        <v>31</v>
      </c>
      <c r="P1732" t="s">
        <v>58</v>
      </c>
      <c r="Q1732" t="s">
        <v>33</v>
      </c>
      <c r="R1732" t="s">
        <v>46</v>
      </c>
      <c r="S1732" t="s">
        <v>47</v>
      </c>
      <c r="T1732">
        <v>5</v>
      </c>
    </row>
    <row r="1733" spans="1:20" x14ac:dyDescent="0.45">
      <c r="A1733" t="s">
        <v>2222</v>
      </c>
      <c r="B1733" t="s">
        <v>102</v>
      </c>
      <c r="C1733" t="s">
        <v>103</v>
      </c>
      <c r="D1733" t="s">
        <v>102</v>
      </c>
      <c r="E1733" t="s">
        <v>253</v>
      </c>
      <c r="F1733" t="s">
        <v>69</v>
      </c>
      <c r="G1733" t="s">
        <v>70</v>
      </c>
      <c r="H1733" t="s">
        <v>128</v>
      </c>
      <c r="I1733" t="s">
        <v>169</v>
      </c>
      <c r="J1733">
        <v>1</v>
      </c>
      <c r="K1733">
        <v>2000</v>
      </c>
      <c r="L1733">
        <v>2000</v>
      </c>
      <c r="M1733" t="s">
        <v>29</v>
      </c>
      <c r="N1733" t="s">
        <v>30</v>
      </c>
      <c r="O1733" t="s">
        <v>31</v>
      </c>
      <c r="P1733" t="s">
        <v>85</v>
      </c>
      <c r="Q1733" t="s">
        <v>45</v>
      </c>
      <c r="T1733">
        <v>2</v>
      </c>
    </row>
    <row r="1734" spans="1:20" x14ac:dyDescent="0.45">
      <c r="A1734" t="s">
        <v>2223</v>
      </c>
      <c r="B1734" t="s">
        <v>364</v>
      </c>
      <c r="C1734" t="s">
        <v>718</v>
      </c>
      <c r="D1734" t="s">
        <v>490</v>
      </c>
      <c r="E1734" t="s">
        <v>52</v>
      </c>
      <c r="F1734" t="s">
        <v>168</v>
      </c>
      <c r="G1734" t="s">
        <v>41</v>
      </c>
      <c r="H1734" t="s">
        <v>27</v>
      </c>
      <c r="I1734" t="s">
        <v>28</v>
      </c>
      <c r="J1734">
        <v>0</v>
      </c>
      <c r="K1734">
        <v>0</v>
      </c>
      <c r="L1734">
        <v>0</v>
      </c>
      <c r="M1734" t="s">
        <v>56</v>
      </c>
      <c r="N1734" t="s">
        <v>73</v>
      </c>
      <c r="O1734" t="s">
        <v>31</v>
      </c>
      <c r="P1734" t="s">
        <v>58</v>
      </c>
      <c r="Q1734" t="s">
        <v>45</v>
      </c>
      <c r="T1734">
        <v>5</v>
      </c>
    </row>
    <row r="1735" spans="1:20" x14ac:dyDescent="0.45">
      <c r="A1735" t="s">
        <v>2224</v>
      </c>
      <c r="B1735" t="s">
        <v>89</v>
      </c>
      <c r="C1735" t="s">
        <v>442</v>
      </c>
      <c r="D1735" t="s">
        <v>132</v>
      </c>
      <c r="E1735" t="s">
        <v>609</v>
      </c>
      <c r="F1735" t="s">
        <v>53</v>
      </c>
      <c r="G1735" t="s">
        <v>54</v>
      </c>
      <c r="H1735" t="s">
        <v>128</v>
      </c>
      <c r="I1735" t="s">
        <v>231</v>
      </c>
      <c r="J1735">
        <v>-1</v>
      </c>
      <c r="K1735">
        <v>0</v>
      </c>
      <c r="L1735">
        <v>0</v>
      </c>
      <c r="M1735" t="s">
        <v>56</v>
      </c>
      <c r="N1735" t="s">
        <v>93</v>
      </c>
      <c r="O1735" t="s">
        <v>44</v>
      </c>
      <c r="P1735" t="s">
        <v>32</v>
      </c>
      <c r="Q1735" t="s">
        <v>45</v>
      </c>
      <c r="T1735">
        <v>-1</v>
      </c>
    </row>
    <row r="1736" spans="1:20" x14ac:dyDescent="0.45">
      <c r="A1736" t="s">
        <v>2225</v>
      </c>
      <c r="B1736" t="s">
        <v>310</v>
      </c>
      <c r="C1736" t="s">
        <v>310</v>
      </c>
      <c r="D1736" t="s">
        <v>398</v>
      </c>
      <c r="E1736" t="s">
        <v>379</v>
      </c>
      <c r="F1736" t="s">
        <v>53</v>
      </c>
      <c r="G1736" t="s">
        <v>54</v>
      </c>
      <c r="H1736" t="s">
        <v>42</v>
      </c>
      <c r="I1736" t="s">
        <v>122</v>
      </c>
      <c r="J1736">
        <v>0</v>
      </c>
      <c r="K1736">
        <v>500</v>
      </c>
      <c r="L1736">
        <v>0</v>
      </c>
      <c r="M1736" t="s">
        <v>29</v>
      </c>
      <c r="N1736" t="s">
        <v>93</v>
      </c>
      <c r="O1736" t="s">
        <v>31</v>
      </c>
      <c r="P1736" t="s">
        <v>85</v>
      </c>
      <c r="Q1736" t="s">
        <v>45</v>
      </c>
      <c r="R1736" t="s">
        <v>46</v>
      </c>
      <c r="S1736" t="s">
        <v>47</v>
      </c>
      <c r="T1736">
        <v>2</v>
      </c>
    </row>
    <row r="1737" spans="1:20" x14ac:dyDescent="0.45">
      <c r="A1737" t="s">
        <v>2226</v>
      </c>
      <c r="B1737" t="s">
        <v>589</v>
      </c>
      <c r="C1737" t="s">
        <v>484</v>
      </c>
      <c r="D1737" t="s">
        <v>565</v>
      </c>
      <c r="E1737" t="s">
        <v>127</v>
      </c>
      <c r="F1737" t="s">
        <v>115</v>
      </c>
      <c r="G1737" t="s">
        <v>116</v>
      </c>
      <c r="H1737" t="s">
        <v>27</v>
      </c>
      <c r="I1737" t="s">
        <v>28</v>
      </c>
      <c r="J1737">
        <v>1</v>
      </c>
      <c r="K1737">
        <v>100</v>
      </c>
      <c r="L1737">
        <v>100</v>
      </c>
      <c r="M1737" t="s">
        <v>29</v>
      </c>
      <c r="N1737" t="s">
        <v>93</v>
      </c>
      <c r="O1737" t="s">
        <v>79</v>
      </c>
      <c r="P1737" t="s">
        <v>85</v>
      </c>
      <c r="Q1737" t="s">
        <v>45</v>
      </c>
      <c r="T1737">
        <v>7</v>
      </c>
    </row>
    <row r="1738" spans="1:20" x14ac:dyDescent="0.45">
      <c r="A1738" t="s">
        <v>2227</v>
      </c>
      <c r="B1738" t="s">
        <v>404</v>
      </c>
      <c r="C1738" t="s">
        <v>458</v>
      </c>
      <c r="D1738" t="s">
        <v>531</v>
      </c>
      <c r="E1738" t="s">
        <v>90</v>
      </c>
      <c r="F1738" t="s">
        <v>25</v>
      </c>
      <c r="G1738" t="s">
        <v>26</v>
      </c>
      <c r="H1738" t="s">
        <v>128</v>
      </c>
      <c r="I1738" t="s">
        <v>169</v>
      </c>
      <c r="J1738">
        <v>3</v>
      </c>
      <c r="K1738">
        <v>100</v>
      </c>
      <c r="L1738">
        <v>300</v>
      </c>
      <c r="M1738" t="s">
        <v>29</v>
      </c>
      <c r="N1738" t="s">
        <v>93</v>
      </c>
      <c r="O1738" t="s">
        <v>31</v>
      </c>
      <c r="P1738" t="s">
        <v>32</v>
      </c>
      <c r="Q1738" t="s">
        <v>33</v>
      </c>
      <c r="T1738">
        <v>4</v>
      </c>
    </row>
    <row r="1739" spans="1:20" x14ac:dyDescent="0.45">
      <c r="A1739" t="s">
        <v>2228</v>
      </c>
      <c r="B1739" t="s">
        <v>738</v>
      </c>
      <c r="C1739" t="s">
        <v>739</v>
      </c>
      <c r="D1739" t="s">
        <v>739</v>
      </c>
      <c r="E1739" t="s">
        <v>414</v>
      </c>
      <c r="F1739" t="s">
        <v>40</v>
      </c>
      <c r="G1739" t="s">
        <v>41</v>
      </c>
      <c r="H1739" t="s">
        <v>42</v>
      </c>
      <c r="I1739" t="s">
        <v>122</v>
      </c>
      <c r="J1739">
        <v>3</v>
      </c>
      <c r="K1739">
        <v>500</v>
      </c>
      <c r="L1739">
        <v>1500</v>
      </c>
      <c r="M1739" t="s">
        <v>63</v>
      </c>
      <c r="N1739" t="s">
        <v>93</v>
      </c>
      <c r="O1739" t="s">
        <v>31</v>
      </c>
      <c r="P1739" t="s">
        <v>58</v>
      </c>
      <c r="Q1739" t="s">
        <v>45</v>
      </c>
      <c r="T1739">
        <v>0</v>
      </c>
    </row>
    <row r="1740" spans="1:20" x14ac:dyDescent="0.45">
      <c r="A1740" t="s">
        <v>2229</v>
      </c>
      <c r="B1740" t="s">
        <v>606</v>
      </c>
      <c r="C1740" t="s">
        <v>353</v>
      </c>
      <c r="D1740" t="s">
        <v>606</v>
      </c>
      <c r="E1740" t="s">
        <v>236</v>
      </c>
      <c r="F1740" t="s">
        <v>115</v>
      </c>
      <c r="G1740" t="s">
        <v>116</v>
      </c>
      <c r="H1740" t="s">
        <v>42</v>
      </c>
      <c r="I1740" t="s">
        <v>122</v>
      </c>
      <c r="J1740">
        <v>1</v>
      </c>
      <c r="K1740">
        <v>1000</v>
      </c>
      <c r="L1740">
        <v>1000</v>
      </c>
      <c r="M1740" t="s">
        <v>56</v>
      </c>
      <c r="N1740" t="s">
        <v>93</v>
      </c>
      <c r="O1740" t="s">
        <v>44</v>
      </c>
      <c r="P1740" t="s">
        <v>32</v>
      </c>
      <c r="Q1740" t="s">
        <v>33</v>
      </c>
      <c r="T1740">
        <v>2</v>
      </c>
    </row>
    <row r="1741" spans="1:20" x14ac:dyDescent="0.45">
      <c r="A1741" t="s">
        <v>2230</v>
      </c>
      <c r="B1741" t="s">
        <v>630</v>
      </c>
      <c r="C1741" t="s">
        <v>99</v>
      </c>
      <c r="D1741" t="s">
        <v>507</v>
      </c>
      <c r="E1741" t="s">
        <v>607</v>
      </c>
      <c r="F1741" t="s">
        <v>91</v>
      </c>
      <c r="G1741" t="s">
        <v>41</v>
      </c>
      <c r="H1741" t="s">
        <v>42</v>
      </c>
      <c r="I1741" t="s">
        <v>78</v>
      </c>
      <c r="J1741">
        <v>0</v>
      </c>
      <c r="K1741">
        <v>0</v>
      </c>
      <c r="L1741">
        <v>0</v>
      </c>
      <c r="M1741" t="s">
        <v>29</v>
      </c>
      <c r="N1741" t="s">
        <v>30</v>
      </c>
      <c r="O1741" t="s">
        <v>31</v>
      </c>
      <c r="P1741" t="s">
        <v>58</v>
      </c>
      <c r="Q1741" t="s">
        <v>45</v>
      </c>
      <c r="R1741" t="s">
        <v>34</v>
      </c>
      <c r="T1741">
        <v>1</v>
      </c>
    </row>
    <row r="1742" spans="1:20" x14ac:dyDescent="0.45">
      <c r="A1742" t="s">
        <v>2231</v>
      </c>
      <c r="B1742" t="s">
        <v>422</v>
      </c>
      <c r="C1742" t="s">
        <v>424</v>
      </c>
      <c r="D1742" t="s">
        <v>475</v>
      </c>
      <c r="E1742" t="s">
        <v>351</v>
      </c>
      <c r="F1742" t="s">
        <v>91</v>
      </c>
      <c r="G1742" t="s">
        <v>41</v>
      </c>
      <c r="H1742" t="s">
        <v>42</v>
      </c>
      <c r="I1742" t="s">
        <v>43</v>
      </c>
      <c r="J1742">
        <v>2</v>
      </c>
      <c r="K1742">
        <v>500</v>
      </c>
      <c r="L1742">
        <v>661</v>
      </c>
      <c r="M1742" t="s">
        <v>56</v>
      </c>
      <c r="N1742" t="s">
        <v>57</v>
      </c>
      <c r="O1742" t="s">
        <v>44</v>
      </c>
      <c r="P1742" t="s">
        <v>58</v>
      </c>
      <c r="Q1742" t="s">
        <v>45</v>
      </c>
      <c r="R1742" t="s">
        <v>34</v>
      </c>
      <c r="T1742">
        <v>5</v>
      </c>
    </row>
    <row r="1743" spans="1:20" x14ac:dyDescent="0.45">
      <c r="A1743" t="s">
        <v>2232</v>
      </c>
      <c r="B1743" t="s">
        <v>426</v>
      </c>
      <c r="C1743" t="s">
        <v>371</v>
      </c>
      <c r="D1743" t="s">
        <v>235</v>
      </c>
      <c r="E1743" t="s">
        <v>607</v>
      </c>
      <c r="F1743" t="s">
        <v>53</v>
      </c>
      <c r="G1743" t="s">
        <v>54</v>
      </c>
      <c r="H1743" t="s">
        <v>27</v>
      </c>
      <c r="I1743" t="s">
        <v>55</v>
      </c>
      <c r="J1743">
        <v>2</v>
      </c>
      <c r="K1743">
        <v>1000</v>
      </c>
      <c r="L1743">
        <v>2000</v>
      </c>
      <c r="M1743" t="s">
        <v>63</v>
      </c>
      <c r="N1743" t="s">
        <v>93</v>
      </c>
      <c r="O1743" t="s">
        <v>44</v>
      </c>
      <c r="P1743" t="s">
        <v>85</v>
      </c>
      <c r="Q1743" t="s">
        <v>45</v>
      </c>
      <c r="T1743">
        <v>-1</v>
      </c>
    </row>
    <row r="1744" spans="1:20" x14ac:dyDescent="0.45">
      <c r="A1744" t="s">
        <v>2233</v>
      </c>
      <c r="B1744" t="s">
        <v>133</v>
      </c>
      <c r="C1744" t="s">
        <v>133</v>
      </c>
      <c r="D1744" t="s">
        <v>505</v>
      </c>
      <c r="E1744" t="s">
        <v>609</v>
      </c>
      <c r="F1744" t="s">
        <v>40</v>
      </c>
      <c r="G1744" t="s">
        <v>41</v>
      </c>
      <c r="H1744" t="s">
        <v>27</v>
      </c>
      <c r="I1744" t="s">
        <v>28</v>
      </c>
      <c r="J1744">
        <v>3</v>
      </c>
      <c r="K1744">
        <v>100</v>
      </c>
      <c r="L1744">
        <v>300</v>
      </c>
      <c r="M1744" t="s">
        <v>56</v>
      </c>
      <c r="N1744" t="s">
        <v>57</v>
      </c>
      <c r="O1744" t="s">
        <v>31</v>
      </c>
      <c r="P1744" t="s">
        <v>58</v>
      </c>
      <c r="Q1744" t="s">
        <v>45</v>
      </c>
      <c r="R1744" t="s">
        <v>34</v>
      </c>
      <c r="T1744">
        <v>6</v>
      </c>
    </row>
    <row r="1745" spans="1:20" x14ac:dyDescent="0.45">
      <c r="A1745" t="s">
        <v>2234</v>
      </c>
      <c r="B1745" t="s">
        <v>538</v>
      </c>
      <c r="C1745" t="s">
        <v>207</v>
      </c>
      <c r="D1745" t="s">
        <v>66</v>
      </c>
      <c r="E1745" t="s">
        <v>181</v>
      </c>
      <c r="F1745" t="s">
        <v>115</v>
      </c>
      <c r="G1745" t="s">
        <v>116</v>
      </c>
      <c r="H1745" t="s">
        <v>71</v>
      </c>
      <c r="I1745" t="s">
        <v>117</v>
      </c>
      <c r="J1745">
        <v>0</v>
      </c>
      <c r="K1745">
        <v>1000</v>
      </c>
      <c r="L1745">
        <v>0</v>
      </c>
      <c r="M1745" t="s">
        <v>29</v>
      </c>
      <c r="N1745" t="s">
        <v>93</v>
      </c>
      <c r="O1745" t="s">
        <v>79</v>
      </c>
      <c r="P1745" t="s">
        <v>32</v>
      </c>
      <c r="Q1745" t="s">
        <v>33</v>
      </c>
      <c r="T1745">
        <v>4</v>
      </c>
    </row>
    <row r="1746" spans="1:20" x14ac:dyDescent="0.45">
      <c r="A1746" t="s">
        <v>2235</v>
      </c>
      <c r="B1746" t="s">
        <v>60</v>
      </c>
      <c r="C1746" t="s">
        <v>261</v>
      </c>
      <c r="D1746" t="s">
        <v>61</v>
      </c>
      <c r="E1746" t="s">
        <v>268</v>
      </c>
      <c r="F1746" t="s">
        <v>115</v>
      </c>
      <c r="G1746" t="s">
        <v>116</v>
      </c>
      <c r="H1746" t="s">
        <v>42</v>
      </c>
      <c r="I1746" t="s">
        <v>43</v>
      </c>
      <c r="J1746">
        <v>-1</v>
      </c>
      <c r="K1746">
        <v>1000</v>
      </c>
      <c r="L1746">
        <v>-1000</v>
      </c>
      <c r="M1746" t="s">
        <v>63</v>
      </c>
      <c r="N1746" t="s">
        <v>57</v>
      </c>
      <c r="O1746" t="s">
        <v>64</v>
      </c>
      <c r="P1746" t="s">
        <v>32</v>
      </c>
      <c r="Q1746" t="s">
        <v>33</v>
      </c>
      <c r="T1746">
        <v>1</v>
      </c>
    </row>
    <row r="1747" spans="1:20" x14ac:dyDescent="0.45">
      <c r="A1747" t="s">
        <v>2236</v>
      </c>
      <c r="B1747" t="s">
        <v>682</v>
      </c>
      <c r="C1747" t="s">
        <v>174</v>
      </c>
      <c r="D1747" t="s">
        <v>175</v>
      </c>
      <c r="E1747" t="s">
        <v>104</v>
      </c>
      <c r="F1747" t="s">
        <v>168</v>
      </c>
      <c r="G1747" t="s">
        <v>41</v>
      </c>
      <c r="H1747" t="s">
        <v>128</v>
      </c>
      <c r="I1747" t="s">
        <v>129</v>
      </c>
      <c r="J1747">
        <v>-1</v>
      </c>
      <c r="K1747">
        <v>500</v>
      </c>
      <c r="L1747">
        <v>-500</v>
      </c>
      <c r="M1747" t="s">
        <v>63</v>
      </c>
      <c r="N1747" t="s">
        <v>73</v>
      </c>
      <c r="O1747" t="s">
        <v>64</v>
      </c>
      <c r="P1747" t="s">
        <v>32</v>
      </c>
      <c r="Q1747" t="s">
        <v>33</v>
      </c>
      <c r="R1747" t="s">
        <v>34</v>
      </c>
      <c r="T1747">
        <v>6</v>
      </c>
    </row>
    <row r="1748" spans="1:20" x14ac:dyDescent="0.45">
      <c r="A1748" t="s">
        <v>2237</v>
      </c>
      <c r="B1748" t="s">
        <v>327</v>
      </c>
      <c r="C1748" t="s">
        <v>327</v>
      </c>
      <c r="D1748" t="s">
        <v>257</v>
      </c>
      <c r="E1748" t="s">
        <v>361</v>
      </c>
      <c r="F1748" t="s">
        <v>115</v>
      </c>
      <c r="G1748" t="s">
        <v>116</v>
      </c>
      <c r="H1748" t="s">
        <v>27</v>
      </c>
      <c r="I1748" t="s">
        <v>84</v>
      </c>
      <c r="J1748">
        <v>-1</v>
      </c>
      <c r="K1748">
        <v>1000</v>
      </c>
      <c r="L1748">
        <v>-1000</v>
      </c>
      <c r="N1748" t="s">
        <v>57</v>
      </c>
      <c r="O1748" t="s">
        <v>64</v>
      </c>
      <c r="P1748" t="s">
        <v>58</v>
      </c>
      <c r="Q1748" t="s">
        <v>45</v>
      </c>
      <c r="R1748" t="s">
        <v>46</v>
      </c>
      <c r="S1748" t="s">
        <v>47</v>
      </c>
      <c r="T1748">
        <v>5</v>
      </c>
    </row>
    <row r="1749" spans="1:20" x14ac:dyDescent="0.45">
      <c r="A1749" t="s">
        <v>2238</v>
      </c>
      <c r="B1749" t="s">
        <v>327</v>
      </c>
      <c r="C1749" t="s">
        <v>327</v>
      </c>
      <c r="D1749" t="s">
        <v>741</v>
      </c>
      <c r="E1749" t="s">
        <v>596</v>
      </c>
      <c r="F1749" t="s">
        <v>69</v>
      </c>
      <c r="G1749" t="s">
        <v>70</v>
      </c>
      <c r="H1749" t="s">
        <v>128</v>
      </c>
      <c r="I1749" t="s">
        <v>129</v>
      </c>
      <c r="J1749">
        <v>2</v>
      </c>
      <c r="K1749">
        <v>100</v>
      </c>
      <c r="L1749">
        <v>200</v>
      </c>
      <c r="N1749" t="s">
        <v>30</v>
      </c>
      <c r="O1749" t="s">
        <v>44</v>
      </c>
      <c r="P1749" t="s">
        <v>32</v>
      </c>
      <c r="Q1749" t="s">
        <v>45</v>
      </c>
      <c r="T1749">
        <v>4</v>
      </c>
    </row>
    <row r="1750" spans="1:20" x14ac:dyDescent="0.45">
      <c r="A1750" t="s">
        <v>2239</v>
      </c>
      <c r="B1750" t="s">
        <v>845</v>
      </c>
      <c r="C1750" t="s">
        <v>76</v>
      </c>
      <c r="D1750" t="s">
        <v>512</v>
      </c>
      <c r="E1750" t="s">
        <v>515</v>
      </c>
      <c r="F1750" t="s">
        <v>40</v>
      </c>
      <c r="G1750" t="s">
        <v>41</v>
      </c>
      <c r="H1750" t="s">
        <v>128</v>
      </c>
      <c r="I1750" t="s">
        <v>231</v>
      </c>
      <c r="J1750">
        <v>2</v>
      </c>
      <c r="K1750">
        <v>2000</v>
      </c>
      <c r="L1750">
        <v>4000</v>
      </c>
      <c r="N1750" t="s">
        <v>30</v>
      </c>
      <c r="O1750" t="s">
        <v>64</v>
      </c>
      <c r="P1750" t="s">
        <v>32</v>
      </c>
      <c r="Q1750" t="s">
        <v>45</v>
      </c>
      <c r="R1750" t="s">
        <v>34</v>
      </c>
      <c r="T1750">
        <v>7</v>
      </c>
    </row>
    <row r="1751" spans="1:20" x14ac:dyDescent="0.45">
      <c r="A1751" t="s">
        <v>2240</v>
      </c>
      <c r="B1751" t="s">
        <v>426</v>
      </c>
      <c r="C1751" t="s">
        <v>371</v>
      </c>
      <c r="D1751" t="s">
        <v>83</v>
      </c>
      <c r="E1751" t="s">
        <v>547</v>
      </c>
      <c r="F1751" t="s">
        <v>40</v>
      </c>
      <c r="G1751" t="s">
        <v>41</v>
      </c>
      <c r="H1751" t="s">
        <v>42</v>
      </c>
      <c r="I1751" t="s">
        <v>43</v>
      </c>
      <c r="J1751">
        <v>1</v>
      </c>
      <c r="K1751">
        <v>500</v>
      </c>
      <c r="L1751">
        <v>334</v>
      </c>
      <c r="M1751" t="s">
        <v>56</v>
      </c>
      <c r="N1751" t="s">
        <v>73</v>
      </c>
      <c r="O1751" t="s">
        <v>31</v>
      </c>
      <c r="P1751" t="s">
        <v>58</v>
      </c>
      <c r="Q1751" t="s">
        <v>33</v>
      </c>
      <c r="R1751" t="s">
        <v>34</v>
      </c>
      <c r="T1751">
        <v>5</v>
      </c>
    </row>
    <row r="1752" spans="1:20" x14ac:dyDescent="0.45">
      <c r="A1752" t="s">
        <v>2241</v>
      </c>
      <c r="B1752" t="s">
        <v>826</v>
      </c>
      <c r="C1752" t="s">
        <v>826</v>
      </c>
      <c r="D1752" t="s">
        <v>325</v>
      </c>
      <c r="E1752" t="s">
        <v>387</v>
      </c>
      <c r="F1752" t="s">
        <v>69</v>
      </c>
      <c r="G1752" t="s">
        <v>70</v>
      </c>
      <c r="H1752" t="s">
        <v>42</v>
      </c>
      <c r="I1752" t="s">
        <v>43</v>
      </c>
      <c r="J1752">
        <v>2</v>
      </c>
      <c r="K1752">
        <v>500</v>
      </c>
      <c r="L1752">
        <v>1000</v>
      </c>
      <c r="M1752" t="s">
        <v>63</v>
      </c>
      <c r="N1752" t="s">
        <v>93</v>
      </c>
      <c r="O1752" t="s">
        <v>64</v>
      </c>
      <c r="P1752" t="s">
        <v>85</v>
      </c>
      <c r="Q1752" t="s">
        <v>45</v>
      </c>
      <c r="R1752" t="s">
        <v>34</v>
      </c>
      <c r="T1752">
        <v>1</v>
      </c>
    </row>
    <row r="1753" spans="1:20" x14ac:dyDescent="0.45">
      <c r="A1753" t="s">
        <v>2242</v>
      </c>
      <c r="B1753" t="s">
        <v>50</v>
      </c>
      <c r="C1753" t="s">
        <v>189</v>
      </c>
      <c r="D1753" t="s">
        <v>49</v>
      </c>
      <c r="E1753" t="s">
        <v>547</v>
      </c>
      <c r="F1753" t="s">
        <v>53</v>
      </c>
      <c r="G1753" t="s">
        <v>54</v>
      </c>
      <c r="H1753" t="s">
        <v>71</v>
      </c>
      <c r="I1753" t="s">
        <v>117</v>
      </c>
      <c r="J1753">
        <v>1</v>
      </c>
      <c r="K1753">
        <v>1000</v>
      </c>
      <c r="L1753">
        <v>1000</v>
      </c>
      <c r="M1753" t="s">
        <v>29</v>
      </c>
      <c r="N1753" t="s">
        <v>73</v>
      </c>
      <c r="O1753" t="s">
        <v>31</v>
      </c>
      <c r="P1753" t="s">
        <v>32</v>
      </c>
      <c r="Q1753" t="s">
        <v>33</v>
      </c>
      <c r="R1753" t="s">
        <v>46</v>
      </c>
      <c r="S1753" t="s">
        <v>254</v>
      </c>
      <c r="T1753">
        <v>1</v>
      </c>
    </row>
    <row r="1754" spans="1:20" x14ac:dyDescent="0.45">
      <c r="A1754" t="s">
        <v>2243</v>
      </c>
      <c r="B1754" t="s">
        <v>341</v>
      </c>
      <c r="C1754" t="s">
        <v>342</v>
      </c>
      <c r="D1754" t="s">
        <v>400</v>
      </c>
      <c r="E1754" t="s">
        <v>472</v>
      </c>
      <c r="F1754" t="s">
        <v>69</v>
      </c>
      <c r="G1754" t="s">
        <v>70</v>
      </c>
      <c r="H1754" t="s">
        <v>71</v>
      </c>
      <c r="I1754" t="s">
        <v>92</v>
      </c>
      <c r="J1754">
        <v>0</v>
      </c>
      <c r="K1754">
        <v>2000</v>
      </c>
      <c r="L1754">
        <v>0</v>
      </c>
      <c r="M1754" t="s">
        <v>63</v>
      </c>
      <c r="N1754" t="s">
        <v>30</v>
      </c>
      <c r="O1754" t="s">
        <v>64</v>
      </c>
      <c r="P1754" t="s">
        <v>32</v>
      </c>
      <c r="Q1754" t="s">
        <v>45</v>
      </c>
      <c r="T1754">
        <v>5</v>
      </c>
    </row>
    <row r="1755" spans="1:20" x14ac:dyDescent="0.45">
      <c r="A1755" t="s">
        <v>2244</v>
      </c>
      <c r="B1755" t="s">
        <v>416</v>
      </c>
      <c r="C1755" t="s">
        <v>199</v>
      </c>
      <c r="D1755" t="s">
        <v>406</v>
      </c>
      <c r="E1755" t="s">
        <v>414</v>
      </c>
      <c r="F1755" t="s">
        <v>146</v>
      </c>
      <c r="G1755" t="s">
        <v>147</v>
      </c>
      <c r="H1755" t="s">
        <v>71</v>
      </c>
      <c r="I1755" t="s">
        <v>117</v>
      </c>
      <c r="J1755">
        <v>-1</v>
      </c>
      <c r="K1755">
        <v>2000</v>
      </c>
      <c r="L1755">
        <v>-2000</v>
      </c>
      <c r="M1755" t="s">
        <v>63</v>
      </c>
      <c r="N1755" t="s">
        <v>57</v>
      </c>
      <c r="O1755" t="s">
        <v>31</v>
      </c>
      <c r="P1755" t="s">
        <v>58</v>
      </c>
      <c r="Q1755" t="s">
        <v>33</v>
      </c>
      <c r="R1755" t="s">
        <v>46</v>
      </c>
      <c r="T1755">
        <v>4</v>
      </c>
    </row>
    <row r="1756" spans="1:20" x14ac:dyDescent="0.45">
      <c r="A1756" t="s">
        <v>2245</v>
      </c>
      <c r="B1756" t="s">
        <v>413</v>
      </c>
      <c r="C1756" t="s">
        <v>200</v>
      </c>
      <c r="D1756" t="s">
        <v>406</v>
      </c>
      <c r="E1756" t="s">
        <v>372</v>
      </c>
      <c r="F1756" t="s">
        <v>91</v>
      </c>
      <c r="G1756" t="s">
        <v>41</v>
      </c>
      <c r="H1756" t="s">
        <v>42</v>
      </c>
      <c r="I1756" t="s">
        <v>78</v>
      </c>
      <c r="J1756">
        <v>1</v>
      </c>
      <c r="K1756">
        <v>100</v>
      </c>
      <c r="L1756">
        <v>100</v>
      </c>
      <c r="M1756" t="s">
        <v>56</v>
      </c>
      <c r="N1756" t="s">
        <v>57</v>
      </c>
      <c r="O1756" t="s">
        <v>64</v>
      </c>
      <c r="P1756" t="s">
        <v>58</v>
      </c>
      <c r="Q1756" t="s">
        <v>33</v>
      </c>
      <c r="R1756" t="s">
        <v>34</v>
      </c>
      <c r="T1756">
        <v>2</v>
      </c>
    </row>
    <row r="1757" spans="1:20" x14ac:dyDescent="0.45">
      <c r="A1757" t="s">
        <v>2246</v>
      </c>
      <c r="B1757" t="s">
        <v>144</v>
      </c>
      <c r="C1757" t="s">
        <v>627</v>
      </c>
      <c r="D1757" t="s">
        <v>331</v>
      </c>
      <c r="E1757" t="s">
        <v>601</v>
      </c>
      <c r="F1757" t="s">
        <v>40</v>
      </c>
      <c r="G1757" t="s">
        <v>41</v>
      </c>
      <c r="H1757" t="s">
        <v>128</v>
      </c>
      <c r="I1757" t="s">
        <v>129</v>
      </c>
      <c r="J1757">
        <v>3</v>
      </c>
      <c r="K1757">
        <v>0</v>
      </c>
      <c r="L1757">
        <v>0</v>
      </c>
      <c r="M1757" t="s">
        <v>29</v>
      </c>
      <c r="N1757" t="s">
        <v>93</v>
      </c>
      <c r="O1757" t="s">
        <v>44</v>
      </c>
      <c r="P1757" t="s">
        <v>85</v>
      </c>
      <c r="Q1757" t="s">
        <v>45</v>
      </c>
      <c r="R1757" t="s">
        <v>34</v>
      </c>
      <c r="T1757">
        <v>1</v>
      </c>
    </row>
    <row r="1758" spans="1:20" x14ac:dyDescent="0.45">
      <c r="A1758" t="s">
        <v>2247</v>
      </c>
      <c r="B1758" t="s">
        <v>759</v>
      </c>
      <c r="C1758" t="s">
        <v>160</v>
      </c>
      <c r="D1758" t="s">
        <v>659</v>
      </c>
      <c r="E1758" t="s">
        <v>515</v>
      </c>
      <c r="F1758" t="s">
        <v>91</v>
      </c>
      <c r="G1758" t="s">
        <v>41</v>
      </c>
      <c r="H1758" t="s">
        <v>42</v>
      </c>
      <c r="I1758" t="s">
        <v>43</v>
      </c>
      <c r="J1758">
        <v>-1</v>
      </c>
      <c r="K1758">
        <v>2000</v>
      </c>
      <c r="L1758">
        <v>-1823</v>
      </c>
      <c r="M1758" t="s">
        <v>63</v>
      </c>
      <c r="N1758" t="s">
        <v>57</v>
      </c>
      <c r="O1758" t="s">
        <v>44</v>
      </c>
      <c r="P1758" t="s">
        <v>58</v>
      </c>
      <c r="Q1758" t="s">
        <v>45</v>
      </c>
      <c r="T1758">
        <v>2</v>
      </c>
    </row>
    <row r="1759" spans="1:20" x14ac:dyDescent="0.45">
      <c r="A1759" t="s">
        <v>2248</v>
      </c>
      <c r="B1759" t="s">
        <v>689</v>
      </c>
      <c r="C1759" t="s">
        <v>689</v>
      </c>
      <c r="D1759" t="s">
        <v>277</v>
      </c>
      <c r="E1759" t="s">
        <v>271</v>
      </c>
      <c r="F1759" t="s">
        <v>25</v>
      </c>
      <c r="G1759" t="s">
        <v>26</v>
      </c>
      <c r="H1759" t="s">
        <v>27</v>
      </c>
      <c r="I1759" t="s">
        <v>55</v>
      </c>
      <c r="J1759">
        <v>1</v>
      </c>
      <c r="K1759">
        <v>500</v>
      </c>
      <c r="L1759">
        <v>500</v>
      </c>
      <c r="M1759" t="s">
        <v>63</v>
      </c>
      <c r="N1759" t="s">
        <v>57</v>
      </c>
      <c r="O1759" t="s">
        <v>44</v>
      </c>
      <c r="P1759" t="s">
        <v>85</v>
      </c>
      <c r="Q1759" t="s">
        <v>45</v>
      </c>
      <c r="T1759">
        <v>7</v>
      </c>
    </row>
    <row r="1760" spans="1:20" x14ac:dyDescent="0.45">
      <c r="A1760" t="s">
        <v>2249</v>
      </c>
      <c r="B1760" t="s">
        <v>76</v>
      </c>
      <c r="C1760" t="s">
        <v>665</v>
      </c>
      <c r="D1760" t="s">
        <v>844</v>
      </c>
      <c r="E1760" t="s">
        <v>114</v>
      </c>
      <c r="F1760" t="s">
        <v>168</v>
      </c>
      <c r="G1760" t="s">
        <v>41</v>
      </c>
      <c r="H1760" t="s">
        <v>71</v>
      </c>
      <c r="I1760" t="s">
        <v>117</v>
      </c>
      <c r="J1760">
        <v>-1</v>
      </c>
      <c r="K1760">
        <v>500</v>
      </c>
      <c r="L1760">
        <v>-500</v>
      </c>
      <c r="M1760" t="s">
        <v>29</v>
      </c>
      <c r="N1760" t="s">
        <v>57</v>
      </c>
      <c r="O1760" t="s">
        <v>79</v>
      </c>
      <c r="P1760" t="s">
        <v>58</v>
      </c>
      <c r="Q1760" t="s">
        <v>33</v>
      </c>
      <c r="T1760">
        <v>1</v>
      </c>
    </row>
    <row r="1761" spans="1:20" x14ac:dyDescent="0.45">
      <c r="A1761" t="s">
        <v>2250</v>
      </c>
      <c r="B1761" t="s">
        <v>461</v>
      </c>
      <c r="C1761" t="s">
        <v>659</v>
      </c>
      <c r="D1761" t="s">
        <v>461</v>
      </c>
      <c r="E1761" t="s">
        <v>90</v>
      </c>
      <c r="F1761" t="s">
        <v>25</v>
      </c>
      <c r="G1761" t="s">
        <v>26</v>
      </c>
      <c r="H1761" t="s">
        <v>71</v>
      </c>
      <c r="I1761" t="s">
        <v>92</v>
      </c>
      <c r="J1761">
        <v>-1</v>
      </c>
      <c r="K1761">
        <v>500</v>
      </c>
      <c r="L1761">
        <v>-500</v>
      </c>
      <c r="M1761" t="s">
        <v>63</v>
      </c>
      <c r="N1761" t="s">
        <v>57</v>
      </c>
      <c r="O1761" t="s">
        <v>31</v>
      </c>
      <c r="P1761" t="s">
        <v>32</v>
      </c>
      <c r="Q1761" t="s">
        <v>45</v>
      </c>
      <c r="T1761">
        <v>2</v>
      </c>
    </row>
    <row r="1762" spans="1:20" x14ac:dyDescent="0.45">
      <c r="A1762" t="s">
        <v>2251</v>
      </c>
      <c r="B1762" t="s">
        <v>637</v>
      </c>
      <c r="C1762" t="s">
        <v>544</v>
      </c>
      <c r="D1762" t="s">
        <v>583</v>
      </c>
      <c r="E1762" t="s">
        <v>320</v>
      </c>
      <c r="F1762" t="s">
        <v>25</v>
      </c>
      <c r="G1762" t="s">
        <v>26</v>
      </c>
      <c r="H1762" t="s">
        <v>27</v>
      </c>
      <c r="I1762" t="s">
        <v>84</v>
      </c>
      <c r="J1762">
        <v>-1</v>
      </c>
      <c r="K1762">
        <v>100</v>
      </c>
      <c r="L1762">
        <v>-100</v>
      </c>
      <c r="M1762" t="s">
        <v>56</v>
      </c>
      <c r="N1762" t="s">
        <v>73</v>
      </c>
      <c r="O1762" t="s">
        <v>44</v>
      </c>
      <c r="P1762" t="s">
        <v>58</v>
      </c>
      <c r="Q1762" t="s">
        <v>33</v>
      </c>
      <c r="R1762" t="s">
        <v>34</v>
      </c>
      <c r="T1762">
        <v>7</v>
      </c>
    </row>
    <row r="1763" spans="1:20" x14ac:dyDescent="0.45">
      <c r="A1763" t="s">
        <v>2252</v>
      </c>
      <c r="B1763" t="s">
        <v>152</v>
      </c>
      <c r="C1763" t="s">
        <v>152</v>
      </c>
      <c r="D1763" t="s">
        <v>444</v>
      </c>
      <c r="E1763" t="s">
        <v>190</v>
      </c>
      <c r="F1763" t="s">
        <v>168</v>
      </c>
      <c r="G1763" t="s">
        <v>41</v>
      </c>
      <c r="H1763" t="s">
        <v>71</v>
      </c>
      <c r="I1763" t="s">
        <v>72</v>
      </c>
      <c r="J1763">
        <v>2</v>
      </c>
      <c r="K1763">
        <v>100</v>
      </c>
      <c r="L1763">
        <v>653</v>
      </c>
      <c r="M1763" t="s">
        <v>29</v>
      </c>
      <c r="N1763" t="s">
        <v>93</v>
      </c>
      <c r="O1763" t="s">
        <v>44</v>
      </c>
      <c r="P1763" t="s">
        <v>32</v>
      </c>
      <c r="Q1763" t="s">
        <v>33</v>
      </c>
      <c r="T1763">
        <v>4</v>
      </c>
    </row>
    <row r="1764" spans="1:20" x14ac:dyDescent="0.45">
      <c r="A1764" t="s">
        <v>2253</v>
      </c>
      <c r="B1764" t="s">
        <v>270</v>
      </c>
      <c r="C1764" t="s">
        <v>136</v>
      </c>
      <c r="D1764" t="s">
        <v>260</v>
      </c>
      <c r="E1764" t="s">
        <v>420</v>
      </c>
      <c r="F1764" t="s">
        <v>25</v>
      </c>
      <c r="G1764" t="s">
        <v>26</v>
      </c>
      <c r="H1764" t="s">
        <v>27</v>
      </c>
      <c r="I1764" t="s">
        <v>28</v>
      </c>
      <c r="J1764">
        <v>0</v>
      </c>
      <c r="K1764">
        <v>500</v>
      </c>
      <c r="L1764">
        <v>0</v>
      </c>
      <c r="M1764" t="s">
        <v>63</v>
      </c>
      <c r="N1764" t="s">
        <v>30</v>
      </c>
      <c r="O1764" t="s">
        <v>44</v>
      </c>
      <c r="P1764" t="s">
        <v>85</v>
      </c>
      <c r="Q1764" t="s">
        <v>33</v>
      </c>
      <c r="R1764" t="s">
        <v>46</v>
      </c>
      <c r="S1764" t="s">
        <v>47</v>
      </c>
      <c r="T1764">
        <v>3</v>
      </c>
    </row>
    <row r="1765" spans="1:20" x14ac:dyDescent="0.45">
      <c r="A1765" t="s">
        <v>2522</v>
      </c>
      <c r="B1765" t="s">
        <v>196</v>
      </c>
      <c r="C1765" t="s">
        <v>628</v>
      </c>
      <c r="D1765" t="s">
        <v>300</v>
      </c>
      <c r="E1765" t="s">
        <v>186</v>
      </c>
      <c r="F1765" t="s">
        <v>115</v>
      </c>
      <c r="G1765" t="s">
        <v>116</v>
      </c>
      <c r="H1765" t="s">
        <v>128</v>
      </c>
      <c r="I1765" t="s">
        <v>129</v>
      </c>
      <c r="J1765">
        <v>1</v>
      </c>
      <c r="K1765">
        <v>500</v>
      </c>
      <c r="L1765">
        <v>500</v>
      </c>
      <c r="M1765" t="s">
        <v>29</v>
      </c>
      <c r="N1765" t="s">
        <v>57</v>
      </c>
      <c r="O1765" t="s">
        <v>64</v>
      </c>
      <c r="P1765" t="s">
        <v>85</v>
      </c>
      <c r="Q1765" t="s">
        <v>33</v>
      </c>
      <c r="R1765" t="s">
        <v>34</v>
      </c>
      <c r="T1765">
        <v>2</v>
      </c>
    </row>
    <row r="1766" spans="1:20" x14ac:dyDescent="0.45">
      <c r="A1766" t="s">
        <v>2254</v>
      </c>
      <c r="B1766" t="s">
        <v>38</v>
      </c>
      <c r="C1766" t="s">
        <v>112</v>
      </c>
      <c r="D1766" t="s">
        <v>113</v>
      </c>
      <c r="E1766" t="s">
        <v>348</v>
      </c>
      <c r="F1766" t="s">
        <v>146</v>
      </c>
      <c r="G1766" t="s">
        <v>147</v>
      </c>
      <c r="H1766" t="s">
        <v>27</v>
      </c>
      <c r="I1766" t="s">
        <v>84</v>
      </c>
      <c r="J1766">
        <v>0</v>
      </c>
      <c r="K1766">
        <v>500</v>
      </c>
      <c r="L1766">
        <v>0</v>
      </c>
      <c r="M1766" t="s">
        <v>29</v>
      </c>
      <c r="N1766" t="s">
        <v>57</v>
      </c>
      <c r="O1766" t="s">
        <v>79</v>
      </c>
      <c r="P1766" t="s">
        <v>58</v>
      </c>
      <c r="Q1766" t="s">
        <v>33</v>
      </c>
      <c r="R1766" t="s">
        <v>46</v>
      </c>
      <c r="T1766">
        <v>4</v>
      </c>
    </row>
    <row r="1767" spans="1:20" x14ac:dyDescent="0.45">
      <c r="A1767" t="s">
        <v>2255</v>
      </c>
      <c r="B1767" t="s">
        <v>189</v>
      </c>
      <c r="C1767" t="s">
        <v>50</v>
      </c>
      <c r="D1767" t="s">
        <v>297</v>
      </c>
      <c r="E1767" t="s">
        <v>467</v>
      </c>
      <c r="F1767" t="s">
        <v>25</v>
      </c>
      <c r="G1767" t="s">
        <v>26</v>
      </c>
      <c r="H1767" t="s">
        <v>27</v>
      </c>
      <c r="I1767" t="s">
        <v>55</v>
      </c>
      <c r="J1767">
        <v>0</v>
      </c>
      <c r="K1767">
        <v>500</v>
      </c>
      <c r="L1767">
        <v>0</v>
      </c>
      <c r="M1767" t="s">
        <v>63</v>
      </c>
      <c r="N1767" t="s">
        <v>93</v>
      </c>
      <c r="O1767" t="s">
        <v>79</v>
      </c>
      <c r="P1767" t="s">
        <v>85</v>
      </c>
      <c r="Q1767" t="s">
        <v>33</v>
      </c>
      <c r="R1767" t="s">
        <v>46</v>
      </c>
      <c r="S1767" t="s">
        <v>245</v>
      </c>
      <c r="T1767">
        <v>4</v>
      </c>
    </row>
    <row r="1768" spans="1:20" x14ac:dyDescent="0.45">
      <c r="A1768" t="s">
        <v>2256</v>
      </c>
      <c r="B1768" t="s">
        <v>192</v>
      </c>
      <c r="C1768" t="s">
        <v>192</v>
      </c>
      <c r="D1768" t="s">
        <v>510</v>
      </c>
      <c r="E1768" t="s">
        <v>368</v>
      </c>
      <c r="F1768" t="s">
        <v>25</v>
      </c>
      <c r="G1768" t="s">
        <v>26</v>
      </c>
      <c r="H1768" t="s">
        <v>71</v>
      </c>
      <c r="I1768" t="s">
        <v>72</v>
      </c>
      <c r="J1768">
        <v>1</v>
      </c>
      <c r="K1768">
        <v>500</v>
      </c>
      <c r="L1768">
        <v>500</v>
      </c>
      <c r="N1768" t="s">
        <v>73</v>
      </c>
      <c r="O1768" t="s">
        <v>64</v>
      </c>
      <c r="P1768" t="s">
        <v>32</v>
      </c>
      <c r="Q1768" t="s">
        <v>33</v>
      </c>
      <c r="T1768">
        <v>3</v>
      </c>
    </row>
    <row r="1769" spans="1:20" x14ac:dyDescent="0.45">
      <c r="A1769" t="s">
        <v>2257</v>
      </c>
      <c r="B1769" t="s">
        <v>603</v>
      </c>
      <c r="C1769" t="s">
        <v>603</v>
      </c>
      <c r="D1769" t="s">
        <v>935</v>
      </c>
      <c r="E1769" t="s">
        <v>351</v>
      </c>
      <c r="F1769" t="s">
        <v>146</v>
      </c>
      <c r="G1769" t="s">
        <v>147</v>
      </c>
      <c r="H1769" t="s">
        <v>42</v>
      </c>
      <c r="I1769" t="s">
        <v>78</v>
      </c>
      <c r="J1769">
        <v>-1</v>
      </c>
      <c r="K1769">
        <v>100</v>
      </c>
      <c r="L1769">
        <v>-100</v>
      </c>
      <c r="M1769" t="s">
        <v>56</v>
      </c>
      <c r="N1769" t="s">
        <v>57</v>
      </c>
      <c r="O1769" t="s">
        <v>79</v>
      </c>
      <c r="P1769" t="s">
        <v>85</v>
      </c>
      <c r="Q1769" t="s">
        <v>45</v>
      </c>
      <c r="R1769" t="s">
        <v>46</v>
      </c>
      <c r="S1769" t="s">
        <v>245</v>
      </c>
      <c r="T1769">
        <v>6</v>
      </c>
    </row>
    <row r="1770" spans="1:20" x14ac:dyDescent="0.45">
      <c r="A1770" t="s">
        <v>2258</v>
      </c>
      <c r="B1770" t="s">
        <v>644</v>
      </c>
      <c r="C1770" t="s">
        <v>313</v>
      </c>
      <c r="D1770" t="s">
        <v>557</v>
      </c>
      <c r="E1770" t="s">
        <v>463</v>
      </c>
      <c r="F1770" t="s">
        <v>146</v>
      </c>
      <c r="G1770" t="s">
        <v>147</v>
      </c>
      <c r="H1770" t="s">
        <v>27</v>
      </c>
      <c r="I1770" t="s">
        <v>28</v>
      </c>
      <c r="J1770">
        <v>-1</v>
      </c>
      <c r="K1770">
        <v>2000</v>
      </c>
      <c r="L1770">
        <v>-2000</v>
      </c>
      <c r="M1770" t="s">
        <v>56</v>
      </c>
      <c r="N1770" t="s">
        <v>93</v>
      </c>
      <c r="O1770" t="s">
        <v>64</v>
      </c>
      <c r="P1770" t="s">
        <v>32</v>
      </c>
      <c r="Q1770" t="s">
        <v>33</v>
      </c>
      <c r="T1770">
        <v>2</v>
      </c>
    </row>
    <row r="1771" spans="1:20" x14ac:dyDescent="0.45">
      <c r="A1771" t="s">
        <v>2259</v>
      </c>
      <c r="B1771" t="s">
        <v>88</v>
      </c>
      <c r="C1771" t="s">
        <v>185</v>
      </c>
      <c r="D1771" t="s">
        <v>185</v>
      </c>
      <c r="E1771" t="s">
        <v>348</v>
      </c>
      <c r="F1771" t="s">
        <v>168</v>
      </c>
      <c r="G1771" t="s">
        <v>41</v>
      </c>
      <c r="H1771" t="s">
        <v>128</v>
      </c>
      <c r="I1771" t="s">
        <v>231</v>
      </c>
      <c r="J1771">
        <v>2</v>
      </c>
      <c r="K1771">
        <v>0</v>
      </c>
      <c r="L1771">
        <v>0</v>
      </c>
      <c r="N1771" t="s">
        <v>30</v>
      </c>
      <c r="O1771" t="s">
        <v>44</v>
      </c>
      <c r="P1771" t="s">
        <v>58</v>
      </c>
      <c r="Q1771" t="s">
        <v>33</v>
      </c>
      <c r="R1771" t="s">
        <v>46</v>
      </c>
      <c r="S1771" t="s">
        <v>47</v>
      </c>
      <c r="T1771">
        <v>0</v>
      </c>
    </row>
    <row r="1772" spans="1:20" x14ac:dyDescent="0.45">
      <c r="A1772" t="s">
        <v>2260</v>
      </c>
      <c r="B1772" t="s">
        <v>67</v>
      </c>
      <c r="C1772" t="s">
        <v>218</v>
      </c>
      <c r="D1772" t="s">
        <v>345</v>
      </c>
      <c r="E1772" t="s">
        <v>24</v>
      </c>
      <c r="F1772" t="s">
        <v>168</v>
      </c>
      <c r="G1772" t="s">
        <v>41</v>
      </c>
      <c r="H1772" t="s">
        <v>71</v>
      </c>
      <c r="I1772" t="s">
        <v>92</v>
      </c>
      <c r="J1772">
        <v>2</v>
      </c>
      <c r="K1772">
        <v>1000</v>
      </c>
      <c r="L1772">
        <v>2000</v>
      </c>
      <c r="M1772" t="s">
        <v>56</v>
      </c>
      <c r="N1772" t="s">
        <v>30</v>
      </c>
      <c r="O1772" t="s">
        <v>79</v>
      </c>
      <c r="P1772" t="s">
        <v>32</v>
      </c>
      <c r="Q1772" t="s">
        <v>33</v>
      </c>
      <c r="R1772" t="s">
        <v>46</v>
      </c>
      <c r="T1772">
        <v>6</v>
      </c>
    </row>
    <row r="1773" spans="1:20" x14ac:dyDescent="0.45">
      <c r="A1773" t="s">
        <v>2261</v>
      </c>
      <c r="B1773" t="s">
        <v>403</v>
      </c>
      <c r="C1773" t="s">
        <v>403</v>
      </c>
      <c r="D1773" t="s">
        <v>286</v>
      </c>
      <c r="E1773" t="s">
        <v>611</v>
      </c>
      <c r="F1773" t="s">
        <v>146</v>
      </c>
      <c r="G1773" t="s">
        <v>147</v>
      </c>
      <c r="H1773" t="s">
        <v>128</v>
      </c>
      <c r="I1773" t="s">
        <v>169</v>
      </c>
      <c r="J1773">
        <v>1</v>
      </c>
      <c r="K1773">
        <v>1000</v>
      </c>
      <c r="L1773">
        <v>1000</v>
      </c>
      <c r="M1773" t="s">
        <v>63</v>
      </c>
      <c r="N1773" t="s">
        <v>93</v>
      </c>
      <c r="O1773" t="s">
        <v>79</v>
      </c>
      <c r="P1773" t="s">
        <v>58</v>
      </c>
      <c r="Q1773" t="s">
        <v>33</v>
      </c>
      <c r="R1773" t="s">
        <v>46</v>
      </c>
      <c r="S1773" t="s">
        <v>254</v>
      </c>
      <c r="T1773">
        <v>1</v>
      </c>
    </row>
    <row r="1774" spans="1:20" x14ac:dyDescent="0.45">
      <c r="A1774" t="s">
        <v>2262</v>
      </c>
      <c r="B1774" t="s">
        <v>119</v>
      </c>
      <c r="C1774" t="s">
        <v>121</v>
      </c>
      <c r="D1774" t="s">
        <v>120</v>
      </c>
      <c r="E1774" t="s">
        <v>181</v>
      </c>
      <c r="F1774" t="s">
        <v>40</v>
      </c>
      <c r="G1774" t="s">
        <v>41</v>
      </c>
      <c r="H1774" t="s">
        <v>27</v>
      </c>
      <c r="I1774" t="s">
        <v>84</v>
      </c>
      <c r="J1774">
        <v>1</v>
      </c>
      <c r="K1774">
        <v>2000</v>
      </c>
      <c r="L1774">
        <v>2000</v>
      </c>
      <c r="M1774" t="s">
        <v>63</v>
      </c>
      <c r="N1774" t="s">
        <v>73</v>
      </c>
      <c r="O1774" t="s">
        <v>79</v>
      </c>
      <c r="P1774" t="s">
        <v>32</v>
      </c>
      <c r="Q1774" t="s">
        <v>33</v>
      </c>
      <c r="T1774">
        <v>1</v>
      </c>
    </row>
    <row r="1775" spans="1:20" x14ac:dyDescent="0.45">
      <c r="A1775" t="s">
        <v>2263</v>
      </c>
      <c r="B1775" t="s">
        <v>174</v>
      </c>
      <c r="C1775" t="s">
        <v>682</v>
      </c>
      <c r="D1775" t="s">
        <v>470</v>
      </c>
      <c r="E1775" t="s">
        <v>307</v>
      </c>
      <c r="F1775" t="s">
        <v>53</v>
      </c>
      <c r="G1775" t="s">
        <v>54</v>
      </c>
      <c r="H1775" t="s">
        <v>128</v>
      </c>
      <c r="I1775" t="s">
        <v>231</v>
      </c>
      <c r="J1775">
        <v>3</v>
      </c>
      <c r="K1775">
        <v>1000</v>
      </c>
      <c r="L1775">
        <v>3469</v>
      </c>
      <c r="M1775" t="s">
        <v>63</v>
      </c>
      <c r="N1775" t="s">
        <v>73</v>
      </c>
      <c r="O1775" t="s">
        <v>31</v>
      </c>
      <c r="P1775" t="s">
        <v>85</v>
      </c>
      <c r="Q1775" t="s">
        <v>45</v>
      </c>
      <c r="T1775">
        <v>4</v>
      </c>
    </row>
    <row r="1776" spans="1:20" x14ac:dyDescent="0.45">
      <c r="A1776" t="s">
        <v>2264</v>
      </c>
      <c r="B1776" t="s">
        <v>745</v>
      </c>
      <c r="C1776" t="s">
        <v>184</v>
      </c>
      <c r="D1776" t="s">
        <v>745</v>
      </c>
      <c r="E1776" t="s">
        <v>268</v>
      </c>
      <c r="F1776" t="s">
        <v>69</v>
      </c>
      <c r="G1776" t="s">
        <v>70</v>
      </c>
      <c r="H1776" t="s">
        <v>71</v>
      </c>
      <c r="I1776" t="s">
        <v>117</v>
      </c>
      <c r="J1776">
        <v>1</v>
      </c>
      <c r="K1776">
        <v>1000</v>
      </c>
      <c r="L1776">
        <v>1000</v>
      </c>
      <c r="M1776" t="s">
        <v>29</v>
      </c>
      <c r="N1776" t="s">
        <v>73</v>
      </c>
      <c r="O1776" t="s">
        <v>31</v>
      </c>
      <c r="P1776" t="s">
        <v>32</v>
      </c>
      <c r="Q1776" t="s">
        <v>45</v>
      </c>
      <c r="R1776" t="s">
        <v>34</v>
      </c>
      <c r="T1776">
        <v>2</v>
      </c>
    </row>
    <row r="1777" spans="1:20" x14ac:dyDescent="0.45">
      <c r="A1777" t="s">
        <v>2265</v>
      </c>
      <c r="B1777" t="s">
        <v>247</v>
      </c>
      <c r="C1777" t="s">
        <v>124</v>
      </c>
      <c r="D1777" t="s">
        <v>935</v>
      </c>
      <c r="E1777" t="s">
        <v>365</v>
      </c>
      <c r="F1777" t="s">
        <v>146</v>
      </c>
      <c r="G1777" t="s">
        <v>147</v>
      </c>
      <c r="H1777" t="s">
        <v>42</v>
      </c>
      <c r="I1777" t="s">
        <v>122</v>
      </c>
      <c r="J1777">
        <v>0</v>
      </c>
      <c r="K1777">
        <v>0</v>
      </c>
      <c r="L1777">
        <v>0</v>
      </c>
      <c r="M1777" t="s">
        <v>29</v>
      </c>
      <c r="N1777" t="s">
        <v>73</v>
      </c>
      <c r="O1777" t="s">
        <v>64</v>
      </c>
      <c r="P1777" t="s">
        <v>85</v>
      </c>
      <c r="Q1777" t="s">
        <v>45</v>
      </c>
      <c r="R1777" t="s">
        <v>34</v>
      </c>
      <c r="T1777">
        <v>3</v>
      </c>
    </row>
    <row r="1778" spans="1:20" x14ac:dyDescent="0.45">
      <c r="A1778" t="s">
        <v>2266</v>
      </c>
      <c r="B1778" t="s">
        <v>394</v>
      </c>
      <c r="C1778" t="s">
        <v>436</v>
      </c>
      <c r="D1778" t="s">
        <v>892</v>
      </c>
      <c r="E1778" t="s">
        <v>596</v>
      </c>
      <c r="F1778" t="s">
        <v>91</v>
      </c>
      <c r="G1778" t="s">
        <v>41</v>
      </c>
      <c r="H1778" t="s">
        <v>128</v>
      </c>
      <c r="I1778" t="s">
        <v>231</v>
      </c>
      <c r="J1778">
        <v>2</v>
      </c>
      <c r="K1778">
        <v>0</v>
      </c>
      <c r="L1778">
        <v>0</v>
      </c>
      <c r="M1778" t="s">
        <v>63</v>
      </c>
      <c r="N1778" t="s">
        <v>73</v>
      </c>
      <c r="O1778" t="s">
        <v>79</v>
      </c>
      <c r="P1778" t="s">
        <v>32</v>
      </c>
      <c r="Q1778" t="s">
        <v>33</v>
      </c>
      <c r="R1778" t="s">
        <v>46</v>
      </c>
      <c r="S1778" t="s">
        <v>254</v>
      </c>
      <c r="T1778">
        <v>3</v>
      </c>
    </row>
    <row r="1779" spans="1:20" x14ac:dyDescent="0.45">
      <c r="A1779" t="s">
        <v>2267</v>
      </c>
      <c r="B1779" t="s">
        <v>413</v>
      </c>
      <c r="C1779" t="s">
        <v>413</v>
      </c>
      <c r="D1779" t="s">
        <v>384</v>
      </c>
      <c r="E1779" t="s">
        <v>104</v>
      </c>
      <c r="F1779" t="s">
        <v>69</v>
      </c>
      <c r="G1779" t="s">
        <v>70</v>
      </c>
      <c r="H1779" t="s">
        <v>128</v>
      </c>
      <c r="I1779" t="s">
        <v>169</v>
      </c>
      <c r="J1779">
        <v>1</v>
      </c>
      <c r="K1779">
        <v>1000</v>
      </c>
      <c r="L1779">
        <v>1000</v>
      </c>
      <c r="N1779" t="s">
        <v>30</v>
      </c>
      <c r="O1779" t="s">
        <v>79</v>
      </c>
      <c r="P1779" t="s">
        <v>32</v>
      </c>
      <c r="Q1779" t="s">
        <v>33</v>
      </c>
      <c r="T1779">
        <v>6</v>
      </c>
    </row>
    <row r="1780" spans="1:20" x14ac:dyDescent="0.45">
      <c r="A1780" t="s">
        <v>2268</v>
      </c>
      <c r="B1780" t="s">
        <v>330</v>
      </c>
      <c r="C1780" t="s">
        <v>329</v>
      </c>
      <c r="D1780" t="s">
        <v>22</v>
      </c>
      <c r="E1780" t="s">
        <v>351</v>
      </c>
      <c r="F1780" t="s">
        <v>25</v>
      </c>
      <c r="G1780" t="s">
        <v>26</v>
      </c>
      <c r="H1780" t="s">
        <v>128</v>
      </c>
      <c r="I1780" t="s">
        <v>169</v>
      </c>
      <c r="J1780">
        <v>3</v>
      </c>
      <c r="K1780">
        <v>1000</v>
      </c>
      <c r="L1780">
        <v>3000</v>
      </c>
      <c r="M1780" t="s">
        <v>29</v>
      </c>
      <c r="N1780" t="s">
        <v>57</v>
      </c>
      <c r="O1780" t="s">
        <v>44</v>
      </c>
      <c r="P1780" t="s">
        <v>85</v>
      </c>
      <c r="Q1780" t="s">
        <v>45</v>
      </c>
      <c r="R1780" t="s">
        <v>34</v>
      </c>
      <c r="T1780">
        <v>7</v>
      </c>
    </row>
    <row r="1781" spans="1:20" x14ac:dyDescent="0.45">
      <c r="A1781" t="s">
        <v>2269</v>
      </c>
      <c r="B1781" t="s">
        <v>400</v>
      </c>
      <c r="C1781" t="s">
        <v>400</v>
      </c>
      <c r="D1781" t="s">
        <v>229</v>
      </c>
      <c r="E1781" t="s">
        <v>547</v>
      </c>
      <c r="F1781" t="s">
        <v>146</v>
      </c>
      <c r="G1781" t="s">
        <v>147</v>
      </c>
      <c r="H1781" t="s">
        <v>71</v>
      </c>
      <c r="I1781" t="s">
        <v>117</v>
      </c>
      <c r="J1781">
        <v>0</v>
      </c>
      <c r="K1781">
        <v>0</v>
      </c>
      <c r="L1781">
        <v>-189</v>
      </c>
      <c r="M1781" t="s">
        <v>29</v>
      </c>
      <c r="N1781" t="s">
        <v>73</v>
      </c>
      <c r="O1781" t="s">
        <v>64</v>
      </c>
      <c r="P1781" t="s">
        <v>85</v>
      </c>
      <c r="Q1781" t="s">
        <v>45</v>
      </c>
      <c r="T1781">
        <v>5</v>
      </c>
    </row>
    <row r="1782" spans="1:20" x14ac:dyDescent="0.45">
      <c r="A1782" t="s">
        <v>2270</v>
      </c>
      <c r="B1782" t="s">
        <v>119</v>
      </c>
      <c r="C1782" t="s">
        <v>121</v>
      </c>
      <c r="D1782" t="s">
        <v>200</v>
      </c>
      <c r="E1782" t="s">
        <v>611</v>
      </c>
      <c r="F1782" t="s">
        <v>146</v>
      </c>
      <c r="G1782" t="s">
        <v>147</v>
      </c>
      <c r="H1782" t="s">
        <v>71</v>
      </c>
      <c r="I1782" t="s">
        <v>117</v>
      </c>
      <c r="J1782">
        <v>2</v>
      </c>
      <c r="K1782">
        <v>500</v>
      </c>
      <c r="L1782">
        <v>1000</v>
      </c>
      <c r="M1782" t="s">
        <v>56</v>
      </c>
      <c r="N1782" t="s">
        <v>93</v>
      </c>
      <c r="O1782" t="s">
        <v>44</v>
      </c>
      <c r="P1782" t="s">
        <v>32</v>
      </c>
      <c r="Q1782" t="s">
        <v>45</v>
      </c>
      <c r="R1782" t="s">
        <v>46</v>
      </c>
      <c r="S1782" t="s">
        <v>47</v>
      </c>
      <c r="T1782">
        <v>5</v>
      </c>
    </row>
    <row r="1783" spans="1:20" x14ac:dyDescent="0.45">
      <c r="A1783" t="s">
        <v>2271</v>
      </c>
      <c r="B1783" t="s">
        <v>735</v>
      </c>
      <c r="C1783" t="s">
        <v>745</v>
      </c>
      <c r="D1783" t="s">
        <v>233</v>
      </c>
      <c r="E1783" t="s">
        <v>186</v>
      </c>
      <c r="F1783" t="s">
        <v>168</v>
      </c>
      <c r="G1783" t="s">
        <v>41</v>
      </c>
      <c r="H1783" t="s">
        <v>42</v>
      </c>
      <c r="I1783" t="s">
        <v>43</v>
      </c>
      <c r="J1783">
        <v>3</v>
      </c>
      <c r="K1783">
        <v>100</v>
      </c>
      <c r="L1783">
        <v>300</v>
      </c>
      <c r="M1783" t="s">
        <v>63</v>
      </c>
      <c r="N1783" t="s">
        <v>93</v>
      </c>
      <c r="O1783" t="s">
        <v>79</v>
      </c>
      <c r="P1783" t="s">
        <v>85</v>
      </c>
      <c r="Q1783" t="s">
        <v>45</v>
      </c>
      <c r="T1783">
        <v>1</v>
      </c>
    </row>
    <row r="1784" spans="1:20" x14ac:dyDescent="0.45">
      <c r="A1784" t="s">
        <v>2272</v>
      </c>
      <c r="B1784" t="s">
        <v>533</v>
      </c>
      <c r="C1784" t="s">
        <v>113</v>
      </c>
      <c r="D1784" t="s">
        <v>345</v>
      </c>
      <c r="E1784" t="s">
        <v>104</v>
      </c>
      <c r="F1784" t="s">
        <v>115</v>
      </c>
      <c r="G1784" t="s">
        <v>116</v>
      </c>
      <c r="H1784" t="s">
        <v>71</v>
      </c>
      <c r="I1784" t="s">
        <v>72</v>
      </c>
      <c r="J1784">
        <v>-1</v>
      </c>
      <c r="K1784">
        <v>0</v>
      </c>
      <c r="L1784">
        <v>0</v>
      </c>
      <c r="M1784" t="s">
        <v>56</v>
      </c>
      <c r="N1784" t="s">
        <v>93</v>
      </c>
      <c r="O1784" t="s">
        <v>31</v>
      </c>
      <c r="P1784" t="s">
        <v>85</v>
      </c>
      <c r="Q1784" t="s">
        <v>45</v>
      </c>
      <c r="T1784">
        <v>5</v>
      </c>
    </row>
    <row r="1785" spans="1:20" x14ac:dyDescent="0.45">
      <c r="A1785" t="s">
        <v>2273</v>
      </c>
      <c r="B1785" t="s">
        <v>444</v>
      </c>
      <c r="C1785" t="s">
        <v>470</v>
      </c>
      <c r="D1785" t="s">
        <v>583</v>
      </c>
      <c r="E1785" t="s">
        <v>596</v>
      </c>
      <c r="F1785" t="s">
        <v>40</v>
      </c>
      <c r="G1785" t="s">
        <v>41</v>
      </c>
      <c r="H1785" t="s">
        <v>42</v>
      </c>
      <c r="I1785" t="s">
        <v>78</v>
      </c>
      <c r="J1785">
        <v>2</v>
      </c>
      <c r="K1785">
        <v>500</v>
      </c>
      <c r="L1785">
        <v>1000</v>
      </c>
      <c r="N1785" t="s">
        <v>30</v>
      </c>
      <c r="O1785" t="s">
        <v>64</v>
      </c>
      <c r="P1785" t="s">
        <v>58</v>
      </c>
      <c r="Q1785" t="s">
        <v>33</v>
      </c>
      <c r="R1785" t="s">
        <v>34</v>
      </c>
      <c r="T1785">
        <v>-1</v>
      </c>
    </row>
    <row r="1786" spans="1:20" x14ac:dyDescent="0.45">
      <c r="A1786" t="s">
        <v>2274</v>
      </c>
      <c r="B1786" t="s">
        <v>322</v>
      </c>
      <c r="C1786" t="s">
        <v>513</v>
      </c>
      <c r="D1786" t="s">
        <v>512</v>
      </c>
      <c r="E1786" t="s">
        <v>68</v>
      </c>
      <c r="F1786" t="s">
        <v>69</v>
      </c>
      <c r="G1786" t="s">
        <v>70</v>
      </c>
      <c r="H1786" t="s">
        <v>27</v>
      </c>
      <c r="I1786" t="s">
        <v>84</v>
      </c>
      <c r="J1786">
        <v>1</v>
      </c>
      <c r="K1786">
        <v>0</v>
      </c>
      <c r="L1786">
        <v>0</v>
      </c>
      <c r="M1786" t="s">
        <v>63</v>
      </c>
      <c r="N1786" t="s">
        <v>57</v>
      </c>
      <c r="O1786" t="s">
        <v>31</v>
      </c>
      <c r="P1786" t="s">
        <v>85</v>
      </c>
      <c r="Q1786" t="s">
        <v>33</v>
      </c>
      <c r="R1786" t="s">
        <v>46</v>
      </c>
      <c r="S1786" t="s">
        <v>254</v>
      </c>
      <c r="T1786">
        <v>-1</v>
      </c>
    </row>
    <row r="1787" spans="1:20" x14ac:dyDescent="0.45">
      <c r="A1787" t="s">
        <v>2275</v>
      </c>
      <c r="B1787" t="s">
        <v>634</v>
      </c>
      <c r="C1787" t="s">
        <v>460</v>
      </c>
      <c r="D1787" t="s">
        <v>461</v>
      </c>
      <c r="E1787" t="s">
        <v>77</v>
      </c>
      <c r="F1787" t="s">
        <v>25</v>
      </c>
      <c r="G1787" t="s">
        <v>26</v>
      </c>
      <c r="H1787" t="s">
        <v>71</v>
      </c>
      <c r="I1787" t="s">
        <v>117</v>
      </c>
      <c r="J1787">
        <v>3</v>
      </c>
      <c r="K1787">
        <v>2000</v>
      </c>
      <c r="L1787">
        <v>6000</v>
      </c>
      <c r="M1787" t="s">
        <v>29</v>
      </c>
      <c r="N1787" t="s">
        <v>57</v>
      </c>
      <c r="O1787" t="s">
        <v>79</v>
      </c>
      <c r="P1787" t="s">
        <v>85</v>
      </c>
      <c r="Q1787" t="s">
        <v>45</v>
      </c>
      <c r="R1787" t="s">
        <v>46</v>
      </c>
      <c r="S1787" t="s">
        <v>254</v>
      </c>
      <c r="T1787">
        <v>7</v>
      </c>
    </row>
    <row r="1788" spans="1:20" x14ac:dyDescent="0.45">
      <c r="A1788" t="s">
        <v>2276</v>
      </c>
      <c r="B1788" t="s">
        <v>124</v>
      </c>
      <c r="C1788" t="s">
        <v>124</v>
      </c>
      <c r="D1788" t="s">
        <v>935</v>
      </c>
      <c r="E1788" t="s">
        <v>298</v>
      </c>
      <c r="F1788" t="s">
        <v>69</v>
      </c>
      <c r="G1788" t="s">
        <v>70</v>
      </c>
      <c r="H1788" t="s">
        <v>42</v>
      </c>
      <c r="I1788" t="s">
        <v>78</v>
      </c>
      <c r="J1788">
        <v>2</v>
      </c>
      <c r="K1788">
        <v>100</v>
      </c>
      <c r="L1788">
        <v>200</v>
      </c>
      <c r="M1788" t="s">
        <v>63</v>
      </c>
      <c r="N1788" t="s">
        <v>57</v>
      </c>
      <c r="O1788" t="s">
        <v>44</v>
      </c>
      <c r="P1788" t="s">
        <v>85</v>
      </c>
      <c r="Q1788" t="s">
        <v>33</v>
      </c>
      <c r="T1788">
        <v>3</v>
      </c>
    </row>
    <row r="1789" spans="1:20" x14ac:dyDescent="0.45">
      <c r="A1789" t="s">
        <v>2277</v>
      </c>
      <c r="B1789" t="s">
        <v>229</v>
      </c>
      <c r="C1789" t="s">
        <v>313</v>
      </c>
      <c r="D1789" t="s">
        <v>313</v>
      </c>
      <c r="E1789" t="s">
        <v>379</v>
      </c>
      <c r="F1789" t="s">
        <v>53</v>
      </c>
      <c r="G1789" t="s">
        <v>54</v>
      </c>
      <c r="H1789" t="s">
        <v>128</v>
      </c>
      <c r="I1789" t="s">
        <v>169</v>
      </c>
      <c r="J1789">
        <v>0</v>
      </c>
      <c r="K1789">
        <v>1000</v>
      </c>
      <c r="L1789">
        <v>0</v>
      </c>
      <c r="M1789" t="s">
        <v>56</v>
      </c>
      <c r="N1789" t="s">
        <v>30</v>
      </c>
      <c r="O1789" t="s">
        <v>31</v>
      </c>
      <c r="P1789" t="s">
        <v>85</v>
      </c>
      <c r="Q1789" t="s">
        <v>33</v>
      </c>
      <c r="R1789" t="s">
        <v>34</v>
      </c>
      <c r="T1789">
        <v>0</v>
      </c>
    </row>
    <row r="1790" spans="1:20" x14ac:dyDescent="0.45">
      <c r="A1790" t="s">
        <v>2278</v>
      </c>
      <c r="B1790" t="s">
        <v>188</v>
      </c>
      <c r="C1790" t="s">
        <v>275</v>
      </c>
      <c r="D1790" t="s">
        <v>296</v>
      </c>
      <c r="E1790" t="s">
        <v>448</v>
      </c>
      <c r="F1790" t="s">
        <v>25</v>
      </c>
      <c r="G1790" t="s">
        <v>26</v>
      </c>
      <c r="H1790" t="s">
        <v>42</v>
      </c>
      <c r="I1790" t="s">
        <v>122</v>
      </c>
      <c r="J1790">
        <v>2</v>
      </c>
      <c r="K1790">
        <v>500</v>
      </c>
      <c r="L1790">
        <v>1000</v>
      </c>
      <c r="M1790" t="s">
        <v>63</v>
      </c>
      <c r="N1790" t="s">
        <v>73</v>
      </c>
      <c r="O1790" t="s">
        <v>31</v>
      </c>
      <c r="P1790" t="s">
        <v>85</v>
      </c>
      <c r="Q1790" t="s">
        <v>45</v>
      </c>
      <c r="T1790">
        <v>6</v>
      </c>
    </row>
    <row r="1791" spans="1:20" x14ac:dyDescent="0.45">
      <c r="A1791" t="s">
        <v>2279</v>
      </c>
      <c r="B1791" t="s">
        <v>371</v>
      </c>
      <c r="C1791" t="s">
        <v>235</v>
      </c>
      <c r="D1791" t="s">
        <v>235</v>
      </c>
      <c r="E1791" t="s">
        <v>379</v>
      </c>
      <c r="F1791" t="s">
        <v>91</v>
      </c>
      <c r="G1791" t="s">
        <v>41</v>
      </c>
      <c r="H1791" t="s">
        <v>27</v>
      </c>
      <c r="I1791" t="s">
        <v>84</v>
      </c>
      <c r="J1791">
        <v>0</v>
      </c>
      <c r="K1791">
        <v>500</v>
      </c>
      <c r="L1791">
        <v>0</v>
      </c>
      <c r="M1791" t="s">
        <v>63</v>
      </c>
      <c r="N1791" t="s">
        <v>30</v>
      </c>
      <c r="O1791" t="s">
        <v>31</v>
      </c>
      <c r="P1791" t="s">
        <v>85</v>
      </c>
      <c r="Q1791" t="s">
        <v>33</v>
      </c>
      <c r="R1791" t="s">
        <v>46</v>
      </c>
      <c r="S1791" t="s">
        <v>254</v>
      </c>
      <c r="T1791">
        <v>0</v>
      </c>
    </row>
    <row r="1792" spans="1:20" x14ac:dyDescent="0.45">
      <c r="A1792" t="s">
        <v>2280</v>
      </c>
      <c r="B1792" t="s">
        <v>346</v>
      </c>
      <c r="C1792" t="s">
        <v>418</v>
      </c>
      <c r="D1792" t="s">
        <v>483</v>
      </c>
      <c r="E1792" t="s">
        <v>591</v>
      </c>
      <c r="F1792" t="s">
        <v>91</v>
      </c>
      <c r="G1792" t="s">
        <v>41</v>
      </c>
      <c r="H1792" t="s">
        <v>27</v>
      </c>
      <c r="I1792" t="s">
        <v>28</v>
      </c>
      <c r="J1792">
        <v>3</v>
      </c>
      <c r="K1792">
        <v>1000</v>
      </c>
      <c r="L1792">
        <v>3000</v>
      </c>
      <c r="M1792" t="s">
        <v>29</v>
      </c>
      <c r="N1792" t="s">
        <v>93</v>
      </c>
      <c r="O1792" t="s">
        <v>31</v>
      </c>
      <c r="P1792" t="s">
        <v>58</v>
      </c>
      <c r="Q1792" t="s">
        <v>45</v>
      </c>
      <c r="T1792">
        <v>1</v>
      </c>
    </row>
    <row r="1793" spans="1:20" x14ac:dyDescent="0.45">
      <c r="A1793" t="s">
        <v>2281</v>
      </c>
      <c r="B1793" t="s">
        <v>512</v>
      </c>
      <c r="C1793" t="s">
        <v>862</v>
      </c>
      <c r="D1793" t="s">
        <v>512</v>
      </c>
      <c r="E1793" t="s">
        <v>596</v>
      </c>
      <c r="F1793" t="s">
        <v>25</v>
      </c>
      <c r="G1793" t="s">
        <v>26</v>
      </c>
      <c r="H1793" t="s">
        <v>27</v>
      </c>
      <c r="I1793" t="s">
        <v>55</v>
      </c>
      <c r="J1793">
        <v>-1</v>
      </c>
      <c r="K1793">
        <v>500</v>
      </c>
      <c r="L1793">
        <v>-500</v>
      </c>
      <c r="M1793" t="s">
        <v>29</v>
      </c>
      <c r="N1793" t="s">
        <v>57</v>
      </c>
      <c r="O1793" t="s">
        <v>64</v>
      </c>
      <c r="P1793" t="s">
        <v>32</v>
      </c>
      <c r="Q1793" t="s">
        <v>33</v>
      </c>
      <c r="T1793">
        <v>1</v>
      </c>
    </row>
    <row r="1794" spans="1:20" x14ac:dyDescent="0.45">
      <c r="A1794" t="s">
        <v>2282</v>
      </c>
      <c r="B1794" t="s">
        <v>614</v>
      </c>
      <c r="C1794" t="s">
        <v>333</v>
      </c>
      <c r="D1794" t="s">
        <v>453</v>
      </c>
      <c r="E1794" t="s">
        <v>359</v>
      </c>
      <c r="F1794" t="s">
        <v>40</v>
      </c>
      <c r="G1794" t="s">
        <v>41</v>
      </c>
      <c r="H1794" t="s">
        <v>71</v>
      </c>
      <c r="I1794" t="s">
        <v>92</v>
      </c>
      <c r="J1794">
        <v>0</v>
      </c>
      <c r="K1794">
        <v>2000</v>
      </c>
      <c r="L1794">
        <v>0</v>
      </c>
      <c r="M1794" t="s">
        <v>29</v>
      </c>
      <c r="N1794" t="s">
        <v>30</v>
      </c>
      <c r="O1794" t="s">
        <v>79</v>
      </c>
      <c r="P1794" t="s">
        <v>32</v>
      </c>
      <c r="Q1794" t="s">
        <v>45</v>
      </c>
      <c r="T1794">
        <v>4</v>
      </c>
    </row>
    <row r="1795" spans="1:20" x14ac:dyDescent="0.45">
      <c r="A1795" t="s">
        <v>2283</v>
      </c>
      <c r="B1795" t="s">
        <v>51</v>
      </c>
      <c r="C1795" t="s">
        <v>51</v>
      </c>
      <c r="D1795" t="s">
        <v>282</v>
      </c>
      <c r="E1795" t="s">
        <v>368</v>
      </c>
      <c r="F1795" t="s">
        <v>53</v>
      </c>
      <c r="G1795" t="s">
        <v>54</v>
      </c>
      <c r="H1795" t="s">
        <v>128</v>
      </c>
      <c r="I1795" t="s">
        <v>231</v>
      </c>
      <c r="J1795">
        <v>2</v>
      </c>
      <c r="K1795">
        <v>1000</v>
      </c>
      <c r="L1795">
        <v>2000</v>
      </c>
      <c r="M1795" t="s">
        <v>29</v>
      </c>
      <c r="N1795" t="s">
        <v>93</v>
      </c>
      <c r="O1795" t="s">
        <v>64</v>
      </c>
      <c r="P1795" t="s">
        <v>32</v>
      </c>
      <c r="Q1795" t="s">
        <v>33</v>
      </c>
      <c r="T1795">
        <v>3</v>
      </c>
    </row>
    <row r="1796" spans="1:20" x14ac:dyDescent="0.45">
      <c r="A1796" t="s">
        <v>2284</v>
      </c>
      <c r="B1796" t="s">
        <v>133</v>
      </c>
      <c r="C1796" t="s">
        <v>363</v>
      </c>
      <c r="D1796" t="s">
        <v>504</v>
      </c>
      <c r="E1796" t="s">
        <v>368</v>
      </c>
      <c r="F1796" t="s">
        <v>53</v>
      </c>
      <c r="G1796" t="s">
        <v>54</v>
      </c>
      <c r="H1796" t="s">
        <v>42</v>
      </c>
      <c r="I1796" t="s">
        <v>43</v>
      </c>
      <c r="J1796">
        <v>3</v>
      </c>
      <c r="K1796">
        <v>0</v>
      </c>
      <c r="L1796">
        <v>0</v>
      </c>
      <c r="N1796" t="s">
        <v>93</v>
      </c>
      <c r="O1796" t="s">
        <v>44</v>
      </c>
      <c r="P1796" t="s">
        <v>32</v>
      </c>
      <c r="Q1796" t="s">
        <v>33</v>
      </c>
      <c r="R1796" t="s">
        <v>46</v>
      </c>
      <c r="T1796">
        <v>3</v>
      </c>
    </row>
    <row r="1797" spans="1:20" x14ac:dyDescent="0.45">
      <c r="A1797" t="s">
        <v>2285</v>
      </c>
      <c r="B1797" t="s">
        <v>640</v>
      </c>
      <c r="C1797" t="s">
        <v>429</v>
      </c>
      <c r="D1797" t="s">
        <v>904</v>
      </c>
      <c r="E1797" t="s">
        <v>420</v>
      </c>
      <c r="F1797" t="s">
        <v>91</v>
      </c>
      <c r="G1797" t="s">
        <v>41</v>
      </c>
      <c r="H1797" t="s">
        <v>128</v>
      </c>
      <c r="I1797" t="s">
        <v>231</v>
      </c>
      <c r="J1797">
        <v>0</v>
      </c>
      <c r="K1797">
        <v>500</v>
      </c>
      <c r="L1797">
        <v>0</v>
      </c>
      <c r="N1797" t="s">
        <v>73</v>
      </c>
      <c r="O1797" t="s">
        <v>31</v>
      </c>
      <c r="P1797" t="s">
        <v>32</v>
      </c>
      <c r="Q1797" t="s">
        <v>45</v>
      </c>
      <c r="R1797" t="s">
        <v>46</v>
      </c>
      <c r="S1797" t="s">
        <v>254</v>
      </c>
      <c r="T1797">
        <v>-1</v>
      </c>
    </row>
    <row r="1798" spans="1:20" x14ac:dyDescent="0.45">
      <c r="A1798" t="s">
        <v>2286</v>
      </c>
      <c r="B1798" t="s">
        <v>470</v>
      </c>
      <c r="C1798" t="s">
        <v>175</v>
      </c>
      <c r="D1798" t="s">
        <v>713</v>
      </c>
      <c r="E1798" t="s">
        <v>463</v>
      </c>
      <c r="F1798" t="s">
        <v>168</v>
      </c>
      <c r="G1798" t="s">
        <v>41</v>
      </c>
      <c r="H1798" t="s">
        <v>71</v>
      </c>
      <c r="I1798" t="s">
        <v>92</v>
      </c>
      <c r="J1798">
        <v>3</v>
      </c>
      <c r="K1798">
        <v>100</v>
      </c>
      <c r="L1798">
        <v>300</v>
      </c>
      <c r="M1798" t="s">
        <v>29</v>
      </c>
      <c r="N1798" t="s">
        <v>73</v>
      </c>
      <c r="O1798" t="s">
        <v>31</v>
      </c>
      <c r="P1798" t="s">
        <v>32</v>
      </c>
      <c r="Q1798" t="s">
        <v>45</v>
      </c>
      <c r="R1798" t="s">
        <v>46</v>
      </c>
      <c r="S1798" t="s">
        <v>254</v>
      </c>
      <c r="T1798">
        <v>6</v>
      </c>
    </row>
    <row r="1799" spans="1:20" x14ac:dyDescent="0.45">
      <c r="A1799" t="s">
        <v>2287</v>
      </c>
      <c r="B1799" t="s">
        <v>441</v>
      </c>
      <c r="C1799" t="s">
        <v>442</v>
      </c>
      <c r="D1799" t="s">
        <v>441</v>
      </c>
      <c r="E1799" t="s">
        <v>240</v>
      </c>
      <c r="F1799" t="s">
        <v>91</v>
      </c>
      <c r="G1799" t="s">
        <v>41</v>
      </c>
      <c r="H1799" t="s">
        <v>27</v>
      </c>
      <c r="I1799" t="s">
        <v>55</v>
      </c>
      <c r="J1799">
        <v>0</v>
      </c>
      <c r="K1799">
        <v>1000</v>
      </c>
      <c r="L1799">
        <v>0</v>
      </c>
      <c r="M1799" t="s">
        <v>63</v>
      </c>
      <c r="N1799" t="s">
        <v>93</v>
      </c>
      <c r="O1799" t="s">
        <v>44</v>
      </c>
      <c r="P1799" t="s">
        <v>58</v>
      </c>
      <c r="Q1799" t="s">
        <v>33</v>
      </c>
      <c r="T1799">
        <v>1</v>
      </c>
    </row>
    <row r="1800" spans="1:20" x14ac:dyDescent="0.45">
      <c r="A1800" t="s">
        <v>2288</v>
      </c>
      <c r="B1800" t="s">
        <v>674</v>
      </c>
      <c r="C1800" t="s">
        <v>674</v>
      </c>
      <c r="D1800" t="s">
        <v>404</v>
      </c>
      <c r="E1800" t="s">
        <v>356</v>
      </c>
      <c r="F1800" t="s">
        <v>146</v>
      </c>
      <c r="G1800" t="s">
        <v>147</v>
      </c>
      <c r="H1800" t="s">
        <v>128</v>
      </c>
      <c r="I1800" t="s">
        <v>169</v>
      </c>
      <c r="J1800">
        <v>3</v>
      </c>
      <c r="K1800">
        <v>1000</v>
      </c>
      <c r="L1800">
        <v>2504</v>
      </c>
      <c r="M1800" t="s">
        <v>63</v>
      </c>
      <c r="N1800" t="s">
        <v>73</v>
      </c>
      <c r="O1800" t="s">
        <v>79</v>
      </c>
      <c r="P1800" t="s">
        <v>85</v>
      </c>
      <c r="Q1800" t="s">
        <v>45</v>
      </c>
      <c r="T1800">
        <v>-1</v>
      </c>
    </row>
    <row r="1801" spans="1:20" x14ac:dyDescent="0.45">
      <c r="A1801" t="s">
        <v>2289</v>
      </c>
      <c r="B1801" t="s">
        <v>821</v>
      </c>
      <c r="C1801" t="s">
        <v>738</v>
      </c>
      <c r="D1801" t="s">
        <v>788</v>
      </c>
      <c r="E1801" t="s">
        <v>307</v>
      </c>
      <c r="F1801" t="s">
        <v>40</v>
      </c>
      <c r="G1801" t="s">
        <v>41</v>
      </c>
      <c r="H1801" t="s">
        <v>42</v>
      </c>
      <c r="I1801" t="s">
        <v>43</v>
      </c>
      <c r="J1801">
        <v>-1</v>
      </c>
      <c r="K1801">
        <v>0</v>
      </c>
      <c r="L1801">
        <v>0</v>
      </c>
      <c r="M1801" t="s">
        <v>56</v>
      </c>
      <c r="N1801" t="s">
        <v>93</v>
      </c>
      <c r="O1801" t="s">
        <v>44</v>
      </c>
      <c r="P1801" t="s">
        <v>32</v>
      </c>
      <c r="Q1801" t="s">
        <v>45</v>
      </c>
      <c r="T1801">
        <v>6</v>
      </c>
    </row>
    <row r="1802" spans="1:20" x14ac:dyDescent="0.45">
      <c r="A1802" t="s">
        <v>2290</v>
      </c>
      <c r="B1802" t="s">
        <v>112</v>
      </c>
      <c r="C1802" t="s">
        <v>111</v>
      </c>
      <c r="D1802" t="s">
        <v>66</v>
      </c>
      <c r="E1802" t="s">
        <v>253</v>
      </c>
      <c r="F1802" t="s">
        <v>53</v>
      </c>
      <c r="G1802" t="s">
        <v>54</v>
      </c>
      <c r="H1802" t="s">
        <v>71</v>
      </c>
      <c r="I1802" t="s">
        <v>92</v>
      </c>
      <c r="J1802">
        <v>3</v>
      </c>
      <c r="K1802">
        <v>100</v>
      </c>
      <c r="L1802">
        <v>300</v>
      </c>
      <c r="M1802" t="s">
        <v>29</v>
      </c>
      <c r="N1802" t="s">
        <v>93</v>
      </c>
      <c r="O1802" t="s">
        <v>44</v>
      </c>
      <c r="P1802" t="s">
        <v>85</v>
      </c>
      <c r="Q1802" t="s">
        <v>33</v>
      </c>
      <c r="R1802" t="s">
        <v>34</v>
      </c>
      <c r="T1802">
        <v>2</v>
      </c>
    </row>
    <row r="1803" spans="1:20" x14ac:dyDescent="0.45">
      <c r="A1803" t="s">
        <v>2291</v>
      </c>
      <c r="B1803" t="s">
        <v>184</v>
      </c>
      <c r="C1803" t="s">
        <v>745</v>
      </c>
      <c r="D1803" t="s">
        <v>185</v>
      </c>
      <c r="E1803" t="s">
        <v>368</v>
      </c>
      <c r="F1803" t="s">
        <v>53</v>
      </c>
      <c r="G1803" t="s">
        <v>54</v>
      </c>
      <c r="H1803" t="s">
        <v>27</v>
      </c>
      <c r="I1803" t="s">
        <v>55</v>
      </c>
      <c r="J1803">
        <v>2</v>
      </c>
      <c r="K1803">
        <v>1000</v>
      </c>
      <c r="L1803">
        <v>2000</v>
      </c>
      <c r="N1803" t="s">
        <v>93</v>
      </c>
      <c r="O1803" t="s">
        <v>44</v>
      </c>
      <c r="P1803" t="s">
        <v>85</v>
      </c>
      <c r="Q1803" t="s">
        <v>45</v>
      </c>
      <c r="R1803" t="s">
        <v>46</v>
      </c>
      <c r="S1803" t="s">
        <v>254</v>
      </c>
      <c r="T1803">
        <v>3</v>
      </c>
    </row>
    <row r="1804" spans="1:20" x14ac:dyDescent="0.45">
      <c r="A1804" t="s">
        <v>2292</v>
      </c>
      <c r="B1804" t="s">
        <v>179</v>
      </c>
      <c r="C1804" t="s">
        <v>179</v>
      </c>
      <c r="D1804" t="s">
        <v>585</v>
      </c>
      <c r="E1804" t="s">
        <v>467</v>
      </c>
      <c r="F1804" t="s">
        <v>69</v>
      </c>
      <c r="G1804" t="s">
        <v>70</v>
      </c>
      <c r="H1804" t="s">
        <v>27</v>
      </c>
      <c r="I1804" t="s">
        <v>28</v>
      </c>
      <c r="J1804">
        <v>3</v>
      </c>
      <c r="K1804">
        <v>0</v>
      </c>
      <c r="L1804">
        <v>0</v>
      </c>
      <c r="N1804" t="s">
        <v>57</v>
      </c>
      <c r="O1804" t="s">
        <v>31</v>
      </c>
      <c r="P1804" t="s">
        <v>58</v>
      </c>
      <c r="Q1804" t="s">
        <v>33</v>
      </c>
      <c r="T1804">
        <v>4</v>
      </c>
    </row>
    <row r="1805" spans="1:20" x14ac:dyDescent="0.45">
      <c r="A1805" t="s">
        <v>2293</v>
      </c>
      <c r="B1805" t="s">
        <v>521</v>
      </c>
      <c r="C1805" t="s">
        <v>571</v>
      </c>
      <c r="D1805" t="s">
        <v>275</v>
      </c>
      <c r="E1805" t="s">
        <v>372</v>
      </c>
      <c r="F1805" t="s">
        <v>69</v>
      </c>
      <c r="G1805" t="s">
        <v>70</v>
      </c>
      <c r="H1805" t="s">
        <v>27</v>
      </c>
      <c r="I1805" t="s">
        <v>28</v>
      </c>
      <c r="J1805">
        <v>0</v>
      </c>
      <c r="K1805">
        <v>1000</v>
      </c>
      <c r="L1805">
        <v>0</v>
      </c>
      <c r="M1805" t="s">
        <v>63</v>
      </c>
      <c r="N1805" t="s">
        <v>57</v>
      </c>
      <c r="O1805" t="s">
        <v>44</v>
      </c>
      <c r="P1805" t="s">
        <v>85</v>
      </c>
      <c r="Q1805" t="s">
        <v>33</v>
      </c>
      <c r="T1805">
        <v>1</v>
      </c>
    </row>
    <row r="1806" spans="1:20" x14ac:dyDescent="0.45">
      <c r="A1806" t="s">
        <v>2294</v>
      </c>
      <c r="B1806" t="s">
        <v>479</v>
      </c>
      <c r="C1806" t="s">
        <v>497</v>
      </c>
      <c r="D1806" t="s">
        <v>1065</v>
      </c>
      <c r="E1806" t="s">
        <v>194</v>
      </c>
      <c r="F1806" t="s">
        <v>168</v>
      </c>
      <c r="G1806" t="s">
        <v>41</v>
      </c>
      <c r="H1806" t="s">
        <v>42</v>
      </c>
      <c r="I1806" t="s">
        <v>78</v>
      </c>
      <c r="J1806">
        <v>2</v>
      </c>
      <c r="K1806">
        <v>100</v>
      </c>
      <c r="L1806">
        <v>200</v>
      </c>
      <c r="N1806" t="s">
        <v>30</v>
      </c>
      <c r="O1806" t="s">
        <v>31</v>
      </c>
      <c r="P1806" t="s">
        <v>85</v>
      </c>
      <c r="Q1806" t="s">
        <v>45</v>
      </c>
      <c r="T1806">
        <v>1</v>
      </c>
    </row>
    <row r="1807" spans="1:20" x14ac:dyDescent="0.45">
      <c r="A1807" t="s">
        <v>2295</v>
      </c>
      <c r="B1807" t="s">
        <v>266</v>
      </c>
      <c r="C1807" t="s">
        <v>630</v>
      </c>
      <c r="D1807" t="s">
        <v>945</v>
      </c>
      <c r="E1807" t="s">
        <v>365</v>
      </c>
      <c r="F1807" t="s">
        <v>115</v>
      </c>
      <c r="G1807" t="s">
        <v>116</v>
      </c>
      <c r="H1807" t="s">
        <v>71</v>
      </c>
      <c r="I1807" t="s">
        <v>117</v>
      </c>
      <c r="J1807">
        <v>3</v>
      </c>
      <c r="K1807">
        <v>100</v>
      </c>
      <c r="L1807">
        <v>300</v>
      </c>
      <c r="M1807" t="s">
        <v>63</v>
      </c>
      <c r="N1807" t="s">
        <v>73</v>
      </c>
      <c r="O1807" t="s">
        <v>31</v>
      </c>
      <c r="P1807" t="s">
        <v>85</v>
      </c>
      <c r="Q1807" t="s">
        <v>45</v>
      </c>
      <c r="T1807">
        <v>7</v>
      </c>
    </row>
    <row r="1808" spans="1:20" x14ac:dyDescent="0.45">
      <c r="A1808" t="s">
        <v>2296</v>
      </c>
      <c r="B1808" t="s">
        <v>484</v>
      </c>
      <c r="C1808" t="s">
        <v>484</v>
      </c>
      <c r="D1808" t="s">
        <v>565</v>
      </c>
      <c r="E1808" t="s">
        <v>263</v>
      </c>
      <c r="F1808" t="s">
        <v>53</v>
      </c>
      <c r="G1808" t="s">
        <v>54</v>
      </c>
      <c r="H1808" t="s">
        <v>42</v>
      </c>
      <c r="I1808" t="s">
        <v>43</v>
      </c>
      <c r="J1808">
        <v>3</v>
      </c>
      <c r="K1808">
        <v>1000</v>
      </c>
      <c r="L1808">
        <v>3000</v>
      </c>
      <c r="M1808" t="s">
        <v>56</v>
      </c>
      <c r="N1808" t="s">
        <v>73</v>
      </c>
      <c r="O1808" t="s">
        <v>44</v>
      </c>
      <c r="P1808" t="s">
        <v>32</v>
      </c>
      <c r="Q1808" t="s">
        <v>45</v>
      </c>
      <c r="T1808">
        <v>7</v>
      </c>
    </row>
    <row r="1809" spans="1:20" x14ac:dyDescent="0.45">
      <c r="A1809" t="s">
        <v>2297</v>
      </c>
      <c r="B1809" t="s">
        <v>316</v>
      </c>
      <c r="C1809" t="s">
        <v>588</v>
      </c>
      <c r="D1809" t="s">
        <v>622</v>
      </c>
      <c r="E1809" t="s">
        <v>401</v>
      </c>
      <c r="F1809" t="s">
        <v>25</v>
      </c>
      <c r="G1809" t="s">
        <v>26</v>
      </c>
      <c r="H1809" t="s">
        <v>42</v>
      </c>
      <c r="I1809" t="s">
        <v>122</v>
      </c>
      <c r="J1809">
        <v>2</v>
      </c>
      <c r="K1809">
        <v>1000</v>
      </c>
      <c r="L1809">
        <v>2438</v>
      </c>
      <c r="M1809" t="s">
        <v>63</v>
      </c>
      <c r="N1809" t="s">
        <v>73</v>
      </c>
      <c r="O1809" t="s">
        <v>79</v>
      </c>
      <c r="P1809" t="s">
        <v>32</v>
      </c>
      <c r="Q1809" t="s">
        <v>45</v>
      </c>
      <c r="R1809" t="s">
        <v>46</v>
      </c>
      <c r="T1809">
        <v>4</v>
      </c>
    </row>
    <row r="1810" spans="1:20" x14ac:dyDescent="0.45">
      <c r="A1810" t="s">
        <v>2298</v>
      </c>
      <c r="B1810" t="s">
        <v>492</v>
      </c>
      <c r="C1810" t="s">
        <v>403</v>
      </c>
      <c r="D1810" t="s">
        <v>149</v>
      </c>
      <c r="E1810" t="s">
        <v>287</v>
      </c>
      <c r="F1810" t="s">
        <v>115</v>
      </c>
      <c r="G1810" t="s">
        <v>116</v>
      </c>
      <c r="H1810" t="s">
        <v>71</v>
      </c>
      <c r="I1810" t="s">
        <v>92</v>
      </c>
      <c r="J1810">
        <v>-1</v>
      </c>
      <c r="K1810">
        <v>1000</v>
      </c>
      <c r="L1810">
        <v>-1000</v>
      </c>
      <c r="M1810" t="s">
        <v>63</v>
      </c>
      <c r="N1810" t="s">
        <v>57</v>
      </c>
      <c r="O1810" t="s">
        <v>44</v>
      </c>
      <c r="P1810" t="s">
        <v>85</v>
      </c>
      <c r="Q1810" t="s">
        <v>33</v>
      </c>
      <c r="T1810">
        <v>3</v>
      </c>
    </row>
    <row r="1811" spans="1:20" x14ac:dyDescent="0.45">
      <c r="A1811" t="s">
        <v>2299</v>
      </c>
      <c r="B1811" t="s">
        <v>945</v>
      </c>
      <c r="C1811" t="s">
        <v>706</v>
      </c>
      <c r="D1811" t="s">
        <v>508</v>
      </c>
      <c r="E1811" t="s">
        <v>280</v>
      </c>
      <c r="F1811" t="s">
        <v>40</v>
      </c>
      <c r="G1811" t="s">
        <v>41</v>
      </c>
      <c r="H1811" t="s">
        <v>42</v>
      </c>
      <c r="I1811" t="s">
        <v>122</v>
      </c>
      <c r="J1811">
        <v>2</v>
      </c>
      <c r="K1811">
        <v>0</v>
      </c>
      <c r="L1811">
        <v>0</v>
      </c>
      <c r="M1811" t="s">
        <v>29</v>
      </c>
      <c r="N1811" t="s">
        <v>30</v>
      </c>
      <c r="O1811" t="s">
        <v>64</v>
      </c>
      <c r="P1811" t="s">
        <v>58</v>
      </c>
      <c r="Q1811" t="s">
        <v>33</v>
      </c>
      <c r="T1811">
        <v>1</v>
      </c>
    </row>
    <row r="1812" spans="1:20" x14ac:dyDescent="0.45">
      <c r="A1812" t="s">
        <v>2300</v>
      </c>
      <c r="B1812" t="s">
        <v>82</v>
      </c>
      <c r="C1812" t="s">
        <v>83</v>
      </c>
      <c r="D1812" t="s">
        <v>451</v>
      </c>
      <c r="E1812" t="s">
        <v>387</v>
      </c>
      <c r="F1812" t="s">
        <v>115</v>
      </c>
      <c r="G1812" t="s">
        <v>116</v>
      </c>
      <c r="H1812" t="s">
        <v>42</v>
      </c>
      <c r="I1812" t="s">
        <v>122</v>
      </c>
      <c r="J1812">
        <v>1</v>
      </c>
      <c r="K1812">
        <v>1000</v>
      </c>
      <c r="L1812">
        <v>1000</v>
      </c>
      <c r="M1812" t="s">
        <v>56</v>
      </c>
      <c r="N1812" t="s">
        <v>93</v>
      </c>
      <c r="O1812" t="s">
        <v>64</v>
      </c>
      <c r="P1812" t="s">
        <v>58</v>
      </c>
      <c r="Q1812" t="s">
        <v>45</v>
      </c>
      <c r="R1812" t="s">
        <v>46</v>
      </c>
      <c r="S1812" t="s">
        <v>254</v>
      </c>
      <c r="T1812">
        <v>2</v>
      </c>
    </row>
    <row r="1813" spans="1:20" x14ac:dyDescent="0.45">
      <c r="A1813" t="s">
        <v>2301</v>
      </c>
      <c r="B1813" t="s">
        <v>184</v>
      </c>
      <c r="C1813" t="s">
        <v>735</v>
      </c>
      <c r="D1813" t="s">
        <v>185</v>
      </c>
      <c r="E1813" t="s">
        <v>361</v>
      </c>
      <c r="F1813" t="s">
        <v>25</v>
      </c>
      <c r="G1813" t="s">
        <v>26</v>
      </c>
      <c r="H1813" t="s">
        <v>42</v>
      </c>
      <c r="I1813" t="s">
        <v>122</v>
      </c>
      <c r="J1813">
        <v>1</v>
      </c>
      <c r="K1813">
        <v>0</v>
      </c>
      <c r="L1813">
        <v>0</v>
      </c>
      <c r="M1813" t="s">
        <v>63</v>
      </c>
      <c r="N1813" t="s">
        <v>57</v>
      </c>
      <c r="O1813" t="s">
        <v>44</v>
      </c>
      <c r="P1813" t="s">
        <v>85</v>
      </c>
      <c r="Q1813" t="s">
        <v>33</v>
      </c>
      <c r="R1813" t="s">
        <v>34</v>
      </c>
      <c r="T1813">
        <v>4</v>
      </c>
    </row>
    <row r="1814" spans="1:20" x14ac:dyDescent="0.45">
      <c r="A1814" t="s">
        <v>2302</v>
      </c>
      <c r="B1814" t="s">
        <v>677</v>
      </c>
      <c r="C1814" t="s">
        <v>677</v>
      </c>
      <c r="D1814" t="s">
        <v>162</v>
      </c>
      <c r="E1814" t="s">
        <v>361</v>
      </c>
      <c r="F1814" t="s">
        <v>91</v>
      </c>
      <c r="G1814" t="s">
        <v>41</v>
      </c>
      <c r="H1814" t="s">
        <v>71</v>
      </c>
      <c r="I1814" t="s">
        <v>92</v>
      </c>
      <c r="J1814">
        <v>1</v>
      </c>
      <c r="K1814">
        <v>0</v>
      </c>
      <c r="L1814">
        <v>0</v>
      </c>
      <c r="M1814" t="s">
        <v>29</v>
      </c>
      <c r="N1814" t="s">
        <v>57</v>
      </c>
      <c r="O1814" t="s">
        <v>31</v>
      </c>
      <c r="P1814" t="s">
        <v>58</v>
      </c>
      <c r="Q1814" t="s">
        <v>33</v>
      </c>
      <c r="R1814" t="s">
        <v>46</v>
      </c>
      <c r="S1814" t="s">
        <v>47</v>
      </c>
      <c r="T1814">
        <v>5</v>
      </c>
    </row>
    <row r="1815" spans="1:20" x14ac:dyDescent="0.45">
      <c r="A1815" t="s">
        <v>2303</v>
      </c>
      <c r="B1815" t="s">
        <v>418</v>
      </c>
      <c r="C1815" t="s">
        <v>347</v>
      </c>
      <c r="D1815" t="s">
        <v>347</v>
      </c>
      <c r="E1815" t="s">
        <v>391</v>
      </c>
      <c r="F1815" t="s">
        <v>146</v>
      </c>
      <c r="G1815" t="s">
        <v>147</v>
      </c>
      <c r="H1815" t="s">
        <v>71</v>
      </c>
      <c r="I1815" t="s">
        <v>117</v>
      </c>
      <c r="J1815">
        <v>-1</v>
      </c>
      <c r="K1815">
        <v>0</v>
      </c>
      <c r="L1815">
        <v>101</v>
      </c>
      <c r="M1815" t="s">
        <v>63</v>
      </c>
      <c r="N1815" t="s">
        <v>93</v>
      </c>
      <c r="O1815" t="s">
        <v>31</v>
      </c>
      <c r="P1815" t="s">
        <v>58</v>
      </c>
      <c r="Q1815" t="s">
        <v>33</v>
      </c>
      <c r="T1815">
        <v>0</v>
      </c>
    </row>
    <row r="1816" spans="1:20" x14ac:dyDescent="0.45">
      <c r="A1816" t="s">
        <v>2304</v>
      </c>
      <c r="B1816" t="s">
        <v>512</v>
      </c>
      <c r="C1816" t="s">
        <v>512</v>
      </c>
      <c r="D1816" t="s">
        <v>512</v>
      </c>
      <c r="E1816" t="s">
        <v>172</v>
      </c>
      <c r="F1816" t="s">
        <v>25</v>
      </c>
      <c r="G1816" t="s">
        <v>26</v>
      </c>
      <c r="H1816" t="s">
        <v>128</v>
      </c>
      <c r="I1816" t="s">
        <v>129</v>
      </c>
      <c r="J1816">
        <v>3</v>
      </c>
      <c r="K1816">
        <v>500</v>
      </c>
      <c r="L1816">
        <v>1500</v>
      </c>
      <c r="M1816" t="s">
        <v>29</v>
      </c>
      <c r="N1816" t="s">
        <v>73</v>
      </c>
      <c r="O1816" t="s">
        <v>31</v>
      </c>
      <c r="P1816" t="s">
        <v>85</v>
      </c>
      <c r="Q1816" t="s">
        <v>33</v>
      </c>
      <c r="T1816">
        <v>0</v>
      </c>
    </row>
    <row r="1817" spans="1:20" x14ac:dyDescent="0.45">
      <c r="A1817" t="s">
        <v>2305</v>
      </c>
      <c r="B1817" t="s">
        <v>157</v>
      </c>
      <c r="C1817" t="s">
        <v>156</v>
      </c>
      <c r="D1817" t="s">
        <v>510</v>
      </c>
      <c r="E1817" t="s">
        <v>194</v>
      </c>
      <c r="F1817" t="s">
        <v>40</v>
      </c>
      <c r="G1817" t="s">
        <v>41</v>
      </c>
      <c r="H1817" t="s">
        <v>42</v>
      </c>
      <c r="I1817" t="s">
        <v>43</v>
      </c>
      <c r="J1817">
        <v>-1</v>
      </c>
      <c r="K1817">
        <v>1000</v>
      </c>
      <c r="L1817">
        <v>-1436</v>
      </c>
      <c r="M1817" t="s">
        <v>63</v>
      </c>
      <c r="N1817" t="s">
        <v>73</v>
      </c>
      <c r="O1817" t="s">
        <v>79</v>
      </c>
      <c r="P1817" t="s">
        <v>85</v>
      </c>
      <c r="Q1817" t="s">
        <v>33</v>
      </c>
      <c r="R1817" t="s">
        <v>46</v>
      </c>
      <c r="S1817" t="s">
        <v>245</v>
      </c>
      <c r="T1817">
        <v>6</v>
      </c>
    </row>
    <row r="1818" spans="1:20" x14ac:dyDescent="0.45">
      <c r="A1818" t="s">
        <v>2306</v>
      </c>
      <c r="B1818" t="s">
        <v>60</v>
      </c>
      <c r="C1818" t="s">
        <v>606</v>
      </c>
      <c r="D1818" t="s">
        <v>492</v>
      </c>
      <c r="E1818" t="s">
        <v>268</v>
      </c>
      <c r="F1818" t="s">
        <v>40</v>
      </c>
      <c r="G1818" t="s">
        <v>41</v>
      </c>
      <c r="H1818" t="s">
        <v>128</v>
      </c>
      <c r="I1818" t="s">
        <v>231</v>
      </c>
      <c r="J1818">
        <v>3</v>
      </c>
      <c r="K1818">
        <v>1000</v>
      </c>
      <c r="L1818">
        <v>2771</v>
      </c>
      <c r="M1818" t="s">
        <v>63</v>
      </c>
      <c r="N1818" t="s">
        <v>93</v>
      </c>
      <c r="O1818" t="s">
        <v>44</v>
      </c>
      <c r="P1818" t="s">
        <v>58</v>
      </c>
      <c r="Q1818" t="s">
        <v>33</v>
      </c>
      <c r="T1818">
        <v>-1</v>
      </c>
    </row>
    <row r="1819" spans="1:20" x14ac:dyDescent="0.45">
      <c r="A1819" t="s">
        <v>2307</v>
      </c>
      <c r="B1819" t="s">
        <v>297</v>
      </c>
      <c r="C1819" t="s">
        <v>49</v>
      </c>
      <c r="D1819" t="s">
        <v>102</v>
      </c>
      <c r="E1819" t="s">
        <v>77</v>
      </c>
      <c r="F1819" t="s">
        <v>146</v>
      </c>
      <c r="G1819" t="s">
        <v>147</v>
      </c>
      <c r="H1819" t="s">
        <v>27</v>
      </c>
      <c r="I1819" t="s">
        <v>84</v>
      </c>
      <c r="J1819">
        <v>2</v>
      </c>
      <c r="K1819">
        <v>0</v>
      </c>
      <c r="L1819">
        <v>0</v>
      </c>
      <c r="M1819" t="s">
        <v>56</v>
      </c>
      <c r="N1819" t="s">
        <v>93</v>
      </c>
      <c r="O1819" t="s">
        <v>44</v>
      </c>
      <c r="P1819" t="s">
        <v>58</v>
      </c>
      <c r="Q1819" t="s">
        <v>33</v>
      </c>
      <c r="T1819">
        <v>5</v>
      </c>
    </row>
    <row r="1820" spans="1:20" x14ac:dyDescent="0.45">
      <c r="A1820" t="s">
        <v>2308</v>
      </c>
      <c r="B1820" t="s">
        <v>713</v>
      </c>
      <c r="C1820" t="s">
        <v>749</v>
      </c>
      <c r="D1820" t="s">
        <v>445</v>
      </c>
      <c r="E1820" t="s">
        <v>284</v>
      </c>
      <c r="F1820" t="s">
        <v>69</v>
      </c>
      <c r="G1820" t="s">
        <v>70</v>
      </c>
      <c r="H1820" t="s">
        <v>128</v>
      </c>
      <c r="I1820" t="s">
        <v>129</v>
      </c>
      <c r="J1820">
        <v>0</v>
      </c>
      <c r="K1820">
        <v>1000</v>
      </c>
      <c r="L1820">
        <v>0</v>
      </c>
      <c r="M1820" t="s">
        <v>29</v>
      </c>
      <c r="N1820" t="s">
        <v>73</v>
      </c>
      <c r="O1820" t="s">
        <v>79</v>
      </c>
      <c r="P1820" t="s">
        <v>85</v>
      </c>
      <c r="Q1820" t="s">
        <v>33</v>
      </c>
      <c r="T1820">
        <v>2</v>
      </c>
    </row>
    <row r="1821" spans="1:20" x14ac:dyDescent="0.45">
      <c r="A1821" t="s">
        <v>2309</v>
      </c>
      <c r="B1821" t="s">
        <v>554</v>
      </c>
      <c r="C1821" t="s">
        <v>728</v>
      </c>
      <c r="D1821" t="s">
        <v>518</v>
      </c>
      <c r="E1821" t="s">
        <v>774</v>
      </c>
      <c r="F1821" t="s">
        <v>40</v>
      </c>
      <c r="G1821" t="s">
        <v>41</v>
      </c>
      <c r="H1821" t="s">
        <v>128</v>
      </c>
      <c r="I1821" t="s">
        <v>231</v>
      </c>
      <c r="J1821">
        <v>3</v>
      </c>
      <c r="K1821">
        <v>100</v>
      </c>
      <c r="L1821">
        <v>300</v>
      </c>
      <c r="M1821" t="s">
        <v>56</v>
      </c>
      <c r="N1821" t="s">
        <v>30</v>
      </c>
      <c r="O1821" t="s">
        <v>64</v>
      </c>
      <c r="P1821" t="s">
        <v>32</v>
      </c>
      <c r="Q1821" t="s">
        <v>33</v>
      </c>
      <c r="T1821">
        <v>5</v>
      </c>
    </row>
    <row r="1822" spans="1:20" x14ac:dyDescent="0.45">
      <c r="A1822" t="s">
        <v>2310</v>
      </c>
      <c r="B1822" t="s">
        <v>908</v>
      </c>
      <c r="C1822" t="s">
        <v>83</v>
      </c>
      <c r="D1822" t="s">
        <v>636</v>
      </c>
      <c r="E1822" t="s">
        <v>387</v>
      </c>
      <c r="F1822" t="s">
        <v>40</v>
      </c>
      <c r="G1822" t="s">
        <v>41</v>
      </c>
      <c r="H1822" t="s">
        <v>71</v>
      </c>
      <c r="I1822" t="s">
        <v>117</v>
      </c>
      <c r="J1822">
        <v>3</v>
      </c>
      <c r="K1822">
        <v>0</v>
      </c>
      <c r="L1822">
        <v>0</v>
      </c>
      <c r="M1822" t="s">
        <v>63</v>
      </c>
      <c r="N1822" t="s">
        <v>73</v>
      </c>
      <c r="O1822" t="s">
        <v>44</v>
      </c>
      <c r="P1822" t="s">
        <v>32</v>
      </c>
      <c r="Q1822" t="s">
        <v>45</v>
      </c>
      <c r="R1822" t="s">
        <v>34</v>
      </c>
      <c r="T1822">
        <v>6</v>
      </c>
    </row>
    <row r="1823" spans="1:20" x14ac:dyDescent="0.45">
      <c r="A1823" t="s">
        <v>2311</v>
      </c>
      <c r="B1823" t="s">
        <v>479</v>
      </c>
      <c r="C1823" t="s">
        <v>479</v>
      </c>
      <c r="D1823" t="s">
        <v>343</v>
      </c>
      <c r="E1823" t="s">
        <v>339</v>
      </c>
      <c r="F1823" t="s">
        <v>168</v>
      </c>
      <c r="G1823" t="s">
        <v>41</v>
      </c>
      <c r="H1823" t="s">
        <v>71</v>
      </c>
      <c r="I1823" t="s">
        <v>117</v>
      </c>
      <c r="J1823">
        <v>2</v>
      </c>
      <c r="K1823">
        <v>500</v>
      </c>
      <c r="L1823">
        <v>1000</v>
      </c>
      <c r="M1823" t="s">
        <v>56</v>
      </c>
      <c r="N1823" t="s">
        <v>30</v>
      </c>
      <c r="O1823" t="s">
        <v>31</v>
      </c>
      <c r="P1823" t="s">
        <v>85</v>
      </c>
      <c r="Q1823" t="s">
        <v>45</v>
      </c>
      <c r="R1823" t="s">
        <v>34</v>
      </c>
      <c r="T1823">
        <v>3</v>
      </c>
    </row>
    <row r="1824" spans="1:20" x14ac:dyDescent="0.45">
      <c r="A1824" t="s">
        <v>2312</v>
      </c>
      <c r="B1824" t="s">
        <v>486</v>
      </c>
      <c r="C1824" t="s">
        <v>158</v>
      </c>
      <c r="D1824" t="s">
        <v>192</v>
      </c>
      <c r="E1824" t="s">
        <v>596</v>
      </c>
      <c r="F1824" t="s">
        <v>91</v>
      </c>
      <c r="G1824" t="s">
        <v>41</v>
      </c>
      <c r="H1824" t="s">
        <v>128</v>
      </c>
      <c r="I1824" t="s">
        <v>231</v>
      </c>
      <c r="J1824">
        <v>-1</v>
      </c>
      <c r="K1824">
        <v>0</v>
      </c>
      <c r="L1824">
        <v>0</v>
      </c>
      <c r="M1824" t="s">
        <v>29</v>
      </c>
      <c r="N1824" t="s">
        <v>30</v>
      </c>
      <c r="O1824" t="s">
        <v>31</v>
      </c>
      <c r="P1824" t="s">
        <v>85</v>
      </c>
      <c r="Q1824" t="s">
        <v>33</v>
      </c>
      <c r="R1824" t="s">
        <v>34</v>
      </c>
      <c r="T1824">
        <v>6</v>
      </c>
    </row>
    <row r="1825" spans="1:20" x14ac:dyDescent="0.45">
      <c r="A1825" t="s">
        <v>2313</v>
      </c>
      <c r="B1825" t="s">
        <v>637</v>
      </c>
      <c r="C1825" t="s">
        <v>637</v>
      </c>
      <c r="D1825" t="s">
        <v>153</v>
      </c>
      <c r="E1825" t="s">
        <v>249</v>
      </c>
      <c r="F1825" t="s">
        <v>168</v>
      </c>
      <c r="G1825" t="s">
        <v>41</v>
      </c>
      <c r="H1825" t="s">
        <v>128</v>
      </c>
      <c r="I1825" t="s">
        <v>169</v>
      </c>
      <c r="J1825">
        <v>3</v>
      </c>
      <c r="K1825">
        <v>0</v>
      </c>
      <c r="L1825">
        <v>0</v>
      </c>
      <c r="M1825" t="s">
        <v>56</v>
      </c>
      <c r="N1825" t="s">
        <v>93</v>
      </c>
      <c r="O1825" t="s">
        <v>79</v>
      </c>
      <c r="P1825" t="s">
        <v>58</v>
      </c>
      <c r="Q1825" t="s">
        <v>33</v>
      </c>
      <c r="R1825" t="s">
        <v>34</v>
      </c>
      <c r="T1825">
        <v>4</v>
      </c>
    </row>
    <row r="1826" spans="1:20" x14ac:dyDescent="0.45">
      <c r="A1826" t="s">
        <v>2314</v>
      </c>
      <c r="B1826" t="s">
        <v>654</v>
      </c>
      <c r="C1826" t="s">
        <v>453</v>
      </c>
      <c r="D1826" t="s">
        <v>242</v>
      </c>
      <c r="E1826" t="s">
        <v>268</v>
      </c>
      <c r="F1826" t="s">
        <v>53</v>
      </c>
      <c r="G1826" t="s">
        <v>54</v>
      </c>
      <c r="H1826" t="s">
        <v>128</v>
      </c>
      <c r="I1826" t="s">
        <v>129</v>
      </c>
      <c r="J1826">
        <v>-1</v>
      </c>
      <c r="K1826">
        <v>0</v>
      </c>
      <c r="L1826">
        <v>0</v>
      </c>
      <c r="N1826" t="s">
        <v>57</v>
      </c>
      <c r="O1826" t="s">
        <v>79</v>
      </c>
      <c r="P1826" t="s">
        <v>58</v>
      </c>
      <c r="Q1826" t="s">
        <v>33</v>
      </c>
      <c r="R1826" t="s">
        <v>34</v>
      </c>
      <c r="T1826">
        <v>-1</v>
      </c>
    </row>
    <row r="1827" spans="1:20" x14ac:dyDescent="0.45">
      <c r="A1827" t="s">
        <v>2315</v>
      </c>
      <c r="B1827" t="s">
        <v>266</v>
      </c>
      <c r="C1827" t="s">
        <v>386</v>
      </c>
      <c r="D1827" t="s">
        <v>358</v>
      </c>
      <c r="E1827" t="s">
        <v>52</v>
      </c>
      <c r="F1827" t="s">
        <v>115</v>
      </c>
      <c r="G1827" t="s">
        <v>116</v>
      </c>
      <c r="H1827" t="s">
        <v>42</v>
      </c>
      <c r="I1827" t="s">
        <v>43</v>
      </c>
      <c r="J1827">
        <v>1</v>
      </c>
      <c r="K1827">
        <v>1000</v>
      </c>
      <c r="L1827">
        <v>1000</v>
      </c>
      <c r="M1827" t="s">
        <v>63</v>
      </c>
      <c r="N1827" t="s">
        <v>30</v>
      </c>
      <c r="O1827" t="s">
        <v>79</v>
      </c>
      <c r="P1827" t="s">
        <v>85</v>
      </c>
      <c r="Q1827" t="s">
        <v>45</v>
      </c>
      <c r="T1827">
        <v>-1</v>
      </c>
    </row>
    <row r="1828" spans="1:20" x14ac:dyDescent="0.45">
      <c r="A1828" t="s">
        <v>2316</v>
      </c>
      <c r="B1828" t="s">
        <v>200</v>
      </c>
      <c r="C1828" t="s">
        <v>200</v>
      </c>
      <c r="D1828" t="s">
        <v>416</v>
      </c>
      <c r="E1828" t="s">
        <v>498</v>
      </c>
      <c r="F1828" t="s">
        <v>91</v>
      </c>
      <c r="G1828" t="s">
        <v>41</v>
      </c>
      <c r="H1828" t="s">
        <v>27</v>
      </c>
      <c r="I1828" t="s">
        <v>55</v>
      </c>
      <c r="J1828">
        <v>1</v>
      </c>
      <c r="K1828">
        <v>2000</v>
      </c>
      <c r="L1828">
        <v>2000</v>
      </c>
      <c r="M1828" t="s">
        <v>29</v>
      </c>
      <c r="N1828" t="s">
        <v>73</v>
      </c>
      <c r="O1828" t="s">
        <v>31</v>
      </c>
      <c r="P1828" t="s">
        <v>32</v>
      </c>
      <c r="Q1828" t="s">
        <v>45</v>
      </c>
      <c r="R1828" t="s">
        <v>46</v>
      </c>
      <c r="S1828" t="s">
        <v>245</v>
      </c>
      <c r="T1828">
        <v>-1</v>
      </c>
    </row>
    <row r="1829" spans="1:20" x14ac:dyDescent="0.45">
      <c r="A1829" t="s">
        <v>2317</v>
      </c>
      <c r="B1829" t="s">
        <v>781</v>
      </c>
      <c r="C1829" t="s">
        <v>781</v>
      </c>
      <c r="D1829" t="s">
        <v>1012</v>
      </c>
      <c r="E1829" t="s">
        <v>236</v>
      </c>
      <c r="F1829" t="s">
        <v>91</v>
      </c>
      <c r="G1829" t="s">
        <v>41</v>
      </c>
      <c r="H1829" t="s">
        <v>42</v>
      </c>
      <c r="I1829" t="s">
        <v>43</v>
      </c>
      <c r="J1829">
        <v>1</v>
      </c>
      <c r="K1829">
        <v>100</v>
      </c>
      <c r="L1829">
        <v>100</v>
      </c>
      <c r="N1829" t="s">
        <v>30</v>
      </c>
      <c r="O1829" t="s">
        <v>44</v>
      </c>
      <c r="P1829" t="s">
        <v>85</v>
      </c>
      <c r="Q1829" t="s">
        <v>33</v>
      </c>
      <c r="R1829" t="s">
        <v>34</v>
      </c>
      <c r="T1829">
        <v>-1</v>
      </c>
    </row>
    <row r="1830" spans="1:20" x14ac:dyDescent="0.45">
      <c r="A1830" t="s">
        <v>2318</v>
      </c>
      <c r="B1830" t="s">
        <v>445</v>
      </c>
      <c r="C1830" t="s">
        <v>859</v>
      </c>
      <c r="D1830" t="s">
        <v>689</v>
      </c>
      <c r="E1830" t="s">
        <v>339</v>
      </c>
      <c r="F1830" t="s">
        <v>115</v>
      </c>
      <c r="G1830" t="s">
        <v>116</v>
      </c>
      <c r="H1830" t="s">
        <v>71</v>
      </c>
      <c r="I1830" t="s">
        <v>117</v>
      </c>
      <c r="J1830">
        <v>1</v>
      </c>
      <c r="K1830">
        <v>500</v>
      </c>
      <c r="L1830">
        <v>953</v>
      </c>
      <c r="M1830" t="s">
        <v>63</v>
      </c>
      <c r="N1830" t="s">
        <v>30</v>
      </c>
      <c r="O1830" t="s">
        <v>44</v>
      </c>
      <c r="P1830" t="s">
        <v>58</v>
      </c>
      <c r="Q1830" t="s">
        <v>45</v>
      </c>
      <c r="R1830" t="s">
        <v>46</v>
      </c>
      <c r="S1830" t="s">
        <v>245</v>
      </c>
      <c r="T1830">
        <v>2</v>
      </c>
    </row>
    <row r="1831" spans="1:20" x14ac:dyDescent="0.45">
      <c r="A1831" t="s">
        <v>2319</v>
      </c>
      <c r="B1831" t="s">
        <v>37</v>
      </c>
      <c r="C1831" t="s">
        <v>538</v>
      </c>
      <c r="D1831" t="s">
        <v>207</v>
      </c>
      <c r="E1831" t="s">
        <v>97</v>
      </c>
      <c r="F1831" t="s">
        <v>115</v>
      </c>
      <c r="G1831" t="s">
        <v>116</v>
      </c>
      <c r="H1831" t="s">
        <v>42</v>
      </c>
      <c r="I1831" t="s">
        <v>78</v>
      </c>
      <c r="J1831">
        <v>-1</v>
      </c>
      <c r="K1831">
        <v>500</v>
      </c>
      <c r="L1831">
        <v>-500</v>
      </c>
      <c r="N1831" t="s">
        <v>30</v>
      </c>
      <c r="O1831" t="s">
        <v>64</v>
      </c>
      <c r="P1831" t="s">
        <v>85</v>
      </c>
      <c r="Q1831" t="s">
        <v>33</v>
      </c>
      <c r="R1831" t="s">
        <v>34</v>
      </c>
      <c r="T1831">
        <v>3</v>
      </c>
    </row>
    <row r="1832" spans="1:20" x14ac:dyDescent="0.45">
      <c r="A1832" t="s">
        <v>2320</v>
      </c>
      <c r="B1832" t="s">
        <v>243</v>
      </c>
      <c r="C1832" t="s">
        <v>654</v>
      </c>
      <c r="D1832" t="s">
        <v>183</v>
      </c>
      <c r="E1832" t="s">
        <v>359</v>
      </c>
      <c r="F1832" t="s">
        <v>91</v>
      </c>
      <c r="G1832" t="s">
        <v>41</v>
      </c>
      <c r="H1832" t="s">
        <v>42</v>
      </c>
      <c r="I1832" t="s">
        <v>43</v>
      </c>
      <c r="J1832">
        <v>-1</v>
      </c>
      <c r="K1832">
        <v>0</v>
      </c>
      <c r="L1832">
        <v>0</v>
      </c>
      <c r="M1832" t="s">
        <v>56</v>
      </c>
      <c r="N1832" t="s">
        <v>57</v>
      </c>
      <c r="O1832" t="s">
        <v>31</v>
      </c>
      <c r="P1832" t="s">
        <v>58</v>
      </c>
      <c r="Q1832" t="s">
        <v>33</v>
      </c>
      <c r="R1832" t="s">
        <v>34</v>
      </c>
      <c r="T1832">
        <v>4</v>
      </c>
    </row>
    <row r="1833" spans="1:20" x14ac:dyDescent="0.45">
      <c r="A1833" t="s">
        <v>2321</v>
      </c>
      <c r="B1833" t="s">
        <v>628</v>
      </c>
      <c r="C1833" t="s">
        <v>628</v>
      </c>
      <c r="D1833" t="s">
        <v>197</v>
      </c>
      <c r="E1833" t="s">
        <v>141</v>
      </c>
      <c r="F1833" t="s">
        <v>25</v>
      </c>
      <c r="G1833" t="s">
        <v>26</v>
      </c>
      <c r="H1833" t="s">
        <v>27</v>
      </c>
      <c r="I1833" t="s">
        <v>55</v>
      </c>
      <c r="J1833">
        <v>1</v>
      </c>
      <c r="K1833">
        <v>2000</v>
      </c>
      <c r="L1833">
        <v>2000</v>
      </c>
      <c r="M1833" t="s">
        <v>63</v>
      </c>
      <c r="N1833" t="s">
        <v>93</v>
      </c>
      <c r="O1833" t="s">
        <v>64</v>
      </c>
      <c r="P1833" t="s">
        <v>58</v>
      </c>
      <c r="Q1833" t="s">
        <v>45</v>
      </c>
      <c r="R1833" t="s">
        <v>46</v>
      </c>
      <c r="T1833">
        <v>5</v>
      </c>
    </row>
    <row r="1834" spans="1:20" x14ac:dyDescent="0.45">
      <c r="A1834" t="s">
        <v>2322</v>
      </c>
      <c r="B1834" t="s">
        <v>143</v>
      </c>
      <c r="C1834" t="s">
        <v>283</v>
      </c>
      <c r="D1834" t="s">
        <v>21</v>
      </c>
      <c r="E1834" t="s">
        <v>420</v>
      </c>
      <c r="F1834" t="s">
        <v>146</v>
      </c>
      <c r="G1834" t="s">
        <v>147</v>
      </c>
      <c r="H1834" t="s">
        <v>128</v>
      </c>
      <c r="I1834" t="s">
        <v>169</v>
      </c>
      <c r="J1834">
        <v>2</v>
      </c>
      <c r="K1834">
        <v>0</v>
      </c>
      <c r="L1834">
        <v>0</v>
      </c>
      <c r="M1834" t="s">
        <v>63</v>
      </c>
      <c r="N1834" t="s">
        <v>73</v>
      </c>
      <c r="O1834" t="s">
        <v>31</v>
      </c>
      <c r="P1834" t="s">
        <v>58</v>
      </c>
      <c r="Q1834" t="s">
        <v>45</v>
      </c>
      <c r="R1834" t="s">
        <v>46</v>
      </c>
      <c r="T1834">
        <v>7</v>
      </c>
    </row>
    <row r="1835" spans="1:20" x14ac:dyDescent="0.45">
      <c r="A1835" t="s">
        <v>2323</v>
      </c>
      <c r="B1835" t="s">
        <v>67</v>
      </c>
      <c r="C1835" t="s">
        <v>533</v>
      </c>
      <c r="D1835" t="s">
        <v>346</v>
      </c>
      <c r="E1835" t="s">
        <v>960</v>
      </c>
      <c r="F1835" t="s">
        <v>146</v>
      </c>
      <c r="G1835" t="s">
        <v>147</v>
      </c>
      <c r="H1835" t="s">
        <v>71</v>
      </c>
      <c r="I1835" t="s">
        <v>92</v>
      </c>
      <c r="J1835">
        <v>1</v>
      </c>
      <c r="K1835">
        <v>100</v>
      </c>
      <c r="L1835">
        <v>100</v>
      </c>
      <c r="M1835" t="s">
        <v>63</v>
      </c>
      <c r="N1835" t="s">
        <v>57</v>
      </c>
      <c r="O1835" t="s">
        <v>31</v>
      </c>
      <c r="P1835" t="s">
        <v>85</v>
      </c>
      <c r="Q1835" t="s">
        <v>45</v>
      </c>
      <c r="R1835" t="s">
        <v>34</v>
      </c>
      <c r="T1835">
        <v>6</v>
      </c>
    </row>
    <row r="1836" spans="1:20" x14ac:dyDescent="0.45">
      <c r="A1836" t="s">
        <v>2324</v>
      </c>
      <c r="B1836" t="s">
        <v>821</v>
      </c>
      <c r="C1836" t="s">
        <v>1444</v>
      </c>
      <c r="D1836" t="s">
        <v>304</v>
      </c>
      <c r="E1836" t="s">
        <v>186</v>
      </c>
      <c r="F1836" t="s">
        <v>25</v>
      </c>
      <c r="G1836" t="s">
        <v>26</v>
      </c>
      <c r="H1836" t="s">
        <v>128</v>
      </c>
      <c r="I1836" t="s">
        <v>169</v>
      </c>
      <c r="J1836">
        <v>1</v>
      </c>
      <c r="K1836">
        <v>500</v>
      </c>
      <c r="L1836">
        <v>312</v>
      </c>
      <c r="N1836" t="s">
        <v>30</v>
      </c>
      <c r="O1836" t="s">
        <v>79</v>
      </c>
      <c r="P1836" t="s">
        <v>58</v>
      </c>
      <c r="Q1836" t="s">
        <v>45</v>
      </c>
      <c r="R1836" t="s">
        <v>46</v>
      </c>
      <c r="T1836">
        <v>-1</v>
      </c>
    </row>
    <row r="1837" spans="1:20" x14ac:dyDescent="0.45">
      <c r="A1837" t="s">
        <v>2325</v>
      </c>
      <c r="B1837" t="s">
        <v>304</v>
      </c>
      <c r="C1837" t="s">
        <v>1444</v>
      </c>
      <c r="D1837" t="s">
        <v>739</v>
      </c>
      <c r="E1837" t="s">
        <v>365</v>
      </c>
      <c r="F1837" t="s">
        <v>69</v>
      </c>
      <c r="G1837" t="s">
        <v>70</v>
      </c>
      <c r="H1837" t="s">
        <v>71</v>
      </c>
      <c r="I1837" t="s">
        <v>72</v>
      </c>
      <c r="J1837">
        <v>0</v>
      </c>
      <c r="K1837">
        <v>1000</v>
      </c>
      <c r="L1837">
        <v>0</v>
      </c>
      <c r="M1837" t="s">
        <v>29</v>
      </c>
      <c r="N1837" t="s">
        <v>73</v>
      </c>
      <c r="O1837" t="s">
        <v>31</v>
      </c>
      <c r="P1837" t="s">
        <v>58</v>
      </c>
      <c r="Q1837" t="s">
        <v>45</v>
      </c>
      <c r="R1837" t="s">
        <v>34</v>
      </c>
      <c r="T1837">
        <v>3</v>
      </c>
    </row>
    <row r="1838" spans="1:20" x14ac:dyDescent="0.45">
      <c r="A1838" t="s">
        <v>2326</v>
      </c>
      <c r="B1838" t="s">
        <v>745</v>
      </c>
      <c r="C1838" t="s">
        <v>185</v>
      </c>
      <c r="D1838" t="s">
        <v>442</v>
      </c>
      <c r="E1838" t="s">
        <v>190</v>
      </c>
      <c r="F1838" t="s">
        <v>25</v>
      </c>
      <c r="G1838" t="s">
        <v>26</v>
      </c>
      <c r="H1838" t="s">
        <v>27</v>
      </c>
      <c r="I1838" t="s">
        <v>84</v>
      </c>
      <c r="J1838">
        <v>0</v>
      </c>
      <c r="K1838">
        <v>0</v>
      </c>
      <c r="L1838">
        <v>-448</v>
      </c>
      <c r="N1838" t="s">
        <v>93</v>
      </c>
      <c r="O1838" t="s">
        <v>64</v>
      </c>
      <c r="P1838" t="s">
        <v>85</v>
      </c>
      <c r="Q1838" t="s">
        <v>45</v>
      </c>
      <c r="R1838" t="s">
        <v>46</v>
      </c>
      <c r="S1838" t="s">
        <v>47</v>
      </c>
      <c r="T1838">
        <v>5</v>
      </c>
    </row>
    <row r="1839" spans="1:20" x14ac:dyDescent="0.45">
      <c r="A1839" t="s">
        <v>2327</v>
      </c>
      <c r="B1839" t="s">
        <v>61</v>
      </c>
      <c r="C1839" t="s">
        <v>492</v>
      </c>
      <c r="D1839" t="s">
        <v>353</v>
      </c>
      <c r="E1839" t="s">
        <v>221</v>
      </c>
      <c r="F1839" t="s">
        <v>69</v>
      </c>
      <c r="G1839" t="s">
        <v>70</v>
      </c>
      <c r="H1839" t="s">
        <v>71</v>
      </c>
      <c r="I1839" t="s">
        <v>117</v>
      </c>
      <c r="J1839">
        <v>1</v>
      </c>
      <c r="K1839">
        <v>500</v>
      </c>
      <c r="L1839">
        <v>500</v>
      </c>
      <c r="M1839" t="s">
        <v>63</v>
      </c>
      <c r="N1839" t="s">
        <v>30</v>
      </c>
      <c r="O1839" t="s">
        <v>79</v>
      </c>
      <c r="P1839" t="s">
        <v>85</v>
      </c>
      <c r="Q1839" t="s">
        <v>45</v>
      </c>
      <c r="R1839" t="s">
        <v>34</v>
      </c>
      <c r="T1839">
        <v>-1</v>
      </c>
    </row>
    <row r="1840" spans="1:20" x14ac:dyDescent="0.45">
      <c r="A1840" t="s">
        <v>2328</v>
      </c>
      <c r="B1840" t="s">
        <v>144</v>
      </c>
      <c r="C1840" t="s">
        <v>329</v>
      </c>
      <c r="D1840" t="s">
        <v>145</v>
      </c>
      <c r="E1840" t="s">
        <v>495</v>
      </c>
      <c r="F1840" t="s">
        <v>53</v>
      </c>
      <c r="G1840" t="s">
        <v>54</v>
      </c>
      <c r="H1840" t="s">
        <v>42</v>
      </c>
      <c r="I1840" t="s">
        <v>78</v>
      </c>
      <c r="J1840">
        <v>-1</v>
      </c>
      <c r="K1840">
        <v>500</v>
      </c>
      <c r="L1840">
        <v>-500</v>
      </c>
      <c r="N1840" t="s">
        <v>93</v>
      </c>
      <c r="O1840" t="s">
        <v>64</v>
      </c>
      <c r="P1840" t="s">
        <v>85</v>
      </c>
      <c r="Q1840" t="s">
        <v>33</v>
      </c>
      <c r="T1840">
        <v>3</v>
      </c>
    </row>
    <row r="1841" spans="1:20" x14ac:dyDescent="0.45">
      <c r="A1841" t="s">
        <v>2329</v>
      </c>
      <c r="B1841" t="s">
        <v>441</v>
      </c>
      <c r="C1841" t="s">
        <v>133</v>
      </c>
      <c r="D1841" t="s">
        <v>133</v>
      </c>
      <c r="E1841" t="s">
        <v>387</v>
      </c>
      <c r="F1841" t="s">
        <v>53</v>
      </c>
      <c r="G1841" t="s">
        <v>54</v>
      </c>
      <c r="H1841" t="s">
        <v>27</v>
      </c>
      <c r="I1841" t="s">
        <v>55</v>
      </c>
      <c r="J1841">
        <v>0</v>
      </c>
      <c r="K1841">
        <v>0</v>
      </c>
      <c r="L1841">
        <v>0</v>
      </c>
      <c r="N1841" t="s">
        <v>30</v>
      </c>
      <c r="O1841" t="s">
        <v>44</v>
      </c>
      <c r="P1841" t="s">
        <v>32</v>
      </c>
      <c r="Q1841" t="s">
        <v>45</v>
      </c>
      <c r="R1841" t="s">
        <v>34</v>
      </c>
      <c r="T1841">
        <v>0</v>
      </c>
    </row>
    <row r="1842" spans="1:20" x14ac:dyDescent="0.45">
      <c r="A1842" t="s">
        <v>2330</v>
      </c>
      <c r="B1842" t="s">
        <v>225</v>
      </c>
      <c r="C1842" t="s">
        <v>892</v>
      </c>
      <c r="D1842" t="s">
        <v>437</v>
      </c>
      <c r="E1842" t="s">
        <v>271</v>
      </c>
      <c r="F1842" t="s">
        <v>91</v>
      </c>
      <c r="G1842" t="s">
        <v>41</v>
      </c>
      <c r="H1842" t="s">
        <v>71</v>
      </c>
      <c r="I1842" t="s">
        <v>92</v>
      </c>
      <c r="J1842">
        <v>-1</v>
      </c>
      <c r="K1842">
        <v>0</v>
      </c>
      <c r="L1842">
        <v>0</v>
      </c>
      <c r="M1842" t="s">
        <v>63</v>
      </c>
      <c r="N1842" t="s">
        <v>57</v>
      </c>
      <c r="O1842" t="s">
        <v>64</v>
      </c>
      <c r="P1842" t="s">
        <v>32</v>
      </c>
      <c r="Q1842" t="s">
        <v>33</v>
      </c>
      <c r="T1842">
        <v>-1</v>
      </c>
    </row>
    <row r="1843" spans="1:20" x14ac:dyDescent="0.45">
      <c r="A1843" t="s">
        <v>2331</v>
      </c>
      <c r="B1843" t="s">
        <v>416</v>
      </c>
      <c r="C1843" t="s">
        <v>199</v>
      </c>
      <c r="D1843" t="s">
        <v>201</v>
      </c>
      <c r="E1843" t="s">
        <v>287</v>
      </c>
      <c r="F1843" t="s">
        <v>25</v>
      </c>
      <c r="G1843" t="s">
        <v>26</v>
      </c>
      <c r="H1843" t="s">
        <v>128</v>
      </c>
      <c r="I1843" t="s">
        <v>231</v>
      </c>
      <c r="J1843">
        <v>-1</v>
      </c>
      <c r="K1843">
        <v>100</v>
      </c>
      <c r="L1843">
        <v>-100</v>
      </c>
      <c r="M1843" t="s">
        <v>56</v>
      </c>
      <c r="N1843" t="s">
        <v>73</v>
      </c>
      <c r="O1843" t="s">
        <v>31</v>
      </c>
      <c r="P1843" t="s">
        <v>85</v>
      </c>
      <c r="Q1843" t="s">
        <v>33</v>
      </c>
      <c r="R1843" t="s">
        <v>46</v>
      </c>
      <c r="T1843">
        <v>6</v>
      </c>
    </row>
    <row r="1844" spans="1:20" x14ac:dyDescent="0.45">
      <c r="A1844" t="s">
        <v>2332</v>
      </c>
      <c r="B1844" t="s">
        <v>520</v>
      </c>
      <c r="C1844" t="s">
        <v>521</v>
      </c>
      <c r="D1844" t="s">
        <v>171</v>
      </c>
      <c r="E1844" t="s">
        <v>607</v>
      </c>
      <c r="F1844" t="s">
        <v>53</v>
      </c>
      <c r="G1844" t="s">
        <v>54</v>
      </c>
      <c r="H1844" t="s">
        <v>71</v>
      </c>
      <c r="I1844" t="s">
        <v>72</v>
      </c>
      <c r="J1844">
        <v>2</v>
      </c>
      <c r="K1844">
        <v>100</v>
      </c>
      <c r="L1844">
        <v>200</v>
      </c>
      <c r="M1844" t="s">
        <v>29</v>
      </c>
      <c r="N1844" t="s">
        <v>30</v>
      </c>
      <c r="O1844" t="s">
        <v>44</v>
      </c>
      <c r="P1844" t="s">
        <v>32</v>
      </c>
      <c r="Q1844" t="s">
        <v>33</v>
      </c>
      <c r="R1844" t="s">
        <v>34</v>
      </c>
      <c r="T1844">
        <v>4</v>
      </c>
    </row>
    <row r="1845" spans="1:20" x14ac:dyDescent="0.45">
      <c r="A1845" t="s">
        <v>2333</v>
      </c>
      <c r="B1845" t="s">
        <v>119</v>
      </c>
      <c r="C1845" t="s">
        <v>119</v>
      </c>
      <c r="D1845" t="s">
        <v>416</v>
      </c>
      <c r="E1845" t="s">
        <v>141</v>
      </c>
      <c r="F1845" t="s">
        <v>40</v>
      </c>
      <c r="G1845" t="s">
        <v>41</v>
      </c>
      <c r="H1845" t="s">
        <v>27</v>
      </c>
      <c r="I1845" t="s">
        <v>84</v>
      </c>
      <c r="J1845">
        <v>1</v>
      </c>
      <c r="K1845">
        <v>100</v>
      </c>
      <c r="L1845">
        <v>100</v>
      </c>
      <c r="N1845" t="s">
        <v>93</v>
      </c>
      <c r="O1845" t="s">
        <v>44</v>
      </c>
      <c r="P1845" t="s">
        <v>85</v>
      </c>
      <c r="Q1845" t="s">
        <v>45</v>
      </c>
      <c r="T1845">
        <v>6</v>
      </c>
    </row>
    <row r="1846" spans="1:20" x14ac:dyDescent="0.45">
      <c r="A1846" t="s">
        <v>2334</v>
      </c>
      <c r="B1846" t="s">
        <v>309</v>
      </c>
      <c r="C1846" t="s">
        <v>211</v>
      </c>
      <c r="D1846" t="s">
        <v>398</v>
      </c>
      <c r="E1846" t="s">
        <v>387</v>
      </c>
      <c r="F1846" t="s">
        <v>168</v>
      </c>
      <c r="G1846" t="s">
        <v>41</v>
      </c>
      <c r="H1846" t="s">
        <v>71</v>
      </c>
      <c r="I1846" t="s">
        <v>117</v>
      </c>
      <c r="J1846">
        <v>1</v>
      </c>
      <c r="K1846">
        <v>1000</v>
      </c>
      <c r="L1846">
        <v>1000</v>
      </c>
      <c r="M1846" t="s">
        <v>29</v>
      </c>
      <c r="N1846" t="s">
        <v>30</v>
      </c>
      <c r="O1846" t="s">
        <v>44</v>
      </c>
      <c r="P1846" t="s">
        <v>32</v>
      </c>
      <c r="Q1846" t="s">
        <v>45</v>
      </c>
      <c r="T1846">
        <v>3</v>
      </c>
    </row>
    <row r="1847" spans="1:20" x14ac:dyDescent="0.45">
      <c r="A1847" t="s">
        <v>2335</v>
      </c>
      <c r="B1847" t="s">
        <v>200</v>
      </c>
      <c r="C1847" t="s">
        <v>416</v>
      </c>
      <c r="D1847" t="s">
        <v>273</v>
      </c>
      <c r="E1847" t="s">
        <v>205</v>
      </c>
      <c r="F1847" t="s">
        <v>146</v>
      </c>
      <c r="G1847" t="s">
        <v>147</v>
      </c>
      <c r="H1847" t="s">
        <v>71</v>
      </c>
      <c r="I1847" t="s">
        <v>117</v>
      </c>
      <c r="J1847">
        <v>2</v>
      </c>
      <c r="K1847">
        <v>2000</v>
      </c>
      <c r="L1847">
        <v>4000</v>
      </c>
      <c r="N1847" t="s">
        <v>93</v>
      </c>
      <c r="O1847" t="s">
        <v>79</v>
      </c>
      <c r="P1847" t="s">
        <v>58</v>
      </c>
      <c r="Q1847" t="s">
        <v>45</v>
      </c>
      <c r="R1847" t="s">
        <v>46</v>
      </c>
      <c r="S1847" t="s">
        <v>245</v>
      </c>
      <c r="T1847">
        <v>7</v>
      </c>
    </row>
    <row r="1848" spans="1:20" x14ac:dyDescent="0.45">
      <c r="A1848" t="s">
        <v>2336</v>
      </c>
      <c r="B1848" t="s">
        <v>393</v>
      </c>
      <c r="C1848" t="s">
        <v>193</v>
      </c>
      <c r="D1848" t="s">
        <v>437</v>
      </c>
      <c r="E1848" t="s">
        <v>240</v>
      </c>
      <c r="F1848" t="s">
        <v>25</v>
      </c>
      <c r="G1848" t="s">
        <v>26</v>
      </c>
      <c r="H1848" t="s">
        <v>71</v>
      </c>
      <c r="I1848" t="s">
        <v>92</v>
      </c>
      <c r="J1848">
        <v>-1</v>
      </c>
      <c r="K1848">
        <v>100</v>
      </c>
      <c r="L1848">
        <v>-100</v>
      </c>
      <c r="N1848" t="s">
        <v>57</v>
      </c>
      <c r="O1848" t="s">
        <v>31</v>
      </c>
      <c r="P1848" t="s">
        <v>58</v>
      </c>
      <c r="Q1848" t="s">
        <v>33</v>
      </c>
      <c r="R1848" t="s">
        <v>34</v>
      </c>
      <c r="T1848">
        <v>5</v>
      </c>
    </row>
    <row r="1849" spans="1:20" x14ac:dyDescent="0.45">
      <c r="A1849" t="s">
        <v>2337</v>
      </c>
      <c r="B1849" t="s">
        <v>588</v>
      </c>
      <c r="C1849" t="s">
        <v>484</v>
      </c>
      <c r="D1849" t="s">
        <v>588</v>
      </c>
      <c r="E1849" t="s">
        <v>24</v>
      </c>
      <c r="F1849" t="s">
        <v>91</v>
      </c>
      <c r="G1849" t="s">
        <v>41</v>
      </c>
      <c r="H1849" t="s">
        <v>128</v>
      </c>
      <c r="I1849" t="s">
        <v>169</v>
      </c>
      <c r="J1849">
        <v>0</v>
      </c>
      <c r="K1849">
        <v>100</v>
      </c>
      <c r="L1849">
        <v>0</v>
      </c>
      <c r="M1849" t="s">
        <v>29</v>
      </c>
      <c r="N1849" t="s">
        <v>30</v>
      </c>
      <c r="O1849" t="s">
        <v>44</v>
      </c>
      <c r="P1849" t="s">
        <v>58</v>
      </c>
      <c r="Q1849" t="s">
        <v>33</v>
      </c>
      <c r="R1849" t="s">
        <v>34</v>
      </c>
      <c r="T1849">
        <v>2</v>
      </c>
    </row>
    <row r="1850" spans="1:20" x14ac:dyDescent="0.45">
      <c r="A1850" t="s">
        <v>2338</v>
      </c>
      <c r="B1850" t="s">
        <v>394</v>
      </c>
      <c r="C1850" t="s">
        <v>438</v>
      </c>
      <c r="D1850" t="s">
        <v>224</v>
      </c>
      <c r="E1850" t="s">
        <v>334</v>
      </c>
      <c r="F1850" t="s">
        <v>53</v>
      </c>
      <c r="G1850" t="s">
        <v>54</v>
      </c>
      <c r="H1850" t="s">
        <v>42</v>
      </c>
      <c r="I1850" t="s">
        <v>43</v>
      </c>
      <c r="J1850">
        <v>0</v>
      </c>
      <c r="K1850">
        <v>2000</v>
      </c>
      <c r="L1850">
        <v>65</v>
      </c>
      <c r="N1850" t="s">
        <v>93</v>
      </c>
      <c r="O1850" t="s">
        <v>44</v>
      </c>
      <c r="P1850" t="s">
        <v>85</v>
      </c>
      <c r="Q1850" t="s">
        <v>33</v>
      </c>
      <c r="T1850">
        <v>3</v>
      </c>
    </row>
    <row r="1851" spans="1:20" x14ac:dyDescent="0.45">
      <c r="A1851" t="s">
        <v>2339</v>
      </c>
      <c r="B1851" t="s">
        <v>570</v>
      </c>
      <c r="C1851" t="s">
        <v>520</v>
      </c>
      <c r="D1851" t="s">
        <v>188</v>
      </c>
      <c r="E1851" t="s">
        <v>515</v>
      </c>
      <c r="F1851" t="s">
        <v>115</v>
      </c>
      <c r="G1851" t="s">
        <v>116</v>
      </c>
      <c r="H1851" t="s">
        <v>27</v>
      </c>
      <c r="I1851" t="s">
        <v>55</v>
      </c>
      <c r="J1851">
        <v>2</v>
      </c>
      <c r="K1851">
        <v>500</v>
      </c>
      <c r="L1851">
        <v>1069</v>
      </c>
      <c r="M1851" t="s">
        <v>56</v>
      </c>
      <c r="N1851" t="s">
        <v>73</v>
      </c>
      <c r="O1851" t="s">
        <v>44</v>
      </c>
      <c r="P1851" t="s">
        <v>58</v>
      </c>
      <c r="Q1851" t="s">
        <v>33</v>
      </c>
      <c r="R1851" t="s">
        <v>46</v>
      </c>
      <c r="T1851">
        <v>5</v>
      </c>
    </row>
    <row r="1852" spans="1:20" x14ac:dyDescent="0.45">
      <c r="A1852" t="s">
        <v>2340</v>
      </c>
      <c r="B1852" t="s">
        <v>398</v>
      </c>
      <c r="C1852" t="s">
        <v>1012</v>
      </c>
      <c r="D1852" t="s">
        <v>311</v>
      </c>
      <c r="E1852" t="s">
        <v>109</v>
      </c>
      <c r="F1852" t="s">
        <v>168</v>
      </c>
      <c r="G1852" t="s">
        <v>41</v>
      </c>
      <c r="H1852" t="s">
        <v>42</v>
      </c>
      <c r="I1852" t="s">
        <v>78</v>
      </c>
      <c r="J1852">
        <v>2</v>
      </c>
      <c r="K1852">
        <v>1000</v>
      </c>
      <c r="L1852">
        <v>2000</v>
      </c>
      <c r="M1852" t="s">
        <v>56</v>
      </c>
      <c r="N1852" t="s">
        <v>30</v>
      </c>
      <c r="O1852" t="s">
        <v>44</v>
      </c>
      <c r="P1852" t="s">
        <v>32</v>
      </c>
      <c r="Q1852" t="s">
        <v>33</v>
      </c>
      <c r="T1852">
        <v>3</v>
      </c>
    </row>
    <row r="1853" spans="1:20" x14ac:dyDescent="0.45">
      <c r="A1853" t="s">
        <v>2341</v>
      </c>
      <c r="B1853" t="s">
        <v>659</v>
      </c>
      <c r="C1853" t="s">
        <v>660</v>
      </c>
      <c r="D1853" t="s">
        <v>140</v>
      </c>
      <c r="E1853" t="s">
        <v>127</v>
      </c>
      <c r="F1853" t="s">
        <v>40</v>
      </c>
      <c r="G1853" t="s">
        <v>41</v>
      </c>
      <c r="H1853" t="s">
        <v>27</v>
      </c>
      <c r="I1853" t="s">
        <v>55</v>
      </c>
      <c r="J1853">
        <v>-1</v>
      </c>
      <c r="K1853">
        <v>2000</v>
      </c>
      <c r="L1853">
        <v>-2000</v>
      </c>
      <c r="M1853" t="s">
        <v>56</v>
      </c>
      <c r="N1853" t="s">
        <v>73</v>
      </c>
      <c r="O1853" t="s">
        <v>44</v>
      </c>
      <c r="P1853" t="s">
        <v>32</v>
      </c>
      <c r="Q1853" t="s">
        <v>45</v>
      </c>
      <c r="R1853" t="s">
        <v>46</v>
      </c>
      <c r="S1853" t="s">
        <v>47</v>
      </c>
      <c r="T1853">
        <v>7</v>
      </c>
    </row>
    <row r="1854" spans="1:20" x14ac:dyDescent="0.45">
      <c r="A1854" t="s">
        <v>2342</v>
      </c>
      <c r="B1854" t="s">
        <v>233</v>
      </c>
      <c r="C1854" t="s">
        <v>87</v>
      </c>
      <c r="D1854" t="s">
        <v>185</v>
      </c>
      <c r="E1854" t="s">
        <v>24</v>
      </c>
      <c r="F1854" t="s">
        <v>53</v>
      </c>
      <c r="G1854" t="s">
        <v>54</v>
      </c>
      <c r="H1854" t="s">
        <v>42</v>
      </c>
      <c r="I1854" t="s">
        <v>43</v>
      </c>
      <c r="J1854">
        <v>-1</v>
      </c>
      <c r="K1854">
        <v>1000</v>
      </c>
      <c r="L1854">
        <v>-1000</v>
      </c>
      <c r="M1854" t="s">
        <v>29</v>
      </c>
      <c r="N1854" t="s">
        <v>93</v>
      </c>
      <c r="O1854" t="s">
        <v>79</v>
      </c>
      <c r="P1854" t="s">
        <v>85</v>
      </c>
      <c r="Q1854" t="s">
        <v>33</v>
      </c>
      <c r="T1854">
        <v>1</v>
      </c>
    </row>
    <row r="1855" spans="1:20" x14ac:dyDescent="0.45">
      <c r="A1855" t="s">
        <v>2343</v>
      </c>
      <c r="B1855" t="s">
        <v>51</v>
      </c>
      <c r="C1855" t="s">
        <v>297</v>
      </c>
      <c r="D1855" t="s">
        <v>296</v>
      </c>
      <c r="E1855" t="s">
        <v>387</v>
      </c>
      <c r="F1855" t="s">
        <v>146</v>
      </c>
      <c r="G1855" t="s">
        <v>147</v>
      </c>
      <c r="H1855" t="s">
        <v>128</v>
      </c>
      <c r="I1855" t="s">
        <v>169</v>
      </c>
      <c r="J1855">
        <v>0</v>
      </c>
      <c r="K1855">
        <v>2000</v>
      </c>
      <c r="L1855">
        <v>0</v>
      </c>
      <c r="N1855" t="s">
        <v>93</v>
      </c>
      <c r="O1855" t="s">
        <v>64</v>
      </c>
      <c r="P1855" t="s">
        <v>32</v>
      </c>
      <c r="Q1855" t="s">
        <v>45</v>
      </c>
      <c r="R1855" t="s">
        <v>46</v>
      </c>
      <c r="S1855" t="s">
        <v>254</v>
      </c>
      <c r="T1855">
        <v>-1</v>
      </c>
    </row>
    <row r="1856" spans="1:20" x14ac:dyDescent="0.45">
      <c r="A1856" t="s">
        <v>2344</v>
      </c>
      <c r="B1856" t="s">
        <v>113</v>
      </c>
      <c r="C1856" t="s">
        <v>218</v>
      </c>
      <c r="D1856" t="s">
        <v>113</v>
      </c>
      <c r="E1856" t="s">
        <v>463</v>
      </c>
      <c r="F1856" t="s">
        <v>53</v>
      </c>
      <c r="G1856" t="s">
        <v>54</v>
      </c>
      <c r="H1856" t="s">
        <v>128</v>
      </c>
      <c r="I1856" t="s">
        <v>169</v>
      </c>
      <c r="J1856">
        <v>2</v>
      </c>
      <c r="K1856">
        <v>0</v>
      </c>
      <c r="L1856">
        <v>0</v>
      </c>
      <c r="N1856" t="s">
        <v>57</v>
      </c>
      <c r="O1856" t="s">
        <v>64</v>
      </c>
      <c r="P1856" t="s">
        <v>85</v>
      </c>
      <c r="Q1856" t="s">
        <v>33</v>
      </c>
      <c r="T1856">
        <v>1</v>
      </c>
    </row>
    <row r="1857" spans="1:20" x14ac:dyDescent="0.45">
      <c r="A1857" t="s">
        <v>2345</v>
      </c>
      <c r="B1857" t="s">
        <v>270</v>
      </c>
      <c r="C1857" t="s">
        <v>137</v>
      </c>
      <c r="D1857" t="s">
        <v>95</v>
      </c>
      <c r="E1857" t="s">
        <v>134</v>
      </c>
      <c r="F1857" t="s">
        <v>168</v>
      </c>
      <c r="G1857" t="s">
        <v>41</v>
      </c>
      <c r="H1857" t="s">
        <v>128</v>
      </c>
      <c r="I1857" t="s">
        <v>169</v>
      </c>
      <c r="J1857">
        <v>1</v>
      </c>
      <c r="K1857">
        <v>1000</v>
      </c>
      <c r="L1857">
        <v>1426</v>
      </c>
      <c r="M1857" t="s">
        <v>56</v>
      </c>
      <c r="N1857" t="s">
        <v>57</v>
      </c>
      <c r="O1857" t="s">
        <v>31</v>
      </c>
      <c r="P1857" t="s">
        <v>85</v>
      </c>
      <c r="Q1857" t="s">
        <v>45</v>
      </c>
      <c r="R1857" t="s">
        <v>34</v>
      </c>
      <c r="T1857">
        <v>3</v>
      </c>
    </row>
    <row r="1858" spans="1:20" x14ac:dyDescent="0.45">
      <c r="A1858" t="s">
        <v>2346</v>
      </c>
      <c r="B1858" t="s">
        <v>1153</v>
      </c>
      <c r="C1858" t="s">
        <v>675</v>
      </c>
      <c r="D1858" t="s">
        <v>531</v>
      </c>
      <c r="E1858" t="s">
        <v>244</v>
      </c>
      <c r="F1858" t="s">
        <v>69</v>
      </c>
      <c r="G1858" t="s">
        <v>70</v>
      </c>
      <c r="H1858" t="s">
        <v>42</v>
      </c>
      <c r="I1858" t="s">
        <v>78</v>
      </c>
      <c r="J1858">
        <v>1</v>
      </c>
      <c r="K1858">
        <v>1000</v>
      </c>
      <c r="L1858">
        <v>1344</v>
      </c>
      <c r="N1858" t="s">
        <v>30</v>
      </c>
      <c r="O1858" t="s">
        <v>44</v>
      </c>
      <c r="P1858" t="s">
        <v>85</v>
      </c>
      <c r="Q1858" t="s">
        <v>33</v>
      </c>
      <c r="T1858">
        <v>-1</v>
      </c>
    </row>
    <row r="1859" spans="1:20" x14ac:dyDescent="0.45">
      <c r="A1859" t="s">
        <v>2347</v>
      </c>
      <c r="B1859" t="s">
        <v>677</v>
      </c>
      <c r="C1859" t="s">
        <v>759</v>
      </c>
      <c r="D1859" t="s">
        <v>659</v>
      </c>
      <c r="E1859" t="s">
        <v>104</v>
      </c>
      <c r="F1859" t="s">
        <v>146</v>
      </c>
      <c r="G1859" t="s">
        <v>147</v>
      </c>
      <c r="H1859" t="s">
        <v>71</v>
      </c>
      <c r="I1859" t="s">
        <v>72</v>
      </c>
      <c r="J1859">
        <v>0</v>
      </c>
      <c r="K1859">
        <v>500</v>
      </c>
      <c r="L1859">
        <v>0</v>
      </c>
      <c r="M1859" t="s">
        <v>63</v>
      </c>
      <c r="N1859" t="s">
        <v>73</v>
      </c>
      <c r="O1859" t="s">
        <v>64</v>
      </c>
      <c r="P1859" t="s">
        <v>85</v>
      </c>
      <c r="Q1859" t="s">
        <v>45</v>
      </c>
      <c r="R1859" t="s">
        <v>46</v>
      </c>
      <c r="S1859" t="s">
        <v>254</v>
      </c>
      <c r="T1859">
        <v>3</v>
      </c>
    </row>
    <row r="1860" spans="1:20" x14ac:dyDescent="0.45">
      <c r="A1860" t="s">
        <v>2348</v>
      </c>
      <c r="B1860" t="s">
        <v>484</v>
      </c>
      <c r="C1860" t="s">
        <v>588</v>
      </c>
      <c r="D1860" t="s">
        <v>589</v>
      </c>
      <c r="E1860" t="s">
        <v>601</v>
      </c>
      <c r="F1860" t="s">
        <v>53</v>
      </c>
      <c r="G1860" t="s">
        <v>54</v>
      </c>
      <c r="H1860" t="s">
        <v>128</v>
      </c>
      <c r="I1860" t="s">
        <v>231</v>
      </c>
      <c r="J1860">
        <v>2</v>
      </c>
      <c r="K1860">
        <v>0</v>
      </c>
      <c r="L1860">
        <v>0</v>
      </c>
      <c r="M1860" t="s">
        <v>63</v>
      </c>
      <c r="N1860" t="s">
        <v>73</v>
      </c>
      <c r="O1860" t="s">
        <v>44</v>
      </c>
      <c r="P1860" t="s">
        <v>58</v>
      </c>
      <c r="Q1860" t="s">
        <v>45</v>
      </c>
      <c r="R1860" t="s">
        <v>34</v>
      </c>
      <c r="T1860">
        <v>-1</v>
      </c>
    </row>
    <row r="1861" spans="1:20" x14ac:dyDescent="0.45">
      <c r="A1861" t="s">
        <v>2349</v>
      </c>
      <c r="B1861" t="s">
        <v>429</v>
      </c>
      <c r="C1861" t="s">
        <v>640</v>
      </c>
      <c r="D1861" t="s">
        <v>640</v>
      </c>
      <c r="E1861" t="s">
        <v>515</v>
      </c>
      <c r="F1861" t="s">
        <v>40</v>
      </c>
      <c r="G1861" t="s">
        <v>41</v>
      </c>
      <c r="H1861" t="s">
        <v>128</v>
      </c>
      <c r="I1861" t="s">
        <v>231</v>
      </c>
      <c r="J1861">
        <v>-1</v>
      </c>
      <c r="K1861">
        <v>2000</v>
      </c>
      <c r="L1861">
        <v>-2244</v>
      </c>
      <c r="M1861" t="s">
        <v>56</v>
      </c>
      <c r="N1861" t="s">
        <v>93</v>
      </c>
      <c r="O1861" t="s">
        <v>44</v>
      </c>
      <c r="P1861" t="s">
        <v>32</v>
      </c>
      <c r="Q1861" t="s">
        <v>45</v>
      </c>
      <c r="T1861">
        <v>0</v>
      </c>
    </row>
    <row r="1862" spans="1:20" x14ac:dyDescent="0.45">
      <c r="A1862" t="s">
        <v>2350</v>
      </c>
      <c r="B1862" t="s">
        <v>319</v>
      </c>
      <c r="C1862" t="s">
        <v>778</v>
      </c>
      <c r="D1862" t="s">
        <v>303</v>
      </c>
      <c r="E1862" t="s">
        <v>356</v>
      </c>
      <c r="F1862" t="s">
        <v>40</v>
      </c>
      <c r="G1862" t="s">
        <v>41</v>
      </c>
      <c r="H1862" t="s">
        <v>71</v>
      </c>
      <c r="I1862" t="s">
        <v>72</v>
      </c>
      <c r="J1862">
        <v>-1</v>
      </c>
      <c r="K1862">
        <v>1000</v>
      </c>
      <c r="L1862">
        <v>-1296</v>
      </c>
      <c r="N1862" t="s">
        <v>73</v>
      </c>
      <c r="O1862" t="s">
        <v>31</v>
      </c>
      <c r="P1862" t="s">
        <v>58</v>
      </c>
      <c r="Q1862" t="s">
        <v>45</v>
      </c>
      <c r="R1862" t="s">
        <v>34</v>
      </c>
      <c r="T1862">
        <v>1</v>
      </c>
    </row>
    <row r="1863" spans="1:20" x14ac:dyDescent="0.45">
      <c r="A1863" t="s">
        <v>2351</v>
      </c>
      <c r="B1863" t="s">
        <v>229</v>
      </c>
      <c r="C1863" t="s">
        <v>229</v>
      </c>
      <c r="D1863" t="s">
        <v>375</v>
      </c>
      <c r="E1863" t="s">
        <v>90</v>
      </c>
      <c r="F1863" t="s">
        <v>40</v>
      </c>
      <c r="G1863" t="s">
        <v>41</v>
      </c>
      <c r="H1863" t="s">
        <v>42</v>
      </c>
      <c r="I1863" t="s">
        <v>43</v>
      </c>
      <c r="J1863">
        <v>2</v>
      </c>
      <c r="K1863">
        <v>0</v>
      </c>
      <c r="L1863">
        <v>0</v>
      </c>
      <c r="M1863" t="s">
        <v>63</v>
      </c>
      <c r="N1863" t="s">
        <v>93</v>
      </c>
      <c r="O1863" t="s">
        <v>31</v>
      </c>
      <c r="P1863" t="s">
        <v>85</v>
      </c>
      <c r="Q1863" t="s">
        <v>45</v>
      </c>
      <c r="R1863" t="s">
        <v>34</v>
      </c>
      <c r="T1863">
        <v>6</v>
      </c>
    </row>
    <row r="1864" spans="1:20" x14ac:dyDescent="0.45">
      <c r="A1864" t="s">
        <v>2352</v>
      </c>
      <c r="B1864" t="s">
        <v>49</v>
      </c>
      <c r="C1864" t="s">
        <v>103</v>
      </c>
      <c r="D1864" t="s">
        <v>283</v>
      </c>
      <c r="E1864" t="s">
        <v>176</v>
      </c>
      <c r="F1864" t="s">
        <v>69</v>
      </c>
      <c r="G1864" t="s">
        <v>70</v>
      </c>
      <c r="H1864" t="s">
        <v>128</v>
      </c>
      <c r="I1864" t="s">
        <v>129</v>
      </c>
      <c r="J1864">
        <v>0</v>
      </c>
      <c r="K1864">
        <v>100</v>
      </c>
      <c r="L1864">
        <v>-46</v>
      </c>
      <c r="M1864" t="s">
        <v>29</v>
      </c>
      <c r="N1864" t="s">
        <v>93</v>
      </c>
      <c r="O1864" t="s">
        <v>44</v>
      </c>
      <c r="P1864" t="s">
        <v>58</v>
      </c>
      <c r="Q1864" t="s">
        <v>33</v>
      </c>
      <c r="R1864" t="s">
        <v>46</v>
      </c>
      <c r="S1864" t="s">
        <v>245</v>
      </c>
      <c r="T1864">
        <v>7</v>
      </c>
    </row>
    <row r="1865" spans="1:20" x14ac:dyDescent="0.45">
      <c r="A1865" t="s">
        <v>2353</v>
      </c>
      <c r="B1865" t="s">
        <v>565</v>
      </c>
      <c r="C1865" t="s">
        <v>565</v>
      </c>
      <c r="D1865" t="s">
        <v>1056</v>
      </c>
      <c r="E1865" t="s">
        <v>52</v>
      </c>
      <c r="F1865" t="s">
        <v>146</v>
      </c>
      <c r="G1865" t="s">
        <v>147</v>
      </c>
      <c r="H1865" t="s">
        <v>27</v>
      </c>
      <c r="I1865" t="s">
        <v>84</v>
      </c>
      <c r="J1865">
        <v>2</v>
      </c>
      <c r="K1865">
        <v>500</v>
      </c>
      <c r="L1865">
        <v>1000</v>
      </c>
      <c r="M1865" t="s">
        <v>63</v>
      </c>
      <c r="N1865" t="s">
        <v>73</v>
      </c>
      <c r="O1865" t="s">
        <v>79</v>
      </c>
      <c r="P1865" t="s">
        <v>85</v>
      </c>
      <c r="Q1865" t="s">
        <v>33</v>
      </c>
      <c r="R1865" t="s">
        <v>46</v>
      </c>
      <c r="S1865" t="s">
        <v>47</v>
      </c>
      <c r="T1865">
        <v>1</v>
      </c>
    </row>
    <row r="1866" spans="1:20" x14ac:dyDescent="0.45">
      <c r="A1866" t="s">
        <v>2354</v>
      </c>
      <c r="B1866" t="s">
        <v>663</v>
      </c>
      <c r="C1866" t="s">
        <v>215</v>
      </c>
      <c r="D1866" t="s">
        <v>497</v>
      </c>
      <c r="E1866" t="s">
        <v>154</v>
      </c>
      <c r="F1866" t="s">
        <v>146</v>
      </c>
      <c r="G1866" t="s">
        <v>147</v>
      </c>
      <c r="H1866" t="s">
        <v>42</v>
      </c>
      <c r="I1866" t="s">
        <v>43</v>
      </c>
      <c r="J1866">
        <v>1</v>
      </c>
      <c r="K1866">
        <v>1000</v>
      </c>
      <c r="L1866">
        <v>1000</v>
      </c>
      <c r="M1866" t="s">
        <v>63</v>
      </c>
      <c r="N1866" t="s">
        <v>57</v>
      </c>
      <c r="O1866" t="s">
        <v>64</v>
      </c>
      <c r="P1866" t="s">
        <v>85</v>
      </c>
      <c r="Q1866" t="s">
        <v>33</v>
      </c>
      <c r="R1866" t="s">
        <v>46</v>
      </c>
      <c r="S1866" t="s">
        <v>47</v>
      </c>
      <c r="T1866">
        <v>2</v>
      </c>
    </row>
    <row r="1867" spans="1:20" x14ac:dyDescent="0.45">
      <c r="A1867" t="s">
        <v>2355</v>
      </c>
      <c r="B1867" t="s">
        <v>220</v>
      </c>
      <c r="C1867" t="s">
        <v>346</v>
      </c>
      <c r="D1867" t="s">
        <v>483</v>
      </c>
      <c r="E1867" t="s">
        <v>298</v>
      </c>
      <c r="F1867" t="s">
        <v>53</v>
      </c>
      <c r="G1867" t="s">
        <v>54</v>
      </c>
      <c r="H1867" t="s">
        <v>42</v>
      </c>
      <c r="I1867" t="s">
        <v>78</v>
      </c>
      <c r="J1867">
        <v>1</v>
      </c>
      <c r="K1867">
        <v>1000</v>
      </c>
      <c r="L1867">
        <v>1000</v>
      </c>
      <c r="M1867" t="s">
        <v>56</v>
      </c>
      <c r="N1867" t="s">
        <v>57</v>
      </c>
      <c r="O1867" t="s">
        <v>44</v>
      </c>
      <c r="P1867" t="s">
        <v>32</v>
      </c>
      <c r="Q1867" t="s">
        <v>33</v>
      </c>
      <c r="R1867" t="s">
        <v>34</v>
      </c>
      <c r="T1867">
        <v>4</v>
      </c>
    </row>
    <row r="1868" spans="1:20" x14ac:dyDescent="0.45">
      <c r="A1868" t="s">
        <v>2356</v>
      </c>
      <c r="B1868" t="s">
        <v>748</v>
      </c>
      <c r="C1868" t="s">
        <v>470</v>
      </c>
      <c r="D1868" t="s">
        <v>748</v>
      </c>
      <c r="E1868" t="s">
        <v>498</v>
      </c>
      <c r="F1868" t="s">
        <v>168</v>
      </c>
      <c r="G1868" t="s">
        <v>41</v>
      </c>
      <c r="H1868" t="s">
        <v>128</v>
      </c>
      <c r="I1868" t="s">
        <v>169</v>
      </c>
      <c r="J1868">
        <v>2</v>
      </c>
      <c r="K1868">
        <v>1000</v>
      </c>
      <c r="L1868">
        <v>2000</v>
      </c>
      <c r="M1868" t="s">
        <v>56</v>
      </c>
      <c r="N1868" t="s">
        <v>93</v>
      </c>
      <c r="O1868" t="s">
        <v>79</v>
      </c>
      <c r="P1868" t="s">
        <v>32</v>
      </c>
      <c r="Q1868" t="s">
        <v>33</v>
      </c>
      <c r="R1868" t="s">
        <v>34</v>
      </c>
      <c r="T1868">
        <v>2</v>
      </c>
    </row>
    <row r="1869" spans="1:20" x14ac:dyDescent="0.45">
      <c r="A1869" t="s">
        <v>2357</v>
      </c>
      <c r="B1869" t="s">
        <v>83</v>
      </c>
      <c r="C1869" t="s">
        <v>450</v>
      </c>
      <c r="D1869" t="s">
        <v>908</v>
      </c>
      <c r="E1869" t="s">
        <v>596</v>
      </c>
      <c r="F1869" t="s">
        <v>69</v>
      </c>
      <c r="G1869" t="s">
        <v>70</v>
      </c>
      <c r="H1869" t="s">
        <v>42</v>
      </c>
      <c r="I1869" t="s">
        <v>78</v>
      </c>
      <c r="J1869">
        <v>3</v>
      </c>
      <c r="K1869">
        <v>0</v>
      </c>
      <c r="L1869">
        <v>0</v>
      </c>
      <c r="M1869" t="s">
        <v>29</v>
      </c>
      <c r="N1869" t="s">
        <v>93</v>
      </c>
      <c r="O1869" t="s">
        <v>64</v>
      </c>
      <c r="P1869" t="s">
        <v>58</v>
      </c>
      <c r="Q1869" t="s">
        <v>33</v>
      </c>
      <c r="R1869" t="s">
        <v>46</v>
      </c>
      <c r="T1869">
        <v>3</v>
      </c>
    </row>
    <row r="1870" spans="1:20" x14ac:dyDescent="0.45">
      <c r="A1870" t="s">
        <v>2523</v>
      </c>
      <c r="B1870" t="s">
        <v>275</v>
      </c>
      <c r="C1870" t="s">
        <v>188</v>
      </c>
      <c r="D1870" t="s">
        <v>49</v>
      </c>
      <c r="E1870" t="s">
        <v>320</v>
      </c>
      <c r="F1870" t="s">
        <v>168</v>
      </c>
      <c r="G1870" t="s">
        <v>41</v>
      </c>
      <c r="H1870" t="s">
        <v>27</v>
      </c>
      <c r="I1870" t="s">
        <v>55</v>
      </c>
      <c r="J1870">
        <v>0</v>
      </c>
      <c r="K1870">
        <v>100</v>
      </c>
      <c r="L1870">
        <v>0</v>
      </c>
      <c r="M1870" t="s">
        <v>56</v>
      </c>
      <c r="N1870" t="s">
        <v>73</v>
      </c>
      <c r="O1870" t="s">
        <v>79</v>
      </c>
      <c r="P1870" t="s">
        <v>85</v>
      </c>
      <c r="Q1870" t="s">
        <v>33</v>
      </c>
      <c r="T1870">
        <v>4</v>
      </c>
    </row>
    <row r="1871" spans="1:20" x14ac:dyDescent="0.45">
      <c r="A1871" t="s">
        <v>2358</v>
      </c>
      <c r="B1871" t="s">
        <v>660</v>
      </c>
      <c r="C1871" t="s">
        <v>162</v>
      </c>
      <c r="D1871" t="s">
        <v>108</v>
      </c>
      <c r="E1871" t="s">
        <v>97</v>
      </c>
      <c r="F1871" t="s">
        <v>168</v>
      </c>
      <c r="G1871" t="s">
        <v>41</v>
      </c>
      <c r="H1871" t="s">
        <v>27</v>
      </c>
      <c r="I1871" t="s">
        <v>84</v>
      </c>
      <c r="J1871">
        <v>3</v>
      </c>
      <c r="K1871">
        <v>2000</v>
      </c>
      <c r="L1871">
        <v>6000</v>
      </c>
      <c r="N1871" t="s">
        <v>93</v>
      </c>
      <c r="O1871" t="s">
        <v>64</v>
      </c>
      <c r="P1871" t="s">
        <v>32</v>
      </c>
      <c r="Q1871" t="s">
        <v>45</v>
      </c>
      <c r="R1871" t="s">
        <v>34</v>
      </c>
      <c r="T1871">
        <v>3</v>
      </c>
    </row>
    <row r="1872" spans="1:20" x14ac:dyDescent="0.45">
      <c r="A1872" t="s">
        <v>2359</v>
      </c>
      <c r="B1872" t="s">
        <v>494</v>
      </c>
      <c r="C1872" t="s">
        <v>706</v>
      </c>
      <c r="D1872" t="s">
        <v>508</v>
      </c>
      <c r="E1872" t="s">
        <v>611</v>
      </c>
      <c r="F1872" t="s">
        <v>25</v>
      </c>
      <c r="G1872" t="s">
        <v>26</v>
      </c>
      <c r="H1872" t="s">
        <v>27</v>
      </c>
      <c r="I1872" t="s">
        <v>84</v>
      </c>
      <c r="J1872">
        <v>3</v>
      </c>
      <c r="K1872">
        <v>100</v>
      </c>
      <c r="L1872">
        <v>300</v>
      </c>
      <c r="N1872" t="s">
        <v>30</v>
      </c>
      <c r="O1872" t="s">
        <v>44</v>
      </c>
      <c r="P1872" t="s">
        <v>58</v>
      </c>
      <c r="Q1872" t="s">
        <v>33</v>
      </c>
      <c r="R1872" t="s">
        <v>46</v>
      </c>
      <c r="S1872" t="s">
        <v>47</v>
      </c>
      <c r="T1872">
        <v>1</v>
      </c>
    </row>
    <row r="1873" spans="1:20" x14ac:dyDescent="0.45">
      <c r="A1873" t="s">
        <v>2360</v>
      </c>
      <c r="B1873" t="s">
        <v>317</v>
      </c>
      <c r="C1873" t="s">
        <v>565</v>
      </c>
      <c r="D1873" t="s">
        <v>326</v>
      </c>
      <c r="E1873" t="s">
        <v>607</v>
      </c>
      <c r="F1873" t="s">
        <v>115</v>
      </c>
      <c r="G1873" t="s">
        <v>116</v>
      </c>
      <c r="H1873" t="s">
        <v>71</v>
      </c>
      <c r="I1873" t="s">
        <v>117</v>
      </c>
      <c r="J1873">
        <v>2</v>
      </c>
      <c r="K1873">
        <v>0</v>
      </c>
      <c r="L1873">
        <v>0</v>
      </c>
      <c r="N1873" t="s">
        <v>93</v>
      </c>
      <c r="O1873" t="s">
        <v>64</v>
      </c>
      <c r="P1873" t="s">
        <v>85</v>
      </c>
      <c r="Q1873" t="s">
        <v>33</v>
      </c>
      <c r="R1873" t="s">
        <v>34</v>
      </c>
      <c r="T1873">
        <v>6</v>
      </c>
    </row>
    <row r="1874" spans="1:20" x14ac:dyDescent="0.45">
      <c r="A1874" t="s">
        <v>2361</v>
      </c>
      <c r="B1874" t="s">
        <v>136</v>
      </c>
      <c r="C1874" t="s">
        <v>96</v>
      </c>
      <c r="D1874" t="s">
        <v>60</v>
      </c>
      <c r="E1874" t="s">
        <v>368</v>
      </c>
      <c r="F1874" t="s">
        <v>53</v>
      </c>
      <c r="G1874" t="s">
        <v>54</v>
      </c>
      <c r="H1874" t="s">
        <v>27</v>
      </c>
      <c r="I1874" t="s">
        <v>84</v>
      </c>
      <c r="J1874">
        <v>3</v>
      </c>
      <c r="K1874">
        <v>0</v>
      </c>
      <c r="L1874">
        <v>0</v>
      </c>
      <c r="M1874" t="s">
        <v>63</v>
      </c>
      <c r="N1874" t="s">
        <v>73</v>
      </c>
      <c r="O1874" t="s">
        <v>64</v>
      </c>
      <c r="P1874" t="s">
        <v>58</v>
      </c>
      <c r="Q1874" t="s">
        <v>33</v>
      </c>
      <c r="T1874">
        <v>5</v>
      </c>
    </row>
    <row r="1875" spans="1:20" x14ac:dyDescent="0.45">
      <c r="A1875" t="s">
        <v>2362</v>
      </c>
      <c r="B1875" t="s">
        <v>411</v>
      </c>
      <c r="C1875" t="s">
        <v>211</v>
      </c>
      <c r="D1875" t="s">
        <v>895</v>
      </c>
      <c r="E1875" t="s">
        <v>591</v>
      </c>
      <c r="F1875" t="s">
        <v>168</v>
      </c>
      <c r="G1875" t="s">
        <v>41</v>
      </c>
      <c r="H1875" t="s">
        <v>128</v>
      </c>
      <c r="I1875" t="s">
        <v>129</v>
      </c>
      <c r="J1875">
        <v>-1</v>
      </c>
      <c r="K1875">
        <v>2000</v>
      </c>
      <c r="L1875">
        <v>-2000</v>
      </c>
      <c r="M1875" t="s">
        <v>29</v>
      </c>
      <c r="N1875" t="s">
        <v>93</v>
      </c>
      <c r="O1875" t="s">
        <v>31</v>
      </c>
      <c r="P1875" t="s">
        <v>85</v>
      </c>
      <c r="Q1875" t="s">
        <v>33</v>
      </c>
      <c r="R1875" t="s">
        <v>34</v>
      </c>
      <c r="T1875">
        <v>4</v>
      </c>
    </row>
    <row r="1876" spans="1:20" x14ac:dyDescent="0.45">
      <c r="A1876" t="s">
        <v>2363</v>
      </c>
      <c r="B1876" t="s">
        <v>521</v>
      </c>
      <c r="C1876" t="s">
        <v>571</v>
      </c>
      <c r="D1876" t="s">
        <v>171</v>
      </c>
      <c r="E1876" t="s">
        <v>960</v>
      </c>
      <c r="F1876" t="s">
        <v>69</v>
      </c>
      <c r="G1876" t="s">
        <v>70</v>
      </c>
      <c r="H1876" t="s">
        <v>128</v>
      </c>
      <c r="I1876" t="s">
        <v>169</v>
      </c>
      <c r="J1876">
        <v>1</v>
      </c>
      <c r="K1876">
        <v>100</v>
      </c>
      <c r="L1876">
        <v>100</v>
      </c>
      <c r="M1876" t="s">
        <v>63</v>
      </c>
      <c r="N1876" t="s">
        <v>57</v>
      </c>
      <c r="O1876" t="s">
        <v>64</v>
      </c>
      <c r="P1876" t="s">
        <v>32</v>
      </c>
      <c r="Q1876" t="s">
        <v>33</v>
      </c>
      <c r="R1876" t="s">
        <v>46</v>
      </c>
      <c r="S1876" t="s">
        <v>245</v>
      </c>
      <c r="T1876">
        <v>3</v>
      </c>
    </row>
    <row r="1877" spans="1:20" x14ac:dyDescent="0.45">
      <c r="A1877" t="s">
        <v>2364</v>
      </c>
      <c r="B1877" t="s">
        <v>839</v>
      </c>
      <c r="C1877" t="s">
        <v>839</v>
      </c>
      <c r="D1877" t="s">
        <v>201</v>
      </c>
      <c r="E1877" t="s">
        <v>227</v>
      </c>
      <c r="F1877" t="s">
        <v>53</v>
      </c>
      <c r="G1877" t="s">
        <v>54</v>
      </c>
      <c r="H1877" t="s">
        <v>27</v>
      </c>
      <c r="I1877" t="s">
        <v>28</v>
      </c>
      <c r="J1877">
        <v>1</v>
      </c>
      <c r="K1877">
        <v>500</v>
      </c>
      <c r="L1877">
        <v>500</v>
      </c>
      <c r="M1877" t="s">
        <v>29</v>
      </c>
      <c r="N1877" t="s">
        <v>73</v>
      </c>
      <c r="O1877" t="s">
        <v>44</v>
      </c>
      <c r="P1877" t="s">
        <v>58</v>
      </c>
      <c r="Q1877" t="s">
        <v>45</v>
      </c>
      <c r="R1877" t="s">
        <v>46</v>
      </c>
      <c r="T1877">
        <v>3</v>
      </c>
    </row>
    <row r="1878" spans="1:20" x14ac:dyDescent="0.45">
      <c r="A1878" t="s">
        <v>2365</v>
      </c>
      <c r="B1878" t="s">
        <v>200</v>
      </c>
      <c r="C1878" t="s">
        <v>416</v>
      </c>
      <c r="D1878" t="s">
        <v>199</v>
      </c>
      <c r="E1878" t="s">
        <v>609</v>
      </c>
      <c r="F1878" t="s">
        <v>91</v>
      </c>
      <c r="G1878" t="s">
        <v>41</v>
      </c>
      <c r="H1878" t="s">
        <v>71</v>
      </c>
      <c r="I1878" t="s">
        <v>117</v>
      </c>
      <c r="J1878">
        <v>2</v>
      </c>
      <c r="K1878">
        <v>1000</v>
      </c>
      <c r="L1878">
        <v>2000</v>
      </c>
      <c r="M1878" t="s">
        <v>56</v>
      </c>
      <c r="N1878" t="s">
        <v>57</v>
      </c>
      <c r="O1878" t="s">
        <v>44</v>
      </c>
      <c r="P1878" t="s">
        <v>85</v>
      </c>
      <c r="Q1878" t="s">
        <v>45</v>
      </c>
      <c r="T1878">
        <v>-1</v>
      </c>
    </row>
    <row r="1879" spans="1:20" x14ac:dyDescent="0.45">
      <c r="A1879" t="s">
        <v>2366</v>
      </c>
      <c r="B1879" t="s">
        <v>582</v>
      </c>
      <c r="C1879" t="s">
        <v>444</v>
      </c>
      <c r="D1879" t="s">
        <v>471</v>
      </c>
      <c r="E1879" t="s">
        <v>39</v>
      </c>
      <c r="F1879" t="s">
        <v>115</v>
      </c>
      <c r="G1879" t="s">
        <v>116</v>
      </c>
      <c r="H1879" t="s">
        <v>128</v>
      </c>
      <c r="I1879" t="s">
        <v>231</v>
      </c>
      <c r="J1879">
        <v>1</v>
      </c>
      <c r="K1879">
        <v>500</v>
      </c>
      <c r="L1879">
        <v>500</v>
      </c>
      <c r="M1879" t="s">
        <v>63</v>
      </c>
      <c r="N1879" t="s">
        <v>73</v>
      </c>
      <c r="O1879" t="s">
        <v>64</v>
      </c>
      <c r="P1879" t="s">
        <v>85</v>
      </c>
      <c r="Q1879" t="s">
        <v>33</v>
      </c>
      <c r="R1879" t="s">
        <v>46</v>
      </c>
      <c r="S1879" t="s">
        <v>254</v>
      </c>
      <c r="T1879">
        <v>5</v>
      </c>
    </row>
    <row r="1880" spans="1:20" x14ac:dyDescent="0.45">
      <c r="A1880" t="s">
        <v>2367</v>
      </c>
      <c r="B1880" t="s">
        <v>667</v>
      </c>
      <c r="C1880" t="s">
        <v>505</v>
      </c>
      <c r="D1880" t="s">
        <v>336</v>
      </c>
      <c r="E1880" t="s">
        <v>448</v>
      </c>
      <c r="F1880" t="s">
        <v>69</v>
      </c>
      <c r="G1880" t="s">
        <v>70</v>
      </c>
      <c r="H1880" t="s">
        <v>42</v>
      </c>
      <c r="I1880" t="s">
        <v>43</v>
      </c>
      <c r="J1880">
        <v>1</v>
      </c>
      <c r="K1880">
        <v>0</v>
      </c>
      <c r="L1880">
        <v>0</v>
      </c>
      <c r="M1880" t="s">
        <v>29</v>
      </c>
      <c r="N1880" t="s">
        <v>93</v>
      </c>
      <c r="O1880" t="s">
        <v>79</v>
      </c>
      <c r="P1880" t="s">
        <v>58</v>
      </c>
      <c r="Q1880" t="s">
        <v>33</v>
      </c>
      <c r="T1880">
        <v>6</v>
      </c>
    </row>
    <row r="1881" spans="1:20" x14ac:dyDescent="0.45">
      <c r="A1881" t="s">
        <v>2368</v>
      </c>
      <c r="B1881" t="s">
        <v>325</v>
      </c>
      <c r="C1881" t="s">
        <v>765</v>
      </c>
      <c r="D1881" t="s">
        <v>500</v>
      </c>
      <c r="E1881" t="s">
        <v>401</v>
      </c>
      <c r="F1881" t="s">
        <v>40</v>
      </c>
      <c r="G1881" t="s">
        <v>41</v>
      </c>
      <c r="H1881" t="s">
        <v>27</v>
      </c>
      <c r="I1881" t="s">
        <v>28</v>
      </c>
      <c r="J1881">
        <v>-1</v>
      </c>
      <c r="K1881">
        <v>100</v>
      </c>
      <c r="L1881">
        <v>-100</v>
      </c>
      <c r="M1881" t="s">
        <v>56</v>
      </c>
      <c r="N1881" t="s">
        <v>30</v>
      </c>
      <c r="O1881" t="s">
        <v>79</v>
      </c>
      <c r="P1881" t="s">
        <v>58</v>
      </c>
      <c r="Q1881" t="s">
        <v>33</v>
      </c>
      <c r="R1881" t="s">
        <v>34</v>
      </c>
      <c r="T1881">
        <v>-1</v>
      </c>
    </row>
    <row r="1882" spans="1:20" x14ac:dyDescent="0.45">
      <c r="A1882" t="s">
        <v>2369</v>
      </c>
      <c r="B1882" t="s">
        <v>411</v>
      </c>
      <c r="C1882" t="s">
        <v>411</v>
      </c>
      <c r="D1882" t="s">
        <v>309</v>
      </c>
      <c r="E1882" t="s">
        <v>334</v>
      </c>
      <c r="F1882" t="s">
        <v>40</v>
      </c>
      <c r="G1882" t="s">
        <v>41</v>
      </c>
      <c r="H1882" t="s">
        <v>128</v>
      </c>
      <c r="I1882" t="s">
        <v>169</v>
      </c>
      <c r="J1882">
        <v>1</v>
      </c>
      <c r="K1882">
        <v>2000</v>
      </c>
      <c r="L1882">
        <v>2000</v>
      </c>
      <c r="N1882" t="s">
        <v>57</v>
      </c>
      <c r="O1882" t="s">
        <v>31</v>
      </c>
      <c r="P1882" t="s">
        <v>32</v>
      </c>
      <c r="Q1882" t="s">
        <v>45</v>
      </c>
      <c r="R1882" t="s">
        <v>46</v>
      </c>
      <c r="S1882" t="s">
        <v>245</v>
      </c>
      <c r="T1882">
        <v>2</v>
      </c>
    </row>
    <row r="1883" spans="1:20" x14ac:dyDescent="0.45">
      <c r="A1883" t="s">
        <v>2370</v>
      </c>
      <c r="B1883" t="s">
        <v>582</v>
      </c>
      <c r="C1883" t="s">
        <v>174</v>
      </c>
      <c r="D1883" t="s">
        <v>582</v>
      </c>
      <c r="E1883" t="s">
        <v>420</v>
      </c>
      <c r="F1883" t="s">
        <v>25</v>
      </c>
      <c r="G1883" t="s">
        <v>26</v>
      </c>
      <c r="H1883" t="s">
        <v>27</v>
      </c>
      <c r="I1883" t="s">
        <v>84</v>
      </c>
      <c r="J1883">
        <v>-1</v>
      </c>
      <c r="K1883">
        <v>1000</v>
      </c>
      <c r="L1883">
        <v>-1000</v>
      </c>
      <c r="M1883" t="s">
        <v>63</v>
      </c>
      <c r="N1883" t="s">
        <v>30</v>
      </c>
      <c r="O1883" t="s">
        <v>64</v>
      </c>
      <c r="P1883" t="s">
        <v>85</v>
      </c>
      <c r="Q1883" t="s">
        <v>33</v>
      </c>
      <c r="R1883" t="s">
        <v>34</v>
      </c>
      <c r="T1883">
        <v>2</v>
      </c>
    </row>
    <row r="1884" spans="1:20" x14ac:dyDescent="0.45">
      <c r="A1884" t="s">
        <v>2371</v>
      </c>
      <c r="B1884" t="s">
        <v>475</v>
      </c>
      <c r="C1884" t="s">
        <v>538</v>
      </c>
      <c r="D1884" t="s">
        <v>112</v>
      </c>
      <c r="E1884" t="s">
        <v>401</v>
      </c>
      <c r="F1884" t="s">
        <v>115</v>
      </c>
      <c r="G1884" t="s">
        <v>116</v>
      </c>
      <c r="H1884" t="s">
        <v>27</v>
      </c>
      <c r="I1884" t="s">
        <v>28</v>
      </c>
      <c r="J1884">
        <v>-1</v>
      </c>
      <c r="K1884">
        <v>0</v>
      </c>
      <c r="L1884">
        <v>0</v>
      </c>
      <c r="N1884" t="s">
        <v>57</v>
      </c>
      <c r="O1884" t="s">
        <v>79</v>
      </c>
      <c r="P1884" t="s">
        <v>32</v>
      </c>
      <c r="Q1884" t="s">
        <v>45</v>
      </c>
      <c r="T1884">
        <v>6</v>
      </c>
    </row>
    <row r="1885" spans="1:20" x14ac:dyDescent="0.45">
      <c r="A1885" t="s">
        <v>2372</v>
      </c>
      <c r="B1885" t="s">
        <v>251</v>
      </c>
      <c r="C1885" t="s">
        <v>252</v>
      </c>
      <c r="D1885" t="s">
        <v>567</v>
      </c>
      <c r="E1885" t="s">
        <v>401</v>
      </c>
      <c r="F1885" t="s">
        <v>168</v>
      </c>
      <c r="G1885" t="s">
        <v>41</v>
      </c>
      <c r="H1885" t="s">
        <v>27</v>
      </c>
      <c r="I1885" t="s">
        <v>28</v>
      </c>
      <c r="J1885">
        <v>3</v>
      </c>
      <c r="K1885">
        <v>2000</v>
      </c>
      <c r="L1885">
        <v>6000</v>
      </c>
      <c r="M1885" t="s">
        <v>29</v>
      </c>
      <c r="N1885" t="s">
        <v>30</v>
      </c>
      <c r="O1885" t="s">
        <v>79</v>
      </c>
      <c r="P1885" t="s">
        <v>32</v>
      </c>
      <c r="Q1885" t="s">
        <v>45</v>
      </c>
      <c r="T1885">
        <v>3</v>
      </c>
    </row>
    <row r="1886" spans="1:20" x14ac:dyDescent="0.45">
      <c r="A1886" t="s">
        <v>2373</v>
      </c>
      <c r="B1886" t="s">
        <v>478</v>
      </c>
      <c r="C1886" t="s">
        <v>1065</v>
      </c>
      <c r="D1886" t="s">
        <v>342</v>
      </c>
      <c r="E1886" t="s">
        <v>498</v>
      </c>
      <c r="F1886" t="s">
        <v>53</v>
      </c>
      <c r="G1886" t="s">
        <v>54</v>
      </c>
      <c r="H1886" t="s">
        <v>42</v>
      </c>
      <c r="I1886" t="s">
        <v>78</v>
      </c>
      <c r="J1886">
        <v>3</v>
      </c>
      <c r="K1886">
        <v>2000</v>
      </c>
      <c r="L1886">
        <v>6000</v>
      </c>
      <c r="N1886" t="s">
        <v>57</v>
      </c>
      <c r="O1886" t="s">
        <v>44</v>
      </c>
      <c r="P1886" t="s">
        <v>32</v>
      </c>
      <c r="Q1886" t="s">
        <v>33</v>
      </c>
      <c r="T1886">
        <v>5</v>
      </c>
    </row>
    <row r="1887" spans="1:20" x14ac:dyDescent="0.45">
      <c r="A1887" t="s">
        <v>2374</v>
      </c>
      <c r="B1887" t="s">
        <v>100</v>
      </c>
      <c r="C1887" t="s">
        <v>267</v>
      </c>
      <c r="D1887" t="s">
        <v>508</v>
      </c>
      <c r="E1887" t="s">
        <v>774</v>
      </c>
      <c r="F1887" t="s">
        <v>40</v>
      </c>
      <c r="G1887" t="s">
        <v>41</v>
      </c>
      <c r="H1887" t="s">
        <v>42</v>
      </c>
      <c r="I1887" t="s">
        <v>78</v>
      </c>
      <c r="J1887">
        <v>-1</v>
      </c>
      <c r="K1887">
        <v>100</v>
      </c>
      <c r="L1887">
        <v>-100</v>
      </c>
      <c r="M1887" t="s">
        <v>63</v>
      </c>
      <c r="N1887" t="s">
        <v>73</v>
      </c>
      <c r="O1887" t="s">
        <v>44</v>
      </c>
      <c r="P1887" t="s">
        <v>58</v>
      </c>
      <c r="Q1887" t="s">
        <v>45</v>
      </c>
      <c r="R1887" t="s">
        <v>34</v>
      </c>
      <c r="T1887">
        <v>6</v>
      </c>
    </row>
    <row r="1888" spans="1:20" x14ac:dyDescent="0.45">
      <c r="A1888" t="s">
        <v>2375</v>
      </c>
      <c r="B1888" t="s">
        <v>323</v>
      </c>
      <c r="C1888" t="s">
        <v>703</v>
      </c>
      <c r="D1888" t="s">
        <v>424</v>
      </c>
      <c r="E1888" t="s">
        <v>467</v>
      </c>
      <c r="F1888" t="s">
        <v>25</v>
      </c>
      <c r="G1888" t="s">
        <v>26</v>
      </c>
      <c r="H1888" t="s">
        <v>71</v>
      </c>
      <c r="I1888" t="s">
        <v>92</v>
      </c>
      <c r="J1888">
        <v>0</v>
      </c>
      <c r="K1888">
        <v>2000</v>
      </c>
      <c r="L1888">
        <v>0</v>
      </c>
      <c r="M1888" t="s">
        <v>63</v>
      </c>
      <c r="N1888" t="s">
        <v>57</v>
      </c>
      <c r="O1888" t="s">
        <v>31</v>
      </c>
      <c r="P1888" t="s">
        <v>85</v>
      </c>
      <c r="Q1888" t="s">
        <v>33</v>
      </c>
      <c r="T1888">
        <v>6</v>
      </c>
    </row>
    <row r="1889" spans="1:20" x14ac:dyDescent="0.45">
      <c r="A1889" t="s">
        <v>2376</v>
      </c>
      <c r="B1889" t="s">
        <v>225</v>
      </c>
      <c r="C1889" t="s">
        <v>892</v>
      </c>
      <c r="D1889" t="s">
        <v>634</v>
      </c>
      <c r="E1889" t="s">
        <v>221</v>
      </c>
      <c r="F1889" t="s">
        <v>25</v>
      </c>
      <c r="G1889" t="s">
        <v>26</v>
      </c>
      <c r="H1889" t="s">
        <v>27</v>
      </c>
      <c r="I1889" t="s">
        <v>55</v>
      </c>
      <c r="J1889">
        <v>2</v>
      </c>
      <c r="K1889">
        <v>1000</v>
      </c>
      <c r="L1889">
        <v>2000</v>
      </c>
      <c r="M1889" t="s">
        <v>29</v>
      </c>
      <c r="N1889" t="s">
        <v>93</v>
      </c>
      <c r="O1889" t="s">
        <v>79</v>
      </c>
      <c r="P1889" t="s">
        <v>58</v>
      </c>
      <c r="Q1889" t="s">
        <v>33</v>
      </c>
      <c r="T1889">
        <v>6</v>
      </c>
    </row>
    <row r="1890" spans="1:20" x14ac:dyDescent="0.45">
      <c r="A1890" t="s">
        <v>2377</v>
      </c>
      <c r="B1890" t="s">
        <v>353</v>
      </c>
      <c r="C1890" t="s">
        <v>492</v>
      </c>
      <c r="D1890" t="s">
        <v>286</v>
      </c>
      <c r="E1890" t="s">
        <v>334</v>
      </c>
      <c r="F1890" t="s">
        <v>69</v>
      </c>
      <c r="G1890" t="s">
        <v>70</v>
      </c>
      <c r="H1890" t="s">
        <v>71</v>
      </c>
      <c r="I1890" t="s">
        <v>72</v>
      </c>
      <c r="J1890">
        <v>1</v>
      </c>
      <c r="K1890">
        <v>100</v>
      </c>
      <c r="L1890">
        <v>100</v>
      </c>
      <c r="M1890" t="s">
        <v>56</v>
      </c>
      <c r="N1890" t="s">
        <v>57</v>
      </c>
      <c r="O1890" t="s">
        <v>64</v>
      </c>
      <c r="P1890" t="s">
        <v>32</v>
      </c>
      <c r="Q1890" t="s">
        <v>33</v>
      </c>
      <c r="R1890" t="s">
        <v>34</v>
      </c>
      <c r="T1890">
        <v>4</v>
      </c>
    </row>
    <row r="1891" spans="1:20" x14ac:dyDescent="0.45">
      <c r="A1891" t="s">
        <v>2378</v>
      </c>
      <c r="B1891" t="s">
        <v>810</v>
      </c>
      <c r="C1891" t="s">
        <v>404</v>
      </c>
      <c r="D1891" t="s">
        <v>1153</v>
      </c>
      <c r="E1891" t="s">
        <v>109</v>
      </c>
      <c r="F1891" t="s">
        <v>40</v>
      </c>
      <c r="G1891" t="s">
        <v>41</v>
      </c>
      <c r="H1891" t="s">
        <v>27</v>
      </c>
      <c r="I1891" t="s">
        <v>84</v>
      </c>
      <c r="J1891">
        <v>2</v>
      </c>
      <c r="K1891">
        <v>100</v>
      </c>
      <c r="L1891">
        <v>200</v>
      </c>
      <c r="M1891" t="s">
        <v>56</v>
      </c>
      <c r="N1891" t="s">
        <v>73</v>
      </c>
      <c r="O1891" t="s">
        <v>64</v>
      </c>
      <c r="P1891" t="s">
        <v>58</v>
      </c>
      <c r="Q1891" t="s">
        <v>33</v>
      </c>
      <c r="T1891">
        <v>2</v>
      </c>
    </row>
    <row r="1892" spans="1:20" x14ac:dyDescent="0.45">
      <c r="A1892" t="s">
        <v>2379</v>
      </c>
      <c r="B1892" t="s">
        <v>479</v>
      </c>
      <c r="C1892" t="s">
        <v>568</v>
      </c>
      <c r="D1892" t="s">
        <v>341</v>
      </c>
      <c r="E1892" t="s">
        <v>138</v>
      </c>
      <c r="F1892" t="s">
        <v>146</v>
      </c>
      <c r="G1892" t="s">
        <v>147</v>
      </c>
      <c r="H1892" t="s">
        <v>128</v>
      </c>
      <c r="I1892" t="s">
        <v>231</v>
      </c>
      <c r="J1892">
        <v>0</v>
      </c>
      <c r="K1892">
        <v>500</v>
      </c>
      <c r="L1892">
        <v>0</v>
      </c>
      <c r="M1892" t="s">
        <v>56</v>
      </c>
      <c r="N1892" t="s">
        <v>73</v>
      </c>
      <c r="O1892" t="s">
        <v>31</v>
      </c>
      <c r="P1892" t="s">
        <v>85</v>
      </c>
      <c r="Q1892" t="s">
        <v>33</v>
      </c>
      <c r="R1892" t="s">
        <v>46</v>
      </c>
      <c r="T1892">
        <v>1</v>
      </c>
    </row>
    <row r="1893" spans="1:20" x14ac:dyDescent="0.45">
      <c r="A1893" t="s">
        <v>2380</v>
      </c>
      <c r="B1893" t="s">
        <v>416</v>
      </c>
      <c r="C1893" t="s">
        <v>839</v>
      </c>
      <c r="D1893" t="s">
        <v>839</v>
      </c>
      <c r="E1893" t="s">
        <v>134</v>
      </c>
      <c r="F1893" t="s">
        <v>91</v>
      </c>
      <c r="G1893" t="s">
        <v>41</v>
      </c>
      <c r="H1893" t="s">
        <v>27</v>
      </c>
      <c r="I1893" t="s">
        <v>28</v>
      </c>
      <c r="J1893">
        <v>1</v>
      </c>
      <c r="K1893">
        <v>2000</v>
      </c>
      <c r="L1893">
        <v>2000</v>
      </c>
      <c r="M1893" t="s">
        <v>56</v>
      </c>
      <c r="N1893" t="s">
        <v>93</v>
      </c>
      <c r="O1893" t="s">
        <v>79</v>
      </c>
      <c r="P1893" t="s">
        <v>58</v>
      </c>
      <c r="Q1893" t="s">
        <v>45</v>
      </c>
      <c r="R1893" t="s">
        <v>34</v>
      </c>
      <c r="T1893">
        <v>0</v>
      </c>
    </row>
    <row r="1894" spans="1:20" x14ac:dyDescent="0.45">
      <c r="A1894" t="s">
        <v>2381</v>
      </c>
      <c r="B1894" t="s">
        <v>793</v>
      </c>
      <c r="C1894" t="s">
        <v>793</v>
      </c>
      <c r="D1894" t="s">
        <v>140</v>
      </c>
      <c r="E1894" t="s">
        <v>523</v>
      </c>
      <c r="F1894" t="s">
        <v>91</v>
      </c>
      <c r="G1894" t="s">
        <v>41</v>
      </c>
      <c r="H1894" t="s">
        <v>71</v>
      </c>
      <c r="I1894" t="s">
        <v>117</v>
      </c>
      <c r="J1894">
        <v>3</v>
      </c>
      <c r="K1894">
        <v>100</v>
      </c>
      <c r="L1894">
        <v>300</v>
      </c>
      <c r="N1894" t="s">
        <v>57</v>
      </c>
      <c r="O1894" t="s">
        <v>44</v>
      </c>
      <c r="P1894" t="s">
        <v>85</v>
      </c>
      <c r="Q1894" t="s">
        <v>33</v>
      </c>
      <c r="T1894">
        <v>1</v>
      </c>
    </row>
    <row r="1895" spans="1:20" x14ac:dyDescent="0.45">
      <c r="A1895" t="s">
        <v>2382</v>
      </c>
      <c r="B1895" t="s">
        <v>559</v>
      </c>
      <c r="C1895" t="s">
        <v>559</v>
      </c>
      <c r="D1895" t="s">
        <v>337</v>
      </c>
      <c r="E1895" t="s">
        <v>280</v>
      </c>
      <c r="F1895" t="s">
        <v>53</v>
      </c>
      <c r="G1895" t="s">
        <v>54</v>
      </c>
      <c r="H1895" t="s">
        <v>71</v>
      </c>
      <c r="I1895" t="s">
        <v>117</v>
      </c>
      <c r="J1895">
        <v>2</v>
      </c>
      <c r="K1895">
        <v>500</v>
      </c>
      <c r="L1895">
        <v>1000</v>
      </c>
      <c r="N1895" t="s">
        <v>30</v>
      </c>
      <c r="O1895" t="s">
        <v>31</v>
      </c>
      <c r="P1895" t="s">
        <v>32</v>
      </c>
      <c r="Q1895" t="s">
        <v>45</v>
      </c>
      <c r="T1895">
        <v>3</v>
      </c>
    </row>
    <row r="1896" spans="1:20" x14ac:dyDescent="0.45">
      <c r="A1896" t="s">
        <v>2383</v>
      </c>
      <c r="B1896" t="s">
        <v>593</v>
      </c>
      <c r="C1896" t="s">
        <v>594</v>
      </c>
      <c r="D1896" t="s">
        <v>595</v>
      </c>
      <c r="E1896" t="s">
        <v>280</v>
      </c>
      <c r="F1896" t="s">
        <v>91</v>
      </c>
      <c r="G1896" t="s">
        <v>41</v>
      </c>
      <c r="H1896" t="s">
        <v>71</v>
      </c>
      <c r="I1896" t="s">
        <v>72</v>
      </c>
      <c r="J1896">
        <v>-1</v>
      </c>
      <c r="K1896">
        <v>0</v>
      </c>
      <c r="L1896">
        <v>0</v>
      </c>
      <c r="M1896" t="s">
        <v>63</v>
      </c>
      <c r="N1896" t="s">
        <v>93</v>
      </c>
      <c r="O1896" t="s">
        <v>31</v>
      </c>
      <c r="P1896" t="s">
        <v>32</v>
      </c>
      <c r="Q1896" t="s">
        <v>45</v>
      </c>
      <c r="T1896">
        <v>-1</v>
      </c>
    </row>
    <row r="1897" spans="1:20" x14ac:dyDescent="0.45">
      <c r="A1897" t="s">
        <v>2384</v>
      </c>
      <c r="B1897" t="s">
        <v>832</v>
      </c>
      <c r="C1897" t="s">
        <v>559</v>
      </c>
      <c r="D1897" t="s">
        <v>336</v>
      </c>
      <c r="E1897" t="s">
        <v>238</v>
      </c>
      <c r="F1897" t="s">
        <v>25</v>
      </c>
      <c r="G1897" t="s">
        <v>26</v>
      </c>
      <c r="H1897" t="s">
        <v>27</v>
      </c>
      <c r="I1897" t="s">
        <v>55</v>
      </c>
      <c r="J1897">
        <v>0</v>
      </c>
      <c r="K1897">
        <v>2000</v>
      </c>
      <c r="L1897">
        <v>0</v>
      </c>
      <c r="M1897" t="s">
        <v>63</v>
      </c>
      <c r="N1897" t="s">
        <v>73</v>
      </c>
      <c r="O1897" t="s">
        <v>44</v>
      </c>
      <c r="P1897" t="s">
        <v>58</v>
      </c>
      <c r="Q1897" t="s">
        <v>33</v>
      </c>
      <c r="R1897" t="s">
        <v>46</v>
      </c>
      <c r="T1897">
        <v>2</v>
      </c>
    </row>
    <row r="1898" spans="1:20" x14ac:dyDescent="0.45">
      <c r="A1898" t="s">
        <v>2385</v>
      </c>
      <c r="B1898" t="s">
        <v>735</v>
      </c>
      <c r="C1898" t="s">
        <v>735</v>
      </c>
      <c r="D1898" t="s">
        <v>131</v>
      </c>
      <c r="E1898" t="s">
        <v>172</v>
      </c>
      <c r="F1898" t="s">
        <v>53</v>
      </c>
      <c r="G1898" t="s">
        <v>54</v>
      </c>
      <c r="H1898" t="s">
        <v>27</v>
      </c>
      <c r="I1898" t="s">
        <v>84</v>
      </c>
      <c r="J1898">
        <v>3</v>
      </c>
      <c r="K1898">
        <v>500</v>
      </c>
      <c r="L1898">
        <v>1500</v>
      </c>
      <c r="M1898" t="s">
        <v>56</v>
      </c>
      <c r="N1898" t="s">
        <v>93</v>
      </c>
      <c r="O1898" t="s">
        <v>31</v>
      </c>
      <c r="P1898" t="s">
        <v>85</v>
      </c>
      <c r="Q1898" t="s">
        <v>45</v>
      </c>
      <c r="T1898">
        <v>6</v>
      </c>
    </row>
    <row r="1899" spans="1:20" x14ac:dyDescent="0.45">
      <c r="A1899" t="s">
        <v>2386</v>
      </c>
      <c r="B1899" t="s">
        <v>75</v>
      </c>
      <c r="C1899" t="s">
        <v>904</v>
      </c>
      <c r="D1899" t="s">
        <v>430</v>
      </c>
      <c r="E1899" t="s">
        <v>601</v>
      </c>
      <c r="F1899" t="s">
        <v>146</v>
      </c>
      <c r="G1899" t="s">
        <v>147</v>
      </c>
      <c r="H1899" t="s">
        <v>128</v>
      </c>
      <c r="I1899" t="s">
        <v>169</v>
      </c>
      <c r="J1899">
        <v>0</v>
      </c>
      <c r="K1899">
        <v>500</v>
      </c>
      <c r="L1899">
        <v>0</v>
      </c>
      <c r="M1899" t="s">
        <v>56</v>
      </c>
      <c r="N1899" t="s">
        <v>73</v>
      </c>
      <c r="O1899" t="s">
        <v>79</v>
      </c>
      <c r="P1899" t="s">
        <v>85</v>
      </c>
      <c r="Q1899" t="s">
        <v>45</v>
      </c>
      <c r="R1899" t="s">
        <v>46</v>
      </c>
      <c r="T1899">
        <v>3</v>
      </c>
    </row>
    <row r="1900" spans="1:20" x14ac:dyDescent="0.45">
      <c r="A1900" t="s">
        <v>2387</v>
      </c>
      <c r="B1900" t="s">
        <v>637</v>
      </c>
      <c r="C1900" t="s">
        <v>1026</v>
      </c>
      <c r="D1900" t="s">
        <v>730</v>
      </c>
      <c r="E1900" t="s">
        <v>90</v>
      </c>
      <c r="F1900" t="s">
        <v>40</v>
      </c>
      <c r="G1900" t="s">
        <v>41</v>
      </c>
      <c r="H1900" t="s">
        <v>42</v>
      </c>
      <c r="I1900" t="s">
        <v>78</v>
      </c>
      <c r="J1900">
        <v>3</v>
      </c>
      <c r="K1900">
        <v>500</v>
      </c>
      <c r="L1900">
        <v>1500</v>
      </c>
      <c r="M1900" t="s">
        <v>56</v>
      </c>
      <c r="N1900" t="s">
        <v>57</v>
      </c>
      <c r="O1900" t="s">
        <v>44</v>
      </c>
      <c r="P1900" t="s">
        <v>85</v>
      </c>
      <c r="Q1900" t="s">
        <v>45</v>
      </c>
      <c r="R1900" t="s">
        <v>46</v>
      </c>
      <c r="S1900" t="s">
        <v>47</v>
      </c>
      <c r="T1900">
        <v>2</v>
      </c>
    </row>
    <row r="1901" spans="1:20" x14ac:dyDescent="0.45">
      <c r="A1901" t="s">
        <v>2388</v>
      </c>
      <c r="B1901" t="s">
        <v>266</v>
      </c>
      <c r="C1901" t="s">
        <v>358</v>
      </c>
      <c r="D1901" t="s">
        <v>631</v>
      </c>
      <c r="E1901" t="s">
        <v>359</v>
      </c>
      <c r="F1901" t="s">
        <v>168</v>
      </c>
      <c r="G1901" t="s">
        <v>41</v>
      </c>
      <c r="H1901" t="s">
        <v>27</v>
      </c>
      <c r="I1901" t="s">
        <v>84</v>
      </c>
      <c r="J1901">
        <v>-1</v>
      </c>
      <c r="K1901">
        <v>1000</v>
      </c>
      <c r="L1901">
        <v>-1000</v>
      </c>
      <c r="M1901" t="s">
        <v>29</v>
      </c>
      <c r="N1901" t="s">
        <v>30</v>
      </c>
      <c r="O1901" t="s">
        <v>79</v>
      </c>
      <c r="P1901" t="s">
        <v>58</v>
      </c>
      <c r="Q1901" t="s">
        <v>33</v>
      </c>
      <c r="R1901" t="s">
        <v>46</v>
      </c>
      <c r="S1901" t="s">
        <v>47</v>
      </c>
      <c r="T1901">
        <v>6</v>
      </c>
    </row>
    <row r="1902" spans="1:20" x14ac:dyDescent="0.45">
      <c r="A1902" t="s">
        <v>2389</v>
      </c>
      <c r="B1902" t="s">
        <v>976</v>
      </c>
      <c r="C1902" t="s">
        <v>120</v>
      </c>
      <c r="D1902" t="s">
        <v>384</v>
      </c>
      <c r="E1902" t="s">
        <v>138</v>
      </c>
      <c r="F1902" t="s">
        <v>25</v>
      </c>
      <c r="G1902" t="s">
        <v>26</v>
      </c>
      <c r="H1902" t="s">
        <v>27</v>
      </c>
      <c r="I1902" t="s">
        <v>55</v>
      </c>
      <c r="J1902">
        <v>2</v>
      </c>
      <c r="K1902">
        <v>500</v>
      </c>
      <c r="L1902">
        <v>1000</v>
      </c>
      <c r="M1902" t="s">
        <v>63</v>
      </c>
      <c r="N1902" t="s">
        <v>93</v>
      </c>
      <c r="O1902" t="s">
        <v>44</v>
      </c>
      <c r="P1902" t="s">
        <v>85</v>
      </c>
      <c r="Q1902" t="s">
        <v>33</v>
      </c>
      <c r="R1902" t="s">
        <v>34</v>
      </c>
      <c r="T1902">
        <v>7</v>
      </c>
    </row>
    <row r="1903" spans="1:20" x14ac:dyDescent="0.45">
      <c r="A1903" t="s">
        <v>2390</v>
      </c>
      <c r="B1903" t="s">
        <v>113</v>
      </c>
      <c r="C1903" t="s">
        <v>219</v>
      </c>
      <c r="D1903" t="s">
        <v>220</v>
      </c>
      <c r="E1903" t="s">
        <v>90</v>
      </c>
      <c r="F1903" t="s">
        <v>91</v>
      </c>
      <c r="G1903" t="s">
        <v>41</v>
      </c>
      <c r="H1903" t="s">
        <v>27</v>
      </c>
      <c r="I1903" t="s">
        <v>55</v>
      </c>
      <c r="J1903">
        <v>1</v>
      </c>
      <c r="K1903">
        <v>100</v>
      </c>
      <c r="L1903">
        <v>100</v>
      </c>
      <c r="M1903" t="s">
        <v>63</v>
      </c>
      <c r="N1903" t="s">
        <v>73</v>
      </c>
      <c r="O1903" t="s">
        <v>79</v>
      </c>
      <c r="P1903" t="s">
        <v>58</v>
      </c>
      <c r="Q1903" t="s">
        <v>33</v>
      </c>
      <c r="R1903" t="s">
        <v>34</v>
      </c>
      <c r="T1903">
        <v>2</v>
      </c>
    </row>
    <row r="1904" spans="1:20" x14ac:dyDescent="0.45">
      <c r="A1904" t="s">
        <v>2391</v>
      </c>
      <c r="B1904" t="s">
        <v>316</v>
      </c>
      <c r="C1904" t="s">
        <v>419</v>
      </c>
      <c r="D1904" t="s">
        <v>826</v>
      </c>
      <c r="E1904" t="s">
        <v>163</v>
      </c>
      <c r="F1904" t="s">
        <v>40</v>
      </c>
      <c r="G1904" t="s">
        <v>41</v>
      </c>
      <c r="H1904" t="s">
        <v>42</v>
      </c>
      <c r="I1904" t="s">
        <v>122</v>
      </c>
      <c r="J1904">
        <v>2</v>
      </c>
      <c r="K1904">
        <v>100</v>
      </c>
      <c r="L1904">
        <v>200</v>
      </c>
      <c r="M1904" t="s">
        <v>56</v>
      </c>
      <c r="N1904" t="s">
        <v>30</v>
      </c>
      <c r="O1904" t="s">
        <v>31</v>
      </c>
      <c r="P1904" t="s">
        <v>58</v>
      </c>
      <c r="Q1904" t="s">
        <v>45</v>
      </c>
      <c r="R1904" t="s">
        <v>34</v>
      </c>
      <c r="T1904">
        <v>6</v>
      </c>
    </row>
    <row r="1905" spans="1:20" x14ac:dyDescent="0.45">
      <c r="A1905" t="s">
        <v>2392</v>
      </c>
      <c r="B1905" t="s">
        <v>309</v>
      </c>
      <c r="C1905" t="s">
        <v>211</v>
      </c>
      <c r="D1905" t="s">
        <v>781</v>
      </c>
      <c r="E1905" t="s">
        <v>97</v>
      </c>
      <c r="F1905" t="s">
        <v>91</v>
      </c>
      <c r="G1905" t="s">
        <v>41</v>
      </c>
      <c r="H1905" t="s">
        <v>42</v>
      </c>
      <c r="I1905" t="s">
        <v>122</v>
      </c>
      <c r="J1905">
        <v>3</v>
      </c>
      <c r="K1905">
        <v>0</v>
      </c>
      <c r="L1905">
        <v>0</v>
      </c>
      <c r="M1905" t="s">
        <v>56</v>
      </c>
      <c r="N1905" t="s">
        <v>30</v>
      </c>
      <c r="O1905" t="s">
        <v>79</v>
      </c>
      <c r="P1905" t="s">
        <v>58</v>
      </c>
      <c r="Q1905" t="s">
        <v>33</v>
      </c>
      <c r="R1905" t="s">
        <v>46</v>
      </c>
      <c r="S1905" t="s">
        <v>254</v>
      </c>
      <c r="T1905">
        <v>6</v>
      </c>
    </row>
    <row r="1906" spans="1:20" x14ac:dyDescent="0.45">
      <c r="A1906" t="s">
        <v>2393</v>
      </c>
      <c r="B1906" t="s">
        <v>230</v>
      </c>
      <c r="C1906" t="s">
        <v>374</v>
      </c>
      <c r="D1906" t="s">
        <v>230</v>
      </c>
      <c r="E1906" t="s">
        <v>547</v>
      </c>
      <c r="F1906" t="s">
        <v>146</v>
      </c>
      <c r="G1906" t="s">
        <v>147</v>
      </c>
      <c r="H1906" t="s">
        <v>27</v>
      </c>
      <c r="I1906" t="s">
        <v>28</v>
      </c>
      <c r="J1906">
        <v>2</v>
      </c>
      <c r="K1906">
        <v>500</v>
      </c>
      <c r="L1906">
        <v>1000</v>
      </c>
      <c r="M1906" t="s">
        <v>56</v>
      </c>
      <c r="N1906" t="s">
        <v>93</v>
      </c>
      <c r="O1906" t="s">
        <v>31</v>
      </c>
      <c r="P1906" t="s">
        <v>32</v>
      </c>
      <c r="Q1906" t="s">
        <v>45</v>
      </c>
      <c r="R1906" t="s">
        <v>34</v>
      </c>
      <c r="T1906">
        <v>-1</v>
      </c>
    </row>
    <row r="1907" spans="1:20" x14ac:dyDescent="0.45">
      <c r="A1907" t="s">
        <v>2394</v>
      </c>
      <c r="B1907" t="s">
        <v>325</v>
      </c>
      <c r="C1907" t="s">
        <v>500</v>
      </c>
      <c r="D1907" t="s">
        <v>256</v>
      </c>
      <c r="E1907" t="s">
        <v>39</v>
      </c>
      <c r="F1907" t="s">
        <v>69</v>
      </c>
      <c r="G1907" t="s">
        <v>70</v>
      </c>
      <c r="H1907" t="s">
        <v>42</v>
      </c>
      <c r="I1907" t="s">
        <v>43</v>
      </c>
      <c r="J1907">
        <v>3</v>
      </c>
      <c r="K1907">
        <v>1000</v>
      </c>
      <c r="L1907">
        <v>3000</v>
      </c>
      <c r="M1907" t="s">
        <v>63</v>
      </c>
      <c r="N1907" t="s">
        <v>30</v>
      </c>
      <c r="O1907" t="s">
        <v>64</v>
      </c>
      <c r="P1907" t="s">
        <v>85</v>
      </c>
      <c r="Q1907" t="s">
        <v>45</v>
      </c>
      <c r="R1907" t="s">
        <v>46</v>
      </c>
      <c r="T1907">
        <v>7</v>
      </c>
    </row>
    <row r="1908" spans="1:20" x14ac:dyDescent="0.45">
      <c r="A1908" t="s">
        <v>2395</v>
      </c>
      <c r="B1908" t="s">
        <v>455</v>
      </c>
      <c r="C1908" t="s">
        <v>1011</v>
      </c>
      <c r="D1908" t="s">
        <v>895</v>
      </c>
      <c r="E1908" t="s">
        <v>68</v>
      </c>
      <c r="F1908" t="s">
        <v>53</v>
      </c>
      <c r="G1908" t="s">
        <v>54</v>
      </c>
      <c r="H1908" t="s">
        <v>27</v>
      </c>
      <c r="I1908" t="s">
        <v>28</v>
      </c>
      <c r="J1908">
        <v>-1</v>
      </c>
      <c r="K1908">
        <v>500</v>
      </c>
      <c r="L1908">
        <v>-500</v>
      </c>
      <c r="N1908" t="s">
        <v>30</v>
      </c>
      <c r="O1908" t="s">
        <v>79</v>
      </c>
      <c r="P1908" t="s">
        <v>85</v>
      </c>
      <c r="Q1908" t="s">
        <v>33</v>
      </c>
      <c r="R1908" t="s">
        <v>34</v>
      </c>
      <c r="T1908">
        <v>6</v>
      </c>
    </row>
    <row r="1909" spans="1:20" x14ac:dyDescent="0.45">
      <c r="A1909" t="s">
        <v>2396</v>
      </c>
      <c r="B1909" t="s">
        <v>442</v>
      </c>
      <c r="C1909" t="s">
        <v>442</v>
      </c>
      <c r="D1909" t="s">
        <v>132</v>
      </c>
      <c r="E1909" t="s">
        <v>24</v>
      </c>
      <c r="F1909" t="s">
        <v>25</v>
      </c>
      <c r="G1909" t="s">
        <v>26</v>
      </c>
      <c r="H1909" t="s">
        <v>42</v>
      </c>
      <c r="I1909" t="s">
        <v>122</v>
      </c>
      <c r="J1909">
        <v>1</v>
      </c>
      <c r="K1909">
        <v>500</v>
      </c>
      <c r="L1909">
        <v>500</v>
      </c>
      <c r="M1909" t="s">
        <v>63</v>
      </c>
      <c r="N1909" t="s">
        <v>73</v>
      </c>
      <c r="O1909" t="s">
        <v>79</v>
      </c>
      <c r="P1909" t="s">
        <v>58</v>
      </c>
      <c r="Q1909" t="s">
        <v>45</v>
      </c>
      <c r="R1909" t="s">
        <v>34</v>
      </c>
      <c r="T1909">
        <v>-1</v>
      </c>
    </row>
    <row r="1910" spans="1:20" x14ac:dyDescent="0.45">
      <c r="A1910" t="s">
        <v>2397</v>
      </c>
      <c r="B1910" t="s">
        <v>525</v>
      </c>
      <c r="C1910" t="s">
        <v>505</v>
      </c>
      <c r="D1910" t="s">
        <v>505</v>
      </c>
      <c r="E1910" t="s">
        <v>960</v>
      </c>
      <c r="F1910" t="s">
        <v>91</v>
      </c>
      <c r="G1910" t="s">
        <v>41</v>
      </c>
      <c r="H1910" t="s">
        <v>42</v>
      </c>
      <c r="I1910" t="s">
        <v>43</v>
      </c>
      <c r="J1910">
        <v>2</v>
      </c>
      <c r="K1910">
        <v>1000</v>
      </c>
      <c r="L1910">
        <v>2000</v>
      </c>
      <c r="M1910" t="s">
        <v>56</v>
      </c>
      <c r="N1910" t="s">
        <v>30</v>
      </c>
      <c r="O1910" t="s">
        <v>79</v>
      </c>
      <c r="P1910" t="s">
        <v>58</v>
      </c>
      <c r="Q1910" t="s">
        <v>33</v>
      </c>
      <c r="R1910" t="s">
        <v>34</v>
      </c>
      <c r="T1910">
        <v>0</v>
      </c>
    </row>
    <row r="1911" spans="1:20" x14ac:dyDescent="0.45">
      <c r="A1911" t="s">
        <v>2398</v>
      </c>
      <c r="B1911" t="s">
        <v>100</v>
      </c>
      <c r="C1911" t="s">
        <v>554</v>
      </c>
      <c r="D1911" t="s">
        <v>267</v>
      </c>
      <c r="E1911" t="s">
        <v>238</v>
      </c>
      <c r="F1911" t="s">
        <v>40</v>
      </c>
      <c r="G1911" t="s">
        <v>41</v>
      </c>
      <c r="H1911" t="s">
        <v>128</v>
      </c>
      <c r="I1911" t="s">
        <v>169</v>
      </c>
      <c r="J1911">
        <v>1</v>
      </c>
      <c r="K1911">
        <v>1000</v>
      </c>
      <c r="L1911">
        <v>1000</v>
      </c>
      <c r="M1911" t="s">
        <v>56</v>
      </c>
      <c r="N1911" t="s">
        <v>73</v>
      </c>
      <c r="O1911" t="s">
        <v>64</v>
      </c>
      <c r="P1911" t="s">
        <v>85</v>
      </c>
      <c r="Q1911" t="s">
        <v>45</v>
      </c>
      <c r="R1911" t="s">
        <v>34</v>
      </c>
      <c r="T1911">
        <v>-1</v>
      </c>
    </row>
    <row r="1912" spans="1:20" x14ac:dyDescent="0.45">
      <c r="A1912" t="s">
        <v>2399</v>
      </c>
      <c r="B1912" t="s">
        <v>106</v>
      </c>
      <c r="C1912" t="s">
        <v>75</v>
      </c>
      <c r="D1912" t="s">
        <v>640</v>
      </c>
      <c r="E1912" t="s">
        <v>379</v>
      </c>
      <c r="F1912" t="s">
        <v>91</v>
      </c>
      <c r="G1912" t="s">
        <v>41</v>
      </c>
      <c r="H1912" t="s">
        <v>42</v>
      </c>
      <c r="I1912" t="s">
        <v>78</v>
      </c>
      <c r="J1912">
        <v>2</v>
      </c>
      <c r="K1912">
        <v>1000</v>
      </c>
      <c r="L1912">
        <v>2000</v>
      </c>
      <c r="N1912" t="s">
        <v>57</v>
      </c>
      <c r="O1912" t="s">
        <v>44</v>
      </c>
      <c r="P1912" t="s">
        <v>58</v>
      </c>
      <c r="Q1912" t="s">
        <v>33</v>
      </c>
      <c r="R1912" t="s">
        <v>34</v>
      </c>
      <c r="T1912">
        <v>1</v>
      </c>
    </row>
    <row r="1913" spans="1:20" x14ac:dyDescent="0.45">
      <c r="A1913" t="s">
        <v>2400</v>
      </c>
      <c r="B1913" t="s">
        <v>265</v>
      </c>
      <c r="C1913" t="s">
        <v>265</v>
      </c>
      <c r="D1913" t="s">
        <v>630</v>
      </c>
      <c r="E1913" t="s">
        <v>134</v>
      </c>
      <c r="F1913" t="s">
        <v>91</v>
      </c>
      <c r="G1913" t="s">
        <v>41</v>
      </c>
      <c r="H1913" t="s">
        <v>71</v>
      </c>
      <c r="I1913" t="s">
        <v>72</v>
      </c>
      <c r="J1913">
        <v>3</v>
      </c>
      <c r="K1913">
        <v>2000</v>
      </c>
      <c r="L1913">
        <v>6000</v>
      </c>
      <c r="M1913" t="s">
        <v>56</v>
      </c>
      <c r="N1913" t="s">
        <v>57</v>
      </c>
      <c r="O1913" t="s">
        <v>64</v>
      </c>
      <c r="P1913" t="s">
        <v>32</v>
      </c>
      <c r="Q1913" t="s">
        <v>33</v>
      </c>
      <c r="R1913" t="s">
        <v>34</v>
      </c>
      <c r="T1913">
        <v>4</v>
      </c>
    </row>
    <row r="1914" spans="1:20" x14ac:dyDescent="0.45">
      <c r="A1914" t="s">
        <v>2524</v>
      </c>
      <c r="B1914" t="s">
        <v>256</v>
      </c>
      <c r="C1914" t="s">
        <v>257</v>
      </c>
      <c r="D1914" t="s">
        <v>121</v>
      </c>
      <c r="E1914" t="s">
        <v>307</v>
      </c>
      <c r="F1914" t="s">
        <v>146</v>
      </c>
      <c r="G1914" t="s">
        <v>147</v>
      </c>
      <c r="H1914" t="s">
        <v>27</v>
      </c>
      <c r="I1914" t="s">
        <v>84</v>
      </c>
      <c r="J1914">
        <v>2</v>
      </c>
      <c r="K1914">
        <v>2000</v>
      </c>
      <c r="L1914">
        <v>4000</v>
      </c>
      <c r="N1914" t="s">
        <v>30</v>
      </c>
      <c r="O1914" t="s">
        <v>64</v>
      </c>
      <c r="P1914" t="s">
        <v>58</v>
      </c>
      <c r="Q1914" t="s">
        <v>33</v>
      </c>
      <c r="T1914">
        <v>7</v>
      </c>
    </row>
    <row r="1915" spans="1:20" x14ac:dyDescent="0.45">
      <c r="A1915" t="s">
        <v>2401</v>
      </c>
      <c r="B1915" t="s">
        <v>156</v>
      </c>
      <c r="C1915" t="s">
        <v>157</v>
      </c>
      <c r="D1915" t="s">
        <v>157</v>
      </c>
      <c r="E1915" t="s">
        <v>361</v>
      </c>
      <c r="F1915" t="s">
        <v>53</v>
      </c>
      <c r="G1915" t="s">
        <v>54</v>
      </c>
      <c r="H1915" t="s">
        <v>42</v>
      </c>
      <c r="I1915" t="s">
        <v>78</v>
      </c>
      <c r="J1915">
        <v>-1</v>
      </c>
      <c r="K1915">
        <v>1000</v>
      </c>
      <c r="L1915">
        <v>-1000</v>
      </c>
      <c r="M1915" t="s">
        <v>56</v>
      </c>
      <c r="N1915" t="s">
        <v>73</v>
      </c>
      <c r="O1915" t="s">
        <v>79</v>
      </c>
      <c r="P1915" t="s">
        <v>85</v>
      </c>
      <c r="Q1915" t="s">
        <v>33</v>
      </c>
      <c r="R1915" t="s">
        <v>34</v>
      </c>
      <c r="T1915">
        <v>0</v>
      </c>
    </row>
    <row r="1916" spans="1:20" x14ac:dyDescent="0.45">
      <c r="A1916" t="s">
        <v>2402</v>
      </c>
      <c r="B1916" t="s">
        <v>143</v>
      </c>
      <c r="C1916" t="s">
        <v>145</v>
      </c>
      <c r="D1916" t="s">
        <v>21</v>
      </c>
      <c r="E1916" t="s">
        <v>609</v>
      </c>
      <c r="F1916" t="s">
        <v>53</v>
      </c>
      <c r="G1916" t="s">
        <v>54</v>
      </c>
      <c r="H1916" t="s">
        <v>42</v>
      </c>
      <c r="I1916" t="s">
        <v>122</v>
      </c>
      <c r="J1916">
        <v>0</v>
      </c>
      <c r="K1916">
        <v>2000</v>
      </c>
      <c r="L1916">
        <v>0</v>
      </c>
      <c r="N1916" t="s">
        <v>30</v>
      </c>
      <c r="O1916" t="s">
        <v>79</v>
      </c>
      <c r="P1916" t="s">
        <v>85</v>
      </c>
      <c r="Q1916" t="s">
        <v>33</v>
      </c>
      <c r="R1916" t="s">
        <v>46</v>
      </c>
      <c r="S1916" t="s">
        <v>245</v>
      </c>
      <c r="T1916">
        <v>3</v>
      </c>
    </row>
    <row r="1917" spans="1:20" x14ac:dyDescent="0.45">
      <c r="A1917" t="s">
        <v>2403</v>
      </c>
      <c r="B1917" t="s">
        <v>451</v>
      </c>
      <c r="C1917" t="s">
        <v>451</v>
      </c>
      <c r="D1917" t="s">
        <v>761</v>
      </c>
      <c r="E1917" t="s">
        <v>414</v>
      </c>
      <c r="F1917" t="s">
        <v>40</v>
      </c>
      <c r="G1917" t="s">
        <v>41</v>
      </c>
      <c r="H1917" t="s">
        <v>27</v>
      </c>
      <c r="I1917" t="s">
        <v>55</v>
      </c>
      <c r="J1917">
        <v>2</v>
      </c>
      <c r="K1917">
        <v>2000</v>
      </c>
      <c r="L1917">
        <v>4000</v>
      </c>
      <c r="M1917" t="s">
        <v>29</v>
      </c>
      <c r="N1917" t="s">
        <v>57</v>
      </c>
      <c r="O1917" t="s">
        <v>31</v>
      </c>
      <c r="P1917" t="s">
        <v>85</v>
      </c>
      <c r="Q1917" t="s">
        <v>33</v>
      </c>
      <c r="T1917">
        <v>1</v>
      </c>
    </row>
    <row r="1918" spans="1:20" x14ac:dyDescent="0.45">
      <c r="A1918" t="s">
        <v>2404</v>
      </c>
      <c r="B1918" t="s">
        <v>37</v>
      </c>
      <c r="C1918" t="s">
        <v>538</v>
      </c>
      <c r="D1918" t="s">
        <v>112</v>
      </c>
      <c r="E1918" t="s">
        <v>298</v>
      </c>
      <c r="F1918" t="s">
        <v>53</v>
      </c>
      <c r="G1918" t="s">
        <v>54</v>
      </c>
      <c r="H1918" t="s">
        <v>128</v>
      </c>
      <c r="I1918" t="s">
        <v>129</v>
      </c>
      <c r="J1918">
        <v>2</v>
      </c>
      <c r="K1918">
        <v>500</v>
      </c>
      <c r="L1918">
        <v>1000</v>
      </c>
      <c r="M1918" t="s">
        <v>56</v>
      </c>
      <c r="N1918" t="s">
        <v>57</v>
      </c>
      <c r="O1918" t="s">
        <v>31</v>
      </c>
      <c r="P1918" t="s">
        <v>58</v>
      </c>
      <c r="Q1918" t="s">
        <v>33</v>
      </c>
      <c r="T1918">
        <v>6</v>
      </c>
    </row>
    <row r="1919" spans="1:20" x14ac:dyDescent="0.45">
      <c r="A1919" t="s">
        <v>2405</v>
      </c>
      <c r="B1919" t="s">
        <v>353</v>
      </c>
      <c r="C1919" t="s">
        <v>262</v>
      </c>
      <c r="D1919" t="s">
        <v>150</v>
      </c>
      <c r="E1919" t="s">
        <v>401</v>
      </c>
      <c r="F1919" t="s">
        <v>25</v>
      </c>
      <c r="G1919" t="s">
        <v>26</v>
      </c>
      <c r="H1919" t="s">
        <v>128</v>
      </c>
      <c r="I1919" t="s">
        <v>169</v>
      </c>
      <c r="J1919">
        <v>0</v>
      </c>
      <c r="K1919">
        <v>2000</v>
      </c>
      <c r="L1919">
        <v>0</v>
      </c>
      <c r="M1919" t="s">
        <v>63</v>
      </c>
      <c r="N1919" t="s">
        <v>73</v>
      </c>
      <c r="O1919" t="s">
        <v>31</v>
      </c>
      <c r="P1919" t="s">
        <v>32</v>
      </c>
      <c r="Q1919" t="s">
        <v>45</v>
      </c>
      <c r="R1919" t="s">
        <v>46</v>
      </c>
      <c r="S1919" t="s">
        <v>47</v>
      </c>
      <c r="T1919">
        <v>3</v>
      </c>
    </row>
    <row r="1920" spans="1:20" x14ac:dyDescent="0.45">
      <c r="A1920" t="s">
        <v>2406</v>
      </c>
      <c r="B1920" t="s">
        <v>323</v>
      </c>
      <c r="C1920" t="s">
        <v>864</v>
      </c>
      <c r="D1920" t="s">
        <v>423</v>
      </c>
      <c r="E1920" t="s">
        <v>339</v>
      </c>
      <c r="F1920" t="s">
        <v>40</v>
      </c>
      <c r="G1920" t="s">
        <v>41</v>
      </c>
      <c r="H1920" t="s">
        <v>42</v>
      </c>
      <c r="I1920" t="s">
        <v>43</v>
      </c>
      <c r="J1920">
        <v>0</v>
      </c>
      <c r="K1920">
        <v>100</v>
      </c>
      <c r="L1920">
        <v>0</v>
      </c>
      <c r="M1920" t="s">
        <v>29</v>
      </c>
      <c r="N1920" t="s">
        <v>57</v>
      </c>
      <c r="O1920" t="s">
        <v>64</v>
      </c>
      <c r="P1920" t="s">
        <v>32</v>
      </c>
      <c r="Q1920" t="s">
        <v>45</v>
      </c>
      <c r="T1920">
        <v>4</v>
      </c>
    </row>
    <row r="1921" spans="1:20" x14ac:dyDescent="0.45">
      <c r="A1921" t="s">
        <v>2407</v>
      </c>
      <c r="B1921" t="s">
        <v>481</v>
      </c>
      <c r="C1921" t="s">
        <v>703</v>
      </c>
      <c r="D1921" t="s">
        <v>423</v>
      </c>
      <c r="E1921" t="s">
        <v>287</v>
      </c>
      <c r="F1921" t="s">
        <v>91</v>
      </c>
      <c r="G1921" t="s">
        <v>41</v>
      </c>
      <c r="H1921" t="s">
        <v>128</v>
      </c>
      <c r="I1921" t="s">
        <v>169</v>
      </c>
      <c r="J1921">
        <v>-1</v>
      </c>
      <c r="K1921">
        <v>0</v>
      </c>
      <c r="L1921">
        <v>0</v>
      </c>
      <c r="N1921" t="s">
        <v>57</v>
      </c>
      <c r="O1921" t="s">
        <v>79</v>
      </c>
      <c r="P1921" t="s">
        <v>85</v>
      </c>
      <c r="Q1921" t="s">
        <v>33</v>
      </c>
      <c r="R1921" t="s">
        <v>34</v>
      </c>
      <c r="T1921">
        <v>2</v>
      </c>
    </row>
    <row r="1922" spans="1:20" x14ac:dyDescent="0.45">
      <c r="A1922" t="s">
        <v>2408</v>
      </c>
      <c r="B1922" t="s">
        <v>500</v>
      </c>
      <c r="C1922" t="s">
        <v>326</v>
      </c>
      <c r="D1922" t="s">
        <v>501</v>
      </c>
      <c r="E1922" t="s">
        <v>141</v>
      </c>
      <c r="F1922" t="s">
        <v>25</v>
      </c>
      <c r="G1922" t="s">
        <v>26</v>
      </c>
      <c r="H1922" t="s">
        <v>71</v>
      </c>
      <c r="I1922" t="s">
        <v>92</v>
      </c>
      <c r="J1922">
        <v>-1</v>
      </c>
      <c r="K1922">
        <v>0</v>
      </c>
      <c r="L1922">
        <v>0</v>
      </c>
      <c r="N1922" t="s">
        <v>73</v>
      </c>
      <c r="O1922" t="s">
        <v>64</v>
      </c>
      <c r="P1922" t="s">
        <v>58</v>
      </c>
      <c r="Q1922" t="s">
        <v>33</v>
      </c>
      <c r="T1922">
        <v>4</v>
      </c>
    </row>
    <row r="1923" spans="1:20" x14ac:dyDescent="0.45">
      <c r="A1923" t="s">
        <v>2409</v>
      </c>
      <c r="B1923" t="s">
        <v>563</v>
      </c>
      <c r="C1923" t="s">
        <v>807</v>
      </c>
      <c r="D1923" t="s">
        <v>484</v>
      </c>
      <c r="E1923" t="s">
        <v>387</v>
      </c>
      <c r="F1923" t="s">
        <v>168</v>
      </c>
      <c r="G1923" t="s">
        <v>41</v>
      </c>
      <c r="H1923" t="s">
        <v>27</v>
      </c>
      <c r="I1923" t="s">
        <v>55</v>
      </c>
      <c r="J1923">
        <v>0</v>
      </c>
      <c r="K1923">
        <v>0</v>
      </c>
      <c r="L1923">
        <v>0</v>
      </c>
      <c r="M1923" t="s">
        <v>63</v>
      </c>
      <c r="N1923" t="s">
        <v>73</v>
      </c>
      <c r="O1923" t="s">
        <v>44</v>
      </c>
      <c r="P1923" t="s">
        <v>85</v>
      </c>
      <c r="Q1923" t="s">
        <v>45</v>
      </c>
      <c r="T1923">
        <v>5</v>
      </c>
    </row>
    <row r="1924" spans="1:20" x14ac:dyDescent="0.45">
      <c r="A1924" t="s">
        <v>2410</v>
      </c>
      <c r="B1924" t="s">
        <v>759</v>
      </c>
      <c r="C1924" t="s">
        <v>460</v>
      </c>
      <c r="D1924" t="s">
        <v>160</v>
      </c>
      <c r="E1924" t="s">
        <v>253</v>
      </c>
      <c r="F1924" t="s">
        <v>25</v>
      </c>
      <c r="G1924" t="s">
        <v>26</v>
      </c>
      <c r="H1924" t="s">
        <v>71</v>
      </c>
      <c r="I1924" t="s">
        <v>117</v>
      </c>
      <c r="J1924">
        <v>-1</v>
      </c>
      <c r="K1924">
        <v>1000</v>
      </c>
      <c r="L1924">
        <v>-1000</v>
      </c>
      <c r="M1924" t="s">
        <v>63</v>
      </c>
      <c r="N1924" t="s">
        <v>73</v>
      </c>
      <c r="O1924" t="s">
        <v>64</v>
      </c>
      <c r="P1924" t="s">
        <v>58</v>
      </c>
      <c r="Q1924" t="s">
        <v>45</v>
      </c>
      <c r="R1924" t="s">
        <v>34</v>
      </c>
      <c r="T1924">
        <v>3</v>
      </c>
    </row>
    <row r="1925" spans="1:20" x14ac:dyDescent="0.45">
      <c r="A1925" t="s">
        <v>2411</v>
      </c>
      <c r="B1925" t="s">
        <v>445</v>
      </c>
      <c r="C1925" t="s">
        <v>686</v>
      </c>
      <c r="D1925" t="s">
        <v>715</v>
      </c>
      <c r="E1925" t="s">
        <v>249</v>
      </c>
      <c r="F1925" t="s">
        <v>53</v>
      </c>
      <c r="G1925" t="s">
        <v>54</v>
      </c>
      <c r="H1925" t="s">
        <v>128</v>
      </c>
      <c r="I1925" t="s">
        <v>129</v>
      </c>
      <c r="J1925">
        <v>0</v>
      </c>
      <c r="K1925">
        <v>1000</v>
      </c>
      <c r="L1925">
        <v>0</v>
      </c>
      <c r="N1925" t="s">
        <v>30</v>
      </c>
      <c r="O1925" t="s">
        <v>64</v>
      </c>
      <c r="P1925" t="s">
        <v>58</v>
      </c>
      <c r="Q1925" t="s">
        <v>45</v>
      </c>
      <c r="R1925" t="s">
        <v>46</v>
      </c>
      <c r="S1925" t="s">
        <v>47</v>
      </c>
      <c r="T1925">
        <v>4</v>
      </c>
    </row>
    <row r="1926" spans="1:20" x14ac:dyDescent="0.45">
      <c r="A1926" t="s">
        <v>2412</v>
      </c>
      <c r="B1926" t="s">
        <v>684</v>
      </c>
      <c r="C1926" t="s">
        <v>512</v>
      </c>
      <c r="D1926" t="s">
        <v>702</v>
      </c>
      <c r="E1926" t="s">
        <v>487</v>
      </c>
      <c r="F1926" t="s">
        <v>25</v>
      </c>
      <c r="G1926" t="s">
        <v>26</v>
      </c>
      <c r="H1926" t="s">
        <v>42</v>
      </c>
      <c r="I1926" t="s">
        <v>122</v>
      </c>
      <c r="J1926">
        <v>-1</v>
      </c>
      <c r="K1926">
        <v>100</v>
      </c>
      <c r="L1926">
        <v>-100</v>
      </c>
      <c r="M1926" t="s">
        <v>56</v>
      </c>
      <c r="N1926" t="s">
        <v>73</v>
      </c>
      <c r="O1926" t="s">
        <v>79</v>
      </c>
      <c r="P1926" t="s">
        <v>85</v>
      </c>
      <c r="Q1926" t="s">
        <v>33</v>
      </c>
      <c r="T1926">
        <v>5</v>
      </c>
    </row>
    <row r="1927" spans="1:20" x14ac:dyDescent="0.45">
      <c r="A1927" t="s">
        <v>2413</v>
      </c>
      <c r="B1927" t="s">
        <v>567</v>
      </c>
      <c r="C1927" t="s">
        <v>215</v>
      </c>
      <c r="D1927" t="s">
        <v>497</v>
      </c>
      <c r="E1927" t="s">
        <v>348</v>
      </c>
      <c r="F1927" t="s">
        <v>25</v>
      </c>
      <c r="G1927" t="s">
        <v>26</v>
      </c>
      <c r="H1927" t="s">
        <v>128</v>
      </c>
      <c r="I1927" t="s">
        <v>231</v>
      </c>
      <c r="J1927">
        <v>3</v>
      </c>
      <c r="K1927">
        <v>500</v>
      </c>
      <c r="L1927">
        <v>1500</v>
      </c>
      <c r="M1927" t="s">
        <v>29</v>
      </c>
      <c r="N1927" t="s">
        <v>93</v>
      </c>
      <c r="O1927" t="s">
        <v>64</v>
      </c>
      <c r="P1927" t="s">
        <v>85</v>
      </c>
      <c r="Q1927" t="s">
        <v>45</v>
      </c>
      <c r="R1927" t="s">
        <v>34</v>
      </c>
      <c r="T1927">
        <v>2</v>
      </c>
    </row>
    <row r="1928" spans="1:20" x14ac:dyDescent="0.45">
      <c r="A1928" t="s">
        <v>2414</v>
      </c>
      <c r="B1928" t="s">
        <v>486</v>
      </c>
      <c r="C1928" t="s">
        <v>367</v>
      </c>
      <c r="D1928" t="s">
        <v>355</v>
      </c>
      <c r="E1928" t="s">
        <v>194</v>
      </c>
      <c r="F1928" t="s">
        <v>53</v>
      </c>
      <c r="G1928" t="s">
        <v>54</v>
      </c>
      <c r="H1928" t="s">
        <v>42</v>
      </c>
      <c r="I1928" t="s">
        <v>78</v>
      </c>
      <c r="J1928">
        <v>-1</v>
      </c>
      <c r="K1928">
        <v>2000</v>
      </c>
      <c r="L1928">
        <v>-1721</v>
      </c>
      <c r="N1928" t="s">
        <v>57</v>
      </c>
      <c r="O1928" t="s">
        <v>44</v>
      </c>
      <c r="P1928" t="s">
        <v>85</v>
      </c>
      <c r="Q1928" t="s">
        <v>45</v>
      </c>
      <c r="T1928">
        <v>5</v>
      </c>
    </row>
    <row r="1929" spans="1:20" x14ac:dyDescent="0.45">
      <c r="A1929" t="s">
        <v>2415</v>
      </c>
      <c r="B1929" t="s">
        <v>23</v>
      </c>
      <c r="C1929" t="s">
        <v>22</v>
      </c>
      <c r="D1929" t="s">
        <v>21</v>
      </c>
      <c r="E1929" t="s">
        <v>356</v>
      </c>
      <c r="F1929" t="s">
        <v>146</v>
      </c>
      <c r="G1929" t="s">
        <v>147</v>
      </c>
      <c r="H1929" t="s">
        <v>71</v>
      </c>
      <c r="I1929" t="s">
        <v>72</v>
      </c>
      <c r="J1929">
        <v>2</v>
      </c>
      <c r="K1929">
        <v>500</v>
      </c>
      <c r="L1929">
        <v>1000</v>
      </c>
      <c r="M1929" t="s">
        <v>63</v>
      </c>
      <c r="N1929" t="s">
        <v>73</v>
      </c>
      <c r="O1929" t="s">
        <v>44</v>
      </c>
      <c r="P1929" t="s">
        <v>85</v>
      </c>
      <c r="Q1929" t="s">
        <v>33</v>
      </c>
      <c r="T1929">
        <v>-1</v>
      </c>
    </row>
    <row r="1930" spans="1:20" x14ac:dyDescent="0.45">
      <c r="A1930" t="s">
        <v>2416</v>
      </c>
      <c r="B1930" t="s">
        <v>667</v>
      </c>
      <c r="C1930" t="s">
        <v>525</v>
      </c>
      <c r="D1930" t="s">
        <v>546</v>
      </c>
      <c r="E1930" t="s">
        <v>387</v>
      </c>
      <c r="F1930" t="s">
        <v>53</v>
      </c>
      <c r="G1930" t="s">
        <v>54</v>
      </c>
      <c r="H1930" t="s">
        <v>128</v>
      </c>
      <c r="I1930" t="s">
        <v>231</v>
      </c>
      <c r="J1930">
        <v>2</v>
      </c>
      <c r="K1930">
        <v>1000</v>
      </c>
      <c r="L1930">
        <v>2000</v>
      </c>
      <c r="N1930" t="s">
        <v>93</v>
      </c>
      <c r="O1930" t="s">
        <v>31</v>
      </c>
      <c r="P1930" t="s">
        <v>58</v>
      </c>
      <c r="Q1930" t="s">
        <v>45</v>
      </c>
      <c r="R1930" t="s">
        <v>34</v>
      </c>
      <c r="T1930">
        <v>2</v>
      </c>
    </row>
    <row r="1931" spans="1:20" x14ac:dyDescent="0.45">
      <c r="A1931" t="s">
        <v>2417</v>
      </c>
      <c r="B1931" t="s">
        <v>346</v>
      </c>
      <c r="C1931" t="s">
        <v>534</v>
      </c>
      <c r="D1931" t="s">
        <v>563</v>
      </c>
      <c r="E1931" t="s">
        <v>216</v>
      </c>
      <c r="F1931" t="s">
        <v>115</v>
      </c>
      <c r="G1931" t="s">
        <v>116</v>
      </c>
      <c r="H1931" t="s">
        <v>128</v>
      </c>
      <c r="I1931" t="s">
        <v>169</v>
      </c>
      <c r="J1931">
        <v>0</v>
      </c>
      <c r="K1931">
        <v>100</v>
      </c>
      <c r="L1931">
        <v>0</v>
      </c>
      <c r="M1931" t="s">
        <v>63</v>
      </c>
      <c r="N1931" t="s">
        <v>57</v>
      </c>
      <c r="O1931" t="s">
        <v>79</v>
      </c>
      <c r="P1931" t="s">
        <v>85</v>
      </c>
      <c r="Q1931" t="s">
        <v>45</v>
      </c>
      <c r="R1931" t="s">
        <v>46</v>
      </c>
      <c r="S1931" t="s">
        <v>47</v>
      </c>
      <c r="T1931">
        <v>3</v>
      </c>
    </row>
    <row r="1932" spans="1:20" x14ac:dyDescent="0.45">
      <c r="A1932" t="s">
        <v>2418</v>
      </c>
      <c r="B1932" t="s">
        <v>345</v>
      </c>
      <c r="C1932" t="s">
        <v>807</v>
      </c>
      <c r="D1932" t="s">
        <v>346</v>
      </c>
      <c r="E1932" t="s">
        <v>960</v>
      </c>
      <c r="F1932" t="s">
        <v>69</v>
      </c>
      <c r="G1932" t="s">
        <v>70</v>
      </c>
      <c r="H1932" t="s">
        <v>128</v>
      </c>
      <c r="I1932" t="s">
        <v>169</v>
      </c>
      <c r="J1932">
        <v>-1</v>
      </c>
      <c r="K1932">
        <v>2000</v>
      </c>
      <c r="L1932">
        <v>-2000</v>
      </c>
      <c r="M1932" t="s">
        <v>29</v>
      </c>
      <c r="N1932" t="s">
        <v>93</v>
      </c>
      <c r="O1932" t="s">
        <v>79</v>
      </c>
      <c r="P1932" t="s">
        <v>58</v>
      </c>
      <c r="Q1932" t="s">
        <v>33</v>
      </c>
      <c r="R1932" t="s">
        <v>34</v>
      </c>
      <c r="T1932">
        <v>-1</v>
      </c>
    </row>
    <row r="1933" spans="1:20" x14ac:dyDescent="0.45">
      <c r="A1933" t="s">
        <v>2419</v>
      </c>
      <c r="B1933" t="s">
        <v>290</v>
      </c>
      <c r="C1933" t="s">
        <v>400</v>
      </c>
      <c r="D1933" t="s">
        <v>390</v>
      </c>
      <c r="E1933" t="s">
        <v>387</v>
      </c>
      <c r="F1933" t="s">
        <v>146</v>
      </c>
      <c r="G1933" t="s">
        <v>147</v>
      </c>
      <c r="H1933" t="s">
        <v>27</v>
      </c>
      <c r="I1933" t="s">
        <v>84</v>
      </c>
      <c r="J1933">
        <v>0</v>
      </c>
      <c r="K1933">
        <v>500</v>
      </c>
      <c r="L1933">
        <v>-249</v>
      </c>
      <c r="M1933" t="s">
        <v>56</v>
      </c>
      <c r="N1933" t="s">
        <v>93</v>
      </c>
      <c r="O1933" t="s">
        <v>64</v>
      </c>
      <c r="P1933" t="s">
        <v>85</v>
      </c>
      <c r="Q1933" t="s">
        <v>45</v>
      </c>
      <c r="R1933" t="s">
        <v>46</v>
      </c>
      <c r="S1933" t="s">
        <v>245</v>
      </c>
      <c r="T1933">
        <v>2</v>
      </c>
    </row>
    <row r="1934" spans="1:20" x14ac:dyDescent="0.45">
      <c r="A1934" t="s">
        <v>2420</v>
      </c>
      <c r="B1934" t="s">
        <v>210</v>
      </c>
      <c r="C1934" t="s">
        <v>411</v>
      </c>
      <c r="D1934" t="s">
        <v>411</v>
      </c>
      <c r="E1934" t="s">
        <v>334</v>
      </c>
      <c r="F1934" t="s">
        <v>25</v>
      </c>
      <c r="G1934" t="s">
        <v>26</v>
      </c>
      <c r="H1934" t="s">
        <v>27</v>
      </c>
      <c r="I1934" t="s">
        <v>28</v>
      </c>
      <c r="J1934">
        <v>1</v>
      </c>
      <c r="K1934">
        <v>2000</v>
      </c>
      <c r="L1934">
        <v>2000</v>
      </c>
      <c r="M1934" t="s">
        <v>29</v>
      </c>
      <c r="N1934" t="s">
        <v>57</v>
      </c>
      <c r="O1934" t="s">
        <v>44</v>
      </c>
      <c r="P1934" t="s">
        <v>85</v>
      </c>
      <c r="Q1934" t="s">
        <v>45</v>
      </c>
      <c r="R1934" t="s">
        <v>46</v>
      </c>
      <c r="S1934" t="s">
        <v>245</v>
      </c>
      <c r="T1934">
        <v>0</v>
      </c>
    </row>
    <row r="1935" spans="1:20" x14ac:dyDescent="0.45">
      <c r="A1935" t="s">
        <v>2421</v>
      </c>
      <c r="B1935" t="s">
        <v>614</v>
      </c>
      <c r="C1935" t="s">
        <v>197</v>
      </c>
      <c r="D1935" t="s">
        <v>183</v>
      </c>
      <c r="E1935" t="s">
        <v>244</v>
      </c>
      <c r="F1935" t="s">
        <v>146</v>
      </c>
      <c r="G1935" t="s">
        <v>147</v>
      </c>
      <c r="H1935" t="s">
        <v>42</v>
      </c>
      <c r="I1935" t="s">
        <v>43</v>
      </c>
      <c r="J1935">
        <v>-1</v>
      </c>
      <c r="K1935">
        <v>500</v>
      </c>
      <c r="L1935">
        <v>-500</v>
      </c>
      <c r="M1935" t="s">
        <v>63</v>
      </c>
      <c r="N1935" t="s">
        <v>73</v>
      </c>
      <c r="O1935" t="s">
        <v>31</v>
      </c>
      <c r="P1935" t="s">
        <v>32</v>
      </c>
      <c r="Q1935" t="s">
        <v>33</v>
      </c>
      <c r="R1935" t="s">
        <v>34</v>
      </c>
      <c r="T1935">
        <v>7</v>
      </c>
    </row>
    <row r="1936" spans="1:20" x14ac:dyDescent="0.45">
      <c r="A1936" t="s">
        <v>2422</v>
      </c>
      <c r="B1936" t="s">
        <v>282</v>
      </c>
      <c r="C1936" t="s">
        <v>283</v>
      </c>
      <c r="D1936" t="s">
        <v>144</v>
      </c>
      <c r="E1936" t="s">
        <v>472</v>
      </c>
      <c r="F1936" t="s">
        <v>115</v>
      </c>
      <c r="G1936" t="s">
        <v>116</v>
      </c>
      <c r="H1936" t="s">
        <v>27</v>
      </c>
      <c r="I1936" t="s">
        <v>84</v>
      </c>
      <c r="J1936">
        <v>2</v>
      </c>
      <c r="K1936">
        <v>2000</v>
      </c>
      <c r="L1936">
        <v>4000</v>
      </c>
      <c r="N1936" t="s">
        <v>93</v>
      </c>
      <c r="O1936" t="s">
        <v>44</v>
      </c>
      <c r="P1936" t="s">
        <v>85</v>
      </c>
      <c r="Q1936" t="s">
        <v>45</v>
      </c>
      <c r="R1936" t="s">
        <v>46</v>
      </c>
      <c r="T1936">
        <v>3</v>
      </c>
    </row>
    <row r="1937" spans="1:20" x14ac:dyDescent="0.45">
      <c r="A1937" t="s">
        <v>2423</v>
      </c>
      <c r="B1937" t="s">
        <v>835</v>
      </c>
      <c r="C1937" t="s">
        <v>165</v>
      </c>
      <c r="D1937" t="s">
        <v>375</v>
      </c>
      <c r="E1937" t="s">
        <v>109</v>
      </c>
      <c r="F1937" t="s">
        <v>146</v>
      </c>
      <c r="G1937" t="s">
        <v>147</v>
      </c>
      <c r="H1937" t="s">
        <v>128</v>
      </c>
      <c r="I1937" t="s">
        <v>129</v>
      </c>
      <c r="J1937">
        <v>3</v>
      </c>
      <c r="K1937">
        <v>500</v>
      </c>
      <c r="L1937">
        <v>1500</v>
      </c>
      <c r="M1937" t="s">
        <v>63</v>
      </c>
      <c r="N1937" t="s">
        <v>30</v>
      </c>
      <c r="O1937" t="s">
        <v>44</v>
      </c>
      <c r="P1937" t="s">
        <v>32</v>
      </c>
      <c r="Q1937" t="s">
        <v>33</v>
      </c>
      <c r="R1937" t="s">
        <v>34</v>
      </c>
      <c r="T1937">
        <v>7</v>
      </c>
    </row>
    <row r="1938" spans="1:20" x14ac:dyDescent="0.45">
      <c r="A1938" t="s">
        <v>2424</v>
      </c>
      <c r="B1938" t="s">
        <v>192</v>
      </c>
      <c r="C1938" t="s">
        <v>192</v>
      </c>
      <c r="D1938" t="s">
        <v>193</v>
      </c>
      <c r="E1938" t="s">
        <v>39</v>
      </c>
      <c r="F1938" t="s">
        <v>69</v>
      </c>
      <c r="G1938" t="s">
        <v>70</v>
      </c>
      <c r="H1938" t="s">
        <v>27</v>
      </c>
      <c r="I1938" t="s">
        <v>55</v>
      </c>
      <c r="J1938">
        <v>2</v>
      </c>
      <c r="K1938">
        <v>500</v>
      </c>
      <c r="L1938">
        <v>1000</v>
      </c>
      <c r="N1938" t="s">
        <v>93</v>
      </c>
      <c r="O1938" t="s">
        <v>31</v>
      </c>
      <c r="P1938" t="s">
        <v>85</v>
      </c>
      <c r="Q1938" t="s">
        <v>45</v>
      </c>
      <c r="T1938">
        <v>1</v>
      </c>
    </row>
    <row r="1939" spans="1:20" x14ac:dyDescent="0.45">
      <c r="A1939" t="s">
        <v>2425</v>
      </c>
      <c r="B1939" t="s">
        <v>1153</v>
      </c>
      <c r="C1939" t="s">
        <v>675</v>
      </c>
      <c r="D1939" t="s">
        <v>1444</v>
      </c>
      <c r="E1939" t="s">
        <v>97</v>
      </c>
      <c r="F1939" t="s">
        <v>53</v>
      </c>
      <c r="G1939" t="s">
        <v>54</v>
      </c>
      <c r="H1939" t="s">
        <v>27</v>
      </c>
      <c r="I1939" t="s">
        <v>84</v>
      </c>
      <c r="J1939">
        <v>1</v>
      </c>
      <c r="K1939">
        <v>500</v>
      </c>
      <c r="L1939">
        <v>796</v>
      </c>
      <c r="M1939" t="s">
        <v>56</v>
      </c>
      <c r="N1939" t="s">
        <v>93</v>
      </c>
      <c r="O1939" t="s">
        <v>44</v>
      </c>
      <c r="P1939" t="s">
        <v>85</v>
      </c>
      <c r="Q1939" t="s">
        <v>33</v>
      </c>
      <c r="T1939">
        <v>5</v>
      </c>
    </row>
    <row r="1940" spans="1:20" x14ac:dyDescent="0.45">
      <c r="A1940" t="s">
        <v>2426</v>
      </c>
      <c r="B1940" t="s">
        <v>546</v>
      </c>
      <c r="C1940" t="s">
        <v>525</v>
      </c>
      <c r="D1940" t="s">
        <v>667</v>
      </c>
      <c r="E1940" t="s">
        <v>154</v>
      </c>
      <c r="F1940" t="s">
        <v>69</v>
      </c>
      <c r="G1940" t="s">
        <v>70</v>
      </c>
      <c r="H1940" t="s">
        <v>128</v>
      </c>
      <c r="I1940" t="s">
        <v>129</v>
      </c>
      <c r="J1940">
        <v>3</v>
      </c>
      <c r="K1940">
        <v>500</v>
      </c>
      <c r="L1940">
        <v>1500</v>
      </c>
      <c r="M1940" t="s">
        <v>56</v>
      </c>
      <c r="N1940" t="s">
        <v>73</v>
      </c>
      <c r="O1940" t="s">
        <v>64</v>
      </c>
      <c r="P1940" t="s">
        <v>58</v>
      </c>
      <c r="Q1940" t="s">
        <v>45</v>
      </c>
      <c r="R1940" t="s">
        <v>34</v>
      </c>
      <c r="T1940">
        <v>1</v>
      </c>
    </row>
    <row r="1941" spans="1:20" x14ac:dyDescent="0.45">
      <c r="A1941" t="s">
        <v>2427</v>
      </c>
      <c r="B1941" t="s">
        <v>143</v>
      </c>
      <c r="C1941" t="s">
        <v>145</v>
      </c>
      <c r="D1941" t="s">
        <v>23</v>
      </c>
      <c r="E1941" t="s">
        <v>547</v>
      </c>
      <c r="F1941" t="s">
        <v>53</v>
      </c>
      <c r="G1941" t="s">
        <v>54</v>
      </c>
      <c r="H1941" t="s">
        <v>128</v>
      </c>
      <c r="I1941" t="s">
        <v>231</v>
      </c>
      <c r="J1941">
        <v>3</v>
      </c>
      <c r="K1941">
        <v>0</v>
      </c>
      <c r="L1941">
        <v>0</v>
      </c>
      <c r="N1941" t="s">
        <v>73</v>
      </c>
      <c r="O1941" t="s">
        <v>44</v>
      </c>
      <c r="P1941" t="s">
        <v>58</v>
      </c>
      <c r="Q1941" t="s">
        <v>33</v>
      </c>
      <c r="T1941">
        <v>5</v>
      </c>
    </row>
    <row r="1942" spans="1:20" x14ac:dyDescent="0.45">
      <c r="A1942" t="s">
        <v>2428</v>
      </c>
      <c r="B1942" t="s">
        <v>563</v>
      </c>
      <c r="C1942" t="s">
        <v>418</v>
      </c>
      <c r="D1942" t="s">
        <v>483</v>
      </c>
      <c r="E1942" t="s">
        <v>205</v>
      </c>
      <c r="F1942" t="s">
        <v>53</v>
      </c>
      <c r="G1942" t="s">
        <v>54</v>
      </c>
      <c r="H1942" t="s">
        <v>42</v>
      </c>
      <c r="I1942" t="s">
        <v>122</v>
      </c>
      <c r="J1942">
        <v>-1</v>
      </c>
      <c r="K1942">
        <v>2000</v>
      </c>
      <c r="L1942">
        <v>-2000</v>
      </c>
      <c r="M1942" t="s">
        <v>29</v>
      </c>
      <c r="N1942" t="s">
        <v>73</v>
      </c>
      <c r="O1942" t="s">
        <v>79</v>
      </c>
      <c r="P1942" t="s">
        <v>85</v>
      </c>
      <c r="Q1942" t="s">
        <v>33</v>
      </c>
      <c r="T1942">
        <v>1</v>
      </c>
    </row>
    <row r="1943" spans="1:20" x14ac:dyDescent="0.45">
      <c r="A1943" t="s">
        <v>2429</v>
      </c>
      <c r="B1943" t="s">
        <v>99</v>
      </c>
      <c r="C1943" t="s">
        <v>100</v>
      </c>
      <c r="D1943" t="s">
        <v>705</v>
      </c>
      <c r="E1943" t="s">
        <v>62</v>
      </c>
      <c r="F1943" t="s">
        <v>168</v>
      </c>
      <c r="G1943" t="s">
        <v>41</v>
      </c>
      <c r="H1943" t="s">
        <v>27</v>
      </c>
      <c r="I1943" t="s">
        <v>84</v>
      </c>
      <c r="J1943">
        <v>-1</v>
      </c>
      <c r="K1943">
        <v>1000</v>
      </c>
      <c r="L1943">
        <v>-1246</v>
      </c>
      <c r="M1943" t="s">
        <v>63</v>
      </c>
      <c r="N1943" t="s">
        <v>30</v>
      </c>
      <c r="O1943" t="s">
        <v>31</v>
      </c>
      <c r="P1943" t="s">
        <v>85</v>
      </c>
      <c r="Q1943" t="s">
        <v>33</v>
      </c>
      <c r="R1943" t="s">
        <v>46</v>
      </c>
      <c r="S1943" t="s">
        <v>254</v>
      </c>
      <c r="T1943">
        <v>5</v>
      </c>
    </row>
    <row r="1944" spans="1:20" x14ac:dyDescent="0.45">
      <c r="A1944" t="s">
        <v>2430</v>
      </c>
      <c r="B1944" t="s">
        <v>461</v>
      </c>
      <c r="C1944" t="s">
        <v>161</v>
      </c>
      <c r="D1944" t="s">
        <v>106</v>
      </c>
      <c r="E1944" t="s">
        <v>172</v>
      </c>
      <c r="F1944" t="s">
        <v>168</v>
      </c>
      <c r="G1944" t="s">
        <v>41</v>
      </c>
      <c r="H1944" t="s">
        <v>71</v>
      </c>
      <c r="I1944" t="s">
        <v>72</v>
      </c>
      <c r="J1944">
        <v>1</v>
      </c>
      <c r="K1944">
        <v>2000</v>
      </c>
      <c r="L1944">
        <v>2000</v>
      </c>
      <c r="M1944" t="s">
        <v>63</v>
      </c>
      <c r="N1944" t="s">
        <v>73</v>
      </c>
      <c r="O1944" t="s">
        <v>79</v>
      </c>
      <c r="P1944" t="s">
        <v>85</v>
      </c>
      <c r="Q1944" t="s">
        <v>45</v>
      </c>
      <c r="R1944" t="s">
        <v>34</v>
      </c>
      <c r="T1944">
        <v>7</v>
      </c>
    </row>
    <row r="1945" spans="1:20" x14ac:dyDescent="0.45">
      <c r="A1945" t="s">
        <v>2431</v>
      </c>
      <c r="B1945" t="s">
        <v>82</v>
      </c>
      <c r="C1945" t="s">
        <v>451</v>
      </c>
      <c r="D1945" t="s">
        <v>910</v>
      </c>
      <c r="E1945" t="s">
        <v>495</v>
      </c>
      <c r="F1945" t="s">
        <v>168</v>
      </c>
      <c r="G1945" t="s">
        <v>41</v>
      </c>
      <c r="H1945" t="s">
        <v>71</v>
      </c>
      <c r="I1945" t="s">
        <v>92</v>
      </c>
      <c r="J1945">
        <v>0</v>
      </c>
      <c r="K1945">
        <v>500</v>
      </c>
      <c r="L1945">
        <v>0</v>
      </c>
      <c r="M1945" t="s">
        <v>56</v>
      </c>
      <c r="N1945" t="s">
        <v>30</v>
      </c>
      <c r="O1945" t="s">
        <v>79</v>
      </c>
      <c r="P1945" t="s">
        <v>85</v>
      </c>
      <c r="Q1945" t="s">
        <v>45</v>
      </c>
      <c r="R1945" t="s">
        <v>46</v>
      </c>
      <c r="T1945">
        <v>3</v>
      </c>
    </row>
    <row r="1946" spans="1:20" x14ac:dyDescent="0.45">
      <c r="A1946" t="s">
        <v>2432</v>
      </c>
      <c r="B1946" t="s">
        <v>1153</v>
      </c>
      <c r="C1946" t="s">
        <v>1153</v>
      </c>
      <c r="D1946" t="s">
        <v>303</v>
      </c>
      <c r="E1946" t="s">
        <v>607</v>
      </c>
      <c r="F1946" t="s">
        <v>53</v>
      </c>
      <c r="G1946" t="s">
        <v>54</v>
      </c>
      <c r="H1946" t="s">
        <v>128</v>
      </c>
      <c r="I1946" t="s">
        <v>129</v>
      </c>
      <c r="J1946">
        <v>1</v>
      </c>
      <c r="K1946">
        <v>100</v>
      </c>
      <c r="L1946">
        <v>100</v>
      </c>
      <c r="N1946" t="s">
        <v>30</v>
      </c>
      <c r="O1946" t="s">
        <v>79</v>
      </c>
      <c r="P1946" t="s">
        <v>85</v>
      </c>
      <c r="Q1946" t="s">
        <v>33</v>
      </c>
      <c r="R1946" t="s">
        <v>34</v>
      </c>
      <c r="T1946">
        <v>4</v>
      </c>
    </row>
    <row r="1947" spans="1:20" x14ac:dyDescent="0.45">
      <c r="A1947" t="s">
        <v>2433</v>
      </c>
      <c r="B1947" t="s">
        <v>481</v>
      </c>
      <c r="C1947" t="s">
        <v>703</v>
      </c>
      <c r="D1947" t="s">
        <v>527</v>
      </c>
      <c r="E1947" t="s">
        <v>414</v>
      </c>
      <c r="F1947" t="s">
        <v>115</v>
      </c>
      <c r="G1947" t="s">
        <v>116</v>
      </c>
      <c r="H1947" t="s">
        <v>27</v>
      </c>
      <c r="I1947" t="s">
        <v>55</v>
      </c>
      <c r="J1947">
        <v>1</v>
      </c>
      <c r="K1947">
        <v>0</v>
      </c>
      <c r="L1947">
        <v>0</v>
      </c>
      <c r="M1947" t="s">
        <v>29</v>
      </c>
      <c r="N1947" t="s">
        <v>73</v>
      </c>
      <c r="O1947" t="s">
        <v>79</v>
      </c>
      <c r="P1947" t="s">
        <v>58</v>
      </c>
      <c r="Q1947" t="s">
        <v>45</v>
      </c>
      <c r="R1947" t="s">
        <v>46</v>
      </c>
      <c r="S1947" t="s">
        <v>245</v>
      </c>
      <c r="T1947">
        <v>5</v>
      </c>
    </row>
    <row r="1948" spans="1:20" x14ac:dyDescent="0.45">
      <c r="A1948" t="s">
        <v>2434</v>
      </c>
      <c r="B1948" t="s">
        <v>793</v>
      </c>
      <c r="C1948" t="s">
        <v>75</v>
      </c>
      <c r="D1948" t="s">
        <v>640</v>
      </c>
      <c r="E1948" t="s">
        <v>401</v>
      </c>
      <c r="F1948" t="s">
        <v>25</v>
      </c>
      <c r="G1948" t="s">
        <v>26</v>
      </c>
      <c r="H1948" t="s">
        <v>42</v>
      </c>
      <c r="I1948" t="s">
        <v>43</v>
      </c>
      <c r="J1948">
        <v>2</v>
      </c>
      <c r="K1948">
        <v>0</v>
      </c>
      <c r="L1948">
        <v>0</v>
      </c>
      <c r="M1948" t="s">
        <v>63</v>
      </c>
      <c r="N1948" t="s">
        <v>30</v>
      </c>
      <c r="O1948" t="s">
        <v>79</v>
      </c>
      <c r="P1948" t="s">
        <v>85</v>
      </c>
      <c r="Q1948" t="s">
        <v>33</v>
      </c>
      <c r="T1948">
        <v>1</v>
      </c>
    </row>
    <row r="1949" spans="1:20" x14ac:dyDescent="0.45">
      <c r="A1949" t="s">
        <v>2435</v>
      </c>
      <c r="B1949" t="s">
        <v>552</v>
      </c>
      <c r="C1949" t="s">
        <v>1012</v>
      </c>
      <c r="D1949" t="s">
        <v>486</v>
      </c>
      <c r="E1949" t="s">
        <v>487</v>
      </c>
      <c r="F1949" t="s">
        <v>168</v>
      </c>
      <c r="G1949" t="s">
        <v>41</v>
      </c>
      <c r="H1949" t="s">
        <v>42</v>
      </c>
      <c r="I1949" t="s">
        <v>43</v>
      </c>
      <c r="J1949">
        <v>2</v>
      </c>
      <c r="K1949">
        <v>100</v>
      </c>
      <c r="L1949">
        <v>200</v>
      </c>
      <c r="N1949" t="s">
        <v>30</v>
      </c>
      <c r="O1949" t="s">
        <v>31</v>
      </c>
      <c r="P1949" t="s">
        <v>32</v>
      </c>
      <c r="Q1949" t="s">
        <v>33</v>
      </c>
      <c r="R1949" t="s">
        <v>34</v>
      </c>
      <c r="T1949">
        <v>4</v>
      </c>
    </row>
    <row r="1950" spans="1:20" x14ac:dyDescent="0.45">
      <c r="A1950" t="s">
        <v>2436</v>
      </c>
      <c r="B1950" t="s">
        <v>390</v>
      </c>
      <c r="C1950" t="s">
        <v>165</v>
      </c>
      <c r="D1950" t="s">
        <v>313</v>
      </c>
      <c r="E1950" t="s">
        <v>368</v>
      </c>
      <c r="F1950" t="s">
        <v>40</v>
      </c>
      <c r="G1950" t="s">
        <v>41</v>
      </c>
      <c r="H1950" t="s">
        <v>27</v>
      </c>
      <c r="I1950" t="s">
        <v>55</v>
      </c>
      <c r="J1950">
        <v>2</v>
      </c>
      <c r="K1950">
        <v>1000</v>
      </c>
      <c r="L1950">
        <v>2000</v>
      </c>
      <c r="M1950" t="s">
        <v>56</v>
      </c>
      <c r="N1950" t="s">
        <v>30</v>
      </c>
      <c r="O1950" t="s">
        <v>31</v>
      </c>
      <c r="P1950" t="s">
        <v>58</v>
      </c>
      <c r="Q1950" t="s">
        <v>45</v>
      </c>
      <c r="R1950" t="s">
        <v>34</v>
      </c>
      <c r="T1950">
        <v>4</v>
      </c>
    </row>
    <row r="1951" spans="1:20" x14ac:dyDescent="0.45">
      <c r="A1951" t="s">
        <v>2437</v>
      </c>
      <c r="B1951" t="s">
        <v>333</v>
      </c>
      <c r="C1951" t="s">
        <v>300</v>
      </c>
      <c r="D1951" t="s">
        <v>333</v>
      </c>
      <c r="E1951" t="s">
        <v>414</v>
      </c>
      <c r="F1951" t="s">
        <v>40</v>
      </c>
      <c r="G1951" t="s">
        <v>41</v>
      </c>
      <c r="H1951" t="s">
        <v>27</v>
      </c>
      <c r="I1951" t="s">
        <v>28</v>
      </c>
      <c r="J1951">
        <v>2</v>
      </c>
      <c r="K1951">
        <v>500</v>
      </c>
      <c r="L1951">
        <v>1000</v>
      </c>
      <c r="M1951" t="s">
        <v>56</v>
      </c>
      <c r="N1951" t="s">
        <v>73</v>
      </c>
      <c r="O1951" t="s">
        <v>31</v>
      </c>
      <c r="P1951" t="s">
        <v>58</v>
      </c>
      <c r="Q1951" t="s">
        <v>45</v>
      </c>
      <c r="R1951" t="s">
        <v>34</v>
      </c>
      <c r="T1951">
        <v>1</v>
      </c>
    </row>
    <row r="1952" spans="1:20" x14ac:dyDescent="0.45">
      <c r="A1952" t="s">
        <v>2438</v>
      </c>
      <c r="B1952" t="s">
        <v>389</v>
      </c>
      <c r="C1952" t="s">
        <v>389</v>
      </c>
      <c r="D1952" t="s">
        <v>229</v>
      </c>
      <c r="E1952" t="s">
        <v>127</v>
      </c>
      <c r="F1952" t="s">
        <v>91</v>
      </c>
      <c r="G1952" t="s">
        <v>41</v>
      </c>
      <c r="H1952" t="s">
        <v>71</v>
      </c>
      <c r="I1952" t="s">
        <v>72</v>
      </c>
      <c r="J1952">
        <v>3</v>
      </c>
      <c r="K1952">
        <v>500</v>
      </c>
      <c r="L1952">
        <v>1500</v>
      </c>
      <c r="M1952" t="s">
        <v>63</v>
      </c>
      <c r="N1952" t="s">
        <v>57</v>
      </c>
      <c r="O1952" t="s">
        <v>64</v>
      </c>
      <c r="P1952" t="s">
        <v>32</v>
      </c>
      <c r="Q1952" t="s">
        <v>45</v>
      </c>
      <c r="T1952">
        <v>4</v>
      </c>
    </row>
    <row r="1953" spans="1:20" x14ac:dyDescent="0.45">
      <c r="A1953" t="s">
        <v>2439</v>
      </c>
      <c r="B1953" t="s">
        <v>371</v>
      </c>
      <c r="C1953" t="s">
        <v>450</v>
      </c>
      <c r="D1953" t="s">
        <v>908</v>
      </c>
      <c r="E1953" t="s">
        <v>334</v>
      </c>
      <c r="F1953" t="s">
        <v>69</v>
      </c>
      <c r="G1953" t="s">
        <v>70</v>
      </c>
      <c r="H1953" t="s">
        <v>42</v>
      </c>
      <c r="I1953" t="s">
        <v>43</v>
      </c>
      <c r="J1953">
        <v>-1</v>
      </c>
      <c r="K1953">
        <v>100</v>
      </c>
      <c r="L1953">
        <v>-100</v>
      </c>
      <c r="M1953" t="s">
        <v>63</v>
      </c>
      <c r="N1953" t="s">
        <v>93</v>
      </c>
      <c r="O1953" t="s">
        <v>64</v>
      </c>
      <c r="P1953" t="s">
        <v>32</v>
      </c>
      <c r="Q1953" t="s">
        <v>45</v>
      </c>
      <c r="T1953">
        <v>3</v>
      </c>
    </row>
    <row r="1954" spans="1:20" x14ac:dyDescent="0.45">
      <c r="A1954" t="s">
        <v>2440</v>
      </c>
      <c r="B1954" t="s">
        <v>475</v>
      </c>
      <c r="C1954" t="s">
        <v>38</v>
      </c>
      <c r="D1954" t="s">
        <v>38</v>
      </c>
      <c r="E1954" t="s">
        <v>39</v>
      </c>
      <c r="F1954" t="s">
        <v>115</v>
      </c>
      <c r="G1954" t="s">
        <v>116</v>
      </c>
      <c r="H1954" t="s">
        <v>42</v>
      </c>
      <c r="I1954" t="s">
        <v>122</v>
      </c>
      <c r="J1954">
        <v>2</v>
      </c>
      <c r="K1954">
        <v>100</v>
      </c>
      <c r="L1954">
        <v>200</v>
      </c>
      <c r="M1954" t="s">
        <v>63</v>
      </c>
      <c r="N1954" t="s">
        <v>57</v>
      </c>
      <c r="O1954" t="s">
        <v>64</v>
      </c>
      <c r="P1954" t="s">
        <v>32</v>
      </c>
      <c r="Q1954" t="s">
        <v>45</v>
      </c>
      <c r="T1954">
        <v>0</v>
      </c>
    </row>
    <row r="1955" spans="1:20" x14ac:dyDescent="0.45">
      <c r="A1955" t="s">
        <v>2441</v>
      </c>
      <c r="B1955" t="s">
        <v>567</v>
      </c>
      <c r="C1955" t="s">
        <v>478</v>
      </c>
      <c r="D1955" t="s">
        <v>215</v>
      </c>
      <c r="E1955" t="s">
        <v>523</v>
      </c>
      <c r="F1955" t="s">
        <v>168</v>
      </c>
      <c r="G1955" t="s">
        <v>41</v>
      </c>
      <c r="H1955" t="s">
        <v>128</v>
      </c>
      <c r="I1955" t="s">
        <v>129</v>
      </c>
      <c r="J1955">
        <v>1</v>
      </c>
      <c r="K1955">
        <v>100</v>
      </c>
      <c r="L1955">
        <v>100</v>
      </c>
      <c r="M1955" t="s">
        <v>56</v>
      </c>
      <c r="N1955" t="s">
        <v>73</v>
      </c>
      <c r="O1955" t="s">
        <v>64</v>
      </c>
      <c r="P1955" t="s">
        <v>32</v>
      </c>
      <c r="Q1955" t="s">
        <v>33</v>
      </c>
      <c r="R1955" t="s">
        <v>34</v>
      </c>
      <c r="T1955">
        <v>-1</v>
      </c>
    </row>
    <row r="1956" spans="1:20" x14ac:dyDescent="0.45">
      <c r="A1956" t="s">
        <v>2442</v>
      </c>
      <c r="B1956" t="s">
        <v>510</v>
      </c>
      <c r="C1956" t="s">
        <v>437</v>
      </c>
      <c r="D1956" t="s">
        <v>437</v>
      </c>
      <c r="E1956" t="s">
        <v>284</v>
      </c>
      <c r="F1956" t="s">
        <v>69</v>
      </c>
      <c r="G1956" t="s">
        <v>70</v>
      </c>
      <c r="H1956" t="s">
        <v>128</v>
      </c>
      <c r="I1956" t="s">
        <v>169</v>
      </c>
      <c r="J1956">
        <v>1</v>
      </c>
      <c r="K1956">
        <v>0</v>
      </c>
      <c r="L1956">
        <v>0</v>
      </c>
      <c r="M1956" t="s">
        <v>63</v>
      </c>
      <c r="N1956" t="s">
        <v>73</v>
      </c>
      <c r="O1956" t="s">
        <v>64</v>
      </c>
      <c r="P1956" t="s">
        <v>32</v>
      </c>
      <c r="Q1956" t="s">
        <v>45</v>
      </c>
      <c r="T1956">
        <v>0</v>
      </c>
    </row>
    <row r="1957" spans="1:20" x14ac:dyDescent="0.45">
      <c r="A1957" t="s">
        <v>2443</v>
      </c>
      <c r="B1957" t="s">
        <v>411</v>
      </c>
      <c r="C1957" t="s">
        <v>210</v>
      </c>
      <c r="D1957" t="s">
        <v>210</v>
      </c>
      <c r="E1957" t="s">
        <v>774</v>
      </c>
      <c r="F1957" t="s">
        <v>69</v>
      </c>
      <c r="G1957" t="s">
        <v>70</v>
      </c>
      <c r="H1957" t="s">
        <v>42</v>
      </c>
      <c r="I1957" t="s">
        <v>43</v>
      </c>
      <c r="J1957">
        <v>0</v>
      </c>
      <c r="K1957">
        <v>2000</v>
      </c>
      <c r="L1957">
        <v>0</v>
      </c>
      <c r="M1957" t="s">
        <v>56</v>
      </c>
      <c r="N1957" t="s">
        <v>57</v>
      </c>
      <c r="O1957" t="s">
        <v>31</v>
      </c>
      <c r="P1957" t="s">
        <v>58</v>
      </c>
      <c r="Q1957" t="s">
        <v>33</v>
      </c>
      <c r="R1957" t="s">
        <v>46</v>
      </c>
      <c r="S1957" t="s">
        <v>254</v>
      </c>
      <c r="T1957">
        <v>0</v>
      </c>
    </row>
    <row r="1958" spans="1:20" x14ac:dyDescent="0.45">
      <c r="A1958" t="s">
        <v>2444</v>
      </c>
      <c r="B1958" t="s">
        <v>301</v>
      </c>
      <c r="C1958" t="s">
        <v>196</v>
      </c>
      <c r="D1958" t="s">
        <v>242</v>
      </c>
      <c r="E1958" t="s">
        <v>77</v>
      </c>
      <c r="F1958" t="s">
        <v>91</v>
      </c>
      <c r="G1958" t="s">
        <v>41</v>
      </c>
      <c r="H1958" t="s">
        <v>42</v>
      </c>
      <c r="I1958" t="s">
        <v>122</v>
      </c>
      <c r="J1958">
        <v>2</v>
      </c>
      <c r="K1958">
        <v>100</v>
      </c>
      <c r="L1958">
        <v>200</v>
      </c>
      <c r="N1958" t="s">
        <v>93</v>
      </c>
      <c r="O1958" t="s">
        <v>31</v>
      </c>
      <c r="P1958" t="s">
        <v>85</v>
      </c>
      <c r="Q1958" t="s">
        <v>33</v>
      </c>
      <c r="R1958" t="s">
        <v>34</v>
      </c>
      <c r="T1958">
        <v>7</v>
      </c>
    </row>
    <row r="1959" spans="1:20" x14ac:dyDescent="0.45">
      <c r="A1959" t="s">
        <v>2445</v>
      </c>
      <c r="B1959" t="s">
        <v>111</v>
      </c>
      <c r="C1959" t="s">
        <v>38</v>
      </c>
      <c r="D1959" t="s">
        <v>112</v>
      </c>
      <c r="E1959" t="s">
        <v>154</v>
      </c>
      <c r="F1959" t="s">
        <v>168</v>
      </c>
      <c r="G1959" t="s">
        <v>41</v>
      </c>
      <c r="H1959" t="s">
        <v>128</v>
      </c>
      <c r="I1959" t="s">
        <v>129</v>
      </c>
      <c r="J1959">
        <v>0</v>
      </c>
      <c r="K1959">
        <v>100</v>
      </c>
      <c r="L1959">
        <v>0</v>
      </c>
      <c r="M1959" t="s">
        <v>29</v>
      </c>
      <c r="N1959" t="s">
        <v>30</v>
      </c>
      <c r="O1959" t="s">
        <v>44</v>
      </c>
      <c r="P1959" t="s">
        <v>58</v>
      </c>
      <c r="Q1959" t="s">
        <v>33</v>
      </c>
      <c r="R1959" t="s">
        <v>46</v>
      </c>
      <c r="T1959">
        <v>2</v>
      </c>
    </row>
    <row r="1960" spans="1:20" x14ac:dyDescent="0.45">
      <c r="A1960" t="s">
        <v>2446</v>
      </c>
      <c r="B1960" t="s">
        <v>267</v>
      </c>
      <c r="C1960" t="s">
        <v>945</v>
      </c>
      <c r="D1960" t="s">
        <v>705</v>
      </c>
      <c r="E1960" t="s">
        <v>39</v>
      </c>
      <c r="F1960" t="s">
        <v>168</v>
      </c>
      <c r="G1960" t="s">
        <v>41</v>
      </c>
      <c r="H1960" t="s">
        <v>128</v>
      </c>
      <c r="I1960" t="s">
        <v>231</v>
      </c>
      <c r="J1960">
        <v>-1</v>
      </c>
      <c r="K1960">
        <v>0</v>
      </c>
      <c r="L1960">
        <v>0</v>
      </c>
      <c r="M1960" t="s">
        <v>63</v>
      </c>
      <c r="N1960" t="s">
        <v>57</v>
      </c>
      <c r="O1960" t="s">
        <v>31</v>
      </c>
      <c r="P1960" t="s">
        <v>58</v>
      </c>
      <c r="Q1960" t="s">
        <v>33</v>
      </c>
      <c r="R1960" t="s">
        <v>46</v>
      </c>
      <c r="S1960" t="s">
        <v>47</v>
      </c>
      <c r="T1960">
        <v>2</v>
      </c>
    </row>
    <row r="1961" spans="1:20" x14ac:dyDescent="0.45">
      <c r="A1961" t="s">
        <v>2447</v>
      </c>
      <c r="B1961" t="s">
        <v>504</v>
      </c>
      <c r="C1961" t="s">
        <v>504</v>
      </c>
      <c r="D1961" t="s">
        <v>546</v>
      </c>
      <c r="E1961" t="s">
        <v>387</v>
      </c>
      <c r="F1961" t="s">
        <v>25</v>
      </c>
      <c r="G1961" t="s">
        <v>26</v>
      </c>
      <c r="H1961" t="s">
        <v>42</v>
      </c>
      <c r="I1961" t="s">
        <v>122</v>
      </c>
      <c r="J1961">
        <v>1</v>
      </c>
      <c r="K1961">
        <v>0</v>
      </c>
      <c r="L1961">
        <v>0</v>
      </c>
      <c r="M1961" t="s">
        <v>63</v>
      </c>
      <c r="N1961" t="s">
        <v>93</v>
      </c>
      <c r="O1961" t="s">
        <v>64</v>
      </c>
      <c r="P1961" t="s">
        <v>32</v>
      </c>
      <c r="Q1961" t="s">
        <v>33</v>
      </c>
      <c r="T1961">
        <v>4</v>
      </c>
    </row>
    <row r="1962" spans="1:20" x14ac:dyDescent="0.45">
      <c r="A1962" t="s">
        <v>2448</v>
      </c>
      <c r="B1962" t="s">
        <v>309</v>
      </c>
      <c r="C1962" t="s">
        <v>211</v>
      </c>
      <c r="D1962" t="s">
        <v>781</v>
      </c>
      <c r="E1962" t="s">
        <v>487</v>
      </c>
      <c r="F1962" t="s">
        <v>168</v>
      </c>
      <c r="G1962" t="s">
        <v>41</v>
      </c>
      <c r="H1962" t="s">
        <v>27</v>
      </c>
      <c r="I1962" t="s">
        <v>84</v>
      </c>
      <c r="J1962">
        <v>-1</v>
      </c>
      <c r="K1962">
        <v>100</v>
      </c>
      <c r="L1962">
        <v>-100</v>
      </c>
      <c r="M1962" t="s">
        <v>29</v>
      </c>
      <c r="N1962" t="s">
        <v>57</v>
      </c>
      <c r="O1962" t="s">
        <v>44</v>
      </c>
      <c r="P1962" t="s">
        <v>58</v>
      </c>
      <c r="Q1962" t="s">
        <v>33</v>
      </c>
      <c r="T1962">
        <v>6</v>
      </c>
    </row>
    <row r="1963" spans="1:20" x14ac:dyDescent="0.45">
      <c r="A1963" t="s">
        <v>2449</v>
      </c>
      <c r="B1963" t="s">
        <v>546</v>
      </c>
      <c r="C1963" t="s">
        <v>490</v>
      </c>
      <c r="D1963" t="s">
        <v>559</v>
      </c>
      <c r="E1963" t="s">
        <v>596</v>
      </c>
      <c r="F1963" t="s">
        <v>168</v>
      </c>
      <c r="G1963" t="s">
        <v>41</v>
      </c>
      <c r="H1963" t="s">
        <v>27</v>
      </c>
      <c r="I1963" t="s">
        <v>28</v>
      </c>
      <c r="J1963">
        <v>1</v>
      </c>
      <c r="K1963">
        <v>1000</v>
      </c>
      <c r="L1963">
        <v>1000</v>
      </c>
      <c r="M1963" t="s">
        <v>29</v>
      </c>
      <c r="N1963" t="s">
        <v>93</v>
      </c>
      <c r="O1963" t="s">
        <v>79</v>
      </c>
      <c r="P1963" t="s">
        <v>32</v>
      </c>
      <c r="Q1963" t="s">
        <v>45</v>
      </c>
      <c r="T1963">
        <v>3</v>
      </c>
    </row>
    <row r="1964" spans="1:20" x14ac:dyDescent="0.45">
      <c r="A1964" t="s">
        <v>2450</v>
      </c>
      <c r="B1964" t="s">
        <v>347</v>
      </c>
      <c r="C1964" t="s">
        <v>483</v>
      </c>
      <c r="D1964" t="s">
        <v>418</v>
      </c>
      <c r="E1964" t="s">
        <v>68</v>
      </c>
      <c r="F1964" t="s">
        <v>91</v>
      </c>
      <c r="G1964" t="s">
        <v>41</v>
      </c>
      <c r="H1964" t="s">
        <v>27</v>
      </c>
      <c r="I1964" t="s">
        <v>84</v>
      </c>
      <c r="J1964">
        <v>3</v>
      </c>
      <c r="K1964">
        <v>100</v>
      </c>
      <c r="L1964">
        <v>300</v>
      </c>
      <c r="M1964" t="s">
        <v>29</v>
      </c>
      <c r="N1964" t="s">
        <v>30</v>
      </c>
      <c r="O1964" t="s">
        <v>79</v>
      </c>
      <c r="P1964" t="s">
        <v>58</v>
      </c>
      <c r="Q1964" t="s">
        <v>45</v>
      </c>
      <c r="T1964">
        <v>-1</v>
      </c>
    </row>
    <row r="1965" spans="1:20" x14ac:dyDescent="0.45">
      <c r="A1965" t="s">
        <v>2451</v>
      </c>
      <c r="B1965" t="s">
        <v>289</v>
      </c>
      <c r="C1965" t="s">
        <v>291</v>
      </c>
      <c r="D1965" t="s">
        <v>390</v>
      </c>
      <c r="E1965" t="s">
        <v>334</v>
      </c>
      <c r="F1965" t="s">
        <v>53</v>
      </c>
      <c r="G1965" t="s">
        <v>54</v>
      </c>
      <c r="H1965" t="s">
        <v>71</v>
      </c>
      <c r="I1965" t="s">
        <v>92</v>
      </c>
      <c r="J1965">
        <v>1</v>
      </c>
      <c r="K1965">
        <v>2000</v>
      </c>
      <c r="L1965">
        <v>2000</v>
      </c>
      <c r="M1965" t="s">
        <v>63</v>
      </c>
      <c r="N1965" t="s">
        <v>93</v>
      </c>
      <c r="O1965" t="s">
        <v>64</v>
      </c>
      <c r="P1965" t="s">
        <v>32</v>
      </c>
      <c r="Q1965" t="s">
        <v>45</v>
      </c>
      <c r="T1965">
        <v>3</v>
      </c>
    </row>
    <row r="1966" spans="1:20" x14ac:dyDescent="0.45">
      <c r="A1966" t="s">
        <v>2452</v>
      </c>
      <c r="B1966" t="s">
        <v>730</v>
      </c>
      <c r="C1966" t="s">
        <v>652</v>
      </c>
      <c r="D1966" t="s">
        <v>730</v>
      </c>
      <c r="E1966" t="s">
        <v>253</v>
      </c>
      <c r="F1966" t="s">
        <v>91</v>
      </c>
      <c r="G1966" t="s">
        <v>41</v>
      </c>
      <c r="H1966" t="s">
        <v>27</v>
      </c>
      <c r="I1966" t="s">
        <v>28</v>
      </c>
      <c r="J1966">
        <v>2</v>
      </c>
      <c r="K1966">
        <v>500</v>
      </c>
      <c r="L1966">
        <v>999</v>
      </c>
      <c r="M1966" t="s">
        <v>29</v>
      </c>
      <c r="N1966" t="s">
        <v>93</v>
      </c>
      <c r="O1966" t="s">
        <v>44</v>
      </c>
      <c r="P1966" t="s">
        <v>58</v>
      </c>
      <c r="Q1966" t="s">
        <v>45</v>
      </c>
      <c r="T1966">
        <v>-1</v>
      </c>
    </row>
    <row r="1967" spans="1:20" x14ac:dyDescent="0.45">
      <c r="A1967" t="s">
        <v>2453</v>
      </c>
      <c r="B1967" t="s">
        <v>437</v>
      </c>
      <c r="C1967" t="s">
        <v>436</v>
      </c>
      <c r="D1967" t="s">
        <v>437</v>
      </c>
      <c r="E1967" t="s">
        <v>472</v>
      </c>
      <c r="F1967" t="s">
        <v>91</v>
      </c>
      <c r="G1967" t="s">
        <v>41</v>
      </c>
      <c r="H1967" t="s">
        <v>42</v>
      </c>
      <c r="I1967" t="s">
        <v>122</v>
      </c>
      <c r="J1967">
        <v>0</v>
      </c>
      <c r="K1967">
        <v>500</v>
      </c>
      <c r="L1967">
        <v>0</v>
      </c>
      <c r="M1967" t="s">
        <v>63</v>
      </c>
      <c r="N1967" t="s">
        <v>57</v>
      </c>
      <c r="O1967" t="s">
        <v>31</v>
      </c>
      <c r="P1967" t="s">
        <v>85</v>
      </c>
      <c r="Q1967" t="s">
        <v>33</v>
      </c>
      <c r="T1967">
        <v>2</v>
      </c>
    </row>
    <row r="1968" spans="1:20" x14ac:dyDescent="0.45">
      <c r="A1968" t="s">
        <v>2454</v>
      </c>
      <c r="B1968" t="s">
        <v>481</v>
      </c>
      <c r="C1968" t="s">
        <v>481</v>
      </c>
      <c r="D1968" t="s">
        <v>36</v>
      </c>
      <c r="E1968" t="s">
        <v>463</v>
      </c>
      <c r="F1968" t="s">
        <v>25</v>
      </c>
      <c r="G1968" t="s">
        <v>26</v>
      </c>
      <c r="H1968" t="s">
        <v>42</v>
      </c>
      <c r="I1968" t="s">
        <v>43</v>
      </c>
      <c r="J1968">
        <v>0</v>
      </c>
      <c r="K1968">
        <v>2000</v>
      </c>
      <c r="L1968">
        <v>0</v>
      </c>
      <c r="M1968" t="s">
        <v>29</v>
      </c>
      <c r="N1968" t="s">
        <v>73</v>
      </c>
      <c r="O1968" t="s">
        <v>79</v>
      </c>
      <c r="P1968" t="s">
        <v>58</v>
      </c>
      <c r="Q1968" t="s">
        <v>33</v>
      </c>
      <c r="T1968">
        <v>6</v>
      </c>
    </row>
    <row r="1969" spans="1:20" x14ac:dyDescent="0.45">
      <c r="A1969" t="s">
        <v>2455</v>
      </c>
      <c r="B1969" t="s">
        <v>215</v>
      </c>
      <c r="C1969" t="s">
        <v>497</v>
      </c>
      <c r="D1969" t="s">
        <v>969</v>
      </c>
      <c r="E1969" t="s">
        <v>368</v>
      </c>
      <c r="F1969" t="s">
        <v>40</v>
      </c>
      <c r="G1969" t="s">
        <v>41</v>
      </c>
      <c r="H1969" t="s">
        <v>71</v>
      </c>
      <c r="I1969" t="s">
        <v>72</v>
      </c>
      <c r="J1969">
        <v>3</v>
      </c>
      <c r="K1969">
        <v>0</v>
      </c>
      <c r="L1969">
        <v>0</v>
      </c>
      <c r="M1969" t="s">
        <v>63</v>
      </c>
      <c r="N1969" t="s">
        <v>73</v>
      </c>
      <c r="O1969" t="s">
        <v>31</v>
      </c>
      <c r="P1969" t="s">
        <v>58</v>
      </c>
      <c r="Q1969" t="s">
        <v>45</v>
      </c>
      <c r="R1969" t="s">
        <v>34</v>
      </c>
      <c r="T1969">
        <v>7</v>
      </c>
    </row>
    <row r="1970" spans="1:20" x14ac:dyDescent="0.45">
      <c r="A1970" t="s">
        <v>2456</v>
      </c>
      <c r="B1970" t="s">
        <v>542</v>
      </c>
      <c r="C1970" t="s">
        <v>542</v>
      </c>
      <c r="D1970" t="s">
        <v>542</v>
      </c>
      <c r="E1970" t="s">
        <v>186</v>
      </c>
      <c r="F1970" t="s">
        <v>168</v>
      </c>
      <c r="G1970" t="s">
        <v>41</v>
      </c>
      <c r="H1970" t="s">
        <v>71</v>
      </c>
      <c r="I1970" t="s">
        <v>72</v>
      </c>
      <c r="J1970">
        <v>0</v>
      </c>
      <c r="K1970">
        <v>500</v>
      </c>
      <c r="L1970">
        <v>0</v>
      </c>
      <c r="M1970" t="s">
        <v>63</v>
      </c>
      <c r="N1970" t="s">
        <v>93</v>
      </c>
      <c r="O1970" t="s">
        <v>64</v>
      </c>
      <c r="P1970" t="s">
        <v>85</v>
      </c>
      <c r="Q1970" t="s">
        <v>33</v>
      </c>
      <c r="T1970">
        <v>0</v>
      </c>
    </row>
    <row r="1971" spans="1:20" x14ac:dyDescent="0.45">
      <c r="A1971" t="s">
        <v>2457</v>
      </c>
      <c r="B1971" t="s">
        <v>521</v>
      </c>
      <c r="C1971" t="s">
        <v>522</v>
      </c>
      <c r="D1971" t="s">
        <v>50</v>
      </c>
      <c r="E1971" t="s">
        <v>114</v>
      </c>
      <c r="F1971" t="s">
        <v>53</v>
      </c>
      <c r="G1971" t="s">
        <v>54</v>
      </c>
      <c r="H1971" t="s">
        <v>42</v>
      </c>
      <c r="I1971" t="s">
        <v>122</v>
      </c>
      <c r="J1971">
        <v>1</v>
      </c>
      <c r="K1971">
        <v>0</v>
      </c>
      <c r="L1971">
        <v>0</v>
      </c>
      <c r="M1971" t="s">
        <v>56</v>
      </c>
      <c r="N1971" t="s">
        <v>30</v>
      </c>
      <c r="O1971" t="s">
        <v>31</v>
      </c>
      <c r="P1971" t="s">
        <v>32</v>
      </c>
      <c r="Q1971" t="s">
        <v>45</v>
      </c>
      <c r="R1971" t="s">
        <v>46</v>
      </c>
      <c r="S1971" t="s">
        <v>47</v>
      </c>
      <c r="T1971">
        <v>6</v>
      </c>
    </row>
    <row r="1972" spans="1:20" x14ac:dyDescent="0.45">
      <c r="A1972" t="s">
        <v>2458</v>
      </c>
      <c r="B1972" t="s">
        <v>120</v>
      </c>
      <c r="C1972" t="s">
        <v>976</v>
      </c>
      <c r="D1972" t="s">
        <v>121</v>
      </c>
      <c r="E1972" t="s">
        <v>596</v>
      </c>
      <c r="F1972" t="s">
        <v>115</v>
      </c>
      <c r="G1972" t="s">
        <v>116</v>
      </c>
      <c r="H1972" t="s">
        <v>71</v>
      </c>
      <c r="I1972" t="s">
        <v>92</v>
      </c>
      <c r="J1972">
        <v>3</v>
      </c>
      <c r="K1972">
        <v>0</v>
      </c>
      <c r="L1972">
        <v>0</v>
      </c>
      <c r="M1972" t="s">
        <v>63</v>
      </c>
      <c r="N1972" t="s">
        <v>73</v>
      </c>
      <c r="O1972" t="s">
        <v>31</v>
      </c>
      <c r="P1972" t="s">
        <v>85</v>
      </c>
      <c r="Q1972" t="s">
        <v>33</v>
      </c>
      <c r="R1972" t="s">
        <v>46</v>
      </c>
      <c r="T1972">
        <v>1</v>
      </c>
    </row>
    <row r="1973" spans="1:20" x14ac:dyDescent="0.45">
      <c r="A1973" t="s">
        <v>2459</v>
      </c>
      <c r="B1973" t="s">
        <v>358</v>
      </c>
      <c r="C1973" t="s">
        <v>266</v>
      </c>
      <c r="D1973" t="s">
        <v>631</v>
      </c>
      <c r="E1973" t="s">
        <v>221</v>
      </c>
      <c r="F1973" t="s">
        <v>25</v>
      </c>
      <c r="G1973" t="s">
        <v>26</v>
      </c>
      <c r="H1973" t="s">
        <v>42</v>
      </c>
      <c r="I1973" t="s">
        <v>122</v>
      </c>
      <c r="J1973">
        <v>1</v>
      </c>
      <c r="K1973">
        <v>0</v>
      </c>
      <c r="L1973">
        <v>0</v>
      </c>
      <c r="M1973" t="s">
        <v>63</v>
      </c>
      <c r="N1973" t="s">
        <v>93</v>
      </c>
      <c r="O1973" t="s">
        <v>44</v>
      </c>
      <c r="P1973" t="s">
        <v>85</v>
      </c>
      <c r="Q1973" t="s">
        <v>45</v>
      </c>
      <c r="T1973">
        <v>4</v>
      </c>
    </row>
    <row r="1974" spans="1:20" x14ac:dyDescent="0.45">
      <c r="A1974" t="s">
        <v>2460</v>
      </c>
      <c r="B1974" t="s">
        <v>810</v>
      </c>
      <c r="C1974" t="s">
        <v>404</v>
      </c>
      <c r="D1974" t="s">
        <v>319</v>
      </c>
      <c r="E1974" t="s">
        <v>420</v>
      </c>
      <c r="F1974" t="s">
        <v>40</v>
      </c>
      <c r="G1974" t="s">
        <v>41</v>
      </c>
      <c r="H1974" t="s">
        <v>128</v>
      </c>
      <c r="I1974" t="s">
        <v>169</v>
      </c>
      <c r="J1974">
        <v>-1</v>
      </c>
      <c r="K1974">
        <v>500</v>
      </c>
      <c r="L1974">
        <v>-500</v>
      </c>
      <c r="M1974" t="s">
        <v>56</v>
      </c>
      <c r="N1974" t="s">
        <v>57</v>
      </c>
      <c r="O1974" t="s">
        <v>31</v>
      </c>
      <c r="P1974" t="s">
        <v>85</v>
      </c>
      <c r="Q1974" t="s">
        <v>33</v>
      </c>
      <c r="R1974" t="s">
        <v>46</v>
      </c>
      <c r="S1974" t="s">
        <v>47</v>
      </c>
      <c r="T1974">
        <v>7</v>
      </c>
    </row>
    <row r="1975" spans="1:20" x14ac:dyDescent="0.45">
      <c r="A1975" t="s">
        <v>2461</v>
      </c>
      <c r="B1975" t="s">
        <v>818</v>
      </c>
      <c r="C1975" t="s">
        <v>691</v>
      </c>
      <c r="D1975" t="s">
        <v>210</v>
      </c>
      <c r="E1975" t="s">
        <v>216</v>
      </c>
      <c r="F1975" t="s">
        <v>25</v>
      </c>
      <c r="G1975" t="s">
        <v>26</v>
      </c>
      <c r="H1975" t="s">
        <v>128</v>
      </c>
      <c r="I1975" t="s">
        <v>169</v>
      </c>
      <c r="J1975">
        <v>2</v>
      </c>
      <c r="K1975">
        <v>1000</v>
      </c>
      <c r="L1975">
        <v>2000</v>
      </c>
      <c r="M1975" t="s">
        <v>63</v>
      </c>
      <c r="N1975" t="s">
        <v>73</v>
      </c>
      <c r="O1975" t="s">
        <v>79</v>
      </c>
      <c r="P1975" t="s">
        <v>32</v>
      </c>
      <c r="Q1975" t="s">
        <v>45</v>
      </c>
      <c r="R1975" t="s">
        <v>34</v>
      </c>
      <c r="T1975">
        <v>4</v>
      </c>
    </row>
    <row r="1976" spans="1:20" x14ac:dyDescent="0.45">
      <c r="A1976" t="s">
        <v>2462</v>
      </c>
      <c r="B1976" t="s">
        <v>720</v>
      </c>
      <c r="C1976" t="s">
        <v>125</v>
      </c>
      <c r="D1976" t="s">
        <v>124</v>
      </c>
      <c r="E1976" t="s">
        <v>287</v>
      </c>
      <c r="F1976" t="s">
        <v>69</v>
      </c>
      <c r="G1976" t="s">
        <v>70</v>
      </c>
      <c r="H1976" t="s">
        <v>42</v>
      </c>
      <c r="I1976" t="s">
        <v>43</v>
      </c>
      <c r="J1976">
        <v>-1</v>
      </c>
      <c r="K1976">
        <v>100</v>
      </c>
      <c r="L1976">
        <v>-100</v>
      </c>
      <c r="M1976" t="s">
        <v>29</v>
      </c>
      <c r="N1976" t="s">
        <v>73</v>
      </c>
      <c r="O1976" t="s">
        <v>44</v>
      </c>
      <c r="P1976" t="s">
        <v>32</v>
      </c>
      <c r="Q1976" t="s">
        <v>33</v>
      </c>
      <c r="T1976">
        <v>-1</v>
      </c>
    </row>
    <row r="1977" spans="1:20" x14ac:dyDescent="0.45">
      <c r="A1977" t="s">
        <v>2463</v>
      </c>
      <c r="B1977" t="s">
        <v>60</v>
      </c>
      <c r="C1977" t="s">
        <v>261</v>
      </c>
      <c r="D1977" t="s">
        <v>60</v>
      </c>
      <c r="E1977" t="s">
        <v>348</v>
      </c>
      <c r="F1977" t="s">
        <v>115</v>
      </c>
      <c r="G1977" t="s">
        <v>116</v>
      </c>
      <c r="H1977" t="s">
        <v>128</v>
      </c>
      <c r="I1977" t="s">
        <v>231</v>
      </c>
      <c r="J1977">
        <v>1</v>
      </c>
      <c r="K1977">
        <v>500</v>
      </c>
      <c r="L1977">
        <v>500</v>
      </c>
      <c r="M1977" t="s">
        <v>29</v>
      </c>
      <c r="N1977" t="s">
        <v>57</v>
      </c>
      <c r="O1977" t="s">
        <v>44</v>
      </c>
      <c r="P1977" t="s">
        <v>85</v>
      </c>
      <c r="Q1977" t="s">
        <v>45</v>
      </c>
      <c r="T1977">
        <v>2</v>
      </c>
    </row>
    <row r="1978" spans="1:20" x14ac:dyDescent="0.45">
      <c r="A1978" t="s">
        <v>2464</v>
      </c>
      <c r="B1978" t="s">
        <v>296</v>
      </c>
      <c r="C1978" t="s">
        <v>189</v>
      </c>
      <c r="D1978" t="s">
        <v>294</v>
      </c>
      <c r="E1978" t="s">
        <v>391</v>
      </c>
      <c r="F1978" t="s">
        <v>40</v>
      </c>
      <c r="G1978" t="s">
        <v>41</v>
      </c>
      <c r="H1978" t="s">
        <v>128</v>
      </c>
      <c r="I1978" t="s">
        <v>169</v>
      </c>
      <c r="J1978">
        <v>0</v>
      </c>
      <c r="K1978">
        <v>100</v>
      </c>
      <c r="L1978">
        <v>0</v>
      </c>
      <c r="M1978" t="s">
        <v>63</v>
      </c>
      <c r="N1978" t="s">
        <v>73</v>
      </c>
      <c r="O1978" t="s">
        <v>64</v>
      </c>
      <c r="P1978" t="s">
        <v>32</v>
      </c>
      <c r="Q1978" t="s">
        <v>33</v>
      </c>
      <c r="T1978">
        <v>7</v>
      </c>
    </row>
    <row r="1979" spans="1:20" x14ac:dyDescent="0.45">
      <c r="A1979" t="s">
        <v>2465</v>
      </c>
      <c r="B1979" t="s">
        <v>1012</v>
      </c>
      <c r="C1979" t="s">
        <v>398</v>
      </c>
      <c r="D1979" t="s">
        <v>311</v>
      </c>
      <c r="E1979" t="s">
        <v>249</v>
      </c>
      <c r="F1979" t="s">
        <v>40</v>
      </c>
      <c r="G1979" t="s">
        <v>41</v>
      </c>
      <c r="H1979" t="s">
        <v>42</v>
      </c>
      <c r="I1979" t="s">
        <v>122</v>
      </c>
      <c r="J1979">
        <v>-1</v>
      </c>
      <c r="K1979">
        <v>500</v>
      </c>
      <c r="L1979">
        <v>-500</v>
      </c>
      <c r="N1979" t="s">
        <v>93</v>
      </c>
      <c r="O1979" t="s">
        <v>31</v>
      </c>
      <c r="P1979" t="s">
        <v>58</v>
      </c>
      <c r="Q1979" t="s">
        <v>45</v>
      </c>
      <c r="R1979" t="s">
        <v>34</v>
      </c>
      <c r="T1979">
        <v>5</v>
      </c>
    </row>
    <row r="1980" spans="1:20" x14ac:dyDescent="0.45">
      <c r="A1980" t="s">
        <v>2466</v>
      </c>
      <c r="B1980" t="s">
        <v>166</v>
      </c>
      <c r="C1980" t="s">
        <v>166</v>
      </c>
      <c r="D1980" t="s">
        <v>375</v>
      </c>
      <c r="E1980" t="s">
        <v>221</v>
      </c>
      <c r="F1980" t="s">
        <v>40</v>
      </c>
      <c r="G1980" t="s">
        <v>41</v>
      </c>
      <c r="H1980" t="s">
        <v>128</v>
      </c>
      <c r="I1980" t="s">
        <v>169</v>
      </c>
      <c r="J1980">
        <v>2</v>
      </c>
      <c r="K1980">
        <v>0</v>
      </c>
      <c r="L1980">
        <v>0</v>
      </c>
      <c r="M1980" t="s">
        <v>29</v>
      </c>
      <c r="N1980" t="s">
        <v>93</v>
      </c>
      <c r="O1980" t="s">
        <v>64</v>
      </c>
      <c r="P1980" t="s">
        <v>32</v>
      </c>
      <c r="Q1980" t="s">
        <v>33</v>
      </c>
      <c r="R1980" t="s">
        <v>34</v>
      </c>
      <c r="T1980">
        <v>5</v>
      </c>
    </row>
    <row r="1981" spans="1:20" x14ac:dyDescent="0.45">
      <c r="A1981" t="s">
        <v>2467</v>
      </c>
      <c r="B1981" t="s">
        <v>81</v>
      </c>
      <c r="C1981" t="s">
        <v>370</v>
      </c>
      <c r="D1981" t="s">
        <v>82</v>
      </c>
      <c r="E1981" t="s">
        <v>104</v>
      </c>
      <c r="F1981" t="s">
        <v>25</v>
      </c>
      <c r="G1981" t="s">
        <v>26</v>
      </c>
      <c r="H1981" t="s">
        <v>42</v>
      </c>
      <c r="I1981" t="s">
        <v>78</v>
      </c>
      <c r="J1981">
        <v>1</v>
      </c>
      <c r="K1981">
        <v>0</v>
      </c>
      <c r="L1981">
        <v>0</v>
      </c>
      <c r="N1981" t="s">
        <v>73</v>
      </c>
      <c r="O1981" t="s">
        <v>31</v>
      </c>
      <c r="P1981" t="s">
        <v>58</v>
      </c>
      <c r="Q1981" t="s">
        <v>45</v>
      </c>
      <c r="T1981">
        <v>3</v>
      </c>
    </row>
    <row r="1982" spans="1:20" x14ac:dyDescent="0.45">
      <c r="A1982" t="s">
        <v>2468</v>
      </c>
      <c r="B1982" t="s">
        <v>258</v>
      </c>
      <c r="C1982" t="s">
        <v>434</v>
      </c>
      <c r="D1982" t="s">
        <v>120</v>
      </c>
      <c r="E1982" t="s">
        <v>154</v>
      </c>
      <c r="F1982" t="s">
        <v>69</v>
      </c>
      <c r="G1982" t="s">
        <v>70</v>
      </c>
      <c r="H1982" t="s">
        <v>27</v>
      </c>
      <c r="I1982" t="s">
        <v>55</v>
      </c>
      <c r="J1982">
        <v>3</v>
      </c>
      <c r="K1982">
        <v>1000</v>
      </c>
      <c r="L1982">
        <v>3000</v>
      </c>
      <c r="M1982" t="s">
        <v>56</v>
      </c>
      <c r="N1982" t="s">
        <v>57</v>
      </c>
      <c r="O1982" t="s">
        <v>31</v>
      </c>
      <c r="P1982" t="s">
        <v>32</v>
      </c>
      <c r="Q1982" t="s">
        <v>45</v>
      </c>
      <c r="R1982" t="s">
        <v>46</v>
      </c>
      <c r="S1982" t="s">
        <v>254</v>
      </c>
      <c r="T1982">
        <v>7</v>
      </c>
    </row>
    <row r="1983" spans="1:20" x14ac:dyDescent="0.45">
      <c r="A1983" t="s">
        <v>2469</v>
      </c>
      <c r="B1983" t="s">
        <v>262</v>
      </c>
      <c r="C1983" t="s">
        <v>492</v>
      </c>
      <c r="D1983" t="s">
        <v>149</v>
      </c>
      <c r="E1983" t="s">
        <v>127</v>
      </c>
      <c r="F1983" t="s">
        <v>40</v>
      </c>
      <c r="G1983" t="s">
        <v>41</v>
      </c>
      <c r="H1983" t="s">
        <v>128</v>
      </c>
      <c r="I1983" t="s">
        <v>231</v>
      </c>
      <c r="J1983">
        <v>-1</v>
      </c>
      <c r="K1983">
        <v>0</v>
      </c>
      <c r="L1983">
        <v>0</v>
      </c>
      <c r="M1983" t="s">
        <v>29</v>
      </c>
      <c r="N1983" t="s">
        <v>93</v>
      </c>
      <c r="O1983" t="s">
        <v>44</v>
      </c>
      <c r="P1983" t="s">
        <v>32</v>
      </c>
      <c r="Q1983" t="s">
        <v>33</v>
      </c>
      <c r="T1983">
        <v>6</v>
      </c>
    </row>
    <row r="1984" spans="1:20" x14ac:dyDescent="0.45">
      <c r="A1984" t="s">
        <v>2470</v>
      </c>
      <c r="B1984" t="s">
        <v>475</v>
      </c>
      <c r="C1984" t="s">
        <v>538</v>
      </c>
      <c r="D1984" t="s">
        <v>396</v>
      </c>
      <c r="E1984" t="s">
        <v>114</v>
      </c>
      <c r="F1984" t="s">
        <v>168</v>
      </c>
      <c r="G1984" t="s">
        <v>41</v>
      </c>
      <c r="H1984" t="s">
        <v>27</v>
      </c>
      <c r="I1984" t="s">
        <v>55</v>
      </c>
      <c r="J1984">
        <v>0</v>
      </c>
      <c r="K1984">
        <v>1000</v>
      </c>
      <c r="L1984">
        <v>0</v>
      </c>
      <c r="M1984" t="s">
        <v>63</v>
      </c>
      <c r="N1984" t="s">
        <v>30</v>
      </c>
      <c r="O1984" t="s">
        <v>31</v>
      </c>
      <c r="P1984" t="s">
        <v>58</v>
      </c>
      <c r="Q1984" t="s">
        <v>45</v>
      </c>
      <c r="R1984" t="s">
        <v>34</v>
      </c>
      <c r="T1984">
        <v>2</v>
      </c>
    </row>
    <row r="1985" spans="1:20" x14ac:dyDescent="0.45">
      <c r="A1985" t="s">
        <v>2471</v>
      </c>
      <c r="B1985" t="s">
        <v>433</v>
      </c>
      <c r="C1985" t="s">
        <v>433</v>
      </c>
      <c r="D1985" t="s">
        <v>433</v>
      </c>
      <c r="E1985" t="s">
        <v>244</v>
      </c>
      <c r="F1985" t="s">
        <v>168</v>
      </c>
      <c r="G1985" t="s">
        <v>41</v>
      </c>
      <c r="H1985" t="s">
        <v>128</v>
      </c>
      <c r="I1985" t="s">
        <v>129</v>
      </c>
      <c r="J1985">
        <v>2</v>
      </c>
      <c r="K1985">
        <v>500</v>
      </c>
      <c r="L1985">
        <v>1000</v>
      </c>
      <c r="M1985" t="s">
        <v>63</v>
      </c>
      <c r="N1985" t="s">
        <v>73</v>
      </c>
      <c r="O1985" t="s">
        <v>44</v>
      </c>
      <c r="P1985" t="s">
        <v>58</v>
      </c>
      <c r="Q1985" t="s">
        <v>33</v>
      </c>
      <c r="R1985" t="s">
        <v>46</v>
      </c>
      <c r="S1985" t="s">
        <v>47</v>
      </c>
      <c r="T1985">
        <v>0</v>
      </c>
    </row>
    <row r="1986" spans="1:20" x14ac:dyDescent="0.45">
      <c r="A1986" t="s">
        <v>2472</v>
      </c>
      <c r="B1986" t="s">
        <v>433</v>
      </c>
      <c r="C1986" t="s">
        <v>502</v>
      </c>
      <c r="D1986" t="s">
        <v>502</v>
      </c>
      <c r="E1986" t="s">
        <v>305</v>
      </c>
      <c r="F1986" t="s">
        <v>53</v>
      </c>
      <c r="G1986" t="s">
        <v>54</v>
      </c>
      <c r="H1986" t="s">
        <v>27</v>
      </c>
      <c r="I1986" t="s">
        <v>28</v>
      </c>
      <c r="J1986">
        <v>0</v>
      </c>
      <c r="K1986">
        <v>2000</v>
      </c>
      <c r="L1986">
        <v>0</v>
      </c>
      <c r="N1986" t="s">
        <v>73</v>
      </c>
      <c r="O1986" t="s">
        <v>31</v>
      </c>
      <c r="P1986" t="s">
        <v>85</v>
      </c>
      <c r="Q1986" t="s">
        <v>33</v>
      </c>
      <c r="R1986" t="s">
        <v>34</v>
      </c>
      <c r="T1986">
        <v>0</v>
      </c>
    </row>
    <row r="1987" spans="1:20" x14ac:dyDescent="0.45">
      <c r="A1987" t="s">
        <v>2473</v>
      </c>
      <c r="B1987" t="s">
        <v>450</v>
      </c>
      <c r="C1987" t="s">
        <v>81</v>
      </c>
      <c r="D1987" t="s">
        <v>450</v>
      </c>
      <c r="E1987" t="s">
        <v>408</v>
      </c>
      <c r="F1987" t="s">
        <v>69</v>
      </c>
      <c r="G1987" t="s">
        <v>70</v>
      </c>
      <c r="H1987" t="s">
        <v>128</v>
      </c>
      <c r="I1987" t="s">
        <v>231</v>
      </c>
      <c r="J1987">
        <v>3</v>
      </c>
      <c r="K1987">
        <v>500</v>
      </c>
      <c r="L1987">
        <v>1866</v>
      </c>
      <c r="M1987" t="s">
        <v>63</v>
      </c>
      <c r="N1987" t="s">
        <v>30</v>
      </c>
      <c r="O1987" t="s">
        <v>79</v>
      </c>
      <c r="P1987" t="s">
        <v>85</v>
      </c>
      <c r="Q1987" t="s">
        <v>45</v>
      </c>
      <c r="R1987" t="s">
        <v>34</v>
      </c>
      <c r="T1987">
        <v>1</v>
      </c>
    </row>
    <row r="1988" spans="1:20" x14ac:dyDescent="0.45">
      <c r="A1988" t="s">
        <v>2474</v>
      </c>
      <c r="B1988" t="s">
        <v>759</v>
      </c>
      <c r="C1988" t="s">
        <v>677</v>
      </c>
      <c r="D1988" t="s">
        <v>161</v>
      </c>
      <c r="E1988" t="s">
        <v>216</v>
      </c>
      <c r="F1988" t="s">
        <v>69</v>
      </c>
      <c r="G1988" t="s">
        <v>70</v>
      </c>
      <c r="H1988" t="s">
        <v>71</v>
      </c>
      <c r="I1988" t="s">
        <v>92</v>
      </c>
      <c r="J1988">
        <v>2</v>
      </c>
      <c r="K1988">
        <v>500</v>
      </c>
      <c r="L1988">
        <v>1000</v>
      </c>
      <c r="N1988" t="s">
        <v>57</v>
      </c>
      <c r="O1988" t="s">
        <v>64</v>
      </c>
      <c r="P1988" t="s">
        <v>58</v>
      </c>
      <c r="Q1988" t="s">
        <v>33</v>
      </c>
      <c r="T1988">
        <v>2</v>
      </c>
    </row>
    <row r="1989" spans="1:20" x14ac:dyDescent="0.45">
      <c r="A1989" t="s">
        <v>2475</v>
      </c>
      <c r="B1989" t="s">
        <v>137</v>
      </c>
      <c r="C1989" t="s">
        <v>136</v>
      </c>
      <c r="D1989" t="s">
        <v>61</v>
      </c>
      <c r="E1989" t="s">
        <v>97</v>
      </c>
      <c r="F1989" t="s">
        <v>146</v>
      </c>
      <c r="G1989" t="s">
        <v>147</v>
      </c>
      <c r="H1989" t="s">
        <v>42</v>
      </c>
      <c r="I1989" t="s">
        <v>78</v>
      </c>
      <c r="J1989">
        <v>1</v>
      </c>
      <c r="K1989">
        <v>500</v>
      </c>
      <c r="L1989">
        <v>500</v>
      </c>
      <c r="M1989" t="s">
        <v>63</v>
      </c>
      <c r="N1989" t="s">
        <v>57</v>
      </c>
      <c r="O1989" t="s">
        <v>44</v>
      </c>
      <c r="P1989" t="s">
        <v>85</v>
      </c>
      <c r="Q1989" t="s">
        <v>33</v>
      </c>
      <c r="R1989" t="s">
        <v>34</v>
      </c>
      <c r="T1989">
        <v>6</v>
      </c>
    </row>
    <row r="1990" spans="1:20" x14ac:dyDescent="0.45">
      <c r="A1990" t="s">
        <v>2476</v>
      </c>
      <c r="B1990" t="s">
        <v>614</v>
      </c>
      <c r="C1990" t="s">
        <v>614</v>
      </c>
      <c r="D1990" t="s">
        <v>243</v>
      </c>
      <c r="E1990" t="s">
        <v>359</v>
      </c>
      <c r="F1990" t="s">
        <v>91</v>
      </c>
      <c r="G1990" t="s">
        <v>41</v>
      </c>
      <c r="H1990" t="s">
        <v>27</v>
      </c>
      <c r="I1990" t="s">
        <v>28</v>
      </c>
      <c r="J1990">
        <v>0</v>
      </c>
      <c r="K1990">
        <v>2000</v>
      </c>
      <c r="L1990">
        <v>0</v>
      </c>
      <c r="M1990" t="s">
        <v>63</v>
      </c>
      <c r="N1990" t="s">
        <v>57</v>
      </c>
      <c r="O1990" t="s">
        <v>64</v>
      </c>
      <c r="P1990" t="s">
        <v>32</v>
      </c>
      <c r="Q1990" t="s">
        <v>33</v>
      </c>
      <c r="R1990" t="s">
        <v>34</v>
      </c>
      <c r="T1990">
        <v>5</v>
      </c>
    </row>
    <row r="1991" spans="1:20" x14ac:dyDescent="0.45">
      <c r="A1991" t="s">
        <v>2477</v>
      </c>
      <c r="B1991" t="s">
        <v>66</v>
      </c>
      <c r="C1991" t="s">
        <v>218</v>
      </c>
      <c r="D1991" t="s">
        <v>345</v>
      </c>
      <c r="E1991" t="s">
        <v>361</v>
      </c>
      <c r="F1991" t="s">
        <v>40</v>
      </c>
      <c r="G1991" t="s">
        <v>41</v>
      </c>
      <c r="H1991" t="s">
        <v>27</v>
      </c>
      <c r="I1991" t="s">
        <v>55</v>
      </c>
      <c r="J1991">
        <v>3</v>
      </c>
      <c r="K1991">
        <v>2000</v>
      </c>
      <c r="L1991">
        <v>6000</v>
      </c>
      <c r="M1991" t="s">
        <v>63</v>
      </c>
      <c r="N1991" t="s">
        <v>73</v>
      </c>
      <c r="O1991" t="s">
        <v>64</v>
      </c>
      <c r="P1991" t="s">
        <v>85</v>
      </c>
      <c r="Q1991" t="s">
        <v>33</v>
      </c>
      <c r="T1991">
        <v>6</v>
      </c>
    </row>
    <row r="1992" spans="1:20" x14ac:dyDescent="0.45">
      <c r="A1992" t="s">
        <v>2478</v>
      </c>
      <c r="B1992" t="s">
        <v>75</v>
      </c>
      <c r="C1992" t="s">
        <v>75</v>
      </c>
      <c r="D1992" t="s">
        <v>140</v>
      </c>
      <c r="E1992" t="s">
        <v>141</v>
      </c>
      <c r="F1992" t="s">
        <v>69</v>
      </c>
      <c r="G1992" t="s">
        <v>70</v>
      </c>
      <c r="H1992" t="s">
        <v>27</v>
      </c>
      <c r="I1992" t="s">
        <v>55</v>
      </c>
      <c r="J1992">
        <v>2</v>
      </c>
      <c r="K1992">
        <v>1000</v>
      </c>
      <c r="L1992">
        <v>2000</v>
      </c>
      <c r="M1992" t="s">
        <v>63</v>
      </c>
      <c r="N1992" t="s">
        <v>57</v>
      </c>
      <c r="O1992" t="s">
        <v>44</v>
      </c>
      <c r="P1992" t="s">
        <v>85</v>
      </c>
      <c r="Q1992" t="s">
        <v>45</v>
      </c>
      <c r="T1992">
        <v>-1</v>
      </c>
    </row>
    <row r="1993" spans="1:20" x14ac:dyDescent="0.45">
      <c r="A1993" t="s">
        <v>2479</v>
      </c>
      <c r="B1993" t="s">
        <v>207</v>
      </c>
      <c r="C1993" t="s">
        <v>475</v>
      </c>
      <c r="D1993" t="s">
        <v>66</v>
      </c>
      <c r="E1993" t="s">
        <v>127</v>
      </c>
      <c r="F1993" t="s">
        <v>69</v>
      </c>
      <c r="G1993" t="s">
        <v>70</v>
      </c>
      <c r="H1993" t="s">
        <v>42</v>
      </c>
      <c r="I1993" t="s">
        <v>122</v>
      </c>
      <c r="J1993">
        <v>3</v>
      </c>
      <c r="K1993">
        <v>100</v>
      </c>
      <c r="L1993">
        <v>300</v>
      </c>
      <c r="N1993" t="s">
        <v>93</v>
      </c>
      <c r="O1993" t="s">
        <v>31</v>
      </c>
      <c r="P1993" t="s">
        <v>58</v>
      </c>
      <c r="Q1993" t="s">
        <v>33</v>
      </c>
      <c r="R1993" t="s">
        <v>46</v>
      </c>
      <c r="S1993" t="s">
        <v>254</v>
      </c>
      <c r="T1993">
        <v>6</v>
      </c>
    </row>
    <row r="1994" spans="1:20" x14ac:dyDescent="0.45">
      <c r="A1994" t="s">
        <v>2480</v>
      </c>
      <c r="B1994" t="s">
        <v>325</v>
      </c>
      <c r="C1994" t="s">
        <v>326</v>
      </c>
      <c r="D1994" t="s">
        <v>433</v>
      </c>
      <c r="E1994" t="s">
        <v>167</v>
      </c>
      <c r="F1994" t="s">
        <v>146</v>
      </c>
      <c r="G1994" t="s">
        <v>147</v>
      </c>
      <c r="H1994" t="s">
        <v>42</v>
      </c>
      <c r="I1994" t="s">
        <v>43</v>
      </c>
      <c r="J1994">
        <v>-1</v>
      </c>
      <c r="K1994">
        <v>0</v>
      </c>
      <c r="L1994">
        <v>0</v>
      </c>
      <c r="M1994" t="s">
        <v>63</v>
      </c>
      <c r="N1994" t="s">
        <v>93</v>
      </c>
      <c r="O1994" t="s">
        <v>64</v>
      </c>
      <c r="P1994" t="s">
        <v>85</v>
      </c>
      <c r="Q1994" t="s">
        <v>45</v>
      </c>
      <c r="R1994" t="s">
        <v>34</v>
      </c>
      <c r="T1994">
        <v>5</v>
      </c>
    </row>
    <row r="1995" spans="1:20" x14ac:dyDescent="0.45">
      <c r="A1995" t="s">
        <v>2481</v>
      </c>
      <c r="B1995" t="s">
        <v>60</v>
      </c>
      <c r="C1995" t="s">
        <v>606</v>
      </c>
      <c r="D1995" t="s">
        <v>286</v>
      </c>
      <c r="E1995" t="s">
        <v>611</v>
      </c>
      <c r="F1995" t="s">
        <v>146</v>
      </c>
      <c r="G1995" t="s">
        <v>147</v>
      </c>
      <c r="H1995" t="s">
        <v>71</v>
      </c>
      <c r="I1995" t="s">
        <v>92</v>
      </c>
      <c r="J1995">
        <v>1</v>
      </c>
      <c r="K1995">
        <v>0</v>
      </c>
      <c r="L1995">
        <v>0</v>
      </c>
      <c r="N1995" t="s">
        <v>57</v>
      </c>
      <c r="O1995" t="s">
        <v>64</v>
      </c>
      <c r="P1995" t="s">
        <v>32</v>
      </c>
      <c r="Q1995" t="s">
        <v>45</v>
      </c>
      <c r="T1995">
        <v>3</v>
      </c>
    </row>
    <row r="1996" spans="1:20" x14ac:dyDescent="0.45">
      <c r="A1996" t="s">
        <v>2482</v>
      </c>
      <c r="B1996" t="s">
        <v>310</v>
      </c>
      <c r="C1996" t="s">
        <v>310</v>
      </c>
      <c r="D1996" t="s">
        <v>211</v>
      </c>
      <c r="E1996" t="s">
        <v>216</v>
      </c>
      <c r="F1996" t="s">
        <v>115</v>
      </c>
      <c r="G1996" t="s">
        <v>116</v>
      </c>
      <c r="H1996" t="s">
        <v>27</v>
      </c>
      <c r="I1996" t="s">
        <v>55</v>
      </c>
      <c r="J1996">
        <v>-1</v>
      </c>
      <c r="K1996">
        <v>1000</v>
      </c>
      <c r="L1996">
        <v>-1000</v>
      </c>
      <c r="N1996" t="s">
        <v>30</v>
      </c>
      <c r="O1996" t="s">
        <v>31</v>
      </c>
      <c r="P1996" t="s">
        <v>32</v>
      </c>
      <c r="Q1996" t="s">
        <v>33</v>
      </c>
      <c r="R1996" t="s">
        <v>46</v>
      </c>
      <c r="S1996" t="s">
        <v>245</v>
      </c>
      <c r="T1996">
        <v>-1</v>
      </c>
    </row>
    <row r="1997" spans="1:20" x14ac:dyDescent="0.45">
      <c r="A1997" t="s">
        <v>2483</v>
      </c>
      <c r="B1997" t="s">
        <v>504</v>
      </c>
      <c r="C1997" t="s">
        <v>364</v>
      </c>
      <c r="D1997" t="s">
        <v>364</v>
      </c>
      <c r="E1997" t="s">
        <v>68</v>
      </c>
      <c r="F1997" t="s">
        <v>91</v>
      </c>
      <c r="G1997" t="s">
        <v>41</v>
      </c>
      <c r="H1997" t="s">
        <v>71</v>
      </c>
      <c r="I1997" t="s">
        <v>72</v>
      </c>
      <c r="J1997">
        <v>3</v>
      </c>
      <c r="K1997">
        <v>100</v>
      </c>
      <c r="L1997">
        <v>300</v>
      </c>
      <c r="M1997" t="s">
        <v>63</v>
      </c>
      <c r="N1997" t="s">
        <v>30</v>
      </c>
      <c r="O1997" t="s">
        <v>31</v>
      </c>
      <c r="P1997" t="s">
        <v>85</v>
      </c>
      <c r="Q1997" t="s">
        <v>33</v>
      </c>
      <c r="R1997" t="s">
        <v>46</v>
      </c>
      <c r="S1997" t="s">
        <v>47</v>
      </c>
      <c r="T1997">
        <v>0</v>
      </c>
    </row>
    <row r="1998" spans="1:20" x14ac:dyDescent="0.45">
      <c r="A1998" t="s">
        <v>2484</v>
      </c>
      <c r="B1998" t="s">
        <v>594</v>
      </c>
      <c r="C1998" t="s">
        <v>1137</v>
      </c>
      <c r="D1998" t="s">
        <v>136</v>
      </c>
      <c r="E1998" t="s">
        <v>109</v>
      </c>
      <c r="F1998" t="s">
        <v>53</v>
      </c>
      <c r="G1998" t="s">
        <v>54</v>
      </c>
      <c r="H1998" t="s">
        <v>128</v>
      </c>
      <c r="I1998" t="s">
        <v>169</v>
      </c>
      <c r="J1998">
        <v>-1</v>
      </c>
      <c r="K1998">
        <v>0</v>
      </c>
      <c r="L1998">
        <v>-260</v>
      </c>
      <c r="M1998" t="s">
        <v>63</v>
      </c>
      <c r="N1998" t="s">
        <v>73</v>
      </c>
      <c r="O1998" t="s">
        <v>64</v>
      </c>
      <c r="P1998" t="s">
        <v>58</v>
      </c>
      <c r="Q1998" t="s">
        <v>45</v>
      </c>
      <c r="R1998" t="s">
        <v>34</v>
      </c>
      <c r="T1998">
        <v>2</v>
      </c>
    </row>
    <row r="1999" spans="1:20" x14ac:dyDescent="0.45">
      <c r="A1999" t="s">
        <v>2485</v>
      </c>
      <c r="B1999" t="s">
        <v>461</v>
      </c>
      <c r="C1999" t="s">
        <v>461</v>
      </c>
      <c r="D1999" t="s">
        <v>461</v>
      </c>
      <c r="E1999" t="s">
        <v>391</v>
      </c>
      <c r="F1999" t="s">
        <v>146</v>
      </c>
      <c r="G1999" t="s">
        <v>147</v>
      </c>
      <c r="H1999" t="s">
        <v>128</v>
      </c>
      <c r="I1999" t="s">
        <v>169</v>
      </c>
      <c r="J1999">
        <v>2</v>
      </c>
      <c r="K1999">
        <v>0</v>
      </c>
      <c r="L1999">
        <v>0</v>
      </c>
      <c r="N1999" t="s">
        <v>93</v>
      </c>
      <c r="O1999" t="s">
        <v>31</v>
      </c>
      <c r="P1999" t="s">
        <v>85</v>
      </c>
      <c r="Q1999" t="s">
        <v>33</v>
      </c>
      <c r="T1999">
        <v>0</v>
      </c>
    </row>
    <row r="2000" spans="1:20" x14ac:dyDescent="0.45">
      <c r="A2000" t="s">
        <v>2486</v>
      </c>
      <c r="B2000" t="s">
        <v>478</v>
      </c>
      <c r="C2000" t="s">
        <v>663</v>
      </c>
      <c r="D2000" t="s">
        <v>568</v>
      </c>
      <c r="E2000" t="s">
        <v>127</v>
      </c>
      <c r="F2000" t="s">
        <v>69</v>
      </c>
      <c r="G2000" t="s">
        <v>70</v>
      </c>
      <c r="H2000" t="s">
        <v>42</v>
      </c>
      <c r="I2000" t="s">
        <v>43</v>
      </c>
      <c r="J2000">
        <v>-1</v>
      </c>
      <c r="K2000">
        <v>500</v>
      </c>
      <c r="L2000">
        <v>-500</v>
      </c>
      <c r="M2000" t="s">
        <v>63</v>
      </c>
      <c r="N2000" t="s">
        <v>30</v>
      </c>
      <c r="O2000" t="s">
        <v>64</v>
      </c>
      <c r="P2000" t="s">
        <v>85</v>
      </c>
      <c r="Q2000" t="s">
        <v>45</v>
      </c>
      <c r="T2000">
        <v>6</v>
      </c>
    </row>
    <row r="2001" spans="1:20" x14ac:dyDescent="0.45">
      <c r="A2001" t="s">
        <v>2487</v>
      </c>
      <c r="B2001" t="s">
        <v>215</v>
      </c>
      <c r="C2001" t="s">
        <v>1065</v>
      </c>
      <c r="D2001" t="s">
        <v>568</v>
      </c>
      <c r="E2001" t="s">
        <v>263</v>
      </c>
      <c r="F2001" t="s">
        <v>25</v>
      </c>
      <c r="G2001" t="s">
        <v>26</v>
      </c>
      <c r="H2001" t="s">
        <v>71</v>
      </c>
      <c r="I2001" t="s">
        <v>72</v>
      </c>
      <c r="J2001">
        <v>2</v>
      </c>
      <c r="K2001">
        <v>500</v>
      </c>
      <c r="L2001">
        <v>1000</v>
      </c>
      <c r="M2001" t="s">
        <v>29</v>
      </c>
      <c r="N2001" t="s">
        <v>30</v>
      </c>
      <c r="O2001" t="s">
        <v>79</v>
      </c>
      <c r="P2001" t="s">
        <v>32</v>
      </c>
      <c r="Q2001" t="s">
        <v>33</v>
      </c>
      <c r="T2001">
        <v>2</v>
      </c>
    </row>
  </sheetData>
  <phoneticPr fontId="1" type="noConversion"/>
  <conditionalFormatting sqref="A1:A1048576">
    <cfRule type="duplicateValues" dxfId="2"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EC583-790E-427B-9F91-16F9EE7E1ED3}">
  <dimension ref="A1:AC2001"/>
  <sheetViews>
    <sheetView workbookViewId="0">
      <pane ySplit="1" topLeftCell="A2" activePane="bottomLeft" state="frozen"/>
      <selection pane="bottomLeft" activeCell="V2" sqref="V2"/>
    </sheetView>
  </sheetViews>
  <sheetFormatPr defaultRowHeight="14.25" x14ac:dyDescent="0.45"/>
  <cols>
    <col min="1" max="1" width="9.265625" bestFit="1" customWidth="1"/>
    <col min="2" max="2" width="11.3984375" bestFit="1" customWidth="1"/>
    <col min="3" max="3" width="12.19921875" bestFit="1" customWidth="1"/>
    <col min="4" max="4" width="11.796875" bestFit="1" customWidth="1"/>
    <col min="5" max="5" width="13.9296875" bestFit="1" customWidth="1"/>
    <col min="6" max="6" width="9.265625" bestFit="1" customWidth="1"/>
    <col min="7" max="7" width="11.6640625" bestFit="1" customWidth="1"/>
    <col min="8" max="8" width="14.86328125" bestFit="1" customWidth="1"/>
    <col min="9" max="9" width="12.46484375" bestFit="1" customWidth="1"/>
    <col min="10" max="10" width="7.6640625" bestFit="1" customWidth="1"/>
    <col min="11" max="11" width="8.9296875" bestFit="1" customWidth="1"/>
    <col min="12" max="12" width="12" bestFit="1" customWidth="1"/>
    <col min="13" max="13" width="13.265625" bestFit="1" customWidth="1"/>
    <col min="14" max="14" width="11.06640625" bestFit="1" customWidth="1"/>
    <col min="15" max="15" width="13" bestFit="1" customWidth="1"/>
    <col min="16" max="16" width="10.86328125" bestFit="1" customWidth="1"/>
    <col min="17" max="17" width="11.9296875" bestFit="1" customWidth="1"/>
    <col min="18" max="18" width="10.19921875" bestFit="1" customWidth="1"/>
    <col min="19" max="19" width="12.6640625" bestFit="1" customWidth="1"/>
    <col min="20" max="20" width="11.796875" bestFit="1" customWidth="1"/>
    <col min="21" max="21" width="13.1328125" bestFit="1" customWidth="1"/>
    <col min="22" max="22" width="15" bestFit="1" customWidth="1"/>
    <col min="23" max="23" width="14.796875" bestFit="1" customWidth="1"/>
    <col min="24" max="24" width="20.19921875" bestFit="1" customWidth="1"/>
    <col min="25" max="25" width="10.1328125" bestFit="1" customWidth="1"/>
    <col min="26" max="26" width="11.9296875" bestFit="1" customWidth="1"/>
    <col min="27" max="27" width="11.73046875" bestFit="1" customWidth="1"/>
    <col min="28" max="28" width="18.6640625" bestFit="1" customWidth="1"/>
    <col min="29" max="29" width="14.265625" bestFit="1" customWidth="1"/>
  </cols>
  <sheetData>
    <row r="1" spans="1:29"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4" t="s">
        <v>2525</v>
      </c>
      <c r="V1" s="4" t="s">
        <v>2611</v>
      </c>
      <c r="W1" s="4" t="s">
        <v>2610</v>
      </c>
      <c r="X1" s="4" t="s">
        <v>2612</v>
      </c>
      <c r="Y1" s="4" t="s">
        <v>2614</v>
      </c>
      <c r="Z1" s="4" t="s">
        <v>2615</v>
      </c>
      <c r="AA1" s="1" t="s">
        <v>2613</v>
      </c>
      <c r="AB1" s="4" t="s">
        <v>2618</v>
      </c>
      <c r="AC1" s="1" t="s">
        <v>2616</v>
      </c>
    </row>
    <row r="2" spans="1:29" x14ac:dyDescent="0.45">
      <c r="A2" s="1" t="s">
        <v>20</v>
      </c>
      <c r="B2" s="2" cm="1">
        <f t="array" ref="B2:D2">DATEVALUE(VLOOKUP(A2,Raw_Data!A1:D2001,{2,3,4},0))</f>
        <v>45591</v>
      </c>
      <c r="C2" s="2">
        <v>45592</v>
      </c>
      <c r="D2" s="2">
        <v>45593</v>
      </c>
      <c r="E2" s="1" t="s">
        <v>2526</v>
      </c>
      <c r="F2" s="1" t="s">
        <v>2606</v>
      </c>
      <c r="G2" s="1" t="s">
        <v>26</v>
      </c>
      <c r="H2" s="1" t="s">
        <v>27</v>
      </c>
      <c r="I2" s="1" t="s">
        <v>28</v>
      </c>
      <c r="J2" s="1">
        <v>2</v>
      </c>
      <c r="K2" s="1">
        <v>100</v>
      </c>
      <c r="L2" s="1">
        <f>J2*K2</f>
        <v>200</v>
      </c>
      <c r="M2" s="1" t="s">
        <v>29</v>
      </c>
      <c r="N2" s="1" t="s">
        <v>30</v>
      </c>
      <c r="O2" s="1" t="s">
        <v>31</v>
      </c>
      <c r="P2" s="1" t="s">
        <v>32</v>
      </c>
      <c r="Q2" s="1" t="s">
        <v>33</v>
      </c>
      <c r="R2" s="1" t="s">
        <v>34</v>
      </c>
      <c r="S2" s="1" t="s">
        <v>47</v>
      </c>
      <c r="T2" s="1">
        <v>1</v>
      </c>
      <c r="U2" s="1" t="str">
        <f t="shared" ref="U2:U65" si="0">IF(COUNTIF(A2:A2001,A2)=1,"Keep","Duplicate")</f>
        <v>Keep</v>
      </c>
      <c r="V2" s="1" t="str">
        <f>IF(J2&lt;=0,"Fix","Ok")</f>
        <v>Ok</v>
      </c>
      <c r="W2" s="1" t="str">
        <f>IF(Raw_Data!K2=0,"Missing","Valid")</f>
        <v>Valid</v>
      </c>
      <c r="X2" s="3" t="str">
        <f>IF(C2&lt;B2,"Dispatch Error",IF(D2&lt;B2,"Delivery Before Order",IF(D2&lt;C2,"Delivery Before Dispatch","OK")))</f>
        <v>OK</v>
      </c>
      <c r="Y2" s="1" t="str">
        <f>IF(K2&lt;=0,"Fix","Ok")</f>
        <v>Ok</v>
      </c>
      <c r="Z2" s="1" t="str">
        <f>IF(L2="","Blank",IF(L2=J2*K2,"Ok","Wrong"))</f>
        <v>Ok</v>
      </c>
      <c r="AA2" s="1">
        <f t="shared" ref="AA2:AA65" si="1">IF(OR(L2="",L2&lt;&gt;J2*K2),J2*K2,L2)</f>
        <v>200</v>
      </c>
      <c r="AB2" s="1" t="str">
        <f>IF(M2="","Missing","ok")</f>
        <v>ok</v>
      </c>
      <c r="AC2" s="1" t="str">
        <f>IF(R2="No","Not Returned",IF(R2="Yes",IF(S2="","Unknown",S2),IF(L2&lt;0,"Wrong",IF(OR(O2="Delayed",O2="In Transit",O2="On Time"),"Not Returned",""))))</f>
        <v>Not Returned</v>
      </c>
    </row>
    <row r="3" spans="1:29" x14ac:dyDescent="0.45">
      <c r="A3" s="1" t="s">
        <v>35</v>
      </c>
      <c r="B3" s="2" cm="1">
        <f t="array" ref="B3:D3">DATEVALUE(VLOOKUP(A3,Raw_Data!A2:D2002,{2,3,4},0))</f>
        <v>45492</v>
      </c>
      <c r="C3" s="2">
        <v>45493</v>
      </c>
      <c r="D3" s="2">
        <v>45499</v>
      </c>
      <c r="E3" s="1" t="s">
        <v>2527</v>
      </c>
      <c r="F3" s="1" t="s">
        <v>2607</v>
      </c>
      <c r="G3" s="1" t="s">
        <v>41</v>
      </c>
      <c r="H3" s="1" t="s">
        <v>42</v>
      </c>
      <c r="I3" s="1" t="s">
        <v>43</v>
      </c>
      <c r="J3" s="1">
        <v>3</v>
      </c>
      <c r="K3" s="1">
        <v>2000</v>
      </c>
      <c r="L3" s="1">
        <f t="shared" ref="L3:L66" si="2">J3*K3</f>
        <v>6000</v>
      </c>
      <c r="M3" s="1" t="s">
        <v>29</v>
      </c>
      <c r="N3" s="1" t="s">
        <v>30</v>
      </c>
      <c r="O3" s="1" t="s">
        <v>44</v>
      </c>
      <c r="P3" s="1" t="s">
        <v>32</v>
      </c>
      <c r="Q3" s="1" t="s">
        <v>45</v>
      </c>
      <c r="R3" s="1" t="s">
        <v>46</v>
      </c>
      <c r="S3" s="1" t="s">
        <v>47</v>
      </c>
      <c r="T3" s="1">
        <v>6</v>
      </c>
      <c r="U3" s="1" t="str">
        <f t="shared" si="0"/>
        <v>Keep</v>
      </c>
      <c r="V3" s="1" t="str">
        <f t="shared" ref="V3:V66" si="3">IF(J3&lt;=0,"Fix","Ok")</f>
        <v>Ok</v>
      </c>
      <c r="W3" s="1" t="str">
        <f>IF(Raw_Data!K3=0,"Missing","Valid")</f>
        <v>Valid</v>
      </c>
      <c r="X3" s="3" t="str">
        <f t="shared" ref="X3:X66" si="4">IF(C3&lt;B3,"Dispatch Error",IF(D3&lt;B3,"Delivery Before Order",IF(D3&lt;C3,"Delivery Before Dispatch","OK")))</f>
        <v>OK</v>
      </c>
      <c r="Y3" s="1" t="str">
        <f t="shared" ref="Y3:Y66" si="5">IF(K3&lt;=0,"Fix","Ok")</f>
        <v>Ok</v>
      </c>
      <c r="Z3" s="1" t="str">
        <f t="shared" ref="Z3:Z66" si="6">IF(L3="","Blank",IF(L3=J3*K3,"Ok","Wrong"))</f>
        <v>Ok</v>
      </c>
      <c r="AA3" s="1">
        <f t="shared" si="1"/>
        <v>6000</v>
      </c>
      <c r="AB3" s="1" t="str">
        <f t="shared" ref="AB3:AB66" si="7">IF(M3="","Missing","ok")</f>
        <v>ok</v>
      </c>
      <c r="AC3" s="1" t="str">
        <f t="shared" ref="AC3:AC66" si="8">IF(R3="No","Not Returned",IF(R3="Yes",IF(S3="","Unknown",S3),IF(L3&lt;0,"Wrong",IF(OR(O3="Delayed",O3="In Transit",O3="On Time"),"Not Returned",""))))</f>
        <v>Late Delivery</v>
      </c>
    </row>
    <row r="4" spans="1:29" x14ac:dyDescent="0.45">
      <c r="A4" s="1" t="s">
        <v>48</v>
      </c>
      <c r="B4" s="2" cm="1">
        <f t="array" ref="B4:D4">DATEVALUE(VLOOKUP(A4,Raw_Data!A3:D2003,{2,3,4},0))</f>
        <v>45574</v>
      </c>
      <c r="C4" s="2">
        <v>45572</v>
      </c>
      <c r="D4" s="2">
        <v>45578</v>
      </c>
      <c r="E4" s="1" t="s">
        <v>2528</v>
      </c>
      <c r="F4" s="1" t="s">
        <v>53</v>
      </c>
      <c r="G4" s="1" t="s">
        <v>54</v>
      </c>
      <c r="H4" s="1" t="s">
        <v>27</v>
      </c>
      <c r="I4" s="1" t="s">
        <v>55</v>
      </c>
      <c r="J4" s="1">
        <v>1</v>
      </c>
      <c r="K4" s="1">
        <v>500</v>
      </c>
      <c r="L4" s="1">
        <f t="shared" si="2"/>
        <v>500</v>
      </c>
      <c r="M4" s="1" t="s">
        <v>56</v>
      </c>
      <c r="N4" s="1" t="s">
        <v>57</v>
      </c>
      <c r="O4" s="1" t="s">
        <v>31</v>
      </c>
      <c r="P4" s="1" t="s">
        <v>58</v>
      </c>
      <c r="Q4" s="1" t="s">
        <v>33</v>
      </c>
      <c r="R4" s="1" t="s">
        <v>46</v>
      </c>
      <c r="S4" s="1" t="s">
        <v>47</v>
      </c>
      <c r="T4" s="1">
        <v>6</v>
      </c>
      <c r="U4" s="1" t="str">
        <f t="shared" si="0"/>
        <v>Keep</v>
      </c>
      <c r="V4" s="1" t="str">
        <f t="shared" si="3"/>
        <v>Ok</v>
      </c>
      <c r="W4" s="1" t="str">
        <f>IF(Raw_Data!K4=0,"Missing","Valid")</f>
        <v>Valid</v>
      </c>
      <c r="X4" s="3" t="str">
        <f t="shared" si="4"/>
        <v>Dispatch Error</v>
      </c>
      <c r="Y4" s="1" t="str">
        <f t="shared" si="5"/>
        <v>Ok</v>
      </c>
      <c r="Z4" s="1" t="str">
        <f t="shared" si="6"/>
        <v>Ok</v>
      </c>
      <c r="AA4" s="1">
        <f t="shared" si="1"/>
        <v>500</v>
      </c>
      <c r="AB4" s="1" t="str">
        <f t="shared" si="7"/>
        <v>ok</v>
      </c>
      <c r="AC4" s="1" t="str">
        <f t="shared" si="8"/>
        <v>Late Delivery</v>
      </c>
    </row>
    <row r="5" spans="1:29" x14ac:dyDescent="0.45">
      <c r="A5" s="1" t="s">
        <v>59</v>
      </c>
      <c r="B5" s="2" cm="1">
        <f t="array" ref="B5:D5">DATEVALUE(VLOOKUP(A5,Raw_Data!A4:D2004,{2,3,4},0))</f>
        <v>45349</v>
      </c>
      <c r="C5" s="2">
        <v>45348</v>
      </c>
      <c r="D5" s="2">
        <v>45349</v>
      </c>
      <c r="E5" s="1" t="s">
        <v>2529</v>
      </c>
      <c r="F5" s="1" t="s">
        <v>2607</v>
      </c>
      <c r="G5" s="1" t="s">
        <v>41</v>
      </c>
      <c r="H5" s="1" t="s">
        <v>27</v>
      </c>
      <c r="I5" s="1" t="s">
        <v>55</v>
      </c>
      <c r="J5" s="1">
        <v>1</v>
      </c>
      <c r="K5" s="1">
        <v>2000</v>
      </c>
      <c r="L5" s="1">
        <f t="shared" si="2"/>
        <v>2000</v>
      </c>
      <c r="M5" s="1" t="s">
        <v>63</v>
      </c>
      <c r="N5" s="1" t="s">
        <v>57</v>
      </c>
      <c r="O5" s="1" t="s">
        <v>31</v>
      </c>
      <c r="P5" s="1" t="s">
        <v>32</v>
      </c>
      <c r="Q5" s="1" t="s">
        <v>33</v>
      </c>
      <c r="R5" s="1" t="s">
        <v>34</v>
      </c>
      <c r="S5" s="1" t="s">
        <v>47</v>
      </c>
      <c r="T5" s="1">
        <v>1</v>
      </c>
      <c r="U5" s="1" t="str">
        <f t="shared" si="0"/>
        <v>Keep</v>
      </c>
      <c r="V5" s="1" t="str">
        <f t="shared" si="3"/>
        <v>Ok</v>
      </c>
      <c r="W5" s="1" t="str">
        <f>IF(Raw_Data!K5=0,"Missing","Valid")</f>
        <v>Valid</v>
      </c>
      <c r="X5" s="3" t="str">
        <f t="shared" si="4"/>
        <v>Dispatch Error</v>
      </c>
      <c r="Y5" s="1" t="str">
        <f t="shared" si="5"/>
        <v>Ok</v>
      </c>
      <c r="Z5" s="1" t="str">
        <f t="shared" si="6"/>
        <v>Ok</v>
      </c>
      <c r="AA5" s="1">
        <f t="shared" si="1"/>
        <v>2000</v>
      </c>
      <c r="AB5" s="1" t="str">
        <f t="shared" si="7"/>
        <v>ok</v>
      </c>
      <c r="AC5" s="1" t="str">
        <f t="shared" si="8"/>
        <v>Not Returned</v>
      </c>
    </row>
    <row r="6" spans="1:29" x14ac:dyDescent="0.45">
      <c r="A6" s="1" t="s">
        <v>65</v>
      </c>
      <c r="B6" s="2" cm="1">
        <f t="array" ref="B6:D6">DATEVALUE(VLOOKUP(A6,Raw_Data!A5:D2005,{2,3,4},0))</f>
        <v>45502</v>
      </c>
      <c r="C6" s="2">
        <v>45503</v>
      </c>
      <c r="D6" s="2">
        <v>45503</v>
      </c>
      <c r="E6" s="1" t="s">
        <v>2530</v>
      </c>
      <c r="F6" s="1" t="s">
        <v>69</v>
      </c>
      <c r="G6" s="1" t="s">
        <v>70</v>
      </c>
      <c r="H6" s="1" t="s">
        <v>71</v>
      </c>
      <c r="I6" s="1" t="s">
        <v>72</v>
      </c>
      <c r="J6" s="1">
        <v>1</v>
      </c>
      <c r="K6" s="1">
        <v>0</v>
      </c>
      <c r="L6" s="1">
        <f t="shared" si="2"/>
        <v>0</v>
      </c>
      <c r="M6" s="1" t="s">
        <v>29</v>
      </c>
      <c r="N6" s="1" t="s">
        <v>57</v>
      </c>
      <c r="O6" s="1" t="s">
        <v>64</v>
      </c>
      <c r="P6" s="1" t="s">
        <v>32</v>
      </c>
      <c r="Q6" s="1" t="s">
        <v>45</v>
      </c>
      <c r="R6" s="1" t="s">
        <v>46</v>
      </c>
      <c r="S6" s="1" t="s">
        <v>47</v>
      </c>
      <c r="T6" s="1">
        <v>0</v>
      </c>
      <c r="U6" s="1" t="str">
        <f t="shared" si="0"/>
        <v>Keep</v>
      </c>
      <c r="V6" s="1" t="str">
        <f t="shared" si="3"/>
        <v>Ok</v>
      </c>
      <c r="W6" s="1" t="str">
        <f>IF(Raw_Data!K6=0,"Missing","Valid")</f>
        <v>Missing</v>
      </c>
      <c r="X6" s="3" t="str">
        <f t="shared" si="4"/>
        <v>OK</v>
      </c>
      <c r="Y6" s="1" t="str">
        <f t="shared" si="5"/>
        <v>Fix</v>
      </c>
      <c r="Z6" s="1" t="str">
        <f t="shared" si="6"/>
        <v>Ok</v>
      </c>
      <c r="AA6" s="1">
        <f t="shared" si="1"/>
        <v>0</v>
      </c>
      <c r="AB6" s="1" t="str">
        <f t="shared" si="7"/>
        <v>ok</v>
      </c>
      <c r="AC6" s="1" t="str">
        <f t="shared" si="8"/>
        <v>Late Delivery</v>
      </c>
    </row>
    <row r="7" spans="1:29" x14ac:dyDescent="0.45">
      <c r="A7" s="1" t="s">
        <v>74</v>
      </c>
      <c r="B7" s="2" cm="1">
        <f t="array" ref="B7:D7">DATEVALUE(VLOOKUP(A7,Raw_Data!A6:D2006,{2,3,4},0))</f>
        <v>45468</v>
      </c>
      <c r="C7" s="2">
        <v>45468</v>
      </c>
      <c r="D7" s="2">
        <v>45472</v>
      </c>
      <c r="E7" s="1" t="s">
        <v>2531</v>
      </c>
      <c r="F7" s="1" t="s">
        <v>53</v>
      </c>
      <c r="G7" s="1" t="s">
        <v>54</v>
      </c>
      <c r="H7" s="1" t="s">
        <v>42</v>
      </c>
      <c r="I7" s="1" t="s">
        <v>78</v>
      </c>
      <c r="J7" s="1">
        <v>-1</v>
      </c>
      <c r="K7" s="1">
        <v>500</v>
      </c>
      <c r="L7" s="1">
        <f t="shared" si="2"/>
        <v>-500</v>
      </c>
      <c r="M7" s="1" t="s">
        <v>63</v>
      </c>
      <c r="N7" s="1" t="s">
        <v>57</v>
      </c>
      <c r="O7" s="1" t="s">
        <v>79</v>
      </c>
      <c r="P7" s="1" t="s">
        <v>32</v>
      </c>
      <c r="Q7" s="1" t="s">
        <v>33</v>
      </c>
      <c r="R7" s="1" t="s">
        <v>34</v>
      </c>
      <c r="S7" s="1" t="s">
        <v>47</v>
      </c>
      <c r="T7" s="1">
        <v>4</v>
      </c>
      <c r="U7" s="1" t="str">
        <f t="shared" si="0"/>
        <v>Keep</v>
      </c>
      <c r="V7" s="1" t="str">
        <f t="shared" si="3"/>
        <v>Fix</v>
      </c>
      <c r="W7" s="1" t="str">
        <f>IF(Raw_Data!K7=0,"Missing","Valid")</f>
        <v>Valid</v>
      </c>
      <c r="X7" s="3" t="str">
        <f t="shared" si="4"/>
        <v>OK</v>
      </c>
      <c r="Y7" s="1" t="str">
        <f t="shared" si="5"/>
        <v>Ok</v>
      </c>
      <c r="Z7" s="1" t="str">
        <f t="shared" si="6"/>
        <v>Ok</v>
      </c>
      <c r="AA7" s="1">
        <f t="shared" si="1"/>
        <v>-500</v>
      </c>
      <c r="AB7" s="1" t="str">
        <f t="shared" si="7"/>
        <v>ok</v>
      </c>
      <c r="AC7" s="1" t="str">
        <f t="shared" si="8"/>
        <v>Not Returned</v>
      </c>
    </row>
    <row r="8" spans="1:29" x14ac:dyDescent="0.45">
      <c r="A8" s="1" t="s">
        <v>80</v>
      </c>
      <c r="B8" s="2" cm="1">
        <f t="array" ref="B8:D8">DATEVALUE(VLOOKUP(A8,Raw_Data!A7:D2007,{2,3,4},0))</f>
        <v>45296</v>
      </c>
      <c r="C8" s="2">
        <v>45298</v>
      </c>
      <c r="D8" s="2">
        <v>45299</v>
      </c>
      <c r="E8" s="1" t="s">
        <v>2528</v>
      </c>
      <c r="F8" s="1" t="s">
        <v>53</v>
      </c>
      <c r="G8" s="1" t="s">
        <v>54</v>
      </c>
      <c r="H8" s="1" t="s">
        <v>27</v>
      </c>
      <c r="I8" s="1" t="s">
        <v>84</v>
      </c>
      <c r="J8" s="1">
        <v>0</v>
      </c>
      <c r="K8" s="1">
        <v>2000</v>
      </c>
      <c r="L8" s="1">
        <f t="shared" si="2"/>
        <v>0</v>
      </c>
      <c r="M8" s="1" t="s">
        <v>56</v>
      </c>
      <c r="N8" s="1" t="s">
        <v>57</v>
      </c>
      <c r="O8" s="1" t="s">
        <v>31</v>
      </c>
      <c r="P8" s="1" t="s">
        <v>85</v>
      </c>
      <c r="Q8" s="1" t="s">
        <v>33</v>
      </c>
      <c r="R8" s="1" t="s">
        <v>34</v>
      </c>
      <c r="S8" s="1" t="s">
        <v>47</v>
      </c>
      <c r="T8" s="1">
        <v>1</v>
      </c>
      <c r="U8" s="1" t="str">
        <f t="shared" si="0"/>
        <v>Keep</v>
      </c>
      <c r="V8" s="1" t="str">
        <f t="shared" si="3"/>
        <v>Fix</v>
      </c>
      <c r="W8" s="1" t="str">
        <f>IF(Raw_Data!K8=0,"Missing","Valid")</f>
        <v>Valid</v>
      </c>
      <c r="X8" s="3" t="str">
        <f t="shared" si="4"/>
        <v>OK</v>
      </c>
      <c r="Y8" s="1" t="str">
        <f t="shared" si="5"/>
        <v>Ok</v>
      </c>
      <c r="Z8" s="1" t="str">
        <f t="shared" si="6"/>
        <v>Ok</v>
      </c>
      <c r="AA8" s="1">
        <f t="shared" si="1"/>
        <v>0</v>
      </c>
      <c r="AB8" s="1" t="str">
        <f t="shared" si="7"/>
        <v>ok</v>
      </c>
      <c r="AC8" s="1" t="str">
        <f t="shared" si="8"/>
        <v>Not Returned</v>
      </c>
    </row>
    <row r="9" spans="1:29" x14ac:dyDescent="0.45">
      <c r="A9" s="1" t="s">
        <v>86</v>
      </c>
      <c r="B9" s="2" cm="1">
        <f t="array" ref="B9:D9">DATEVALUE(VLOOKUP(A9,Raw_Data!A8:D2008,{2,3,4},0))</f>
        <v>45612</v>
      </c>
      <c r="C9" s="2">
        <v>45614</v>
      </c>
      <c r="D9" s="2">
        <v>45616</v>
      </c>
      <c r="E9" s="1" t="s">
        <v>2532</v>
      </c>
      <c r="F9" s="1" t="s">
        <v>2608</v>
      </c>
      <c r="G9" s="1" t="s">
        <v>41</v>
      </c>
      <c r="H9" s="1" t="s">
        <v>71</v>
      </c>
      <c r="I9" s="1" t="s">
        <v>92</v>
      </c>
      <c r="J9" s="1">
        <v>1</v>
      </c>
      <c r="K9" s="1">
        <v>0</v>
      </c>
      <c r="L9" s="1">
        <f t="shared" si="2"/>
        <v>0</v>
      </c>
      <c r="M9" s="1" t="s">
        <v>29</v>
      </c>
      <c r="N9" s="1" t="s">
        <v>93</v>
      </c>
      <c r="O9" s="1" t="s">
        <v>44</v>
      </c>
      <c r="P9" s="1" t="s">
        <v>58</v>
      </c>
      <c r="Q9" s="1" t="s">
        <v>33</v>
      </c>
      <c r="R9" s="1" t="s">
        <v>2617</v>
      </c>
      <c r="S9" s="1" t="s">
        <v>47</v>
      </c>
      <c r="T9" s="1">
        <v>2</v>
      </c>
      <c r="U9" s="1" t="str">
        <f t="shared" si="0"/>
        <v>Keep</v>
      </c>
      <c r="V9" s="1" t="str">
        <f t="shared" si="3"/>
        <v>Ok</v>
      </c>
      <c r="W9" s="1" t="str">
        <f>IF(Raw_Data!K9=0,"Missing","Valid")</f>
        <v>Missing</v>
      </c>
      <c r="X9" s="3" t="str">
        <f t="shared" si="4"/>
        <v>OK</v>
      </c>
      <c r="Y9" s="1" t="str">
        <f t="shared" si="5"/>
        <v>Fix</v>
      </c>
      <c r="Z9" s="1" t="str">
        <f t="shared" si="6"/>
        <v>Ok</v>
      </c>
      <c r="AA9" s="1">
        <f t="shared" si="1"/>
        <v>0</v>
      </c>
      <c r="AB9" s="1" t="str">
        <f t="shared" si="7"/>
        <v>ok</v>
      </c>
      <c r="AC9" s="1" t="str">
        <f t="shared" si="8"/>
        <v>Late Delivery</v>
      </c>
    </row>
    <row r="10" spans="1:29" x14ac:dyDescent="0.45">
      <c r="A10" s="1" t="s">
        <v>94</v>
      </c>
      <c r="B10" s="2" cm="1">
        <f t="array" ref="B10:D10">DATEVALUE(VLOOKUP(A10,Raw_Data!A9:D2009,{2,3,4},0))</f>
        <v>45346</v>
      </c>
      <c r="C10" s="2">
        <v>45344</v>
      </c>
      <c r="D10" s="2">
        <v>45349</v>
      </c>
      <c r="E10" s="1" t="s">
        <v>2533</v>
      </c>
      <c r="F10" s="1" t="s">
        <v>69</v>
      </c>
      <c r="G10" s="1" t="s">
        <v>70</v>
      </c>
      <c r="H10" s="1" t="s">
        <v>71</v>
      </c>
      <c r="I10" s="1" t="s">
        <v>92</v>
      </c>
      <c r="J10" s="1">
        <v>2</v>
      </c>
      <c r="K10" s="1">
        <v>100</v>
      </c>
      <c r="L10" s="1">
        <f t="shared" si="2"/>
        <v>200</v>
      </c>
      <c r="M10" s="1" t="s">
        <v>56</v>
      </c>
      <c r="N10" s="1" t="s">
        <v>57</v>
      </c>
      <c r="O10" s="1" t="s">
        <v>44</v>
      </c>
      <c r="P10" s="1" t="s">
        <v>58</v>
      </c>
      <c r="Q10" s="1" t="s">
        <v>33</v>
      </c>
      <c r="R10" s="1" t="s">
        <v>2617</v>
      </c>
      <c r="S10" s="1" t="s">
        <v>47</v>
      </c>
      <c r="T10" s="1">
        <v>5</v>
      </c>
      <c r="U10" s="1" t="str">
        <f t="shared" si="0"/>
        <v>Keep</v>
      </c>
      <c r="V10" s="1" t="str">
        <f t="shared" si="3"/>
        <v>Ok</v>
      </c>
      <c r="W10" s="1" t="str">
        <f>IF(Raw_Data!K10=0,"Missing","Valid")</f>
        <v>Valid</v>
      </c>
      <c r="X10" s="3" t="str">
        <f t="shared" si="4"/>
        <v>Dispatch Error</v>
      </c>
      <c r="Y10" s="1" t="str">
        <f t="shared" si="5"/>
        <v>Ok</v>
      </c>
      <c r="Z10" s="1" t="str">
        <f t="shared" si="6"/>
        <v>Ok</v>
      </c>
      <c r="AA10" s="1">
        <f t="shared" si="1"/>
        <v>200</v>
      </c>
      <c r="AB10" s="1" t="str">
        <f t="shared" si="7"/>
        <v>ok</v>
      </c>
      <c r="AC10" s="1" t="str">
        <f t="shared" si="8"/>
        <v>Late Delivery</v>
      </c>
    </row>
    <row r="11" spans="1:29" x14ac:dyDescent="0.45">
      <c r="A11" s="1" t="s">
        <v>98</v>
      </c>
      <c r="B11" s="2" cm="1">
        <f t="array" ref="B11:D11">DATEVALUE(VLOOKUP(A11,Raw_Data!A10:D2010,{2,3,4},0))</f>
        <v>45641</v>
      </c>
      <c r="C11" s="2">
        <v>45644</v>
      </c>
      <c r="D11" s="2">
        <v>45644</v>
      </c>
      <c r="E11" s="1" t="s">
        <v>2530</v>
      </c>
      <c r="F11" s="1" t="s">
        <v>2607</v>
      </c>
      <c r="G11" s="1" t="s">
        <v>41</v>
      </c>
      <c r="H11" s="1" t="s">
        <v>27</v>
      </c>
      <c r="I11" s="1" t="s">
        <v>28</v>
      </c>
      <c r="J11" s="1">
        <v>-1</v>
      </c>
      <c r="K11" s="1">
        <v>1000</v>
      </c>
      <c r="L11" s="1">
        <f t="shared" si="2"/>
        <v>-1000</v>
      </c>
      <c r="M11" s="1" t="s">
        <v>2619</v>
      </c>
      <c r="N11" s="1" t="s">
        <v>57</v>
      </c>
      <c r="O11" s="1" t="s">
        <v>31</v>
      </c>
      <c r="P11" s="1" t="s">
        <v>58</v>
      </c>
      <c r="Q11" s="1" t="s">
        <v>33</v>
      </c>
      <c r="R11" s="1" t="s">
        <v>46</v>
      </c>
      <c r="S11" s="1" t="s">
        <v>47</v>
      </c>
      <c r="T11" s="1">
        <v>0</v>
      </c>
      <c r="U11" s="1" t="str">
        <f t="shared" si="0"/>
        <v>Keep</v>
      </c>
      <c r="V11" s="1" t="str">
        <f t="shared" si="3"/>
        <v>Fix</v>
      </c>
      <c r="W11" s="1" t="str">
        <f>IF(Raw_Data!K11=0,"Missing","Valid")</f>
        <v>Valid</v>
      </c>
      <c r="X11" s="3" t="str">
        <f t="shared" si="4"/>
        <v>OK</v>
      </c>
      <c r="Y11" s="1" t="str">
        <f t="shared" si="5"/>
        <v>Ok</v>
      </c>
      <c r="Z11" s="1" t="str">
        <f t="shared" si="6"/>
        <v>Ok</v>
      </c>
      <c r="AA11" s="1">
        <f t="shared" si="1"/>
        <v>-1000</v>
      </c>
      <c r="AB11" s="1" t="str">
        <f t="shared" si="7"/>
        <v>ok</v>
      </c>
      <c r="AC11" s="1" t="str">
        <f t="shared" si="8"/>
        <v>Late Delivery</v>
      </c>
    </row>
    <row r="12" spans="1:29" x14ac:dyDescent="0.45">
      <c r="A12" s="1" t="s">
        <v>101</v>
      </c>
      <c r="B12" s="2" cm="1">
        <f t="array" ref="B12:D12">DATEVALUE(VLOOKUP(A12,Raw_Data!A11:D2011,{2,3,4},0))</f>
        <v>45579</v>
      </c>
      <c r="C12" s="2">
        <v>45578</v>
      </c>
      <c r="D12" s="2">
        <v>45577</v>
      </c>
      <c r="E12" s="1" t="s">
        <v>2534</v>
      </c>
      <c r="F12" s="1" t="s">
        <v>2606</v>
      </c>
      <c r="G12" s="1" t="s">
        <v>26</v>
      </c>
      <c r="H12" s="1" t="s">
        <v>42</v>
      </c>
      <c r="I12" s="1" t="s">
        <v>43</v>
      </c>
      <c r="J12" s="1">
        <v>2</v>
      </c>
      <c r="K12" s="1">
        <v>2000</v>
      </c>
      <c r="L12" s="1">
        <f t="shared" si="2"/>
        <v>4000</v>
      </c>
      <c r="M12" s="1" t="s">
        <v>2619</v>
      </c>
      <c r="N12" s="1" t="s">
        <v>57</v>
      </c>
      <c r="O12" s="1" t="s">
        <v>31</v>
      </c>
      <c r="P12" s="1" t="s">
        <v>58</v>
      </c>
      <c r="Q12" s="1" t="s">
        <v>33</v>
      </c>
      <c r="R12" s="1" t="s">
        <v>34</v>
      </c>
      <c r="S12" s="1" t="s">
        <v>2620</v>
      </c>
      <c r="T12" s="1">
        <v>-1</v>
      </c>
      <c r="U12" s="1" t="str">
        <f t="shared" si="0"/>
        <v>Keep</v>
      </c>
      <c r="V12" s="1" t="str">
        <f t="shared" si="3"/>
        <v>Ok</v>
      </c>
      <c r="W12" s="1" t="str">
        <f>IF(Raw_Data!K12=0,"Missing","Valid")</f>
        <v>Valid</v>
      </c>
      <c r="X12" s="3" t="str">
        <f t="shared" si="4"/>
        <v>Dispatch Error</v>
      </c>
      <c r="Y12" s="1" t="str">
        <f t="shared" si="5"/>
        <v>Ok</v>
      </c>
      <c r="Z12" s="1" t="str">
        <f t="shared" si="6"/>
        <v>Ok</v>
      </c>
      <c r="AA12" s="1">
        <f t="shared" si="1"/>
        <v>4000</v>
      </c>
      <c r="AB12" s="1" t="str">
        <f t="shared" si="7"/>
        <v>ok</v>
      </c>
      <c r="AC12" s="1" t="str">
        <f t="shared" si="8"/>
        <v>Not Returned</v>
      </c>
    </row>
    <row r="13" spans="1:29" x14ac:dyDescent="0.45">
      <c r="A13" s="1" t="s">
        <v>105</v>
      </c>
      <c r="B13" s="2" cm="1">
        <f t="array" ref="B13:D13">DATEVALUE(VLOOKUP(A13,Raw_Data!A12:D2012,{2,3,4},0))</f>
        <v>45465</v>
      </c>
      <c r="C13" s="2">
        <v>45463</v>
      </c>
      <c r="D13" s="2">
        <v>45464</v>
      </c>
      <c r="E13" s="1" t="s">
        <v>2535</v>
      </c>
      <c r="F13" s="1" t="s">
        <v>2607</v>
      </c>
      <c r="G13" s="1" t="s">
        <v>41</v>
      </c>
      <c r="H13" s="1" t="s">
        <v>27</v>
      </c>
      <c r="I13" s="1" t="s">
        <v>28</v>
      </c>
      <c r="J13" s="1">
        <v>0</v>
      </c>
      <c r="K13" s="1">
        <v>0</v>
      </c>
      <c r="L13" s="1">
        <f t="shared" si="2"/>
        <v>0</v>
      </c>
      <c r="M13" s="1" t="s">
        <v>29</v>
      </c>
      <c r="N13" s="1" t="s">
        <v>93</v>
      </c>
      <c r="O13" s="1" t="s">
        <v>31</v>
      </c>
      <c r="P13" s="1" t="s">
        <v>85</v>
      </c>
      <c r="Q13" s="1" t="s">
        <v>33</v>
      </c>
      <c r="R13" s="1" t="s">
        <v>46</v>
      </c>
      <c r="S13" s="1" t="s">
        <v>47</v>
      </c>
      <c r="T13" s="1">
        <v>1</v>
      </c>
      <c r="U13" s="1" t="str">
        <f t="shared" si="0"/>
        <v>Keep</v>
      </c>
      <c r="V13" s="1" t="str">
        <f t="shared" si="3"/>
        <v>Fix</v>
      </c>
      <c r="W13" s="1" t="str">
        <f>IF(Raw_Data!K13=0,"Missing","Valid")</f>
        <v>Missing</v>
      </c>
      <c r="X13" s="3" t="str">
        <f t="shared" si="4"/>
        <v>Dispatch Error</v>
      </c>
      <c r="Y13" s="1" t="str">
        <f t="shared" si="5"/>
        <v>Fix</v>
      </c>
      <c r="Z13" s="1" t="str">
        <f t="shared" si="6"/>
        <v>Ok</v>
      </c>
      <c r="AA13" s="1">
        <f t="shared" si="1"/>
        <v>0</v>
      </c>
      <c r="AB13" s="1" t="str">
        <f t="shared" si="7"/>
        <v>ok</v>
      </c>
      <c r="AC13" s="1" t="str">
        <f t="shared" si="8"/>
        <v>Late Delivery</v>
      </c>
    </row>
    <row r="14" spans="1:29" x14ac:dyDescent="0.45">
      <c r="A14" s="1" t="s">
        <v>110</v>
      </c>
      <c r="B14" s="2" cm="1">
        <f t="array" ref="B14:D14">DATEVALUE(VLOOKUP(A14,Raw_Data!A13:D2013,{2,3,4},0))</f>
        <v>45500</v>
      </c>
      <c r="C14" s="2">
        <v>45501</v>
      </c>
      <c r="D14" s="2">
        <v>45505</v>
      </c>
      <c r="E14" s="1" t="s">
        <v>2536</v>
      </c>
      <c r="F14" s="1" t="s">
        <v>2609</v>
      </c>
      <c r="G14" s="1" t="s">
        <v>116</v>
      </c>
      <c r="H14" s="1" t="s">
        <v>71</v>
      </c>
      <c r="I14" s="1" t="s">
        <v>117</v>
      </c>
      <c r="J14" s="1">
        <v>2</v>
      </c>
      <c r="K14" s="1">
        <v>500</v>
      </c>
      <c r="L14" s="1">
        <f t="shared" si="2"/>
        <v>1000</v>
      </c>
      <c r="M14" s="1" t="s">
        <v>56</v>
      </c>
      <c r="N14" s="1" t="s">
        <v>57</v>
      </c>
      <c r="O14" s="1" t="s">
        <v>44</v>
      </c>
      <c r="P14" s="1" t="s">
        <v>58</v>
      </c>
      <c r="Q14" s="1" t="s">
        <v>33</v>
      </c>
      <c r="R14" s="1" t="s">
        <v>34</v>
      </c>
      <c r="S14" s="1" t="s">
        <v>2620</v>
      </c>
      <c r="T14" s="1">
        <v>4</v>
      </c>
      <c r="U14" s="1" t="str">
        <f t="shared" si="0"/>
        <v>Keep</v>
      </c>
      <c r="V14" s="1" t="str">
        <f t="shared" si="3"/>
        <v>Ok</v>
      </c>
      <c r="W14" s="1" t="str">
        <f>IF(Raw_Data!K14=0,"Missing","Valid")</f>
        <v>Valid</v>
      </c>
      <c r="X14" s="3" t="str">
        <f t="shared" si="4"/>
        <v>OK</v>
      </c>
      <c r="Y14" s="1" t="str">
        <f t="shared" si="5"/>
        <v>Ok</v>
      </c>
      <c r="Z14" s="1" t="str">
        <f t="shared" si="6"/>
        <v>Ok</v>
      </c>
      <c r="AA14" s="1">
        <f t="shared" si="1"/>
        <v>1000</v>
      </c>
      <c r="AB14" s="1" t="str">
        <f t="shared" si="7"/>
        <v>ok</v>
      </c>
      <c r="AC14" s="1" t="str">
        <f t="shared" si="8"/>
        <v>Not Returned</v>
      </c>
    </row>
    <row r="15" spans="1:29" x14ac:dyDescent="0.45">
      <c r="A15" s="1" t="s">
        <v>118</v>
      </c>
      <c r="B15" s="2" cm="1">
        <f t="array" ref="B15:D15">DATEVALUE(VLOOKUP(A15,Raw_Data!A14:D2014,{2,3,4},0))</f>
        <v>45547</v>
      </c>
      <c r="C15" s="2">
        <v>45550</v>
      </c>
      <c r="D15" s="2">
        <v>45549</v>
      </c>
      <c r="E15" s="1" t="s">
        <v>2529</v>
      </c>
      <c r="F15" s="1" t="s">
        <v>2608</v>
      </c>
      <c r="G15" s="1" t="s">
        <v>41</v>
      </c>
      <c r="H15" s="1" t="s">
        <v>42</v>
      </c>
      <c r="I15" s="1" t="s">
        <v>122</v>
      </c>
      <c r="J15" s="1">
        <v>-1</v>
      </c>
      <c r="K15" s="1">
        <v>1000</v>
      </c>
      <c r="L15" s="1">
        <f t="shared" si="2"/>
        <v>-1000</v>
      </c>
      <c r="M15" s="1" t="s">
        <v>2619</v>
      </c>
      <c r="N15" s="1" t="s">
        <v>30</v>
      </c>
      <c r="O15" s="1" t="s">
        <v>64</v>
      </c>
      <c r="P15" s="1" t="s">
        <v>58</v>
      </c>
      <c r="Q15" s="1" t="s">
        <v>45</v>
      </c>
      <c r="R15" s="1" t="s">
        <v>2620</v>
      </c>
      <c r="S15" s="1" t="s">
        <v>2620</v>
      </c>
      <c r="T15" s="1">
        <v>-1</v>
      </c>
      <c r="U15" s="1" t="str">
        <f t="shared" si="0"/>
        <v>Keep</v>
      </c>
      <c r="V15" s="1" t="str">
        <f t="shared" si="3"/>
        <v>Fix</v>
      </c>
      <c r="W15" s="1" t="str">
        <f>IF(Raw_Data!K15=0,"Missing","Valid")</f>
        <v>Valid</v>
      </c>
      <c r="X15" s="3" t="str">
        <f t="shared" si="4"/>
        <v>Delivery Before Dispatch</v>
      </c>
      <c r="Y15" s="1" t="str">
        <f t="shared" si="5"/>
        <v>Ok</v>
      </c>
      <c r="Z15" s="1" t="str">
        <f t="shared" si="6"/>
        <v>Ok</v>
      </c>
      <c r="AA15" s="1">
        <f t="shared" si="1"/>
        <v>-1000</v>
      </c>
      <c r="AB15" s="1" t="str">
        <f t="shared" si="7"/>
        <v>ok</v>
      </c>
      <c r="AC15" s="1" t="str">
        <f t="shared" si="8"/>
        <v>Wrong</v>
      </c>
    </row>
    <row r="16" spans="1:29" x14ac:dyDescent="0.45">
      <c r="A16" s="1" t="s">
        <v>123</v>
      </c>
      <c r="B16" s="2" cm="1">
        <f t="array" ref="B16:D16">DATEVALUE(VLOOKUP(A16,Raw_Data!A15:D2015,{2,3,4},0))</f>
        <v>45657</v>
      </c>
      <c r="C16" s="2">
        <v>45658</v>
      </c>
      <c r="D16" s="2">
        <v>45665</v>
      </c>
      <c r="E16" s="1" t="s">
        <v>2537</v>
      </c>
      <c r="F16" s="1" t="s">
        <v>2607</v>
      </c>
      <c r="G16" s="1" t="s">
        <v>41</v>
      </c>
      <c r="H16" s="1" t="s">
        <v>128</v>
      </c>
      <c r="I16" s="1" t="s">
        <v>129</v>
      </c>
      <c r="J16" s="1">
        <v>2</v>
      </c>
      <c r="K16" s="1">
        <v>100</v>
      </c>
      <c r="L16" s="1">
        <f t="shared" si="2"/>
        <v>200</v>
      </c>
      <c r="M16" s="1" t="s">
        <v>63</v>
      </c>
      <c r="N16" s="1" t="s">
        <v>57</v>
      </c>
      <c r="O16" s="1" t="s">
        <v>31</v>
      </c>
      <c r="P16" s="1" t="s">
        <v>58</v>
      </c>
      <c r="Q16" s="1" t="s">
        <v>33</v>
      </c>
      <c r="R16" s="1" t="s">
        <v>46</v>
      </c>
      <c r="S16" s="1" t="s">
        <v>2621</v>
      </c>
      <c r="T16" s="1">
        <v>7</v>
      </c>
      <c r="U16" s="1" t="str">
        <f t="shared" si="0"/>
        <v>Keep</v>
      </c>
      <c r="V16" s="1" t="str">
        <f t="shared" si="3"/>
        <v>Ok</v>
      </c>
      <c r="W16" s="1" t="str">
        <f>IF(Raw_Data!K16=0,"Missing","Valid")</f>
        <v>Valid</v>
      </c>
      <c r="X16" s="3" t="str">
        <f t="shared" si="4"/>
        <v>OK</v>
      </c>
      <c r="Y16" s="1" t="str">
        <f t="shared" si="5"/>
        <v>Ok</v>
      </c>
      <c r="Z16" s="1" t="str">
        <f t="shared" si="6"/>
        <v>Ok</v>
      </c>
      <c r="AA16" s="1">
        <f t="shared" si="1"/>
        <v>200</v>
      </c>
      <c r="AB16" s="1" t="str">
        <f t="shared" si="7"/>
        <v>ok</v>
      </c>
      <c r="AC16" s="1" t="str">
        <f t="shared" si="8"/>
        <v>Unknwon</v>
      </c>
    </row>
    <row r="17" spans="1:29" x14ac:dyDescent="0.45">
      <c r="A17" s="1" t="s">
        <v>130</v>
      </c>
      <c r="B17" s="2" cm="1">
        <f t="array" ref="B17:D17">DATEVALUE(VLOOKUP(A17,Raw_Data!A16:D2016,{2,3,4},0))</f>
        <v>45615</v>
      </c>
      <c r="C17" s="2">
        <v>45617</v>
      </c>
      <c r="D17" s="2">
        <v>45622</v>
      </c>
      <c r="E17" s="1" t="s">
        <v>2538</v>
      </c>
      <c r="F17" s="1" t="s">
        <v>2606</v>
      </c>
      <c r="G17" s="1" t="s">
        <v>26</v>
      </c>
      <c r="H17" s="1" t="s">
        <v>71</v>
      </c>
      <c r="I17" s="1" t="s">
        <v>117</v>
      </c>
      <c r="J17" s="1">
        <v>2</v>
      </c>
      <c r="K17" s="1">
        <v>1000</v>
      </c>
      <c r="L17" s="1">
        <f t="shared" si="2"/>
        <v>2000</v>
      </c>
      <c r="M17" s="1" t="s">
        <v>29</v>
      </c>
      <c r="N17" s="1" t="s">
        <v>57</v>
      </c>
      <c r="O17" s="1" t="s">
        <v>31</v>
      </c>
      <c r="P17" s="1" t="s">
        <v>58</v>
      </c>
      <c r="Q17" s="1" t="s">
        <v>33</v>
      </c>
      <c r="R17" s="1" t="s">
        <v>34</v>
      </c>
      <c r="S17" s="1" t="s">
        <v>2620</v>
      </c>
      <c r="T17" s="1">
        <v>5</v>
      </c>
      <c r="U17" s="1" t="str">
        <f t="shared" si="0"/>
        <v>Keep</v>
      </c>
      <c r="V17" s="1" t="str">
        <f t="shared" si="3"/>
        <v>Ok</v>
      </c>
      <c r="W17" s="1" t="str">
        <f>IF(Raw_Data!K17=0,"Missing","Valid")</f>
        <v>Valid</v>
      </c>
      <c r="X17" s="3" t="str">
        <f t="shared" si="4"/>
        <v>OK</v>
      </c>
      <c r="Y17" s="1" t="str">
        <f t="shared" si="5"/>
        <v>Ok</v>
      </c>
      <c r="Z17" s="1" t="str">
        <f t="shared" si="6"/>
        <v>Ok</v>
      </c>
      <c r="AA17" s="1">
        <f t="shared" si="1"/>
        <v>2000</v>
      </c>
      <c r="AB17" s="1" t="str">
        <f t="shared" si="7"/>
        <v>ok</v>
      </c>
      <c r="AC17" s="1" t="str">
        <f t="shared" si="8"/>
        <v>Not Returned</v>
      </c>
    </row>
    <row r="18" spans="1:29" x14ac:dyDescent="0.45">
      <c r="A18" s="1" t="s">
        <v>135</v>
      </c>
      <c r="B18" s="2" cm="1">
        <f t="array" ref="B18:D18">DATEVALUE(VLOOKUP(A18,Raw_Data!A17:D2017,{2,3,4},0))</f>
        <v>45342</v>
      </c>
      <c r="C18" s="2">
        <v>45343</v>
      </c>
      <c r="D18" s="2">
        <v>45344</v>
      </c>
      <c r="E18" s="1" t="s">
        <v>2539</v>
      </c>
      <c r="F18" s="1" t="s">
        <v>2609</v>
      </c>
      <c r="G18" s="1" t="s">
        <v>116</v>
      </c>
      <c r="H18" s="1" t="s">
        <v>71</v>
      </c>
      <c r="I18" s="1" t="s">
        <v>92</v>
      </c>
      <c r="J18" s="1">
        <v>1</v>
      </c>
      <c r="K18" s="1">
        <v>1000</v>
      </c>
      <c r="L18" s="1">
        <f t="shared" si="2"/>
        <v>1000</v>
      </c>
      <c r="M18" s="1" t="s">
        <v>56</v>
      </c>
      <c r="N18" s="1" t="s">
        <v>93</v>
      </c>
      <c r="O18" s="1" t="s">
        <v>79</v>
      </c>
      <c r="P18" s="1" t="s">
        <v>32</v>
      </c>
      <c r="Q18" s="1" t="s">
        <v>45</v>
      </c>
      <c r="R18" s="1" t="s">
        <v>34</v>
      </c>
      <c r="S18" s="1" t="s">
        <v>2620</v>
      </c>
      <c r="T18" s="1">
        <v>1</v>
      </c>
      <c r="U18" s="1" t="str">
        <f t="shared" si="0"/>
        <v>Keep</v>
      </c>
      <c r="V18" s="1" t="str">
        <f t="shared" si="3"/>
        <v>Ok</v>
      </c>
      <c r="W18" s="1" t="str">
        <f>IF(Raw_Data!K18=0,"Missing","Valid")</f>
        <v>Valid</v>
      </c>
      <c r="X18" s="3" t="str">
        <f t="shared" si="4"/>
        <v>OK</v>
      </c>
      <c r="Y18" s="1" t="str">
        <f t="shared" si="5"/>
        <v>Ok</v>
      </c>
      <c r="Z18" s="1" t="str">
        <f t="shared" si="6"/>
        <v>Ok</v>
      </c>
      <c r="AA18" s="1">
        <f t="shared" si="1"/>
        <v>1000</v>
      </c>
      <c r="AB18" s="1" t="str">
        <f t="shared" si="7"/>
        <v>ok</v>
      </c>
      <c r="AC18" s="1" t="str">
        <f t="shared" si="8"/>
        <v>Not Returned</v>
      </c>
    </row>
    <row r="19" spans="1:29" x14ac:dyDescent="0.45">
      <c r="A19" s="1" t="s">
        <v>139</v>
      </c>
      <c r="B19" s="2" cm="1">
        <f t="array" ref="B19:D19">DATEVALUE(VLOOKUP(A19,Raw_Data!A18:D2018,{2,3,4},0))</f>
        <v>45467</v>
      </c>
      <c r="C19" s="2">
        <v>45467</v>
      </c>
      <c r="D19" s="2">
        <v>45472</v>
      </c>
      <c r="E19" s="1" t="s">
        <v>2540</v>
      </c>
      <c r="F19" s="1" t="s">
        <v>2609</v>
      </c>
      <c r="G19" s="1" t="s">
        <v>116</v>
      </c>
      <c r="H19" s="1" t="s">
        <v>27</v>
      </c>
      <c r="I19" s="1" t="s">
        <v>84</v>
      </c>
      <c r="J19" s="1">
        <v>3</v>
      </c>
      <c r="K19" s="1">
        <v>100</v>
      </c>
      <c r="L19" s="1">
        <f t="shared" si="2"/>
        <v>300</v>
      </c>
      <c r="M19" s="1" t="s">
        <v>56</v>
      </c>
      <c r="N19" s="1" t="s">
        <v>57</v>
      </c>
      <c r="O19" s="1" t="s">
        <v>44</v>
      </c>
      <c r="P19" s="1" t="s">
        <v>32</v>
      </c>
      <c r="Q19" s="1" t="s">
        <v>45</v>
      </c>
      <c r="R19" s="1" t="s">
        <v>34</v>
      </c>
      <c r="S19" s="1" t="s">
        <v>2620</v>
      </c>
      <c r="T19" s="1">
        <v>5</v>
      </c>
      <c r="U19" s="1" t="str">
        <f t="shared" si="0"/>
        <v>Keep</v>
      </c>
      <c r="V19" s="1" t="str">
        <f t="shared" si="3"/>
        <v>Ok</v>
      </c>
      <c r="W19" s="1" t="str">
        <f>IF(Raw_Data!K19=0,"Missing","Valid")</f>
        <v>Valid</v>
      </c>
      <c r="X19" s="3" t="str">
        <f t="shared" si="4"/>
        <v>OK</v>
      </c>
      <c r="Y19" s="1" t="str">
        <f t="shared" si="5"/>
        <v>Ok</v>
      </c>
      <c r="Z19" s="1" t="str">
        <f t="shared" si="6"/>
        <v>Ok</v>
      </c>
      <c r="AA19" s="1">
        <f t="shared" si="1"/>
        <v>300</v>
      </c>
      <c r="AB19" s="1" t="str">
        <f t="shared" si="7"/>
        <v>ok</v>
      </c>
      <c r="AC19" s="1" t="str">
        <f t="shared" si="8"/>
        <v>Not Returned</v>
      </c>
    </row>
    <row r="20" spans="1:29" x14ac:dyDescent="0.45">
      <c r="A20" s="1" t="s">
        <v>142</v>
      </c>
      <c r="B20" s="2" cm="1">
        <f t="array" ref="B20:D20">DATEVALUE(VLOOKUP(A20,Raw_Data!A19:D2019,{2,3,4},0))</f>
        <v>45586</v>
      </c>
      <c r="C20" s="2">
        <v>45587</v>
      </c>
      <c r="D20" s="2">
        <v>45588</v>
      </c>
      <c r="E20" s="1" t="s">
        <v>2531</v>
      </c>
      <c r="F20" s="1" t="s">
        <v>147</v>
      </c>
      <c r="G20" s="1" t="s">
        <v>147</v>
      </c>
      <c r="H20" s="1" t="s">
        <v>71</v>
      </c>
      <c r="I20" s="1" t="s">
        <v>117</v>
      </c>
      <c r="J20" s="1">
        <v>1</v>
      </c>
      <c r="K20" s="1">
        <v>100</v>
      </c>
      <c r="L20" s="1">
        <f t="shared" si="2"/>
        <v>100</v>
      </c>
      <c r="M20" s="1" t="s">
        <v>63</v>
      </c>
      <c r="N20" s="1" t="s">
        <v>30</v>
      </c>
      <c r="O20" s="1" t="s">
        <v>31</v>
      </c>
      <c r="P20" s="1" t="s">
        <v>32</v>
      </c>
      <c r="Q20" s="1" t="s">
        <v>33</v>
      </c>
      <c r="R20" s="1" t="s">
        <v>34</v>
      </c>
      <c r="S20" s="1" t="s">
        <v>2620</v>
      </c>
      <c r="T20" s="1">
        <v>1</v>
      </c>
      <c r="U20" s="1" t="str">
        <f t="shared" si="0"/>
        <v>Keep</v>
      </c>
      <c r="V20" s="1" t="str">
        <f t="shared" si="3"/>
        <v>Ok</v>
      </c>
      <c r="W20" s="1" t="str">
        <f>IF(Raw_Data!K20=0,"Missing","Valid")</f>
        <v>Valid</v>
      </c>
      <c r="X20" s="3" t="str">
        <f t="shared" si="4"/>
        <v>OK</v>
      </c>
      <c r="Y20" s="1" t="str">
        <f t="shared" si="5"/>
        <v>Ok</v>
      </c>
      <c r="Z20" s="1" t="str">
        <f t="shared" si="6"/>
        <v>Ok</v>
      </c>
      <c r="AA20" s="1">
        <f t="shared" si="1"/>
        <v>100</v>
      </c>
      <c r="AB20" s="1" t="str">
        <f t="shared" si="7"/>
        <v>ok</v>
      </c>
      <c r="AC20" s="1" t="str">
        <f t="shared" si="8"/>
        <v>Not Returned</v>
      </c>
    </row>
    <row r="21" spans="1:29" x14ac:dyDescent="0.45">
      <c r="A21" s="1" t="s">
        <v>148</v>
      </c>
      <c r="B21" s="2" cm="1">
        <f t="array" ref="B21:D21">DATEVALUE(VLOOKUP(A21,Raw_Data!A20:D2020,{2,3,4},0))</f>
        <v>45357</v>
      </c>
      <c r="C21" s="2">
        <v>45357</v>
      </c>
      <c r="D21" s="2">
        <v>45356</v>
      </c>
      <c r="E21" s="1" t="s">
        <v>2536</v>
      </c>
      <c r="F21" s="1" t="s">
        <v>53</v>
      </c>
      <c r="G21" s="1" t="s">
        <v>54</v>
      </c>
      <c r="H21" s="1" t="s">
        <v>71</v>
      </c>
      <c r="I21" s="1" t="s">
        <v>92</v>
      </c>
      <c r="J21" s="1">
        <v>1</v>
      </c>
      <c r="K21" s="1">
        <v>0</v>
      </c>
      <c r="L21" s="1">
        <f t="shared" si="2"/>
        <v>0</v>
      </c>
      <c r="M21" s="1" t="s">
        <v>63</v>
      </c>
      <c r="N21" s="1" t="s">
        <v>93</v>
      </c>
      <c r="O21" s="1" t="s">
        <v>44</v>
      </c>
      <c r="P21" s="1" t="s">
        <v>32</v>
      </c>
      <c r="Q21" s="1" t="s">
        <v>33</v>
      </c>
      <c r="R21" s="1" t="s">
        <v>46</v>
      </c>
      <c r="S21" s="1" t="s">
        <v>47</v>
      </c>
      <c r="T21" s="1">
        <v>-1</v>
      </c>
      <c r="U21" s="1" t="str">
        <f t="shared" si="0"/>
        <v>Keep</v>
      </c>
      <c r="V21" s="1" t="str">
        <f t="shared" si="3"/>
        <v>Ok</v>
      </c>
      <c r="W21" s="1" t="str">
        <f>IF(Raw_Data!K21=0,"Missing","Valid")</f>
        <v>Missing</v>
      </c>
      <c r="X21" s="3" t="str">
        <f t="shared" si="4"/>
        <v>Delivery Before Order</v>
      </c>
      <c r="Y21" s="1" t="str">
        <f t="shared" si="5"/>
        <v>Fix</v>
      </c>
      <c r="Z21" s="1" t="str">
        <f t="shared" si="6"/>
        <v>Ok</v>
      </c>
      <c r="AA21" s="1">
        <f t="shared" si="1"/>
        <v>0</v>
      </c>
      <c r="AB21" s="1" t="str">
        <f t="shared" si="7"/>
        <v>ok</v>
      </c>
      <c r="AC21" s="1" t="str">
        <f t="shared" si="8"/>
        <v>Late Delivery</v>
      </c>
    </row>
    <row r="22" spans="1:29" x14ac:dyDescent="0.45">
      <c r="A22" s="1" t="s">
        <v>151</v>
      </c>
      <c r="B22" s="2" cm="1">
        <f t="array" ref="B22:D22">DATEVALUE(VLOOKUP(A22,Raw_Data!A21:D2021,{2,3,4},0))</f>
        <v>45313</v>
      </c>
      <c r="C22" s="2">
        <v>45312</v>
      </c>
      <c r="D22" s="2">
        <v>45312</v>
      </c>
      <c r="E22" s="1" t="s">
        <v>2541</v>
      </c>
      <c r="F22" s="1" t="s">
        <v>2609</v>
      </c>
      <c r="G22" s="1" t="s">
        <v>116</v>
      </c>
      <c r="H22" s="1" t="s">
        <v>128</v>
      </c>
      <c r="I22" s="1" t="s">
        <v>129</v>
      </c>
      <c r="J22" s="1">
        <v>3</v>
      </c>
      <c r="K22" s="1">
        <v>500</v>
      </c>
      <c r="L22" s="1">
        <f t="shared" si="2"/>
        <v>1500</v>
      </c>
      <c r="M22" s="1" t="s">
        <v>56</v>
      </c>
      <c r="N22" s="1" t="s">
        <v>93</v>
      </c>
      <c r="O22" s="1" t="s">
        <v>79</v>
      </c>
      <c r="P22" s="1" t="s">
        <v>85</v>
      </c>
      <c r="Q22" s="1" t="s">
        <v>33</v>
      </c>
      <c r="R22" s="1" t="s">
        <v>2620</v>
      </c>
      <c r="S22" s="1" t="s">
        <v>2620</v>
      </c>
      <c r="T22" s="1">
        <v>0</v>
      </c>
      <c r="U22" s="1" t="str">
        <f t="shared" si="0"/>
        <v>Keep</v>
      </c>
      <c r="V22" s="1" t="str">
        <f t="shared" si="3"/>
        <v>Ok</v>
      </c>
      <c r="W22" s="1" t="str">
        <f>IF(Raw_Data!K22=0,"Missing","Valid")</f>
        <v>Valid</v>
      </c>
      <c r="X22" s="3" t="str">
        <f t="shared" si="4"/>
        <v>Dispatch Error</v>
      </c>
      <c r="Y22" s="1" t="str">
        <f t="shared" si="5"/>
        <v>Ok</v>
      </c>
      <c r="Z22" s="1" t="str">
        <f t="shared" si="6"/>
        <v>Ok</v>
      </c>
      <c r="AA22" s="1">
        <f t="shared" si="1"/>
        <v>1500</v>
      </c>
      <c r="AB22" s="1" t="str">
        <f t="shared" si="7"/>
        <v>ok</v>
      </c>
      <c r="AC22" s="1" t="str">
        <f t="shared" si="8"/>
        <v>Not Returned</v>
      </c>
    </row>
    <row r="23" spans="1:29" x14ac:dyDescent="0.45">
      <c r="A23" s="1" t="s">
        <v>155</v>
      </c>
      <c r="B23" s="2" cm="1">
        <f t="array" ref="B23:D23">DATEVALUE(VLOOKUP(A23,Raw_Data!A22:D2022,{2,3,4},0))</f>
        <v>45435</v>
      </c>
      <c r="C23" s="2">
        <v>45433</v>
      </c>
      <c r="D23" s="2">
        <v>45432</v>
      </c>
      <c r="E23" s="1" t="s">
        <v>2541</v>
      </c>
      <c r="F23" s="1" t="s">
        <v>2606</v>
      </c>
      <c r="G23" s="1" t="s">
        <v>26</v>
      </c>
      <c r="H23" s="1" t="s">
        <v>71</v>
      </c>
      <c r="I23" s="1" t="s">
        <v>117</v>
      </c>
      <c r="J23" s="1">
        <v>3</v>
      </c>
      <c r="K23" s="1">
        <v>2000</v>
      </c>
      <c r="L23" s="1">
        <f t="shared" si="2"/>
        <v>6000</v>
      </c>
      <c r="M23" s="1" t="s">
        <v>2619</v>
      </c>
      <c r="N23" s="1" t="s">
        <v>57</v>
      </c>
      <c r="O23" s="1" t="s">
        <v>31</v>
      </c>
      <c r="P23" s="1" t="s">
        <v>85</v>
      </c>
      <c r="Q23" s="1" t="s">
        <v>45</v>
      </c>
      <c r="R23" s="1" t="s">
        <v>2620</v>
      </c>
      <c r="S23" s="1" t="s">
        <v>2620</v>
      </c>
      <c r="T23" s="1">
        <v>-1</v>
      </c>
      <c r="U23" s="1" t="str">
        <f t="shared" si="0"/>
        <v>Keep</v>
      </c>
      <c r="V23" s="1" t="str">
        <f t="shared" si="3"/>
        <v>Ok</v>
      </c>
      <c r="W23" s="1" t="str">
        <f>IF(Raw_Data!K23=0,"Missing","Valid")</f>
        <v>Valid</v>
      </c>
      <c r="X23" s="3" t="str">
        <f t="shared" si="4"/>
        <v>Dispatch Error</v>
      </c>
      <c r="Y23" s="1" t="str">
        <f t="shared" si="5"/>
        <v>Ok</v>
      </c>
      <c r="Z23" s="1" t="str">
        <f t="shared" si="6"/>
        <v>Ok</v>
      </c>
      <c r="AA23" s="1">
        <f t="shared" si="1"/>
        <v>6000</v>
      </c>
      <c r="AB23" s="1" t="str">
        <f t="shared" si="7"/>
        <v>ok</v>
      </c>
      <c r="AC23" s="1" t="str">
        <f t="shared" si="8"/>
        <v>Not Returned</v>
      </c>
    </row>
    <row r="24" spans="1:29" x14ac:dyDescent="0.45">
      <c r="A24" s="1" t="s">
        <v>159</v>
      </c>
      <c r="B24" s="2" cm="1">
        <f t="array" ref="B24:D24">DATEVALUE(VLOOKUP(A24,Raw_Data!A23:D2023,{2,3,4},0))</f>
        <v>45455</v>
      </c>
      <c r="C24" s="2">
        <v>45458</v>
      </c>
      <c r="D24" s="2">
        <v>45461</v>
      </c>
      <c r="E24" s="1" t="s">
        <v>2542</v>
      </c>
      <c r="F24" s="1" t="s">
        <v>147</v>
      </c>
      <c r="G24" s="1" t="s">
        <v>147</v>
      </c>
      <c r="H24" s="1" t="s">
        <v>71</v>
      </c>
      <c r="I24" s="1" t="s">
        <v>92</v>
      </c>
      <c r="J24" s="1">
        <v>-1</v>
      </c>
      <c r="K24" s="1">
        <v>100</v>
      </c>
      <c r="L24" s="1">
        <f t="shared" si="2"/>
        <v>-100</v>
      </c>
      <c r="M24" s="1" t="s">
        <v>63</v>
      </c>
      <c r="N24" s="1" t="s">
        <v>57</v>
      </c>
      <c r="O24" s="1" t="s">
        <v>31</v>
      </c>
      <c r="P24" s="1" t="s">
        <v>58</v>
      </c>
      <c r="Q24" s="1" t="s">
        <v>33</v>
      </c>
      <c r="R24" s="1" t="s">
        <v>2620</v>
      </c>
      <c r="S24" s="1" t="s">
        <v>2620</v>
      </c>
      <c r="T24" s="1">
        <v>3</v>
      </c>
      <c r="U24" s="1" t="str">
        <f t="shared" si="0"/>
        <v>Keep</v>
      </c>
      <c r="V24" s="1" t="str">
        <f t="shared" si="3"/>
        <v>Fix</v>
      </c>
      <c r="W24" s="1" t="str">
        <f>IF(Raw_Data!K24=0,"Missing","Valid")</f>
        <v>Valid</v>
      </c>
      <c r="X24" s="3" t="str">
        <f t="shared" si="4"/>
        <v>OK</v>
      </c>
      <c r="Y24" s="1" t="str">
        <f t="shared" si="5"/>
        <v>Ok</v>
      </c>
      <c r="Z24" s="1" t="str">
        <f t="shared" si="6"/>
        <v>Ok</v>
      </c>
      <c r="AA24" s="1">
        <f t="shared" si="1"/>
        <v>-100</v>
      </c>
      <c r="AB24" s="1" t="str">
        <f t="shared" si="7"/>
        <v>ok</v>
      </c>
      <c r="AC24" s="1" t="str">
        <f t="shared" si="8"/>
        <v>Wrong</v>
      </c>
    </row>
    <row r="25" spans="1:29" x14ac:dyDescent="0.45">
      <c r="A25" s="1" t="s">
        <v>164</v>
      </c>
      <c r="B25" s="2" cm="1">
        <f t="array" ref="B25:D25">DATEVALUE(VLOOKUP(A25,Raw_Data!A24:D2024,{2,3,4},0))</f>
        <v>45399</v>
      </c>
      <c r="C25" s="2">
        <v>45399</v>
      </c>
      <c r="D25" s="2">
        <v>45401</v>
      </c>
      <c r="E25" s="1" t="s">
        <v>2543</v>
      </c>
      <c r="F25" s="1" t="s">
        <v>168</v>
      </c>
      <c r="G25" s="1" t="s">
        <v>41</v>
      </c>
      <c r="H25" s="1" t="s">
        <v>128</v>
      </c>
      <c r="I25" s="1" t="s">
        <v>169</v>
      </c>
      <c r="J25" s="1">
        <v>3</v>
      </c>
      <c r="K25" s="1">
        <v>1000</v>
      </c>
      <c r="L25" s="1">
        <f t="shared" si="2"/>
        <v>3000</v>
      </c>
      <c r="M25" s="1" t="s">
        <v>63</v>
      </c>
      <c r="N25" s="1" t="s">
        <v>57</v>
      </c>
      <c r="O25" s="1" t="s">
        <v>79</v>
      </c>
      <c r="P25" s="1" t="s">
        <v>85</v>
      </c>
      <c r="Q25" s="1" t="s">
        <v>45</v>
      </c>
      <c r="R25" s="1" t="s">
        <v>34</v>
      </c>
      <c r="S25" s="1" t="s">
        <v>2620</v>
      </c>
      <c r="T25" s="1">
        <v>2</v>
      </c>
      <c r="U25" s="1" t="str">
        <f t="shared" si="0"/>
        <v>Keep</v>
      </c>
      <c r="V25" s="1" t="str">
        <f t="shared" si="3"/>
        <v>Ok</v>
      </c>
      <c r="W25" s="1" t="str">
        <f>IF(Raw_Data!K25=0,"Missing","Valid")</f>
        <v>Valid</v>
      </c>
      <c r="X25" s="3" t="str">
        <f t="shared" si="4"/>
        <v>OK</v>
      </c>
      <c r="Y25" s="1" t="str">
        <f t="shared" si="5"/>
        <v>Ok</v>
      </c>
      <c r="Z25" s="1" t="str">
        <f t="shared" si="6"/>
        <v>Ok</v>
      </c>
      <c r="AA25" s="1">
        <f t="shared" si="1"/>
        <v>3000</v>
      </c>
      <c r="AB25" s="1" t="str">
        <f t="shared" si="7"/>
        <v>ok</v>
      </c>
      <c r="AC25" s="1" t="str">
        <f t="shared" si="8"/>
        <v>Not Returned</v>
      </c>
    </row>
    <row r="26" spans="1:29" x14ac:dyDescent="0.45">
      <c r="A26" s="1" t="s">
        <v>170</v>
      </c>
      <c r="B26" s="2" cm="1">
        <f t="array" ref="B26:D26">DATEVALUE(VLOOKUP(A26,Raw_Data!A25:D2025,{2,3,4},0))</f>
        <v>45572</v>
      </c>
      <c r="C26" s="2">
        <v>45571</v>
      </c>
      <c r="D26" s="2">
        <v>45572</v>
      </c>
      <c r="E26" s="1" t="s">
        <v>2544</v>
      </c>
      <c r="F26" s="1" t="s">
        <v>147</v>
      </c>
      <c r="G26" s="1" t="s">
        <v>147</v>
      </c>
      <c r="H26" s="1" t="s">
        <v>42</v>
      </c>
      <c r="I26" s="1" t="s">
        <v>78</v>
      </c>
      <c r="J26" s="1">
        <v>0</v>
      </c>
      <c r="K26" s="1">
        <v>100</v>
      </c>
      <c r="L26" s="1">
        <f t="shared" si="2"/>
        <v>0</v>
      </c>
      <c r="M26" s="1" t="s">
        <v>63</v>
      </c>
      <c r="N26" s="1" t="s">
        <v>93</v>
      </c>
      <c r="O26" s="1" t="s">
        <v>79</v>
      </c>
      <c r="P26" s="1" t="s">
        <v>58</v>
      </c>
      <c r="Q26" s="1" t="s">
        <v>45</v>
      </c>
      <c r="R26" s="1" t="s">
        <v>46</v>
      </c>
      <c r="S26" s="1" t="s">
        <v>47</v>
      </c>
      <c r="T26" s="1">
        <v>1</v>
      </c>
      <c r="U26" s="1" t="str">
        <f t="shared" si="0"/>
        <v>Keep</v>
      </c>
      <c r="V26" s="1" t="str">
        <f t="shared" si="3"/>
        <v>Fix</v>
      </c>
      <c r="W26" s="1" t="str">
        <f>IF(Raw_Data!K26=0,"Missing","Valid")</f>
        <v>Valid</v>
      </c>
      <c r="X26" s="3" t="str">
        <f t="shared" si="4"/>
        <v>Dispatch Error</v>
      </c>
      <c r="Y26" s="1" t="str">
        <f t="shared" si="5"/>
        <v>Ok</v>
      </c>
      <c r="Z26" s="1" t="str">
        <f t="shared" si="6"/>
        <v>Ok</v>
      </c>
      <c r="AA26" s="1">
        <f t="shared" si="1"/>
        <v>0</v>
      </c>
      <c r="AB26" s="1" t="str">
        <f t="shared" si="7"/>
        <v>ok</v>
      </c>
      <c r="AC26" s="1" t="str">
        <f t="shared" si="8"/>
        <v>Late Delivery</v>
      </c>
    </row>
    <row r="27" spans="1:29" x14ac:dyDescent="0.45">
      <c r="A27" s="1" t="s">
        <v>173</v>
      </c>
      <c r="B27" s="2" cm="1">
        <f t="array" ref="B27:D27">DATEVALUE(VLOOKUP(A27,Raw_Data!A26:D2026,{2,3,4},0))</f>
        <v>45312</v>
      </c>
      <c r="C27" s="2">
        <v>45314</v>
      </c>
      <c r="D27" s="2">
        <v>45320</v>
      </c>
      <c r="E27" s="1" t="s">
        <v>2545</v>
      </c>
      <c r="F27" s="1" t="s">
        <v>69</v>
      </c>
      <c r="G27" s="1" t="s">
        <v>70</v>
      </c>
      <c r="H27" s="1" t="s">
        <v>128</v>
      </c>
      <c r="I27" s="1" t="s">
        <v>129</v>
      </c>
      <c r="J27" s="1">
        <v>-1</v>
      </c>
      <c r="K27" s="1">
        <v>100</v>
      </c>
      <c r="L27" s="1">
        <f t="shared" si="2"/>
        <v>-100</v>
      </c>
      <c r="M27" s="1" t="s">
        <v>29</v>
      </c>
      <c r="N27" s="1" t="s">
        <v>57</v>
      </c>
      <c r="O27" s="1" t="s">
        <v>31</v>
      </c>
      <c r="P27" s="1" t="s">
        <v>85</v>
      </c>
      <c r="Q27" s="1" t="s">
        <v>45</v>
      </c>
      <c r="R27" s="1" t="s">
        <v>34</v>
      </c>
      <c r="S27" s="1" t="s">
        <v>2620</v>
      </c>
      <c r="T27" s="1">
        <v>6</v>
      </c>
      <c r="U27" s="1" t="str">
        <f t="shared" si="0"/>
        <v>Keep</v>
      </c>
      <c r="V27" s="1" t="str">
        <f t="shared" si="3"/>
        <v>Fix</v>
      </c>
      <c r="W27" s="1" t="str">
        <f>IF(Raw_Data!K27=0,"Missing","Valid")</f>
        <v>Valid</v>
      </c>
      <c r="X27" s="3" t="str">
        <f t="shared" si="4"/>
        <v>OK</v>
      </c>
      <c r="Y27" s="1" t="str">
        <f t="shared" si="5"/>
        <v>Ok</v>
      </c>
      <c r="Z27" s="1" t="str">
        <f t="shared" si="6"/>
        <v>Ok</v>
      </c>
      <c r="AA27" s="1">
        <f t="shared" si="1"/>
        <v>-100</v>
      </c>
      <c r="AB27" s="1" t="str">
        <f t="shared" si="7"/>
        <v>ok</v>
      </c>
      <c r="AC27" s="1" t="str">
        <f t="shared" si="8"/>
        <v>Not Returned</v>
      </c>
    </row>
    <row r="28" spans="1:29" x14ac:dyDescent="0.45">
      <c r="A28" s="1" t="s">
        <v>177</v>
      </c>
      <c r="B28" s="2" cm="1">
        <f t="array" ref="B28:D28">DATEVALUE(VLOOKUP(A28,Raw_Data!A27:D2027,{2,3,4},0))</f>
        <v>45427</v>
      </c>
      <c r="C28" s="2">
        <v>45430</v>
      </c>
      <c r="D28" s="2">
        <v>45437</v>
      </c>
      <c r="E28" s="1" t="s">
        <v>2546</v>
      </c>
      <c r="F28" s="1" t="s">
        <v>2606</v>
      </c>
      <c r="G28" s="1" t="s">
        <v>26</v>
      </c>
      <c r="H28" s="1" t="s">
        <v>71</v>
      </c>
      <c r="I28" s="1" t="s">
        <v>72</v>
      </c>
      <c r="J28" s="1">
        <v>0</v>
      </c>
      <c r="K28" s="1">
        <v>100</v>
      </c>
      <c r="L28" s="1">
        <f t="shared" si="2"/>
        <v>0</v>
      </c>
      <c r="M28" s="1" t="s">
        <v>63</v>
      </c>
      <c r="N28" s="1" t="s">
        <v>93</v>
      </c>
      <c r="O28" s="1" t="s">
        <v>79</v>
      </c>
      <c r="P28" s="1" t="s">
        <v>58</v>
      </c>
      <c r="Q28" s="1" t="s">
        <v>33</v>
      </c>
      <c r="R28" s="1" t="s">
        <v>2620</v>
      </c>
      <c r="S28" s="1" t="s">
        <v>2620</v>
      </c>
      <c r="T28" s="1">
        <v>7</v>
      </c>
      <c r="U28" s="1" t="str">
        <f t="shared" si="0"/>
        <v>Keep</v>
      </c>
      <c r="V28" s="1" t="str">
        <f t="shared" si="3"/>
        <v>Fix</v>
      </c>
      <c r="W28" s="1" t="str">
        <f>IF(Raw_Data!K28=0,"Missing","Valid")</f>
        <v>Valid</v>
      </c>
      <c r="X28" s="3" t="str">
        <f t="shared" si="4"/>
        <v>OK</v>
      </c>
      <c r="Y28" s="1" t="str">
        <f t="shared" si="5"/>
        <v>Ok</v>
      </c>
      <c r="Z28" s="1" t="str">
        <f t="shared" si="6"/>
        <v>Ok</v>
      </c>
      <c r="AA28" s="1">
        <f t="shared" si="1"/>
        <v>0</v>
      </c>
      <c r="AB28" s="1" t="str">
        <f t="shared" si="7"/>
        <v>ok</v>
      </c>
      <c r="AC28" s="1" t="str">
        <f t="shared" si="8"/>
        <v>Not Returned</v>
      </c>
    </row>
    <row r="29" spans="1:29" x14ac:dyDescent="0.45">
      <c r="A29" s="1" t="s">
        <v>182</v>
      </c>
      <c r="B29" s="2" cm="1">
        <f t="array" ref="B29:D29">DATEVALUE(VLOOKUP(A29,Raw_Data!A28:D2028,{2,3,4},0))</f>
        <v>45607</v>
      </c>
      <c r="C29" s="2">
        <v>45608</v>
      </c>
      <c r="D29" s="2">
        <v>45613</v>
      </c>
      <c r="E29" s="1" t="s">
        <v>2547</v>
      </c>
      <c r="F29" s="1" t="s">
        <v>53</v>
      </c>
      <c r="G29" s="1" t="s">
        <v>54</v>
      </c>
      <c r="H29" s="1" t="s">
        <v>128</v>
      </c>
      <c r="I29" s="1" t="s">
        <v>129</v>
      </c>
      <c r="J29" s="1">
        <v>2</v>
      </c>
      <c r="K29" s="1">
        <v>2000</v>
      </c>
      <c r="L29" s="1">
        <f t="shared" si="2"/>
        <v>4000</v>
      </c>
      <c r="M29" s="1" t="s">
        <v>56</v>
      </c>
      <c r="N29" s="1" t="s">
        <v>57</v>
      </c>
      <c r="O29" s="1" t="s">
        <v>79</v>
      </c>
      <c r="P29" s="1" t="s">
        <v>32</v>
      </c>
      <c r="Q29" s="1" t="s">
        <v>45</v>
      </c>
      <c r="R29" s="1" t="s">
        <v>2620</v>
      </c>
      <c r="S29" s="1" t="s">
        <v>2620</v>
      </c>
      <c r="T29" s="1">
        <v>5</v>
      </c>
      <c r="U29" s="1" t="str">
        <f t="shared" si="0"/>
        <v>Keep</v>
      </c>
      <c r="V29" s="1" t="str">
        <f t="shared" si="3"/>
        <v>Ok</v>
      </c>
      <c r="W29" s="1" t="str">
        <f>IF(Raw_Data!K29=0,"Missing","Valid")</f>
        <v>Valid</v>
      </c>
      <c r="X29" s="3" t="str">
        <f t="shared" si="4"/>
        <v>OK</v>
      </c>
      <c r="Y29" s="1" t="str">
        <f t="shared" si="5"/>
        <v>Ok</v>
      </c>
      <c r="Z29" s="1" t="str">
        <f t="shared" si="6"/>
        <v>Ok</v>
      </c>
      <c r="AA29" s="1">
        <f t="shared" si="1"/>
        <v>4000</v>
      </c>
      <c r="AB29" s="1" t="str">
        <f t="shared" si="7"/>
        <v>ok</v>
      </c>
      <c r="AC29" s="1" t="str">
        <f t="shared" si="8"/>
        <v>Not Returned</v>
      </c>
    </row>
    <row r="30" spans="1:29" x14ac:dyDescent="0.45">
      <c r="A30" s="1" t="s">
        <v>187</v>
      </c>
      <c r="B30" s="2" cm="1">
        <f t="array" ref="B30:D30">DATEVALUE(VLOOKUP(A30,Raw_Data!A29:D2029,{2,3,4},0))</f>
        <v>45572</v>
      </c>
      <c r="C30" s="2">
        <v>45570</v>
      </c>
      <c r="D30" s="2">
        <v>45573</v>
      </c>
      <c r="E30" s="1" t="s">
        <v>2548</v>
      </c>
      <c r="F30" s="1" t="s">
        <v>53</v>
      </c>
      <c r="G30" s="1" t="s">
        <v>54</v>
      </c>
      <c r="H30" s="1" t="s">
        <v>128</v>
      </c>
      <c r="I30" s="1" t="s">
        <v>169</v>
      </c>
      <c r="J30" s="1">
        <v>1</v>
      </c>
      <c r="K30" s="1">
        <v>100</v>
      </c>
      <c r="L30" s="1">
        <f t="shared" si="2"/>
        <v>100</v>
      </c>
      <c r="M30" s="1" t="s">
        <v>63</v>
      </c>
      <c r="N30" s="1" t="s">
        <v>93</v>
      </c>
      <c r="O30" s="1" t="s">
        <v>44</v>
      </c>
      <c r="P30" s="1" t="s">
        <v>85</v>
      </c>
      <c r="Q30" s="1" t="s">
        <v>45</v>
      </c>
      <c r="R30" s="1" t="s">
        <v>2620</v>
      </c>
      <c r="S30" s="1" t="s">
        <v>2620</v>
      </c>
      <c r="T30" s="1">
        <v>3</v>
      </c>
      <c r="U30" s="1" t="str">
        <f t="shared" si="0"/>
        <v>Keep</v>
      </c>
      <c r="V30" s="1" t="str">
        <f t="shared" si="3"/>
        <v>Ok</v>
      </c>
      <c r="W30" s="1" t="str">
        <f>IF(Raw_Data!K30=0,"Missing","Valid")</f>
        <v>Valid</v>
      </c>
      <c r="X30" s="3" t="str">
        <f t="shared" si="4"/>
        <v>Dispatch Error</v>
      </c>
      <c r="Y30" s="1" t="str">
        <f t="shared" si="5"/>
        <v>Ok</v>
      </c>
      <c r="Z30" s="1" t="str">
        <f t="shared" si="6"/>
        <v>Ok</v>
      </c>
      <c r="AA30" s="1">
        <f t="shared" si="1"/>
        <v>100</v>
      </c>
      <c r="AB30" s="1" t="str">
        <f t="shared" si="7"/>
        <v>ok</v>
      </c>
      <c r="AC30" s="1" t="str">
        <f t="shared" si="8"/>
        <v>Not Returned</v>
      </c>
    </row>
    <row r="31" spans="1:29" x14ac:dyDescent="0.45">
      <c r="A31" s="1" t="s">
        <v>191</v>
      </c>
      <c r="B31" s="2" cm="1">
        <f t="array" ref="B31:D31">DATEVALUE(VLOOKUP(A31,Raw_Data!A30:D2030,{2,3,4},0))</f>
        <v>45438</v>
      </c>
      <c r="C31" s="2">
        <v>45439</v>
      </c>
      <c r="D31" s="2">
        <v>45438</v>
      </c>
      <c r="E31" s="1" t="s">
        <v>2549</v>
      </c>
      <c r="F31" s="1" t="s">
        <v>69</v>
      </c>
      <c r="G31" s="1" t="s">
        <v>70</v>
      </c>
      <c r="H31" s="1" t="s">
        <v>71</v>
      </c>
      <c r="I31" s="1" t="s">
        <v>72</v>
      </c>
      <c r="J31" s="1">
        <v>0</v>
      </c>
      <c r="K31" s="1">
        <v>2000</v>
      </c>
      <c r="L31" s="1">
        <f t="shared" si="2"/>
        <v>0</v>
      </c>
      <c r="M31" s="1" t="s">
        <v>29</v>
      </c>
      <c r="N31" s="1" t="s">
        <v>93</v>
      </c>
      <c r="O31" s="1" t="s">
        <v>44</v>
      </c>
      <c r="P31" s="1" t="s">
        <v>32</v>
      </c>
      <c r="Q31" s="1" t="s">
        <v>45</v>
      </c>
      <c r="R31" s="1" t="s">
        <v>34</v>
      </c>
      <c r="S31" s="1" t="s">
        <v>2620</v>
      </c>
      <c r="T31" s="1">
        <v>-1</v>
      </c>
      <c r="U31" s="1" t="str">
        <f t="shared" si="0"/>
        <v>Keep</v>
      </c>
      <c r="V31" s="1" t="str">
        <f t="shared" si="3"/>
        <v>Fix</v>
      </c>
      <c r="W31" s="1" t="str">
        <f>IF(Raw_Data!K31=0,"Missing","Valid")</f>
        <v>Valid</v>
      </c>
      <c r="X31" s="3" t="str">
        <f t="shared" si="4"/>
        <v>Delivery Before Dispatch</v>
      </c>
      <c r="Y31" s="1" t="str">
        <f t="shared" si="5"/>
        <v>Ok</v>
      </c>
      <c r="Z31" s="1" t="str">
        <f t="shared" si="6"/>
        <v>Ok</v>
      </c>
      <c r="AA31" s="1">
        <f t="shared" si="1"/>
        <v>0</v>
      </c>
      <c r="AB31" s="1" t="str">
        <f t="shared" si="7"/>
        <v>ok</v>
      </c>
      <c r="AC31" s="1" t="str">
        <f t="shared" si="8"/>
        <v>Not Returned</v>
      </c>
    </row>
    <row r="32" spans="1:29" x14ac:dyDescent="0.45">
      <c r="A32" s="1" t="s">
        <v>2488</v>
      </c>
      <c r="B32" s="2" cm="1">
        <f t="array" ref="B32:D32">DATEVALUE(VLOOKUP(A32,Raw_Data!A31:D2031,{2,3,4},0))</f>
        <v>45591</v>
      </c>
      <c r="C32" s="2">
        <v>45594</v>
      </c>
      <c r="D32" s="2">
        <v>45600</v>
      </c>
      <c r="E32" s="1" t="s">
        <v>2547</v>
      </c>
      <c r="F32" s="1" t="s">
        <v>2607</v>
      </c>
      <c r="G32" s="1" t="s">
        <v>41</v>
      </c>
      <c r="H32" s="1" t="s">
        <v>42</v>
      </c>
      <c r="I32" s="1" t="s">
        <v>43</v>
      </c>
      <c r="J32" s="1">
        <v>0</v>
      </c>
      <c r="K32" s="1">
        <v>2000</v>
      </c>
      <c r="L32" s="1">
        <f t="shared" si="2"/>
        <v>0</v>
      </c>
      <c r="M32" s="1" t="s">
        <v>56</v>
      </c>
      <c r="N32" s="1" t="s">
        <v>57</v>
      </c>
      <c r="O32" s="1" t="s">
        <v>44</v>
      </c>
      <c r="P32" s="1" t="s">
        <v>85</v>
      </c>
      <c r="Q32" s="1" t="s">
        <v>45</v>
      </c>
      <c r="R32" s="1" t="s">
        <v>34</v>
      </c>
      <c r="S32" s="1" t="s">
        <v>2620</v>
      </c>
      <c r="T32" s="1">
        <v>6</v>
      </c>
      <c r="U32" s="1" t="str">
        <f t="shared" si="0"/>
        <v>Keep</v>
      </c>
      <c r="V32" s="1" t="str">
        <f t="shared" si="3"/>
        <v>Fix</v>
      </c>
      <c r="W32" s="1" t="str">
        <f>IF(Raw_Data!K32=0,"Missing","Valid")</f>
        <v>Valid</v>
      </c>
      <c r="X32" s="3" t="str">
        <f t="shared" si="4"/>
        <v>OK</v>
      </c>
      <c r="Y32" s="1" t="str">
        <f t="shared" si="5"/>
        <v>Ok</v>
      </c>
      <c r="Z32" s="1" t="str">
        <f t="shared" si="6"/>
        <v>Ok</v>
      </c>
      <c r="AA32" s="1">
        <f t="shared" si="1"/>
        <v>0</v>
      </c>
      <c r="AB32" s="1" t="str">
        <f t="shared" si="7"/>
        <v>ok</v>
      </c>
      <c r="AC32" s="1" t="str">
        <f t="shared" si="8"/>
        <v>Not Returned</v>
      </c>
    </row>
    <row r="33" spans="1:29" x14ac:dyDescent="0.45">
      <c r="A33" s="1" t="s">
        <v>198</v>
      </c>
      <c r="B33" s="2" cm="1">
        <f t="array" ref="B33:D33">DATEVALUE(VLOOKUP(A33,Raw_Data!A32:D2032,{2,3,4},0))</f>
        <v>45552</v>
      </c>
      <c r="C33" s="2">
        <v>45554</v>
      </c>
      <c r="D33" s="2">
        <v>45558</v>
      </c>
      <c r="E33" s="1" t="s">
        <v>2538</v>
      </c>
      <c r="F33" s="1" t="s">
        <v>2608</v>
      </c>
      <c r="G33" s="1" t="s">
        <v>41</v>
      </c>
      <c r="H33" s="1" t="s">
        <v>71</v>
      </c>
      <c r="I33" s="1" t="s">
        <v>117</v>
      </c>
      <c r="J33" s="1">
        <v>3</v>
      </c>
      <c r="K33" s="1">
        <v>500</v>
      </c>
      <c r="L33" s="1">
        <f t="shared" si="2"/>
        <v>1500</v>
      </c>
      <c r="M33" s="1" t="s">
        <v>56</v>
      </c>
      <c r="N33" s="1" t="s">
        <v>57</v>
      </c>
      <c r="O33" s="1" t="s">
        <v>31</v>
      </c>
      <c r="P33" s="1" t="s">
        <v>85</v>
      </c>
      <c r="Q33" s="1" t="s">
        <v>33</v>
      </c>
      <c r="R33" s="1" t="s">
        <v>34</v>
      </c>
      <c r="S33" s="1" t="s">
        <v>2620</v>
      </c>
      <c r="T33" s="1">
        <v>4</v>
      </c>
      <c r="U33" s="1" t="str">
        <f t="shared" si="0"/>
        <v>Keep</v>
      </c>
      <c r="V33" s="1" t="str">
        <f t="shared" si="3"/>
        <v>Ok</v>
      </c>
      <c r="W33" s="1" t="str">
        <f>IF(Raw_Data!K33=0,"Missing","Valid")</f>
        <v>Valid</v>
      </c>
      <c r="X33" s="3" t="str">
        <f t="shared" si="4"/>
        <v>OK</v>
      </c>
      <c r="Y33" s="1" t="str">
        <f t="shared" si="5"/>
        <v>Ok</v>
      </c>
      <c r="Z33" s="1" t="str">
        <f t="shared" si="6"/>
        <v>Ok</v>
      </c>
      <c r="AA33" s="1">
        <f t="shared" si="1"/>
        <v>1500</v>
      </c>
      <c r="AB33" s="1" t="str">
        <f t="shared" si="7"/>
        <v>ok</v>
      </c>
      <c r="AC33" s="1" t="str">
        <f t="shared" si="8"/>
        <v>Not Returned</v>
      </c>
    </row>
    <row r="34" spans="1:29" x14ac:dyDescent="0.45">
      <c r="A34" s="1" t="s">
        <v>202</v>
      </c>
      <c r="B34" s="2" cm="1">
        <f t="array" ref="B34:D34">DATEVALUE(VLOOKUP(A34,Raw_Data!A33:D2033,{2,3,4},0))</f>
        <v>45605</v>
      </c>
      <c r="C34" s="2">
        <v>45606</v>
      </c>
      <c r="D34" s="2">
        <v>45607</v>
      </c>
      <c r="E34" s="1" t="s">
        <v>2550</v>
      </c>
      <c r="F34" s="1" t="s">
        <v>147</v>
      </c>
      <c r="G34" s="1" t="s">
        <v>147</v>
      </c>
      <c r="H34" s="1" t="s">
        <v>71</v>
      </c>
      <c r="I34" s="1" t="s">
        <v>72</v>
      </c>
      <c r="J34" s="1">
        <v>2</v>
      </c>
      <c r="K34" s="1">
        <v>2000</v>
      </c>
      <c r="L34" s="1">
        <f t="shared" si="2"/>
        <v>4000</v>
      </c>
      <c r="M34" s="1" t="s">
        <v>63</v>
      </c>
      <c r="N34" s="1" t="s">
        <v>57</v>
      </c>
      <c r="O34" s="1" t="s">
        <v>79</v>
      </c>
      <c r="P34" s="1" t="s">
        <v>32</v>
      </c>
      <c r="Q34" s="1" t="s">
        <v>45</v>
      </c>
      <c r="R34" s="1" t="s">
        <v>34</v>
      </c>
      <c r="S34" s="1" t="s">
        <v>2620</v>
      </c>
      <c r="T34" s="1">
        <v>1</v>
      </c>
      <c r="U34" s="1" t="str">
        <f t="shared" si="0"/>
        <v>Keep</v>
      </c>
      <c r="V34" s="1" t="str">
        <f t="shared" si="3"/>
        <v>Ok</v>
      </c>
      <c r="W34" s="1" t="str">
        <f>IF(Raw_Data!K34=0,"Missing","Valid")</f>
        <v>Valid</v>
      </c>
      <c r="X34" s="3" t="str">
        <f t="shared" si="4"/>
        <v>OK</v>
      </c>
      <c r="Y34" s="1" t="str">
        <f t="shared" si="5"/>
        <v>Ok</v>
      </c>
      <c r="Z34" s="1" t="str">
        <f t="shared" si="6"/>
        <v>Ok</v>
      </c>
      <c r="AA34" s="1">
        <f t="shared" si="1"/>
        <v>4000</v>
      </c>
      <c r="AB34" s="1" t="str">
        <f t="shared" si="7"/>
        <v>ok</v>
      </c>
      <c r="AC34" s="1" t="str">
        <f t="shared" si="8"/>
        <v>Not Returned</v>
      </c>
    </row>
    <row r="35" spans="1:29" x14ac:dyDescent="0.45">
      <c r="A35" s="1" t="s">
        <v>206</v>
      </c>
      <c r="B35" s="2" cm="1">
        <f t="array" ref="B35:D35">DATEVALUE(VLOOKUP(A35,Raw_Data!A34:D2034,{2,3,4},0))</f>
        <v>45498</v>
      </c>
      <c r="C35" s="2">
        <v>45499</v>
      </c>
      <c r="D35" s="2">
        <v>45499</v>
      </c>
      <c r="E35" s="1" t="s">
        <v>2536</v>
      </c>
      <c r="F35" s="1" t="s">
        <v>2607</v>
      </c>
      <c r="G35" s="1" t="s">
        <v>41</v>
      </c>
      <c r="H35" s="1" t="s">
        <v>42</v>
      </c>
      <c r="I35" s="1" t="s">
        <v>78</v>
      </c>
      <c r="J35" s="1">
        <v>3</v>
      </c>
      <c r="K35" s="1">
        <v>1000</v>
      </c>
      <c r="L35" s="1">
        <f t="shared" si="2"/>
        <v>3000</v>
      </c>
      <c r="M35" s="1" t="s">
        <v>29</v>
      </c>
      <c r="N35" s="1" t="s">
        <v>57</v>
      </c>
      <c r="O35" s="1" t="s">
        <v>31</v>
      </c>
      <c r="P35" s="1" t="s">
        <v>32</v>
      </c>
      <c r="Q35" s="1" t="s">
        <v>33</v>
      </c>
      <c r="R35" s="1" t="s">
        <v>2620</v>
      </c>
      <c r="S35" s="1" t="s">
        <v>2620</v>
      </c>
      <c r="T35" s="1">
        <v>0</v>
      </c>
      <c r="U35" s="1" t="str">
        <f t="shared" si="0"/>
        <v>Keep</v>
      </c>
      <c r="V35" s="1" t="str">
        <f t="shared" si="3"/>
        <v>Ok</v>
      </c>
      <c r="W35" s="1" t="str">
        <f>IF(Raw_Data!K35=0,"Missing","Valid")</f>
        <v>Valid</v>
      </c>
      <c r="X35" s="3" t="str">
        <f t="shared" si="4"/>
        <v>OK</v>
      </c>
      <c r="Y35" s="1" t="str">
        <f t="shared" si="5"/>
        <v>Ok</v>
      </c>
      <c r="Z35" s="1" t="str">
        <f t="shared" si="6"/>
        <v>Ok</v>
      </c>
      <c r="AA35" s="1">
        <f t="shared" si="1"/>
        <v>3000</v>
      </c>
      <c r="AB35" s="1" t="str">
        <f t="shared" si="7"/>
        <v>ok</v>
      </c>
      <c r="AC35" s="1" t="str">
        <f t="shared" si="8"/>
        <v>Not Returned</v>
      </c>
    </row>
    <row r="36" spans="1:29" x14ac:dyDescent="0.45">
      <c r="A36" s="1" t="s">
        <v>208</v>
      </c>
      <c r="B36" s="2" cm="1">
        <f t="array" ref="B36:D36">DATEVALUE(VLOOKUP(A36,Raw_Data!A35:D2035,{2,3,4},0))</f>
        <v>45414</v>
      </c>
      <c r="C36" s="2">
        <v>45415</v>
      </c>
      <c r="D36" s="2">
        <v>45420</v>
      </c>
      <c r="E36" s="1" t="s">
        <v>2536</v>
      </c>
      <c r="F36" s="1" t="s">
        <v>2606</v>
      </c>
      <c r="G36" s="1" t="s">
        <v>26</v>
      </c>
      <c r="H36" s="1" t="s">
        <v>71</v>
      </c>
      <c r="I36" s="1" t="s">
        <v>72</v>
      </c>
      <c r="J36" s="1">
        <v>1</v>
      </c>
      <c r="K36" s="1">
        <v>1000</v>
      </c>
      <c r="L36" s="1">
        <f t="shared" si="2"/>
        <v>1000</v>
      </c>
      <c r="M36" s="1" t="s">
        <v>2619</v>
      </c>
      <c r="N36" s="1" t="s">
        <v>93</v>
      </c>
      <c r="O36" s="1" t="s">
        <v>64</v>
      </c>
      <c r="P36" s="1" t="s">
        <v>58</v>
      </c>
      <c r="Q36" s="1" t="s">
        <v>33</v>
      </c>
      <c r="R36" s="1" t="s">
        <v>34</v>
      </c>
      <c r="S36" s="1" t="s">
        <v>2620</v>
      </c>
      <c r="T36" s="1">
        <v>5</v>
      </c>
      <c r="U36" s="1" t="str">
        <f t="shared" si="0"/>
        <v>Keep</v>
      </c>
      <c r="V36" s="1" t="str">
        <f t="shared" si="3"/>
        <v>Ok</v>
      </c>
      <c r="W36" s="1" t="str">
        <f>IF(Raw_Data!K36=0,"Missing","Valid")</f>
        <v>Valid</v>
      </c>
      <c r="X36" s="3" t="str">
        <f t="shared" si="4"/>
        <v>OK</v>
      </c>
      <c r="Y36" s="1" t="str">
        <f t="shared" si="5"/>
        <v>Ok</v>
      </c>
      <c r="Z36" s="1" t="str">
        <f t="shared" si="6"/>
        <v>Ok</v>
      </c>
      <c r="AA36" s="1">
        <f t="shared" si="1"/>
        <v>1000</v>
      </c>
      <c r="AB36" s="1" t="str">
        <f t="shared" si="7"/>
        <v>ok</v>
      </c>
      <c r="AC36" s="1" t="str">
        <f t="shared" si="8"/>
        <v>Not Returned</v>
      </c>
    </row>
    <row r="37" spans="1:29" x14ac:dyDescent="0.45">
      <c r="A37" s="1" t="s">
        <v>2489</v>
      </c>
      <c r="B37" s="2" cm="1">
        <f t="array" ref="B37:D37">DATEVALUE(VLOOKUP(A37,Raw_Data!A36:D2036,{2,3,4},0))</f>
        <v>45376</v>
      </c>
      <c r="C37" s="2">
        <v>45378</v>
      </c>
      <c r="D37" s="2">
        <v>45382</v>
      </c>
      <c r="E37" s="1" t="s">
        <v>2551</v>
      </c>
      <c r="F37" s="1" t="s">
        <v>2609</v>
      </c>
      <c r="G37" s="1" t="s">
        <v>116</v>
      </c>
      <c r="H37" s="1" t="s">
        <v>42</v>
      </c>
      <c r="I37" s="1" t="s">
        <v>43</v>
      </c>
      <c r="J37" s="1">
        <v>2</v>
      </c>
      <c r="K37" s="1">
        <v>2000</v>
      </c>
      <c r="L37" s="1">
        <f t="shared" si="2"/>
        <v>4000</v>
      </c>
      <c r="M37" s="1" t="s">
        <v>2619</v>
      </c>
      <c r="N37" s="1" t="s">
        <v>57</v>
      </c>
      <c r="O37" s="1" t="s">
        <v>44</v>
      </c>
      <c r="P37" s="1" t="s">
        <v>58</v>
      </c>
      <c r="Q37" s="1" t="s">
        <v>45</v>
      </c>
      <c r="R37" s="1" t="s">
        <v>2620</v>
      </c>
      <c r="S37" s="1" t="s">
        <v>2620</v>
      </c>
      <c r="T37" s="1">
        <v>4</v>
      </c>
      <c r="U37" s="1" t="str">
        <f t="shared" si="0"/>
        <v>Keep</v>
      </c>
      <c r="V37" s="1" t="str">
        <f t="shared" si="3"/>
        <v>Ok</v>
      </c>
      <c r="W37" s="1" t="str">
        <f>IF(Raw_Data!K37=0,"Missing","Valid")</f>
        <v>Valid</v>
      </c>
      <c r="X37" s="3" t="str">
        <f t="shared" si="4"/>
        <v>OK</v>
      </c>
      <c r="Y37" s="1" t="str">
        <f t="shared" si="5"/>
        <v>Ok</v>
      </c>
      <c r="Z37" s="1" t="str">
        <f t="shared" si="6"/>
        <v>Ok</v>
      </c>
      <c r="AA37" s="1">
        <f t="shared" si="1"/>
        <v>4000</v>
      </c>
      <c r="AB37" s="1" t="str">
        <f t="shared" si="7"/>
        <v>ok</v>
      </c>
      <c r="AC37" s="1" t="str">
        <f t="shared" si="8"/>
        <v>Not Returned</v>
      </c>
    </row>
    <row r="38" spans="1:29" x14ac:dyDescent="0.45">
      <c r="A38" s="1" t="s">
        <v>217</v>
      </c>
      <c r="B38" s="2" cm="1">
        <f t="array" ref="B38:D38">DATEVALUE(VLOOKUP(A38,Raw_Data!A37:D2037,{2,3,4},0))</f>
        <v>45504</v>
      </c>
      <c r="C38" s="2">
        <v>45507</v>
      </c>
      <c r="D38" s="2">
        <v>45509</v>
      </c>
      <c r="E38" s="1" t="s">
        <v>2552</v>
      </c>
      <c r="F38" s="1" t="s">
        <v>53</v>
      </c>
      <c r="G38" s="1" t="s">
        <v>54</v>
      </c>
      <c r="H38" s="1" t="s">
        <v>71</v>
      </c>
      <c r="I38" s="1" t="s">
        <v>92</v>
      </c>
      <c r="J38" s="1">
        <v>1</v>
      </c>
      <c r="K38" s="1">
        <v>2000</v>
      </c>
      <c r="L38" s="1">
        <f t="shared" si="2"/>
        <v>2000</v>
      </c>
      <c r="M38" s="1" t="s">
        <v>63</v>
      </c>
      <c r="N38" s="1" t="s">
        <v>57</v>
      </c>
      <c r="O38" s="1" t="s">
        <v>31</v>
      </c>
      <c r="P38" s="1" t="s">
        <v>32</v>
      </c>
      <c r="Q38" s="1" t="s">
        <v>33</v>
      </c>
      <c r="R38" s="1" t="s">
        <v>34</v>
      </c>
      <c r="S38" s="1" t="s">
        <v>2620</v>
      </c>
      <c r="T38" s="1">
        <v>2</v>
      </c>
      <c r="U38" s="1" t="str">
        <f t="shared" si="0"/>
        <v>Keep</v>
      </c>
      <c r="V38" s="1" t="str">
        <f t="shared" si="3"/>
        <v>Ok</v>
      </c>
      <c r="W38" s="1" t="str">
        <f>IF(Raw_Data!K38=0,"Missing","Valid")</f>
        <v>Valid</v>
      </c>
      <c r="X38" s="3" t="str">
        <f t="shared" si="4"/>
        <v>OK</v>
      </c>
      <c r="Y38" s="1" t="str">
        <f t="shared" si="5"/>
        <v>Ok</v>
      </c>
      <c r="Z38" s="1" t="str">
        <f t="shared" si="6"/>
        <v>Ok</v>
      </c>
      <c r="AA38" s="1">
        <f t="shared" si="1"/>
        <v>2000</v>
      </c>
      <c r="AB38" s="1" t="str">
        <f t="shared" si="7"/>
        <v>ok</v>
      </c>
      <c r="AC38" s="1" t="str">
        <f t="shared" si="8"/>
        <v>Not Returned</v>
      </c>
    </row>
    <row r="39" spans="1:29" x14ac:dyDescent="0.45">
      <c r="A39" s="1" t="s">
        <v>222</v>
      </c>
      <c r="B39" s="2" cm="1">
        <f t="array" ref="B39:D39">DATEVALUE(VLOOKUP(A39,Raw_Data!A38:D2038,{2,3,4},0))</f>
        <v>45465</v>
      </c>
      <c r="C39" s="2">
        <v>45467</v>
      </c>
      <c r="D39" s="2">
        <v>45467</v>
      </c>
      <c r="E39" s="1" t="s">
        <v>2539</v>
      </c>
      <c r="F39" s="1" t="s">
        <v>147</v>
      </c>
      <c r="G39" s="1" t="s">
        <v>147</v>
      </c>
      <c r="H39" s="1" t="s">
        <v>27</v>
      </c>
      <c r="I39" s="1" t="s">
        <v>84</v>
      </c>
      <c r="J39" s="1">
        <v>0</v>
      </c>
      <c r="K39" s="1">
        <v>2000</v>
      </c>
      <c r="L39" s="1">
        <f t="shared" si="2"/>
        <v>0</v>
      </c>
      <c r="M39" s="1" t="s">
        <v>56</v>
      </c>
      <c r="N39" s="1" t="s">
        <v>30</v>
      </c>
      <c r="O39" s="1" t="s">
        <v>79</v>
      </c>
      <c r="P39" s="1" t="s">
        <v>32</v>
      </c>
      <c r="Q39" s="1" t="s">
        <v>33</v>
      </c>
      <c r="R39" s="1" t="s">
        <v>34</v>
      </c>
      <c r="S39" s="1" t="s">
        <v>2620</v>
      </c>
      <c r="T39" s="1">
        <v>0</v>
      </c>
      <c r="U39" s="1" t="str">
        <f t="shared" si="0"/>
        <v>Keep</v>
      </c>
      <c r="V39" s="1" t="str">
        <f t="shared" si="3"/>
        <v>Fix</v>
      </c>
      <c r="W39" s="1" t="str">
        <f>IF(Raw_Data!K39=0,"Missing","Valid")</f>
        <v>Valid</v>
      </c>
      <c r="X39" s="3" t="str">
        <f t="shared" si="4"/>
        <v>OK</v>
      </c>
      <c r="Y39" s="1" t="str">
        <f t="shared" si="5"/>
        <v>Ok</v>
      </c>
      <c r="Z39" s="1" t="str">
        <f t="shared" si="6"/>
        <v>Ok</v>
      </c>
      <c r="AA39" s="1">
        <f t="shared" si="1"/>
        <v>0</v>
      </c>
      <c r="AB39" s="1" t="str">
        <f t="shared" si="7"/>
        <v>ok</v>
      </c>
      <c r="AC39" s="1" t="str">
        <f t="shared" si="8"/>
        <v>Not Returned</v>
      </c>
    </row>
    <row r="40" spans="1:29" x14ac:dyDescent="0.45">
      <c r="A40" s="1" t="s">
        <v>223</v>
      </c>
      <c r="B40" s="2" cm="1">
        <f t="array" ref="B40:D40">DATEVALUE(VLOOKUP(A40,Raw_Data!A39:D2039,{2,3,4},0))</f>
        <v>45449</v>
      </c>
      <c r="C40" s="2">
        <v>45447</v>
      </c>
      <c r="D40" s="2">
        <v>45453</v>
      </c>
      <c r="E40" s="1" t="s">
        <v>2553</v>
      </c>
      <c r="F40" s="1" t="s">
        <v>69</v>
      </c>
      <c r="G40" s="1" t="s">
        <v>70</v>
      </c>
      <c r="H40" s="1" t="s">
        <v>42</v>
      </c>
      <c r="I40" s="1" t="s">
        <v>122</v>
      </c>
      <c r="J40" s="1">
        <v>2</v>
      </c>
      <c r="K40" s="1">
        <v>2000</v>
      </c>
      <c r="L40" s="1">
        <f t="shared" si="2"/>
        <v>4000</v>
      </c>
      <c r="M40" s="1" t="s">
        <v>63</v>
      </c>
      <c r="N40" s="1" t="s">
        <v>57</v>
      </c>
      <c r="O40" s="1" t="s">
        <v>31</v>
      </c>
      <c r="P40" s="1" t="s">
        <v>32</v>
      </c>
      <c r="Q40" s="1" t="s">
        <v>33</v>
      </c>
      <c r="R40" s="1" t="s">
        <v>34</v>
      </c>
      <c r="S40" s="1" t="s">
        <v>2620</v>
      </c>
      <c r="T40" s="1">
        <v>6</v>
      </c>
      <c r="U40" s="1" t="str">
        <f t="shared" si="0"/>
        <v>Keep</v>
      </c>
      <c r="V40" s="1" t="str">
        <f t="shared" si="3"/>
        <v>Ok</v>
      </c>
      <c r="W40" s="1" t="str">
        <f>IF(Raw_Data!K40=0,"Missing","Valid")</f>
        <v>Valid</v>
      </c>
      <c r="X40" s="3" t="str">
        <f t="shared" si="4"/>
        <v>Dispatch Error</v>
      </c>
      <c r="Y40" s="1" t="str">
        <f t="shared" si="5"/>
        <v>Ok</v>
      </c>
      <c r="Z40" s="1" t="str">
        <f t="shared" si="6"/>
        <v>Ok</v>
      </c>
      <c r="AA40" s="1">
        <f t="shared" si="1"/>
        <v>4000</v>
      </c>
      <c r="AB40" s="1" t="str">
        <f t="shared" si="7"/>
        <v>ok</v>
      </c>
      <c r="AC40" s="1" t="str">
        <f t="shared" si="8"/>
        <v>Not Returned</v>
      </c>
    </row>
    <row r="41" spans="1:29" x14ac:dyDescent="0.45">
      <c r="A41" s="1" t="s">
        <v>228</v>
      </c>
      <c r="B41" s="2" cm="1">
        <f t="array" ref="B41:D41">DATEVALUE(VLOOKUP(A41,Raw_Data!A40:D2040,{2,3,4},0))</f>
        <v>45401</v>
      </c>
      <c r="C41" s="2">
        <v>45400</v>
      </c>
      <c r="D41" s="2">
        <v>45407</v>
      </c>
      <c r="E41" s="1" t="s">
        <v>2553</v>
      </c>
      <c r="F41" s="1" t="s">
        <v>2608</v>
      </c>
      <c r="G41" s="1" t="s">
        <v>41</v>
      </c>
      <c r="H41" s="1" t="s">
        <v>128</v>
      </c>
      <c r="I41" s="1" t="s">
        <v>231</v>
      </c>
      <c r="J41" s="1">
        <v>1</v>
      </c>
      <c r="K41" s="1">
        <v>2000</v>
      </c>
      <c r="L41" s="1">
        <f t="shared" si="2"/>
        <v>2000</v>
      </c>
      <c r="M41" s="1" t="s">
        <v>29</v>
      </c>
      <c r="N41" s="1" t="s">
        <v>57</v>
      </c>
      <c r="O41" s="1" t="s">
        <v>31</v>
      </c>
      <c r="P41" s="1" t="s">
        <v>32</v>
      </c>
      <c r="Q41" s="1" t="s">
        <v>33</v>
      </c>
      <c r="R41" s="1" t="s">
        <v>2620</v>
      </c>
      <c r="S41" s="1" t="s">
        <v>2620</v>
      </c>
      <c r="T41" s="1">
        <v>7</v>
      </c>
      <c r="U41" s="1" t="str">
        <f t="shared" si="0"/>
        <v>Keep</v>
      </c>
      <c r="V41" s="1" t="str">
        <f t="shared" si="3"/>
        <v>Ok</v>
      </c>
      <c r="W41" s="1" t="str">
        <f>IF(Raw_Data!K41=0,"Missing","Valid")</f>
        <v>Valid</v>
      </c>
      <c r="X41" s="3" t="str">
        <f t="shared" si="4"/>
        <v>Dispatch Error</v>
      </c>
      <c r="Y41" s="1" t="str">
        <f t="shared" si="5"/>
        <v>Ok</v>
      </c>
      <c r="Z41" s="1" t="str">
        <f t="shared" si="6"/>
        <v>Ok</v>
      </c>
      <c r="AA41" s="1">
        <f t="shared" si="1"/>
        <v>2000</v>
      </c>
      <c r="AB41" s="1" t="str">
        <f t="shared" si="7"/>
        <v>ok</v>
      </c>
      <c r="AC41" s="1" t="str">
        <f t="shared" si="8"/>
        <v>Not Returned</v>
      </c>
    </row>
    <row r="42" spans="1:29" x14ac:dyDescent="0.45">
      <c r="A42" s="1" t="s">
        <v>2490</v>
      </c>
      <c r="B42" s="2" cm="1">
        <f t="array" ref="B42:D42">DATEVALUE(VLOOKUP(A42,Raw_Data!A41:D2041,{2,3,4},0))</f>
        <v>45613</v>
      </c>
      <c r="C42" s="2">
        <v>45612</v>
      </c>
      <c r="D42" s="2">
        <v>45611</v>
      </c>
      <c r="E42" s="1" t="s">
        <v>2547</v>
      </c>
      <c r="F42" s="1" t="s">
        <v>2608</v>
      </c>
      <c r="G42" s="1" t="s">
        <v>41</v>
      </c>
      <c r="H42" s="1" t="s">
        <v>71</v>
      </c>
      <c r="I42" s="1" t="s">
        <v>92</v>
      </c>
      <c r="J42" s="1">
        <v>-1</v>
      </c>
      <c r="K42" s="1">
        <v>500</v>
      </c>
      <c r="L42" s="1">
        <f t="shared" si="2"/>
        <v>-500</v>
      </c>
      <c r="M42" s="1" t="s">
        <v>63</v>
      </c>
      <c r="N42" s="1" t="s">
        <v>57</v>
      </c>
      <c r="O42" s="1" t="s">
        <v>44</v>
      </c>
      <c r="P42" s="1" t="s">
        <v>85</v>
      </c>
      <c r="Q42" s="1" t="s">
        <v>33</v>
      </c>
      <c r="R42" s="1" t="s">
        <v>46</v>
      </c>
      <c r="S42" s="1" t="s">
        <v>2621</v>
      </c>
      <c r="T42" s="1">
        <v>-1</v>
      </c>
      <c r="U42" s="1" t="str">
        <f t="shared" si="0"/>
        <v>Keep</v>
      </c>
      <c r="V42" s="1" t="str">
        <f t="shared" si="3"/>
        <v>Fix</v>
      </c>
      <c r="W42" s="1" t="str">
        <f>IF(Raw_Data!K42=0,"Missing","Valid")</f>
        <v>Valid</v>
      </c>
      <c r="X42" s="3" t="str">
        <f t="shared" si="4"/>
        <v>Dispatch Error</v>
      </c>
      <c r="Y42" s="1" t="str">
        <f t="shared" si="5"/>
        <v>Ok</v>
      </c>
      <c r="Z42" s="1" t="str">
        <f t="shared" si="6"/>
        <v>Ok</v>
      </c>
      <c r="AA42" s="1">
        <f t="shared" si="1"/>
        <v>-500</v>
      </c>
      <c r="AB42" s="1" t="str">
        <f t="shared" si="7"/>
        <v>ok</v>
      </c>
      <c r="AC42" s="1" t="str">
        <f t="shared" si="8"/>
        <v>Unknwon</v>
      </c>
    </row>
    <row r="43" spans="1:29" x14ac:dyDescent="0.45">
      <c r="A43" s="1" t="s">
        <v>234</v>
      </c>
      <c r="B43" s="2" cm="1">
        <f t="array" ref="B43:D43">DATEVALUE(VLOOKUP(A43,Raw_Data!A42:D2042,{2,3,4},0))</f>
        <v>45293</v>
      </c>
      <c r="C43" s="2">
        <v>45296</v>
      </c>
      <c r="D43" s="2">
        <v>45296</v>
      </c>
      <c r="E43" s="1" t="s">
        <v>2554</v>
      </c>
      <c r="F43" s="1" t="s">
        <v>168</v>
      </c>
      <c r="G43" s="1" t="s">
        <v>41</v>
      </c>
      <c r="H43" s="1" t="s">
        <v>42</v>
      </c>
      <c r="I43" s="1" t="s">
        <v>43</v>
      </c>
      <c r="J43" s="1">
        <v>0</v>
      </c>
      <c r="K43" s="1">
        <v>1000</v>
      </c>
      <c r="L43" s="1">
        <f t="shared" si="2"/>
        <v>0</v>
      </c>
      <c r="M43" s="1" t="s">
        <v>63</v>
      </c>
      <c r="N43" s="1" t="s">
        <v>57</v>
      </c>
      <c r="O43" s="1" t="s">
        <v>44</v>
      </c>
      <c r="P43" s="1" t="s">
        <v>85</v>
      </c>
      <c r="Q43" s="1" t="s">
        <v>45</v>
      </c>
      <c r="R43" s="1" t="s">
        <v>2620</v>
      </c>
      <c r="S43" s="1" t="s">
        <v>2620</v>
      </c>
      <c r="T43" s="1">
        <v>0</v>
      </c>
      <c r="U43" s="1" t="str">
        <f t="shared" si="0"/>
        <v>Keep</v>
      </c>
      <c r="V43" s="1" t="str">
        <f t="shared" si="3"/>
        <v>Fix</v>
      </c>
      <c r="W43" s="1" t="str">
        <f>IF(Raw_Data!K43=0,"Missing","Valid")</f>
        <v>Valid</v>
      </c>
      <c r="X43" s="3" t="str">
        <f t="shared" si="4"/>
        <v>OK</v>
      </c>
      <c r="Y43" s="1" t="str">
        <f t="shared" si="5"/>
        <v>Ok</v>
      </c>
      <c r="Z43" s="1" t="str">
        <f t="shared" si="6"/>
        <v>Ok</v>
      </c>
      <c r="AA43" s="1">
        <f t="shared" si="1"/>
        <v>0</v>
      </c>
      <c r="AB43" s="1" t="str">
        <f t="shared" si="7"/>
        <v>ok</v>
      </c>
      <c r="AC43" s="1" t="str">
        <f t="shared" si="8"/>
        <v>Not Returned</v>
      </c>
    </row>
    <row r="44" spans="1:29" x14ac:dyDescent="0.45">
      <c r="A44" s="1" t="s">
        <v>237</v>
      </c>
      <c r="B44" s="2" cm="1">
        <f t="array" ref="B44:D44">DATEVALUE(VLOOKUP(A44,Raw_Data!A43:D2043,{2,3,4},0))</f>
        <v>45461</v>
      </c>
      <c r="C44" s="2">
        <v>45461</v>
      </c>
      <c r="D44" s="2">
        <v>45467</v>
      </c>
      <c r="E44" s="1" t="s">
        <v>2555</v>
      </c>
      <c r="F44" s="1" t="s">
        <v>168</v>
      </c>
      <c r="G44" s="1" t="s">
        <v>41</v>
      </c>
      <c r="H44" s="1" t="s">
        <v>128</v>
      </c>
      <c r="I44" s="1" t="s">
        <v>129</v>
      </c>
      <c r="J44" s="1">
        <v>3</v>
      </c>
      <c r="K44" s="1">
        <v>100</v>
      </c>
      <c r="L44" s="1">
        <f t="shared" si="2"/>
        <v>300</v>
      </c>
      <c r="M44" s="1" t="s">
        <v>29</v>
      </c>
      <c r="N44" s="1" t="s">
        <v>57</v>
      </c>
      <c r="O44" s="1" t="s">
        <v>44</v>
      </c>
      <c r="P44" s="1" t="s">
        <v>85</v>
      </c>
      <c r="Q44" s="1" t="s">
        <v>45</v>
      </c>
      <c r="R44" s="1" t="s">
        <v>2620</v>
      </c>
      <c r="S44" s="1" t="s">
        <v>2620</v>
      </c>
      <c r="T44" s="1">
        <v>6</v>
      </c>
      <c r="U44" s="1" t="str">
        <f t="shared" si="0"/>
        <v>Keep</v>
      </c>
      <c r="V44" s="1" t="str">
        <f t="shared" si="3"/>
        <v>Ok</v>
      </c>
      <c r="W44" s="1" t="str">
        <f>IF(Raw_Data!K44=0,"Missing","Valid")</f>
        <v>Valid</v>
      </c>
      <c r="X44" s="3" t="str">
        <f t="shared" si="4"/>
        <v>OK</v>
      </c>
      <c r="Y44" s="1" t="str">
        <f t="shared" si="5"/>
        <v>Ok</v>
      </c>
      <c r="Z44" s="1" t="str">
        <f t="shared" si="6"/>
        <v>Ok</v>
      </c>
      <c r="AA44" s="1">
        <f t="shared" si="1"/>
        <v>300</v>
      </c>
      <c r="AB44" s="1" t="str">
        <f t="shared" si="7"/>
        <v>ok</v>
      </c>
      <c r="AC44" s="1" t="str">
        <f t="shared" si="8"/>
        <v>Not Returned</v>
      </c>
    </row>
    <row r="45" spans="1:29" x14ac:dyDescent="0.45">
      <c r="A45" s="1" t="s">
        <v>239</v>
      </c>
      <c r="B45" s="2" cm="1">
        <f t="array" ref="B45:D45">DATEVALUE(VLOOKUP(A45,Raw_Data!A44:D2044,{2,3,4},0))</f>
        <v>45435</v>
      </c>
      <c r="C45" s="2">
        <v>45435</v>
      </c>
      <c r="D45" s="2">
        <v>45438</v>
      </c>
      <c r="E45" s="1" t="s">
        <v>2556</v>
      </c>
      <c r="F45" s="1" t="s">
        <v>53</v>
      </c>
      <c r="G45" s="1" t="s">
        <v>54</v>
      </c>
      <c r="H45" s="1" t="s">
        <v>128</v>
      </c>
      <c r="I45" s="1" t="s">
        <v>129</v>
      </c>
      <c r="J45" s="1">
        <v>3</v>
      </c>
      <c r="K45" s="1">
        <v>1000</v>
      </c>
      <c r="L45" s="1">
        <f t="shared" si="2"/>
        <v>3000</v>
      </c>
      <c r="M45" s="1" t="s">
        <v>56</v>
      </c>
      <c r="N45" s="1" t="s">
        <v>30</v>
      </c>
      <c r="O45" s="1" t="s">
        <v>44</v>
      </c>
      <c r="P45" s="1" t="s">
        <v>85</v>
      </c>
      <c r="Q45" s="1" t="s">
        <v>33</v>
      </c>
      <c r="R45" s="1" t="s">
        <v>2620</v>
      </c>
      <c r="S45" s="1" t="s">
        <v>2620</v>
      </c>
      <c r="T45" s="1">
        <v>3</v>
      </c>
      <c r="U45" s="1" t="str">
        <f t="shared" si="0"/>
        <v>Keep</v>
      </c>
      <c r="V45" s="1" t="str">
        <f t="shared" si="3"/>
        <v>Ok</v>
      </c>
      <c r="W45" s="1" t="str">
        <f>IF(Raw_Data!K45=0,"Missing","Valid")</f>
        <v>Valid</v>
      </c>
      <c r="X45" s="3" t="str">
        <f t="shared" si="4"/>
        <v>OK</v>
      </c>
      <c r="Y45" s="1" t="str">
        <f t="shared" si="5"/>
        <v>Ok</v>
      </c>
      <c r="Z45" s="1" t="str">
        <f t="shared" si="6"/>
        <v>Ok</v>
      </c>
      <c r="AA45" s="1">
        <f t="shared" si="1"/>
        <v>3000</v>
      </c>
      <c r="AB45" s="1" t="str">
        <f t="shared" si="7"/>
        <v>ok</v>
      </c>
      <c r="AC45" s="1" t="str">
        <f t="shared" si="8"/>
        <v>Not Returned</v>
      </c>
    </row>
    <row r="46" spans="1:29" x14ac:dyDescent="0.45">
      <c r="A46" s="1" t="s">
        <v>241</v>
      </c>
      <c r="B46" s="2" cm="1">
        <f t="array" ref="B46:D46">DATEVALUE(VLOOKUP(A46,Raw_Data!A45:D2045,{2,3,4},0))</f>
        <v>45601</v>
      </c>
      <c r="C46" s="2">
        <v>45604</v>
      </c>
      <c r="D46" s="2">
        <v>45605</v>
      </c>
      <c r="E46" s="1" t="s">
        <v>2557</v>
      </c>
      <c r="F46" s="1" t="s">
        <v>168</v>
      </c>
      <c r="G46" s="1" t="s">
        <v>41</v>
      </c>
      <c r="H46" s="1" t="s">
        <v>42</v>
      </c>
      <c r="I46" s="1" t="s">
        <v>122</v>
      </c>
      <c r="J46" s="1">
        <v>1</v>
      </c>
      <c r="K46" s="1">
        <v>100</v>
      </c>
      <c r="L46" s="1">
        <f t="shared" si="2"/>
        <v>100</v>
      </c>
      <c r="M46" s="1" t="s">
        <v>56</v>
      </c>
      <c r="N46" s="1" t="s">
        <v>57</v>
      </c>
      <c r="O46" s="1" t="s">
        <v>79</v>
      </c>
      <c r="P46" s="1" t="s">
        <v>32</v>
      </c>
      <c r="Q46" s="1" t="s">
        <v>45</v>
      </c>
      <c r="R46" s="1" t="s">
        <v>46</v>
      </c>
      <c r="S46" s="1" t="s">
        <v>245</v>
      </c>
      <c r="T46" s="1">
        <v>1</v>
      </c>
      <c r="U46" s="1" t="str">
        <f t="shared" si="0"/>
        <v>Keep</v>
      </c>
      <c r="V46" s="1" t="str">
        <f t="shared" si="3"/>
        <v>Ok</v>
      </c>
      <c r="W46" s="1" t="str">
        <f>IF(Raw_Data!K46=0,"Missing","Valid")</f>
        <v>Valid</v>
      </c>
      <c r="X46" s="3" t="str">
        <f t="shared" si="4"/>
        <v>OK</v>
      </c>
      <c r="Y46" s="1" t="str">
        <f t="shared" si="5"/>
        <v>Ok</v>
      </c>
      <c r="Z46" s="1" t="str">
        <f t="shared" si="6"/>
        <v>Ok</v>
      </c>
      <c r="AA46" s="1">
        <f t="shared" si="1"/>
        <v>100</v>
      </c>
      <c r="AB46" s="1" t="str">
        <f t="shared" si="7"/>
        <v>ok</v>
      </c>
      <c r="AC46" s="1" t="str">
        <f t="shared" si="8"/>
        <v>Wrong Item</v>
      </c>
    </row>
    <row r="47" spans="1:29" x14ac:dyDescent="0.45">
      <c r="A47" s="1" t="s">
        <v>246</v>
      </c>
      <c r="B47" s="2" cm="1">
        <f t="array" ref="B47:D47">DATEVALUE(VLOOKUP(A47,Raw_Data!A46:D2046,{2,3,4},0))</f>
        <v>45655</v>
      </c>
      <c r="C47" s="2">
        <v>45655</v>
      </c>
      <c r="D47" s="2">
        <v>45661</v>
      </c>
      <c r="E47" s="1" t="s">
        <v>2558</v>
      </c>
      <c r="F47" s="1" t="s">
        <v>2609</v>
      </c>
      <c r="G47" s="1" t="s">
        <v>116</v>
      </c>
      <c r="H47" s="1" t="s">
        <v>128</v>
      </c>
      <c r="I47" s="1" t="s">
        <v>129</v>
      </c>
      <c r="J47" s="1">
        <v>-1</v>
      </c>
      <c r="K47" s="1">
        <v>500</v>
      </c>
      <c r="L47" s="1">
        <f t="shared" si="2"/>
        <v>-500</v>
      </c>
      <c r="M47" s="1" t="s">
        <v>2619</v>
      </c>
      <c r="N47" s="1" t="s">
        <v>57</v>
      </c>
      <c r="O47" s="1" t="s">
        <v>31</v>
      </c>
      <c r="P47" s="1" t="s">
        <v>58</v>
      </c>
      <c r="Q47" s="1" t="s">
        <v>45</v>
      </c>
      <c r="R47" s="1" t="s">
        <v>34</v>
      </c>
      <c r="S47" s="1" t="s">
        <v>2620</v>
      </c>
      <c r="T47" s="1">
        <v>6</v>
      </c>
      <c r="U47" s="1" t="str">
        <f t="shared" si="0"/>
        <v>Keep</v>
      </c>
      <c r="V47" s="1" t="str">
        <f t="shared" si="3"/>
        <v>Fix</v>
      </c>
      <c r="W47" s="1" t="str">
        <f>IF(Raw_Data!K47=0,"Missing","Valid")</f>
        <v>Valid</v>
      </c>
      <c r="X47" s="3" t="str">
        <f t="shared" si="4"/>
        <v>OK</v>
      </c>
      <c r="Y47" s="1" t="str">
        <f t="shared" si="5"/>
        <v>Ok</v>
      </c>
      <c r="Z47" s="1" t="str">
        <f t="shared" si="6"/>
        <v>Ok</v>
      </c>
      <c r="AA47" s="1">
        <f t="shared" si="1"/>
        <v>-500</v>
      </c>
      <c r="AB47" s="1" t="str">
        <f t="shared" si="7"/>
        <v>ok</v>
      </c>
      <c r="AC47" s="1" t="str">
        <f t="shared" si="8"/>
        <v>Not Returned</v>
      </c>
    </row>
    <row r="48" spans="1:29" x14ac:dyDescent="0.45">
      <c r="A48" s="1" t="s">
        <v>250</v>
      </c>
      <c r="B48" s="2" cm="1">
        <f t="array" ref="B48:D48">DATEVALUE(VLOOKUP(A48,Raw_Data!A47:D2047,{2,3,4},0))</f>
        <v>45375</v>
      </c>
      <c r="C48" s="2">
        <v>45377</v>
      </c>
      <c r="D48" s="2">
        <v>45382</v>
      </c>
      <c r="E48" s="1" t="s">
        <v>2559</v>
      </c>
      <c r="F48" s="1" t="s">
        <v>168</v>
      </c>
      <c r="G48" s="1" t="s">
        <v>41</v>
      </c>
      <c r="H48" s="1" t="s">
        <v>27</v>
      </c>
      <c r="I48" s="1" t="s">
        <v>55</v>
      </c>
      <c r="J48" s="1">
        <v>3</v>
      </c>
      <c r="K48" s="1">
        <v>500</v>
      </c>
      <c r="L48" s="1">
        <f t="shared" si="2"/>
        <v>1500</v>
      </c>
      <c r="M48" s="1" t="s">
        <v>2619</v>
      </c>
      <c r="N48" s="1" t="s">
        <v>57</v>
      </c>
      <c r="O48" s="1" t="s">
        <v>79</v>
      </c>
      <c r="P48" s="1" t="s">
        <v>58</v>
      </c>
      <c r="Q48" s="1" t="s">
        <v>33</v>
      </c>
      <c r="R48" s="1" t="s">
        <v>46</v>
      </c>
      <c r="S48" s="1" t="s">
        <v>254</v>
      </c>
      <c r="T48" s="1">
        <v>5</v>
      </c>
      <c r="U48" s="1" t="str">
        <f t="shared" si="0"/>
        <v>Keep</v>
      </c>
      <c r="V48" s="1" t="str">
        <f t="shared" si="3"/>
        <v>Ok</v>
      </c>
      <c r="W48" s="1" t="str">
        <f>IF(Raw_Data!K48=0,"Missing","Valid")</f>
        <v>Valid</v>
      </c>
      <c r="X48" s="3" t="str">
        <f t="shared" si="4"/>
        <v>OK</v>
      </c>
      <c r="Y48" s="1" t="str">
        <f t="shared" si="5"/>
        <v>Ok</v>
      </c>
      <c r="Z48" s="1" t="str">
        <f t="shared" si="6"/>
        <v>Ok</v>
      </c>
      <c r="AA48" s="1">
        <f t="shared" si="1"/>
        <v>1500</v>
      </c>
      <c r="AB48" s="1" t="str">
        <f t="shared" si="7"/>
        <v>ok</v>
      </c>
      <c r="AC48" s="1" t="str">
        <f t="shared" si="8"/>
        <v>Damaged</v>
      </c>
    </row>
    <row r="49" spans="1:29" x14ac:dyDescent="0.45">
      <c r="A49" s="1" t="s">
        <v>255</v>
      </c>
      <c r="B49" s="2" cm="1">
        <f t="array" ref="B49:D49">DATEVALUE(VLOOKUP(A49,Raw_Data!A48:D2048,{2,3,4},0))</f>
        <v>45539</v>
      </c>
      <c r="C49" s="2">
        <v>45542</v>
      </c>
      <c r="D49" s="2">
        <v>45544</v>
      </c>
      <c r="E49" s="1" t="s">
        <v>2553</v>
      </c>
      <c r="F49" s="1" t="s">
        <v>168</v>
      </c>
      <c r="G49" s="1" t="s">
        <v>41</v>
      </c>
      <c r="H49" s="1" t="s">
        <v>27</v>
      </c>
      <c r="I49" s="1" t="s">
        <v>84</v>
      </c>
      <c r="J49" s="1">
        <v>-1</v>
      </c>
      <c r="K49" s="1">
        <v>1000</v>
      </c>
      <c r="L49" s="1">
        <f t="shared" si="2"/>
        <v>-1000</v>
      </c>
      <c r="M49" s="1" t="s">
        <v>63</v>
      </c>
      <c r="N49" s="1" t="s">
        <v>93</v>
      </c>
      <c r="O49" s="1" t="s">
        <v>79</v>
      </c>
      <c r="P49" s="1" t="s">
        <v>58</v>
      </c>
      <c r="Q49" s="1" t="s">
        <v>45</v>
      </c>
      <c r="R49" s="1" t="s">
        <v>2620</v>
      </c>
      <c r="S49" s="1" t="s">
        <v>2620</v>
      </c>
      <c r="T49" s="1">
        <v>2</v>
      </c>
      <c r="U49" s="1" t="str">
        <f t="shared" si="0"/>
        <v>Keep</v>
      </c>
      <c r="V49" s="1" t="str">
        <f t="shared" si="3"/>
        <v>Fix</v>
      </c>
      <c r="W49" s="1" t="str">
        <f>IF(Raw_Data!K49=0,"Missing","Valid")</f>
        <v>Valid</v>
      </c>
      <c r="X49" s="3" t="str">
        <f t="shared" si="4"/>
        <v>OK</v>
      </c>
      <c r="Y49" s="1" t="str">
        <f t="shared" si="5"/>
        <v>Ok</v>
      </c>
      <c r="Z49" s="1" t="str">
        <f t="shared" si="6"/>
        <v>Ok</v>
      </c>
      <c r="AA49" s="1">
        <f t="shared" si="1"/>
        <v>-1000</v>
      </c>
      <c r="AB49" s="1" t="str">
        <f t="shared" si="7"/>
        <v>ok</v>
      </c>
      <c r="AC49" s="1" t="str">
        <f t="shared" si="8"/>
        <v>Wrong</v>
      </c>
    </row>
    <row r="50" spans="1:29" x14ac:dyDescent="0.45">
      <c r="A50" s="1" t="s">
        <v>259</v>
      </c>
      <c r="B50" s="2" cm="1">
        <f t="array" ref="B50:D50">DATEVALUE(VLOOKUP(A50,Raw_Data!A49:D2049,{2,3,4},0))</f>
        <v>45345</v>
      </c>
      <c r="C50" s="2">
        <v>45347</v>
      </c>
      <c r="D50" s="2">
        <v>45353</v>
      </c>
      <c r="E50" s="1" t="s">
        <v>2560</v>
      </c>
      <c r="F50" s="1" t="s">
        <v>2609</v>
      </c>
      <c r="G50" s="1" t="s">
        <v>116</v>
      </c>
      <c r="H50" s="1" t="s">
        <v>42</v>
      </c>
      <c r="I50" s="1" t="s">
        <v>122</v>
      </c>
      <c r="J50" s="1">
        <v>3</v>
      </c>
      <c r="K50" s="1">
        <v>500</v>
      </c>
      <c r="L50" s="1">
        <f t="shared" si="2"/>
        <v>1500</v>
      </c>
      <c r="M50" s="1" t="s">
        <v>63</v>
      </c>
      <c r="N50" s="1" t="s">
        <v>57</v>
      </c>
      <c r="O50" s="1" t="s">
        <v>79</v>
      </c>
      <c r="P50" s="1" t="s">
        <v>32</v>
      </c>
      <c r="Q50" s="1" t="s">
        <v>45</v>
      </c>
      <c r="R50" s="1" t="s">
        <v>34</v>
      </c>
      <c r="S50" s="1" t="s">
        <v>2620</v>
      </c>
      <c r="T50" s="1">
        <v>6</v>
      </c>
      <c r="U50" s="1" t="str">
        <f t="shared" si="0"/>
        <v>Keep</v>
      </c>
      <c r="V50" s="1" t="str">
        <f t="shared" si="3"/>
        <v>Ok</v>
      </c>
      <c r="W50" s="1" t="str">
        <f>IF(Raw_Data!K50=0,"Missing","Valid")</f>
        <v>Valid</v>
      </c>
      <c r="X50" s="3" t="str">
        <f t="shared" si="4"/>
        <v>OK</v>
      </c>
      <c r="Y50" s="1" t="str">
        <f t="shared" si="5"/>
        <v>Ok</v>
      </c>
      <c r="Z50" s="1" t="str">
        <f t="shared" si="6"/>
        <v>Ok</v>
      </c>
      <c r="AA50" s="1">
        <f t="shared" si="1"/>
        <v>1500</v>
      </c>
      <c r="AB50" s="1" t="str">
        <f t="shared" si="7"/>
        <v>ok</v>
      </c>
      <c r="AC50" s="1" t="str">
        <f t="shared" si="8"/>
        <v>Not Returned</v>
      </c>
    </row>
    <row r="51" spans="1:29" x14ac:dyDescent="0.45">
      <c r="A51" s="1" t="s">
        <v>264</v>
      </c>
      <c r="B51" s="2" cm="1">
        <f t="array" ref="B51:D51">DATEVALUE(VLOOKUP(A51,Raw_Data!A50:D2050,{2,3,4},0))</f>
        <v>45636</v>
      </c>
      <c r="C51" s="2">
        <v>45639</v>
      </c>
      <c r="D51" s="2">
        <v>45645</v>
      </c>
      <c r="E51" s="1" t="s">
        <v>2561</v>
      </c>
      <c r="F51" s="1" t="s">
        <v>2607</v>
      </c>
      <c r="G51" s="1" t="s">
        <v>41</v>
      </c>
      <c r="H51" s="1" t="s">
        <v>71</v>
      </c>
      <c r="I51" s="1" t="s">
        <v>117</v>
      </c>
      <c r="J51" s="1">
        <v>1</v>
      </c>
      <c r="K51" s="1">
        <v>1000</v>
      </c>
      <c r="L51" s="1">
        <f t="shared" si="2"/>
        <v>1000</v>
      </c>
      <c r="M51" s="1" t="s">
        <v>63</v>
      </c>
      <c r="N51" s="1" t="s">
        <v>30</v>
      </c>
      <c r="O51" s="1" t="s">
        <v>31</v>
      </c>
      <c r="P51" s="1" t="s">
        <v>32</v>
      </c>
      <c r="Q51" s="1" t="s">
        <v>33</v>
      </c>
      <c r="R51" s="1" t="s">
        <v>34</v>
      </c>
      <c r="S51" s="1" t="s">
        <v>2620</v>
      </c>
      <c r="T51" s="1">
        <v>6</v>
      </c>
      <c r="U51" s="1" t="str">
        <f t="shared" si="0"/>
        <v>Keep</v>
      </c>
      <c r="V51" s="1" t="str">
        <f t="shared" si="3"/>
        <v>Ok</v>
      </c>
      <c r="W51" s="1" t="str">
        <f>IF(Raw_Data!K51=0,"Missing","Valid")</f>
        <v>Valid</v>
      </c>
      <c r="X51" s="3" t="str">
        <f t="shared" si="4"/>
        <v>OK</v>
      </c>
      <c r="Y51" s="1" t="str">
        <f t="shared" si="5"/>
        <v>Ok</v>
      </c>
      <c r="Z51" s="1" t="str">
        <f t="shared" si="6"/>
        <v>Ok</v>
      </c>
      <c r="AA51" s="1">
        <f t="shared" si="1"/>
        <v>1000</v>
      </c>
      <c r="AB51" s="1" t="str">
        <f t="shared" si="7"/>
        <v>ok</v>
      </c>
      <c r="AC51" s="1" t="str">
        <f t="shared" si="8"/>
        <v>Not Returned</v>
      </c>
    </row>
    <row r="52" spans="1:29" x14ac:dyDescent="0.45">
      <c r="A52" s="1" t="s">
        <v>269</v>
      </c>
      <c r="B52" s="2" cm="1">
        <f t="array" ref="B52:D52">DATEVALUE(VLOOKUP(A52,Raw_Data!A51:D2051,{2,3,4},0))</f>
        <v>45341</v>
      </c>
      <c r="C52" s="2">
        <v>45343</v>
      </c>
      <c r="D52" s="2">
        <v>45349</v>
      </c>
      <c r="E52" s="1" t="s">
        <v>2562</v>
      </c>
      <c r="F52" s="1" t="s">
        <v>2607</v>
      </c>
      <c r="G52" s="1" t="s">
        <v>41</v>
      </c>
      <c r="H52" s="1" t="s">
        <v>71</v>
      </c>
      <c r="I52" s="1" t="s">
        <v>72</v>
      </c>
      <c r="J52" s="1">
        <v>1</v>
      </c>
      <c r="K52" s="1">
        <v>500</v>
      </c>
      <c r="L52" s="1">
        <f t="shared" si="2"/>
        <v>500</v>
      </c>
      <c r="M52" s="1" t="s">
        <v>29</v>
      </c>
      <c r="N52" s="1" t="s">
        <v>93</v>
      </c>
      <c r="O52" s="1" t="s">
        <v>79</v>
      </c>
      <c r="P52" s="1" t="s">
        <v>58</v>
      </c>
      <c r="Q52" s="1" t="s">
        <v>33</v>
      </c>
      <c r="R52" s="1" t="s">
        <v>34</v>
      </c>
      <c r="S52" s="1" t="s">
        <v>2620</v>
      </c>
      <c r="T52" s="1">
        <v>6</v>
      </c>
      <c r="U52" s="1" t="str">
        <f t="shared" si="0"/>
        <v>Keep</v>
      </c>
      <c r="V52" s="1" t="str">
        <f t="shared" si="3"/>
        <v>Ok</v>
      </c>
      <c r="W52" s="1" t="str">
        <f>IF(Raw_Data!K52=0,"Missing","Valid")</f>
        <v>Valid</v>
      </c>
      <c r="X52" s="3" t="str">
        <f t="shared" si="4"/>
        <v>OK</v>
      </c>
      <c r="Y52" s="1" t="str">
        <f t="shared" si="5"/>
        <v>Ok</v>
      </c>
      <c r="Z52" s="1" t="str">
        <f t="shared" si="6"/>
        <v>Ok</v>
      </c>
      <c r="AA52" s="1">
        <f t="shared" si="1"/>
        <v>500</v>
      </c>
      <c r="AB52" s="1" t="str">
        <f t="shared" si="7"/>
        <v>ok</v>
      </c>
      <c r="AC52" s="1" t="str">
        <f t="shared" si="8"/>
        <v>Not Returned</v>
      </c>
    </row>
    <row r="53" spans="1:29" x14ac:dyDescent="0.45">
      <c r="A53" s="1" t="s">
        <v>272</v>
      </c>
      <c r="B53" s="2" cm="1">
        <f t="array" ref="B53:D53">DATEVALUE(VLOOKUP(A53,Raw_Data!A52:D2052,{2,3,4},0))</f>
        <v>45560</v>
      </c>
      <c r="C53" s="2">
        <v>45563</v>
      </c>
      <c r="D53" s="2">
        <v>45569</v>
      </c>
      <c r="E53" s="1" t="s">
        <v>2548</v>
      </c>
      <c r="F53" s="1" t="s">
        <v>2607</v>
      </c>
      <c r="G53" s="1" t="s">
        <v>41</v>
      </c>
      <c r="H53" s="1" t="s">
        <v>71</v>
      </c>
      <c r="I53" s="1" t="s">
        <v>92</v>
      </c>
      <c r="J53" s="1">
        <v>1</v>
      </c>
      <c r="K53" s="1">
        <v>2000</v>
      </c>
      <c r="L53" s="1">
        <f t="shared" si="2"/>
        <v>2000</v>
      </c>
      <c r="M53" s="1" t="s">
        <v>63</v>
      </c>
      <c r="N53" s="1" t="s">
        <v>30</v>
      </c>
      <c r="O53" s="1" t="s">
        <v>31</v>
      </c>
      <c r="P53" s="1" t="s">
        <v>85</v>
      </c>
      <c r="Q53" s="1" t="s">
        <v>33</v>
      </c>
      <c r="R53" s="1" t="s">
        <v>34</v>
      </c>
      <c r="S53" s="1" t="s">
        <v>2620</v>
      </c>
      <c r="T53" s="1">
        <v>6</v>
      </c>
      <c r="U53" s="1" t="str">
        <f t="shared" si="0"/>
        <v>Keep</v>
      </c>
      <c r="V53" s="1" t="str">
        <f t="shared" si="3"/>
        <v>Ok</v>
      </c>
      <c r="W53" s="1" t="str">
        <f>IF(Raw_Data!K53=0,"Missing","Valid")</f>
        <v>Valid</v>
      </c>
      <c r="X53" s="3" t="str">
        <f t="shared" si="4"/>
        <v>OK</v>
      </c>
      <c r="Y53" s="1" t="str">
        <f t="shared" si="5"/>
        <v>Ok</v>
      </c>
      <c r="Z53" s="1" t="str">
        <f t="shared" si="6"/>
        <v>Ok</v>
      </c>
      <c r="AA53" s="1">
        <f t="shared" si="1"/>
        <v>2000</v>
      </c>
      <c r="AB53" s="1" t="str">
        <f t="shared" si="7"/>
        <v>ok</v>
      </c>
      <c r="AC53" s="1" t="str">
        <f t="shared" si="8"/>
        <v>Not Returned</v>
      </c>
    </row>
    <row r="54" spans="1:29" x14ac:dyDescent="0.45">
      <c r="A54" s="1" t="s">
        <v>276</v>
      </c>
      <c r="B54" s="2" cm="1">
        <f t="array" ref="B54:D54">DATEVALUE(VLOOKUP(A54,Raw_Data!A53:D2053,{2,3,4},0))</f>
        <v>45341</v>
      </c>
      <c r="C54" s="2">
        <v>45339</v>
      </c>
      <c r="D54" s="2">
        <v>45339</v>
      </c>
      <c r="E54" s="1" t="s">
        <v>2532</v>
      </c>
      <c r="F54" s="1" t="s">
        <v>2607</v>
      </c>
      <c r="G54" s="1" t="s">
        <v>41</v>
      </c>
      <c r="H54" s="1" t="s">
        <v>71</v>
      </c>
      <c r="I54" s="1" t="s">
        <v>117</v>
      </c>
      <c r="J54" s="1">
        <v>1</v>
      </c>
      <c r="K54" s="1">
        <v>100</v>
      </c>
      <c r="L54" s="1">
        <f t="shared" si="2"/>
        <v>100</v>
      </c>
      <c r="M54" s="1" t="s">
        <v>63</v>
      </c>
      <c r="N54" s="1" t="s">
        <v>93</v>
      </c>
      <c r="O54" s="1" t="s">
        <v>44</v>
      </c>
      <c r="P54" s="1" t="s">
        <v>58</v>
      </c>
      <c r="Q54" s="1" t="s">
        <v>33</v>
      </c>
      <c r="R54" s="1" t="s">
        <v>34</v>
      </c>
      <c r="S54" s="1" t="s">
        <v>2620</v>
      </c>
      <c r="T54" s="1">
        <v>0</v>
      </c>
      <c r="U54" s="1" t="str">
        <f t="shared" si="0"/>
        <v>Keep</v>
      </c>
      <c r="V54" s="1" t="str">
        <f t="shared" si="3"/>
        <v>Ok</v>
      </c>
      <c r="W54" s="1" t="str">
        <f>IF(Raw_Data!K54=0,"Missing","Valid")</f>
        <v>Valid</v>
      </c>
      <c r="X54" s="3" t="str">
        <f t="shared" si="4"/>
        <v>Dispatch Error</v>
      </c>
      <c r="Y54" s="1" t="str">
        <f t="shared" si="5"/>
        <v>Ok</v>
      </c>
      <c r="Z54" s="1" t="str">
        <f t="shared" si="6"/>
        <v>Ok</v>
      </c>
      <c r="AA54" s="1">
        <f t="shared" si="1"/>
        <v>100</v>
      </c>
      <c r="AB54" s="1" t="str">
        <f t="shared" si="7"/>
        <v>ok</v>
      </c>
      <c r="AC54" s="1" t="str">
        <f t="shared" si="8"/>
        <v>Not Returned</v>
      </c>
    </row>
    <row r="55" spans="1:29" x14ac:dyDescent="0.45">
      <c r="A55" s="1" t="s">
        <v>278</v>
      </c>
      <c r="B55" s="2" cm="1">
        <f t="array" ref="B55:D55">DATEVALUE(VLOOKUP(A55,Raw_Data!A54:D2054,{2,3,4},0))</f>
        <v>45561</v>
      </c>
      <c r="C55" s="2">
        <v>45563</v>
      </c>
      <c r="D55" s="2">
        <v>45569</v>
      </c>
      <c r="E55" s="1" t="s">
        <v>2563</v>
      </c>
      <c r="F55" s="1" t="s">
        <v>53</v>
      </c>
      <c r="G55" s="1" t="s">
        <v>54</v>
      </c>
      <c r="H55" s="1" t="s">
        <v>27</v>
      </c>
      <c r="I55" s="1" t="s">
        <v>28</v>
      </c>
      <c r="J55" s="1">
        <v>0</v>
      </c>
      <c r="K55" s="1">
        <v>2000</v>
      </c>
      <c r="L55" s="1">
        <f t="shared" si="2"/>
        <v>0</v>
      </c>
      <c r="M55" s="1" t="s">
        <v>2619</v>
      </c>
      <c r="N55" s="1" t="s">
        <v>93</v>
      </c>
      <c r="O55" s="1" t="s">
        <v>44</v>
      </c>
      <c r="P55" s="1" t="s">
        <v>85</v>
      </c>
      <c r="Q55" s="1" t="s">
        <v>45</v>
      </c>
      <c r="R55" s="1" t="s">
        <v>46</v>
      </c>
      <c r="S55" s="1" t="s">
        <v>47</v>
      </c>
      <c r="T55" s="1">
        <v>6</v>
      </c>
      <c r="U55" s="1" t="str">
        <f t="shared" si="0"/>
        <v>Keep</v>
      </c>
      <c r="V55" s="1" t="str">
        <f t="shared" si="3"/>
        <v>Fix</v>
      </c>
      <c r="W55" s="1" t="str">
        <f>IF(Raw_Data!K55=0,"Missing","Valid")</f>
        <v>Valid</v>
      </c>
      <c r="X55" s="3" t="str">
        <f t="shared" si="4"/>
        <v>OK</v>
      </c>
      <c r="Y55" s="1" t="str">
        <f t="shared" si="5"/>
        <v>Ok</v>
      </c>
      <c r="Z55" s="1" t="str">
        <f t="shared" si="6"/>
        <v>Ok</v>
      </c>
      <c r="AA55" s="1">
        <f t="shared" si="1"/>
        <v>0</v>
      </c>
      <c r="AB55" s="1" t="str">
        <f t="shared" si="7"/>
        <v>ok</v>
      </c>
      <c r="AC55" s="1" t="str">
        <f t="shared" si="8"/>
        <v>Late Delivery</v>
      </c>
    </row>
    <row r="56" spans="1:29" x14ac:dyDescent="0.45">
      <c r="A56" s="1" t="s">
        <v>281</v>
      </c>
      <c r="B56" s="2" cm="1">
        <f t="array" ref="B56:D56">DATEVALUE(VLOOKUP(A56,Raw_Data!A55:D2055,{2,3,4},0))</f>
        <v>45581</v>
      </c>
      <c r="C56" s="2">
        <v>45584</v>
      </c>
      <c r="D56" s="2">
        <v>45584</v>
      </c>
      <c r="E56" s="1" t="s">
        <v>2564</v>
      </c>
      <c r="F56" s="1" t="s">
        <v>2608</v>
      </c>
      <c r="G56" s="1" t="s">
        <v>41</v>
      </c>
      <c r="H56" s="1" t="s">
        <v>27</v>
      </c>
      <c r="I56" s="1" t="s">
        <v>84</v>
      </c>
      <c r="J56" s="1">
        <v>2</v>
      </c>
      <c r="K56" s="1">
        <v>2000</v>
      </c>
      <c r="L56" s="1">
        <f t="shared" si="2"/>
        <v>4000</v>
      </c>
      <c r="M56" s="1" t="s">
        <v>2619</v>
      </c>
      <c r="N56" s="1" t="s">
        <v>30</v>
      </c>
      <c r="O56" s="1" t="s">
        <v>31</v>
      </c>
      <c r="P56" s="1" t="s">
        <v>58</v>
      </c>
      <c r="Q56" s="1" t="s">
        <v>45</v>
      </c>
      <c r="R56" s="1" t="s">
        <v>2620</v>
      </c>
      <c r="S56" s="1" t="s">
        <v>2620</v>
      </c>
      <c r="T56" s="1">
        <v>0</v>
      </c>
      <c r="U56" s="1" t="str">
        <f t="shared" si="0"/>
        <v>Keep</v>
      </c>
      <c r="V56" s="1" t="str">
        <f t="shared" si="3"/>
        <v>Ok</v>
      </c>
      <c r="W56" s="1" t="str">
        <f>IF(Raw_Data!K56=0,"Missing","Valid")</f>
        <v>Valid</v>
      </c>
      <c r="X56" s="3" t="str">
        <f t="shared" si="4"/>
        <v>OK</v>
      </c>
      <c r="Y56" s="1" t="str">
        <f t="shared" si="5"/>
        <v>Ok</v>
      </c>
      <c r="Z56" s="1" t="str">
        <f t="shared" si="6"/>
        <v>Ok</v>
      </c>
      <c r="AA56" s="1">
        <f t="shared" si="1"/>
        <v>4000</v>
      </c>
      <c r="AB56" s="1" t="str">
        <f t="shared" si="7"/>
        <v>ok</v>
      </c>
      <c r="AC56" s="1" t="str">
        <f t="shared" si="8"/>
        <v>Not Returned</v>
      </c>
    </row>
    <row r="57" spans="1:29" x14ac:dyDescent="0.45">
      <c r="A57" s="1" t="s">
        <v>2491</v>
      </c>
      <c r="B57" s="2" cm="1">
        <f t="array" ref="B57:D57">DATEVALUE(VLOOKUP(A57,Raw_Data!A56:D2056,{2,3,4},0))</f>
        <v>45347</v>
      </c>
      <c r="C57" s="2">
        <v>45348</v>
      </c>
      <c r="D57" s="2">
        <v>45355</v>
      </c>
      <c r="E57" s="1" t="s">
        <v>2565</v>
      </c>
      <c r="F57" s="1" t="s">
        <v>2608</v>
      </c>
      <c r="G57" s="1" t="s">
        <v>41</v>
      </c>
      <c r="H57" s="1" t="s">
        <v>42</v>
      </c>
      <c r="I57" s="1" t="s">
        <v>122</v>
      </c>
      <c r="J57" s="1">
        <v>3</v>
      </c>
      <c r="K57" s="1">
        <v>0</v>
      </c>
      <c r="L57" s="1">
        <f t="shared" si="2"/>
        <v>0</v>
      </c>
      <c r="M57" s="1" t="s">
        <v>63</v>
      </c>
      <c r="N57" s="1" t="s">
        <v>57</v>
      </c>
      <c r="O57" s="1" t="s">
        <v>44</v>
      </c>
      <c r="P57" s="1" t="s">
        <v>85</v>
      </c>
      <c r="Q57" s="1" t="s">
        <v>33</v>
      </c>
      <c r="R57" s="1" t="s">
        <v>46</v>
      </c>
      <c r="S57" s="1" t="s">
        <v>2621</v>
      </c>
      <c r="T57" s="1">
        <v>7</v>
      </c>
      <c r="U57" s="1" t="str">
        <f t="shared" si="0"/>
        <v>Keep</v>
      </c>
      <c r="V57" s="1" t="str">
        <f t="shared" si="3"/>
        <v>Ok</v>
      </c>
      <c r="W57" s="1" t="str">
        <f>IF(Raw_Data!K57=0,"Missing","Valid")</f>
        <v>Missing</v>
      </c>
      <c r="X57" s="3" t="str">
        <f t="shared" si="4"/>
        <v>OK</v>
      </c>
      <c r="Y57" s="1" t="str">
        <f t="shared" si="5"/>
        <v>Fix</v>
      </c>
      <c r="Z57" s="1" t="str">
        <f t="shared" si="6"/>
        <v>Ok</v>
      </c>
      <c r="AA57" s="1">
        <f t="shared" si="1"/>
        <v>0</v>
      </c>
      <c r="AB57" s="1" t="str">
        <f t="shared" si="7"/>
        <v>ok</v>
      </c>
      <c r="AC57" s="1" t="str">
        <f t="shared" si="8"/>
        <v>Unknwon</v>
      </c>
    </row>
    <row r="58" spans="1:29" x14ac:dyDescent="0.45">
      <c r="A58" s="1" t="s">
        <v>288</v>
      </c>
      <c r="B58" s="2" cm="1">
        <f t="array" ref="B58:D58">DATEVALUE(VLOOKUP(A58,Raw_Data!A57:D2057,{2,3,4},0))</f>
        <v>45392</v>
      </c>
      <c r="C58" s="2">
        <v>45393</v>
      </c>
      <c r="D58" s="2">
        <v>45394</v>
      </c>
      <c r="E58" s="1" t="s">
        <v>2553</v>
      </c>
      <c r="F58" s="1" t="s">
        <v>147</v>
      </c>
      <c r="G58" s="1" t="s">
        <v>147</v>
      </c>
      <c r="H58" s="1" t="s">
        <v>128</v>
      </c>
      <c r="I58" s="1" t="s">
        <v>129</v>
      </c>
      <c r="J58" s="1">
        <v>-1</v>
      </c>
      <c r="K58" s="1">
        <v>100</v>
      </c>
      <c r="L58" s="1">
        <f t="shared" si="2"/>
        <v>-100</v>
      </c>
      <c r="M58" s="1" t="s">
        <v>56</v>
      </c>
      <c r="N58" s="1" t="s">
        <v>93</v>
      </c>
      <c r="O58" s="1" t="s">
        <v>44</v>
      </c>
      <c r="P58" s="1" t="s">
        <v>32</v>
      </c>
      <c r="Q58" s="1" t="s">
        <v>45</v>
      </c>
      <c r="R58" s="1" t="s">
        <v>46</v>
      </c>
      <c r="S58" s="1" t="s">
        <v>2621</v>
      </c>
      <c r="T58" s="1">
        <v>1</v>
      </c>
      <c r="U58" s="1" t="str">
        <f t="shared" si="0"/>
        <v>Keep</v>
      </c>
      <c r="V58" s="1" t="str">
        <f t="shared" si="3"/>
        <v>Fix</v>
      </c>
      <c r="W58" s="1" t="str">
        <f>IF(Raw_Data!K58=0,"Missing","Valid")</f>
        <v>Valid</v>
      </c>
      <c r="X58" s="3" t="str">
        <f t="shared" si="4"/>
        <v>OK</v>
      </c>
      <c r="Y58" s="1" t="str">
        <f t="shared" si="5"/>
        <v>Ok</v>
      </c>
      <c r="Z58" s="1" t="str">
        <f t="shared" si="6"/>
        <v>Ok</v>
      </c>
      <c r="AA58" s="1">
        <f t="shared" si="1"/>
        <v>-100</v>
      </c>
      <c r="AB58" s="1" t="str">
        <f t="shared" si="7"/>
        <v>ok</v>
      </c>
      <c r="AC58" s="1" t="str">
        <f t="shared" si="8"/>
        <v>Unknwon</v>
      </c>
    </row>
    <row r="59" spans="1:29" x14ac:dyDescent="0.45">
      <c r="A59" s="1" t="s">
        <v>292</v>
      </c>
      <c r="B59" s="2" cm="1">
        <f t="array" ref="B59:D59">DATEVALUE(VLOOKUP(A59,Raw_Data!A58:D2058,{2,3,4},0))</f>
        <v>45582</v>
      </c>
      <c r="C59" s="2">
        <v>45580</v>
      </c>
      <c r="D59" s="2">
        <v>45584</v>
      </c>
      <c r="E59" s="1" t="s">
        <v>2546</v>
      </c>
      <c r="F59" s="1" t="s">
        <v>168</v>
      </c>
      <c r="G59" s="1" t="s">
        <v>41</v>
      </c>
      <c r="H59" s="1" t="s">
        <v>128</v>
      </c>
      <c r="I59" s="1" t="s">
        <v>129</v>
      </c>
      <c r="J59" s="1">
        <v>2</v>
      </c>
      <c r="K59" s="1">
        <v>100</v>
      </c>
      <c r="L59" s="1">
        <f t="shared" si="2"/>
        <v>200</v>
      </c>
      <c r="M59" s="1" t="s">
        <v>63</v>
      </c>
      <c r="N59" s="1" t="s">
        <v>30</v>
      </c>
      <c r="O59" s="1" t="s">
        <v>31</v>
      </c>
      <c r="P59" s="1" t="s">
        <v>85</v>
      </c>
      <c r="Q59" s="1" t="s">
        <v>33</v>
      </c>
      <c r="R59" s="1" t="s">
        <v>46</v>
      </c>
      <c r="S59" s="1" t="s">
        <v>2621</v>
      </c>
      <c r="T59" s="1">
        <v>4</v>
      </c>
      <c r="U59" s="1" t="str">
        <f t="shared" si="0"/>
        <v>Keep</v>
      </c>
      <c r="V59" s="1" t="str">
        <f t="shared" si="3"/>
        <v>Ok</v>
      </c>
      <c r="W59" s="1" t="str">
        <f>IF(Raw_Data!K59=0,"Missing","Valid")</f>
        <v>Valid</v>
      </c>
      <c r="X59" s="3" t="str">
        <f t="shared" si="4"/>
        <v>Dispatch Error</v>
      </c>
      <c r="Y59" s="1" t="str">
        <f t="shared" si="5"/>
        <v>Ok</v>
      </c>
      <c r="Z59" s="1" t="str">
        <f t="shared" si="6"/>
        <v>Ok</v>
      </c>
      <c r="AA59" s="1">
        <f t="shared" si="1"/>
        <v>200</v>
      </c>
      <c r="AB59" s="1" t="str">
        <f t="shared" si="7"/>
        <v>ok</v>
      </c>
      <c r="AC59" s="1" t="str">
        <f t="shared" si="8"/>
        <v>Unknwon</v>
      </c>
    </row>
    <row r="60" spans="1:29" x14ac:dyDescent="0.45">
      <c r="A60" s="1" t="s">
        <v>295</v>
      </c>
      <c r="B60" s="2" cm="1">
        <f t="array" ref="B60:D60">DATEVALUE(VLOOKUP(A60,Raw_Data!A59:D2059,{2,3,4},0))</f>
        <v>45575</v>
      </c>
      <c r="C60" s="2">
        <v>45575</v>
      </c>
      <c r="D60" s="2">
        <v>45576</v>
      </c>
      <c r="E60" s="1" t="s">
        <v>2566</v>
      </c>
      <c r="F60" s="1" t="s">
        <v>147</v>
      </c>
      <c r="G60" s="1" t="s">
        <v>147</v>
      </c>
      <c r="H60" s="1" t="s">
        <v>128</v>
      </c>
      <c r="I60" s="1" t="s">
        <v>129</v>
      </c>
      <c r="J60" s="1">
        <v>1</v>
      </c>
      <c r="K60" s="1">
        <v>0</v>
      </c>
      <c r="L60" s="1">
        <f t="shared" si="2"/>
        <v>0</v>
      </c>
      <c r="M60" s="1" t="s">
        <v>56</v>
      </c>
      <c r="N60" s="1" t="s">
        <v>57</v>
      </c>
      <c r="O60" s="1" t="s">
        <v>44</v>
      </c>
      <c r="P60" s="1" t="s">
        <v>85</v>
      </c>
      <c r="Q60" s="1" t="s">
        <v>33</v>
      </c>
      <c r="R60" s="1" t="s">
        <v>2620</v>
      </c>
      <c r="S60" s="1" t="s">
        <v>2620</v>
      </c>
      <c r="T60" s="1">
        <v>1</v>
      </c>
      <c r="U60" s="1" t="str">
        <f t="shared" si="0"/>
        <v>Keep</v>
      </c>
      <c r="V60" s="1" t="str">
        <f t="shared" si="3"/>
        <v>Ok</v>
      </c>
      <c r="W60" s="1" t="str">
        <f>IF(Raw_Data!K60=0,"Missing","Valid")</f>
        <v>Missing</v>
      </c>
      <c r="X60" s="3" t="str">
        <f t="shared" si="4"/>
        <v>OK</v>
      </c>
      <c r="Y60" s="1" t="str">
        <f t="shared" si="5"/>
        <v>Fix</v>
      </c>
      <c r="Z60" s="1" t="str">
        <f t="shared" si="6"/>
        <v>Ok</v>
      </c>
      <c r="AA60" s="1">
        <f t="shared" si="1"/>
        <v>0</v>
      </c>
      <c r="AB60" s="1" t="str">
        <f t="shared" si="7"/>
        <v>ok</v>
      </c>
      <c r="AC60" s="1" t="str">
        <f t="shared" si="8"/>
        <v>Not Returned</v>
      </c>
    </row>
    <row r="61" spans="1:29" x14ac:dyDescent="0.45">
      <c r="A61" s="1" t="s">
        <v>299</v>
      </c>
      <c r="B61" s="2" cm="1">
        <f t="array" ref="B61:D61">DATEVALUE(VLOOKUP(A61,Raw_Data!A60:D2060,{2,3,4},0))</f>
        <v>45597</v>
      </c>
      <c r="C61" s="2">
        <v>45596</v>
      </c>
      <c r="D61" s="2">
        <v>45601</v>
      </c>
      <c r="E61" s="1" t="s">
        <v>2562</v>
      </c>
      <c r="F61" s="1" t="s">
        <v>53</v>
      </c>
      <c r="G61" s="1" t="s">
        <v>54</v>
      </c>
      <c r="H61" s="1" t="s">
        <v>71</v>
      </c>
      <c r="I61" s="1" t="s">
        <v>72</v>
      </c>
      <c r="J61" s="1">
        <v>2</v>
      </c>
      <c r="K61" s="1">
        <v>2000</v>
      </c>
      <c r="L61" s="1">
        <f t="shared" si="2"/>
        <v>4000</v>
      </c>
      <c r="M61" s="1" t="s">
        <v>63</v>
      </c>
      <c r="N61" s="1" t="s">
        <v>57</v>
      </c>
      <c r="O61" s="1" t="s">
        <v>31</v>
      </c>
      <c r="P61" s="1" t="s">
        <v>58</v>
      </c>
      <c r="Q61" s="1" t="s">
        <v>45</v>
      </c>
      <c r="R61" s="1" t="s">
        <v>2620</v>
      </c>
      <c r="S61" s="1" t="s">
        <v>2620</v>
      </c>
      <c r="T61" s="1">
        <v>5</v>
      </c>
      <c r="U61" s="1" t="str">
        <f t="shared" si="0"/>
        <v>Keep</v>
      </c>
      <c r="V61" s="1" t="str">
        <f t="shared" si="3"/>
        <v>Ok</v>
      </c>
      <c r="W61" s="1" t="str">
        <f>IF(Raw_Data!K61=0,"Missing","Valid")</f>
        <v>Valid</v>
      </c>
      <c r="X61" s="3" t="str">
        <f t="shared" si="4"/>
        <v>Dispatch Error</v>
      </c>
      <c r="Y61" s="1" t="str">
        <f t="shared" si="5"/>
        <v>Ok</v>
      </c>
      <c r="Z61" s="1" t="str">
        <f t="shared" si="6"/>
        <v>Ok</v>
      </c>
      <c r="AA61" s="1">
        <f t="shared" si="1"/>
        <v>4000</v>
      </c>
      <c r="AB61" s="1" t="str">
        <f t="shared" si="7"/>
        <v>ok</v>
      </c>
      <c r="AC61" s="1" t="str">
        <f t="shared" si="8"/>
        <v>Not Returned</v>
      </c>
    </row>
    <row r="62" spans="1:29" x14ac:dyDescent="0.45">
      <c r="A62" s="1" t="s">
        <v>302</v>
      </c>
      <c r="B62" s="2" cm="1">
        <f t="array" ref="B62:D62">DATEVALUE(VLOOKUP(A62,Raw_Data!A61:D2061,{2,3,4},0))</f>
        <v>45368</v>
      </c>
      <c r="C62" s="2">
        <v>45370</v>
      </c>
      <c r="D62" s="2">
        <v>45376</v>
      </c>
      <c r="E62" s="1" t="s">
        <v>2567</v>
      </c>
      <c r="F62" s="1" t="s">
        <v>69</v>
      </c>
      <c r="G62" s="1" t="s">
        <v>70</v>
      </c>
      <c r="H62" s="1" t="s">
        <v>128</v>
      </c>
      <c r="I62" s="1" t="s">
        <v>169</v>
      </c>
      <c r="J62" s="1">
        <v>3</v>
      </c>
      <c r="K62" s="1">
        <v>100</v>
      </c>
      <c r="L62" s="1">
        <f t="shared" si="2"/>
        <v>300</v>
      </c>
      <c r="M62" s="1" t="s">
        <v>56</v>
      </c>
      <c r="N62" s="1" t="s">
        <v>30</v>
      </c>
      <c r="O62" s="1" t="s">
        <v>44</v>
      </c>
      <c r="P62" s="1" t="s">
        <v>58</v>
      </c>
      <c r="Q62" s="1" t="s">
        <v>45</v>
      </c>
      <c r="R62" s="1" t="s">
        <v>46</v>
      </c>
      <c r="S62" s="1" t="s">
        <v>2621</v>
      </c>
      <c r="T62" s="1">
        <v>6</v>
      </c>
      <c r="U62" s="1" t="str">
        <f t="shared" si="0"/>
        <v>Keep</v>
      </c>
      <c r="V62" s="1" t="str">
        <f t="shared" si="3"/>
        <v>Ok</v>
      </c>
      <c r="W62" s="1" t="str">
        <f>IF(Raw_Data!K62=0,"Missing","Valid")</f>
        <v>Valid</v>
      </c>
      <c r="X62" s="3" t="str">
        <f t="shared" si="4"/>
        <v>OK</v>
      </c>
      <c r="Y62" s="1" t="str">
        <f t="shared" si="5"/>
        <v>Ok</v>
      </c>
      <c r="Z62" s="1" t="str">
        <f t="shared" si="6"/>
        <v>Ok</v>
      </c>
      <c r="AA62" s="1">
        <f t="shared" si="1"/>
        <v>300</v>
      </c>
      <c r="AB62" s="1" t="str">
        <f t="shared" si="7"/>
        <v>ok</v>
      </c>
      <c r="AC62" s="1" t="str">
        <f t="shared" si="8"/>
        <v>Unknwon</v>
      </c>
    </row>
    <row r="63" spans="1:29" x14ac:dyDescent="0.45">
      <c r="A63" s="1" t="s">
        <v>306</v>
      </c>
      <c r="B63" s="2" cm="1">
        <f t="array" ref="B63:D63">DATEVALUE(VLOOKUP(A63,Raw_Data!A62:D2062,{2,3,4},0))</f>
        <v>45614</v>
      </c>
      <c r="C63" s="2">
        <v>45613</v>
      </c>
      <c r="D63" s="2">
        <v>45615</v>
      </c>
      <c r="E63" s="1" t="s">
        <v>2568</v>
      </c>
      <c r="F63" s="1" t="s">
        <v>147</v>
      </c>
      <c r="G63" s="1" t="s">
        <v>147</v>
      </c>
      <c r="H63" s="1" t="s">
        <v>128</v>
      </c>
      <c r="I63" s="1" t="s">
        <v>231</v>
      </c>
      <c r="J63" s="1">
        <v>2</v>
      </c>
      <c r="K63" s="1">
        <v>0</v>
      </c>
      <c r="L63" s="1">
        <f t="shared" si="2"/>
        <v>0</v>
      </c>
      <c r="M63" s="1" t="s">
        <v>56</v>
      </c>
      <c r="N63" s="1" t="s">
        <v>57</v>
      </c>
      <c r="O63" s="1" t="s">
        <v>79</v>
      </c>
      <c r="P63" s="1" t="s">
        <v>32</v>
      </c>
      <c r="Q63" s="1" t="s">
        <v>33</v>
      </c>
      <c r="R63" s="1" t="s">
        <v>34</v>
      </c>
      <c r="S63" s="1" t="s">
        <v>2620</v>
      </c>
      <c r="T63" s="1">
        <v>2</v>
      </c>
      <c r="U63" s="1" t="str">
        <f t="shared" si="0"/>
        <v>Keep</v>
      </c>
      <c r="V63" s="1" t="str">
        <f t="shared" si="3"/>
        <v>Ok</v>
      </c>
      <c r="W63" s="1" t="str">
        <f>IF(Raw_Data!K63=0,"Missing","Valid")</f>
        <v>Missing</v>
      </c>
      <c r="X63" s="3" t="str">
        <f t="shared" si="4"/>
        <v>Dispatch Error</v>
      </c>
      <c r="Y63" s="1" t="str">
        <f t="shared" si="5"/>
        <v>Fix</v>
      </c>
      <c r="Z63" s="1" t="str">
        <f t="shared" si="6"/>
        <v>Ok</v>
      </c>
      <c r="AA63" s="1">
        <f t="shared" si="1"/>
        <v>0</v>
      </c>
      <c r="AB63" s="1" t="str">
        <f t="shared" si="7"/>
        <v>ok</v>
      </c>
      <c r="AC63" s="1" t="str">
        <f t="shared" si="8"/>
        <v>Not Returned</v>
      </c>
    </row>
    <row r="64" spans="1:29" x14ac:dyDescent="0.45">
      <c r="A64" s="1" t="s">
        <v>308</v>
      </c>
      <c r="B64" s="2" cm="1">
        <f t="array" ref="B64:D64">DATEVALUE(VLOOKUP(A64,Raw_Data!A63:D2063,{2,3,4},0))</f>
        <v>45419</v>
      </c>
      <c r="C64" s="2">
        <v>45421</v>
      </c>
      <c r="D64" s="2">
        <v>45428</v>
      </c>
      <c r="E64" s="1" t="s">
        <v>2548</v>
      </c>
      <c r="F64" s="1" t="s">
        <v>147</v>
      </c>
      <c r="G64" s="1" t="s">
        <v>147</v>
      </c>
      <c r="H64" s="1" t="s">
        <v>71</v>
      </c>
      <c r="I64" s="1" t="s">
        <v>117</v>
      </c>
      <c r="J64" s="1">
        <v>0</v>
      </c>
      <c r="K64" s="1">
        <v>1000</v>
      </c>
      <c r="L64" s="1">
        <f t="shared" si="2"/>
        <v>0</v>
      </c>
      <c r="M64" s="1" t="s">
        <v>29</v>
      </c>
      <c r="N64" s="1" t="s">
        <v>30</v>
      </c>
      <c r="O64" s="1" t="s">
        <v>79</v>
      </c>
      <c r="P64" s="1" t="s">
        <v>58</v>
      </c>
      <c r="Q64" s="1" t="s">
        <v>45</v>
      </c>
      <c r="R64" s="1" t="s">
        <v>34</v>
      </c>
      <c r="S64" s="1" t="s">
        <v>2620</v>
      </c>
      <c r="T64" s="1">
        <v>7</v>
      </c>
      <c r="U64" s="1" t="str">
        <f t="shared" si="0"/>
        <v>Keep</v>
      </c>
      <c r="V64" s="1" t="str">
        <f t="shared" si="3"/>
        <v>Fix</v>
      </c>
      <c r="W64" s="1" t="str">
        <f>IF(Raw_Data!K64=0,"Missing","Valid")</f>
        <v>Valid</v>
      </c>
      <c r="X64" s="3" t="str">
        <f t="shared" si="4"/>
        <v>OK</v>
      </c>
      <c r="Y64" s="1" t="str">
        <f t="shared" si="5"/>
        <v>Ok</v>
      </c>
      <c r="Z64" s="1" t="str">
        <f t="shared" si="6"/>
        <v>Ok</v>
      </c>
      <c r="AA64" s="1">
        <f t="shared" si="1"/>
        <v>0</v>
      </c>
      <c r="AB64" s="1" t="str">
        <f t="shared" si="7"/>
        <v>ok</v>
      </c>
      <c r="AC64" s="1" t="str">
        <f t="shared" si="8"/>
        <v>Not Returned</v>
      </c>
    </row>
    <row r="65" spans="1:29" x14ac:dyDescent="0.45">
      <c r="A65" s="1" t="s">
        <v>2492</v>
      </c>
      <c r="B65" s="2" cm="1">
        <f t="array" ref="B65:D65">DATEVALUE(VLOOKUP(A65,Raw_Data!A64:D2064,{2,3,4},0))</f>
        <v>45401</v>
      </c>
      <c r="C65" s="2">
        <v>45403</v>
      </c>
      <c r="D65" s="2">
        <v>45409</v>
      </c>
      <c r="E65" s="1" t="s">
        <v>2538</v>
      </c>
      <c r="F65" s="1" t="s">
        <v>147</v>
      </c>
      <c r="G65" s="1" t="s">
        <v>147</v>
      </c>
      <c r="H65" s="1" t="s">
        <v>71</v>
      </c>
      <c r="I65" s="1" t="s">
        <v>72</v>
      </c>
      <c r="J65" s="1">
        <v>3</v>
      </c>
      <c r="K65" s="1">
        <v>2000</v>
      </c>
      <c r="L65" s="1">
        <f t="shared" si="2"/>
        <v>6000</v>
      </c>
      <c r="M65" s="1" t="s">
        <v>2619</v>
      </c>
      <c r="N65" s="1" t="s">
        <v>30</v>
      </c>
      <c r="O65" s="1" t="s">
        <v>64</v>
      </c>
      <c r="P65" s="1" t="s">
        <v>32</v>
      </c>
      <c r="Q65" s="1" t="s">
        <v>33</v>
      </c>
      <c r="R65" s="1" t="s">
        <v>34</v>
      </c>
      <c r="S65" s="1" t="s">
        <v>2620</v>
      </c>
      <c r="T65" s="1">
        <v>6</v>
      </c>
      <c r="U65" s="1" t="str">
        <f t="shared" si="0"/>
        <v>Keep</v>
      </c>
      <c r="V65" s="1" t="str">
        <f t="shared" si="3"/>
        <v>Ok</v>
      </c>
      <c r="W65" s="1" t="str">
        <f>IF(Raw_Data!K65=0,"Missing","Valid")</f>
        <v>Valid</v>
      </c>
      <c r="X65" s="3" t="str">
        <f t="shared" si="4"/>
        <v>OK</v>
      </c>
      <c r="Y65" s="1" t="str">
        <f t="shared" si="5"/>
        <v>Ok</v>
      </c>
      <c r="Z65" s="1" t="str">
        <f t="shared" si="6"/>
        <v>Ok</v>
      </c>
      <c r="AA65" s="1">
        <f t="shared" si="1"/>
        <v>6000</v>
      </c>
      <c r="AB65" s="1" t="str">
        <f t="shared" si="7"/>
        <v>ok</v>
      </c>
      <c r="AC65" s="1" t="str">
        <f t="shared" si="8"/>
        <v>Not Returned</v>
      </c>
    </row>
    <row r="66" spans="1:29" x14ac:dyDescent="0.45">
      <c r="A66" s="1" t="s">
        <v>315</v>
      </c>
      <c r="B66" s="2" cm="1">
        <f t="array" ref="B66:D66">DATEVALUE(VLOOKUP(A66,Raw_Data!A65:D2065,{2,3,4},0))</f>
        <v>45522</v>
      </c>
      <c r="C66" s="2">
        <v>45522</v>
      </c>
      <c r="D66" s="2">
        <v>45527</v>
      </c>
      <c r="E66" s="1" t="s">
        <v>2557</v>
      </c>
      <c r="F66" s="1" t="s">
        <v>168</v>
      </c>
      <c r="G66" s="1" t="s">
        <v>41</v>
      </c>
      <c r="H66" s="1" t="s">
        <v>71</v>
      </c>
      <c r="I66" s="1" t="s">
        <v>72</v>
      </c>
      <c r="J66" s="1">
        <v>-1</v>
      </c>
      <c r="K66" s="1">
        <v>1000</v>
      </c>
      <c r="L66" s="1">
        <f t="shared" si="2"/>
        <v>-1000</v>
      </c>
      <c r="M66" s="1" t="s">
        <v>2619</v>
      </c>
      <c r="N66" s="1" t="s">
        <v>57</v>
      </c>
      <c r="O66" s="1" t="s">
        <v>79</v>
      </c>
      <c r="P66" s="1" t="s">
        <v>58</v>
      </c>
      <c r="Q66" s="1" t="s">
        <v>33</v>
      </c>
      <c r="R66" s="1" t="s">
        <v>2620</v>
      </c>
      <c r="S66" s="1" t="s">
        <v>2620</v>
      </c>
      <c r="T66" s="1">
        <v>5</v>
      </c>
      <c r="U66" s="1" t="str">
        <f t="shared" ref="U66:U129" si="9">IF(COUNTIF(A66:A2065,A66)=1,"Keep","Duplicate")</f>
        <v>Keep</v>
      </c>
      <c r="V66" s="1" t="str">
        <f t="shared" si="3"/>
        <v>Fix</v>
      </c>
      <c r="W66" s="1" t="str">
        <f>IF(Raw_Data!K66=0,"Missing","Valid")</f>
        <v>Valid</v>
      </c>
      <c r="X66" s="3" t="str">
        <f t="shared" si="4"/>
        <v>OK</v>
      </c>
      <c r="Y66" s="1" t="str">
        <f t="shared" si="5"/>
        <v>Ok</v>
      </c>
      <c r="Z66" s="1" t="str">
        <f t="shared" si="6"/>
        <v>Ok</v>
      </c>
      <c r="AA66" s="1">
        <f t="shared" ref="AA66:AA129" si="10">IF(OR(L66="",L66&lt;&gt;J66*K66),J66*K66,L66)</f>
        <v>-1000</v>
      </c>
      <c r="AB66" s="1" t="str">
        <f t="shared" si="7"/>
        <v>ok</v>
      </c>
      <c r="AC66" s="1" t="str">
        <f t="shared" si="8"/>
        <v>Wrong</v>
      </c>
    </row>
    <row r="67" spans="1:29" x14ac:dyDescent="0.45">
      <c r="A67" s="1" t="s">
        <v>318</v>
      </c>
      <c r="B67" s="2" cm="1">
        <f t="array" ref="B67:D67">DATEVALUE(VLOOKUP(A67,Raw_Data!A66:D2066,{2,3,4},0))</f>
        <v>45369</v>
      </c>
      <c r="C67" s="2">
        <v>45370</v>
      </c>
      <c r="D67" s="2">
        <v>45375</v>
      </c>
      <c r="E67" s="1" t="s">
        <v>2569</v>
      </c>
      <c r="F67" s="1" t="s">
        <v>168</v>
      </c>
      <c r="G67" s="1" t="s">
        <v>41</v>
      </c>
      <c r="H67" s="1" t="s">
        <v>71</v>
      </c>
      <c r="I67" s="1" t="s">
        <v>117</v>
      </c>
      <c r="J67" s="1">
        <v>3</v>
      </c>
      <c r="K67" s="1">
        <v>0</v>
      </c>
      <c r="L67" s="1">
        <f t="shared" ref="L67:L130" si="11">J67*K67</f>
        <v>0</v>
      </c>
      <c r="M67" s="1" t="s">
        <v>2619</v>
      </c>
      <c r="N67" s="1" t="s">
        <v>57</v>
      </c>
      <c r="O67" s="1" t="s">
        <v>31</v>
      </c>
      <c r="P67" s="1" t="s">
        <v>58</v>
      </c>
      <c r="Q67" s="1" t="s">
        <v>45</v>
      </c>
      <c r="R67" s="1" t="s">
        <v>46</v>
      </c>
      <c r="S67" s="1" t="s">
        <v>47</v>
      </c>
      <c r="T67" s="1">
        <v>5</v>
      </c>
      <c r="U67" s="1" t="str">
        <f t="shared" si="9"/>
        <v>Keep</v>
      </c>
      <c r="V67" s="1" t="str">
        <f t="shared" ref="V67:V130" si="12">IF(J67&lt;=0,"Fix","Ok")</f>
        <v>Ok</v>
      </c>
      <c r="W67" s="1" t="str">
        <f>IF(Raw_Data!K67=0,"Missing","Valid")</f>
        <v>Missing</v>
      </c>
      <c r="X67" s="3" t="str">
        <f t="shared" ref="X67:X130" si="13">IF(C67&lt;B67,"Dispatch Error",IF(D67&lt;B67,"Delivery Before Order",IF(D67&lt;C67,"Delivery Before Dispatch","OK")))</f>
        <v>OK</v>
      </c>
      <c r="Y67" s="1" t="str">
        <f t="shared" ref="Y67:Y130" si="14">IF(K67&lt;=0,"Fix","Ok")</f>
        <v>Fix</v>
      </c>
      <c r="Z67" s="1" t="str">
        <f t="shared" ref="Z67:Z130" si="15">IF(L67="","Blank",IF(L67=J67*K67,"Ok","Wrong"))</f>
        <v>Ok</v>
      </c>
      <c r="AA67" s="1">
        <f t="shared" si="10"/>
        <v>0</v>
      </c>
      <c r="AB67" s="1" t="str">
        <f t="shared" ref="AB67:AB130" si="16">IF(M67="","Missing","ok")</f>
        <v>ok</v>
      </c>
      <c r="AC67" s="1" t="str">
        <f t="shared" ref="AC67:AC130" si="17">IF(R67="No","Not Returned",IF(R67="Yes",IF(S67="","Unknown",S67),IF(L67&lt;0,"Wrong",IF(OR(O67="Delayed",O67="In Transit",O67="On Time"),"Not Returned",""))))</f>
        <v>Late Delivery</v>
      </c>
    </row>
    <row r="68" spans="1:29" x14ac:dyDescent="0.45">
      <c r="A68" s="1" t="s">
        <v>321</v>
      </c>
      <c r="B68" s="2" cm="1">
        <f t="array" ref="B68:D68">DATEVALUE(VLOOKUP(A68,Raw_Data!A67:D2067,{2,3,4},0))</f>
        <v>45477</v>
      </c>
      <c r="C68" s="2">
        <v>45477</v>
      </c>
      <c r="D68" s="2">
        <v>45482</v>
      </c>
      <c r="E68" s="1" t="s">
        <v>2569</v>
      </c>
      <c r="F68" s="1" t="s">
        <v>69</v>
      </c>
      <c r="G68" s="1" t="s">
        <v>70</v>
      </c>
      <c r="H68" s="1" t="s">
        <v>128</v>
      </c>
      <c r="I68" s="1" t="s">
        <v>169</v>
      </c>
      <c r="J68" s="1">
        <v>1</v>
      </c>
      <c r="K68" s="1">
        <v>0</v>
      </c>
      <c r="L68" s="1">
        <f t="shared" si="11"/>
        <v>0</v>
      </c>
      <c r="M68" s="1" t="s">
        <v>2619</v>
      </c>
      <c r="N68" s="1" t="s">
        <v>30</v>
      </c>
      <c r="O68" s="1" t="s">
        <v>31</v>
      </c>
      <c r="P68" s="1" t="s">
        <v>85</v>
      </c>
      <c r="Q68" s="1" t="s">
        <v>45</v>
      </c>
      <c r="R68" s="1" t="s">
        <v>2620</v>
      </c>
      <c r="S68" s="1" t="s">
        <v>2620</v>
      </c>
      <c r="T68" s="1">
        <v>5</v>
      </c>
      <c r="U68" s="1" t="str">
        <f t="shared" si="9"/>
        <v>Keep</v>
      </c>
      <c r="V68" s="1" t="str">
        <f t="shared" si="12"/>
        <v>Ok</v>
      </c>
      <c r="W68" s="1" t="str">
        <f>IF(Raw_Data!K68=0,"Missing","Valid")</f>
        <v>Missing</v>
      </c>
      <c r="X68" s="3" t="str">
        <f t="shared" si="13"/>
        <v>OK</v>
      </c>
      <c r="Y68" s="1" t="str">
        <f t="shared" si="14"/>
        <v>Fix</v>
      </c>
      <c r="Z68" s="1" t="str">
        <f t="shared" si="15"/>
        <v>Ok</v>
      </c>
      <c r="AA68" s="1">
        <f t="shared" si="10"/>
        <v>0</v>
      </c>
      <c r="AB68" s="1" t="str">
        <f t="shared" si="16"/>
        <v>ok</v>
      </c>
      <c r="AC68" s="1" t="str">
        <f t="shared" si="17"/>
        <v>Not Returned</v>
      </c>
    </row>
    <row r="69" spans="1:29" x14ac:dyDescent="0.45">
      <c r="A69" s="1" t="s">
        <v>324</v>
      </c>
      <c r="B69" s="2" cm="1">
        <f t="array" ref="B69:D69">DATEVALUE(VLOOKUP(A69,Raw_Data!A68:D2068,{2,3,4},0))</f>
        <v>45530</v>
      </c>
      <c r="C69" s="2">
        <v>45531</v>
      </c>
      <c r="D69" s="2">
        <v>45537</v>
      </c>
      <c r="E69" s="1" t="s">
        <v>2562</v>
      </c>
      <c r="F69" s="1" t="s">
        <v>168</v>
      </c>
      <c r="G69" s="1" t="s">
        <v>41</v>
      </c>
      <c r="H69" s="1" t="s">
        <v>128</v>
      </c>
      <c r="I69" s="1" t="s">
        <v>129</v>
      </c>
      <c r="J69" s="1">
        <v>1</v>
      </c>
      <c r="K69" s="1">
        <v>100</v>
      </c>
      <c r="L69" s="1">
        <f t="shared" si="11"/>
        <v>100</v>
      </c>
      <c r="M69" s="1" t="s">
        <v>63</v>
      </c>
      <c r="N69" s="1" t="s">
        <v>30</v>
      </c>
      <c r="O69" s="1" t="s">
        <v>79</v>
      </c>
      <c r="P69" s="1" t="s">
        <v>58</v>
      </c>
      <c r="Q69" s="1" t="s">
        <v>33</v>
      </c>
      <c r="R69" s="1" t="s">
        <v>34</v>
      </c>
      <c r="S69" s="1" t="s">
        <v>2620</v>
      </c>
      <c r="T69" s="1">
        <v>6</v>
      </c>
      <c r="U69" s="1" t="str">
        <f t="shared" si="9"/>
        <v>Keep</v>
      </c>
      <c r="V69" s="1" t="str">
        <f t="shared" si="12"/>
        <v>Ok</v>
      </c>
      <c r="W69" s="1" t="str">
        <f>IF(Raw_Data!K69=0,"Missing","Valid")</f>
        <v>Valid</v>
      </c>
      <c r="X69" s="3" t="str">
        <f t="shared" si="13"/>
        <v>OK</v>
      </c>
      <c r="Y69" s="1" t="str">
        <f t="shared" si="14"/>
        <v>Ok</v>
      </c>
      <c r="Z69" s="1" t="str">
        <f t="shared" si="15"/>
        <v>Ok</v>
      </c>
      <c r="AA69" s="1">
        <f t="shared" si="10"/>
        <v>100</v>
      </c>
      <c r="AB69" s="1" t="str">
        <f t="shared" si="16"/>
        <v>ok</v>
      </c>
      <c r="AC69" s="1" t="str">
        <f t="shared" si="17"/>
        <v>Not Returned</v>
      </c>
    </row>
    <row r="70" spans="1:29" x14ac:dyDescent="0.45">
      <c r="A70" s="1" t="s">
        <v>328</v>
      </c>
      <c r="B70" s="2" cm="1">
        <f t="array" ref="B70:D70">DATEVALUE(VLOOKUP(A70,Raw_Data!A69:D2069,{2,3,4},0))</f>
        <v>45585</v>
      </c>
      <c r="C70" s="2">
        <v>45583</v>
      </c>
      <c r="D70" s="2">
        <v>45590</v>
      </c>
      <c r="E70" s="1" t="s">
        <v>2550</v>
      </c>
      <c r="F70" s="1" t="s">
        <v>2606</v>
      </c>
      <c r="G70" s="1" t="s">
        <v>26</v>
      </c>
      <c r="H70" s="1" t="s">
        <v>42</v>
      </c>
      <c r="I70" s="1" t="s">
        <v>78</v>
      </c>
      <c r="J70" s="1">
        <v>1</v>
      </c>
      <c r="K70" s="1">
        <v>100</v>
      </c>
      <c r="L70" s="1">
        <f t="shared" si="11"/>
        <v>100</v>
      </c>
      <c r="M70" s="1" t="s">
        <v>63</v>
      </c>
      <c r="N70" s="1" t="s">
        <v>30</v>
      </c>
      <c r="O70" s="1" t="s">
        <v>44</v>
      </c>
      <c r="P70" s="1" t="s">
        <v>85</v>
      </c>
      <c r="Q70" s="1" t="s">
        <v>45</v>
      </c>
      <c r="R70" s="1" t="s">
        <v>46</v>
      </c>
      <c r="S70" s="1" t="s">
        <v>254</v>
      </c>
      <c r="T70" s="1">
        <v>7</v>
      </c>
      <c r="U70" s="1" t="str">
        <f t="shared" si="9"/>
        <v>Keep</v>
      </c>
      <c r="V70" s="1" t="str">
        <f t="shared" si="12"/>
        <v>Ok</v>
      </c>
      <c r="W70" s="1" t="str">
        <f>IF(Raw_Data!K70=0,"Missing","Valid")</f>
        <v>Valid</v>
      </c>
      <c r="X70" s="3" t="str">
        <f t="shared" si="13"/>
        <v>Dispatch Error</v>
      </c>
      <c r="Y70" s="1" t="str">
        <f t="shared" si="14"/>
        <v>Ok</v>
      </c>
      <c r="Z70" s="1" t="str">
        <f t="shared" si="15"/>
        <v>Ok</v>
      </c>
      <c r="AA70" s="1">
        <f t="shared" si="10"/>
        <v>100</v>
      </c>
      <c r="AB70" s="1" t="str">
        <f t="shared" si="16"/>
        <v>ok</v>
      </c>
      <c r="AC70" s="1" t="str">
        <f t="shared" si="17"/>
        <v>Damaged</v>
      </c>
    </row>
    <row r="71" spans="1:29" x14ac:dyDescent="0.45">
      <c r="A71" s="1" t="s">
        <v>332</v>
      </c>
      <c r="B71" s="2" cm="1">
        <f t="array" ref="B71:D71">DATEVALUE(VLOOKUP(A71,Raw_Data!A70:D2070,{2,3,4},0))</f>
        <v>45596</v>
      </c>
      <c r="C71" s="2">
        <v>45594</v>
      </c>
      <c r="D71" s="2">
        <v>45598</v>
      </c>
      <c r="E71" s="1" t="s">
        <v>2570</v>
      </c>
      <c r="F71" s="1" t="s">
        <v>2607</v>
      </c>
      <c r="G71" s="1" t="s">
        <v>41</v>
      </c>
      <c r="H71" s="1" t="s">
        <v>128</v>
      </c>
      <c r="I71" s="1" t="s">
        <v>169</v>
      </c>
      <c r="J71" s="1">
        <v>0</v>
      </c>
      <c r="K71" s="1">
        <v>0</v>
      </c>
      <c r="L71" s="1">
        <f t="shared" si="11"/>
        <v>0</v>
      </c>
      <c r="M71" s="1" t="s">
        <v>56</v>
      </c>
      <c r="N71" s="1" t="s">
        <v>93</v>
      </c>
      <c r="O71" s="1" t="s">
        <v>44</v>
      </c>
      <c r="P71" s="1" t="s">
        <v>85</v>
      </c>
      <c r="Q71" s="1" t="s">
        <v>45</v>
      </c>
      <c r="R71" s="1" t="s">
        <v>46</v>
      </c>
      <c r="S71" s="1" t="s">
        <v>245</v>
      </c>
      <c r="T71" s="1">
        <v>4</v>
      </c>
      <c r="U71" s="1" t="str">
        <f t="shared" si="9"/>
        <v>Keep</v>
      </c>
      <c r="V71" s="1" t="str">
        <f t="shared" si="12"/>
        <v>Fix</v>
      </c>
      <c r="W71" s="1" t="str">
        <f>IF(Raw_Data!K71=0,"Missing","Valid")</f>
        <v>Missing</v>
      </c>
      <c r="X71" s="3" t="str">
        <f t="shared" si="13"/>
        <v>Dispatch Error</v>
      </c>
      <c r="Y71" s="1" t="str">
        <f t="shared" si="14"/>
        <v>Fix</v>
      </c>
      <c r="Z71" s="1" t="str">
        <f t="shared" si="15"/>
        <v>Ok</v>
      </c>
      <c r="AA71" s="1">
        <f t="shared" si="10"/>
        <v>0</v>
      </c>
      <c r="AB71" s="1" t="str">
        <f t="shared" si="16"/>
        <v>ok</v>
      </c>
      <c r="AC71" s="1" t="str">
        <f t="shared" si="17"/>
        <v>Wrong Item</v>
      </c>
    </row>
    <row r="72" spans="1:29" x14ac:dyDescent="0.45">
      <c r="A72" s="1" t="s">
        <v>335</v>
      </c>
      <c r="B72" s="2" cm="1">
        <f t="array" ref="B72:D72">DATEVALUE(VLOOKUP(A72,Raw_Data!A71:D2071,{2,3,4},0))</f>
        <v>45634</v>
      </c>
      <c r="C72" s="2">
        <v>45635</v>
      </c>
      <c r="D72" s="2">
        <v>45639</v>
      </c>
      <c r="E72" s="1" t="s">
        <v>2550</v>
      </c>
      <c r="F72" s="1" t="s">
        <v>168</v>
      </c>
      <c r="G72" s="1" t="s">
        <v>41</v>
      </c>
      <c r="H72" s="1" t="s">
        <v>71</v>
      </c>
      <c r="I72" s="1" t="s">
        <v>92</v>
      </c>
      <c r="J72" s="1">
        <v>3</v>
      </c>
      <c r="K72" s="1">
        <v>100</v>
      </c>
      <c r="L72" s="1">
        <f t="shared" si="11"/>
        <v>300</v>
      </c>
      <c r="M72" s="1" t="s">
        <v>56</v>
      </c>
      <c r="N72" s="1" t="s">
        <v>57</v>
      </c>
      <c r="O72" s="1" t="s">
        <v>79</v>
      </c>
      <c r="P72" s="1" t="s">
        <v>85</v>
      </c>
      <c r="Q72" s="1" t="s">
        <v>45</v>
      </c>
      <c r="R72" s="1" t="s">
        <v>46</v>
      </c>
      <c r="S72" s="1" t="s">
        <v>47</v>
      </c>
      <c r="T72" s="1">
        <v>4</v>
      </c>
      <c r="U72" s="1" t="str">
        <f t="shared" si="9"/>
        <v>Keep</v>
      </c>
      <c r="V72" s="1" t="str">
        <f t="shared" si="12"/>
        <v>Ok</v>
      </c>
      <c r="W72" s="1" t="str">
        <f>IF(Raw_Data!K72=0,"Missing","Valid")</f>
        <v>Valid</v>
      </c>
      <c r="X72" s="3" t="str">
        <f t="shared" si="13"/>
        <v>OK</v>
      </c>
      <c r="Y72" s="1" t="str">
        <f t="shared" si="14"/>
        <v>Ok</v>
      </c>
      <c r="Z72" s="1" t="str">
        <f t="shared" si="15"/>
        <v>Ok</v>
      </c>
      <c r="AA72" s="1">
        <f t="shared" si="10"/>
        <v>300</v>
      </c>
      <c r="AB72" s="1" t="str">
        <f t="shared" si="16"/>
        <v>ok</v>
      </c>
      <c r="AC72" s="1" t="str">
        <f t="shared" si="17"/>
        <v>Late Delivery</v>
      </c>
    </row>
    <row r="73" spans="1:29" x14ac:dyDescent="0.45">
      <c r="A73" s="1" t="s">
        <v>2493</v>
      </c>
      <c r="B73" s="2" cm="1">
        <f t="array" ref="B73:D73">DATEVALUE(VLOOKUP(A73,Raw_Data!A72:D2072,{2,3,4},0))</f>
        <v>45581</v>
      </c>
      <c r="C73" s="2">
        <v>45579</v>
      </c>
      <c r="D73" s="2">
        <v>45584</v>
      </c>
      <c r="E73" s="1" t="s">
        <v>2571</v>
      </c>
      <c r="F73" s="1" t="s">
        <v>69</v>
      </c>
      <c r="G73" s="1" t="s">
        <v>70</v>
      </c>
      <c r="H73" s="1" t="s">
        <v>27</v>
      </c>
      <c r="I73" s="1" t="s">
        <v>28</v>
      </c>
      <c r="J73" s="1">
        <v>0</v>
      </c>
      <c r="K73" s="1">
        <v>100</v>
      </c>
      <c r="L73" s="1">
        <f t="shared" si="11"/>
        <v>0</v>
      </c>
      <c r="M73" s="1" t="s">
        <v>29</v>
      </c>
      <c r="N73" s="1" t="s">
        <v>57</v>
      </c>
      <c r="O73" s="1" t="s">
        <v>79</v>
      </c>
      <c r="P73" s="1" t="s">
        <v>85</v>
      </c>
      <c r="Q73" s="1" t="s">
        <v>45</v>
      </c>
      <c r="R73" s="1" t="s">
        <v>2620</v>
      </c>
      <c r="S73" s="1" t="s">
        <v>2620</v>
      </c>
      <c r="T73" s="1">
        <v>5</v>
      </c>
      <c r="U73" s="1" t="str">
        <f t="shared" si="9"/>
        <v>Keep</v>
      </c>
      <c r="V73" s="1" t="str">
        <f t="shared" si="12"/>
        <v>Fix</v>
      </c>
      <c r="W73" s="1" t="str">
        <f>IF(Raw_Data!K73=0,"Missing","Valid")</f>
        <v>Valid</v>
      </c>
      <c r="X73" s="3" t="str">
        <f t="shared" si="13"/>
        <v>Dispatch Error</v>
      </c>
      <c r="Y73" s="1" t="str">
        <f t="shared" si="14"/>
        <v>Ok</v>
      </c>
      <c r="Z73" s="1" t="str">
        <f t="shared" si="15"/>
        <v>Ok</v>
      </c>
      <c r="AA73" s="1">
        <f t="shared" si="10"/>
        <v>0</v>
      </c>
      <c r="AB73" s="1" t="str">
        <f t="shared" si="16"/>
        <v>ok</v>
      </c>
      <c r="AC73" s="1" t="str">
        <f t="shared" si="17"/>
        <v>Not Returned</v>
      </c>
    </row>
    <row r="74" spans="1:29" x14ac:dyDescent="0.45">
      <c r="A74" s="1" t="s">
        <v>340</v>
      </c>
      <c r="B74" s="2" cm="1">
        <f t="array" ref="B74:D74">DATEVALUE(VLOOKUP(A74,Raw_Data!A73:D2073,{2,3,4},0))</f>
        <v>45388</v>
      </c>
      <c r="C74" s="2">
        <v>45390</v>
      </c>
      <c r="D74" s="2">
        <v>45389</v>
      </c>
      <c r="E74" s="1" t="s">
        <v>2561</v>
      </c>
      <c r="F74" s="1" t="s">
        <v>2609</v>
      </c>
      <c r="G74" s="1" t="s">
        <v>116</v>
      </c>
      <c r="H74" s="1" t="s">
        <v>27</v>
      </c>
      <c r="I74" s="1" t="s">
        <v>84</v>
      </c>
      <c r="J74" s="1">
        <v>2</v>
      </c>
      <c r="K74" s="1">
        <v>1000</v>
      </c>
      <c r="L74" s="1">
        <f t="shared" si="11"/>
        <v>2000</v>
      </c>
      <c r="M74" s="1" t="s">
        <v>29</v>
      </c>
      <c r="N74" s="1" t="s">
        <v>57</v>
      </c>
      <c r="O74" s="1" t="s">
        <v>31</v>
      </c>
      <c r="P74" s="1" t="s">
        <v>32</v>
      </c>
      <c r="Q74" s="1" t="s">
        <v>45</v>
      </c>
      <c r="R74" s="1" t="s">
        <v>2620</v>
      </c>
      <c r="S74" s="1" t="s">
        <v>2620</v>
      </c>
      <c r="T74" s="1">
        <v>-1</v>
      </c>
      <c r="U74" s="1" t="str">
        <f t="shared" si="9"/>
        <v>Keep</v>
      </c>
      <c r="V74" s="1" t="str">
        <f t="shared" si="12"/>
        <v>Ok</v>
      </c>
      <c r="W74" s="1" t="str">
        <f>IF(Raw_Data!K74=0,"Missing","Valid")</f>
        <v>Valid</v>
      </c>
      <c r="X74" s="3" t="str">
        <f t="shared" si="13"/>
        <v>Delivery Before Dispatch</v>
      </c>
      <c r="Y74" s="1" t="str">
        <f t="shared" si="14"/>
        <v>Ok</v>
      </c>
      <c r="Z74" s="1" t="str">
        <f t="shared" si="15"/>
        <v>Ok</v>
      </c>
      <c r="AA74" s="1">
        <f t="shared" si="10"/>
        <v>2000</v>
      </c>
      <c r="AB74" s="1" t="str">
        <f t="shared" si="16"/>
        <v>ok</v>
      </c>
      <c r="AC74" s="1" t="str">
        <f t="shared" si="17"/>
        <v>Not Returned</v>
      </c>
    </row>
    <row r="75" spans="1:29" x14ac:dyDescent="0.45">
      <c r="A75" s="1" t="s">
        <v>344</v>
      </c>
      <c r="B75" s="2" cm="1">
        <f t="array" ref="B75:D75">DATEVALUE(VLOOKUP(A75,Raw_Data!A74:D2074,{2,3,4},0))</f>
        <v>45510</v>
      </c>
      <c r="C75" s="2">
        <v>45512</v>
      </c>
      <c r="D75" s="2">
        <v>45517</v>
      </c>
      <c r="E75" s="1" t="s">
        <v>2572</v>
      </c>
      <c r="F75" s="1" t="s">
        <v>53</v>
      </c>
      <c r="G75" s="1" t="s">
        <v>54</v>
      </c>
      <c r="H75" s="1" t="s">
        <v>42</v>
      </c>
      <c r="I75" s="1" t="s">
        <v>122</v>
      </c>
      <c r="J75" s="1">
        <v>1</v>
      </c>
      <c r="K75" s="1">
        <v>2000</v>
      </c>
      <c r="L75" s="1">
        <f t="shared" si="11"/>
        <v>2000</v>
      </c>
      <c r="M75" s="1" t="s">
        <v>56</v>
      </c>
      <c r="N75" s="1" t="s">
        <v>93</v>
      </c>
      <c r="O75" s="1" t="s">
        <v>31</v>
      </c>
      <c r="P75" s="1" t="s">
        <v>85</v>
      </c>
      <c r="Q75" s="1" t="s">
        <v>45</v>
      </c>
      <c r="R75" s="1" t="s">
        <v>46</v>
      </c>
      <c r="S75" s="1" t="s">
        <v>47</v>
      </c>
      <c r="T75" s="1">
        <v>5</v>
      </c>
      <c r="U75" s="1" t="str">
        <f t="shared" si="9"/>
        <v>Keep</v>
      </c>
      <c r="V75" s="1" t="str">
        <f t="shared" si="12"/>
        <v>Ok</v>
      </c>
      <c r="W75" s="1" t="str">
        <f>IF(Raw_Data!K75=0,"Missing","Valid")</f>
        <v>Valid</v>
      </c>
      <c r="X75" s="3" t="str">
        <f t="shared" si="13"/>
        <v>OK</v>
      </c>
      <c r="Y75" s="1" t="str">
        <f t="shared" si="14"/>
        <v>Ok</v>
      </c>
      <c r="Z75" s="1" t="str">
        <f t="shared" si="15"/>
        <v>Ok</v>
      </c>
      <c r="AA75" s="1">
        <f t="shared" si="10"/>
        <v>2000</v>
      </c>
      <c r="AB75" s="1" t="str">
        <f t="shared" si="16"/>
        <v>ok</v>
      </c>
      <c r="AC75" s="1" t="str">
        <f t="shared" si="17"/>
        <v>Late Delivery</v>
      </c>
    </row>
    <row r="76" spans="1:29" x14ac:dyDescent="0.45">
      <c r="A76" s="1" t="s">
        <v>349</v>
      </c>
      <c r="B76" s="2" cm="1">
        <f t="array" ref="B76:D76">DATEVALUE(VLOOKUP(A76,Raw_Data!A75:D2075,{2,3,4},0))</f>
        <v>45493</v>
      </c>
      <c r="C76" s="2">
        <v>45494</v>
      </c>
      <c r="D76" s="2">
        <v>45498</v>
      </c>
      <c r="E76" s="1" t="s">
        <v>2573</v>
      </c>
      <c r="F76" s="1" t="s">
        <v>69</v>
      </c>
      <c r="G76" s="1" t="s">
        <v>70</v>
      </c>
      <c r="H76" s="1" t="s">
        <v>128</v>
      </c>
      <c r="I76" s="1" t="s">
        <v>231</v>
      </c>
      <c r="J76" s="1">
        <v>1</v>
      </c>
      <c r="K76" s="1">
        <v>100</v>
      </c>
      <c r="L76" s="1">
        <f t="shared" si="11"/>
        <v>100</v>
      </c>
      <c r="M76" s="1" t="s">
        <v>63</v>
      </c>
      <c r="N76" s="1" t="s">
        <v>30</v>
      </c>
      <c r="O76" s="1" t="s">
        <v>79</v>
      </c>
      <c r="P76" s="1" t="s">
        <v>58</v>
      </c>
      <c r="Q76" s="1" t="s">
        <v>45</v>
      </c>
      <c r="R76" s="1" t="s">
        <v>34</v>
      </c>
      <c r="S76" s="1" t="s">
        <v>2620</v>
      </c>
      <c r="T76" s="1">
        <v>4</v>
      </c>
      <c r="U76" s="1" t="str">
        <f t="shared" si="9"/>
        <v>Keep</v>
      </c>
      <c r="V76" s="1" t="str">
        <f t="shared" si="12"/>
        <v>Ok</v>
      </c>
      <c r="W76" s="1" t="str">
        <f>IF(Raw_Data!K76=0,"Missing","Valid")</f>
        <v>Valid</v>
      </c>
      <c r="X76" s="3" t="str">
        <f t="shared" si="13"/>
        <v>OK</v>
      </c>
      <c r="Y76" s="1" t="str">
        <f t="shared" si="14"/>
        <v>Ok</v>
      </c>
      <c r="Z76" s="1" t="str">
        <f t="shared" si="15"/>
        <v>Ok</v>
      </c>
      <c r="AA76" s="1">
        <f t="shared" si="10"/>
        <v>100</v>
      </c>
      <c r="AB76" s="1" t="str">
        <f t="shared" si="16"/>
        <v>ok</v>
      </c>
      <c r="AC76" s="1" t="str">
        <f t="shared" si="17"/>
        <v>Not Returned</v>
      </c>
    </row>
    <row r="77" spans="1:29" x14ac:dyDescent="0.45">
      <c r="A77" s="1" t="s">
        <v>352</v>
      </c>
      <c r="B77" s="2" cm="1">
        <f t="array" ref="B77:D77">DATEVALUE(VLOOKUP(A77,Raw_Data!A76:D2076,{2,3,4},0))</f>
        <v>45350</v>
      </c>
      <c r="C77" s="2">
        <v>45349</v>
      </c>
      <c r="D77" s="2">
        <v>45356</v>
      </c>
      <c r="E77" s="1" t="s">
        <v>2551</v>
      </c>
      <c r="F77" s="1" t="s">
        <v>69</v>
      </c>
      <c r="G77" s="1" t="s">
        <v>70</v>
      </c>
      <c r="H77" s="1" t="s">
        <v>128</v>
      </c>
      <c r="I77" s="1" t="s">
        <v>169</v>
      </c>
      <c r="J77" s="1">
        <v>0</v>
      </c>
      <c r="K77" s="1">
        <v>500</v>
      </c>
      <c r="L77" s="1">
        <f t="shared" si="11"/>
        <v>0</v>
      </c>
      <c r="M77" s="1" t="s">
        <v>2619</v>
      </c>
      <c r="N77" s="1" t="s">
        <v>30</v>
      </c>
      <c r="O77" s="1" t="s">
        <v>64</v>
      </c>
      <c r="P77" s="1" t="s">
        <v>58</v>
      </c>
      <c r="Q77" s="1" t="s">
        <v>45</v>
      </c>
      <c r="R77" s="1" t="s">
        <v>34</v>
      </c>
      <c r="S77" s="1" t="s">
        <v>2620</v>
      </c>
      <c r="T77" s="1">
        <v>7</v>
      </c>
      <c r="U77" s="1" t="str">
        <f t="shared" si="9"/>
        <v>Keep</v>
      </c>
      <c r="V77" s="1" t="str">
        <f t="shared" si="12"/>
        <v>Fix</v>
      </c>
      <c r="W77" s="1" t="str">
        <f>IF(Raw_Data!K77=0,"Missing","Valid")</f>
        <v>Valid</v>
      </c>
      <c r="X77" s="3" t="str">
        <f t="shared" si="13"/>
        <v>Dispatch Error</v>
      </c>
      <c r="Y77" s="1" t="str">
        <f t="shared" si="14"/>
        <v>Ok</v>
      </c>
      <c r="Z77" s="1" t="str">
        <f t="shared" si="15"/>
        <v>Ok</v>
      </c>
      <c r="AA77" s="1">
        <f t="shared" si="10"/>
        <v>0</v>
      </c>
      <c r="AB77" s="1" t="str">
        <f t="shared" si="16"/>
        <v>ok</v>
      </c>
      <c r="AC77" s="1" t="str">
        <f t="shared" si="17"/>
        <v>Not Returned</v>
      </c>
    </row>
    <row r="78" spans="1:29" x14ac:dyDescent="0.45">
      <c r="A78" s="1" t="s">
        <v>354</v>
      </c>
      <c r="B78" s="2" cm="1">
        <f t="array" ref="B78:D78">DATEVALUE(VLOOKUP(A78,Raw_Data!A77:D2077,{2,3,4},0))</f>
        <v>45433</v>
      </c>
      <c r="C78" s="2">
        <v>45436</v>
      </c>
      <c r="D78" s="2">
        <v>45438</v>
      </c>
      <c r="E78" s="1" t="s">
        <v>2574</v>
      </c>
      <c r="F78" s="1" t="s">
        <v>69</v>
      </c>
      <c r="G78" s="1" t="s">
        <v>70</v>
      </c>
      <c r="H78" s="1" t="s">
        <v>128</v>
      </c>
      <c r="I78" s="1" t="s">
        <v>231</v>
      </c>
      <c r="J78" s="1">
        <v>3</v>
      </c>
      <c r="K78" s="1">
        <v>500</v>
      </c>
      <c r="L78" s="1">
        <f t="shared" si="11"/>
        <v>1500</v>
      </c>
      <c r="M78" s="1" t="s">
        <v>56</v>
      </c>
      <c r="N78" s="1" t="s">
        <v>93</v>
      </c>
      <c r="O78" s="1" t="s">
        <v>31</v>
      </c>
      <c r="P78" s="1" t="s">
        <v>58</v>
      </c>
      <c r="Q78" s="1" t="s">
        <v>33</v>
      </c>
      <c r="R78" s="1" t="s">
        <v>46</v>
      </c>
      <c r="S78" s="1" t="s">
        <v>2621</v>
      </c>
      <c r="T78" s="1">
        <v>2</v>
      </c>
      <c r="U78" s="1" t="str">
        <f t="shared" si="9"/>
        <v>Keep</v>
      </c>
      <c r="V78" s="1" t="str">
        <f t="shared" si="12"/>
        <v>Ok</v>
      </c>
      <c r="W78" s="1" t="str">
        <f>IF(Raw_Data!K78=0,"Missing","Valid")</f>
        <v>Valid</v>
      </c>
      <c r="X78" s="3" t="str">
        <f t="shared" si="13"/>
        <v>OK</v>
      </c>
      <c r="Y78" s="1" t="str">
        <f t="shared" si="14"/>
        <v>Ok</v>
      </c>
      <c r="Z78" s="1" t="str">
        <f t="shared" si="15"/>
        <v>Ok</v>
      </c>
      <c r="AA78" s="1">
        <f t="shared" si="10"/>
        <v>1500</v>
      </c>
      <c r="AB78" s="1" t="str">
        <f t="shared" si="16"/>
        <v>ok</v>
      </c>
      <c r="AC78" s="1" t="str">
        <f t="shared" si="17"/>
        <v>Unknwon</v>
      </c>
    </row>
    <row r="79" spans="1:29" x14ac:dyDescent="0.45">
      <c r="A79" s="1" t="s">
        <v>357</v>
      </c>
      <c r="B79" s="2" cm="1">
        <f t="array" ref="B79:D79">DATEVALUE(VLOOKUP(A79,Raw_Data!A78:D2078,{2,3,4},0))</f>
        <v>45636</v>
      </c>
      <c r="C79" s="2">
        <v>45634</v>
      </c>
      <c r="D79" s="2">
        <v>45637</v>
      </c>
      <c r="E79" s="1" t="s">
        <v>2575</v>
      </c>
      <c r="F79" s="1" t="s">
        <v>168</v>
      </c>
      <c r="G79" s="1" t="s">
        <v>41</v>
      </c>
      <c r="H79" s="1" t="s">
        <v>27</v>
      </c>
      <c r="I79" s="1" t="s">
        <v>28</v>
      </c>
      <c r="J79" s="1">
        <v>0</v>
      </c>
      <c r="K79" s="1">
        <v>500</v>
      </c>
      <c r="L79" s="1">
        <f t="shared" si="11"/>
        <v>0</v>
      </c>
      <c r="M79" s="1" t="s">
        <v>2619</v>
      </c>
      <c r="N79" s="1" t="s">
        <v>57</v>
      </c>
      <c r="O79" s="1" t="s">
        <v>44</v>
      </c>
      <c r="P79" s="1" t="s">
        <v>58</v>
      </c>
      <c r="Q79" s="1" t="s">
        <v>45</v>
      </c>
      <c r="R79" s="1" t="s">
        <v>46</v>
      </c>
      <c r="S79" s="1" t="s">
        <v>245</v>
      </c>
      <c r="T79" s="1">
        <v>3</v>
      </c>
      <c r="U79" s="1" t="str">
        <f t="shared" si="9"/>
        <v>Keep</v>
      </c>
      <c r="V79" s="1" t="str">
        <f t="shared" si="12"/>
        <v>Fix</v>
      </c>
      <c r="W79" s="1" t="str">
        <f>IF(Raw_Data!K79=0,"Missing","Valid")</f>
        <v>Valid</v>
      </c>
      <c r="X79" s="3" t="str">
        <f t="shared" si="13"/>
        <v>Dispatch Error</v>
      </c>
      <c r="Y79" s="1" t="str">
        <f t="shared" si="14"/>
        <v>Ok</v>
      </c>
      <c r="Z79" s="1" t="str">
        <f t="shared" si="15"/>
        <v>Ok</v>
      </c>
      <c r="AA79" s="1">
        <f t="shared" si="10"/>
        <v>0</v>
      </c>
      <c r="AB79" s="1" t="str">
        <f t="shared" si="16"/>
        <v>ok</v>
      </c>
      <c r="AC79" s="1" t="str">
        <f t="shared" si="17"/>
        <v>Wrong Item</v>
      </c>
    </row>
    <row r="80" spans="1:29" x14ac:dyDescent="0.45">
      <c r="A80" s="1" t="s">
        <v>360</v>
      </c>
      <c r="B80" s="2" cm="1">
        <f t="array" ref="B80:D80">DATEVALUE(VLOOKUP(A80,Raw_Data!A79:D2079,{2,3,4},0))</f>
        <v>45573</v>
      </c>
      <c r="C80" s="2">
        <v>45576</v>
      </c>
      <c r="D80" s="2">
        <v>45580</v>
      </c>
      <c r="E80" s="1" t="s">
        <v>2576</v>
      </c>
      <c r="F80" s="1" t="s">
        <v>147</v>
      </c>
      <c r="G80" s="1" t="s">
        <v>147</v>
      </c>
      <c r="H80" s="1" t="s">
        <v>42</v>
      </c>
      <c r="I80" s="1" t="s">
        <v>43</v>
      </c>
      <c r="J80" s="1">
        <v>-1</v>
      </c>
      <c r="K80" s="1">
        <v>100</v>
      </c>
      <c r="L80" s="1">
        <f t="shared" si="11"/>
        <v>-100</v>
      </c>
      <c r="M80" s="1" t="s">
        <v>56</v>
      </c>
      <c r="N80" s="1" t="s">
        <v>93</v>
      </c>
      <c r="O80" s="1" t="s">
        <v>64</v>
      </c>
      <c r="P80" s="1" t="s">
        <v>58</v>
      </c>
      <c r="Q80" s="1" t="s">
        <v>45</v>
      </c>
      <c r="R80" s="1" t="s">
        <v>2620</v>
      </c>
      <c r="S80" s="1" t="s">
        <v>2620</v>
      </c>
      <c r="T80" s="1">
        <v>4</v>
      </c>
      <c r="U80" s="1" t="str">
        <f t="shared" si="9"/>
        <v>Keep</v>
      </c>
      <c r="V80" s="1" t="str">
        <f t="shared" si="12"/>
        <v>Fix</v>
      </c>
      <c r="W80" s="1" t="str">
        <f>IF(Raw_Data!K80=0,"Missing","Valid")</f>
        <v>Valid</v>
      </c>
      <c r="X80" s="3" t="str">
        <f t="shared" si="13"/>
        <v>OK</v>
      </c>
      <c r="Y80" s="1" t="str">
        <f t="shared" si="14"/>
        <v>Ok</v>
      </c>
      <c r="Z80" s="1" t="str">
        <f t="shared" si="15"/>
        <v>Ok</v>
      </c>
      <c r="AA80" s="1">
        <f t="shared" si="10"/>
        <v>-100</v>
      </c>
      <c r="AB80" s="1" t="str">
        <f t="shared" si="16"/>
        <v>ok</v>
      </c>
      <c r="AC80" s="1" t="str">
        <f t="shared" si="17"/>
        <v>Wrong</v>
      </c>
    </row>
    <row r="81" spans="1:29" x14ac:dyDescent="0.45">
      <c r="A81" s="1" t="s">
        <v>362</v>
      </c>
      <c r="B81" s="2" cm="1">
        <f t="array" ref="B81:D81">DATEVALUE(VLOOKUP(A81,Raw_Data!A80:D2080,{2,3,4},0))</f>
        <v>45620</v>
      </c>
      <c r="C81" s="2">
        <v>45621</v>
      </c>
      <c r="D81" s="2">
        <v>45620</v>
      </c>
      <c r="E81" s="1" t="s">
        <v>2577</v>
      </c>
      <c r="F81" s="1" t="s">
        <v>69</v>
      </c>
      <c r="G81" s="1" t="s">
        <v>70</v>
      </c>
      <c r="H81" s="1" t="s">
        <v>27</v>
      </c>
      <c r="I81" s="1" t="s">
        <v>55</v>
      </c>
      <c r="J81" s="1">
        <v>3</v>
      </c>
      <c r="K81" s="1">
        <v>0</v>
      </c>
      <c r="L81" s="1">
        <f t="shared" si="11"/>
        <v>0</v>
      </c>
      <c r="M81" s="1" t="s">
        <v>63</v>
      </c>
      <c r="N81" s="1" t="s">
        <v>57</v>
      </c>
      <c r="O81" s="1" t="s">
        <v>79</v>
      </c>
      <c r="P81" s="1" t="s">
        <v>58</v>
      </c>
      <c r="Q81" s="1" t="s">
        <v>33</v>
      </c>
      <c r="R81" s="1" t="s">
        <v>34</v>
      </c>
      <c r="S81" s="1" t="s">
        <v>2620</v>
      </c>
      <c r="T81" s="1">
        <v>-1</v>
      </c>
      <c r="U81" s="1" t="str">
        <f t="shared" si="9"/>
        <v>Keep</v>
      </c>
      <c r="V81" s="1" t="str">
        <f t="shared" si="12"/>
        <v>Ok</v>
      </c>
      <c r="W81" s="1" t="str">
        <f>IF(Raw_Data!K81=0,"Missing","Valid")</f>
        <v>Missing</v>
      </c>
      <c r="X81" s="3" t="str">
        <f t="shared" si="13"/>
        <v>Delivery Before Dispatch</v>
      </c>
      <c r="Y81" s="1" t="str">
        <f t="shared" si="14"/>
        <v>Fix</v>
      </c>
      <c r="Z81" s="1" t="str">
        <f t="shared" si="15"/>
        <v>Ok</v>
      </c>
      <c r="AA81" s="1">
        <f t="shared" si="10"/>
        <v>0</v>
      </c>
      <c r="AB81" s="1" t="str">
        <f t="shared" si="16"/>
        <v>ok</v>
      </c>
      <c r="AC81" s="1" t="str">
        <f t="shared" si="17"/>
        <v>Not Returned</v>
      </c>
    </row>
    <row r="82" spans="1:29" x14ac:dyDescent="0.45">
      <c r="A82" s="1" t="s">
        <v>366</v>
      </c>
      <c r="B82" s="2" cm="1">
        <f t="array" ref="B82:D82">DATEVALUE(VLOOKUP(A82,Raw_Data!A81:D2081,{2,3,4},0))</f>
        <v>45431</v>
      </c>
      <c r="C82" s="2">
        <v>45431</v>
      </c>
      <c r="D82" s="2">
        <v>45431</v>
      </c>
      <c r="E82" s="1" t="s">
        <v>2578</v>
      </c>
      <c r="F82" s="1" t="s">
        <v>2607</v>
      </c>
      <c r="G82" s="1" t="s">
        <v>41</v>
      </c>
      <c r="H82" s="1" t="s">
        <v>71</v>
      </c>
      <c r="I82" s="1" t="s">
        <v>117</v>
      </c>
      <c r="J82" s="1">
        <v>-1</v>
      </c>
      <c r="K82" s="1">
        <v>500</v>
      </c>
      <c r="L82" s="1">
        <f t="shared" si="11"/>
        <v>-500</v>
      </c>
      <c r="M82" s="1" t="s">
        <v>29</v>
      </c>
      <c r="N82" s="1" t="s">
        <v>30</v>
      </c>
      <c r="O82" s="1" t="s">
        <v>64</v>
      </c>
      <c r="P82" s="1" t="s">
        <v>85</v>
      </c>
      <c r="Q82" s="1" t="s">
        <v>33</v>
      </c>
      <c r="R82" s="1" t="s">
        <v>2620</v>
      </c>
      <c r="S82" s="1" t="s">
        <v>2620</v>
      </c>
      <c r="T82" s="1">
        <v>0</v>
      </c>
      <c r="U82" s="1" t="str">
        <f t="shared" si="9"/>
        <v>Keep</v>
      </c>
      <c r="V82" s="1" t="str">
        <f t="shared" si="12"/>
        <v>Fix</v>
      </c>
      <c r="W82" s="1" t="str">
        <f>IF(Raw_Data!K82=0,"Missing","Valid")</f>
        <v>Valid</v>
      </c>
      <c r="X82" s="3" t="str">
        <f t="shared" si="13"/>
        <v>OK</v>
      </c>
      <c r="Y82" s="1" t="str">
        <f t="shared" si="14"/>
        <v>Ok</v>
      </c>
      <c r="Z82" s="1" t="str">
        <f t="shared" si="15"/>
        <v>Ok</v>
      </c>
      <c r="AA82" s="1">
        <f t="shared" si="10"/>
        <v>-500</v>
      </c>
      <c r="AB82" s="1" t="str">
        <f t="shared" si="16"/>
        <v>ok</v>
      </c>
      <c r="AC82" s="1" t="str">
        <f t="shared" si="17"/>
        <v>Wrong</v>
      </c>
    </row>
    <row r="83" spans="1:29" x14ac:dyDescent="0.45">
      <c r="A83" s="1" t="s">
        <v>369</v>
      </c>
      <c r="B83" s="2" cm="1">
        <f t="array" ref="B83:D83">DATEVALUE(VLOOKUP(A83,Raw_Data!A82:D2082,{2,3,4},0))</f>
        <v>45295</v>
      </c>
      <c r="C83" s="2">
        <v>45294</v>
      </c>
      <c r="D83" s="2">
        <v>45295</v>
      </c>
      <c r="E83" s="1" t="s">
        <v>2579</v>
      </c>
      <c r="F83" s="1" t="s">
        <v>69</v>
      </c>
      <c r="G83" s="1" t="s">
        <v>70</v>
      </c>
      <c r="H83" s="1" t="s">
        <v>42</v>
      </c>
      <c r="I83" s="1" t="s">
        <v>78</v>
      </c>
      <c r="J83" s="1">
        <v>2</v>
      </c>
      <c r="K83" s="1">
        <v>2000</v>
      </c>
      <c r="L83" s="1">
        <f t="shared" si="11"/>
        <v>4000</v>
      </c>
      <c r="M83" s="1" t="s">
        <v>29</v>
      </c>
      <c r="N83" s="1" t="s">
        <v>30</v>
      </c>
      <c r="O83" s="1" t="s">
        <v>44</v>
      </c>
      <c r="P83" s="1" t="s">
        <v>58</v>
      </c>
      <c r="Q83" s="1" t="s">
        <v>45</v>
      </c>
      <c r="R83" s="1" t="s">
        <v>2620</v>
      </c>
      <c r="S83" s="1" t="s">
        <v>2620</v>
      </c>
      <c r="T83" s="1">
        <v>1</v>
      </c>
      <c r="U83" s="1" t="str">
        <f t="shared" si="9"/>
        <v>Keep</v>
      </c>
      <c r="V83" s="1" t="str">
        <f t="shared" si="12"/>
        <v>Ok</v>
      </c>
      <c r="W83" s="1" t="str">
        <f>IF(Raw_Data!K83=0,"Missing","Valid")</f>
        <v>Valid</v>
      </c>
      <c r="X83" s="3" t="str">
        <f t="shared" si="13"/>
        <v>Dispatch Error</v>
      </c>
      <c r="Y83" s="1" t="str">
        <f t="shared" si="14"/>
        <v>Ok</v>
      </c>
      <c r="Z83" s="1" t="str">
        <f t="shared" si="15"/>
        <v>Ok</v>
      </c>
      <c r="AA83" s="1">
        <f t="shared" si="10"/>
        <v>4000</v>
      </c>
      <c r="AB83" s="1" t="str">
        <f t="shared" si="16"/>
        <v>ok</v>
      </c>
      <c r="AC83" s="1" t="str">
        <f t="shared" si="17"/>
        <v>Not Returned</v>
      </c>
    </row>
    <row r="84" spans="1:29" x14ac:dyDescent="0.45">
      <c r="A84" s="1" t="s">
        <v>373</v>
      </c>
      <c r="B84" s="2" cm="1">
        <f t="array" ref="B84:D84">DATEVALUE(VLOOKUP(A84,Raw_Data!A83:D2083,{2,3,4},0))</f>
        <v>45408</v>
      </c>
      <c r="C84" s="2">
        <v>45406</v>
      </c>
      <c r="D84" s="2">
        <v>45409</v>
      </c>
      <c r="E84" s="1" t="s">
        <v>2547</v>
      </c>
      <c r="F84" s="1" t="s">
        <v>2607</v>
      </c>
      <c r="G84" s="1" t="s">
        <v>41</v>
      </c>
      <c r="H84" s="1" t="s">
        <v>27</v>
      </c>
      <c r="I84" s="1" t="s">
        <v>84</v>
      </c>
      <c r="J84" s="1">
        <v>-1</v>
      </c>
      <c r="K84" s="1">
        <v>100</v>
      </c>
      <c r="L84" s="1">
        <f t="shared" si="11"/>
        <v>-100</v>
      </c>
      <c r="M84" s="1" t="s">
        <v>29</v>
      </c>
      <c r="N84" s="1" t="s">
        <v>57</v>
      </c>
      <c r="O84" s="1" t="s">
        <v>44</v>
      </c>
      <c r="P84" s="1" t="s">
        <v>32</v>
      </c>
      <c r="Q84" s="1" t="s">
        <v>45</v>
      </c>
      <c r="R84" s="1" t="s">
        <v>34</v>
      </c>
      <c r="S84" s="1" t="s">
        <v>2620</v>
      </c>
      <c r="T84" s="1">
        <v>3</v>
      </c>
      <c r="U84" s="1" t="str">
        <f t="shared" si="9"/>
        <v>Keep</v>
      </c>
      <c r="V84" s="1" t="str">
        <f t="shared" si="12"/>
        <v>Fix</v>
      </c>
      <c r="W84" s="1" t="str">
        <f>IF(Raw_Data!K84=0,"Missing","Valid")</f>
        <v>Valid</v>
      </c>
      <c r="X84" s="3" t="str">
        <f t="shared" si="13"/>
        <v>Dispatch Error</v>
      </c>
      <c r="Y84" s="1" t="str">
        <f t="shared" si="14"/>
        <v>Ok</v>
      </c>
      <c r="Z84" s="1" t="str">
        <f t="shared" si="15"/>
        <v>Ok</v>
      </c>
      <c r="AA84" s="1">
        <f t="shared" si="10"/>
        <v>-100</v>
      </c>
      <c r="AB84" s="1" t="str">
        <f t="shared" si="16"/>
        <v>ok</v>
      </c>
      <c r="AC84" s="1" t="str">
        <f t="shared" si="17"/>
        <v>Not Returned</v>
      </c>
    </row>
    <row r="85" spans="1:29" x14ac:dyDescent="0.45">
      <c r="A85" s="1" t="s">
        <v>376</v>
      </c>
      <c r="B85" s="2" cm="1">
        <f t="array" ref="B85:D85">DATEVALUE(VLOOKUP(A85,Raw_Data!A84:D2084,{2,3,4},0))</f>
        <v>45450</v>
      </c>
      <c r="C85" s="2">
        <v>45449</v>
      </c>
      <c r="D85" s="2">
        <v>45448</v>
      </c>
      <c r="E85" s="1" t="s">
        <v>2580</v>
      </c>
      <c r="F85" s="1" t="s">
        <v>2607</v>
      </c>
      <c r="G85" s="1" t="s">
        <v>41</v>
      </c>
      <c r="H85" s="1" t="s">
        <v>71</v>
      </c>
      <c r="I85" s="1" t="s">
        <v>92</v>
      </c>
      <c r="J85" s="1">
        <v>1</v>
      </c>
      <c r="K85" s="1">
        <v>2000</v>
      </c>
      <c r="L85" s="1">
        <f t="shared" si="11"/>
        <v>2000</v>
      </c>
      <c r="M85" s="1" t="s">
        <v>63</v>
      </c>
      <c r="N85" s="1" t="s">
        <v>57</v>
      </c>
      <c r="O85" s="1" t="s">
        <v>79</v>
      </c>
      <c r="P85" s="1" t="s">
        <v>58</v>
      </c>
      <c r="Q85" s="1" t="s">
        <v>33</v>
      </c>
      <c r="R85" s="1" t="s">
        <v>46</v>
      </c>
      <c r="S85" s="1" t="s">
        <v>47</v>
      </c>
      <c r="T85" s="1">
        <v>-1</v>
      </c>
      <c r="U85" s="1" t="str">
        <f t="shared" si="9"/>
        <v>Keep</v>
      </c>
      <c r="V85" s="1" t="str">
        <f t="shared" si="12"/>
        <v>Ok</v>
      </c>
      <c r="W85" s="1" t="str">
        <f>IF(Raw_Data!K85=0,"Missing","Valid")</f>
        <v>Valid</v>
      </c>
      <c r="X85" s="3" t="str">
        <f t="shared" si="13"/>
        <v>Dispatch Error</v>
      </c>
      <c r="Y85" s="1" t="str">
        <f t="shared" si="14"/>
        <v>Ok</v>
      </c>
      <c r="Z85" s="1" t="str">
        <f t="shared" si="15"/>
        <v>Ok</v>
      </c>
      <c r="AA85" s="1">
        <f t="shared" si="10"/>
        <v>2000</v>
      </c>
      <c r="AB85" s="1" t="str">
        <f t="shared" si="16"/>
        <v>ok</v>
      </c>
      <c r="AC85" s="1" t="str">
        <f t="shared" si="17"/>
        <v>Late Delivery</v>
      </c>
    </row>
    <row r="86" spans="1:29" x14ac:dyDescent="0.45">
      <c r="A86" s="1" t="s">
        <v>380</v>
      </c>
      <c r="B86" s="2" cm="1">
        <f t="array" ref="B86:D86">DATEVALUE(VLOOKUP(A86,Raw_Data!A85:D2085,{2,3,4},0))</f>
        <v>45587</v>
      </c>
      <c r="C86" s="2">
        <v>45586</v>
      </c>
      <c r="D86" s="2">
        <v>45591</v>
      </c>
      <c r="E86" s="1" t="s">
        <v>2534</v>
      </c>
      <c r="F86" s="1" t="s">
        <v>2607</v>
      </c>
      <c r="G86" s="1" t="s">
        <v>41</v>
      </c>
      <c r="H86" s="1" t="s">
        <v>42</v>
      </c>
      <c r="I86" s="1" t="s">
        <v>122</v>
      </c>
      <c r="J86" s="1">
        <v>3</v>
      </c>
      <c r="K86" s="1">
        <v>2000</v>
      </c>
      <c r="L86" s="1">
        <f t="shared" si="11"/>
        <v>6000</v>
      </c>
      <c r="M86" s="1" t="s">
        <v>29</v>
      </c>
      <c r="N86" s="1" t="s">
        <v>93</v>
      </c>
      <c r="O86" s="1" t="s">
        <v>44</v>
      </c>
      <c r="P86" s="1" t="s">
        <v>85</v>
      </c>
      <c r="Q86" s="1" t="s">
        <v>45</v>
      </c>
      <c r="R86" s="1" t="s">
        <v>34</v>
      </c>
      <c r="S86" s="1" t="s">
        <v>2620</v>
      </c>
      <c r="T86" s="1">
        <v>5</v>
      </c>
      <c r="U86" s="1" t="str">
        <f t="shared" si="9"/>
        <v>Keep</v>
      </c>
      <c r="V86" s="1" t="str">
        <f t="shared" si="12"/>
        <v>Ok</v>
      </c>
      <c r="W86" s="1" t="str">
        <f>IF(Raw_Data!K86=0,"Missing","Valid")</f>
        <v>Valid</v>
      </c>
      <c r="X86" s="3" t="str">
        <f t="shared" si="13"/>
        <v>Dispatch Error</v>
      </c>
      <c r="Y86" s="1" t="str">
        <f t="shared" si="14"/>
        <v>Ok</v>
      </c>
      <c r="Z86" s="1" t="str">
        <f t="shared" si="15"/>
        <v>Ok</v>
      </c>
      <c r="AA86" s="1">
        <f t="shared" si="10"/>
        <v>6000</v>
      </c>
      <c r="AB86" s="1" t="str">
        <f t="shared" si="16"/>
        <v>ok</v>
      </c>
      <c r="AC86" s="1" t="str">
        <f t="shared" si="17"/>
        <v>Not Returned</v>
      </c>
    </row>
    <row r="87" spans="1:29" x14ac:dyDescent="0.45">
      <c r="A87" s="1" t="s">
        <v>381</v>
      </c>
      <c r="B87" s="2" cm="1">
        <f t="array" ref="B87:D87">DATEVALUE(VLOOKUP(A87,Raw_Data!A86:D2086,{2,3,4},0))</f>
        <v>45587</v>
      </c>
      <c r="C87" s="2">
        <v>45590</v>
      </c>
      <c r="D87" s="2">
        <v>45593</v>
      </c>
      <c r="E87" s="1" t="s">
        <v>2560</v>
      </c>
      <c r="F87" s="1" t="s">
        <v>53</v>
      </c>
      <c r="G87" s="1" t="s">
        <v>54</v>
      </c>
      <c r="H87" s="1" t="s">
        <v>128</v>
      </c>
      <c r="I87" s="1" t="s">
        <v>231</v>
      </c>
      <c r="J87" s="1">
        <v>1</v>
      </c>
      <c r="K87" s="1">
        <v>1000</v>
      </c>
      <c r="L87" s="1">
        <f t="shared" si="11"/>
        <v>1000</v>
      </c>
      <c r="M87" s="1" t="s">
        <v>29</v>
      </c>
      <c r="N87" s="1" t="s">
        <v>30</v>
      </c>
      <c r="O87" s="1" t="s">
        <v>79</v>
      </c>
      <c r="P87" s="1" t="s">
        <v>85</v>
      </c>
      <c r="Q87" s="1" t="s">
        <v>45</v>
      </c>
      <c r="R87" s="1" t="s">
        <v>34</v>
      </c>
      <c r="S87" s="1" t="s">
        <v>2620</v>
      </c>
      <c r="T87" s="1">
        <v>3</v>
      </c>
      <c r="U87" s="1" t="str">
        <f t="shared" si="9"/>
        <v>Keep</v>
      </c>
      <c r="V87" s="1" t="str">
        <f t="shared" si="12"/>
        <v>Ok</v>
      </c>
      <c r="W87" s="1" t="str">
        <f>IF(Raw_Data!K87=0,"Missing","Valid")</f>
        <v>Valid</v>
      </c>
      <c r="X87" s="3" t="str">
        <f t="shared" si="13"/>
        <v>OK</v>
      </c>
      <c r="Y87" s="1" t="str">
        <f t="shared" si="14"/>
        <v>Ok</v>
      </c>
      <c r="Z87" s="1" t="str">
        <f t="shared" si="15"/>
        <v>Ok</v>
      </c>
      <c r="AA87" s="1">
        <f t="shared" si="10"/>
        <v>1000</v>
      </c>
      <c r="AB87" s="1" t="str">
        <f t="shared" si="16"/>
        <v>ok</v>
      </c>
      <c r="AC87" s="1" t="str">
        <f t="shared" si="17"/>
        <v>Not Returned</v>
      </c>
    </row>
    <row r="88" spans="1:29" x14ac:dyDescent="0.45">
      <c r="A88" s="1" t="s">
        <v>382</v>
      </c>
      <c r="B88" s="2" cm="1">
        <f t="array" ref="B88:D88">DATEVALUE(VLOOKUP(A88,Raw_Data!A87:D2087,{2,3,4},0))</f>
        <v>45559</v>
      </c>
      <c r="C88" s="2">
        <v>45557</v>
      </c>
      <c r="D88" s="2">
        <v>45560</v>
      </c>
      <c r="E88" s="1" t="s">
        <v>2532</v>
      </c>
      <c r="F88" s="1" t="s">
        <v>168</v>
      </c>
      <c r="G88" s="1" t="s">
        <v>41</v>
      </c>
      <c r="H88" s="1" t="s">
        <v>71</v>
      </c>
      <c r="I88" s="1" t="s">
        <v>117</v>
      </c>
      <c r="J88" s="1">
        <v>2</v>
      </c>
      <c r="K88" s="1">
        <v>500</v>
      </c>
      <c r="L88" s="1">
        <f t="shared" si="11"/>
        <v>1000</v>
      </c>
      <c r="M88" s="1" t="s">
        <v>2619</v>
      </c>
      <c r="N88" s="1" t="s">
        <v>30</v>
      </c>
      <c r="O88" s="1" t="s">
        <v>31</v>
      </c>
      <c r="P88" s="1" t="s">
        <v>32</v>
      </c>
      <c r="Q88" s="1" t="s">
        <v>45</v>
      </c>
      <c r="R88" s="1" t="s">
        <v>46</v>
      </c>
      <c r="S88" s="1" t="s">
        <v>2621</v>
      </c>
      <c r="T88" s="1">
        <v>3</v>
      </c>
      <c r="U88" s="1" t="str">
        <f t="shared" si="9"/>
        <v>Keep</v>
      </c>
      <c r="V88" s="1" t="str">
        <f t="shared" si="12"/>
        <v>Ok</v>
      </c>
      <c r="W88" s="1" t="str">
        <f>IF(Raw_Data!K88=0,"Missing","Valid")</f>
        <v>Valid</v>
      </c>
      <c r="X88" s="3" t="str">
        <f t="shared" si="13"/>
        <v>Dispatch Error</v>
      </c>
      <c r="Y88" s="1" t="str">
        <f t="shared" si="14"/>
        <v>Ok</v>
      </c>
      <c r="Z88" s="1" t="str">
        <f t="shared" si="15"/>
        <v>Ok</v>
      </c>
      <c r="AA88" s="1">
        <f t="shared" si="10"/>
        <v>1000</v>
      </c>
      <c r="AB88" s="1" t="str">
        <f t="shared" si="16"/>
        <v>ok</v>
      </c>
      <c r="AC88" s="1" t="str">
        <f t="shared" si="17"/>
        <v>Unknwon</v>
      </c>
    </row>
    <row r="89" spans="1:29" x14ac:dyDescent="0.45">
      <c r="A89" s="1" t="s">
        <v>385</v>
      </c>
      <c r="B89" s="2" cm="1">
        <f t="array" ref="B89:D89">DATEVALUE(VLOOKUP(A89,Raw_Data!A88:D2088,{2,3,4},0))</f>
        <v>45637</v>
      </c>
      <c r="C89" s="2">
        <v>45638</v>
      </c>
      <c r="D89" s="2">
        <v>45641</v>
      </c>
      <c r="E89" s="1" t="s">
        <v>2581</v>
      </c>
      <c r="F89" s="1" t="s">
        <v>2608</v>
      </c>
      <c r="G89" s="1" t="s">
        <v>41</v>
      </c>
      <c r="H89" s="1" t="s">
        <v>71</v>
      </c>
      <c r="I89" s="1" t="s">
        <v>72</v>
      </c>
      <c r="J89" s="1">
        <v>2</v>
      </c>
      <c r="K89" s="1">
        <v>1000</v>
      </c>
      <c r="L89" s="1">
        <f t="shared" si="11"/>
        <v>2000</v>
      </c>
      <c r="M89" s="1" t="s">
        <v>56</v>
      </c>
      <c r="N89" s="1" t="s">
        <v>30</v>
      </c>
      <c r="O89" s="1" t="s">
        <v>31</v>
      </c>
      <c r="P89" s="1" t="s">
        <v>85</v>
      </c>
      <c r="Q89" s="1" t="s">
        <v>33</v>
      </c>
      <c r="R89" s="1" t="s">
        <v>34</v>
      </c>
      <c r="S89" s="1" t="s">
        <v>2620</v>
      </c>
      <c r="T89" s="1">
        <v>3</v>
      </c>
      <c r="U89" s="1" t="str">
        <f t="shared" si="9"/>
        <v>Keep</v>
      </c>
      <c r="V89" s="1" t="str">
        <f t="shared" si="12"/>
        <v>Ok</v>
      </c>
      <c r="W89" s="1" t="str">
        <f>IF(Raw_Data!K89=0,"Missing","Valid")</f>
        <v>Valid</v>
      </c>
      <c r="X89" s="3" t="str">
        <f t="shared" si="13"/>
        <v>OK</v>
      </c>
      <c r="Y89" s="1" t="str">
        <f t="shared" si="14"/>
        <v>Ok</v>
      </c>
      <c r="Z89" s="1" t="str">
        <f t="shared" si="15"/>
        <v>Ok</v>
      </c>
      <c r="AA89" s="1">
        <f t="shared" si="10"/>
        <v>2000</v>
      </c>
      <c r="AB89" s="1" t="str">
        <f t="shared" si="16"/>
        <v>ok</v>
      </c>
      <c r="AC89" s="1" t="str">
        <f t="shared" si="17"/>
        <v>Not Returned</v>
      </c>
    </row>
    <row r="90" spans="1:29" x14ac:dyDescent="0.45">
      <c r="A90" s="1" t="s">
        <v>388</v>
      </c>
      <c r="B90" s="2" cm="1">
        <f t="array" ref="B90:D90">DATEVALUE(VLOOKUP(A90,Raw_Data!A89:D2089,{2,3,4},0))</f>
        <v>45396</v>
      </c>
      <c r="C90" s="2">
        <v>45397</v>
      </c>
      <c r="D90" s="2">
        <v>45403</v>
      </c>
      <c r="E90" s="1" t="s">
        <v>2582</v>
      </c>
      <c r="F90" s="1" t="s">
        <v>69</v>
      </c>
      <c r="G90" s="1" t="s">
        <v>70</v>
      </c>
      <c r="H90" s="1" t="s">
        <v>128</v>
      </c>
      <c r="I90" s="1" t="s">
        <v>169</v>
      </c>
      <c r="J90" s="1">
        <v>-1</v>
      </c>
      <c r="K90" s="1">
        <v>100</v>
      </c>
      <c r="L90" s="1">
        <f t="shared" si="11"/>
        <v>-100</v>
      </c>
      <c r="M90" s="1" t="s">
        <v>29</v>
      </c>
      <c r="N90" s="1" t="s">
        <v>30</v>
      </c>
      <c r="O90" s="1" t="s">
        <v>31</v>
      </c>
      <c r="P90" s="1" t="s">
        <v>32</v>
      </c>
      <c r="Q90" s="1" t="s">
        <v>33</v>
      </c>
      <c r="R90" s="1" t="s">
        <v>2620</v>
      </c>
      <c r="S90" s="1" t="s">
        <v>2620</v>
      </c>
      <c r="T90" s="1">
        <v>6</v>
      </c>
      <c r="U90" s="1" t="str">
        <f t="shared" si="9"/>
        <v>Keep</v>
      </c>
      <c r="V90" s="1" t="str">
        <f t="shared" si="12"/>
        <v>Fix</v>
      </c>
      <c r="W90" s="1" t="str">
        <f>IF(Raw_Data!K90=0,"Missing","Valid")</f>
        <v>Valid</v>
      </c>
      <c r="X90" s="3" t="str">
        <f t="shared" si="13"/>
        <v>OK</v>
      </c>
      <c r="Y90" s="1" t="str">
        <f t="shared" si="14"/>
        <v>Ok</v>
      </c>
      <c r="Z90" s="1" t="str">
        <f t="shared" si="15"/>
        <v>Ok</v>
      </c>
      <c r="AA90" s="1">
        <f t="shared" si="10"/>
        <v>-100</v>
      </c>
      <c r="AB90" s="1" t="str">
        <f t="shared" si="16"/>
        <v>ok</v>
      </c>
      <c r="AC90" s="1" t="str">
        <f t="shared" si="17"/>
        <v>Wrong</v>
      </c>
    </row>
    <row r="91" spans="1:29" x14ac:dyDescent="0.45">
      <c r="A91" s="1" t="s">
        <v>392</v>
      </c>
      <c r="B91" s="2" cm="1">
        <f t="array" ref="B91:D91">DATEVALUE(VLOOKUP(A91,Raw_Data!A90:D2090,{2,3,4},0))</f>
        <v>45440</v>
      </c>
      <c r="C91" s="2">
        <v>45440</v>
      </c>
      <c r="D91" s="2">
        <v>45443</v>
      </c>
      <c r="E91" s="1" t="s">
        <v>2564</v>
      </c>
      <c r="F91" s="1" t="s">
        <v>69</v>
      </c>
      <c r="G91" s="1" t="s">
        <v>70</v>
      </c>
      <c r="H91" s="1" t="s">
        <v>42</v>
      </c>
      <c r="I91" s="1" t="s">
        <v>122</v>
      </c>
      <c r="J91" s="1">
        <v>3</v>
      </c>
      <c r="K91" s="1">
        <v>2000</v>
      </c>
      <c r="L91" s="1">
        <f t="shared" si="11"/>
        <v>6000</v>
      </c>
      <c r="M91" s="1" t="s">
        <v>29</v>
      </c>
      <c r="N91" s="1" t="s">
        <v>30</v>
      </c>
      <c r="O91" s="1" t="s">
        <v>79</v>
      </c>
      <c r="P91" s="1" t="s">
        <v>85</v>
      </c>
      <c r="Q91" s="1" t="s">
        <v>33</v>
      </c>
      <c r="R91" s="1" t="s">
        <v>34</v>
      </c>
      <c r="S91" s="1" t="s">
        <v>2620</v>
      </c>
      <c r="T91" s="1">
        <v>3</v>
      </c>
      <c r="U91" s="1" t="str">
        <f t="shared" si="9"/>
        <v>Keep</v>
      </c>
      <c r="V91" s="1" t="str">
        <f t="shared" si="12"/>
        <v>Ok</v>
      </c>
      <c r="W91" s="1" t="str">
        <f>IF(Raw_Data!K91=0,"Missing","Valid")</f>
        <v>Valid</v>
      </c>
      <c r="X91" s="3" t="str">
        <f t="shared" si="13"/>
        <v>OK</v>
      </c>
      <c r="Y91" s="1" t="str">
        <f t="shared" si="14"/>
        <v>Ok</v>
      </c>
      <c r="Z91" s="1" t="str">
        <f t="shared" si="15"/>
        <v>Ok</v>
      </c>
      <c r="AA91" s="1">
        <f t="shared" si="10"/>
        <v>6000</v>
      </c>
      <c r="AB91" s="1" t="str">
        <f t="shared" si="16"/>
        <v>ok</v>
      </c>
      <c r="AC91" s="1" t="str">
        <f t="shared" si="17"/>
        <v>Not Returned</v>
      </c>
    </row>
    <row r="92" spans="1:29" x14ac:dyDescent="0.45">
      <c r="A92" s="1" t="s">
        <v>395</v>
      </c>
      <c r="B92" s="2" cm="1">
        <f t="array" ref="B92:D92">DATEVALUE(VLOOKUP(A92,Raw_Data!A91:D2091,{2,3,4},0))</f>
        <v>45493</v>
      </c>
      <c r="C92" s="2">
        <v>45494</v>
      </c>
      <c r="D92" s="2">
        <v>45497</v>
      </c>
      <c r="E92" s="1" t="s">
        <v>2573</v>
      </c>
      <c r="F92" s="1" t="s">
        <v>69</v>
      </c>
      <c r="G92" s="1" t="s">
        <v>70</v>
      </c>
      <c r="H92" s="1" t="s">
        <v>27</v>
      </c>
      <c r="I92" s="1" t="s">
        <v>55</v>
      </c>
      <c r="J92" s="1">
        <v>-1</v>
      </c>
      <c r="K92" s="1">
        <v>2000</v>
      </c>
      <c r="L92" s="1">
        <f t="shared" si="11"/>
        <v>-2000</v>
      </c>
      <c r="M92" s="1" t="s">
        <v>63</v>
      </c>
      <c r="N92" s="1" t="s">
        <v>57</v>
      </c>
      <c r="O92" s="1" t="s">
        <v>79</v>
      </c>
      <c r="P92" s="1" t="s">
        <v>32</v>
      </c>
      <c r="Q92" s="1" t="s">
        <v>45</v>
      </c>
      <c r="R92" s="1" t="s">
        <v>46</v>
      </c>
      <c r="S92" s="1" t="s">
        <v>2621</v>
      </c>
      <c r="T92" s="1">
        <v>3</v>
      </c>
      <c r="U92" s="1" t="str">
        <f t="shared" si="9"/>
        <v>Keep</v>
      </c>
      <c r="V92" s="1" t="str">
        <f t="shared" si="12"/>
        <v>Fix</v>
      </c>
      <c r="W92" s="1" t="str">
        <f>IF(Raw_Data!K92=0,"Missing","Valid")</f>
        <v>Valid</v>
      </c>
      <c r="X92" s="3" t="str">
        <f t="shared" si="13"/>
        <v>OK</v>
      </c>
      <c r="Y92" s="1" t="str">
        <f t="shared" si="14"/>
        <v>Ok</v>
      </c>
      <c r="Z92" s="1" t="str">
        <f t="shared" si="15"/>
        <v>Ok</v>
      </c>
      <c r="AA92" s="1">
        <f t="shared" si="10"/>
        <v>-2000</v>
      </c>
      <c r="AB92" s="1" t="str">
        <f t="shared" si="16"/>
        <v>ok</v>
      </c>
      <c r="AC92" s="1" t="str">
        <f t="shared" si="17"/>
        <v>Unknwon</v>
      </c>
    </row>
    <row r="93" spans="1:29" x14ac:dyDescent="0.45">
      <c r="A93" s="1" t="s">
        <v>397</v>
      </c>
      <c r="B93" s="2" cm="1">
        <f t="array" ref="B93:D93">DATEVALUE(VLOOKUP(A93,Raw_Data!A92:D2092,{2,3,4},0))</f>
        <v>45423</v>
      </c>
      <c r="C93" s="2">
        <v>45423</v>
      </c>
      <c r="D93" s="2">
        <v>45428</v>
      </c>
      <c r="E93" s="1" t="s">
        <v>2526</v>
      </c>
      <c r="F93" s="1" t="s">
        <v>168</v>
      </c>
      <c r="G93" s="1" t="s">
        <v>41</v>
      </c>
      <c r="H93" s="1" t="s">
        <v>27</v>
      </c>
      <c r="I93" s="1" t="s">
        <v>55</v>
      </c>
      <c r="J93" s="1">
        <v>1</v>
      </c>
      <c r="K93" s="1">
        <v>100</v>
      </c>
      <c r="L93" s="1">
        <f t="shared" si="11"/>
        <v>100</v>
      </c>
      <c r="M93" s="1" t="s">
        <v>2619</v>
      </c>
      <c r="N93" s="1" t="s">
        <v>93</v>
      </c>
      <c r="O93" s="1" t="s">
        <v>44</v>
      </c>
      <c r="P93" s="1" t="s">
        <v>32</v>
      </c>
      <c r="Q93" s="1" t="s">
        <v>45</v>
      </c>
      <c r="R93" s="1" t="s">
        <v>34</v>
      </c>
      <c r="S93" s="1" t="s">
        <v>2620</v>
      </c>
      <c r="T93" s="1">
        <v>5</v>
      </c>
      <c r="U93" s="1" t="str">
        <f t="shared" si="9"/>
        <v>Keep</v>
      </c>
      <c r="V93" s="1" t="str">
        <f t="shared" si="12"/>
        <v>Ok</v>
      </c>
      <c r="W93" s="1" t="str">
        <f>IF(Raw_Data!K93=0,"Missing","Valid")</f>
        <v>Valid</v>
      </c>
      <c r="X93" s="3" t="str">
        <f t="shared" si="13"/>
        <v>OK</v>
      </c>
      <c r="Y93" s="1" t="str">
        <f t="shared" si="14"/>
        <v>Ok</v>
      </c>
      <c r="Z93" s="1" t="str">
        <f t="shared" si="15"/>
        <v>Ok</v>
      </c>
      <c r="AA93" s="1">
        <f t="shared" si="10"/>
        <v>100</v>
      </c>
      <c r="AB93" s="1" t="str">
        <f t="shared" si="16"/>
        <v>ok</v>
      </c>
      <c r="AC93" s="1" t="str">
        <f t="shared" si="17"/>
        <v>Not Returned</v>
      </c>
    </row>
    <row r="94" spans="1:29" x14ac:dyDescent="0.45">
      <c r="A94" s="1" t="s">
        <v>399</v>
      </c>
      <c r="B94" s="2" cm="1">
        <f t="array" ref="B94:D94">DATEVALUE(VLOOKUP(A94,Raw_Data!A93:D2093,{2,3,4},0))</f>
        <v>45395</v>
      </c>
      <c r="C94" s="2">
        <v>45397</v>
      </c>
      <c r="D94" s="2">
        <v>45403</v>
      </c>
      <c r="E94" s="1" t="s">
        <v>2583</v>
      </c>
      <c r="F94" s="1" t="s">
        <v>69</v>
      </c>
      <c r="G94" s="1" t="s">
        <v>70</v>
      </c>
      <c r="H94" s="1" t="s">
        <v>128</v>
      </c>
      <c r="I94" s="1" t="s">
        <v>169</v>
      </c>
      <c r="J94" s="1">
        <v>1</v>
      </c>
      <c r="K94" s="1">
        <v>1000</v>
      </c>
      <c r="L94" s="1">
        <f t="shared" si="11"/>
        <v>1000</v>
      </c>
      <c r="M94" s="1" t="s">
        <v>56</v>
      </c>
      <c r="N94" s="1" t="s">
        <v>93</v>
      </c>
      <c r="O94" s="1" t="s">
        <v>79</v>
      </c>
      <c r="P94" s="1" t="s">
        <v>32</v>
      </c>
      <c r="Q94" s="1" t="s">
        <v>45</v>
      </c>
      <c r="R94" s="1" t="s">
        <v>34</v>
      </c>
      <c r="S94" s="1" t="s">
        <v>2620</v>
      </c>
      <c r="T94" s="1">
        <v>6</v>
      </c>
      <c r="U94" s="1" t="str">
        <f t="shared" si="9"/>
        <v>Keep</v>
      </c>
      <c r="V94" s="1" t="str">
        <f t="shared" si="12"/>
        <v>Ok</v>
      </c>
      <c r="W94" s="1" t="str">
        <f>IF(Raw_Data!K94=0,"Missing","Valid")</f>
        <v>Valid</v>
      </c>
      <c r="X94" s="3" t="str">
        <f t="shared" si="13"/>
        <v>OK</v>
      </c>
      <c r="Y94" s="1" t="str">
        <f t="shared" si="14"/>
        <v>Ok</v>
      </c>
      <c r="Z94" s="1" t="str">
        <f t="shared" si="15"/>
        <v>Ok</v>
      </c>
      <c r="AA94" s="1">
        <f t="shared" si="10"/>
        <v>1000</v>
      </c>
      <c r="AB94" s="1" t="str">
        <f t="shared" si="16"/>
        <v>ok</v>
      </c>
      <c r="AC94" s="1" t="str">
        <f t="shared" si="17"/>
        <v>Not Returned</v>
      </c>
    </row>
    <row r="95" spans="1:29" x14ac:dyDescent="0.45">
      <c r="A95" s="1" t="s">
        <v>402</v>
      </c>
      <c r="B95" s="2" cm="1">
        <f t="array" ref="B95:D95">DATEVALUE(VLOOKUP(A95,Raw_Data!A94:D2094,{2,3,4},0))</f>
        <v>45354</v>
      </c>
      <c r="C95" s="2">
        <v>45355</v>
      </c>
      <c r="D95" s="2">
        <v>45362</v>
      </c>
      <c r="E95" s="1" t="s">
        <v>2549</v>
      </c>
      <c r="F95" s="1" t="s">
        <v>2609</v>
      </c>
      <c r="G95" s="1" t="s">
        <v>116</v>
      </c>
      <c r="H95" s="1" t="s">
        <v>27</v>
      </c>
      <c r="I95" s="1" t="s">
        <v>84</v>
      </c>
      <c r="J95" s="1">
        <v>3</v>
      </c>
      <c r="K95" s="1">
        <v>0</v>
      </c>
      <c r="L95" s="1">
        <f t="shared" si="11"/>
        <v>0</v>
      </c>
      <c r="M95" s="1" t="s">
        <v>2619</v>
      </c>
      <c r="N95" s="1" t="s">
        <v>57</v>
      </c>
      <c r="O95" s="1" t="s">
        <v>31</v>
      </c>
      <c r="P95" s="1" t="s">
        <v>32</v>
      </c>
      <c r="Q95" s="1" t="s">
        <v>33</v>
      </c>
      <c r="R95" s="1" t="s">
        <v>46</v>
      </c>
      <c r="S95" s="1" t="s">
        <v>254</v>
      </c>
      <c r="T95" s="1">
        <v>7</v>
      </c>
      <c r="U95" s="1" t="str">
        <f t="shared" si="9"/>
        <v>Keep</v>
      </c>
      <c r="V95" s="1" t="str">
        <f t="shared" si="12"/>
        <v>Ok</v>
      </c>
      <c r="W95" s="1" t="str">
        <f>IF(Raw_Data!K95=0,"Missing","Valid")</f>
        <v>Missing</v>
      </c>
      <c r="X95" s="3" t="str">
        <f t="shared" si="13"/>
        <v>OK</v>
      </c>
      <c r="Y95" s="1" t="str">
        <f t="shared" si="14"/>
        <v>Fix</v>
      </c>
      <c r="Z95" s="1" t="str">
        <f t="shared" si="15"/>
        <v>Ok</v>
      </c>
      <c r="AA95" s="1">
        <f t="shared" si="10"/>
        <v>0</v>
      </c>
      <c r="AB95" s="1" t="str">
        <f t="shared" si="16"/>
        <v>ok</v>
      </c>
      <c r="AC95" s="1" t="str">
        <f t="shared" si="17"/>
        <v>Damaged</v>
      </c>
    </row>
    <row r="96" spans="1:29" x14ac:dyDescent="0.45">
      <c r="A96" s="1" t="s">
        <v>405</v>
      </c>
      <c r="B96" s="2" cm="1">
        <f t="array" ref="B96:D96">DATEVALUE(VLOOKUP(A96,Raw_Data!A95:D2095,{2,3,4},0))</f>
        <v>45556</v>
      </c>
      <c r="C96" s="2">
        <v>45557</v>
      </c>
      <c r="D96" s="2">
        <v>45562</v>
      </c>
      <c r="E96" s="1" t="s">
        <v>2584</v>
      </c>
      <c r="F96" s="1" t="s">
        <v>147</v>
      </c>
      <c r="G96" s="1" t="s">
        <v>147</v>
      </c>
      <c r="H96" s="1" t="s">
        <v>42</v>
      </c>
      <c r="I96" s="1" t="s">
        <v>122</v>
      </c>
      <c r="J96" s="1">
        <v>2</v>
      </c>
      <c r="K96" s="1">
        <v>500</v>
      </c>
      <c r="L96" s="1">
        <f t="shared" si="11"/>
        <v>1000</v>
      </c>
      <c r="M96" s="1" t="s">
        <v>56</v>
      </c>
      <c r="N96" s="1" t="s">
        <v>57</v>
      </c>
      <c r="O96" s="1" t="s">
        <v>31</v>
      </c>
      <c r="P96" s="1" t="s">
        <v>85</v>
      </c>
      <c r="Q96" s="1" t="s">
        <v>33</v>
      </c>
      <c r="R96" s="1" t="s">
        <v>2620</v>
      </c>
      <c r="S96" s="1" t="s">
        <v>2620</v>
      </c>
      <c r="T96" s="1">
        <v>5</v>
      </c>
      <c r="U96" s="1" t="str">
        <f t="shared" si="9"/>
        <v>Keep</v>
      </c>
      <c r="V96" s="1" t="str">
        <f t="shared" si="12"/>
        <v>Ok</v>
      </c>
      <c r="W96" s="1" t="str">
        <f>IF(Raw_Data!K96=0,"Missing","Valid")</f>
        <v>Valid</v>
      </c>
      <c r="X96" s="3" t="str">
        <f t="shared" si="13"/>
        <v>OK</v>
      </c>
      <c r="Y96" s="1" t="str">
        <f t="shared" si="14"/>
        <v>Ok</v>
      </c>
      <c r="Z96" s="1" t="str">
        <f t="shared" si="15"/>
        <v>Ok</v>
      </c>
      <c r="AA96" s="1">
        <f t="shared" si="10"/>
        <v>1000</v>
      </c>
      <c r="AB96" s="1" t="str">
        <f t="shared" si="16"/>
        <v>ok</v>
      </c>
      <c r="AC96" s="1" t="str">
        <f t="shared" si="17"/>
        <v>Not Returned</v>
      </c>
    </row>
    <row r="97" spans="1:29" x14ac:dyDescent="0.45">
      <c r="A97" s="1" t="s">
        <v>409</v>
      </c>
      <c r="B97" s="2" cm="1">
        <f t="array" ref="B97:D97">DATEVALUE(VLOOKUP(A97,Raw_Data!A96:D2096,{2,3,4},0))</f>
        <v>45415</v>
      </c>
      <c r="C97" s="2">
        <v>45413</v>
      </c>
      <c r="D97" s="2">
        <v>45417</v>
      </c>
      <c r="E97" s="1" t="s">
        <v>2537</v>
      </c>
      <c r="F97" s="1" t="s">
        <v>53</v>
      </c>
      <c r="G97" s="1" t="s">
        <v>54</v>
      </c>
      <c r="H97" s="1" t="s">
        <v>42</v>
      </c>
      <c r="I97" s="1" t="s">
        <v>122</v>
      </c>
      <c r="J97" s="1">
        <v>0</v>
      </c>
      <c r="K97" s="1">
        <v>2000</v>
      </c>
      <c r="L97" s="1">
        <f t="shared" si="11"/>
        <v>0</v>
      </c>
      <c r="M97" s="1" t="s">
        <v>2619</v>
      </c>
      <c r="N97" s="1" t="s">
        <v>93</v>
      </c>
      <c r="O97" s="1" t="s">
        <v>31</v>
      </c>
      <c r="P97" s="1" t="s">
        <v>85</v>
      </c>
      <c r="Q97" s="1" t="s">
        <v>33</v>
      </c>
      <c r="R97" s="1" t="s">
        <v>46</v>
      </c>
      <c r="S97" s="1" t="s">
        <v>2621</v>
      </c>
      <c r="T97" s="1">
        <v>4</v>
      </c>
      <c r="U97" s="1" t="str">
        <f t="shared" si="9"/>
        <v>Keep</v>
      </c>
      <c r="V97" s="1" t="str">
        <f t="shared" si="12"/>
        <v>Fix</v>
      </c>
      <c r="W97" s="1" t="str">
        <f>IF(Raw_Data!K97=0,"Missing","Valid")</f>
        <v>Valid</v>
      </c>
      <c r="X97" s="3" t="str">
        <f t="shared" si="13"/>
        <v>Dispatch Error</v>
      </c>
      <c r="Y97" s="1" t="str">
        <f t="shared" si="14"/>
        <v>Ok</v>
      </c>
      <c r="Z97" s="1" t="str">
        <f t="shared" si="15"/>
        <v>Ok</v>
      </c>
      <c r="AA97" s="1">
        <f t="shared" si="10"/>
        <v>0</v>
      </c>
      <c r="AB97" s="1" t="str">
        <f t="shared" si="16"/>
        <v>ok</v>
      </c>
      <c r="AC97" s="1" t="str">
        <f t="shared" si="17"/>
        <v>Unknwon</v>
      </c>
    </row>
    <row r="98" spans="1:29" x14ac:dyDescent="0.45">
      <c r="A98" s="1" t="s">
        <v>412</v>
      </c>
      <c r="B98" s="2" cm="1">
        <f t="array" ref="B98:D98">DATEVALUE(VLOOKUP(A98,Raw_Data!A97:D2097,{2,3,4},0))</f>
        <v>45550</v>
      </c>
      <c r="C98" s="2">
        <v>45551</v>
      </c>
      <c r="D98" s="2">
        <v>45552</v>
      </c>
      <c r="E98" s="1" t="s">
        <v>2585</v>
      </c>
      <c r="F98" s="1" t="s">
        <v>69</v>
      </c>
      <c r="G98" s="1" t="s">
        <v>70</v>
      </c>
      <c r="H98" s="1" t="s">
        <v>128</v>
      </c>
      <c r="I98" s="1" t="s">
        <v>169</v>
      </c>
      <c r="J98" s="1">
        <v>1</v>
      </c>
      <c r="K98" s="1">
        <v>500</v>
      </c>
      <c r="L98" s="1">
        <f t="shared" si="11"/>
        <v>500</v>
      </c>
      <c r="M98" s="1" t="s">
        <v>56</v>
      </c>
      <c r="N98" s="1" t="s">
        <v>57</v>
      </c>
      <c r="O98" s="1" t="s">
        <v>79</v>
      </c>
      <c r="P98" s="1" t="s">
        <v>32</v>
      </c>
      <c r="Q98" s="1" t="s">
        <v>45</v>
      </c>
      <c r="R98" s="1" t="s">
        <v>46</v>
      </c>
      <c r="S98" s="1" t="s">
        <v>2621</v>
      </c>
      <c r="T98" s="1">
        <v>1</v>
      </c>
      <c r="U98" s="1" t="str">
        <f t="shared" si="9"/>
        <v>Keep</v>
      </c>
      <c r="V98" s="1" t="str">
        <f t="shared" si="12"/>
        <v>Ok</v>
      </c>
      <c r="W98" s="1" t="str">
        <f>IF(Raw_Data!K98=0,"Missing","Valid")</f>
        <v>Valid</v>
      </c>
      <c r="X98" s="3" t="str">
        <f t="shared" si="13"/>
        <v>OK</v>
      </c>
      <c r="Y98" s="1" t="str">
        <f t="shared" si="14"/>
        <v>Ok</v>
      </c>
      <c r="Z98" s="1" t="str">
        <f t="shared" si="15"/>
        <v>Ok</v>
      </c>
      <c r="AA98" s="1">
        <f t="shared" si="10"/>
        <v>500</v>
      </c>
      <c r="AB98" s="1" t="str">
        <f t="shared" si="16"/>
        <v>ok</v>
      </c>
      <c r="AC98" s="1" t="str">
        <f t="shared" si="17"/>
        <v>Unknwon</v>
      </c>
    </row>
    <row r="99" spans="1:29" x14ac:dyDescent="0.45">
      <c r="A99" s="1" t="s">
        <v>415</v>
      </c>
      <c r="B99" s="2" cm="1">
        <f t="array" ref="B99:D99">DATEVALUE(VLOOKUP(A99,Raw_Data!A98:D2098,{2,3,4},0))</f>
        <v>45550</v>
      </c>
      <c r="C99" s="2">
        <v>45550</v>
      </c>
      <c r="D99" s="2">
        <v>45553</v>
      </c>
      <c r="E99" s="1" t="s">
        <v>2532</v>
      </c>
      <c r="F99" s="1" t="s">
        <v>147</v>
      </c>
      <c r="G99" s="1" t="s">
        <v>147</v>
      </c>
      <c r="H99" s="1" t="s">
        <v>128</v>
      </c>
      <c r="I99" s="1" t="s">
        <v>129</v>
      </c>
      <c r="J99" s="1">
        <v>-1</v>
      </c>
      <c r="K99" s="1">
        <v>0</v>
      </c>
      <c r="L99" s="1">
        <f t="shared" si="11"/>
        <v>0</v>
      </c>
      <c r="M99" s="1" t="s">
        <v>63</v>
      </c>
      <c r="N99" s="1" t="s">
        <v>93</v>
      </c>
      <c r="O99" s="1" t="s">
        <v>44</v>
      </c>
      <c r="P99" s="1" t="s">
        <v>32</v>
      </c>
      <c r="Q99" s="1" t="s">
        <v>45</v>
      </c>
      <c r="R99" s="1" t="s">
        <v>34</v>
      </c>
      <c r="S99" s="1" t="s">
        <v>2620</v>
      </c>
      <c r="T99" s="1">
        <v>3</v>
      </c>
      <c r="U99" s="1" t="str">
        <f t="shared" si="9"/>
        <v>Keep</v>
      </c>
      <c r="V99" s="1" t="str">
        <f t="shared" si="12"/>
        <v>Fix</v>
      </c>
      <c r="W99" s="1" t="str">
        <f>IF(Raw_Data!K99=0,"Missing","Valid")</f>
        <v>Missing</v>
      </c>
      <c r="X99" s="3" t="str">
        <f t="shared" si="13"/>
        <v>OK</v>
      </c>
      <c r="Y99" s="1" t="str">
        <f t="shared" si="14"/>
        <v>Fix</v>
      </c>
      <c r="Z99" s="1" t="str">
        <f t="shared" si="15"/>
        <v>Ok</v>
      </c>
      <c r="AA99" s="1">
        <f t="shared" si="10"/>
        <v>0</v>
      </c>
      <c r="AB99" s="1" t="str">
        <f t="shared" si="16"/>
        <v>ok</v>
      </c>
      <c r="AC99" s="1" t="str">
        <f t="shared" si="17"/>
        <v>Not Returned</v>
      </c>
    </row>
    <row r="100" spans="1:29" x14ac:dyDescent="0.45">
      <c r="A100" s="1" t="s">
        <v>417</v>
      </c>
      <c r="B100" s="2" cm="1">
        <f t="array" ref="B100:D100">DATEVALUE(VLOOKUP(A100,Raw_Data!A99:D2099,{2,3,4},0))</f>
        <v>45515</v>
      </c>
      <c r="C100" s="2">
        <v>45517</v>
      </c>
      <c r="D100" s="2">
        <v>45523</v>
      </c>
      <c r="E100" s="1" t="s">
        <v>2586</v>
      </c>
      <c r="F100" s="1" t="s">
        <v>2607</v>
      </c>
      <c r="G100" s="1" t="s">
        <v>41</v>
      </c>
      <c r="H100" s="1" t="s">
        <v>42</v>
      </c>
      <c r="I100" s="1" t="s">
        <v>122</v>
      </c>
      <c r="J100" s="1">
        <v>1</v>
      </c>
      <c r="K100" s="1">
        <v>0</v>
      </c>
      <c r="L100" s="1">
        <f t="shared" si="11"/>
        <v>0</v>
      </c>
      <c r="M100" s="1" t="s">
        <v>56</v>
      </c>
      <c r="N100" s="1" t="s">
        <v>30</v>
      </c>
      <c r="O100" s="1" t="s">
        <v>64</v>
      </c>
      <c r="P100" s="1" t="s">
        <v>58</v>
      </c>
      <c r="Q100" s="1" t="s">
        <v>33</v>
      </c>
      <c r="R100" s="1" t="s">
        <v>46</v>
      </c>
      <c r="S100" s="1" t="s">
        <v>254</v>
      </c>
      <c r="T100" s="1">
        <v>6</v>
      </c>
      <c r="U100" s="1" t="str">
        <f t="shared" si="9"/>
        <v>Keep</v>
      </c>
      <c r="V100" s="1" t="str">
        <f t="shared" si="12"/>
        <v>Ok</v>
      </c>
      <c r="W100" s="1" t="str">
        <f>IF(Raw_Data!K100=0,"Missing","Valid")</f>
        <v>Missing</v>
      </c>
      <c r="X100" s="3" t="str">
        <f t="shared" si="13"/>
        <v>OK</v>
      </c>
      <c r="Y100" s="1" t="str">
        <f t="shared" si="14"/>
        <v>Fix</v>
      </c>
      <c r="Z100" s="1" t="str">
        <f t="shared" si="15"/>
        <v>Ok</v>
      </c>
      <c r="AA100" s="1">
        <f t="shared" si="10"/>
        <v>0</v>
      </c>
      <c r="AB100" s="1" t="str">
        <f t="shared" si="16"/>
        <v>ok</v>
      </c>
      <c r="AC100" s="1" t="str">
        <f t="shared" si="17"/>
        <v>Damaged</v>
      </c>
    </row>
    <row r="101" spans="1:29" x14ac:dyDescent="0.45">
      <c r="A101" s="1" t="s">
        <v>421</v>
      </c>
      <c r="B101" s="2" cm="1">
        <f t="array" ref="B101:D101">DATEVALUE(VLOOKUP(A101,Raw_Data!A100:D2100,{2,3,4},0))</f>
        <v>45488</v>
      </c>
      <c r="C101" s="2">
        <v>45487</v>
      </c>
      <c r="D101" s="2">
        <v>45491</v>
      </c>
      <c r="E101" s="1" t="s">
        <v>2553</v>
      </c>
      <c r="F101" s="1" t="s">
        <v>2608</v>
      </c>
      <c r="G101" s="1" t="s">
        <v>41</v>
      </c>
      <c r="H101" s="1" t="s">
        <v>27</v>
      </c>
      <c r="I101" s="1" t="s">
        <v>84</v>
      </c>
      <c r="J101" s="1">
        <v>2</v>
      </c>
      <c r="K101" s="1">
        <v>0</v>
      </c>
      <c r="L101" s="1">
        <f t="shared" si="11"/>
        <v>0</v>
      </c>
      <c r="M101" s="1" t="s">
        <v>2619</v>
      </c>
      <c r="N101" s="1" t="s">
        <v>93</v>
      </c>
      <c r="O101" s="1" t="s">
        <v>31</v>
      </c>
      <c r="P101" s="1" t="s">
        <v>85</v>
      </c>
      <c r="Q101" s="1" t="s">
        <v>33</v>
      </c>
      <c r="R101" s="1" t="s">
        <v>34</v>
      </c>
      <c r="S101" s="1" t="s">
        <v>2620</v>
      </c>
      <c r="T101" s="1">
        <v>4</v>
      </c>
      <c r="U101" s="1" t="str">
        <f t="shared" si="9"/>
        <v>Keep</v>
      </c>
      <c r="V101" s="1" t="str">
        <f t="shared" si="12"/>
        <v>Ok</v>
      </c>
      <c r="W101" s="1" t="str">
        <f>IF(Raw_Data!K101=0,"Missing","Valid")</f>
        <v>Missing</v>
      </c>
      <c r="X101" s="3" t="str">
        <f t="shared" si="13"/>
        <v>Dispatch Error</v>
      </c>
      <c r="Y101" s="1" t="str">
        <f t="shared" si="14"/>
        <v>Fix</v>
      </c>
      <c r="Z101" s="1" t="str">
        <f t="shared" si="15"/>
        <v>Ok</v>
      </c>
      <c r="AA101" s="1">
        <f t="shared" si="10"/>
        <v>0</v>
      </c>
      <c r="AB101" s="1" t="str">
        <f t="shared" si="16"/>
        <v>ok</v>
      </c>
      <c r="AC101" s="1" t="str">
        <f t="shared" si="17"/>
        <v>Not Returned</v>
      </c>
    </row>
    <row r="102" spans="1:29" x14ac:dyDescent="0.45">
      <c r="A102" s="1" t="s">
        <v>425</v>
      </c>
      <c r="B102" s="2" cm="1">
        <f t="array" ref="B102:D102">DATEVALUE(VLOOKUP(A102,Raw_Data!A101:D2101,{2,3,4},0))</f>
        <v>45292</v>
      </c>
      <c r="C102" s="2">
        <v>45292</v>
      </c>
      <c r="D102" s="2">
        <v>45296</v>
      </c>
      <c r="E102" s="1" t="s">
        <v>2541</v>
      </c>
      <c r="F102" s="1" t="s">
        <v>2607</v>
      </c>
      <c r="G102" s="1" t="s">
        <v>41</v>
      </c>
      <c r="H102" s="1" t="s">
        <v>42</v>
      </c>
      <c r="I102" s="1" t="s">
        <v>78</v>
      </c>
      <c r="J102" s="1">
        <v>-1</v>
      </c>
      <c r="K102" s="1">
        <v>0</v>
      </c>
      <c r="L102" s="1">
        <f t="shared" si="11"/>
        <v>0</v>
      </c>
      <c r="M102" s="1" t="s">
        <v>2619</v>
      </c>
      <c r="N102" s="1" t="s">
        <v>57</v>
      </c>
      <c r="O102" s="1" t="s">
        <v>64</v>
      </c>
      <c r="P102" s="1" t="s">
        <v>32</v>
      </c>
      <c r="Q102" s="1" t="s">
        <v>45</v>
      </c>
      <c r="R102" s="1" t="s">
        <v>46</v>
      </c>
      <c r="S102" s="1" t="s">
        <v>245</v>
      </c>
      <c r="T102" s="1">
        <v>4</v>
      </c>
      <c r="U102" s="1" t="str">
        <f t="shared" si="9"/>
        <v>Keep</v>
      </c>
      <c r="V102" s="1" t="str">
        <f t="shared" si="12"/>
        <v>Fix</v>
      </c>
      <c r="W102" s="1" t="str">
        <f>IF(Raw_Data!K102=0,"Missing","Valid")</f>
        <v>Missing</v>
      </c>
      <c r="X102" s="3" t="str">
        <f t="shared" si="13"/>
        <v>OK</v>
      </c>
      <c r="Y102" s="1" t="str">
        <f t="shared" si="14"/>
        <v>Fix</v>
      </c>
      <c r="Z102" s="1" t="str">
        <f t="shared" si="15"/>
        <v>Ok</v>
      </c>
      <c r="AA102" s="1">
        <f t="shared" si="10"/>
        <v>0</v>
      </c>
      <c r="AB102" s="1" t="str">
        <f t="shared" si="16"/>
        <v>ok</v>
      </c>
      <c r="AC102" s="1" t="str">
        <f t="shared" si="17"/>
        <v>Wrong Item</v>
      </c>
    </row>
    <row r="103" spans="1:29" x14ac:dyDescent="0.45">
      <c r="A103" s="1" t="s">
        <v>427</v>
      </c>
      <c r="B103" s="2" cm="1">
        <f t="array" ref="B103:D103">DATEVALUE(VLOOKUP(A103,Raw_Data!A102:D2102,{2,3,4},0))</f>
        <v>45574</v>
      </c>
      <c r="C103" s="2">
        <v>45575</v>
      </c>
      <c r="D103" s="2">
        <v>45579</v>
      </c>
      <c r="E103" s="1" t="s">
        <v>2540</v>
      </c>
      <c r="F103" s="1" t="s">
        <v>53</v>
      </c>
      <c r="G103" s="1" t="s">
        <v>54</v>
      </c>
      <c r="H103" s="1" t="s">
        <v>42</v>
      </c>
      <c r="I103" s="1" t="s">
        <v>43</v>
      </c>
      <c r="J103" s="1">
        <v>1</v>
      </c>
      <c r="K103" s="1">
        <v>100</v>
      </c>
      <c r="L103" s="1">
        <f t="shared" si="11"/>
        <v>100</v>
      </c>
      <c r="M103" s="1" t="s">
        <v>29</v>
      </c>
      <c r="N103" s="1" t="s">
        <v>30</v>
      </c>
      <c r="O103" s="1" t="s">
        <v>79</v>
      </c>
      <c r="P103" s="1" t="s">
        <v>58</v>
      </c>
      <c r="Q103" s="1" t="s">
        <v>33</v>
      </c>
      <c r="R103" s="1" t="s">
        <v>46</v>
      </c>
      <c r="S103" s="1" t="s">
        <v>254</v>
      </c>
      <c r="T103" s="1">
        <v>4</v>
      </c>
      <c r="U103" s="1" t="str">
        <f t="shared" si="9"/>
        <v>Keep</v>
      </c>
      <c r="V103" s="1" t="str">
        <f t="shared" si="12"/>
        <v>Ok</v>
      </c>
      <c r="W103" s="1" t="str">
        <f>IF(Raw_Data!K103=0,"Missing","Valid")</f>
        <v>Valid</v>
      </c>
      <c r="X103" s="3" t="str">
        <f t="shared" si="13"/>
        <v>OK</v>
      </c>
      <c r="Y103" s="1" t="str">
        <f t="shared" si="14"/>
        <v>Ok</v>
      </c>
      <c r="Z103" s="1" t="str">
        <f t="shared" si="15"/>
        <v>Ok</v>
      </c>
      <c r="AA103" s="1">
        <f t="shared" si="10"/>
        <v>100</v>
      </c>
      <c r="AB103" s="1" t="str">
        <f t="shared" si="16"/>
        <v>ok</v>
      </c>
      <c r="AC103" s="1" t="str">
        <f t="shared" si="17"/>
        <v>Damaged</v>
      </c>
    </row>
    <row r="104" spans="1:29" x14ac:dyDescent="0.45">
      <c r="A104" s="1" t="s">
        <v>428</v>
      </c>
      <c r="B104" s="2" cm="1">
        <f t="array" ref="B104:D104">DATEVALUE(VLOOKUP(A104,Raw_Data!A103:D2103,{2,3,4},0))</f>
        <v>45471</v>
      </c>
      <c r="C104" s="2">
        <v>45473</v>
      </c>
      <c r="D104" s="2">
        <v>45473</v>
      </c>
      <c r="E104" s="1" t="s">
        <v>2539</v>
      </c>
      <c r="F104" s="1" t="s">
        <v>2609</v>
      </c>
      <c r="G104" s="1" t="s">
        <v>116</v>
      </c>
      <c r="H104" s="1" t="s">
        <v>71</v>
      </c>
      <c r="I104" s="1" t="s">
        <v>72</v>
      </c>
      <c r="J104" s="1">
        <v>1</v>
      </c>
      <c r="K104" s="1">
        <v>0</v>
      </c>
      <c r="L104" s="1">
        <f t="shared" si="11"/>
        <v>0</v>
      </c>
      <c r="M104" s="1" t="s">
        <v>29</v>
      </c>
      <c r="N104" s="1" t="s">
        <v>30</v>
      </c>
      <c r="O104" s="1" t="s">
        <v>31</v>
      </c>
      <c r="P104" s="1" t="s">
        <v>85</v>
      </c>
      <c r="Q104" s="1" t="s">
        <v>45</v>
      </c>
      <c r="R104" s="1" t="s">
        <v>34</v>
      </c>
      <c r="S104" s="1" t="s">
        <v>2620</v>
      </c>
      <c r="T104" s="1">
        <v>0</v>
      </c>
      <c r="U104" s="1" t="str">
        <f t="shared" si="9"/>
        <v>Keep</v>
      </c>
      <c r="V104" s="1" t="str">
        <f t="shared" si="12"/>
        <v>Ok</v>
      </c>
      <c r="W104" s="1" t="str">
        <f>IF(Raw_Data!K104=0,"Missing","Valid")</f>
        <v>Missing</v>
      </c>
      <c r="X104" s="3" t="str">
        <f t="shared" si="13"/>
        <v>OK</v>
      </c>
      <c r="Y104" s="1" t="str">
        <f t="shared" si="14"/>
        <v>Fix</v>
      </c>
      <c r="Z104" s="1" t="str">
        <f t="shared" si="15"/>
        <v>Ok</v>
      </c>
      <c r="AA104" s="1">
        <f t="shared" si="10"/>
        <v>0</v>
      </c>
      <c r="AB104" s="1" t="str">
        <f t="shared" si="16"/>
        <v>ok</v>
      </c>
      <c r="AC104" s="1" t="str">
        <f t="shared" si="17"/>
        <v>Not Returned</v>
      </c>
    </row>
    <row r="105" spans="1:29" x14ac:dyDescent="0.45">
      <c r="A105" s="1" t="s">
        <v>431</v>
      </c>
      <c r="B105" s="2" cm="1">
        <f t="array" ref="B105:D105">DATEVALUE(VLOOKUP(A105,Raw_Data!A104:D2104,{2,3,4},0))</f>
        <v>45534</v>
      </c>
      <c r="C105" s="2">
        <v>45536</v>
      </c>
      <c r="D105" s="2">
        <v>45543</v>
      </c>
      <c r="E105" s="1" t="s">
        <v>2569</v>
      </c>
      <c r="F105" s="1" t="s">
        <v>147</v>
      </c>
      <c r="G105" s="1" t="s">
        <v>147</v>
      </c>
      <c r="H105" s="1" t="s">
        <v>71</v>
      </c>
      <c r="I105" s="1" t="s">
        <v>117</v>
      </c>
      <c r="J105" s="1">
        <v>3</v>
      </c>
      <c r="K105" s="1">
        <v>500</v>
      </c>
      <c r="L105" s="1">
        <f t="shared" si="11"/>
        <v>1500</v>
      </c>
      <c r="M105" s="1" t="s">
        <v>29</v>
      </c>
      <c r="N105" s="1" t="s">
        <v>93</v>
      </c>
      <c r="O105" s="1" t="s">
        <v>31</v>
      </c>
      <c r="P105" s="1" t="s">
        <v>85</v>
      </c>
      <c r="Q105" s="1" t="s">
        <v>33</v>
      </c>
      <c r="R105" s="1" t="s">
        <v>46</v>
      </c>
      <c r="S105" s="1" t="s">
        <v>254</v>
      </c>
      <c r="T105" s="1">
        <v>7</v>
      </c>
      <c r="U105" s="1" t="str">
        <f t="shared" si="9"/>
        <v>Keep</v>
      </c>
      <c r="V105" s="1" t="str">
        <f t="shared" si="12"/>
        <v>Ok</v>
      </c>
      <c r="W105" s="1" t="str">
        <f>IF(Raw_Data!K105=0,"Missing","Valid")</f>
        <v>Valid</v>
      </c>
      <c r="X105" s="3" t="str">
        <f t="shared" si="13"/>
        <v>OK</v>
      </c>
      <c r="Y105" s="1" t="str">
        <f t="shared" si="14"/>
        <v>Ok</v>
      </c>
      <c r="Z105" s="1" t="str">
        <f t="shared" si="15"/>
        <v>Ok</v>
      </c>
      <c r="AA105" s="1">
        <f t="shared" si="10"/>
        <v>1500</v>
      </c>
      <c r="AB105" s="1" t="str">
        <f t="shared" si="16"/>
        <v>ok</v>
      </c>
      <c r="AC105" s="1" t="str">
        <f t="shared" si="17"/>
        <v>Damaged</v>
      </c>
    </row>
    <row r="106" spans="1:29" x14ac:dyDescent="0.45">
      <c r="A106" s="1" t="s">
        <v>435</v>
      </c>
      <c r="B106" s="2" cm="1">
        <f t="array" ref="B106:D106">DATEVALUE(VLOOKUP(A106,Raw_Data!A105:D2105,{2,3,4},0))</f>
        <v>45442</v>
      </c>
      <c r="C106" s="2">
        <v>45444</v>
      </c>
      <c r="D106" s="2">
        <v>45446</v>
      </c>
      <c r="E106" s="1" t="s">
        <v>2585</v>
      </c>
      <c r="F106" s="1" t="s">
        <v>168</v>
      </c>
      <c r="G106" s="1" t="s">
        <v>41</v>
      </c>
      <c r="H106" s="1" t="s">
        <v>128</v>
      </c>
      <c r="I106" s="1" t="s">
        <v>169</v>
      </c>
      <c r="J106" s="1">
        <v>2</v>
      </c>
      <c r="K106" s="1">
        <v>0</v>
      </c>
      <c r="L106" s="1">
        <f t="shared" si="11"/>
        <v>0</v>
      </c>
      <c r="M106" s="1" t="s">
        <v>29</v>
      </c>
      <c r="N106" s="1" t="s">
        <v>57</v>
      </c>
      <c r="O106" s="1" t="s">
        <v>79</v>
      </c>
      <c r="P106" s="1" t="s">
        <v>85</v>
      </c>
      <c r="Q106" s="1" t="s">
        <v>33</v>
      </c>
      <c r="R106" s="1" t="s">
        <v>34</v>
      </c>
      <c r="S106" s="1" t="s">
        <v>2620</v>
      </c>
      <c r="T106" s="1">
        <v>2</v>
      </c>
      <c r="U106" s="1" t="str">
        <f t="shared" si="9"/>
        <v>Keep</v>
      </c>
      <c r="V106" s="1" t="str">
        <f t="shared" si="12"/>
        <v>Ok</v>
      </c>
      <c r="W106" s="1" t="str">
        <f>IF(Raw_Data!K106=0,"Missing","Valid")</f>
        <v>Missing</v>
      </c>
      <c r="X106" s="3" t="str">
        <f t="shared" si="13"/>
        <v>OK</v>
      </c>
      <c r="Y106" s="1" t="str">
        <f t="shared" si="14"/>
        <v>Fix</v>
      </c>
      <c r="Z106" s="1" t="str">
        <f t="shared" si="15"/>
        <v>Ok</v>
      </c>
      <c r="AA106" s="1">
        <f t="shared" si="10"/>
        <v>0</v>
      </c>
      <c r="AB106" s="1" t="str">
        <f t="shared" si="16"/>
        <v>ok</v>
      </c>
      <c r="AC106" s="1" t="str">
        <f t="shared" si="17"/>
        <v>Not Returned</v>
      </c>
    </row>
    <row r="107" spans="1:29" x14ac:dyDescent="0.45">
      <c r="A107" s="1" t="s">
        <v>439</v>
      </c>
      <c r="B107" s="2" cm="1">
        <f t="array" ref="B107:D107">DATEVALUE(VLOOKUP(A107,Raw_Data!A106:D2106,{2,3,4},0))</f>
        <v>45580</v>
      </c>
      <c r="C107" s="2">
        <v>45580</v>
      </c>
      <c r="D107" s="2">
        <v>45583</v>
      </c>
      <c r="E107" s="1" t="s">
        <v>2541</v>
      </c>
      <c r="F107" s="1" t="s">
        <v>147</v>
      </c>
      <c r="G107" s="1" t="s">
        <v>147</v>
      </c>
      <c r="H107" s="1" t="s">
        <v>27</v>
      </c>
      <c r="I107" s="1" t="s">
        <v>84</v>
      </c>
      <c r="J107" s="1">
        <v>0</v>
      </c>
      <c r="K107" s="1">
        <v>500</v>
      </c>
      <c r="L107" s="1">
        <f t="shared" si="11"/>
        <v>0</v>
      </c>
      <c r="M107" s="1" t="s">
        <v>63</v>
      </c>
      <c r="N107" s="1" t="s">
        <v>30</v>
      </c>
      <c r="O107" s="1" t="s">
        <v>44</v>
      </c>
      <c r="P107" s="1" t="s">
        <v>85</v>
      </c>
      <c r="Q107" s="1" t="s">
        <v>45</v>
      </c>
      <c r="R107" s="1" t="s">
        <v>34</v>
      </c>
      <c r="S107" s="1" t="s">
        <v>2620</v>
      </c>
      <c r="T107" s="1">
        <v>3</v>
      </c>
      <c r="U107" s="1" t="str">
        <f t="shared" si="9"/>
        <v>Keep</v>
      </c>
      <c r="V107" s="1" t="str">
        <f t="shared" si="12"/>
        <v>Fix</v>
      </c>
      <c r="W107" s="1" t="str">
        <f>IF(Raw_Data!K107=0,"Missing","Valid")</f>
        <v>Valid</v>
      </c>
      <c r="X107" s="3" t="str">
        <f t="shared" si="13"/>
        <v>OK</v>
      </c>
      <c r="Y107" s="1" t="str">
        <f t="shared" si="14"/>
        <v>Ok</v>
      </c>
      <c r="Z107" s="1" t="str">
        <f t="shared" si="15"/>
        <v>Ok</v>
      </c>
      <c r="AA107" s="1">
        <f t="shared" si="10"/>
        <v>0</v>
      </c>
      <c r="AB107" s="1" t="str">
        <f t="shared" si="16"/>
        <v>ok</v>
      </c>
      <c r="AC107" s="1" t="str">
        <f t="shared" si="17"/>
        <v>Not Returned</v>
      </c>
    </row>
    <row r="108" spans="1:29" x14ac:dyDescent="0.45">
      <c r="A108" s="1" t="s">
        <v>440</v>
      </c>
      <c r="B108" s="2" cm="1">
        <f t="array" ref="B108:D108">DATEVALUE(VLOOKUP(A108,Raw_Data!A107:D2107,{2,3,4},0))</f>
        <v>45619</v>
      </c>
      <c r="C108" s="2">
        <v>45619</v>
      </c>
      <c r="D108" s="2">
        <v>45618</v>
      </c>
      <c r="E108" s="1" t="s">
        <v>2528</v>
      </c>
      <c r="F108" s="1" t="s">
        <v>2607</v>
      </c>
      <c r="G108" s="1" t="s">
        <v>41</v>
      </c>
      <c r="H108" s="1" t="s">
        <v>42</v>
      </c>
      <c r="I108" s="1" t="s">
        <v>122</v>
      </c>
      <c r="J108" s="1">
        <v>3</v>
      </c>
      <c r="K108" s="1">
        <v>1000</v>
      </c>
      <c r="L108" s="1">
        <f t="shared" si="11"/>
        <v>3000</v>
      </c>
      <c r="M108" s="1" t="s">
        <v>2619</v>
      </c>
      <c r="N108" s="1" t="s">
        <v>57</v>
      </c>
      <c r="O108" s="1" t="s">
        <v>79</v>
      </c>
      <c r="P108" s="1" t="s">
        <v>85</v>
      </c>
      <c r="Q108" s="1" t="s">
        <v>45</v>
      </c>
      <c r="R108" s="1" t="s">
        <v>2620</v>
      </c>
      <c r="S108" s="1" t="s">
        <v>2620</v>
      </c>
      <c r="T108" s="1">
        <v>-1</v>
      </c>
      <c r="U108" s="1" t="str">
        <f t="shared" si="9"/>
        <v>Keep</v>
      </c>
      <c r="V108" s="1" t="str">
        <f t="shared" si="12"/>
        <v>Ok</v>
      </c>
      <c r="W108" s="1" t="str">
        <f>IF(Raw_Data!K108=0,"Missing","Valid")</f>
        <v>Valid</v>
      </c>
      <c r="X108" s="3" t="str">
        <f t="shared" si="13"/>
        <v>Delivery Before Order</v>
      </c>
      <c r="Y108" s="1" t="str">
        <f t="shared" si="14"/>
        <v>Ok</v>
      </c>
      <c r="Z108" s="1" t="str">
        <f t="shared" si="15"/>
        <v>Ok</v>
      </c>
      <c r="AA108" s="1">
        <f t="shared" si="10"/>
        <v>3000</v>
      </c>
      <c r="AB108" s="1" t="str">
        <f t="shared" si="16"/>
        <v>ok</v>
      </c>
      <c r="AC108" s="1" t="str">
        <f t="shared" si="17"/>
        <v>Not Returned</v>
      </c>
    </row>
    <row r="109" spans="1:29" x14ac:dyDescent="0.45">
      <c r="A109" s="1" t="s">
        <v>443</v>
      </c>
      <c r="B109" s="2" cm="1">
        <f t="array" ref="B109:D109">DATEVALUE(VLOOKUP(A109,Raw_Data!A108:D2108,{2,3,4},0))</f>
        <v>45317</v>
      </c>
      <c r="C109" s="2">
        <v>45320</v>
      </c>
      <c r="D109" s="2">
        <v>45327</v>
      </c>
      <c r="E109" s="1" t="s">
        <v>2528</v>
      </c>
      <c r="F109" s="1" t="s">
        <v>147</v>
      </c>
      <c r="G109" s="1" t="s">
        <v>147</v>
      </c>
      <c r="H109" s="1" t="s">
        <v>27</v>
      </c>
      <c r="I109" s="1" t="s">
        <v>28</v>
      </c>
      <c r="J109" s="1">
        <v>1</v>
      </c>
      <c r="K109" s="1">
        <v>2000</v>
      </c>
      <c r="L109" s="1">
        <f t="shared" si="11"/>
        <v>2000</v>
      </c>
      <c r="M109" s="1" t="s">
        <v>56</v>
      </c>
      <c r="N109" s="1" t="s">
        <v>57</v>
      </c>
      <c r="O109" s="1" t="s">
        <v>31</v>
      </c>
      <c r="P109" s="1" t="s">
        <v>32</v>
      </c>
      <c r="Q109" s="1" t="s">
        <v>45</v>
      </c>
      <c r="R109" s="1" t="s">
        <v>2620</v>
      </c>
      <c r="S109" s="1" t="s">
        <v>2620</v>
      </c>
      <c r="T109" s="1">
        <v>7</v>
      </c>
      <c r="U109" s="1" t="str">
        <f t="shared" si="9"/>
        <v>Keep</v>
      </c>
      <c r="V109" s="1" t="str">
        <f t="shared" si="12"/>
        <v>Ok</v>
      </c>
      <c r="W109" s="1" t="str">
        <f>IF(Raw_Data!K109=0,"Missing","Valid")</f>
        <v>Valid</v>
      </c>
      <c r="X109" s="3" t="str">
        <f t="shared" si="13"/>
        <v>OK</v>
      </c>
      <c r="Y109" s="1" t="str">
        <f t="shared" si="14"/>
        <v>Ok</v>
      </c>
      <c r="Z109" s="1" t="str">
        <f t="shared" si="15"/>
        <v>Ok</v>
      </c>
      <c r="AA109" s="1">
        <f t="shared" si="10"/>
        <v>2000</v>
      </c>
      <c r="AB109" s="1" t="str">
        <f t="shared" si="16"/>
        <v>ok</v>
      </c>
      <c r="AC109" s="1" t="str">
        <f t="shared" si="17"/>
        <v>Not Returned</v>
      </c>
    </row>
    <row r="110" spans="1:29" x14ac:dyDescent="0.45">
      <c r="A110" s="1" t="s">
        <v>446</v>
      </c>
      <c r="B110" s="2" cm="1">
        <f t="array" ref="B110:D110">DATEVALUE(VLOOKUP(A110,Raw_Data!A109:D2109,{2,3,4},0))</f>
        <v>45580</v>
      </c>
      <c r="C110" s="2">
        <v>45582</v>
      </c>
      <c r="D110" s="2">
        <v>45585</v>
      </c>
      <c r="E110" s="1" t="s">
        <v>2546</v>
      </c>
      <c r="F110" s="1" t="s">
        <v>2609</v>
      </c>
      <c r="G110" s="1" t="s">
        <v>116</v>
      </c>
      <c r="H110" s="1" t="s">
        <v>71</v>
      </c>
      <c r="I110" s="1" t="s">
        <v>117</v>
      </c>
      <c r="J110" s="1">
        <v>1</v>
      </c>
      <c r="K110" s="1">
        <v>1000</v>
      </c>
      <c r="L110" s="1">
        <f t="shared" si="11"/>
        <v>1000</v>
      </c>
      <c r="M110" s="1" t="s">
        <v>2619</v>
      </c>
      <c r="N110" s="1" t="s">
        <v>57</v>
      </c>
      <c r="O110" s="1" t="s">
        <v>79</v>
      </c>
      <c r="P110" s="1" t="s">
        <v>85</v>
      </c>
      <c r="Q110" s="1" t="s">
        <v>33</v>
      </c>
      <c r="R110" s="1" t="s">
        <v>34</v>
      </c>
      <c r="S110" s="1" t="s">
        <v>2620</v>
      </c>
      <c r="T110" s="1">
        <v>3</v>
      </c>
      <c r="U110" s="1" t="str">
        <f t="shared" si="9"/>
        <v>Keep</v>
      </c>
      <c r="V110" s="1" t="str">
        <f t="shared" si="12"/>
        <v>Ok</v>
      </c>
      <c r="W110" s="1" t="str">
        <f>IF(Raw_Data!K110=0,"Missing","Valid")</f>
        <v>Valid</v>
      </c>
      <c r="X110" s="3" t="str">
        <f t="shared" si="13"/>
        <v>OK</v>
      </c>
      <c r="Y110" s="1" t="str">
        <f t="shared" si="14"/>
        <v>Ok</v>
      </c>
      <c r="Z110" s="1" t="str">
        <f t="shared" si="15"/>
        <v>Ok</v>
      </c>
      <c r="AA110" s="1">
        <f t="shared" si="10"/>
        <v>1000</v>
      </c>
      <c r="AB110" s="1" t="str">
        <f t="shared" si="16"/>
        <v>ok</v>
      </c>
      <c r="AC110" s="1" t="str">
        <f t="shared" si="17"/>
        <v>Not Returned</v>
      </c>
    </row>
    <row r="111" spans="1:29" x14ac:dyDescent="0.45">
      <c r="A111" s="1" t="s">
        <v>447</v>
      </c>
      <c r="B111" s="2" cm="1">
        <f t="array" ref="B111:D111">DATEVALUE(VLOOKUP(A111,Raw_Data!A110:D2110,{2,3,4},0))</f>
        <v>45501</v>
      </c>
      <c r="C111" s="2">
        <v>45499</v>
      </c>
      <c r="D111" s="2">
        <v>45502</v>
      </c>
      <c r="E111" s="1" t="s">
        <v>2587</v>
      </c>
      <c r="F111" s="1" t="s">
        <v>69</v>
      </c>
      <c r="G111" s="1" t="s">
        <v>70</v>
      </c>
      <c r="H111" s="1" t="s">
        <v>71</v>
      </c>
      <c r="I111" s="1" t="s">
        <v>72</v>
      </c>
      <c r="J111" s="1">
        <v>2</v>
      </c>
      <c r="K111" s="1">
        <v>1000</v>
      </c>
      <c r="L111" s="1">
        <f t="shared" si="11"/>
        <v>2000</v>
      </c>
      <c r="M111" s="1" t="s">
        <v>63</v>
      </c>
      <c r="N111" s="1" t="s">
        <v>30</v>
      </c>
      <c r="O111" s="1" t="s">
        <v>44</v>
      </c>
      <c r="P111" s="1" t="s">
        <v>32</v>
      </c>
      <c r="Q111" s="1" t="s">
        <v>33</v>
      </c>
      <c r="R111" s="1" t="s">
        <v>46</v>
      </c>
      <c r="S111" s="1" t="s">
        <v>2621</v>
      </c>
      <c r="T111" s="1">
        <v>3</v>
      </c>
      <c r="U111" s="1" t="str">
        <f t="shared" si="9"/>
        <v>Keep</v>
      </c>
      <c r="V111" s="1" t="str">
        <f t="shared" si="12"/>
        <v>Ok</v>
      </c>
      <c r="W111" s="1" t="str">
        <f>IF(Raw_Data!K111=0,"Missing","Valid")</f>
        <v>Valid</v>
      </c>
      <c r="X111" s="3" t="str">
        <f t="shared" si="13"/>
        <v>Dispatch Error</v>
      </c>
      <c r="Y111" s="1" t="str">
        <f t="shared" si="14"/>
        <v>Ok</v>
      </c>
      <c r="Z111" s="1" t="str">
        <f t="shared" si="15"/>
        <v>Ok</v>
      </c>
      <c r="AA111" s="1">
        <f t="shared" si="10"/>
        <v>2000</v>
      </c>
      <c r="AB111" s="1" t="str">
        <f t="shared" si="16"/>
        <v>ok</v>
      </c>
      <c r="AC111" s="1" t="str">
        <f t="shared" si="17"/>
        <v>Unknwon</v>
      </c>
    </row>
    <row r="112" spans="1:29" x14ac:dyDescent="0.45">
      <c r="A112" s="1" t="s">
        <v>449</v>
      </c>
      <c r="B112" s="2" cm="1">
        <f t="array" ref="B112:D112">DATEVALUE(VLOOKUP(A112,Raw_Data!A111:D2111,{2,3,4},0))</f>
        <v>45298</v>
      </c>
      <c r="C112" s="2">
        <v>45297</v>
      </c>
      <c r="D112" s="2">
        <v>45301</v>
      </c>
      <c r="E112" s="1" t="s">
        <v>2558</v>
      </c>
      <c r="F112" s="1" t="s">
        <v>69</v>
      </c>
      <c r="G112" s="1" t="s">
        <v>70</v>
      </c>
      <c r="H112" s="1" t="s">
        <v>27</v>
      </c>
      <c r="I112" s="1" t="s">
        <v>28</v>
      </c>
      <c r="J112" s="1">
        <v>1</v>
      </c>
      <c r="K112" s="1">
        <v>500</v>
      </c>
      <c r="L112" s="1">
        <f t="shared" si="11"/>
        <v>500</v>
      </c>
      <c r="M112" s="1" t="s">
        <v>56</v>
      </c>
      <c r="N112" s="1" t="s">
        <v>57</v>
      </c>
      <c r="O112" s="1" t="s">
        <v>31</v>
      </c>
      <c r="P112" s="1" t="s">
        <v>58</v>
      </c>
      <c r="Q112" s="1" t="s">
        <v>33</v>
      </c>
      <c r="R112" s="1" t="s">
        <v>2620</v>
      </c>
      <c r="S112" s="1" t="s">
        <v>2620</v>
      </c>
      <c r="T112" s="1">
        <v>4</v>
      </c>
      <c r="U112" s="1" t="str">
        <f t="shared" si="9"/>
        <v>Keep</v>
      </c>
      <c r="V112" s="1" t="str">
        <f t="shared" si="12"/>
        <v>Ok</v>
      </c>
      <c r="W112" s="1" t="str">
        <f>IF(Raw_Data!K112=0,"Missing","Valid")</f>
        <v>Valid</v>
      </c>
      <c r="X112" s="3" t="str">
        <f t="shared" si="13"/>
        <v>Dispatch Error</v>
      </c>
      <c r="Y112" s="1" t="str">
        <f t="shared" si="14"/>
        <v>Ok</v>
      </c>
      <c r="Z112" s="1" t="str">
        <f t="shared" si="15"/>
        <v>Ok</v>
      </c>
      <c r="AA112" s="1">
        <f t="shared" si="10"/>
        <v>500</v>
      </c>
      <c r="AB112" s="1" t="str">
        <f t="shared" si="16"/>
        <v>ok</v>
      </c>
      <c r="AC112" s="1" t="str">
        <f t="shared" si="17"/>
        <v>Not Returned</v>
      </c>
    </row>
    <row r="113" spans="1:29" x14ac:dyDescent="0.45">
      <c r="A113" s="1" t="s">
        <v>452</v>
      </c>
      <c r="B113" s="2" cm="1">
        <f t="array" ref="B113:D113">DATEVALUE(VLOOKUP(A113,Raw_Data!A112:D2112,{2,3,4},0))</f>
        <v>45598</v>
      </c>
      <c r="C113" s="2">
        <v>45596</v>
      </c>
      <c r="D113" s="2">
        <v>45602</v>
      </c>
      <c r="E113" s="1" t="s">
        <v>2567</v>
      </c>
      <c r="F113" s="1" t="s">
        <v>2607</v>
      </c>
      <c r="G113" s="1" t="s">
        <v>41</v>
      </c>
      <c r="H113" s="1" t="s">
        <v>27</v>
      </c>
      <c r="I113" s="1" t="s">
        <v>28</v>
      </c>
      <c r="J113" s="1">
        <v>2</v>
      </c>
      <c r="K113" s="1">
        <v>0</v>
      </c>
      <c r="L113" s="1">
        <f t="shared" si="11"/>
        <v>0</v>
      </c>
      <c r="M113" s="1" t="s">
        <v>56</v>
      </c>
      <c r="N113" s="1" t="s">
        <v>57</v>
      </c>
      <c r="O113" s="1" t="s">
        <v>31</v>
      </c>
      <c r="P113" s="1" t="s">
        <v>58</v>
      </c>
      <c r="Q113" s="1" t="s">
        <v>45</v>
      </c>
      <c r="R113" s="1" t="s">
        <v>46</v>
      </c>
      <c r="S113" s="1" t="s">
        <v>245</v>
      </c>
      <c r="T113" s="1">
        <v>6</v>
      </c>
      <c r="U113" s="1" t="str">
        <f t="shared" si="9"/>
        <v>Keep</v>
      </c>
      <c r="V113" s="1" t="str">
        <f t="shared" si="12"/>
        <v>Ok</v>
      </c>
      <c r="W113" s="1" t="str">
        <f>IF(Raw_Data!K113=0,"Missing","Valid")</f>
        <v>Missing</v>
      </c>
      <c r="X113" s="3" t="str">
        <f t="shared" si="13"/>
        <v>Dispatch Error</v>
      </c>
      <c r="Y113" s="1" t="str">
        <f t="shared" si="14"/>
        <v>Fix</v>
      </c>
      <c r="Z113" s="1" t="str">
        <f t="shared" si="15"/>
        <v>Ok</v>
      </c>
      <c r="AA113" s="1">
        <f t="shared" si="10"/>
        <v>0</v>
      </c>
      <c r="AB113" s="1" t="str">
        <f t="shared" si="16"/>
        <v>ok</v>
      </c>
      <c r="AC113" s="1" t="str">
        <f t="shared" si="17"/>
        <v>Wrong Item</v>
      </c>
    </row>
    <row r="114" spans="1:29" x14ac:dyDescent="0.45">
      <c r="A114" s="1" t="s">
        <v>454</v>
      </c>
      <c r="B114" s="2" cm="1">
        <f t="array" ref="B114:D114">DATEVALUE(VLOOKUP(A114,Raw_Data!A113:D2113,{2,3,4},0))</f>
        <v>45408</v>
      </c>
      <c r="C114" s="2">
        <v>45409</v>
      </c>
      <c r="D114" s="2">
        <v>45416</v>
      </c>
      <c r="E114" s="1" t="s">
        <v>2551</v>
      </c>
      <c r="F114" s="1" t="s">
        <v>2606</v>
      </c>
      <c r="G114" s="1" t="s">
        <v>26</v>
      </c>
      <c r="H114" s="1" t="s">
        <v>128</v>
      </c>
      <c r="I114" s="1" t="s">
        <v>129</v>
      </c>
      <c r="J114" s="1">
        <v>-1</v>
      </c>
      <c r="K114" s="1">
        <v>500</v>
      </c>
      <c r="L114" s="1">
        <f t="shared" si="11"/>
        <v>-500</v>
      </c>
      <c r="M114" s="1" t="s">
        <v>56</v>
      </c>
      <c r="N114" s="1" t="s">
        <v>93</v>
      </c>
      <c r="O114" s="1" t="s">
        <v>44</v>
      </c>
      <c r="P114" s="1" t="s">
        <v>85</v>
      </c>
      <c r="Q114" s="1" t="s">
        <v>45</v>
      </c>
      <c r="R114" s="1" t="s">
        <v>2620</v>
      </c>
      <c r="S114" s="1" t="s">
        <v>2620</v>
      </c>
      <c r="T114" s="1">
        <v>7</v>
      </c>
      <c r="U114" s="1" t="str">
        <f t="shared" si="9"/>
        <v>Keep</v>
      </c>
      <c r="V114" s="1" t="str">
        <f t="shared" si="12"/>
        <v>Fix</v>
      </c>
      <c r="W114" s="1" t="str">
        <f>IF(Raw_Data!K114=0,"Missing","Valid")</f>
        <v>Valid</v>
      </c>
      <c r="X114" s="3" t="str">
        <f t="shared" si="13"/>
        <v>OK</v>
      </c>
      <c r="Y114" s="1" t="str">
        <f t="shared" si="14"/>
        <v>Ok</v>
      </c>
      <c r="Z114" s="1" t="str">
        <f t="shared" si="15"/>
        <v>Ok</v>
      </c>
      <c r="AA114" s="1">
        <f t="shared" si="10"/>
        <v>-500</v>
      </c>
      <c r="AB114" s="1" t="str">
        <f t="shared" si="16"/>
        <v>ok</v>
      </c>
      <c r="AC114" s="1" t="str">
        <f t="shared" si="17"/>
        <v>Wrong</v>
      </c>
    </row>
    <row r="115" spans="1:29" x14ac:dyDescent="0.45">
      <c r="A115" s="1" t="s">
        <v>456</v>
      </c>
      <c r="B115" s="2" cm="1">
        <f t="array" ref="B115:D115">DATEVALUE(VLOOKUP(A115,Raw_Data!A114:D2114,{2,3,4},0))</f>
        <v>45362</v>
      </c>
      <c r="C115" s="2">
        <v>45360</v>
      </c>
      <c r="D115" s="2">
        <v>45361</v>
      </c>
      <c r="E115" s="1" t="s">
        <v>2560</v>
      </c>
      <c r="F115" s="1" t="s">
        <v>147</v>
      </c>
      <c r="G115" s="1" t="s">
        <v>147</v>
      </c>
      <c r="H115" s="1" t="s">
        <v>42</v>
      </c>
      <c r="I115" s="1" t="s">
        <v>43</v>
      </c>
      <c r="J115" s="1">
        <v>3</v>
      </c>
      <c r="K115" s="1">
        <v>1000</v>
      </c>
      <c r="L115" s="1">
        <f t="shared" si="11"/>
        <v>3000</v>
      </c>
      <c r="M115" s="1" t="s">
        <v>2619</v>
      </c>
      <c r="N115" s="1" t="s">
        <v>93</v>
      </c>
      <c r="O115" s="1" t="s">
        <v>31</v>
      </c>
      <c r="P115" s="1" t="s">
        <v>58</v>
      </c>
      <c r="Q115" s="1" t="s">
        <v>45</v>
      </c>
      <c r="R115" s="1" t="s">
        <v>34</v>
      </c>
      <c r="S115" s="1" t="s">
        <v>2620</v>
      </c>
      <c r="T115" s="1">
        <v>1</v>
      </c>
      <c r="U115" s="1" t="str">
        <f t="shared" si="9"/>
        <v>Keep</v>
      </c>
      <c r="V115" s="1" t="str">
        <f t="shared" si="12"/>
        <v>Ok</v>
      </c>
      <c r="W115" s="1" t="str">
        <f>IF(Raw_Data!K115=0,"Missing","Valid")</f>
        <v>Valid</v>
      </c>
      <c r="X115" s="3" t="str">
        <f t="shared" si="13"/>
        <v>Dispatch Error</v>
      </c>
      <c r="Y115" s="1" t="str">
        <f t="shared" si="14"/>
        <v>Ok</v>
      </c>
      <c r="Z115" s="1" t="str">
        <f t="shared" si="15"/>
        <v>Ok</v>
      </c>
      <c r="AA115" s="1">
        <f t="shared" si="10"/>
        <v>3000</v>
      </c>
      <c r="AB115" s="1" t="str">
        <f t="shared" si="16"/>
        <v>ok</v>
      </c>
      <c r="AC115" s="1" t="str">
        <f t="shared" si="17"/>
        <v>Not Returned</v>
      </c>
    </row>
    <row r="116" spans="1:29" x14ac:dyDescent="0.45">
      <c r="A116" s="1" t="s">
        <v>459</v>
      </c>
      <c r="B116" s="2" cm="1">
        <f t="array" ref="B116:D116">DATEVALUE(VLOOKUP(A116,Raw_Data!A115:D2115,{2,3,4},0))</f>
        <v>45450</v>
      </c>
      <c r="C116" s="2">
        <v>45452</v>
      </c>
      <c r="D116" s="2">
        <v>45459</v>
      </c>
      <c r="E116" s="1" t="s">
        <v>2554</v>
      </c>
      <c r="F116" s="1" t="s">
        <v>2606</v>
      </c>
      <c r="G116" s="1" t="s">
        <v>26</v>
      </c>
      <c r="H116" s="1" t="s">
        <v>42</v>
      </c>
      <c r="I116" s="1" t="s">
        <v>122</v>
      </c>
      <c r="J116" s="1">
        <v>-1</v>
      </c>
      <c r="K116" s="1">
        <v>1000</v>
      </c>
      <c r="L116" s="1">
        <f t="shared" si="11"/>
        <v>-1000</v>
      </c>
      <c r="M116" s="1" t="s">
        <v>63</v>
      </c>
      <c r="N116" s="1" t="s">
        <v>57</v>
      </c>
      <c r="O116" s="1" t="s">
        <v>31</v>
      </c>
      <c r="P116" s="1" t="s">
        <v>58</v>
      </c>
      <c r="Q116" s="1" t="s">
        <v>45</v>
      </c>
      <c r="R116" s="1" t="s">
        <v>46</v>
      </c>
      <c r="S116" s="1" t="s">
        <v>254</v>
      </c>
      <c r="T116" s="1">
        <v>7</v>
      </c>
      <c r="U116" s="1" t="str">
        <f t="shared" si="9"/>
        <v>Keep</v>
      </c>
      <c r="V116" s="1" t="str">
        <f t="shared" si="12"/>
        <v>Fix</v>
      </c>
      <c r="W116" s="1" t="str">
        <f>IF(Raw_Data!K116=0,"Missing","Valid")</f>
        <v>Valid</v>
      </c>
      <c r="X116" s="3" t="str">
        <f t="shared" si="13"/>
        <v>OK</v>
      </c>
      <c r="Y116" s="1" t="str">
        <f t="shared" si="14"/>
        <v>Ok</v>
      </c>
      <c r="Z116" s="1" t="str">
        <f t="shared" si="15"/>
        <v>Ok</v>
      </c>
      <c r="AA116" s="1">
        <f t="shared" si="10"/>
        <v>-1000</v>
      </c>
      <c r="AB116" s="1" t="str">
        <f t="shared" si="16"/>
        <v>ok</v>
      </c>
      <c r="AC116" s="1" t="str">
        <f t="shared" si="17"/>
        <v>Damaged</v>
      </c>
    </row>
    <row r="117" spans="1:29" x14ac:dyDescent="0.45">
      <c r="A117" s="1" t="s">
        <v>462</v>
      </c>
      <c r="B117" s="2" cm="1">
        <f t="array" ref="B117:D117">DATEVALUE(VLOOKUP(A117,Raw_Data!A116:D2116,{2,3,4},0))</f>
        <v>45579</v>
      </c>
      <c r="C117" s="2">
        <v>45578</v>
      </c>
      <c r="D117" s="2">
        <v>45580</v>
      </c>
      <c r="E117" s="1" t="s">
        <v>2588</v>
      </c>
      <c r="F117" s="1" t="s">
        <v>168</v>
      </c>
      <c r="G117" s="1" t="s">
        <v>41</v>
      </c>
      <c r="H117" s="1" t="s">
        <v>42</v>
      </c>
      <c r="I117" s="1" t="s">
        <v>78</v>
      </c>
      <c r="J117" s="1">
        <v>1</v>
      </c>
      <c r="K117" s="1">
        <v>0</v>
      </c>
      <c r="L117" s="1">
        <f t="shared" si="11"/>
        <v>0</v>
      </c>
      <c r="M117" s="1" t="s">
        <v>29</v>
      </c>
      <c r="N117" s="1" t="s">
        <v>30</v>
      </c>
      <c r="O117" s="1" t="s">
        <v>79</v>
      </c>
      <c r="P117" s="1" t="s">
        <v>58</v>
      </c>
      <c r="Q117" s="1" t="s">
        <v>33</v>
      </c>
      <c r="R117" s="1" t="s">
        <v>34</v>
      </c>
      <c r="S117" s="1" t="s">
        <v>2620</v>
      </c>
      <c r="T117" s="1">
        <v>2</v>
      </c>
      <c r="U117" s="1" t="str">
        <f t="shared" si="9"/>
        <v>Keep</v>
      </c>
      <c r="V117" s="1" t="str">
        <f t="shared" si="12"/>
        <v>Ok</v>
      </c>
      <c r="W117" s="1" t="str">
        <f>IF(Raw_Data!K117=0,"Missing","Valid")</f>
        <v>Missing</v>
      </c>
      <c r="X117" s="3" t="str">
        <f t="shared" si="13"/>
        <v>Dispatch Error</v>
      </c>
      <c r="Y117" s="1" t="str">
        <f t="shared" si="14"/>
        <v>Fix</v>
      </c>
      <c r="Z117" s="1" t="str">
        <f t="shared" si="15"/>
        <v>Ok</v>
      </c>
      <c r="AA117" s="1">
        <f t="shared" si="10"/>
        <v>0</v>
      </c>
      <c r="AB117" s="1" t="str">
        <f t="shared" si="16"/>
        <v>ok</v>
      </c>
      <c r="AC117" s="1" t="str">
        <f t="shared" si="17"/>
        <v>Not Returned</v>
      </c>
    </row>
    <row r="118" spans="1:29" x14ac:dyDescent="0.45">
      <c r="A118" s="1" t="s">
        <v>464</v>
      </c>
      <c r="B118" s="2" cm="1">
        <f t="array" ref="B118:D118">DATEVALUE(VLOOKUP(A118,Raw_Data!A117:D2117,{2,3,4},0))</f>
        <v>45542</v>
      </c>
      <c r="C118" s="2">
        <v>45545</v>
      </c>
      <c r="D118" s="2">
        <v>45550</v>
      </c>
      <c r="E118" s="1" t="s">
        <v>2585</v>
      </c>
      <c r="F118" s="1" t="s">
        <v>2607</v>
      </c>
      <c r="G118" s="1" t="s">
        <v>41</v>
      </c>
      <c r="H118" s="1" t="s">
        <v>42</v>
      </c>
      <c r="I118" s="1" t="s">
        <v>122</v>
      </c>
      <c r="J118" s="1">
        <v>1</v>
      </c>
      <c r="K118" s="1">
        <v>0</v>
      </c>
      <c r="L118" s="1">
        <f t="shared" si="11"/>
        <v>0</v>
      </c>
      <c r="M118" s="1" t="s">
        <v>29</v>
      </c>
      <c r="N118" s="1" t="s">
        <v>93</v>
      </c>
      <c r="O118" s="1" t="s">
        <v>79</v>
      </c>
      <c r="P118" s="1" t="s">
        <v>32</v>
      </c>
      <c r="Q118" s="1" t="s">
        <v>45</v>
      </c>
      <c r="R118" s="1" t="s">
        <v>2620</v>
      </c>
      <c r="S118" s="1" t="s">
        <v>2620</v>
      </c>
      <c r="T118" s="1">
        <v>5</v>
      </c>
      <c r="U118" s="1" t="str">
        <f t="shared" si="9"/>
        <v>Keep</v>
      </c>
      <c r="V118" s="1" t="str">
        <f t="shared" si="12"/>
        <v>Ok</v>
      </c>
      <c r="W118" s="1" t="str">
        <f>IF(Raw_Data!K118=0,"Missing","Valid")</f>
        <v>Missing</v>
      </c>
      <c r="X118" s="3" t="str">
        <f t="shared" si="13"/>
        <v>OK</v>
      </c>
      <c r="Y118" s="1" t="str">
        <f t="shared" si="14"/>
        <v>Fix</v>
      </c>
      <c r="Z118" s="1" t="str">
        <f t="shared" si="15"/>
        <v>Ok</v>
      </c>
      <c r="AA118" s="1">
        <f t="shared" si="10"/>
        <v>0</v>
      </c>
      <c r="AB118" s="1" t="str">
        <f t="shared" si="16"/>
        <v>ok</v>
      </c>
      <c r="AC118" s="1" t="str">
        <f t="shared" si="17"/>
        <v>Not Returned</v>
      </c>
    </row>
    <row r="119" spans="1:29" x14ac:dyDescent="0.45">
      <c r="A119" s="1" t="s">
        <v>466</v>
      </c>
      <c r="B119" s="2" cm="1">
        <f t="array" ref="B119:D119">DATEVALUE(VLOOKUP(A119,Raw_Data!A118:D2118,{2,3,4},0))</f>
        <v>45468</v>
      </c>
      <c r="C119" s="2">
        <v>45468</v>
      </c>
      <c r="D119" s="2">
        <v>45468</v>
      </c>
      <c r="E119" s="1" t="s">
        <v>2589</v>
      </c>
      <c r="F119" s="1" t="s">
        <v>168</v>
      </c>
      <c r="G119" s="1" t="s">
        <v>41</v>
      </c>
      <c r="H119" s="1" t="s">
        <v>42</v>
      </c>
      <c r="I119" s="1" t="s">
        <v>78</v>
      </c>
      <c r="J119" s="1">
        <v>2</v>
      </c>
      <c r="K119" s="1">
        <v>1000</v>
      </c>
      <c r="L119" s="1">
        <f t="shared" si="11"/>
        <v>2000</v>
      </c>
      <c r="M119" s="1" t="s">
        <v>2619</v>
      </c>
      <c r="N119" s="1" t="s">
        <v>30</v>
      </c>
      <c r="O119" s="1" t="s">
        <v>79</v>
      </c>
      <c r="P119" s="1" t="s">
        <v>32</v>
      </c>
      <c r="Q119" s="1" t="s">
        <v>33</v>
      </c>
      <c r="R119" s="1" t="s">
        <v>46</v>
      </c>
      <c r="S119" s="1" t="s">
        <v>254</v>
      </c>
      <c r="T119" s="1">
        <v>0</v>
      </c>
      <c r="U119" s="1" t="str">
        <f t="shared" si="9"/>
        <v>Keep</v>
      </c>
      <c r="V119" s="1" t="str">
        <f t="shared" si="12"/>
        <v>Ok</v>
      </c>
      <c r="W119" s="1" t="str">
        <f>IF(Raw_Data!K119=0,"Missing","Valid")</f>
        <v>Valid</v>
      </c>
      <c r="X119" s="3" t="str">
        <f t="shared" si="13"/>
        <v>OK</v>
      </c>
      <c r="Y119" s="1" t="str">
        <f t="shared" si="14"/>
        <v>Ok</v>
      </c>
      <c r="Z119" s="1" t="str">
        <f t="shared" si="15"/>
        <v>Ok</v>
      </c>
      <c r="AA119" s="1">
        <f t="shared" si="10"/>
        <v>2000</v>
      </c>
      <c r="AB119" s="1" t="str">
        <f t="shared" si="16"/>
        <v>ok</v>
      </c>
      <c r="AC119" s="1" t="str">
        <f t="shared" si="17"/>
        <v>Damaged</v>
      </c>
    </row>
    <row r="120" spans="1:29" x14ac:dyDescent="0.45">
      <c r="A120" s="1" t="s">
        <v>468</v>
      </c>
      <c r="B120" s="2" cm="1">
        <f t="array" ref="B120:D120">DATEVALUE(VLOOKUP(A120,Raw_Data!A119:D2119,{2,3,4},0))</f>
        <v>45576</v>
      </c>
      <c r="C120" s="2">
        <v>45577</v>
      </c>
      <c r="D120" s="2">
        <v>45580</v>
      </c>
      <c r="E120" s="1" t="s">
        <v>2574</v>
      </c>
      <c r="F120" s="1" t="s">
        <v>168</v>
      </c>
      <c r="G120" s="1" t="s">
        <v>41</v>
      </c>
      <c r="H120" s="1" t="s">
        <v>71</v>
      </c>
      <c r="I120" s="1" t="s">
        <v>92</v>
      </c>
      <c r="J120" s="1">
        <v>1</v>
      </c>
      <c r="K120" s="1">
        <v>100</v>
      </c>
      <c r="L120" s="1">
        <f t="shared" si="11"/>
        <v>100</v>
      </c>
      <c r="M120" s="1" t="s">
        <v>2619</v>
      </c>
      <c r="N120" s="1" t="s">
        <v>93</v>
      </c>
      <c r="O120" s="1" t="s">
        <v>79</v>
      </c>
      <c r="P120" s="1" t="s">
        <v>58</v>
      </c>
      <c r="Q120" s="1" t="s">
        <v>45</v>
      </c>
      <c r="R120" s="1" t="s">
        <v>2620</v>
      </c>
      <c r="S120" s="1" t="s">
        <v>2620</v>
      </c>
      <c r="T120" s="1">
        <v>3</v>
      </c>
      <c r="U120" s="1" t="str">
        <f t="shared" si="9"/>
        <v>Keep</v>
      </c>
      <c r="V120" s="1" t="str">
        <f t="shared" si="12"/>
        <v>Ok</v>
      </c>
      <c r="W120" s="1" t="str">
        <f>IF(Raw_Data!K120=0,"Missing","Valid")</f>
        <v>Valid</v>
      </c>
      <c r="X120" s="3" t="str">
        <f t="shared" si="13"/>
        <v>OK</v>
      </c>
      <c r="Y120" s="1" t="str">
        <f t="shared" si="14"/>
        <v>Ok</v>
      </c>
      <c r="Z120" s="1" t="str">
        <f t="shared" si="15"/>
        <v>Ok</v>
      </c>
      <c r="AA120" s="1">
        <f t="shared" si="10"/>
        <v>100</v>
      </c>
      <c r="AB120" s="1" t="str">
        <f t="shared" si="16"/>
        <v>ok</v>
      </c>
      <c r="AC120" s="1" t="str">
        <f t="shared" si="17"/>
        <v>Not Returned</v>
      </c>
    </row>
    <row r="121" spans="1:29" x14ac:dyDescent="0.45">
      <c r="A121" s="1" t="s">
        <v>469</v>
      </c>
      <c r="B121" s="2" cm="1">
        <f t="array" ref="B121:D121">DATEVALUE(VLOOKUP(A121,Raw_Data!A120:D2120,{2,3,4},0))</f>
        <v>45319</v>
      </c>
      <c r="C121" s="2">
        <v>45317</v>
      </c>
      <c r="D121" s="2">
        <v>45322</v>
      </c>
      <c r="E121" s="1" t="s">
        <v>2590</v>
      </c>
      <c r="F121" s="1" t="s">
        <v>53</v>
      </c>
      <c r="G121" s="1" t="s">
        <v>54</v>
      </c>
      <c r="H121" s="1" t="s">
        <v>71</v>
      </c>
      <c r="I121" s="1" t="s">
        <v>117</v>
      </c>
      <c r="J121" s="1">
        <v>2</v>
      </c>
      <c r="K121" s="1">
        <v>1000</v>
      </c>
      <c r="L121" s="1">
        <f t="shared" si="11"/>
        <v>2000</v>
      </c>
      <c r="M121" s="1" t="s">
        <v>56</v>
      </c>
      <c r="N121" s="1" t="s">
        <v>57</v>
      </c>
      <c r="O121" s="1" t="s">
        <v>44</v>
      </c>
      <c r="P121" s="1" t="s">
        <v>58</v>
      </c>
      <c r="Q121" s="1" t="s">
        <v>33</v>
      </c>
      <c r="R121" s="1" t="s">
        <v>34</v>
      </c>
      <c r="S121" s="1" t="s">
        <v>2620</v>
      </c>
      <c r="T121" s="1">
        <v>5</v>
      </c>
      <c r="U121" s="1" t="str">
        <f t="shared" si="9"/>
        <v>Keep</v>
      </c>
      <c r="V121" s="1" t="str">
        <f t="shared" si="12"/>
        <v>Ok</v>
      </c>
      <c r="W121" s="1" t="str">
        <f>IF(Raw_Data!K121=0,"Missing","Valid")</f>
        <v>Valid</v>
      </c>
      <c r="X121" s="3" t="str">
        <f t="shared" si="13"/>
        <v>Dispatch Error</v>
      </c>
      <c r="Y121" s="1" t="str">
        <f t="shared" si="14"/>
        <v>Ok</v>
      </c>
      <c r="Z121" s="1" t="str">
        <f t="shared" si="15"/>
        <v>Ok</v>
      </c>
      <c r="AA121" s="1">
        <f t="shared" si="10"/>
        <v>2000</v>
      </c>
      <c r="AB121" s="1" t="str">
        <f t="shared" si="16"/>
        <v>ok</v>
      </c>
      <c r="AC121" s="1" t="str">
        <f t="shared" si="17"/>
        <v>Not Returned</v>
      </c>
    </row>
    <row r="122" spans="1:29" x14ac:dyDescent="0.45">
      <c r="A122" s="1" t="s">
        <v>473</v>
      </c>
      <c r="B122" s="2" cm="1">
        <f t="array" ref="B122:D122">DATEVALUE(VLOOKUP(A122,Raw_Data!A121:D2121,{2,3,4},0))</f>
        <v>45634</v>
      </c>
      <c r="C122" s="2">
        <v>45637</v>
      </c>
      <c r="D122" s="2">
        <v>45644</v>
      </c>
      <c r="E122" s="1" t="s">
        <v>2527</v>
      </c>
      <c r="F122" s="1" t="s">
        <v>168</v>
      </c>
      <c r="G122" s="1" t="s">
        <v>41</v>
      </c>
      <c r="H122" s="1" t="s">
        <v>42</v>
      </c>
      <c r="I122" s="1" t="s">
        <v>43</v>
      </c>
      <c r="J122" s="1">
        <v>-1</v>
      </c>
      <c r="K122" s="1">
        <v>1000</v>
      </c>
      <c r="L122" s="1">
        <f t="shared" si="11"/>
        <v>-1000</v>
      </c>
      <c r="M122" s="1" t="s">
        <v>56</v>
      </c>
      <c r="N122" s="1" t="s">
        <v>30</v>
      </c>
      <c r="O122" s="1" t="s">
        <v>31</v>
      </c>
      <c r="P122" s="1" t="s">
        <v>58</v>
      </c>
      <c r="Q122" s="1" t="s">
        <v>45</v>
      </c>
      <c r="R122" s="1" t="s">
        <v>46</v>
      </c>
      <c r="S122" s="1" t="s">
        <v>245</v>
      </c>
      <c r="T122" s="1">
        <v>7</v>
      </c>
      <c r="U122" s="1" t="str">
        <f t="shared" si="9"/>
        <v>Keep</v>
      </c>
      <c r="V122" s="1" t="str">
        <f t="shared" si="12"/>
        <v>Fix</v>
      </c>
      <c r="W122" s="1" t="str">
        <f>IF(Raw_Data!K122=0,"Missing","Valid")</f>
        <v>Valid</v>
      </c>
      <c r="X122" s="3" t="str">
        <f t="shared" si="13"/>
        <v>OK</v>
      </c>
      <c r="Y122" s="1" t="str">
        <f t="shared" si="14"/>
        <v>Ok</v>
      </c>
      <c r="Z122" s="1" t="str">
        <f t="shared" si="15"/>
        <v>Ok</v>
      </c>
      <c r="AA122" s="1">
        <f t="shared" si="10"/>
        <v>-1000</v>
      </c>
      <c r="AB122" s="1" t="str">
        <f t="shared" si="16"/>
        <v>ok</v>
      </c>
      <c r="AC122" s="1" t="str">
        <f t="shared" si="17"/>
        <v>Wrong Item</v>
      </c>
    </row>
    <row r="123" spans="1:29" x14ac:dyDescent="0.45">
      <c r="A123" s="1" t="s">
        <v>474</v>
      </c>
      <c r="B123" s="2" cm="1">
        <f t="array" ref="B123:D123">DATEVALUE(VLOOKUP(A123,Raw_Data!A122:D2122,{2,3,4},0))</f>
        <v>45493</v>
      </c>
      <c r="C123" s="2">
        <v>45496</v>
      </c>
      <c r="D123" s="2">
        <v>45503</v>
      </c>
      <c r="E123" s="1" t="s">
        <v>2566</v>
      </c>
      <c r="F123" s="1" t="s">
        <v>168</v>
      </c>
      <c r="G123" s="1" t="s">
        <v>41</v>
      </c>
      <c r="H123" s="1" t="s">
        <v>128</v>
      </c>
      <c r="I123" s="1" t="s">
        <v>231</v>
      </c>
      <c r="J123" s="1">
        <v>-1</v>
      </c>
      <c r="K123" s="1">
        <v>0</v>
      </c>
      <c r="L123" s="1">
        <f t="shared" si="11"/>
        <v>0</v>
      </c>
      <c r="M123" s="1" t="s">
        <v>2619</v>
      </c>
      <c r="N123" s="1" t="s">
        <v>93</v>
      </c>
      <c r="O123" s="1" t="s">
        <v>64</v>
      </c>
      <c r="P123" s="1" t="s">
        <v>85</v>
      </c>
      <c r="Q123" s="1" t="s">
        <v>33</v>
      </c>
      <c r="R123" s="1" t="s">
        <v>34</v>
      </c>
      <c r="S123" s="1" t="s">
        <v>2620</v>
      </c>
      <c r="T123" s="1">
        <v>7</v>
      </c>
      <c r="U123" s="1" t="str">
        <f t="shared" si="9"/>
        <v>Keep</v>
      </c>
      <c r="V123" s="1" t="str">
        <f t="shared" si="12"/>
        <v>Fix</v>
      </c>
      <c r="W123" s="1" t="str">
        <f>IF(Raw_Data!K123=0,"Missing","Valid")</f>
        <v>Missing</v>
      </c>
      <c r="X123" s="3" t="str">
        <f t="shared" si="13"/>
        <v>OK</v>
      </c>
      <c r="Y123" s="1" t="str">
        <f t="shared" si="14"/>
        <v>Fix</v>
      </c>
      <c r="Z123" s="1" t="str">
        <f t="shared" si="15"/>
        <v>Ok</v>
      </c>
      <c r="AA123" s="1">
        <f t="shared" si="10"/>
        <v>0</v>
      </c>
      <c r="AB123" s="1" t="str">
        <f t="shared" si="16"/>
        <v>ok</v>
      </c>
      <c r="AC123" s="1" t="str">
        <f t="shared" si="17"/>
        <v>Not Returned</v>
      </c>
    </row>
    <row r="124" spans="1:29" x14ac:dyDescent="0.45">
      <c r="A124" s="1" t="s">
        <v>476</v>
      </c>
      <c r="B124" s="2" cm="1">
        <f t="array" ref="B124:D124">DATEVALUE(VLOOKUP(A124,Raw_Data!A123:D2123,{2,3,4},0))</f>
        <v>45570</v>
      </c>
      <c r="C124" s="2">
        <v>45569</v>
      </c>
      <c r="D124" s="2">
        <v>45570</v>
      </c>
      <c r="E124" s="1" t="s">
        <v>2581</v>
      </c>
      <c r="F124" s="1" t="s">
        <v>69</v>
      </c>
      <c r="G124" s="1" t="s">
        <v>70</v>
      </c>
      <c r="H124" s="1" t="s">
        <v>42</v>
      </c>
      <c r="I124" s="1" t="s">
        <v>122</v>
      </c>
      <c r="J124" s="1">
        <v>2</v>
      </c>
      <c r="K124" s="1">
        <v>500</v>
      </c>
      <c r="L124" s="1">
        <f t="shared" si="11"/>
        <v>1000</v>
      </c>
      <c r="M124" s="1" t="s">
        <v>29</v>
      </c>
      <c r="N124" s="1" t="s">
        <v>30</v>
      </c>
      <c r="O124" s="1" t="s">
        <v>31</v>
      </c>
      <c r="P124" s="1" t="s">
        <v>32</v>
      </c>
      <c r="Q124" s="1" t="s">
        <v>45</v>
      </c>
      <c r="R124" s="1" t="s">
        <v>2620</v>
      </c>
      <c r="S124" s="1" t="s">
        <v>2620</v>
      </c>
      <c r="T124" s="1">
        <v>1</v>
      </c>
      <c r="U124" s="1" t="str">
        <f t="shared" si="9"/>
        <v>Keep</v>
      </c>
      <c r="V124" s="1" t="str">
        <f t="shared" si="12"/>
        <v>Ok</v>
      </c>
      <c r="W124" s="1" t="str">
        <f>IF(Raw_Data!K124=0,"Missing","Valid")</f>
        <v>Valid</v>
      </c>
      <c r="X124" s="3" t="str">
        <f t="shared" si="13"/>
        <v>Dispatch Error</v>
      </c>
      <c r="Y124" s="1" t="str">
        <f t="shared" si="14"/>
        <v>Ok</v>
      </c>
      <c r="Z124" s="1" t="str">
        <f t="shared" si="15"/>
        <v>Ok</v>
      </c>
      <c r="AA124" s="1">
        <f t="shared" si="10"/>
        <v>1000</v>
      </c>
      <c r="AB124" s="1" t="str">
        <f t="shared" si="16"/>
        <v>ok</v>
      </c>
      <c r="AC124" s="1" t="str">
        <f t="shared" si="17"/>
        <v>Not Returned</v>
      </c>
    </row>
    <row r="125" spans="1:29" x14ac:dyDescent="0.45">
      <c r="A125" s="1" t="s">
        <v>477</v>
      </c>
      <c r="B125" s="2" cm="1">
        <f t="array" ref="B125:D125">DATEVALUE(VLOOKUP(A125,Raw_Data!A124:D2124,{2,3,4},0))</f>
        <v>45382</v>
      </c>
      <c r="C125" s="2">
        <v>45383</v>
      </c>
      <c r="D125" s="2">
        <v>45386</v>
      </c>
      <c r="E125" s="1" t="s">
        <v>2569</v>
      </c>
      <c r="F125" s="1" t="s">
        <v>2606</v>
      </c>
      <c r="G125" s="1" t="s">
        <v>26</v>
      </c>
      <c r="H125" s="1" t="s">
        <v>71</v>
      </c>
      <c r="I125" s="1" t="s">
        <v>72</v>
      </c>
      <c r="J125" s="1">
        <v>-1</v>
      </c>
      <c r="K125" s="1">
        <v>1000</v>
      </c>
      <c r="L125" s="1">
        <f t="shared" si="11"/>
        <v>-1000</v>
      </c>
      <c r="M125" s="1" t="s">
        <v>63</v>
      </c>
      <c r="N125" s="1" t="s">
        <v>57</v>
      </c>
      <c r="O125" s="1" t="s">
        <v>64</v>
      </c>
      <c r="P125" s="1" t="s">
        <v>32</v>
      </c>
      <c r="Q125" s="1" t="s">
        <v>45</v>
      </c>
      <c r="R125" s="1" t="s">
        <v>46</v>
      </c>
      <c r="S125" s="1" t="s">
        <v>245</v>
      </c>
      <c r="T125" s="1">
        <v>3</v>
      </c>
      <c r="U125" s="1" t="str">
        <f t="shared" si="9"/>
        <v>Keep</v>
      </c>
      <c r="V125" s="1" t="str">
        <f t="shared" si="12"/>
        <v>Fix</v>
      </c>
      <c r="W125" s="1" t="str">
        <f>IF(Raw_Data!K125=0,"Missing","Valid")</f>
        <v>Valid</v>
      </c>
      <c r="X125" s="3" t="str">
        <f t="shared" si="13"/>
        <v>OK</v>
      </c>
      <c r="Y125" s="1" t="str">
        <f t="shared" si="14"/>
        <v>Ok</v>
      </c>
      <c r="Z125" s="1" t="str">
        <f t="shared" si="15"/>
        <v>Ok</v>
      </c>
      <c r="AA125" s="1">
        <f t="shared" si="10"/>
        <v>-1000</v>
      </c>
      <c r="AB125" s="1" t="str">
        <f t="shared" si="16"/>
        <v>ok</v>
      </c>
      <c r="AC125" s="1" t="str">
        <f t="shared" si="17"/>
        <v>Wrong Item</v>
      </c>
    </row>
    <row r="126" spans="1:29" x14ac:dyDescent="0.45">
      <c r="A126" s="1" t="s">
        <v>480</v>
      </c>
      <c r="B126" s="2" cm="1">
        <f t="array" ref="B126:D126">DATEVALUE(VLOOKUP(A126,Raw_Data!A125:D2125,{2,3,4},0))</f>
        <v>45486</v>
      </c>
      <c r="C126" s="2">
        <v>45486</v>
      </c>
      <c r="D126" s="2">
        <v>45487</v>
      </c>
      <c r="E126" s="1" t="s">
        <v>2590</v>
      </c>
      <c r="F126" s="1" t="s">
        <v>2606</v>
      </c>
      <c r="G126" s="1" t="s">
        <v>26</v>
      </c>
      <c r="H126" s="1" t="s">
        <v>42</v>
      </c>
      <c r="I126" s="1" t="s">
        <v>122</v>
      </c>
      <c r="J126" s="1">
        <v>0</v>
      </c>
      <c r="K126" s="1">
        <v>2000</v>
      </c>
      <c r="L126" s="1">
        <f t="shared" si="11"/>
        <v>0</v>
      </c>
      <c r="M126" s="1" t="s">
        <v>63</v>
      </c>
      <c r="N126" s="1" t="s">
        <v>93</v>
      </c>
      <c r="O126" s="1" t="s">
        <v>31</v>
      </c>
      <c r="P126" s="1" t="s">
        <v>58</v>
      </c>
      <c r="Q126" s="1" t="s">
        <v>45</v>
      </c>
      <c r="R126" s="1" t="s">
        <v>34</v>
      </c>
      <c r="S126" s="1" t="s">
        <v>2620</v>
      </c>
      <c r="T126" s="1">
        <v>1</v>
      </c>
      <c r="U126" s="1" t="str">
        <f t="shared" si="9"/>
        <v>Keep</v>
      </c>
      <c r="V126" s="1" t="str">
        <f t="shared" si="12"/>
        <v>Fix</v>
      </c>
      <c r="W126" s="1" t="str">
        <f>IF(Raw_Data!K126=0,"Missing","Valid")</f>
        <v>Valid</v>
      </c>
      <c r="X126" s="3" t="str">
        <f t="shared" si="13"/>
        <v>OK</v>
      </c>
      <c r="Y126" s="1" t="str">
        <f t="shared" si="14"/>
        <v>Ok</v>
      </c>
      <c r="Z126" s="1" t="str">
        <f t="shared" si="15"/>
        <v>Ok</v>
      </c>
      <c r="AA126" s="1">
        <f t="shared" si="10"/>
        <v>0</v>
      </c>
      <c r="AB126" s="1" t="str">
        <f t="shared" si="16"/>
        <v>ok</v>
      </c>
      <c r="AC126" s="1" t="str">
        <f t="shared" si="17"/>
        <v>Not Returned</v>
      </c>
    </row>
    <row r="127" spans="1:29" x14ac:dyDescent="0.45">
      <c r="A127" s="1" t="s">
        <v>482</v>
      </c>
      <c r="B127" s="2" cm="1">
        <f t="array" ref="B127:D127">DATEVALUE(VLOOKUP(A127,Raw_Data!A126:D2126,{2,3,4},0))</f>
        <v>45516</v>
      </c>
      <c r="C127" s="2">
        <v>45518</v>
      </c>
      <c r="D127" s="2">
        <v>45523</v>
      </c>
      <c r="E127" s="1" t="s">
        <v>2530</v>
      </c>
      <c r="F127" s="1" t="s">
        <v>168</v>
      </c>
      <c r="G127" s="1" t="s">
        <v>41</v>
      </c>
      <c r="H127" s="1" t="s">
        <v>71</v>
      </c>
      <c r="I127" s="1" t="s">
        <v>72</v>
      </c>
      <c r="J127" s="1">
        <v>3</v>
      </c>
      <c r="K127" s="1">
        <v>0</v>
      </c>
      <c r="L127" s="1">
        <f t="shared" si="11"/>
        <v>0</v>
      </c>
      <c r="M127" s="1" t="s">
        <v>2619</v>
      </c>
      <c r="N127" s="1" t="s">
        <v>57</v>
      </c>
      <c r="O127" s="1" t="s">
        <v>79</v>
      </c>
      <c r="P127" s="1" t="s">
        <v>32</v>
      </c>
      <c r="Q127" s="1" t="s">
        <v>33</v>
      </c>
      <c r="R127" s="1" t="s">
        <v>2620</v>
      </c>
      <c r="S127" s="1" t="s">
        <v>2620</v>
      </c>
      <c r="T127" s="1">
        <v>5</v>
      </c>
      <c r="U127" s="1" t="str">
        <f t="shared" si="9"/>
        <v>Keep</v>
      </c>
      <c r="V127" s="1" t="str">
        <f t="shared" si="12"/>
        <v>Ok</v>
      </c>
      <c r="W127" s="1" t="str">
        <f>IF(Raw_Data!K127=0,"Missing","Valid")</f>
        <v>Missing</v>
      </c>
      <c r="X127" s="3" t="str">
        <f t="shared" si="13"/>
        <v>OK</v>
      </c>
      <c r="Y127" s="1" t="str">
        <f t="shared" si="14"/>
        <v>Fix</v>
      </c>
      <c r="Z127" s="1" t="str">
        <f t="shared" si="15"/>
        <v>Ok</v>
      </c>
      <c r="AA127" s="1">
        <f t="shared" si="10"/>
        <v>0</v>
      </c>
      <c r="AB127" s="1" t="str">
        <f t="shared" si="16"/>
        <v>ok</v>
      </c>
      <c r="AC127" s="1" t="str">
        <f t="shared" si="17"/>
        <v>Not Returned</v>
      </c>
    </row>
    <row r="128" spans="1:29" x14ac:dyDescent="0.45">
      <c r="A128" s="1" t="s">
        <v>485</v>
      </c>
      <c r="B128" s="2" cm="1">
        <f t="array" ref="B128:D128">DATEVALUE(VLOOKUP(A128,Raw_Data!A127:D2127,{2,3,4},0))</f>
        <v>45431</v>
      </c>
      <c r="C128" s="2">
        <v>45429</v>
      </c>
      <c r="D128" s="2">
        <v>45436</v>
      </c>
      <c r="E128" s="1" t="s">
        <v>2591</v>
      </c>
      <c r="F128" s="1" t="s">
        <v>2608</v>
      </c>
      <c r="G128" s="1" t="s">
        <v>41</v>
      </c>
      <c r="H128" s="1" t="s">
        <v>128</v>
      </c>
      <c r="I128" s="1" t="s">
        <v>231</v>
      </c>
      <c r="J128" s="1">
        <v>-1</v>
      </c>
      <c r="K128" s="1">
        <v>0</v>
      </c>
      <c r="L128" s="1">
        <f t="shared" si="11"/>
        <v>0</v>
      </c>
      <c r="M128" s="1" t="s">
        <v>56</v>
      </c>
      <c r="N128" s="1" t="s">
        <v>93</v>
      </c>
      <c r="O128" s="1" t="s">
        <v>79</v>
      </c>
      <c r="P128" s="1" t="s">
        <v>32</v>
      </c>
      <c r="Q128" s="1" t="s">
        <v>45</v>
      </c>
      <c r="R128" s="1" t="s">
        <v>46</v>
      </c>
      <c r="S128" s="1" t="s">
        <v>47</v>
      </c>
      <c r="T128" s="1">
        <v>7</v>
      </c>
      <c r="U128" s="1" t="str">
        <f t="shared" si="9"/>
        <v>Keep</v>
      </c>
      <c r="V128" s="1" t="str">
        <f t="shared" si="12"/>
        <v>Fix</v>
      </c>
      <c r="W128" s="1" t="str">
        <f>IF(Raw_Data!K128=0,"Missing","Valid")</f>
        <v>Missing</v>
      </c>
      <c r="X128" s="3" t="str">
        <f t="shared" si="13"/>
        <v>Dispatch Error</v>
      </c>
      <c r="Y128" s="1" t="str">
        <f t="shared" si="14"/>
        <v>Fix</v>
      </c>
      <c r="Z128" s="1" t="str">
        <f t="shared" si="15"/>
        <v>Ok</v>
      </c>
      <c r="AA128" s="1">
        <f t="shared" si="10"/>
        <v>0</v>
      </c>
      <c r="AB128" s="1" t="str">
        <f t="shared" si="16"/>
        <v>ok</v>
      </c>
      <c r="AC128" s="1" t="str">
        <f t="shared" si="17"/>
        <v>Late Delivery</v>
      </c>
    </row>
    <row r="129" spans="1:29" x14ac:dyDescent="0.45">
      <c r="A129" s="1" t="s">
        <v>488</v>
      </c>
      <c r="B129" s="2" cm="1">
        <f t="array" ref="B129:D129">DATEVALUE(VLOOKUP(A129,Raw_Data!A128:D2128,{2,3,4},0))</f>
        <v>45631</v>
      </c>
      <c r="C129" s="2">
        <v>45629</v>
      </c>
      <c r="D129" s="2">
        <v>45636</v>
      </c>
      <c r="E129" s="1" t="s">
        <v>2550</v>
      </c>
      <c r="F129" s="1" t="s">
        <v>69</v>
      </c>
      <c r="G129" s="1" t="s">
        <v>70</v>
      </c>
      <c r="H129" s="1" t="s">
        <v>71</v>
      </c>
      <c r="I129" s="1" t="s">
        <v>92</v>
      </c>
      <c r="J129" s="1">
        <v>0</v>
      </c>
      <c r="K129" s="1">
        <v>100</v>
      </c>
      <c r="L129" s="1">
        <f t="shared" si="11"/>
        <v>0</v>
      </c>
      <c r="M129" s="1" t="s">
        <v>2619</v>
      </c>
      <c r="N129" s="1" t="s">
        <v>57</v>
      </c>
      <c r="O129" s="1" t="s">
        <v>79</v>
      </c>
      <c r="P129" s="1" t="s">
        <v>85</v>
      </c>
      <c r="Q129" s="1" t="s">
        <v>33</v>
      </c>
      <c r="R129" s="1" t="s">
        <v>46</v>
      </c>
      <c r="S129" s="1" t="s">
        <v>245</v>
      </c>
      <c r="T129" s="1">
        <v>7</v>
      </c>
      <c r="U129" s="1" t="str">
        <f t="shared" si="9"/>
        <v>Keep</v>
      </c>
      <c r="V129" s="1" t="str">
        <f t="shared" si="12"/>
        <v>Fix</v>
      </c>
      <c r="W129" s="1" t="str">
        <f>IF(Raw_Data!K129=0,"Missing","Valid")</f>
        <v>Valid</v>
      </c>
      <c r="X129" s="3" t="str">
        <f t="shared" si="13"/>
        <v>Dispatch Error</v>
      </c>
      <c r="Y129" s="1" t="str">
        <f t="shared" si="14"/>
        <v>Ok</v>
      </c>
      <c r="Z129" s="1" t="str">
        <f t="shared" si="15"/>
        <v>Ok</v>
      </c>
      <c r="AA129" s="1">
        <f t="shared" si="10"/>
        <v>0</v>
      </c>
      <c r="AB129" s="1" t="str">
        <f t="shared" si="16"/>
        <v>ok</v>
      </c>
      <c r="AC129" s="1" t="str">
        <f t="shared" si="17"/>
        <v>Wrong Item</v>
      </c>
    </row>
    <row r="130" spans="1:29" x14ac:dyDescent="0.45">
      <c r="A130" s="1" t="s">
        <v>491</v>
      </c>
      <c r="B130" s="2" cm="1">
        <f t="array" ref="B130:D130">DATEVALUE(VLOOKUP(A130,Raw_Data!A129:D2129,{2,3,4},0))</f>
        <v>45351</v>
      </c>
      <c r="C130" s="2">
        <v>45349</v>
      </c>
      <c r="D130" s="2">
        <v>45349</v>
      </c>
      <c r="E130" s="1" t="s">
        <v>2574</v>
      </c>
      <c r="F130" s="1" t="s">
        <v>2607</v>
      </c>
      <c r="G130" s="1" t="s">
        <v>41</v>
      </c>
      <c r="H130" s="1" t="s">
        <v>42</v>
      </c>
      <c r="I130" s="1" t="s">
        <v>43</v>
      </c>
      <c r="J130" s="1">
        <v>-1</v>
      </c>
      <c r="K130" s="1">
        <v>100</v>
      </c>
      <c r="L130" s="1">
        <f t="shared" si="11"/>
        <v>-100</v>
      </c>
      <c r="M130" s="1" t="s">
        <v>56</v>
      </c>
      <c r="N130" s="1" t="s">
        <v>93</v>
      </c>
      <c r="O130" s="1" t="s">
        <v>44</v>
      </c>
      <c r="P130" s="1" t="s">
        <v>58</v>
      </c>
      <c r="Q130" s="1" t="s">
        <v>33</v>
      </c>
      <c r="R130" s="1" t="s">
        <v>2620</v>
      </c>
      <c r="S130" s="1" t="s">
        <v>2620</v>
      </c>
      <c r="T130" s="1">
        <v>0</v>
      </c>
      <c r="U130" s="1" t="str">
        <f t="shared" ref="U130:U193" si="18">IF(COUNTIF(A130:A2129,A130)=1,"Keep","Duplicate")</f>
        <v>Keep</v>
      </c>
      <c r="V130" s="1" t="str">
        <f t="shared" si="12"/>
        <v>Fix</v>
      </c>
      <c r="W130" s="1" t="str">
        <f>IF(Raw_Data!K130=0,"Missing","Valid")</f>
        <v>Valid</v>
      </c>
      <c r="X130" s="3" t="str">
        <f t="shared" si="13"/>
        <v>Dispatch Error</v>
      </c>
      <c r="Y130" s="1" t="str">
        <f t="shared" si="14"/>
        <v>Ok</v>
      </c>
      <c r="Z130" s="1" t="str">
        <f t="shared" si="15"/>
        <v>Ok</v>
      </c>
      <c r="AA130" s="1">
        <f t="shared" ref="AA130:AA193" si="19">IF(OR(L130="",L130&lt;&gt;J130*K130),J130*K130,L130)</f>
        <v>-100</v>
      </c>
      <c r="AB130" s="1" t="str">
        <f t="shared" si="16"/>
        <v>ok</v>
      </c>
      <c r="AC130" s="1" t="str">
        <f t="shared" si="17"/>
        <v>Wrong</v>
      </c>
    </row>
    <row r="131" spans="1:29" x14ac:dyDescent="0.45">
      <c r="A131" s="1" t="s">
        <v>493</v>
      </c>
      <c r="B131" s="2" cm="1">
        <f t="array" ref="B131:D131">DATEVALUE(VLOOKUP(A131,Raw_Data!A130:D2130,{2,3,4},0))</f>
        <v>45645</v>
      </c>
      <c r="C131" s="2">
        <v>45645</v>
      </c>
      <c r="D131" s="2">
        <v>45652</v>
      </c>
      <c r="E131" s="1" t="s">
        <v>2592</v>
      </c>
      <c r="F131" s="1" t="s">
        <v>2607</v>
      </c>
      <c r="G131" s="1" t="s">
        <v>41</v>
      </c>
      <c r="H131" s="1" t="s">
        <v>42</v>
      </c>
      <c r="I131" s="1" t="s">
        <v>43</v>
      </c>
      <c r="J131" s="1">
        <v>1</v>
      </c>
      <c r="K131" s="1">
        <v>1000</v>
      </c>
      <c r="L131" s="1">
        <f t="shared" ref="L131:L194" si="20">J131*K131</f>
        <v>1000</v>
      </c>
      <c r="M131" s="1" t="s">
        <v>56</v>
      </c>
      <c r="N131" s="1" t="s">
        <v>93</v>
      </c>
      <c r="O131" s="1" t="s">
        <v>31</v>
      </c>
      <c r="P131" s="1" t="s">
        <v>58</v>
      </c>
      <c r="Q131" s="1" t="s">
        <v>33</v>
      </c>
      <c r="R131" s="1" t="s">
        <v>46</v>
      </c>
      <c r="S131" s="1" t="s">
        <v>2621</v>
      </c>
      <c r="T131" s="1">
        <v>7</v>
      </c>
      <c r="U131" s="1" t="str">
        <f t="shared" si="18"/>
        <v>Keep</v>
      </c>
      <c r="V131" s="1" t="str">
        <f t="shared" ref="V131:V194" si="21">IF(J131&lt;=0,"Fix","Ok")</f>
        <v>Ok</v>
      </c>
      <c r="W131" s="1" t="str">
        <f>IF(Raw_Data!K131=0,"Missing","Valid")</f>
        <v>Valid</v>
      </c>
      <c r="X131" s="3" t="str">
        <f t="shared" ref="X131:X194" si="22">IF(C131&lt;B131,"Dispatch Error",IF(D131&lt;B131,"Delivery Before Order",IF(D131&lt;C131,"Delivery Before Dispatch","OK")))</f>
        <v>OK</v>
      </c>
      <c r="Y131" s="1" t="str">
        <f t="shared" ref="Y131:Y194" si="23">IF(K131&lt;=0,"Fix","Ok")</f>
        <v>Ok</v>
      </c>
      <c r="Z131" s="1" t="str">
        <f t="shared" ref="Z131:Z194" si="24">IF(L131="","Blank",IF(L131=J131*K131,"Ok","Wrong"))</f>
        <v>Ok</v>
      </c>
      <c r="AA131" s="1">
        <f t="shared" si="19"/>
        <v>1000</v>
      </c>
      <c r="AB131" s="1" t="str">
        <f t="shared" ref="AB131:AB194" si="25">IF(M131="","Missing","ok")</f>
        <v>ok</v>
      </c>
      <c r="AC131" s="1" t="str">
        <f t="shared" ref="AC131:AC194" si="26">IF(R131="No","Not Returned",IF(R131="Yes",IF(S131="","Unknown",S131),IF(L131&lt;0,"Wrong",IF(OR(O131="Delayed",O131="In Transit",O131="On Time"),"Not Returned",""))))</f>
        <v>Unknwon</v>
      </c>
    </row>
    <row r="132" spans="1:29" x14ac:dyDescent="0.45">
      <c r="A132" s="1" t="s">
        <v>496</v>
      </c>
      <c r="B132" s="2" cm="1">
        <f t="array" ref="B132:D132">DATEVALUE(VLOOKUP(A132,Raw_Data!A131:D2131,{2,3,4},0))</f>
        <v>45384</v>
      </c>
      <c r="C132" s="2">
        <v>45384</v>
      </c>
      <c r="D132" s="2">
        <v>45384</v>
      </c>
      <c r="E132" s="1" t="s">
        <v>2593</v>
      </c>
      <c r="F132" s="1" t="s">
        <v>2607</v>
      </c>
      <c r="G132" s="1" t="s">
        <v>41</v>
      </c>
      <c r="H132" s="1" t="s">
        <v>71</v>
      </c>
      <c r="I132" s="1" t="s">
        <v>72</v>
      </c>
      <c r="J132" s="1">
        <v>1</v>
      </c>
      <c r="K132" s="1">
        <v>2000</v>
      </c>
      <c r="L132" s="1">
        <f t="shared" si="20"/>
        <v>2000</v>
      </c>
      <c r="M132" s="1" t="s">
        <v>63</v>
      </c>
      <c r="N132" s="1" t="s">
        <v>30</v>
      </c>
      <c r="O132" s="1" t="s">
        <v>44</v>
      </c>
      <c r="P132" s="1" t="s">
        <v>85</v>
      </c>
      <c r="Q132" s="1" t="s">
        <v>33</v>
      </c>
      <c r="R132" s="1" t="s">
        <v>2620</v>
      </c>
      <c r="S132" s="1" t="s">
        <v>2620</v>
      </c>
      <c r="T132" s="1">
        <v>0</v>
      </c>
      <c r="U132" s="1" t="str">
        <f t="shared" si="18"/>
        <v>Keep</v>
      </c>
      <c r="V132" s="1" t="str">
        <f t="shared" si="21"/>
        <v>Ok</v>
      </c>
      <c r="W132" s="1" t="str">
        <f>IF(Raw_Data!K132=0,"Missing","Valid")</f>
        <v>Valid</v>
      </c>
      <c r="X132" s="3" t="str">
        <f t="shared" si="22"/>
        <v>OK</v>
      </c>
      <c r="Y132" s="1" t="str">
        <f t="shared" si="23"/>
        <v>Ok</v>
      </c>
      <c r="Z132" s="1" t="str">
        <f t="shared" si="24"/>
        <v>Ok</v>
      </c>
      <c r="AA132" s="1">
        <f t="shared" si="19"/>
        <v>2000</v>
      </c>
      <c r="AB132" s="1" t="str">
        <f t="shared" si="25"/>
        <v>ok</v>
      </c>
      <c r="AC132" s="1" t="str">
        <f t="shared" si="26"/>
        <v>Not Returned</v>
      </c>
    </row>
    <row r="133" spans="1:29" x14ac:dyDescent="0.45">
      <c r="A133" s="1" t="s">
        <v>499</v>
      </c>
      <c r="B133" s="2" cm="1">
        <f t="array" ref="B133:D133">DATEVALUE(VLOOKUP(A133,Raw_Data!A132:D2132,{2,3,4},0))</f>
        <v>45532</v>
      </c>
      <c r="C133" s="2">
        <v>45535</v>
      </c>
      <c r="D133" s="2">
        <v>45538</v>
      </c>
      <c r="E133" s="1" t="s">
        <v>2574</v>
      </c>
      <c r="F133" s="1" t="s">
        <v>2609</v>
      </c>
      <c r="G133" s="1" t="s">
        <v>116</v>
      </c>
      <c r="H133" s="1" t="s">
        <v>128</v>
      </c>
      <c r="I133" s="1" t="s">
        <v>129</v>
      </c>
      <c r="J133" s="1">
        <v>3</v>
      </c>
      <c r="K133" s="1">
        <v>500</v>
      </c>
      <c r="L133" s="1">
        <f t="shared" si="20"/>
        <v>1500</v>
      </c>
      <c r="M133" s="1" t="s">
        <v>2619</v>
      </c>
      <c r="N133" s="1" t="s">
        <v>57</v>
      </c>
      <c r="O133" s="1" t="s">
        <v>79</v>
      </c>
      <c r="P133" s="1" t="s">
        <v>58</v>
      </c>
      <c r="Q133" s="1" t="s">
        <v>33</v>
      </c>
      <c r="R133" s="1" t="s">
        <v>34</v>
      </c>
      <c r="S133" s="1" t="s">
        <v>2620</v>
      </c>
      <c r="T133" s="1">
        <v>3</v>
      </c>
      <c r="U133" s="1" t="str">
        <f t="shared" si="18"/>
        <v>Keep</v>
      </c>
      <c r="V133" s="1" t="str">
        <f t="shared" si="21"/>
        <v>Ok</v>
      </c>
      <c r="W133" s="1" t="str">
        <f>IF(Raw_Data!K133=0,"Missing","Valid")</f>
        <v>Valid</v>
      </c>
      <c r="X133" s="3" t="str">
        <f t="shared" si="22"/>
        <v>OK</v>
      </c>
      <c r="Y133" s="1" t="str">
        <f t="shared" si="23"/>
        <v>Ok</v>
      </c>
      <c r="Z133" s="1" t="str">
        <f t="shared" si="24"/>
        <v>Ok</v>
      </c>
      <c r="AA133" s="1">
        <f t="shared" si="19"/>
        <v>1500</v>
      </c>
      <c r="AB133" s="1" t="str">
        <f t="shared" si="25"/>
        <v>ok</v>
      </c>
      <c r="AC133" s="1" t="str">
        <f t="shared" si="26"/>
        <v>Not Returned</v>
      </c>
    </row>
    <row r="134" spans="1:29" x14ac:dyDescent="0.45">
      <c r="A134" s="1" t="s">
        <v>503</v>
      </c>
      <c r="B134" s="2" cm="1">
        <f t="array" ref="B134:D134">DATEVALUE(VLOOKUP(A134,Raw_Data!A133:D2133,{2,3,4},0))</f>
        <v>45620</v>
      </c>
      <c r="C134" s="2">
        <v>45623</v>
      </c>
      <c r="D134" s="2">
        <v>45628</v>
      </c>
      <c r="E134" s="1" t="s">
        <v>2553</v>
      </c>
      <c r="F134" s="1" t="s">
        <v>2608</v>
      </c>
      <c r="G134" s="1" t="s">
        <v>41</v>
      </c>
      <c r="H134" s="1" t="s">
        <v>71</v>
      </c>
      <c r="I134" s="1" t="s">
        <v>72</v>
      </c>
      <c r="J134" s="1">
        <v>1</v>
      </c>
      <c r="K134" s="1">
        <v>1000</v>
      </c>
      <c r="L134" s="1">
        <f t="shared" si="20"/>
        <v>1000</v>
      </c>
      <c r="M134" s="1" t="s">
        <v>29</v>
      </c>
      <c r="N134" s="1" t="s">
        <v>57</v>
      </c>
      <c r="O134" s="1" t="s">
        <v>31</v>
      </c>
      <c r="P134" s="1" t="s">
        <v>58</v>
      </c>
      <c r="Q134" s="1" t="s">
        <v>33</v>
      </c>
      <c r="R134" s="1" t="s">
        <v>2620</v>
      </c>
      <c r="S134" s="1" t="s">
        <v>2620</v>
      </c>
      <c r="T134" s="1">
        <v>5</v>
      </c>
      <c r="U134" s="1" t="str">
        <f t="shared" si="18"/>
        <v>Keep</v>
      </c>
      <c r="V134" s="1" t="str">
        <f t="shared" si="21"/>
        <v>Ok</v>
      </c>
      <c r="W134" s="1" t="str">
        <f>IF(Raw_Data!K134=0,"Missing","Valid")</f>
        <v>Valid</v>
      </c>
      <c r="X134" s="3" t="str">
        <f t="shared" si="22"/>
        <v>OK</v>
      </c>
      <c r="Y134" s="1" t="str">
        <f t="shared" si="23"/>
        <v>Ok</v>
      </c>
      <c r="Z134" s="1" t="str">
        <f t="shared" si="24"/>
        <v>Ok</v>
      </c>
      <c r="AA134" s="1">
        <f t="shared" si="19"/>
        <v>1000</v>
      </c>
      <c r="AB134" s="1" t="str">
        <f t="shared" si="25"/>
        <v>ok</v>
      </c>
      <c r="AC134" s="1" t="str">
        <f t="shared" si="26"/>
        <v>Not Returned</v>
      </c>
    </row>
    <row r="135" spans="1:29" x14ac:dyDescent="0.45">
      <c r="A135" s="1" t="s">
        <v>506</v>
      </c>
      <c r="B135" s="2" cm="1">
        <f t="array" ref="B135:D135">DATEVALUE(VLOOKUP(A135,Raw_Data!A134:D2134,{2,3,4},0))</f>
        <v>45642</v>
      </c>
      <c r="C135" s="2">
        <v>45644</v>
      </c>
      <c r="D135" s="2">
        <v>45651</v>
      </c>
      <c r="E135" s="1" t="s">
        <v>2547</v>
      </c>
      <c r="F135" s="1" t="s">
        <v>2606</v>
      </c>
      <c r="G135" s="1" t="s">
        <v>26</v>
      </c>
      <c r="H135" s="1" t="s">
        <v>42</v>
      </c>
      <c r="I135" s="1" t="s">
        <v>122</v>
      </c>
      <c r="J135" s="1">
        <v>-1</v>
      </c>
      <c r="K135" s="1">
        <v>100</v>
      </c>
      <c r="L135" s="1">
        <f t="shared" si="20"/>
        <v>-100</v>
      </c>
      <c r="M135" s="1" t="s">
        <v>2619</v>
      </c>
      <c r="N135" s="1" t="s">
        <v>57</v>
      </c>
      <c r="O135" s="1" t="s">
        <v>64</v>
      </c>
      <c r="P135" s="1" t="s">
        <v>58</v>
      </c>
      <c r="Q135" s="1" t="s">
        <v>33</v>
      </c>
      <c r="R135" s="1" t="s">
        <v>2620</v>
      </c>
      <c r="S135" s="1" t="s">
        <v>2620</v>
      </c>
      <c r="T135" s="1">
        <v>7</v>
      </c>
      <c r="U135" s="1" t="str">
        <f t="shared" si="18"/>
        <v>Keep</v>
      </c>
      <c r="V135" s="1" t="str">
        <f t="shared" si="21"/>
        <v>Fix</v>
      </c>
      <c r="W135" s="1" t="str">
        <f>IF(Raw_Data!K135=0,"Missing","Valid")</f>
        <v>Valid</v>
      </c>
      <c r="X135" s="3" t="str">
        <f t="shared" si="22"/>
        <v>OK</v>
      </c>
      <c r="Y135" s="1" t="str">
        <f t="shared" si="23"/>
        <v>Ok</v>
      </c>
      <c r="Z135" s="1" t="str">
        <f t="shared" si="24"/>
        <v>Ok</v>
      </c>
      <c r="AA135" s="1">
        <f t="shared" si="19"/>
        <v>-100</v>
      </c>
      <c r="AB135" s="1" t="str">
        <f t="shared" si="25"/>
        <v>ok</v>
      </c>
      <c r="AC135" s="1" t="str">
        <f t="shared" si="26"/>
        <v>Wrong</v>
      </c>
    </row>
    <row r="136" spans="1:29" x14ac:dyDescent="0.45">
      <c r="A136" s="1" t="s">
        <v>509</v>
      </c>
      <c r="B136" s="2" cm="1">
        <f t="array" ref="B136:D136">DATEVALUE(VLOOKUP(A136,Raw_Data!A135:D2135,{2,3,4},0))</f>
        <v>45441</v>
      </c>
      <c r="C136" s="2">
        <v>45444</v>
      </c>
      <c r="D136" s="2">
        <v>45446</v>
      </c>
      <c r="E136" s="1" t="s">
        <v>2579</v>
      </c>
      <c r="F136" s="1" t="s">
        <v>2608</v>
      </c>
      <c r="G136" s="1" t="s">
        <v>41</v>
      </c>
      <c r="H136" s="1" t="s">
        <v>27</v>
      </c>
      <c r="I136" s="1" t="s">
        <v>55</v>
      </c>
      <c r="J136" s="1">
        <v>-1</v>
      </c>
      <c r="K136" s="1">
        <v>2000</v>
      </c>
      <c r="L136" s="1">
        <f t="shared" si="20"/>
        <v>-2000</v>
      </c>
      <c r="M136" s="1" t="s">
        <v>29</v>
      </c>
      <c r="N136" s="1" t="s">
        <v>30</v>
      </c>
      <c r="O136" s="1" t="s">
        <v>79</v>
      </c>
      <c r="P136" s="1" t="s">
        <v>58</v>
      </c>
      <c r="Q136" s="1" t="s">
        <v>45</v>
      </c>
      <c r="R136" s="1" t="s">
        <v>2620</v>
      </c>
      <c r="S136" s="1" t="s">
        <v>2620</v>
      </c>
      <c r="T136" s="1">
        <v>2</v>
      </c>
      <c r="U136" s="1" t="str">
        <f t="shared" si="18"/>
        <v>Keep</v>
      </c>
      <c r="V136" s="1" t="str">
        <f t="shared" si="21"/>
        <v>Fix</v>
      </c>
      <c r="W136" s="1" t="str">
        <f>IF(Raw_Data!K136=0,"Missing","Valid")</f>
        <v>Valid</v>
      </c>
      <c r="X136" s="3" t="str">
        <f t="shared" si="22"/>
        <v>OK</v>
      </c>
      <c r="Y136" s="1" t="str">
        <f t="shared" si="23"/>
        <v>Ok</v>
      </c>
      <c r="Z136" s="1" t="str">
        <f t="shared" si="24"/>
        <v>Ok</v>
      </c>
      <c r="AA136" s="1">
        <f t="shared" si="19"/>
        <v>-2000</v>
      </c>
      <c r="AB136" s="1" t="str">
        <f t="shared" si="25"/>
        <v>ok</v>
      </c>
      <c r="AC136" s="1" t="str">
        <f t="shared" si="26"/>
        <v>Wrong</v>
      </c>
    </row>
    <row r="137" spans="1:29" x14ac:dyDescent="0.45">
      <c r="A137" s="1" t="s">
        <v>511</v>
      </c>
      <c r="B137" s="2" cm="1">
        <f t="array" ref="B137:D137">DATEVALUE(VLOOKUP(A137,Raw_Data!A136:D2136,{2,3,4},0))</f>
        <v>45479</v>
      </c>
      <c r="C137" s="2">
        <v>45480</v>
      </c>
      <c r="D137" s="2">
        <v>45482</v>
      </c>
      <c r="E137" s="1" t="s">
        <v>2583</v>
      </c>
      <c r="F137" s="1" t="s">
        <v>2609</v>
      </c>
      <c r="G137" s="1" t="s">
        <v>116</v>
      </c>
      <c r="H137" s="1" t="s">
        <v>71</v>
      </c>
      <c r="I137" s="1" t="s">
        <v>117</v>
      </c>
      <c r="J137" s="1">
        <v>2</v>
      </c>
      <c r="K137" s="1">
        <v>1000</v>
      </c>
      <c r="L137" s="1">
        <f t="shared" si="20"/>
        <v>2000</v>
      </c>
      <c r="M137" s="1" t="s">
        <v>56</v>
      </c>
      <c r="N137" s="1" t="s">
        <v>57</v>
      </c>
      <c r="O137" s="1" t="s">
        <v>31</v>
      </c>
      <c r="P137" s="1" t="s">
        <v>32</v>
      </c>
      <c r="Q137" s="1" t="s">
        <v>33</v>
      </c>
      <c r="R137" s="1" t="s">
        <v>34</v>
      </c>
      <c r="S137" s="1" t="s">
        <v>2620</v>
      </c>
      <c r="T137" s="1">
        <v>2</v>
      </c>
      <c r="U137" s="1" t="str">
        <f t="shared" si="18"/>
        <v>Keep</v>
      </c>
      <c r="V137" s="1" t="str">
        <f t="shared" si="21"/>
        <v>Ok</v>
      </c>
      <c r="W137" s="1" t="str">
        <f>IF(Raw_Data!K137=0,"Missing","Valid")</f>
        <v>Valid</v>
      </c>
      <c r="X137" s="3" t="str">
        <f t="shared" si="22"/>
        <v>OK</v>
      </c>
      <c r="Y137" s="1" t="str">
        <f t="shared" si="23"/>
        <v>Ok</v>
      </c>
      <c r="Z137" s="1" t="str">
        <f t="shared" si="24"/>
        <v>Ok</v>
      </c>
      <c r="AA137" s="1">
        <f t="shared" si="19"/>
        <v>2000</v>
      </c>
      <c r="AB137" s="1" t="str">
        <f t="shared" si="25"/>
        <v>ok</v>
      </c>
      <c r="AC137" s="1" t="str">
        <f t="shared" si="26"/>
        <v>Not Returned</v>
      </c>
    </row>
    <row r="138" spans="1:29" x14ac:dyDescent="0.45">
      <c r="A138" s="1" t="s">
        <v>514</v>
      </c>
      <c r="B138" s="2" cm="1">
        <f t="array" ref="B138:D138">DATEVALUE(VLOOKUP(A138,Raw_Data!A137:D2137,{2,3,4},0))</f>
        <v>45394</v>
      </c>
      <c r="C138" s="2">
        <v>45393</v>
      </c>
      <c r="D138" s="2">
        <v>45392</v>
      </c>
      <c r="E138" s="1" t="s">
        <v>2594</v>
      </c>
      <c r="F138" s="1" t="s">
        <v>2606</v>
      </c>
      <c r="G138" s="1" t="s">
        <v>26</v>
      </c>
      <c r="H138" s="1" t="s">
        <v>128</v>
      </c>
      <c r="I138" s="1" t="s">
        <v>231</v>
      </c>
      <c r="J138" s="1">
        <v>2</v>
      </c>
      <c r="K138" s="1">
        <v>100</v>
      </c>
      <c r="L138" s="1">
        <f t="shared" si="20"/>
        <v>200</v>
      </c>
      <c r="M138" s="1" t="s">
        <v>2619</v>
      </c>
      <c r="N138" s="1" t="s">
        <v>57</v>
      </c>
      <c r="O138" s="1" t="s">
        <v>31</v>
      </c>
      <c r="P138" s="1" t="s">
        <v>32</v>
      </c>
      <c r="Q138" s="1" t="s">
        <v>45</v>
      </c>
      <c r="R138" s="1" t="s">
        <v>2620</v>
      </c>
      <c r="S138" s="1" t="s">
        <v>2620</v>
      </c>
      <c r="T138" s="1">
        <v>-1</v>
      </c>
      <c r="U138" s="1" t="str">
        <f t="shared" si="18"/>
        <v>Keep</v>
      </c>
      <c r="V138" s="1" t="str">
        <f t="shared" si="21"/>
        <v>Ok</v>
      </c>
      <c r="W138" s="1" t="str">
        <f>IF(Raw_Data!K138=0,"Missing","Valid")</f>
        <v>Valid</v>
      </c>
      <c r="X138" s="3" t="str">
        <f t="shared" si="22"/>
        <v>Dispatch Error</v>
      </c>
      <c r="Y138" s="1" t="str">
        <f t="shared" si="23"/>
        <v>Ok</v>
      </c>
      <c r="Z138" s="1" t="str">
        <f t="shared" si="24"/>
        <v>Ok</v>
      </c>
      <c r="AA138" s="1">
        <f t="shared" si="19"/>
        <v>200</v>
      </c>
      <c r="AB138" s="1" t="str">
        <f t="shared" si="25"/>
        <v>ok</v>
      </c>
      <c r="AC138" s="1" t="str">
        <f t="shared" si="26"/>
        <v>Not Returned</v>
      </c>
    </row>
    <row r="139" spans="1:29" x14ac:dyDescent="0.45">
      <c r="A139" s="1" t="s">
        <v>516</v>
      </c>
      <c r="B139" s="2" cm="1">
        <f t="array" ref="B139:D139">DATEVALUE(VLOOKUP(A139,Raw_Data!A138:D2138,{2,3,4},0))</f>
        <v>45593</v>
      </c>
      <c r="C139" s="2">
        <v>45596</v>
      </c>
      <c r="D139" s="2">
        <v>45601</v>
      </c>
      <c r="E139" s="1" t="s">
        <v>2538</v>
      </c>
      <c r="F139" s="1" t="s">
        <v>168</v>
      </c>
      <c r="G139" s="1" t="s">
        <v>41</v>
      </c>
      <c r="H139" s="1" t="s">
        <v>128</v>
      </c>
      <c r="I139" s="1" t="s">
        <v>169</v>
      </c>
      <c r="J139" s="1">
        <v>1</v>
      </c>
      <c r="K139" s="1">
        <v>100</v>
      </c>
      <c r="L139" s="1">
        <f t="shared" si="20"/>
        <v>100</v>
      </c>
      <c r="M139" s="1" t="s">
        <v>63</v>
      </c>
      <c r="N139" s="1" t="s">
        <v>57</v>
      </c>
      <c r="O139" s="1" t="s">
        <v>31</v>
      </c>
      <c r="P139" s="1" t="s">
        <v>58</v>
      </c>
      <c r="Q139" s="1" t="s">
        <v>33</v>
      </c>
      <c r="R139" s="1" t="s">
        <v>34</v>
      </c>
      <c r="S139" s="1" t="s">
        <v>2620</v>
      </c>
      <c r="T139" s="1">
        <v>5</v>
      </c>
      <c r="U139" s="1" t="str">
        <f t="shared" si="18"/>
        <v>Keep</v>
      </c>
      <c r="V139" s="1" t="str">
        <f t="shared" si="21"/>
        <v>Ok</v>
      </c>
      <c r="W139" s="1" t="str">
        <f>IF(Raw_Data!K139=0,"Missing","Valid")</f>
        <v>Valid</v>
      </c>
      <c r="X139" s="3" t="str">
        <f t="shared" si="22"/>
        <v>OK</v>
      </c>
      <c r="Y139" s="1" t="str">
        <f t="shared" si="23"/>
        <v>Ok</v>
      </c>
      <c r="Z139" s="1" t="str">
        <f t="shared" si="24"/>
        <v>Ok</v>
      </c>
      <c r="AA139" s="1">
        <f t="shared" si="19"/>
        <v>100</v>
      </c>
      <c r="AB139" s="1" t="str">
        <f t="shared" si="25"/>
        <v>ok</v>
      </c>
      <c r="AC139" s="1" t="str">
        <f t="shared" si="26"/>
        <v>Not Returned</v>
      </c>
    </row>
    <row r="140" spans="1:29" x14ac:dyDescent="0.45">
      <c r="A140" s="1" t="s">
        <v>517</v>
      </c>
      <c r="B140" s="2" cm="1">
        <f t="array" ref="B140:D140">DATEVALUE(VLOOKUP(A140,Raw_Data!A139:D2139,{2,3,4},0))</f>
        <v>45653</v>
      </c>
      <c r="C140" s="2">
        <v>45655</v>
      </c>
      <c r="D140" s="2">
        <v>45661</v>
      </c>
      <c r="E140" s="1" t="s">
        <v>2538</v>
      </c>
      <c r="F140" s="1" t="s">
        <v>2609</v>
      </c>
      <c r="G140" s="1" t="s">
        <v>116</v>
      </c>
      <c r="H140" s="1" t="s">
        <v>128</v>
      </c>
      <c r="I140" s="1" t="s">
        <v>169</v>
      </c>
      <c r="J140" s="1">
        <v>3</v>
      </c>
      <c r="K140" s="1">
        <v>500</v>
      </c>
      <c r="L140" s="1">
        <f t="shared" si="20"/>
        <v>1500</v>
      </c>
      <c r="M140" s="1" t="s">
        <v>63</v>
      </c>
      <c r="N140" s="1" t="s">
        <v>57</v>
      </c>
      <c r="O140" s="1" t="s">
        <v>31</v>
      </c>
      <c r="P140" s="1" t="s">
        <v>58</v>
      </c>
      <c r="Q140" s="1" t="s">
        <v>45</v>
      </c>
      <c r="R140" s="1" t="s">
        <v>34</v>
      </c>
      <c r="S140" s="1" t="s">
        <v>2620</v>
      </c>
      <c r="T140" s="1">
        <v>6</v>
      </c>
      <c r="U140" s="1" t="str">
        <f t="shared" si="18"/>
        <v>Keep</v>
      </c>
      <c r="V140" s="1" t="str">
        <f t="shared" si="21"/>
        <v>Ok</v>
      </c>
      <c r="W140" s="1" t="str">
        <f>IF(Raw_Data!K140=0,"Missing","Valid")</f>
        <v>Valid</v>
      </c>
      <c r="X140" s="3" t="str">
        <f t="shared" si="22"/>
        <v>OK</v>
      </c>
      <c r="Y140" s="1" t="str">
        <f t="shared" si="23"/>
        <v>Ok</v>
      </c>
      <c r="Z140" s="1" t="str">
        <f t="shared" si="24"/>
        <v>Ok</v>
      </c>
      <c r="AA140" s="1">
        <f t="shared" si="19"/>
        <v>1500</v>
      </c>
      <c r="AB140" s="1" t="str">
        <f t="shared" si="25"/>
        <v>ok</v>
      </c>
      <c r="AC140" s="1" t="str">
        <f t="shared" si="26"/>
        <v>Not Returned</v>
      </c>
    </row>
    <row r="141" spans="1:29" x14ac:dyDescent="0.45">
      <c r="A141" s="1" t="s">
        <v>519</v>
      </c>
      <c r="B141" s="2" cm="1">
        <f t="array" ref="B141:D141">DATEVALUE(VLOOKUP(A141,Raw_Data!A140:D2140,{2,3,4},0))</f>
        <v>45565</v>
      </c>
      <c r="C141" s="2">
        <v>45567</v>
      </c>
      <c r="D141" s="2">
        <v>45566</v>
      </c>
      <c r="E141" s="1" t="s">
        <v>2595</v>
      </c>
      <c r="F141" s="1" t="s">
        <v>2607</v>
      </c>
      <c r="G141" s="1" t="s">
        <v>41</v>
      </c>
      <c r="H141" s="1" t="s">
        <v>42</v>
      </c>
      <c r="I141" s="1" t="s">
        <v>78</v>
      </c>
      <c r="J141" s="1">
        <v>2</v>
      </c>
      <c r="K141" s="1">
        <v>2000</v>
      </c>
      <c r="L141" s="1">
        <f t="shared" si="20"/>
        <v>4000</v>
      </c>
      <c r="M141" s="1" t="s">
        <v>56</v>
      </c>
      <c r="N141" s="1" t="s">
        <v>57</v>
      </c>
      <c r="O141" s="1" t="s">
        <v>44</v>
      </c>
      <c r="P141" s="1" t="s">
        <v>85</v>
      </c>
      <c r="Q141" s="1" t="s">
        <v>33</v>
      </c>
      <c r="R141" s="1" t="s">
        <v>34</v>
      </c>
      <c r="S141" s="1" t="s">
        <v>2620</v>
      </c>
      <c r="T141" s="1">
        <v>-1</v>
      </c>
      <c r="U141" s="1" t="str">
        <f t="shared" si="18"/>
        <v>Keep</v>
      </c>
      <c r="V141" s="1" t="str">
        <f t="shared" si="21"/>
        <v>Ok</v>
      </c>
      <c r="W141" s="1" t="str">
        <f>IF(Raw_Data!K141=0,"Missing","Valid")</f>
        <v>Valid</v>
      </c>
      <c r="X141" s="3" t="str">
        <f t="shared" si="22"/>
        <v>Delivery Before Dispatch</v>
      </c>
      <c r="Y141" s="1" t="str">
        <f t="shared" si="23"/>
        <v>Ok</v>
      </c>
      <c r="Z141" s="1" t="str">
        <f t="shared" si="24"/>
        <v>Ok</v>
      </c>
      <c r="AA141" s="1">
        <f t="shared" si="19"/>
        <v>4000</v>
      </c>
      <c r="AB141" s="1" t="str">
        <f t="shared" si="25"/>
        <v>ok</v>
      </c>
      <c r="AC141" s="1" t="str">
        <f t="shared" si="26"/>
        <v>Not Returned</v>
      </c>
    </row>
    <row r="142" spans="1:29" x14ac:dyDescent="0.45">
      <c r="A142" s="1" t="s">
        <v>524</v>
      </c>
      <c r="B142" s="2" cm="1">
        <f t="array" ref="B142:D142">DATEVALUE(VLOOKUP(A142,Raw_Data!A141:D2141,{2,3,4},0))</f>
        <v>45625</v>
      </c>
      <c r="C142" s="2">
        <v>45623</v>
      </c>
      <c r="D142" s="2">
        <v>45622</v>
      </c>
      <c r="E142" s="1" t="s">
        <v>2541</v>
      </c>
      <c r="F142" s="1" t="s">
        <v>147</v>
      </c>
      <c r="G142" s="1" t="s">
        <v>147</v>
      </c>
      <c r="H142" s="1" t="s">
        <v>42</v>
      </c>
      <c r="I142" s="1" t="s">
        <v>78</v>
      </c>
      <c r="J142" s="1">
        <v>-1</v>
      </c>
      <c r="K142" s="1">
        <v>1000</v>
      </c>
      <c r="L142" s="1">
        <f t="shared" si="20"/>
        <v>-1000</v>
      </c>
      <c r="M142" s="1" t="s">
        <v>29</v>
      </c>
      <c r="N142" s="1" t="s">
        <v>30</v>
      </c>
      <c r="O142" s="1" t="s">
        <v>31</v>
      </c>
      <c r="P142" s="1" t="s">
        <v>32</v>
      </c>
      <c r="Q142" s="1" t="s">
        <v>45</v>
      </c>
      <c r="R142" s="1" t="s">
        <v>2620</v>
      </c>
      <c r="S142" s="1" t="s">
        <v>2620</v>
      </c>
      <c r="T142" s="1">
        <v>-1</v>
      </c>
      <c r="U142" s="1" t="str">
        <f t="shared" si="18"/>
        <v>Keep</v>
      </c>
      <c r="V142" s="1" t="str">
        <f t="shared" si="21"/>
        <v>Fix</v>
      </c>
      <c r="W142" s="1" t="str">
        <f>IF(Raw_Data!K142=0,"Missing","Valid")</f>
        <v>Valid</v>
      </c>
      <c r="X142" s="3" t="str">
        <f t="shared" si="22"/>
        <v>Dispatch Error</v>
      </c>
      <c r="Y142" s="1" t="str">
        <f t="shared" si="23"/>
        <v>Ok</v>
      </c>
      <c r="Z142" s="1" t="str">
        <f t="shared" si="24"/>
        <v>Ok</v>
      </c>
      <c r="AA142" s="1">
        <f t="shared" si="19"/>
        <v>-1000</v>
      </c>
      <c r="AB142" s="1" t="str">
        <f t="shared" si="25"/>
        <v>ok</v>
      </c>
      <c r="AC142" s="1" t="str">
        <f t="shared" si="26"/>
        <v>Wrong</v>
      </c>
    </row>
    <row r="143" spans="1:29" x14ac:dyDescent="0.45">
      <c r="A143" s="1" t="s">
        <v>526</v>
      </c>
      <c r="B143" s="2" cm="1">
        <f t="array" ref="B143:D143">DATEVALUE(VLOOKUP(A143,Raw_Data!A142:D2142,{2,3,4},0))</f>
        <v>45490</v>
      </c>
      <c r="C143" s="2">
        <v>45493</v>
      </c>
      <c r="D143" s="2">
        <v>45498</v>
      </c>
      <c r="E143" s="1" t="s">
        <v>2533</v>
      </c>
      <c r="F143" s="1" t="s">
        <v>2607</v>
      </c>
      <c r="G143" s="1" t="s">
        <v>41</v>
      </c>
      <c r="H143" s="1" t="s">
        <v>27</v>
      </c>
      <c r="I143" s="1" t="s">
        <v>55</v>
      </c>
      <c r="J143" s="1">
        <v>2</v>
      </c>
      <c r="K143" s="1">
        <v>1000</v>
      </c>
      <c r="L143" s="1">
        <f t="shared" si="20"/>
        <v>2000</v>
      </c>
      <c r="M143" s="1" t="s">
        <v>56</v>
      </c>
      <c r="N143" s="1" t="s">
        <v>30</v>
      </c>
      <c r="O143" s="1" t="s">
        <v>31</v>
      </c>
      <c r="P143" s="1" t="s">
        <v>58</v>
      </c>
      <c r="Q143" s="1" t="s">
        <v>33</v>
      </c>
      <c r="R143" s="1" t="s">
        <v>2620</v>
      </c>
      <c r="S143" s="1" t="s">
        <v>2620</v>
      </c>
      <c r="T143" s="1">
        <v>5</v>
      </c>
      <c r="U143" s="1" t="str">
        <f t="shared" si="18"/>
        <v>Keep</v>
      </c>
      <c r="V143" s="1" t="str">
        <f t="shared" si="21"/>
        <v>Ok</v>
      </c>
      <c r="W143" s="1" t="str">
        <f>IF(Raw_Data!K143=0,"Missing","Valid")</f>
        <v>Valid</v>
      </c>
      <c r="X143" s="3" t="str">
        <f t="shared" si="22"/>
        <v>OK</v>
      </c>
      <c r="Y143" s="1" t="str">
        <f t="shared" si="23"/>
        <v>Ok</v>
      </c>
      <c r="Z143" s="1" t="str">
        <f t="shared" si="24"/>
        <v>Ok</v>
      </c>
      <c r="AA143" s="1">
        <f t="shared" si="19"/>
        <v>2000</v>
      </c>
      <c r="AB143" s="1" t="str">
        <f t="shared" si="25"/>
        <v>ok</v>
      </c>
      <c r="AC143" s="1" t="str">
        <f t="shared" si="26"/>
        <v>Not Returned</v>
      </c>
    </row>
    <row r="144" spans="1:29" x14ac:dyDescent="0.45">
      <c r="A144" s="1" t="s">
        <v>528</v>
      </c>
      <c r="B144" s="2" cm="1">
        <f t="array" ref="B144:D144">DATEVALUE(VLOOKUP(A144,Raw_Data!A143:D2143,{2,3,4},0))</f>
        <v>45543</v>
      </c>
      <c r="C144" s="2">
        <v>45545</v>
      </c>
      <c r="D144" s="2">
        <v>45547</v>
      </c>
      <c r="E144" s="1" t="s">
        <v>2588</v>
      </c>
      <c r="F144" s="1" t="s">
        <v>147</v>
      </c>
      <c r="G144" s="1" t="s">
        <v>147</v>
      </c>
      <c r="H144" s="1" t="s">
        <v>27</v>
      </c>
      <c r="I144" s="1" t="s">
        <v>28</v>
      </c>
      <c r="J144" s="1">
        <v>2</v>
      </c>
      <c r="K144" s="1">
        <v>0</v>
      </c>
      <c r="L144" s="1">
        <f t="shared" si="20"/>
        <v>0</v>
      </c>
      <c r="M144" s="1" t="s">
        <v>63</v>
      </c>
      <c r="N144" s="1" t="s">
        <v>57</v>
      </c>
      <c r="O144" s="1" t="s">
        <v>44</v>
      </c>
      <c r="P144" s="1" t="s">
        <v>32</v>
      </c>
      <c r="Q144" s="1" t="s">
        <v>45</v>
      </c>
      <c r="R144" s="1" t="s">
        <v>2620</v>
      </c>
      <c r="S144" s="1" t="s">
        <v>2620</v>
      </c>
      <c r="T144" s="1">
        <v>2</v>
      </c>
      <c r="U144" s="1" t="str">
        <f t="shared" si="18"/>
        <v>Keep</v>
      </c>
      <c r="V144" s="1" t="str">
        <f t="shared" si="21"/>
        <v>Ok</v>
      </c>
      <c r="W144" s="1" t="str">
        <f>IF(Raw_Data!K144=0,"Missing","Valid")</f>
        <v>Missing</v>
      </c>
      <c r="X144" s="3" t="str">
        <f t="shared" si="22"/>
        <v>OK</v>
      </c>
      <c r="Y144" s="1" t="str">
        <f t="shared" si="23"/>
        <v>Fix</v>
      </c>
      <c r="Z144" s="1" t="str">
        <f t="shared" si="24"/>
        <v>Ok</v>
      </c>
      <c r="AA144" s="1">
        <f t="shared" si="19"/>
        <v>0</v>
      </c>
      <c r="AB144" s="1" t="str">
        <f t="shared" si="25"/>
        <v>ok</v>
      </c>
      <c r="AC144" s="1" t="str">
        <f t="shared" si="26"/>
        <v>Not Returned</v>
      </c>
    </row>
    <row r="145" spans="1:29" x14ac:dyDescent="0.45">
      <c r="A145" s="1" t="s">
        <v>529</v>
      </c>
      <c r="B145" s="2" cm="1">
        <f t="array" ref="B145:D145">DATEVALUE(VLOOKUP(A145,Raw_Data!A144:D2144,{2,3,4},0))</f>
        <v>45360</v>
      </c>
      <c r="C145" s="2">
        <v>45358</v>
      </c>
      <c r="D145" s="2">
        <v>45365</v>
      </c>
      <c r="E145" s="1" t="s">
        <v>2581</v>
      </c>
      <c r="F145" s="1" t="s">
        <v>2609</v>
      </c>
      <c r="G145" s="1" t="s">
        <v>116</v>
      </c>
      <c r="H145" s="1" t="s">
        <v>128</v>
      </c>
      <c r="I145" s="1" t="s">
        <v>129</v>
      </c>
      <c r="J145" s="1">
        <v>-1</v>
      </c>
      <c r="K145" s="1">
        <v>500</v>
      </c>
      <c r="L145" s="1">
        <f t="shared" si="20"/>
        <v>-500</v>
      </c>
      <c r="M145" s="1" t="s">
        <v>63</v>
      </c>
      <c r="N145" s="1" t="s">
        <v>57</v>
      </c>
      <c r="O145" s="1" t="s">
        <v>64</v>
      </c>
      <c r="P145" s="1" t="s">
        <v>58</v>
      </c>
      <c r="Q145" s="1" t="s">
        <v>33</v>
      </c>
      <c r="R145" s="1" t="s">
        <v>34</v>
      </c>
      <c r="S145" s="1" t="s">
        <v>2620</v>
      </c>
      <c r="T145" s="1">
        <v>7</v>
      </c>
      <c r="U145" s="1" t="str">
        <f t="shared" si="18"/>
        <v>Keep</v>
      </c>
      <c r="V145" s="1" t="str">
        <f t="shared" si="21"/>
        <v>Fix</v>
      </c>
      <c r="W145" s="1" t="str">
        <f>IF(Raw_Data!K145=0,"Missing","Valid")</f>
        <v>Valid</v>
      </c>
      <c r="X145" s="3" t="str">
        <f t="shared" si="22"/>
        <v>Dispatch Error</v>
      </c>
      <c r="Y145" s="1" t="str">
        <f t="shared" si="23"/>
        <v>Ok</v>
      </c>
      <c r="Z145" s="1" t="str">
        <f t="shared" si="24"/>
        <v>Ok</v>
      </c>
      <c r="AA145" s="1">
        <f t="shared" si="19"/>
        <v>-500</v>
      </c>
      <c r="AB145" s="1" t="str">
        <f t="shared" si="25"/>
        <v>ok</v>
      </c>
      <c r="AC145" s="1" t="str">
        <f t="shared" si="26"/>
        <v>Not Returned</v>
      </c>
    </row>
    <row r="146" spans="1:29" x14ac:dyDescent="0.45">
      <c r="A146" s="1" t="s">
        <v>532</v>
      </c>
      <c r="B146" s="2" cm="1">
        <f t="array" ref="B146:D146">DATEVALUE(VLOOKUP(A146,Raw_Data!A145:D2145,{2,3,4},0))</f>
        <v>45506</v>
      </c>
      <c r="C146" s="2">
        <v>45505</v>
      </c>
      <c r="D146" s="2">
        <v>45511</v>
      </c>
      <c r="E146" s="1" t="s">
        <v>2571</v>
      </c>
      <c r="F146" s="1" t="s">
        <v>2608</v>
      </c>
      <c r="G146" s="1" t="s">
        <v>41</v>
      </c>
      <c r="H146" s="1" t="s">
        <v>27</v>
      </c>
      <c r="I146" s="1" t="s">
        <v>84</v>
      </c>
      <c r="J146" s="1">
        <v>3</v>
      </c>
      <c r="K146" s="1">
        <v>2000</v>
      </c>
      <c r="L146" s="1">
        <f t="shared" si="20"/>
        <v>6000</v>
      </c>
      <c r="M146" s="1" t="s">
        <v>56</v>
      </c>
      <c r="N146" s="1" t="s">
        <v>57</v>
      </c>
      <c r="O146" s="1" t="s">
        <v>31</v>
      </c>
      <c r="P146" s="1" t="s">
        <v>58</v>
      </c>
      <c r="Q146" s="1" t="s">
        <v>33</v>
      </c>
      <c r="R146" s="1" t="s">
        <v>2620</v>
      </c>
      <c r="S146" s="1" t="s">
        <v>2620</v>
      </c>
      <c r="T146" s="1">
        <v>6</v>
      </c>
      <c r="U146" s="1" t="str">
        <f t="shared" si="18"/>
        <v>Keep</v>
      </c>
      <c r="V146" s="1" t="str">
        <f t="shared" si="21"/>
        <v>Ok</v>
      </c>
      <c r="W146" s="1" t="str">
        <f>IF(Raw_Data!K146=0,"Missing","Valid")</f>
        <v>Valid</v>
      </c>
      <c r="X146" s="3" t="str">
        <f t="shared" si="22"/>
        <v>Dispatch Error</v>
      </c>
      <c r="Y146" s="1" t="str">
        <f t="shared" si="23"/>
        <v>Ok</v>
      </c>
      <c r="Z146" s="1" t="str">
        <f t="shared" si="24"/>
        <v>Ok</v>
      </c>
      <c r="AA146" s="1">
        <f t="shared" si="19"/>
        <v>6000</v>
      </c>
      <c r="AB146" s="1" t="str">
        <f t="shared" si="25"/>
        <v>ok</v>
      </c>
      <c r="AC146" s="1" t="str">
        <f t="shared" si="26"/>
        <v>Not Returned</v>
      </c>
    </row>
    <row r="147" spans="1:29" x14ac:dyDescent="0.45">
      <c r="A147" s="1" t="s">
        <v>535</v>
      </c>
      <c r="B147" s="2" cm="1">
        <f t="array" ref="B147:D147">DATEVALUE(VLOOKUP(A147,Raw_Data!A146:D2146,{2,3,4},0))</f>
        <v>45435</v>
      </c>
      <c r="C147" s="2">
        <v>45436</v>
      </c>
      <c r="D147" s="2">
        <v>45438</v>
      </c>
      <c r="E147" s="1" t="s">
        <v>2555</v>
      </c>
      <c r="F147" s="1" t="s">
        <v>69</v>
      </c>
      <c r="G147" s="1" t="s">
        <v>70</v>
      </c>
      <c r="H147" s="1" t="s">
        <v>128</v>
      </c>
      <c r="I147" s="1" t="s">
        <v>169</v>
      </c>
      <c r="J147" s="1">
        <v>1</v>
      </c>
      <c r="K147" s="1">
        <v>100</v>
      </c>
      <c r="L147" s="1">
        <f t="shared" si="20"/>
        <v>100</v>
      </c>
      <c r="M147" s="1" t="s">
        <v>29</v>
      </c>
      <c r="N147" s="1" t="s">
        <v>57</v>
      </c>
      <c r="O147" s="1" t="s">
        <v>44</v>
      </c>
      <c r="P147" s="1" t="s">
        <v>58</v>
      </c>
      <c r="Q147" s="1" t="s">
        <v>45</v>
      </c>
      <c r="R147" s="1" t="s">
        <v>46</v>
      </c>
      <c r="S147" s="1" t="s">
        <v>245</v>
      </c>
      <c r="T147" s="1">
        <v>2</v>
      </c>
      <c r="U147" s="1" t="str">
        <f t="shared" si="18"/>
        <v>Keep</v>
      </c>
      <c r="V147" s="1" t="str">
        <f t="shared" si="21"/>
        <v>Ok</v>
      </c>
      <c r="W147" s="1" t="str">
        <f>IF(Raw_Data!K147=0,"Missing","Valid")</f>
        <v>Valid</v>
      </c>
      <c r="X147" s="3" t="str">
        <f t="shared" si="22"/>
        <v>OK</v>
      </c>
      <c r="Y147" s="1" t="str">
        <f t="shared" si="23"/>
        <v>Ok</v>
      </c>
      <c r="Z147" s="1" t="str">
        <f t="shared" si="24"/>
        <v>Ok</v>
      </c>
      <c r="AA147" s="1">
        <f t="shared" si="19"/>
        <v>100</v>
      </c>
      <c r="AB147" s="1" t="str">
        <f t="shared" si="25"/>
        <v>ok</v>
      </c>
      <c r="AC147" s="1" t="str">
        <f t="shared" si="26"/>
        <v>Wrong Item</v>
      </c>
    </row>
    <row r="148" spans="1:29" x14ac:dyDescent="0.45">
      <c r="A148" s="1" t="s">
        <v>536</v>
      </c>
      <c r="B148" s="2" cm="1">
        <f t="array" ref="B148:D148">DATEVALUE(VLOOKUP(A148,Raw_Data!A147:D2147,{2,3,4},0))</f>
        <v>45489</v>
      </c>
      <c r="C148" s="2">
        <v>45489</v>
      </c>
      <c r="D148" s="2">
        <v>45495</v>
      </c>
      <c r="E148" s="1" t="s">
        <v>2567</v>
      </c>
      <c r="F148" s="1" t="s">
        <v>2609</v>
      </c>
      <c r="G148" s="1" t="s">
        <v>116</v>
      </c>
      <c r="H148" s="1" t="s">
        <v>128</v>
      </c>
      <c r="I148" s="1" t="s">
        <v>129</v>
      </c>
      <c r="J148" s="1">
        <v>1</v>
      </c>
      <c r="K148" s="1">
        <v>500</v>
      </c>
      <c r="L148" s="1">
        <f t="shared" si="20"/>
        <v>500</v>
      </c>
      <c r="M148" s="1" t="s">
        <v>56</v>
      </c>
      <c r="N148" s="1" t="s">
        <v>93</v>
      </c>
      <c r="O148" s="1" t="s">
        <v>44</v>
      </c>
      <c r="P148" s="1" t="s">
        <v>58</v>
      </c>
      <c r="Q148" s="1" t="s">
        <v>45</v>
      </c>
      <c r="R148" s="1" t="s">
        <v>2620</v>
      </c>
      <c r="S148" s="1" t="s">
        <v>2620</v>
      </c>
      <c r="T148" s="1">
        <v>6</v>
      </c>
      <c r="U148" s="1" t="str">
        <f t="shared" si="18"/>
        <v>Keep</v>
      </c>
      <c r="V148" s="1" t="str">
        <f t="shared" si="21"/>
        <v>Ok</v>
      </c>
      <c r="W148" s="1" t="str">
        <f>IF(Raw_Data!K148=0,"Missing","Valid")</f>
        <v>Valid</v>
      </c>
      <c r="X148" s="3" t="str">
        <f t="shared" si="22"/>
        <v>OK</v>
      </c>
      <c r="Y148" s="1" t="str">
        <f t="shared" si="23"/>
        <v>Ok</v>
      </c>
      <c r="Z148" s="1" t="str">
        <f t="shared" si="24"/>
        <v>Ok</v>
      </c>
      <c r="AA148" s="1">
        <f t="shared" si="19"/>
        <v>500</v>
      </c>
      <c r="AB148" s="1" t="str">
        <f t="shared" si="25"/>
        <v>ok</v>
      </c>
      <c r="AC148" s="1" t="str">
        <f t="shared" si="26"/>
        <v>Not Returned</v>
      </c>
    </row>
    <row r="149" spans="1:29" x14ac:dyDescent="0.45">
      <c r="A149" s="1" t="s">
        <v>539</v>
      </c>
      <c r="B149" s="2" cm="1">
        <f t="array" ref="B149:D149">DATEVALUE(VLOOKUP(A149,Raw_Data!A148:D2148,{2,3,4},0))</f>
        <v>45299</v>
      </c>
      <c r="C149" s="2">
        <v>45301</v>
      </c>
      <c r="D149" s="2">
        <v>45301</v>
      </c>
      <c r="E149" s="1" t="s">
        <v>2537</v>
      </c>
      <c r="F149" s="1" t="s">
        <v>2609</v>
      </c>
      <c r="G149" s="1" t="s">
        <v>116</v>
      </c>
      <c r="H149" s="1" t="s">
        <v>71</v>
      </c>
      <c r="I149" s="1" t="s">
        <v>72</v>
      </c>
      <c r="J149" s="1">
        <v>2</v>
      </c>
      <c r="K149" s="1">
        <v>100</v>
      </c>
      <c r="L149" s="1">
        <f t="shared" si="20"/>
        <v>200</v>
      </c>
      <c r="M149" s="1" t="s">
        <v>2619</v>
      </c>
      <c r="N149" s="1" t="s">
        <v>57</v>
      </c>
      <c r="O149" s="1" t="s">
        <v>64</v>
      </c>
      <c r="P149" s="1" t="s">
        <v>85</v>
      </c>
      <c r="Q149" s="1" t="s">
        <v>33</v>
      </c>
      <c r="R149" s="1" t="s">
        <v>46</v>
      </c>
      <c r="S149" s="1" t="s">
        <v>2621</v>
      </c>
      <c r="T149" s="1">
        <v>0</v>
      </c>
      <c r="U149" s="1" t="str">
        <f t="shared" si="18"/>
        <v>Keep</v>
      </c>
      <c r="V149" s="1" t="str">
        <f t="shared" si="21"/>
        <v>Ok</v>
      </c>
      <c r="W149" s="1" t="str">
        <f>IF(Raw_Data!K149=0,"Missing","Valid")</f>
        <v>Valid</v>
      </c>
      <c r="X149" s="3" t="str">
        <f t="shared" si="22"/>
        <v>OK</v>
      </c>
      <c r="Y149" s="1" t="str">
        <f t="shared" si="23"/>
        <v>Ok</v>
      </c>
      <c r="Z149" s="1" t="str">
        <f t="shared" si="24"/>
        <v>Ok</v>
      </c>
      <c r="AA149" s="1">
        <f t="shared" si="19"/>
        <v>200</v>
      </c>
      <c r="AB149" s="1" t="str">
        <f t="shared" si="25"/>
        <v>ok</v>
      </c>
      <c r="AC149" s="1" t="str">
        <f t="shared" si="26"/>
        <v>Unknwon</v>
      </c>
    </row>
    <row r="150" spans="1:29" x14ac:dyDescent="0.45">
      <c r="A150" s="1" t="s">
        <v>540</v>
      </c>
      <c r="B150" s="2" cm="1">
        <f t="array" ref="B150:D150">DATEVALUE(VLOOKUP(A150,Raw_Data!A149:D2149,{2,3,4},0))</f>
        <v>45345</v>
      </c>
      <c r="C150" s="2">
        <v>45344</v>
      </c>
      <c r="D150" s="2">
        <v>45345</v>
      </c>
      <c r="E150" s="1" t="s">
        <v>2552</v>
      </c>
      <c r="F150" s="1" t="s">
        <v>2606</v>
      </c>
      <c r="G150" s="1" t="s">
        <v>26</v>
      </c>
      <c r="H150" s="1" t="s">
        <v>128</v>
      </c>
      <c r="I150" s="1" t="s">
        <v>129</v>
      </c>
      <c r="J150" s="1">
        <v>3</v>
      </c>
      <c r="K150" s="1">
        <v>500</v>
      </c>
      <c r="L150" s="1">
        <f t="shared" si="20"/>
        <v>1500</v>
      </c>
      <c r="M150" s="1" t="s">
        <v>63</v>
      </c>
      <c r="N150" s="1" t="s">
        <v>93</v>
      </c>
      <c r="O150" s="1" t="s">
        <v>64</v>
      </c>
      <c r="P150" s="1" t="s">
        <v>32</v>
      </c>
      <c r="Q150" s="1" t="s">
        <v>33</v>
      </c>
      <c r="R150" s="1" t="s">
        <v>46</v>
      </c>
      <c r="S150" s="1" t="s">
        <v>245</v>
      </c>
      <c r="T150" s="1">
        <v>1</v>
      </c>
      <c r="U150" s="1" t="str">
        <f t="shared" si="18"/>
        <v>Keep</v>
      </c>
      <c r="V150" s="1" t="str">
        <f t="shared" si="21"/>
        <v>Ok</v>
      </c>
      <c r="W150" s="1" t="str">
        <f>IF(Raw_Data!K150=0,"Missing","Valid")</f>
        <v>Valid</v>
      </c>
      <c r="X150" s="3" t="str">
        <f t="shared" si="22"/>
        <v>Dispatch Error</v>
      </c>
      <c r="Y150" s="1" t="str">
        <f t="shared" si="23"/>
        <v>Ok</v>
      </c>
      <c r="Z150" s="1" t="str">
        <f t="shared" si="24"/>
        <v>Ok</v>
      </c>
      <c r="AA150" s="1">
        <f t="shared" si="19"/>
        <v>1500</v>
      </c>
      <c r="AB150" s="1" t="str">
        <f t="shared" si="25"/>
        <v>ok</v>
      </c>
      <c r="AC150" s="1" t="str">
        <f t="shared" si="26"/>
        <v>Wrong Item</v>
      </c>
    </row>
    <row r="151" spans="1:29" x14ac:dyDescent="0.45">
      <c r="A151" s="1" t="s">
        <v>541</v>
      </c>
      <c r="B151" s="2" cm="1">
        <f t="array" ref="B151:D151">DATEVALUE(VLOOKUP(A151,Raw_Data!A150:D2150,{2,3,4},0))</f>
        <v>45631</v>
      </c>
      <c r="C151" s="2">
        <v>45633</v>
      </c>
      <c r="D151" s="2">
        <v>45634</v>
      </c>
      <c r="E151" s="1" t="s">
        <v>2573</v>
      </c>
      <c r="F151" s="1" t="s">
        <v>2606</v>
      </c>
      <c r="G151" s="1" t="s">
        <v>26</v>
      </c>
      <c r="H151" s="1" t="s">
        <v>71</v>
      </c>
      <c r="I151" s="1" t="s">
        <v>72</v>
      </c>
      <c r="J151" s="1">
        <v>3</v>
      </c>
      <c r="K151" s="1">
        <v>2000</v>
      </c>
      <c r="L151" s="1">
        <f t="shared" si="20"/>
        <v>6000</v>
      </c>
      <c r="M151" s="1" t="s">
        <v>29</v>
      </c>
      <c r="N151" s="1" t="s">
        <v>57</v>
      </c>
      <c r="O151" s="1" t="s">
        <v>79</v>
      </c>
      <c r="P151" s="1" t="s">
        <v>85</v>
      </c>
      <c r="Q151" s="1" t="s">
        <v>45</v>
      </c>
      <c r="R151" s="1" t="s">
        <v>2620</v>
      </c>
      <c r="S151" s="1" t="s">
        <v>2620</v>
      </c>
      <c r="T151" s="1">
        <v>1</v>
      </c>
      <c r="U151" s="1" t="str">
        <f t="shared" si="18"/>
        <v>Keep</v>
      </c>
      <c r="V151" s="1" t="str">
        <f t="shared" si="21"/>
        <v>Ok</v>
      </c>
      <c r="W151" s="1" t="str">
        <f>IF(Raw_Data!K151=0,"Missing","Valid")</f>
        <v>Valid</v>
      </c>
      <c r="X151" s="3" t="str">
        <f t="shared" si="22"/>
        <v>OK</v>
      </c>
      <c r="Y151" s="1" t="str">
        <f t="shared" si="23"/>
        <v>Ok</v>
      </c>
      <c r="Z151" s="1" t="str">
        <f t="shared" si="24"/>
        <v>Ok</v>
      </c>
      <c r="AA151" s="1">
        <f t="shared" si="19"/>
        <v>6000</v>
      </c>
      <c r="AB151" s="1" t="str">
        <f t="shared" si="25"/>
        <v>ok</v>
      </c>
      <c r="AC151" s="1" t="str">
        <f t="shared" si="26"/>
        <v>Not Returned</v>
      </c>
    </row>
    <row r="152" spans="1:29" x14ac:dyDescent="0.45">
      <c r="A152" s="1" t="s">
        <v>543</v>
      </c>
      <c r="B152" s="2" cm="1">
        <f t="array" ref="B152:D152">DATEVALUE(VLOOKUP(A152,Raw_Data!A151:D2151,{2,3,4},0))</f>
        <v>45312</v>
      </c>
      <c r="C152" s="2">
        <v>45311</v>
      </c>
      <c r="D152" s="2">
        <v>45312</v>
      </c>
      <c r="E152" s="1" t="s">
        <v>2581</v>
      </c>
      <c r="F152" s="1" t="s">
        <v>2607</v>
      </c>
      <c r="G152" s="1" t="s">
        <v>41</v>
      </c>
      <c r="H152" s="1" t="s">
        <v>71</v>
      </c>
      <c r="I152" s="1" t="s">
        <v>117</v>
      </c>
      <c r="J152" s="1">
        <v>2</v>
      </c>
      <c r="K152" s="1">
        <v>2000</v>
      </c>
      <c r="L152" s="1">
        <f t="shared" si="20"/>
        <v>4000</v>
      </c>
      <c r="M152" s="1" t="s">
        <v>63</v>
      </c>
      <c r="N152" s="1" t="s">
        <v>57</v>
      </c>
      <c r="O152" s="1" t="s">
        <v>79</v>
      </c>
      <c r="P152" s="1" t="s">
        <v>32</v>
      </c>
      <c r="Q152" s="1" t="s">
        <v>45</v>
      </c>
      <c r="R152" s="1" t="s">
        <v>2620</v>
      </c>
      <c r="S152" s="1" t="s">
        <v>2620</v>
      </c>
      <c r="T152" s="1">
        <v>1</v>
      </c>
      <c r="U152" s="1" t="str">
        <f t="shared" si="18"/>
        <v>Keep</v>
      </c>
      <c r="V152" s="1" t="str">
        <f t="shared" si="21"/>
        <v>Ok</v>
      </c>
      <c r="W152" s="1" t="str">
        <f>IF(Raw_Data!K152=0,"Missing","Valid")</f>
        <v>Valid</v>
      </c>
      <c r="X152" s="3" t="str">
        <f t="shared" si="22"/>
        <v>Dispatch Error</v>
      </c>
      <c r="Y152" s="1" t="str">
        <f t="shared" si="23"/>
        <v>Ok</v>
      </c>
      <c r="Z152" s="1" t="str">
        <f t="shared" si="24"/>
        <v>Ok</v>
      </c>
      <c r="AA152" s="1">
        <f t="shared" si="19"/>
        <v>4000</v>
      </c>
      <c r="AB152" s="1" t="str">
        <f t="shared" si="25"/>
        <v>ok</v>
      </c>
      <c r="AC152" s="1" t="str">
        <f t="shared" si="26"/>
        <v>Not Returned</v>
      </c>
    </row>
    <row r="153" spans="1:29" x14ac:dyDescent="0.45">
      <c r="A153" s="1" t="s">
        <v>545</v>
      </c>
      <c r="B153" s="2" cm="1">
        <f t="array" ref="B153:D153">DATEVALUE(VLOOKUP(A153,Raw_Data!A152:D2152,{2,3,4},0))</f>
        <v>45625</v>
      </c>
      <c r="C153" s="2">
        <v>45627</v>
      </c>
      <c r="D153" s="2">
        <v>45627</v>
      </c>
      <c r="E153" s="1" t="s">
        <v>2596</v>
      </c>
      <c r="F153" s="1" t="s">
        <v>2608</v>
      </c>
      <c r="G153" s="1" t="s">
        <v>41</v>
      </c>
      <c r="H153" s="1" t="s">
        <v>128</v>
      </c>
      <c r="I153" s="1" t="s">
        <v>129</v>
      </c>
      <c r="J153" s="1">
        <v>2</v>
      </c>
      <c r="K153" s="1">
        <v>500</v>
      </c>
      <c r="L153" s="1">
        <f t="shared" si="20"/>
        <v>1000</v>
      </c>
      <c r="M153" s="1" t="s">
        <v>63</v>
      </c>
      <c r="N153" s="1" t="s">
        <v>93</v>
      </c>
      <c r="O153" s="1" t="s">
        <v>79</v>
      </c>
      <c r="P153" s="1" t="s">
        <v>85</v>
      </c>
      <c r="Q153" s="1" t="s">
        <v>45</v>
      </c>
      <c r="R153" s="1" t="s">
        <v>2620</v>
      </c>
      <c r="S153" s="1" t="s">
        <v>2620</v>
      </c>
      <c r="T153" s="1">
        <v>0</v>
      </c>
      <c r="U153" s="1" t="str">
        <f t="shared" si="18"/>
        <v>Keep</v>
      </c>
      <c r="V153" s="1" t="str">
        <f t="shared" si="21"/>
        <v>Ok</v>
      </c>
      <c r="W153" s="1" t="str">
        <f>IF(Raw_Data!K153=0,"Missing","Valid")</f>
        <v>Valid</v>
      </c>
      <c r="X153" s="3" t="str">
        <f t="shared" si="22"/>
        <v>OK</v>
      </c>
      <c r="Y153" s="1" t="str">
        <f t="shared" si="23"/>
        <v>Ok</v>
      </c>
      <c r="Z153" s="1" t="str">
        <f t="shared" si="24"/>
        <v>Ok</v>
      </c>
      <c r="AA153" s="1">
        <f t="shared" si="19"/>
        <v>1000</v>
      </c>
      <c r="AB153" s="1" t="str">
        <f t="shared" si="25"/>
        <v>ok</v>
      </c>
      <c r="AC153" s="1" t="str">
        <f t="shared" si="26"/>
        <v>Not Returned</v>
      </c>
    </row>
    <row r="154" spans="1:29" x14ac:dyDescent="0.45">
      <c r="A154" s="1" t="s">
        <v>548</v>
      </c>
      <c r="B154" s="2" cm="1">
        <f t="array" ref="B154:D154">DATEVALUE(VLOOKUP(A154,Raw_Data!A153:D2153,{2,3,4},0))</f>
        <v>45357</v>
      </c>
      <c r="C154" s="2">
        <v>45357</v>
      </c>
      <c r="D154" s="2">
        <v>45362</v>
      </c>
      <c r="E154" s="1" t="s">
        <v>2537</v>
      </c>
      <c r="F154" s="1" t="s">
        <v>2609</v>
      </c>
      <c r="G154" s="1" t="s">
        <v>116</v>
      </c>
      <c r="H154" s="1" t="s">
        <v>42</v>
      </c>
      <c r="I154" s="1" t="s">
        <v>43</v>
      </c>
      <c r="J154" s="1">
        <v>1</v>
      </c>
      <c r="K154" s="1">
        <v>2000</v>
      </c>
      <c r="L154" s="1">
        <f t="shared" si="20"/>
        <v>2000</v>
      </c>
      <c r="M154" s="1" t="s">
        <v>63</v>
      </c>
      <c r="N154" s="1" t="s">
        <v>93</v>
      </c>
      <c r="O154" s="1" t="s">
        <v>79</v>
      </c>
      <c r="P154" s="1" t="s">
        <v>85</v>
      </c>
      <c r="Q154" s="1" t="s">
        <v>45</v>
      </c>
      <c r="R154" s="1" t="s">
        <v>34</v>
      </c>
      <c r="S154" s="1" t="s">
        <v>2620</v>
      </c>
      <c r="T154" s="1">
        <v>5</v>
      </c>
      <c r="U154" s="1" t="str">
        <f t="shared" si="18"/>
        <v>Keep</v>
      </c>
      <c r="V154" s="1" t="str">
        <f t="shared" si="21"/>
        <v>Ok</v>
      </c>
      <c r="W154" s="1" t="str">
        <f>IF(Raw_Data!K154=0,"Missing","Valid")</f>
        <v>Valid</v>
      </c>
      <c r="X154" s="3" t="str">
        <f t="shared" si="22"/>
        <v>OK</v>
      </c>
      <c r="Y154" s="1" t="str">
        <f t="shared" si="23"/>
        <v>Ok</v>
      </c>
      <c r="Z154" s="1" t="str">
        <f t="shared" si="24"/>
        <v>Ok</v>
      </c>
      <c r="AA154" s="1">
        <f t="shared" si="19"/>
        <v>2000</v>
      </c>
      <c r="AB154" s="1" t="str">
        <f t="shared" si="25"/>
        <v>ok</v>
      </c>
      <c r="AC154" s="1" t="str">
        <f t="shared" si="26"/>
        <v>Not Returned</v>
      </c>
    </row>
    <row r="155" spans="1:29" x14ac:dyDescent="0.45">
      <c r="A155" s="1" t="s">
        <v>549</v>
      </c>
      <c r="B155" s="2" cm="1">
        <f t="array" ref="B155:D155">DATEVALUE(VLOOKUP(A155,Raw_Data!A154:D2154,{2,3,4},0))</f>
        <v>45597</v>
      </c>
      <c r="C155" s="2">
        <v>45596</v>
      </c>
      <c r="D155" s="2">
        <v>45602</v>
      </c>
      <c r="E155" s="1" t="s">
        <v>2538</v>
      </c>
      <c r="F155" s="1" t="s">
        <v>2608</v>
      </c>
      <c r="G155" s="1" t="s">
        <v>41</v>
      </c>
      <c r="H155" s="1" t="s">
        <v>128</v>
      </c>
      <c r="I155" s="1" t="s">
        <v>129</v>
      </c>
      <c r="J155" s="1">
        <v>1</v>
      </c>
      <c r="K155" s="1">
        <v>2000</v>
      </c>
      <c r="L155" s="1">
        <f t="shared" si="20"/>
        <v>2000</v>
      </c>
      <c r="M155" s="1" t="s">
        <v>63</v>
      </c>
      <c r="N155" s="1" t="s">
        <v>93</v>
      </c>
      <c r="O155" s="1" t="s">
        <v>31</v>
      </c>
      <c r="P155" s="1" t="s">
        <v>85</v>
      </c>
      <c r="Q155" s="1" t="s">
        <v>33</v>
      </c>
      <c r="R155" s="1" t="s">
        <v>46</v>
      </c>
      <c r="S155" s="1" t="s">
        <v>47</v>
      </c>
      <c r="T155" s="1">
        <v>6</v>
      </c>
      <c r="U155" s="1" t="str">
        <f t="shared" si="18"/>
        <v>Keep</v>
      </c>
      <c r="V155" s="1" t="str">
        <f t="shared" si="21"/>
        <v>Ok</v>
      </c>
      <c r="W155" s="1" t="str">
        <f>IF(Raw_Data!K155=0,"Missing","Valid")</f>
        <v>Valid</v>
      </c>
      <c r="X155" s="3" t="str">
        <f t="shared" si="22"/>
        <v>Dispatch Error</v>
      </c>
      <c r="Y155" s="1" t="str">
        <f t="shared" si="23"/>
        <v>Ok</v>
      </c>
      <c r="Z155" s="1" t="str">
        <f t="shared" si="24"/>
        <v>Ok</v>
      </c>
      <c r="AA155" s="1">
        <f t="shared" si="19"/>
        <v>2000</v>
      </c>
      <c r="AB155" s="1" t="str">
        <f t="shared" si="25"/>
        <v>ok</v>
      </c>
      <c r="AC155" s="1" t="str">
        <f t="shared" si="26"/>
        <v>Late Delivery</v>
      </c>
    </row>
    <row r="156" spans="1:29" x14ac:dyDescent="0.45">
      <c r="A156" s="1" t="s">
        <v>550</v>
      </c>
      <c r="B156" s="2" cm="1">
        <f t="array" ref="B156:D156">DATEVALUE(VLOOKUP(A156,Raw_Data!A155:D2155,{2,3,4},0))</f>
        <v>45465</v>
      </c>
      <c r="C156" s="2">
        <v>45463</v>
      </c>
      <c r="D156" s="2">
        <v>45465</v>
      </c>
      <c r="E156" s="1" t="s">
        <v>2526</v>
      </c>
      <c r="F156" s="1" t="s">
        <v>2607</v>
      </c>
      <c r="G156" s="1" t="s">
        <v>41</v>
      </c>
      <c r="H156" s="1" t="s">
        <v>27</v>
      </c>
      <c r="I156" s="1" t="s">
        <v>28</v>
      </c>
      <c r="J156" s="1">
        <v>3</v>
      </c>
      <c r="K156" s="1">
        <v>0</v>
      </c>
      <c r="L156" s="1">
        <f t="shared" si="20"/>
        <v>0</v>
      </c>
      <c r="M156" s="1" t="s">
        <v>2619</v>
      </c>
      <c r="N156" s="1" t="s">
        <v>57</v>
      </c>
      <c r="O156" s="1" t="s">
        <v>31</v>
      </c>
      <c r="P156" s="1" t="s">
        <v>58</v>
      </c>
      <c r="Q156" s="1" t="s">
        <v>45</v>
      </c>
      <c r="R156" s="1" t="s">
        <v>46</v>
      </c>
      <c r="S156" s="1" t="s">
        <v>2621</v>
      </c>
      <c r="T156" s="1">
        <v>2</v>
      </c>
      <c r="U156" s="1" t="str">
        <f t="shared" si="18"/>
        <v>Keep</v>
      </c>
      <c r="V156" s="1" t="str">
        <f t="shared" si="21"/>
        <v>Ok</v>
      </c>
      <c r="W156" s="1" t="str">
        <f>IF(Raw_Data!K156=0,"Missing","Valid")</f>
        <v>Missing</v>
      </c>
      <c r="X156" s="3" t="str">
        <f t="shared" si="22"/>
        <v>Dispatch Error</v>
      </c>
      <c r="Y156" s="1" t="str">
        <f t="shared" si="23"/>
        <v>Fix</v>
      </c>
      <c r="Z156" s="1" t="str">
        <f t="shared" si="24"/>
        <v>Ok</v>
      </c>
      <c r="AA156" s="1">
        <f t="shared" si="19"/>
        <v>0</v>
      </c>
      <c r="AB156" s="1" t="str">
        <f t="shared" si="25"/>
        <v>ok</v>
      </c>
      <c r="AC156" s="1" t="str">
        <f t="shared" si="26"/>
        <v>Unknwon</v>
      </c>
    </row>
    <row r="157" spans="1:29" x14ac:dyDescent="0.45">
      <c r="A157" s="1" t="s">
        <v>551</v>
      </c>
      <c r="B157" s="2" cm="1">
        <f t="array" ref="B157:D157">DATEVALUE(VLOOKUP(A157,Raw_Data!A156:D2156,{2,3,4},0))</f>
        <v>45417</v>
      </c>
      <c r="C157" s="2">
        <v>45415</v>
      </c>
      <c r="D157" s="2">
        <v>45422</v>
      </c>
      <c r="E157" s="1" t="s">
        <v>2584</v>
      </c>
      <c r="F157" s="1" t="s">
        <v>69</v>
      </c>
      <c r="G157" s="1" t="s">
        <v>70</v>
      </c>
      <c r="H157" s="1" t="s">
        <v>42</v>
      </c>
      <c r="I157" s="1" t="s">
        <v>43</v>
      </c>
      <c r="J157" s="1">
        <v>-1</v>
      </c>
      <c r="K157" s="1">
        <v>2000</v>
      </c>
      <c r="L157" s="1">
        <f t="shared" si="20"/>
        <v>-2000</v>
      </c>
      <c r="M157" s="1" t="s">
        <v>56</v>
      </c>
      <c r="N157" s="1" t="s">
        <v>93</v>
      </c>
      <c r="O157" s="1" t="s">
        <v>31</v>
      </c>
      <c r="P157" s="1" t="s">
        <v>58</v>
      </c>
      <c r="Q157" s="1" t="s">
        <v>45</v>
      </c>
      <c r="R157" s="1" t="s">
        <v>34</v>
      </c>
      <c r="S157" s="1" t="s">
        <v>2620</v>
      </c>
      <c r="T157" s="1">
        <v>7</v>
      </c>
      <c r="U157" s="1" t="str">
        <f t="shared" si="18"/>
        <v>Keep</v>
      </c>
      <c r="V157" s="1" t="str">
        <f t="shared" si="21"/>
        <v>Fix</v>
      </c>
      <c r="W157" s="1" t="str">
        <f>IF(Raw_Data!K157=0,"Missing","Valid")</f>
        <v>Valid</v>
      </c>
      <c r="X157" s="3" t="str">
        <f t="shared" si="22"/>
        <v>Dispatch Error</v>
      </c>
      <c r="Y157" s="1" t="str">
        <f t="shared" si="23"/>
        <v>Ok</v>
      </c>
      <c r="Z157" s="1" t="str">
        <f t="shared" si="24"/>
        <v>Ok</v>
      </c>
      <c r="AA157" s="1">
        <f t="shared" si="19"/>
        <v>-2000</v>
      </c>
      <c r="AB157" s="1" t="str">
        <f t="shared" si="25"/>
        <v>ok</v>
      </c>
      <c r="AC157" s="1" t="str">
        <f t="shared" si="26"/>
        <v>Not Returned</v>
      </c>
    </row>
    <row r="158" spans="1:29" x14ac:dyDescent="0.45">
      <c r="A158" s="1" t="s">
        <v>553</v>
      </c>
      <c r="B158" s="2" cm="1">
        <f t="array" ref="B158:D158">DATEVALUE(VLOOKUP(A158,Raw_Data!A157:D2157,{2,3,4},0))</f>
        <v>45646</v>
      </c>
      <c r="C158" s="2">
        <v>45644</v>
      </c>
      <c r="D158" s="2">
        <v>45646</v>
      </c>
      <c r="E158" s="1" t="s">
        <v>2569</v>
      </c>
      <c r="F158" s="1" t="s">
        <v>53</v>
      </c>
      <c r="G158" s="1" t="s">
        <v>54</v>
      </c>
      <c r="H158" s="1" t="s">
        <v>27</v>
      </c>
      <c r="I158" s="1" t="s">
        <v>84</v>
      </c>
      <c r="J158" s="1">
        <v>1</v>
      </c>
      <c r="K158" s="1">
        <v>1000</v>
      </c>
      <c r="L158" s="1">
        <f t="shared" si="20"/>
        <v>1000</v>
      </c>
      <c r="M158" s="1" t="s">
        <v>63</v>
      </c>
      <c r="N158" s="1" t="s">
        <v>93</v>
      </c>
      <c r="O158" s="1" t="s">
        <v>79</v>
      </c>
      <c r="P158" s="1" t="s">
        <v>58</v>
      </c>
      <c r="Q158" s="1" t="s">
        <v>33</v>
      </c>
      <c r="R158" s="1" t="s">
        <v>34</v>
      </c>
      <c r="S158" s="1" t="s">
        <v>2620</v>
      </c>
      <c r="T158" s="1">
        <v>2</v>
      </c>
      <c r="U158" s="1" t="str">
        <f t="shared" si="18"/>
        <v>Keep</v>
      </c>
      <c r="V158" s="1" t="str">
        <f t="shared" si="21"/>
        <v>Ok</v>
      </c>
      <c r="W158" s="1" t="str">
        <f>IF(Raw_Data!K158=0,"Missing","Valid")</f>
        <v>Valid</v>
      </c>
      <c r="X158" s="3" t="str">
        <f t="shared" si="22"/>
        <v>Dispatch Error</v>
      </c>
      <c r="Y158" s="1" t="str">
        <f t="shared" si="23"/>
        <v>Ok</v>
      </c>
      <c r="Z158" s="1" t="str">
        <f t="shared" si="24"/>
        <v>Ok</v>
      </c>
      <c r="AA158" s="1">
        <f t="shared" si="19"/>
        <v>1000</v>
      </c>
      <c r="AB158" s="1" t="str">
        <f t="shared" si="25"/>
        <v>ok</v>
      </c>
      <c r="AC158" s="1" t="str">
        <f t="shared" si="26"/>
        <v>Not Returned</v>
      </c>
    </row>
    <row r="159" spans="1:29" x14ac:dyDescent="0.45">
      <c r="A159" s="1" t="s">
        <v>555</v>
      </c>
      <c r="B159" s="2" cm="1">
        <f t="array" ref="B159:D159">DATEVALUE(VLOOKUP(A159,Raw_Data!A158:D2158,{2,3,4},0))</f>
        <v>45572</v>
      </c>
      <c r="C159" s="2">
        <v>45572</v>
      </c>
      <c r="D159" s="2">
        <v>45572</v>
      </c>
      <c r="E159" s="1" t="s">
        <v>2575</v>
      </c>
      <c r="F159" s="1" t="s">
        <v>2609</v>
      </c>
      <c r="G159" s="1" t="s">
        <v>116</v>
      </c>
      <c r="H159" s="1" t="s">
        <v>128</v>
      </c>
      <c r="I159" s="1" t="s">
        <v>129</v>
      </c>
      <c r="J159" s="1">
        <v>0</v>
      </c>
      <c r="K159" s="1">
        <v>1000</v>
      </c>
      <c r="L159" s="1">
        <f t="shared" si="20"/>
        <v>0</v>
      </c>
      <c r="M159" s="1" t="s">
        <v>29</v>
      </c>
      <c r="N159" s="1" t="s">
        <v>30</v>
      </c>
      <c r="O159" s="1" t="s">
        <v>64</v>
      </c>
      <c r="P159" s="1" t="s">
        <v>32</v>
      </c>
      <c r="Q159" s="1" t="s">
        <v>45</v>
      </c>
      <c r="R159" s="1" t="s">
        <v>46</v>
      </c>
      <c r="S159" s="1" t="s">
        <v>254</v>
      </c>
      <c r="T159" s="1">
        <v>0</v>
      </c>
      <c r="U159" s="1" t="str">
        <f t="shared" si="18"/>
        <v>Keep</v>
      </c>
      <c r="V159" s="1" t="str">
        <f t="shared" si="21"/>
        <v>Fix</v>
      </c>
      <c r="W159" s="1" t="str">
        <f>IF(Raw_Data!K159=0,"Missing","Valid")</f>
        <v>Valid</v>
      </c>
      <c r="X159" s="3" t="str">
        <f t="shared" si="22"/>
        <v>OK</v>
      </c>
      <c r="Y159" s="1" t="str">
        <f t="shared" si="23"/>
        <v>Ok</v>
      </c>
      <c r="Z159" s="1" t="str">
        <f t="shared" si="24"/>
        <v>Ok</v>
      </c>
      <c r="AA159" s="1">
        <f t="shared" si="19"/>
        <v>0</v>
      </c>
      <c r="AB159" s="1" t="str">
        <f t="shared" si="25"/>
        <v>ok</v>
      </c>
      <c r="AC159" s="1" t="str">
        <f t="shared" si="26"/>
        <v>Damaged</v>
      </c>
    </row>
    <row r="160" spans="1:29" x14ac:dyDescent="0.45">
      <c r="A160" s="1" t="s">
        <v>556</v>
      </c>
      <c r="B160" s="2" cm="1">
        <f t="array" ref="B160:D160">DATEVALUE(VLOOKUP(A160,Raw_Data!A159:D2159,{2,3,4},0))</f>
        <v>45397</v>
      </c>
      <c r="C160" s="2">
        <v>45400</v>
      </c>
      <c r="D160" s="2">
        <v>45405</v>
      </c>
      <c r="E160" s="1" t="s">
        <v>2566</v>
      </c>
      <c r="F160" s="1" t="s">
        <v>147</v>
      </c>
      <c r="G160" s="1" t="s">
        <v>147</v>
      </c>
      <c r="H160" s="1" t="s">
        <v>128</v>
      </c>
      <c r="I160" s="1" t="s">
        <v>231</v>
      </c>
      <c r="J160" s="1">
        <v>2</v>
      </c>
      <c r="K160" s="1">
        <v>2000</v>
      </c>
      <c r="L160" s="1">
        <f t="shared" si="20"/>
        <v>4000</v>
      </c>
      <c r="M160" s="1" t="s">
        <v>2619</v>
      </c>
      <c r="N160" s="1" t="s">
        <v>57</v>
      </c>
      <c r="O160" s="1" t="s">
        <v>44</v>
      </c>
      <c r="P160" s="1" t="s">
        <v>32</v>
      </c>
      <c r="Q160" s="1" t="s">
        <v>45</v>
      </c>
      <c r="R160" s="1" t="s">
        <v>46</v>
      </c>
      <c r="S160" s="1" t="s">
        <v>2621</v>
      </c>
      <c r="T160" s="1">
        <v>5</v>
      </c>
      <c r="U160" s="1" t="str">
        <f t="shared" si="18"/>
        <v>Keep</v>
      </c>
      <c r="V160" s="1" t="str">
        <f t="shared" si="21"/>
        <v>Ok</v>
      </c>
      <c r="W160" s="1" t="str">
        <f>IF(Raw_Data!K160=0,"Missing","Valid")</f>
        <v>Valid</v>
      </c>
      <c r="X160" s="3" t="str">
        <f t="shared" si="22"/>
        <v>OK</v>
      </c>
      <c r="Y160" s="1" t="str">
        <f t="shared" si="23"/>
        <v>Ok</v>
      </c>
      <c r="Z160" s="1" t="str">
        <f t="shared" si="24"/>
        <v>Ok</v>
      </c>
      <c r="AA160" s="1">
        <f t="shared" si="19"/>
        <v>4000</v>
      </c>
      <c r="AB160" s="1" t="str">
        <f t="shared" si="25"/>
        <v>ok</v>
      </c>
      <c r="AC160" s="1" t="str">
        <f t="shared" si="26"/>
        <v>Unknwon</v>
      </c>
    </row>
    <row r="161" spans="1:29" x14ac:dyDescent="0.45">
      <c r="A161" s="1" t="s">
        <v>558</v>
      </c>
      <c r="B161" s="2" cm="1">
        <f t="array" ref="B161:D161">DATEVALUE(VLOOKUP(A161,Raw_Data!A160:D2160,{2,3,4},0))</f>
        <v>45634</v>
      </c>
      <c r="C161" s="2">
        <v>45632</v>
      </c>
      <c r="D161" s="2">
        <v>45636</v>
      </c>
      <c r="E161" s="1" t="s">
        <v>2573</v>
      </c>
      <c r="F161" s="1" t="s">
        <v>2608</v>
      </c>
      <c r="G161" s="1" t="s">
        <v>41</v>
      </c>
      <c r="H161" s="1" t="s">
        <v>27</v>
      </c>
      <c r="I161" s="1" t="s">
        <v>55</v>
      </c>
      <c r="J161" s="1">
        <v>1</v>
      </c>
      <c r="K161" s="1">
        <v>1000</v>
      </c>
      <c r="L161" s="1">
        <f t="shared" si="20"/>
        <v>1000</v>
      </c>
      <c r="M161" s="1" t="s">
        <v>2619</v>
      </c>
      <c r="N161" s="1" t="s">
        <v>57</v>
      </c>
      <c r="O161" s="1" t="s">
        <v>31</v>
      </c>
      <c r="P161" s="1" t="s">
        <v>85</v>
      </c>
      <c r="Q161" s="1" t="s">
        <v>45</v>
      </c>
      <c r="R161" s="1" t="s">
        <v>46</v>
      </c>
      <c r="S161" s="1" t="s">
        <v>254</v>
      </c>
      <c r="T161" s="1">
        <v>4</v>
      </c>
      <c r="U161" s="1" t="str">
        <f t="shared" si="18"/>
        <v>Keep</v>
      </c>
      <c r="V161" s="1" t="str">
        <f t="shared" si="21"/>
        <v>Ok</v>
      </c>
      <c r="W161" s="1" t="str">
        <f>IF(Raw_Data!K161=0,"Missing","Valid")</f>
        <v>Valid</v>
      </c>
      <c r="X161" s="3" t="str">
        <f t="shared" si="22"/>
        <v>Dispatch Error</v>
      </c>
      <c r="Y161" s="1" t="str">
        <f t="shared" si="23"/>
        <v>Ok</v>
      </c>
      <c r="Z161" s="1" t="str">
        <f t="shared" si="24"/>
        <v>Ok</v>
      </c>
      <c r="AA161" s="1">
        <f t="shared" si="19"/>
        <v>1000</v>
      </c>
      <c r="AB161" s="1" t="str">
        <f t="shared" si="25"/>
        <v>ok</v>
      </c>
      <c r="AC161" s="1" t="str">
        <f t="shared" si="26"/>
        <v>Damaged</v>
      </c>
    </row>
    <row r="162" spans="1:29" x14ac:dyDescent="0.45">
      <c r="A162" s="1" t="s">
        <v>560</v>
      </c>
      <c r="B162" s="2" cm="1">
        <f t="array" ref="B162:D162">DATEVALUE(VLOOKUP(A162,Raw_Data!A161:D2161,{2,3,4},0))</f>
        <v>45542</v>
      </c>
      <c r="C162" s="2">
        <v>45545</v>
      </c>
      <c r="D162" s="2">
        <v>45550</v>
      </c>
      <c r="E162" s="1" t="s">
        <v>2538</v>
      </c>
      <c r="F162" s="1" t="s">
        <v>53</v>
      </c>
      <c r="G162" s="1" t="s">
        <v>54</v>
      </c>
      <c r="H162" s="1" t="s">
        <v>71</v>
      </c>
      <c r="I162" s="1" t="s">
        <v>92</v>
      </c>
      <c r="J162" s="1">
        <v>1</v>
      </c>
      <c r="K162" s="1">
        <v>100</v>
      </c>
      <c r="L162" s="1">
        <f t="shared" si="20"/>
        <v>100</v>
      </c>
      <c r="M162" s="1" t="s">
        <v>2619</v>
      </c>
      <c r="N162" s="1" t="s">
        <v>93</v>
      </c>
      <c r="O162" s="1" t="s">
        <v>31</v>
      </c>
      <c r="P162" s="1" t="s">
        <v>85</v>
      </c>
      <c r="Q162" s="1" t="s">
        <v>45</v>
      </c>
      <c r="R162" s="1" t="s">
        <v>2620</v>
      </c>
      <c r="S162" s="1" t="s">
        <v>2620</v>
      </c>
      <c r="T162" s="1">
        <v>5</v>
      </c>
      <c r="U162" s="1" t="str">
        <f t="shared" si="18"/>
        <v>Keep</v>
      </c>
      <c r="V162" s="1" t="str">
        <f t="shared" si="21"/>
        <v>Ok</v>
      </c>
      <c r="W162" s="1" t="str">
        <f>IF(Raw_Data!K162=0,"Missing","Valid")</f>
        <v>Valid</v>
      </c>
      <c r="X162" s="3" t="str">
        <f t="shared" si="22"/>
        <v>OK</v>
      </c>
      <c r="Y162" s="1" t="str">
        <f t="shared" si="23"/>
        <v>Ok</v>
      </c>
      <c r="Z162" s="1" t="str">
        <f t="shared" si="24"/>
        <v>Ok</v>
      </c>
      <c r="AA162" s="1">
        <f t="shared" si="19"/>
        <v>100</v>
      </c>
      <c r="AB162" s="1" t="str">
        <f t="shared" si="25"/>
        <v>ok</v>
      </c>
      <c r="AC162" s="1" t="str">
        <f t="shared" si="26"/>
        <v>Not Returned</v>
      </c>
    </row>
    <row r="163" spans="1:29" x14ac:dyDescent="0.45">
      <c r="A163" s="1" t="s">
        <v>561</v>
      </c>
      <c r="B163" s="2" cm="1">
        <f t="array" ref="B163:D163">DATEVALUE(VLOOKUP(A163,Raw_Data!A162:D2162,{2,3,4},0))</f>
        <v>45608</v>
      </c>
      <c r="C163" s="2">
        <v>45611</v>
      </c>
      <c r="D163" s="2">
        <v>45611</v>
      </c>
      <c r="E163" s="1" t="s">
        <v>2537</v>
      </c>
      <c r="F163" s="1" t="s">
        <v>2609</v>
      </c>
      <c r="G163" s="1" t="s">
        <v>116</v>
      </c>
      <c r="H163" s="1" t="s">
        <v>27</v>
      </c>
      <c r="I163" s="1" t="s">
        <v>28</v>
      </c>
      <c r="J163" s="1">
        <v>1</v>
      </c>
      <c r="K163" s="1">
        <v>500</v>
      </c>
      <c r="L163" s="1">
        <f t="shared" si="20"/>
        <v>500</v>
      </c>
      <c r="M163" s="1" t="s">
        <v>63</v>
      </c>
      <c r="N163" s="1" t="s">
        <v>57</v>
      </c>
      <c r="O163" s="1" t="s">
        <v>79</v>
      </c>
      <c r="P163" s="1" t="s">
        <v>85</v>
      </c>
      <c r="Q163" s="1" t="s">
        <v>45</v>
      </c>
      <c r="R163" s="1" t="s">
        <v>34</v>
      </c>
      <c r="S163" s="1" t="s">
        <v>2620</v>
      </c>
      <c r="T163" s="1">
        <v>0</v>
      </c>
      <c r="U163" s="1" t="str">
        <f t="shared" si="18"/>
        <v>Keep</v>
      </c>
      <c r="V163" s="1" t="str">
        <f t="shared" si="21"/>
        <v>Ok</v>
      </c>
      <c r="W163" s="1" t="str">
        <f>IF(Raw_Data!K163=0,"Missing","Valid")</f>
        <v>Valid</v>
      </c>
      <c r="X163" s="3" t="str">
        <f t="shared" si="22"/>
        <v>OK</v>
      </c>
      <c r="Y163" s="1" t="str">
        <f t="shared" si="23"/>
        <v>Ok</v>
      </c>
      <c r="Z163" s="1" t="str">
        <f t="shared" si="24"/>
        <v>Ok</v>
      </c>
      <c r="AA163" s="1">
        <f t="shared" si="19"/>
        <v>500</v>
      </c>
      <c r="AB163" s="1" t="str">
        <f t="shared" si="25"/>
        <v>ok</v>
      </c>
      <c r="AC163" s="1" t="str">
        <f t="shared" si="26"/>
        <v>Not Returned</v>
      </c>
    </row>
    <row r="164" spans="1:29" x14ac:dyDescent="0.45">
      <c r="A164" s="1" t="s">
        <v>562</v>
      </c>
      <c r="B164" s="2" cm="1">
        <f t="array" ref="B164:D164">DATEVALUE(VLOOKUP(A164,Raw_Data!A163:D2163,{2,3,4},0))</f>
        <v>45517</v>
      </c>
      <c r="C164" s="2">
        <v>45515</v>
      </c>
      <c r="D164" s="2">
        <v>45514</v>
      </c>
      <c r="E164" s="1" t="s">
        <v>2587</v>
      </c>
      <c r="F164" s="1" t="s">
        <v>2608</v>
      </c>
      <c r="G164" s="1" t="s">
        <v>41</v>
      </c>
      <c r="H164" s="1" t="s">
        <v>27</v>
      </c>
      <c r="I164" s="1" t="s">
        <v>28</v>
      </c>
      <c r="J164" s="1">
        <v>3</v>
      </c>
      <c r="K164" s="1">
        <v>2000</v>
      </c>
      <c r="L164" s="1">
        <f t="shared" si="20"/>
        <v>6000</v>
      </c>
      <c r="M164" s="1" t="s">
        <v>56</v>
      </c>
      <c r="N164" s="1" t="s">
        <v>93</v>
      </c>
      <c r="O164" s="1" t="s">
        <v>31</v>
      </c>
      <c r="P164" s="1" t="s">
        <v>32</v>
      </c>
      <c r="Q164" s="1" t="s">
        <v>33</v>
      </c>
      <c r="R164" s="1" t="s">
        <v>34</v>
      </c>
      <c r="S164" s="1" t="s">
        <v>2620</v>
      </c>
      <c r="T164" s="1">
        <v>-1</v>
      </c>
      <c r="U164" s="1" t="str">
        <f t="shared" si="18"/>
        <v>Keep</v>
      </c>
      <c r="V164" s="1" t="str">
        <f t="shared" si="21"/>
        <v>Ok</v>
      </c>
      <c r="W164" s="1" t="str">
        <f>IF(Raw_Data!K164=0,"Missing","Valid")</f>
        <v>Valid</v>
      </c>
      <c r="X164" s="3" t="str">
        <f t="shared" si="22"/>
        <v>Dispatch Error</v>
      </c>
      <c r="Y164" s="1" t="str">
        <f t="shared" si="23"/>
        <v>Ok</v>
      </c>
      <c r="Z164" s="1" t="str">
        <f t="shared" si="24"/>
        <v>Ok</v>
      </c>
      <c r="AA164" s="1">
        <f t="shared" si="19"/>
        <v>6000</v>
      </c>
      <c r="AB164" s="1" t="str">
        <f t="shared" si="25"/>
        <v>ok</v>
      </c>
      <c r="AC164" s="1" t="str">
        <f t="shared" si="26"/>
        <v>Not Returned</v>
      </c>
    </row>
    <row r="165" spans="1:29" x14ac:dyDescent="0.45">
      <c r="A165" s="1" t="s">
        <v>564</v>
      </c>
      <c r="B165" s="2" cm="1">
        <f t="array" ref="B165:D165">DATEVALUE(VLOOKUP(A165,Raw_Data!A164:D2164,{2,3,4},0))</f>
        <v>45525</v>
      </c>
      <c r="C165" s="2">
        <v>45525</v>
      </c>
      <c r="D165" s="2">
        <v>45525</v>
      </c>
      <c r="E165" s="1" t="s">
        <v>2554</v>
      </c>
      <c r="F165" s="1" t="s">
        <v>53</v>
      </c>
      <c r="G165" s="1" t="s">
        <v>54</v>
      </c>
      <c r="H165" s="1" t="s">
        <v>128</v>
      </c>
      <c r="I165" s="1" t="s">
        <v>129</v>
      </c>
      <c r="J165" s="1">
        <v>1</v>
      </c>
      <c r="K165" s="1">
        <v>2000</v>
      </c>
      <c r="L165" s="1">
        <f t="shared" si="20"/>
        <v>2000</v>
      </c>
      <c r="M165" s="1" t="s">
        <v>2619</v>
      </c>
      <c r="N165" s="1" t="s">
        <v>30</v>
      </c>
      <c r="O165" s="1" t="s">
        <v>64</v>
      </c>
      <c r="P165" s="1" t="s">
        <v>32</v>
      </c>
      <c r="Q165" s="1" t="s">
        <v>45</v>
      </c>
      <c r="R165" s="1" t="s">
        <v>34</v>
      </c>
      <c r="S165" s="1" t="s">
        <v>2620</v>
      </c>
      <c r="T165" s="1">
        <v>0</v>
      </c>
      <c r="U165" s="1" t="str">
        <f t="shared" si="18"/>
        <v>Keep</v>
      </c>
      <c r="V165" s="1" t="str">
        <f t="shared" si="21"/>
        <v>Ok</v>
      </c>
      <c r="W165" s="1" t="str">
        <f>IF(Raw_Data!K165=0,"Missing","Valid")</f>
        <v>Valid</v>
      </c>
      <c r="X165" s="3" t="str">
        <f t="shared" si="22"/>
        <v>OK</v>
      </c>
      <c r="Y165" s="1" t="str">
        <f t="shared" si="23"/>
        <v>Ok</v>
      </c>
      <c r="Z165" s="1" t="str">
        <f t="shared" si="24"/>
        <v>Ok</v>
      </c>
      <c r="AA165" s="1">
        <f t="shared" si="19"/>
        <v>2000</v>
      </c>
      <c r="AB165" s="1" t="str">
        <f t="shared" si="25"/>
        <v>ok</v>
      </c>
      <c r="AC165" s="1" t="str">
        <f t="shared" si="26"/>
        <v>Not Returned</v>
      </c>
    </row>
    <row r="166" spans="1:29" x14ac:dyDescent="0.45">
      <c r="A166" s="1" t="s">
        <v>566</v>
      </c>
      <c r="B166" s="2" cm="1">
        <f t="array" ref="B166:D166">DATEVALUE(VLOOKUP(A166,Raw_Data!A165:D2165,{2,3,4},0))</f>
        <v>45378</v>
      </c>
      <c r="C166" s="2">
        <v>45380</v>
      </c>
      <c r="D166" s="2">
        <v>45387</v>
      </c>
      <c r="E166" s="1" t="s">
        <v>2572</v>
      </c>
      <c r="F166" s="1" t="s">
        <v>2608</v>
      </c>
      <c r="G166" s="1" t="s">
        <v>41</v>
      </c>
      <c r="H166" s="1" t="s">
        <v>42</v>
      </c>
      <c r="I166" s="1" t="s">
        <v>78</v>
      </c>
      <c r="J166" s="1">
        <v>-1</v>
      </c>
      <c r="K166" s="1">
        <v>100</v>
      </c>
      <c r="L166" s="1">
        <f t="shared" si="20"/>
        <v>-100</v>
      </c>
      <c r="M166" s="1" t="s">
        <v>63</v>
      </c>
      <c r="N166" s="1" t="s">
        <v>57</v>
      </c>
      <c r="O166" s="1" t="s">
        <v>44</v>
      </c>
      <c r="P166" s="1" t="s">
        <v>32</v>
      </c>
      <c r="Q166" s="1" t="s">
        <v>33</v>
      </c>
      <c r="R166" s="1" t="s">
        <v>34</v>
      </c>
      <c r="S166" s="1" t="s">
        <v>2620</v>
      </c>
      <c r="T166" s="1">
        <v>7</v>
      </c>
      <c r="U166" s="1" t="str">
        <f t="shared" si="18"/>
        <v>Keep</v>
      </c>
      <c r="V166" s="1" t="str">
        <f t="shared" si="21"/>
        <v>Fix</v>
      </c>
      <c r="W166" s="1" t="str">
        <f>IF(Raw_Data!K166=0,"Missing","Valid")</f>
        <v>Valid</v>
      </c>
      <c r="X166" s="3" t="str">
        <f t="shared" si="22"/>
        <v>OK</v>
      </c>
      <c r="Y166" s="1" t="str">
        <f t="shared" si="23"/>
        <v>Ok</v>
      </c>
      <c r="Z166" s="1" t="str">
        <f t="shared" si="24"/>
        <v>Ok</v>
      </c>
      <c r="AA166" s="1">
        <f t="shared" si="19"/>
        <v>-100</v>
      </c>
      <c r="AB166" s="1" t="str">
        <f t="shared" si="25"/>
        <v>ok</v>
      </c>
      <c r="AC166" s="1" t="str">
        <f t="shared" si="26"/>
        <v>Not Returned</v>
      </c>
    </row>
    <row r="167" spans="1:29" x14ac:dyDescent="0.45">
      <c r="A167" s="1" t="s">
        <v>569</v>
      </c>
      <c r="B167" s="2" cm="1">
        <f t="array" ref="B167:D167">DATEVALUE(VLOOKUP(A167,Raw_Data!A166:D2166,{2,3,4},0))</f>
        <v>45564</v>
      </c>
      <c r="C167" s="2">
        <v>45564</v>
      </c>
      <c r="D167" s="2">
        <v>45568</v>
      </c>
      <c r="E167" s="1" t="s">
        <v>2584</v>
      </c>
      <c r="F167" s="1" t="s">
        <v>147</v>
      </c>
      <c r="G167" s="1" t="s">
        <v>147</v>
      </c>
      <c r="H167" s="1" t="s">
        <v>128</v>
      </c>
      <c r="I167" s="1" t="s">
        <v>231</v>
      </c>
      <c r="J167" s="1">
        <v>1</v>
      </c>
      <c r="K167" s="1">
        <v>1000</v>
      </c>
      <c r="L167" s="1">
        <f t="shared" si="20"/>
        <v>1000</v>
      </c>
      <c r="M167" s="1" t="s">
        <v>56</v>
      </c>
      <c r="N167" s="1" t="s">
        <v>57</v>
      </c>
      <c r="O167" s="1" t="s">
        <v>64</v>
      </c>
      <c r="P167" s="1" t="s">
        <v>85</v>
      </c>
      <c r="Q167" s="1" t="s">
        <v>45</v>
      </c>
      <c r="R167" s="1" t="s">
        <v>34</v>
      </c>
      <c r="S167" s="1" t="s">
        <v>2620</v>
      </c>
      <c r="T167" s="1">
        <v>4</v>
      </c>
      <c r="U167" s="1" t="str">
        <f t="shared" si="18"/>
        <v>Keep</v>
      </c>
      <c r="V167" s="1" t="str">
        <f t="shared" si="21"/>
        <v>Ok</v>
      </c>
      <c r="W167" s="1" t="str">
        <f>IF(Raw_Data!K167=0,"Missing","Valid")</f>
        <v>Valid</v>
      </c>
      <c r="X167" s="3" t="str">
        <f t="shared" si="22"/>
        <v>OK</v>
      </c>
      <c r="Y167" s="1" t="str">
        <f t="shared" si="23"/>
        <v>Ok</v>
      </c>
      <c r="Z167" s="1" t="str">
        <f t="shared" si="24"/>
        <v>Ok</v>
      </c>
      <c r="AA167" s="1">
        <f t="shared" si="19"/>
        <v>1000</v>
      </c>
      <c r="AB167" s="1" t="str">
        <f t="shared" si="25"/>
        <v>ok</v>
      </c>
      <c r="AC167" s="1" t="str">
        <f t="shared" si="26"/>
        <v>Not Returned</v>
      </c>
    </row>
    <row r="168" spans="1:29" x14ac:dyDescent="0.45">
      <c r="A168" s="1" t="s">
        <v>572</v>
      </c>
      <c r="B168" s="2" cm="1">
        <f t="array" ref="B168:D168">DATEVALUE(VLOOKUP(A168,Raw_Data!A167:D2167,{2,3,4},0))</f>
        <v>45408</v>
      </c>
      <c r="C168" s="2">
        <v>45406</v>
      </c>
      <c r="D168" s="2">
        <v>45408</v>
      </c>
      <c r="E168" s="1" t="s">
        <v>2562</v>
      </c>
      <c r="F168" s="1" t="s">
        <v>53</v>
      </c>
      <c r="G168" s="1" t="s">
        <v>54</v>
      </c>
      <c r="H168" s="1" t="s">
        <v>42</v>
      </c>
      <c r="I168" s="1" t="s">
        <v>122</v>
      </c>
      <c r="J168" s="1">
        <v>1</v>
      </c>
      <c r="K168" s="1">
        <v>500</v>
      </c>
      <c r="L168" s="1">
        <f t="shared" si="20"/>
        <v>500</v>
      </c>
      <c r="M168" s="1" t="s">
        <v>56</v>
      </c>
      <c r="N168" s="1" t="s">
        <v>30</v>
      </c>
      <c r="O168" s="1" t="s">
        <v>31</v>
      </c>
      <c r="P168" s="1" t="s">
        <v>85</v>
      </c>
      <c r="Q168" s="1" t="s">
        <v>33</v>
      </c>
      <c r="R168" s="1" t="s">
        <v>2620</v>
      </c>
      <c r="S168" s="1" t="s">
        <v>2620</v>
      </c>
      <c r="T168" s="1">
        <v>2</v>
      </c>
      <c r="U168" s="1" t="str">
        <f t="shared" si="18"/>
        <v>Keep</v>
      </c>
      <c r="V168" s="1" t="str">
        <f t="shared" si="21"/>
        <v>Ok</v>
      </c>
      <c r="W168" s="1" t="str">
        <f>IF(Raw_Data!K168=0,"Missing","Valid")</f>
        <v>Valid</v>
      </c>
      <c r="X168" s="3" t="str">
        <f t="shared" si="22"/>
        <v>Dispatch Error</v>
      </c>
      <c r="Y168" s="1" t="str">
        <f t="shared" si="23"/>
        <v>Ok</v>
      </c>
      <c r="Z168" s="1" t="str">
        <f t="shared" si="24"/>
        <v>Ok</v>
      </c>
      <c r="AA168" s="1">
        <f t="shared" si="19"/>
        <v>500</v>
      </c>
      <c r="AB168" s="1" t="str">
        <f t="shared" si="25"/>
        <v>ok</v>
      </c>
      <c r="AC168" s="1" t="str">
        <f t="shared" si="26"/>
        <v>Not Returned</v>
      </c>
    </row>
    <row r="169" spans="1:29" x14ac:dyDescent="0.45">
      <c r="A169" s="1" t="s">
        <v>573</v>
      </c>
      <c r="B169" s="2" cm="1">
        <f t="array" ref="B169:D169">DATEVALUE(VLOOKUP(A169,Raw_Data!A168:D2168,{2,3,4},0))</f>
        <v>45563</v>
      </c>
      <c r="C169" s="2">
        <v>45565</v>
      </c>
      <c r="D169" s="2">
        <v>45571</v>
      </c>
      <c r="E169" s="1" t="s">
        <v>2596</v>
      </c>
      <c r="F169" s="1" t="s">
        <v>69</v>
      </c>
      <c r="G169" s="1" t="s">
        <v>70</v>
      </c>
      <c r="H169" s="1" t="s">
        <v>71</v>
      </c>
      <c r="I169" s="1" t="s">
        <v>117</v>
      </c>
      <c r="J169" s="1">
        <v>1</v>
      </c>
      <c r="K169" s="1">
        <v>500</v>
      </c>
      <c r="L169" s="1">
        <f t="shared" si="20"/>
        <v>500</v>
      </c>
      <c r="M169" s="1" t="s">
        <v>63</v>
      </c>
      <c r="N169" s="1" t="s">
        <v>30</v>
      </c>
      <c r="O169" s="1" t="s">
        <v>64</v>
      </c>
      <c r="P169" s="1" t="s">
        <v>85</v>
      </c>
      <c r="Q169" s="1" t="s">
        <v>45</v>
      </c>
      <c r="R169" s="1" t="s">
        <v>46</v>
      </c>
      <c r="S169" s="1" t="s">
        <v>2621</v>
      </c>
      <c r="T169" s="1">
        <v>6</v>
      </c>
      <c r="U169" s="1" t="str">
        <f t="shared" si="18"/>
        <v>Keep</v>
      </c>
      <c r="V169" s="1" t="str">
        <f t="shared" si="21"/>
        <v>Ok</v>
      </c>
      <c r="W169" s="1" t="str">
        <f>IF(Raw_Data!K169=0,"Missing","Valid")</f>
        <v>Valid</v>
      </c>
      <c r="X169" s="3" t="str">
        <f t="shared" si="22"/>
        <v>OK</v>
      </c>
      <c r="Y169" s="1" t="str">
        <f t="shared" si="23"/>
        <v>Ok</v>
      </c>
      <c r="Z169" s="1" t="str">
        <f t="shared" si="24"/>
        <v>Ok</v>
      </c>
      <c r="AA169" s="1">
        <f t="shared" si="19"/>
        <v>500</v>
      </c>
      <c r="AB169" s="1" t="str">
        <f t="shared" si="25"/>
        <v>ok</v>
      </c>
      <c r="AC169" s="1" t="str">
        <f t="shared" si="26"/>
        <v>Unknwon</v>
      </c>
    </row>
    <row r="170" spans="1:29" x14ac:dyDescent="0.45">
      <c r="A170" s="1" t="s">
        <v>195</v>
      </c>
      <c r="B170" s="2" cm="1">
        <f t="array" ref="B170:D170">DATEVALUE(VLOOKUP(A170,Raw_Data!A169:D2169,{2,3,4},0))</f>
        <v>45462</v>
      </c>
      <c r="C170" s="2">
        <v>45462</v>
      </c>
      <c r="D170" s="2">
        <v>45461</v>
      </c>
      <c r="E170" s="1" t="s">
        <v>2586</v>
      </c>
      <c r="F170" s="1" t="s">
        <v>53</v>
      </c>
      <c r="G170" s="1" t="s">
        <v>54</v>
      </c>
      <c r="H170" s="1" t="s">
        <v>128</v>
      </c>
      <c r="I170" s="1" t="s">
        <v>129</v>
      </c>
      <c r="J170" s="1">
        <v>1</v>
      </c>
      <c r="K170" s="1">
        <v>0</v>
      </c>
      <c r="L170" s="1">
        <f t="shared" si="20"/>
        <v>0</v>
      </c>
      <c r="M170" s="1" t="s">
        <v>63</v>
      </c>
      <c r="N170" s="1" t="s">
        <v>57</v>
      </c>
      <c r="O170" s="1" t="s">
        <v>31</v>
      </c>
      <c r="P170" s="1" t="s">
        <v>58</v>
      </c>
      <c r="Q170" s="1" t="s">
        <v>45</v>
      </c>
      <c r="R170" s="1" t="s">
        <v>2620</v>
      </c>
      <c r="S170" s="1" t="s">
        <v>2620</v>
      </c>
      <c r="T170" s="1">
        <v>-1</v>
      </c>
      <c r="U170" s="1" t="str">
        <f t="shared" si="18"/>
        <v>Keep</v>
      </c>
      <c r="V170" s="1" t="str">
        <f t="shared" si="21"/>
        <v>Ok</v>
      </c>
      <c r="W170" s="1" t="str">
        <f>IF(Raw_Data!K170=0,"Missing","Valid")</f>
        <v>Missing</v>
      </c>
      <c r="X170" s="3" t="str">
        <f t="shared" si="22"/>
        <v>Delivery Before Order</v>
      </c>
      <c r="Y170" s="1" t="str">
        <f t="shared" si="23"/>
        <v>Fix</v>
      </c>
      <c r="Z170" s="1" t="str">
        <f t="shared" si="24"/>
        <v>Ok</v>
      </c>
      <c r="AA170" s="1">
        <f t="shared" si="19"/>
        <v>0</v>
      </c>
      <c r="AB170" s="1" t="str">
        <f t="shared" si="25"/>
        <v>ok</v>
      </c>
      <c r="AC170" s="1" t="str">
        <f t="shared" si="26"/>
        <v>Not Returned</v>
      </c>
    </row>
    <row r="171" spans="1:29" x14ac:dyDescent="0.45">
      <c r="A171" s="1" t="s">
        <v>575</v>
      </c>
      <c r="B171" s="2" cm="1">
        <f t="array" ref="B171:D171">DATEVALUE(VLOOKUP(A171,Raw_Data!A170:D2170,{2,3,4},0))</f>
        <v>45625</v>
      </c>
      <c r="C171" s="2">
        <v>45628</v>
      </c>
      <c r="D171" s="2">
        <v>45635</v>
      </c>
      <c r="E171" s="1" t="s">
        <v>2596</v>
      </c>
      <c r="F171" s="1" t="s">
        <v>53</v>
      </c>
      <c r="G171" s="1" t="s">
        <v>54</v>
      </c>
      <c r="H171" s="1" t="s">
        <v>128</v>
      </c>
      <c r="I171" s="1" t="s">
        <v>231</v>
      </c>
      <c r="J171" s="1">
        <v>1</v>
      </c>
      <c r="K171" s="1">
        <v>1000</v>
      </c>
      <c r="L171" s="1">
        <f t="shared" si="20"/>
        <v>1000</v>
      </c>
      <c r="M171" s="1" t="s">
        <v>63</v>
      </c>
      <c r="N171" s="1" t="s">
        <v>57</v>
      </c>
      <c r="O171" s="1" t="s">
        <v>44</v>
      </c>
      <c r="P171" s="1" t="s">
        <v>85</v>
      </c>
      <c r="Q171" s="1" t="s">
        <v>45</v>
      </c>
      <c r="R171" s="1" t="s">
        <v>46</v>
      </c>
      <c r="S171" s="1" t="s">
        <v>245</v>
      </c>
      <c r="T171" s="1">
        <v>7</v>
      </c>
      <c r="U171" s="1" t="str">
        <f t="shared" si="18"/>
        <v>Keep</v>
      </c>
      <c r="V171" s="1" t="str">
        <f t="shared" si="21"/>
        <v>Ok</v>
      </c>
      <c r="W171" s="1" t="str">
        <f>IF(Raw_Data!K171=0,"Missing","Valid")</f>
        <v>Valid</v>
      </c>
      <c r="X171" s="3" t="str">
        <f t="shared" si="22"/>
        <v>OK</v>
      </c>
      <c r="Y171" s="1" t="str">
        <f t="shared" si="23"/>
        <v>Ok</v>
      </c>
      <c r="Z171" s="1" t="str">
        <f t="shared" si="24"/>
        <v>Ok</v>
      </c>
      <c r="AA171" s="1">
        <f t="shared" si="19"/>
        <v>1000</v>
      </c>
      <c r="AB171" s="1" t="str">
        <f t="shared" si="25"/>
        <v>ok</v>
      </c>
      <c r="AC171" s="1" t="str">
        <f t="shared" si="26"/>
        <v>Wrong Item</v>
      </c>
    </row>
    <row r="172" spans="1:29" x14ac:dyDescent="0.45">
      <c r="A172" s="1" t="s">
        <v>576</v>
      </c>
      <c r="B172" s="2" cm="1">
        <f t="array" ref="B172:D172">DATEVALUE(VLOOKUP(A172,Raw_Data!A171:D2171,{2,3,4},0))</f>
        <v>45292</v>
      </c>
      <c r="C172" s="2">
        <v>45291</v>
      </c>
      <c r="D172" s="2">
        <v>45294</v>
      </c>
      <c r="E172" s="1" t="s">
        <v>2557</v>
      </c>
      <c r="F172" s="1" t="s">
        <v>69</v>
      </c>
      <c r="G172" s="1" t="s">
        <v>70</v>
      </c>
      <c r="H172" s="1" t="s">
        <v>42</v>
      </c>
      <c r="I172" s="1" t="s">
        <v>122</v>
      </c>
      <c r="J172" s="1">
        <v>1</v>
      </c>
      <c r="K172" s="1">
        <v>100</v>
      </c>
      <c r="L172" s="1">
        <f t="shared" si="20"/>
        <v>100</v>
      </c>
      <c r="M172" s="1" t="s">
        <v>63</v>
      </c>
      <c r="N172" s="1" t="s">
        <v>93</v>
      </c>
      <c r="O172" s="1" t="s">
        <v>79</v>
      </c>
      <c r="P172" s="1" t="s">
        <v>32</v>
      </c>
      <c r="Q172" s="1" t="s">
        <v>45</v>
      </c>
      <c r="R172" s="1" t="s">
        <v>46</v>
      </c>
      <c r="S172" s="1" t="s">
        <v>254</v>
      </c>
      <c r="T172" s="1">
        <v>3</v>
      </c>
      <c r="U172" s="1" t="str">
        <f t="shared" si="18"/>
        <v>Keep</v>
      </c>
      <c r="V172" s="1" t="str">
        <f t="shared" si="21"/>
        <v>Ok</v>
      </c>
      <c r="W172" s="1" t="str">
        <f>IF(Raw_Data!K172=0,"Missing","Valid")</f>
        <v>Valid</v>
      </c>
      <c r="X172" s="3" t="str">
        <f t="shared" si="22"/>
        <v>Dispatch Error</v>
      </c>
      <c r="Y172" s="1" t="str">
        <f t="shared" si="23"/>
        <v>Ok</v>
      </c>
      <c r="Z172" s="1" t="str">
        <f t="shared" si="24"/>
        <v>Ok</v>
      </c>
      <c r="AA172" s="1">
        <f t="shared" si="19"/>
        <v>100</v>
      </c>
      <c r="AB172" s="1" t="str">
        <f t="shared" si="25"/>
        <v>ok</v>
      </c>
      <c r="AC172" s="1" t="str">
        <f t="shared" si="26"/>
        <v>Damaged</v>
      </c>
    </row>
    <row r="173" spans="1:29" x14ac:dyDescent="0.45">
      <c r="A173" s="1" t="s">
        <v>578</v>
      </c>
      <c r="B173" s="2" cm="1">
        <f t="array" ref="B173:D173">DATEVALUE(VLOOKUP(A173,Raw_Data!A172:D2172,{2,3,4},0))</f>
        <v>45503</v>
      </c>
      <c r="C173" s="2">
        <v>45506</v>
      </c>
      <c r="D173" s="2">
        <v>45507</v>
      </c>
      <c r="E173" s="1" t="s">
        <v>2534</v>
      </c>
      <c r="F173" s="1" t="s">
        <v>147</v>
      </c>
      <c r="G173" s="1" t="s">
        <v>147</v>
      </c>
      <c r="H173" s="1" t="s">
        <v>27</v>
      </c>
      <c r="I173" s="1" t="s">
        <v>55</v>
      </c>
      <c r="J173" s="1">
        <v>1</v>
      </c>
      <c r="K173" s="1">
        <v>0</v>
      </c>
      <c r="L173" s="1">
        <f t="shared" si="20"/>
        <v>0</v>
      </c>
      <c r="M173" s="1" t="s">
        <v>63</v>
      </c>
      <c r="N173" s="1" t="s">
        <v>57</v>
      </c>
      <c r="O173" s="1" t="s">
        <v>31</v>
      </c>
      <c r="P173" s="1" t="s">
        <v>85</v>
      </c>
      <c r="Q173" s="1" t="s">
        <v>45</v>
      </c>
      <c r="R173" s="1" t="s">
        <v>34</v>
      </c>
      <c r="S173" s="1" t="s">
        <v>2620</v>
      </c>
      <c r="T173" s="1">
        <v>1</v>
      </c>
      <c r="U173" s="1" t="str">
        <f t="shared" si="18"/>
        <v>Keep</v>
      </c>
      <c r="V173" s="1" t="str">
        <f t="shared" si="21"/>
        <v>Ok</v>
      </c>
      <c r="W173" s="1" t="str">
        <f>IF(Raw_Data!K173=0,"Missing","Valid")</f>
        <v>Missing</v>
      </c>
      <c r="X173" s="3" t="str">
        <f t="shared" si="22"/>
        <v>OK</v>
      </c>
      <c r="Y173" s="1" t="str">
        <f t="shared" si="23"/>
        <v>Fix</v>
      </c>
      <c r="Z173" s="1" t="str">
        <f t="shared" si="24"/>
        <v>Ok</v>
      </c>
      <c r="AA173" s="1">
        <f t="shared" si="19"/>
        <v>0</v>
      </c>
      <c r="AB173" s="1" t="str">
        <f t="shared" si="25"/>
        <v>ok</v>
      </c>
      <c r="AC173" s="1" t="str">
        <f t="shared" si="26"/>
        <v>Not Returned</v>
      </c>
    </row>
    <row r="174" spans="1:29" x14ac:dyDescent="0.45">
      <c r="A174" s="1" t="s">
        <v>579</v>
      </c>
      <c r="B174" s="2" cm="1">
        <f t="array" ref="B174:D174">DATEVALUE(VLOOKUP(A174,Raw_Data!A173:D2173,{2,3,4},0))</f>
        <v>45495</v>
      </c>
      <c r="C174" s="2">
        <v>45495</v>
      </c>
      <c r="D174" s="2">
        <v>45494</v>
      </c>
      <c r="E174" s="1" t="s">
        <v>2539</v>
      </c>
      <c r="F174" s="1" t="s">
        <v>53</v>
      </c>
      <c r="G174" s="1" t="s">
        <v>54</v>
      </c>
      <c r="H174" s="1" t="s">
        <v>71</v>
      </c>
      <c r="I174" s="1" t="s">
        <v>92</v>
      </c>
      <c r="J174" s="1">
        <v>1</v>
      </c>
      <c r="K174" s="1">
        <v>500</v>
      </c>
      <c r="L174" s="1">
        <f t="shared" si="20"/>
        <v>500</v>
      </c>
      <c r="M174" s="1" t="s">
        <v>2619</v>
      </c>
      <c r="N174" s="1" t="s">
        <v>93</v>
      </c>
      <c r="O174" s="1" t="s">
        <v>79</v>
      </c>
      <c r="P174" s="1" t="s">
        <v>58</v>
      </c>
      <c r="Q174" s="1" t="s">
        <v>33</v>
      </c>
      <c r="R174" s="1" t="s">
        <v>34</v>
      </c>
      <c r="S174" s="1" t="s">
        <v>2620</v>
      </c>
      <c r="T174" s="1">
        <v>-1</v>
      </c>
      <c r="U174" s="1" t="str">
        <f t="shared" si="18"/>
        <v>Keep</v>
      </c>
      <c r="V174" s="1" t="str">
        <f t="shared" si="21"/>
        <v>Ok</v>
      </c>
      <c r="W174" s="1" t="str">
        <f>IF(Raw_Data!K174=0,"Missing","Valid")</f>
        <v>Valid</v>
      </c>
      <c r="X174" s="3" t="str">
        <f t="shared" si="22"/>
        <v>Delivery Before Order</v>
      </c>
      <c r="Y174" s="1" t="str">
        <f t="shared" si="23"/>
        <v>Ok</v>
      </c>
      <c r="Z174" s="1" t="str">
        <f t="shared" si="24"/>
        <v>Ok</v>
      </c>
      <c r="AA174" s="1">
        <f t="shared" si="19"/>
        <v>500</v>
      </c>
      <c r="AB174" s="1" t="str">
        <f t="shared" si="25"/>
        <v>ok</v>
      </c>
      <c r="AC174" s="1" t="str">
        <f t="shared" si="26"/>
        <v>Not Returned</v>
      </c>
    </row>
    <row r="175" spans="1:29" x14ac:dyDescent="0.45">
      <c r="A175" s="1" t="s">
        <v>580</v>
      </c>
      <c r="B175" s="2" cm="1">
        <f t="array" ref="B175:D175">DATEVALUE(VLOOKUP(A175,Raw_Data!A174:D2174,{2,3,4},0))</f>
        <v>45625</v>
      </c>
      <c r="C175" s="2">
        <v>45625</v>
      </c>
      <c r="D175" s="2">
        <v>45628</v>
      </c>
      <c r="E175" s="1" t="s">
        <v>2593</v>
      </c>
      <c r="F175" s="1" t="s">
        <v>53</v>
      </c>
      <c r="G175" s="1" t="s">
        <v>54</v>
      </c>
      <c r="H175" s="1" t="s">
        <v>27</v>
      </c>
      <c r="I175" s="1" t="s">
        <v>55</v>
      </c>
      <c r="J175" s="1">
        <v>2</v>
      </c>
      <c r="K175" s="1">
        <v>2000</v>
      </c>
      <c r="L175" s="1">
        <f t="shared" si="20"/>
        <v>4000</v>
      </c>
      <c r="M175" s="1" t="s">
        <v>2619</v>
      </c>
      <c r="N175" s="1" t="s">
        <v>57</v>
      </c>
      <c r="O175" s="1" t="s">
        <v>79</v>
      </c>
      <c r="P175" s="1" t="s">
        <v>32</v>
      </c>
      <c r="Q175" s="1" t="s">
        <v>33</v>
      </c>
      <c r="R175" s="1" t="s">
        <v>2620</v>
      </c>
      <c r="S175" s="1" t="s">
        <v>2620</v>
      </c>
      <c r="T175" s="1">
        <v>3</v>
      </c>
      <c r="U175" s="1" t="str">
        <f t="shared" si="18"/>
        <v>Keep</v>
      </c>
      <c r="V175" s="1" t="str">
        <f t="shared" si="21"/>
        <v>Ok</v>
      </c>
      <c r="W175" s="1" t="str">
        <f>IF(Raw_Data!K175=0,"Missing","Valid")</f>
        <v>Valid</v>
      </c>
      <c r="X175" s="3" t="str">
        <f t="shared" si="22"/>
        <v>OK</v>
      </c>
      <c r="Y175" s="1" t="str">
        <f t="shared" si="23"/>
        <v>Ok</v>
      </c>
      <c r="Z175" s="1" t="str">
        <f t="shared" si="24"/>
        <v>Ok</v>
      </c>
      <c r="AA175" s="1">
        <f t="shared" si="19"/>
        <v>4000</v>
      </c>
      <c r="AB175" s="1" t="str">
        <f t="shared" si="25"/>
        <v>ok</v>
      </c>
      <c r="AC175" s="1" t="str">
        <f t="shared" si="26"/>
        <v>Not Returned</v>
      </c>
    </row>
    <row r="176" spans="1:29" x14ac:dyDescent="0.45">
      <c r="A176" s="1" t="s">
        <v>581</v>
      </c>
      <c r="B176" s="2" cm="1">
        <f t="array" ref="B176:D176">DATEVALUE(VLOOKUP(A176,Raw_Data!A175:D2175,{2,3,4},0))</f>
        <v>45316</v>
      </c>
      <c r="C176" s="2">
        <v>45318</v>
      </c>
      <c r="D176" s="2">
        <v>45319</v>
      </c>
      <c r="E176" s="1" t="s">
        <v>2585</v>
      </c>
      <c r="F176" s="1" t="s">
        <v>147</v>
      </c>
      <c r="G176" s="1" t="s">
        <v>147</v>
      </c>
      <c r="H176" s="1" t="s">
        <v>128</v>
      </c>
      <c r="I176" s="1" t="s">
        <v>169</v>
      </c>
      <c r="J176" s="1">
        <v>0</v>
      </c>
      <c r="K176" s="1">
        <v>1000</v>
      </c>
      <c r="L176" s="1">
        <f t="shared" si="20"/>
        <v>0</v>
      </c>
      <c r="M176" s="1" t="s">
        <v>63</v>
      </c>
      <c r="N176" s="1" t="s">
        <v>93</v>
      </c>
      <c r="O176" s="1" t="s">
        <v>44</v>
      </c>
      <c r="P176" s="1" t="s">
        <v>58</v>
      </c>
      <c r="Q176" s="1" t="s">
        <v>33</v>
      </c>
      <c r="R176" s="1" t="s">
        <v>46</v>
      </c>
      <c r="S176" s="1" t="s">
        <v>47</v>
      </c>
      <c r="T176" s="1">
        <v>1</v>
      </c>
      <c r="U176" s="1" t="str">
        <f t="shared" si="18"/>
        <v>Keep</v>
      </c>
      <c r="V176" s="1" t="str">
        <f t="shared" si="21"/>
        <v>Fix</v>
      </c>
      <c r="W176" s="1" t="str">
        <f>IF(Raw_Data!K176=0,"Missing","Valid")</f>
        <v>Valid</v>
      </c>
      <c r="X176" s="3" t="str">
        <f t="shared" si="22"/>
        <v>OK</v>
      </c>
      <c r="Y176" s="1" t="str">
        <f t="shared" si="23"/>
        <v>Ok</v>
      </c>
      <c r="Z176" s="1" t="str">
        <f t="shared" si="24"/>
        <v>Ok</v>
      </c>
      <c r="AA176" s="1">
        <f t="shared" si="19"/>
        <v>0</v>
      </c>
      <c r="AB176" s="1" t="str">
        <f t="shared" si="25"/>
        <v>ok</v>
      </c>
      <c r="AC176" s="1" t="str">
        <f t="shared" si="26"/>
        <v>Late Delivery</v>
      </c>
    </row>
    <row r="177" spans="1:29" x14ac:dyDescent="0.45">
      <c r="A177" s="1" t="s">
        <v>584</v>
      </c>
      <c r="B177" s="2" cm="1">
        <f t="array" ref="B177:D177">DATEVALUE(VLOOKUP(A177,Raw_Data!A176:D2176,{2,3,4},0))</f>
        <v>45433</v>
      </c>
      <c r="C177" s="2">
        <v>45434</v>
      </c>
      <c r="D177" s="2">
        <v>45434</v>
      </c>
      <c r="E177" s="1" t="s">
        <v>2559</v>
      </c>
      <c r="F177" s="1" t="s">
        <v>2608</v>
      </c>
      <c r="G177" s="1" t="s">
        <v>41</v>
      </c>
      <c r="H177" s="1" t="s">
        <v>71</v>
      </c>
      <c r="I177" s="1" t="s">
        <v>72</v>
      </c>
      <c r="J177" s="1">
        <v>3</v>
      </c>
      <c r="K177" s="1">
        <v>1000</v>
      </c>
      <c r="L177" s="1">
        <f t="shared" si="20"/>
        <v>3000</v>
      </c>
      <c r="M177" s="1" t="s">
        <v>29</v>
      </c>
      <c r="N177" s="1" t="s">
        <v>57</v>
      </c>
      <c r="O177" s="1" t="s">
        <v>44</v>
      </c>
      <c r="P177" s="1" t="s">
        <v>32</v>
      </c>
      <c r="Q177" s="1" t="s">
        <v>45</v>
      </c>
      <c r="R177" s="1" t="s">
        <v>2620</v>
      </c>
      <c r="S177" s="1" t="s">
        <v>2620</v>
      </c>
      <c r="T177" s="1">
        <v>0</v>
      </c>
      <c r="U177" s="1" t="str">
        <f t="shared" si="18"/>
        <v>Keep</v>
      </c>
      <c r="V177" s="1" t="str">
        <f t="shared" si="21"/>
        <v>Ok</v>
      </c>
      <c r="W177" s="1" t="str">
        <f>IF(Raw_Data!K177=0,"Missing","Valid")</f>
        <v>Valid</v>
      </c>
      <c r="X177" s="3" t="str">
        <f t="shared" si="22"/>
        <v>OK</v>
      </c>
      <c r="Y177" s="1" t="str">
        <f t="shared" si="23"/>
        <v>Ok</v>
      </c>
      <c r="Z177" s="1" t="str">
        <f t="shared" si="24"/>
        <v>Ok</v>
      </c>
      <c r="AA177" s="1">
        <f t="shared" si="19"/>
        <v>3000</v>
      </c>
      <c r="AB177" s="1" t="str">
        <f t="shared" si="25"/>
        <v>ok</v>
      </c>
      <c r="AC177" s="1" t="str">
        <f t="shared" si="26"/>
        <v>Not Returned</v>
      </c>
    </row>
    <row r="178" spans="1:29" x14ac:dyDescent="0.45">
      <c r="A178" s="1" t="s">
        <v>586</v>
      </c>
      <c r="B178" s="2" cm="1">
        <f t="array" ref="B178:D178">DATEVALUE(VLOOKUP(A178,Raw_Data!A177:D2177,{2,3,4},0))</f>
        <v>45383</v>
      </c>
      <c r="C178" s="2">
        <v>45383</v>
      </c>
      <c r="D178" s="2">
        <v>45388</v>
      </c>
      <c r="E178" s="1" t="s">
        <v>2541</v>
      </c>
      <c r="F178" s="1" t="s">
        <v>2607</v>
      </c>
      <c r="G178" s="1" t="s">
        <v>41</v>
      </c>
      <c r="H178" s="1" t="s">
        <v>42</v>
      </c>
      <c r="I178" s="1" t="s">
        <v>122</v>
      </c>
      <c r="J178" s="1">
        <v>2</v>
      </c>
      <c r="K178" s="1">
        <v>100</v>
      </c>
      <c r="L178" s="1">
        <f t="shared" si="20"/>
        <v>200</v>
      </c>
      <c r="M178" s="1" t="s">
        <v>29</v>
      </c>
      <c r="N178" s="1" t="s">
        <v>30</v>
      </c>
      <c r="O178" s="1" t="s">
        <v>44</v>
      </c>
      <c r="P178" s="1" t="s">
        <v>85</v>
      </c>
      <c r="Q178" s="1" t="s">
        <v>45</v>
      </c>
      <c r="R178" s="1" t="s">
        <v>34</v>
      </c>
      <c r="S178" s="1" t="s">
        <v>2620</v>
      </c>
      <c r="T178" s="1">
        <v>5</v>
      </c>
      <c r="U178" s="1" t="str">
        <f t="shared" si="18"/>
        <v>Keep</v>
      </c>
      <c r="V178" s="1" t="str">
        <f t="shared" si="21"/>
        <v>Ok</v>
      </c>
      <c r="W178" s="1" t="str">
        <f>IF(Raw_Data!K178=0,"Missing","Valid")</f>
        <v>Valid</v>
      </c>
      <c r="X178" s="3" t="str">
        <f t="shared" si="22"/>
        <v>OK</v>
      </c>
      <c r="Y178" s="1" t="str">
        <f t="shared" si="23"/>
        <v>Ok</v>
      </c>
      <c r="Z178" s="1" t="str">
        <f t="shared" si="24"/>
        <v>Ok</v>
      </c>
      <c r="AA178" s="1">
        <f t="shared" si="19"/>
        <v>200</v>
      </c>
      <c r="AB178" s="1" t="str">
        <f t="shared" si="25"/>
        <v>ok</v>
      </c>
      <c r="AC178" s="1" t="str">
        <f t="shared" si="26"/>
        <v>Not Returned</v>
      </c>
    </row>
    <row r="179" spans="1:29" x14ac:dyDescent="0.45">
      <c r="A179" s="1" t="s">
        <v>587</v>
      </c>
      <c r="B179" s="2" cm="1">
        <f t="array" ref="B179:D179">DATEVALUE(VLOOKUP(A179,Raw_Data!A178:D2178,{2,3,4},0))</f>
        <v>45518</v>
      </c>
      <c r="C179" s="2">
        <v>45520</v>
      </c>
      <c r="D179" s="2">
        <v>45519</v>
      </c>
      <c r="E179" s="1" t="s">
        <v>2558</v>
      </c>
      <c r="F179" s="1" t="s">
        <v>2608</v>
      </c>
      <c r="G179" s="1" t="s">
        <v>41</v>
      </c>
      <c r="H179" s="1" t="s">
        <v>42</v>
      </c>
      <c r="I179" s="1" t="s">
        <v>43</v>
      </c>
      <c r="J179" s="1">
        <v>1</v>
      </c>
      <c r="K179" s="1">
        <v>500</v>
      </c>
      <c r="L179" s="1">
        <f t="shared" si="20"/>
        <v>500</v>
      </c>
      <c r="M179" s="1" t="s">
        <v>2619</v>
      </c>
      <c r="N179" s="1" t="s">
        <v>30</v>
      </c>
      <c r="O179" s="1" t="s">
        <v>79</v>
      </c>
      <c r="P179" s="1" t="s">
        <v>32</v>
      </c>
      <c r="Q179" s="1" t="s">
        <v>45</v>
      </c>
      <c r="R179" s="1" t="s">
        <v>2620</v>
      </c>
      <c r="S179" s="1" t="s">
        <v>2620</v>
      </c>
      <c r="T179" s="1">
        <v>-1</v>
      </c>
      <c r="U179" s="1" t="str">
        <f t="shared" si="18"/>
        <v>Keep</v>
      </c>
      <c r="V179" s="1" t="str">
        <f t="shared" si="21"/>
        <v>Ok</v>
      </c>
      <c r="W179" s="1" t="str">
        <f>IF(Raw_Data!K179=0,"Missing","Valid")</f>
        <v>Valid</v>
      </c>
      <c r="X179" s="3" t="str">
        <f t="shared" si="22"/>
        <v>Delivery Before Dispatch</v>
      </c>
      <c r="Y179" s="1" t="str">
        <f t="shared" si="23"/>
        <v>Ok</v>
      </c>
      <c r="Z179" s="1" t="str">
        <f t="shared" si="24"/>
        <v>Ok</v>
      </c>
      <c r="AA179" s="1">
        <f t="shared" si="19"/>
        <v>500</v>
      </c>
      <c r="AB179" s="1" t="str">
        <f t="shared" si="25"/>
        <v>ok</v>
      </c>
      <c r="AC179" s="1" t="str">
        <f t="shared" si="26"/>
        <v>Not Returned</v>
      </c>
    </row>
    <row r="180" spans="1:29" x14ac:dyDescent="0.45">
      <c r="A180" s="1" t="s">
        <v>590</v>
      </c>
      <c r="B180" s="2" cm="1">
        <f t="array" ref="B180:D180">DATEVALUE(VLOOKUP(A180,Raw_Data!A179:D2179,{2,3,4},0))</f>
        <v>45392</v>
      </c>
      <c r="C180" s="2">
        <v>45393</v>
      </c>
      <c r="D180" s="2">
        <v>45399</v>
      </c>
      <c r="E180" s="1" t="s">
        <v>2597</v>
      </c>
      <c r="F180" s="1" t="s">
        <v>168</v>
      </c>
      <c r="G180" s="1" t="s">
        <v>41</v>
      </c>
      <c r="H180" s="1" t="s">
        <v>42</v>
      </c>
      <c r="I180" s="1" t="s">
        <v>43</v>
      </c>
      <c r="J180" s="1">
        <v>-1</v>
      </c>
      <c r="K180" s="1">
        <v>1000</v>
      </c>
      <c r="L180" s="1">
        <f t="shared" si="20"/>
        <v>-1000</v>
      </c>
      <c r="M180" s="1" t="s">
        <v>29</v>
      </c>
      <c r="N180" s="1" t="s">
        <v>57</v>
      </c>
      <c r="O180" s="1" t="s">
        <v>79</v>
      </c>
      <c r="P180" s="1" t="s">
        <v>58</v>
      </c>
      <c r="Q180" s="1" t="s">
        <v>45</v>
      </c>
      <c r="R180" s="1" t="s">
        <v>34</v>
      </c>
      <c r="S180" s="1" t="s">
        <v>2620</v>
      </c>
      <c r="T180" s="1">
        <v>6</v>
      </c>
      <c r="U180" s="1" t="str">
        <f t="shared" si="18"/>
        <v>Keep</v>
      </c>
      <c r="V180" s="1" t="str">
        <f t="shared" si="21"/>
        <v>Fix</v>
      </c>
      <c r="W180" s="1" t="str">
        <f>IF(Raw_Data!K180=0,"Missing","Valid")</f>
        <v>Valid</v>
      </c>
      <c r="X180" s="3" t="str">
        <f t="shared" si="22"/>
        <v>OK</v>
      </c>
      <c r="Y180" s="1" t="str">
        <f t="shared" si="23"/>
        <v>Ok</v>
      </c>
      <c r="Z180" s="1" t="str">
        <f t="shared" si="24"/>
        <v>Ok</v>
      </c>
      <c r="AA180" s="1">
        <f t="shared" si="19"/>
        <v>-1000</v>
      </c>
      <c r="AB180" s="1" t="str">
        <f t="shared" si="25"/>
        <v>ok</v>
      </c>
      <c r="AC180" s="1" t="str">
        <f t="shared" si="26"/>
        <v>Not Returned</v>
      </c>
    </row>
    <row r="181" spans="1:29" x14ac:dyDescent="0.45">
      <c r="A181" s="1" t="s">
        <v>592</v>
      </c>
      <c r="B181" s="2" cm="1">
        <f t="array" ref="B181:D181">DATEVALUE(VLOOKUP(A181,Raw_Data!A180:D2180,{2,3,4},0))</f>
        <v>45335</v>
      </c>
      <c r="C181" s="2">
        <v>45338</v>
      </c>
      <c r="D181" s="2">
        <v>45337</v>
      </c>
      <c r="E181" s="1" t="s">
        <v>2598</v>
      </c>
      <c r="F181" s="1" t="s">
        <v>69</v>
      </c>
      <c r="G181" s="1" t="s">
        <v>70</v>
      </c>
      <c r="H181" s="1" t="s">
        <v>71</v>
      </c>
      <c r="I181" s="1" t="s">
        <v>117</v>
      </c>
      <c r="J181" s="1">
        <v>3</v>
      </c>
      <c r="K181" s="1">
        <v>500</v>
      </c>
      <c r="L181" s="1">
        <f t="shared" si="20"/>
        <v>1500</v>
      </c>
      <c r="M181" s="1" t="s">
        <v>29</v>
      </c>
      <c r="N181" s="1" t="s">
        <v>57</v>
      </c>
      <c r="O181" s="1" t="s">
        <v>64</v>
      </c>
      <c r="P181" s="1" t="s">
        <v>32</v>
      </c>
      <c r="Q181" s="1" t="s">
        <v>33</v>
      </c>
      <c r="R181" s="1" t="s">
        <v>46</v>
      </c>
      <c r="S181" s="1" t="s">
        <v>2621</v>
      </c>
      <c r="T181" s="1">
        <v>-1</v>
      </c>
      <c r="U181" s="1" t="str">
        <f t="shared" si="18"/>
        <v>Keep</v>
      </c>
      <c r="V181" s="1" t="str">
        <f t="shared" si="21"/>
        <v>Ok</v>
      </c>
      <c r="W181" s="1" t="str">
        <f>IF(Raw_Data!K181=0,"Missing","Valid")</f>
        <v>Valid</v>
      </c>
      <c r="X181" s="3" t="str">
        <f t="shared" si="22"/>
        <v>Delivery Before Dispatch</v>
      </c>
      <c r="Y181" s="1" t="str">
        <f t="shared" si="23"/>
        <v>Ok</v>
      </c>
      <c r="Z181" s="1" t="str">
        <f t="shared" si="24"/>
        <v>Ok</v>
      </c>
      <c r="AA181" s="1">
        <f t="shared" si="19"/>
        <v>1500</v>
      </c>
      <c r="AB181" s="1" t="str">
        <f t="shared" si="25"/>
        <v>ok</v>
      </c>
      <c r="AC181" s="1" t="str">
        <f t="shared" si="26"/>
        <v>Unknwon</v>
      </c>
    </row>
    <row r="182" spans="1:29" x14ac:dyDescent="0.45">
      <c r="A182" s="1" t="s">
        <v>597</v>
      </c>
      <c r="B182" s="2" cm="1">
        <f t="array" ref="B182:D182">DATEVALUE(VLOOKUP(A182,Raw_Data!A181:D2181,{2,3,4},0))</f>
        <v>45637</v>
      </c>
      <c r="C182" s="2">
        <v>45638</v>
      </c>
      <c r="D182" s="2">
        <v>45645</v>
      </c>
      <c r="E182" s="1" t="s">
        <v>2599</v>
      </c>
      <c r="F182" s="1" t="s">
        <v>2609</v>
      </c>
      <c r="G182" s="1" t="s">
        <v>116</v>
      </c>
      <c r="H182" s="1" t="s">
        <v>27</v>
      </c>
      <c r="I182" s="1" t="s">
        <v>84</v>
      </c>
      <c r="J182" s="1">
        <v>3</v>
      </c>
      <c r="K182" s="1">
        <v>100</v>
      </c>
      <c r="L182" s="1">
        <f t="shared" si="20"/>
        <v>300</v>
      </c>
      <c r="M182" s="1" t="s">
        <v>29</v>
      </c>
      <c r="N182" s="1" t="s">
        <v>30</v>
      </c>
      <c r="O182" s="1" t="s">
        <v>31</v>
      </c>
      <c r="P182" s="1" t="s">
        <v>32</v>
      </c>
      <c r="Q182" s="1" t="s">
        <v>33</v>
      </c>
      <c r="R182" s="1" t="s">
        <v>2620</v>
      </c>
      <c r="S182" s="1" t="s">
        <v>2620</v>
      </c>
      <c r="T182" s="1">
        <v>7</v>
      </c>
      <c r="U182" s="1" t="str">
        <f t="shared" si="18"/>
        <v>Keep</v>
      </c>
      <c r="V182" s="1" t="str">
        <f t="shared" si="21"/>
        <v>Ok</v>
      </c>
      <c r="W182" s="1" t="str">
        <f>IF(Raw_Data!K182=0,"Missing","Valid")</f>
        <v>Valid</v>
      </c>
      <c r="X182" s="3" t="str">
        <f t="shared" si="22"/>
        <v>OK</v>
      </c>
      <c r="Y182" s="1" t="str">
        <f t="shared" si="23"/>
        <v>Ok</v>
      </c>
      <c r="Z182" s="1" t="str">
        <f t="shared" si="24"/>
        <v>Ok</v>
      </c>
      <c r="AA182" s="1">
        <f t="shared" si="19"/>
        <v>300</v>
      </c>
      <c r="AB182" s="1" t="str">
        <f t="shared" si="25"/>
        <v>ok</v>
      </c>
      <c r="AC182" s="1" t="str">
        <f t="shared" si="26"/>
        <v>Not Returned</v>
      </c>
    </row>
    <row r="183" spans="1:29" x14ac:dyDescent="0.45">
      <c r="A183" s="1" t="s">
        <v>599</v>
      </c>
      <c r="B183" s="2" cm="1">
        <f t="array" ref="B183:D183">DATEVALUE(VLOOKUP(A183,Raw_Data!A182:D2182,{2,3,4},0))</f>
        <v>45335</v>
      </c>
      <c r="C183" s="2">
        <v>45334</v>
      </c>
      <c r="D183" s="2">
        <v>45335</v>
      </c>
      <c r="E183" s="1" t="s">
        <v>2600</v>
      </c>
      <c r="F183" s="1" t="s">
        <v>2606</v>
      </c>
      <c r="G183" s="1" t="s">
        <v>26</v>
      </c>
      <c r="H183" s="1" t="s">
        <v>71</v>
      </c>
      <c r="I183" s="1" t="s">
        <v>92</v>
      </c>
      <c r="J183" s="1">
        <v>0</v>
      </c>
      <c r="K183" s="1">
        <v>2000</v>
      </c>
      <c r="L183" s="1">
        <f t="shared" si="20"/>
        <v>0</v>
      </c>
      <c r="M183" s="1" t="s">
        <v>56</v>
      </c>
      <c r="N183" s="1" t="s">
        <v>93</v>
      </c>
      <c r="O183" s="1" t="s">
        <v>79</v>
      </c>
      <c r="P183" s="1" t="s">
        <v>32</v>
      </c>
      <c r="Q183" s="1" t="s">
        <v>33</v>
      </c>
      <c r="R183" s="1" t="s">
        <v>46</v>
      </c>
      <c r="S183" s="1" t="s">
        <v>254</v>
      </c>
      <c r="T183" s="1">
        <v>1</v>
      </c>
      <c r="U183" s="1" t="str">
        <f t="shared" si="18"/>
        <v>Keep</v>
      </c>
      <c r="V183" s="1" t="str">
        <f t="shared" si="21"/>
        <v>Fix</v>
      </c>
      <c r="W183" s="1" t="str">
        <f>IF(Raw_Data!K183=0,"Missing","Valid")</f>
        <v>Valid</v>
      </c>
      <c r="X183" s="3" t="str">
        <f t="shared" si="22"/>
        <v>Dispatch Error</v>
      </c>
      <c r="Y183" s="1" t="str">
        <f t="shared" si="23"/>
        <v>Ok</v>
      </c>
      <c r="Z183" s="1" t="str">
        <f t="shared" si="24"/>
        <v>Ok</v>
      </c>
      <c r="AA183" s="1">
        <f t="shared" si="19"/>
        <v>0</v>
      </c>
      <c r="AB183" s="1" t="str">
        <f t="shared" si="25"/>
        <v>ok</v>
      </c>
      <c r="AC183" s="1" t="str">
        <f t="shared" si="26"/>
        <v>Damaged</v>
      </c>
    </row>
    <row r="184" spans="1:29" x14ac:dyDescent="0.45">
      <c r="A184" s="1" t="s">
        <v>602</v>
      </c>
      <c r="B184" s="2" cm="1">
        <f t="array" ref="B184:D184">DATEVALUE(VLOOKUP(A184,Raw_Data!A183:D2183,{2,3,4},0))</f>
        <v>45655</v>
      </c>
      <c r="C184" s="2">
        <v>45654</v>
      </c>
      <c r="D184" s="2">
        <v>45654</v>
      </c>
      <c r="E184" s="1" t="s">
        <v>2599</v>
      </c>
      <c r="F184" s="1" t="s">
        <v>2608</v>
      </c>
      <c r="G184" s="1" t="s">
        <v>41</v>
      </c>
      <c r="H184" s="1" t="s">
        <v>71</v>
      </c>
      <c r="I184" s="1" t="s">
        <v>92</v>
      </c>
      <c r="J184" s="1">
        <v>1</v>
      </c>
      <c r="K184" s="1">
        <v>0</v>
      </c>
      <c r="L184" s="1">
        <f t="shared" si="20"/>
        <v>0</v>
      </c>
      <c r="M184" s="1" t="s">
        <v>29</v>
      </c>
      <c r="N184" s="1" t="s">
        <v>30</v>
      </c>
      <c r="O184" s="1" t="s">
        <v>44</v>
      </c>
      <c r="P184" s="1" t="s">
        <v>58</v>
      </c>
      <c r="Q184" s="1" t="s">
        <v>33</v>
      </c>
      <c r="R184" s="1" t="s">
        <v>46</v>
      </c>
      <c r="S184" s="1" t="s">
        <v>245</v>
      </c>
      <c r="T184" s="1">
        <v>0</v>
      </c>
      <c r="U184" s="1" t="str">
        <f t="shared" si="18"/>
        <v>Keep</v>
      </c>
      <c r="V184" s="1" t="str">
        <f t="shared" si="21"/>
        <v>Ok</v>
      </c>
      <c r="W184" s="1" t="str">
        <f>IF(Raw_Data!K184=0,"Missing","Valid")</f>
        <v>Missing</v>
      </c>
      <c r="X184" s="3" t="str">
        <f t="shared" si="22"/>
        <v>Dispatch Error</v>
      </c>
      <c r="Y184" s="1" t="str">
        <f t="shared" si="23"/>
        <v>Fix</v>
      </c>
      <c r="Z184" s="1" t="str">
        <f t="shared" si="24"/>
        <v>Ok</v>
      </c>
      <c r="AA184" s="1">
        <f t="shared" si="19"/>
        <v>0</v>
      </c>
      <c r="AB184" s="1" t="str">
        <f t="shared" si="25"/>
        <v>ok</v>
      </c>
      <c r="AC184" s="1" t="str">
        <f t="shared" si="26"/>
        <v>Wrong Item</v>
      </c>
    </row>
    <row r="185" spans="1:29" x14ac:dyDescent="0.45">
      <c r="A185" s="1" t="s">
        <v>604</v>
      </c>
      <c r="B185" s="2" cm="1">
        <f t="array" ref="B185:D185">DATEVALUE(VLOOKUP(A185,Raw_Data!A184:D2184,{2,3,4},0))</f>
        <v>45387</v>
      </c>
      <c r="C185" s="2">
        <v>45388</v>
      </c>
      <c r="D185" s="2">
        <v>45392</v>
      </c>
      <c r="E185" s="1" t="s">
        <v>2533</v>
      </c>
      <c r="F185" s="1" t="s">
        <v>168</v>
      </c>
      <c r="G185" s="1" t="s">
        <v>41</v>
      </c>
      <c r="H185" s="1" t="s">
        <v>71</v>
      </c>
      <c r="I185" s="1" t="s">
        <v>72</v>
      </c>
      <c r="J185" s="1">
        <v>3</v>
      </c>
      <c r="K185" s="1">
        <v>1000</v>
      </c>
      <c r="L185" s="1">
        <f t="shared" si="20"/>
        <v>3000</v>
      </c>
      <c r="M185" s="1" t="s">
        <v>2619</v>
      </c>
      <c r="N185" s="1" t="s">
        <v>57</v>
      </c>
      <c r="O185" s="1" t="s">
        <v>79</v>
      </c>
      <c r="P185" s="1" t="s">
        <v>58</v>
      </c>
      <c r="Q185" s="1" t="s">
        <v>45</v>
      </c>
      <c r="R185" s="1" t="s">
        <v>34</v>
      </c>
      <c r="S185" s="1" t="s">
        <v>2620</v>
      </c>
      <c r="T185" s="1">
        <v>4</v>
      </c>
      <c r="U185" s="1" t="str">
        <f t="shared" si="18"/>
        <v>Keep</v>
      </c>
      <c r="V185" s="1" t="str">
        <f t="shared" si="21"/>
        <v>Ok</v>
      </c>
      <c r="W185" s="1" t="str">
        <f>IF(Raw_Data!K185=0,"Missing","Valid")</f>
        <v>Valid</v>
      </c>
      <c r="X185" s="3" t="str">
        <f t="shared" si="22"/>
        <v>OK</v>
      </c>
      <c r="Y185" s="1" t="str">
        <f t="shared" si="23"/>
        <v>Ok</v>
      </c>
      <c r="Z185" s="1" t="str">
        <f t="shared" si="24"/>
        <v>Ok</v>
      </c>
      <c r="AA185" s="1">
        <f t="shared" si="19"/>
        <v>3000</v>
      </c>
      <c r="AB185" s="1" t="str">
        <f t="shared" si="25"/>
        <v>ok</v>
      </c>
      <c r="AC185" s="1" t="str">
        <f t="shared" si="26"/>
        <v>Not Returned</v>
      </c>
    </row>
    <row r="186" spans="1:29" x14ac:dyDescent="0.45">
      <c r="A186" s="1" t="s">
        <v>605</v>
      </c>
      <c r="B186" s="2" cm="1">
        <f t="array" ref="B186:D186">DATEVALUE(VLOOKUP(A186,Raw_Data!A185:D2185,{2,3,4},0))</f>
        <v>45352</v>
      </c>
      <c r="C186" s="2">
        <v>45351</v>
      </c>
      <c r="D186" s="2">
        <v>45357</v>
      </c>
      <c r="E186" s="1" t="s">
        <v>2601</v>
      </c>
      <c r="F186" s="1" t="s">
        <v>2608</v>
      </c>
      <c r="G186" s="1" t="s">
        <v>41</v>
      </c>
      <c r="H186" s="1" t="s">
        <v>27</v>
      </c>
      <c r="I186" s="1" t="s">
        <v>55</v>
      </c>
      <c r="J186" s="1">
        <v>0</v>
      </c>
      <c r="K186" s="1">
        <v>500</v>
      </c>
      <c r="L186" s="1">
        <f t="shared" si="20"/>
        <v>0</v>
      </c>
      <c r="M186" s="1" t="s">
        <v>63</v>
      </c>
      <c r="N186" s="1" t="s">
        <v>93</v>
      </c>
      <c r="O186" s="1" t="s">
        <v>31</v>
      </c>
      <c r="P186" s="1" t="s">
        <v>58</v>
      </c>
      <c r="Q186" s="1" t="s">
        <v>45</v>
      </c>
      <c r="R186" s="1" t="s">
        <v>2620</v>
      </c>
      <c r="S186" s="1" t="s">
        <v>2620</v>
      </c>
      <c r="T186" s="1">
        <v>6</v>
      </c>
      <c r="U186" s="1" t="str">
        <f t="shared" si="18"/>
        <v>Keep</v>
      </c>
      <c r="V186" s="1" t="str">
        <f t="shared" si="21"/>
        <v>Fix</v>
      </c>
      <c r="W186" s="1" t="str">
        <f>IF(Raw_Data!K186=0,"Missing","Valid")</f>
        <v>Valid</v>
      </c>
      <c r="X186" s="3" t="str">
        <f t="shared" si="22"/>
        <v>Dispatch Error</v>
      </c>
      <c r="Y186" s="1" t="str">
        <f t="shared" si="23"/>
        <v>Ok</v>
      </c>
      <c r="Z186" s="1" t="str">
        <f t="shared" si="24"/>
        <v>Ok</v>
      </c>
      <c r="AA186" s="1">
        <f t="shared" si="19"/>
        <v>0</v>
      </c>
      <c r="AB186" s="1" t="str">
        <f t="shared" si="25"/>
        <v>ok</v>
      </c>
      <c r="AC186" s="1" t="str">
        <f t="shared" si="26"/>
        <v>Not Returned</v>
      </c>
    </row>
    <row r="187" spans="1:29" x14ac:dyDescent="0.45">
      <c r="A187" s="1" t="s">
        <v>608</v>
      </c>
      <c r="B187" s="2" cm="1">
        <f t="array" ref="B187:D187">DATEVALUE(VLOOKUP(A187,Raw_Data!A186:D2186,{2,3,4},0))</f>
        <v>45560</v>
      </c>
      <c r="C187" s="2">
        <v>45559</v>
      </c>
      <c r="D187" s="2">
        <v>45558</v>
      </c>
      <c r="E187" s="1" t="s">
        <v>2602</v>
      </c>
      <c r="F187" s="1" t="s">
        <v>168</v>
      </c>
      <c r="G187" s="1" t="s">
        <v>41</v>
      </c>
      <c r="H187" s="1" t="s">
        <v>27</v>
      </c>
      <c r="I187" s="1" t="s">
        <v>55</v>
      </c>
      <c r="J187" s="1">
        <v>0</v>
      </c>
      <c r="K187" s="1">
        <v>100</v>
      </c>
      <c r="L187" s="1">
        <f t="shared" si="20"/>
        <v>0</v>
      </c>
      <c r="M187" s="1" t="s">
        <v>29</v>
      </c>
      <c r="N187" s="1" t="s">
        <v>30</v>
      </c>
      <c r="O187" s="1" t="s">
        <v>79</v>
      </c>
      <c r="P187" s="1" t="s">
        <v>58</v>
      </c>
      <c r="Q187" s="1" t="s">
        <v>45</v>
      </c>
      <c r="R187" s="1" t="s">
        <v>34</v>
      </c>
      <c r="S187" s="1" t="s">
        <v>2620</v>
      </c>
      <c r="T187" s="1">
        <v>-1</v>
      </c>
      <c r="U187" s="1" t="str">
        <f t="shared" si="18"/>
        <v>Keep</v>
      </c>
      <c r="V187" s="1" t="str">
        <f t="shared" si="21"/>
        <v>Fix</v>
      </c>
      <c r="W187" s="1" t="str">
        <f>IF(Raw_Data!K187=0,"Missing","Valid")</f>
        <v>Valid</v>
      </c>
      <c r="X187" s="3" t="str">
        <f t="shared" si="22"/>
        <v>Dispatch Error</v>
      </c>
      <c r="Y187" s="1" t="str">
        <f t="shared" si="23"/>
        <v>Ok</v>
      </c>
      <c r="Z187" s="1" t="str">
        <f t="shared" si="24"/>
        <v>Ok</v>
      </c>
      <c r="AA187" s="1">
        <f t="shared" si="19"/>
        <v>0</v>
      </c>
      <c r="AB187" s="1" t="str">
        <f t="shared" si="25"/>
        <v>ok</v>
      </c>
      <c r="AC187" s="1" t="str">
        <f t="shared" si="26"/>
        <v>Not Returned</v>
      </c>
    </row>
    <row r="188" spans="1:29" x14ac:dyDescent="0.45">
      <c r="A188" s="1" t="s">
        <v>610</v>
      </c>
      <c r="B188" s="2" cm="1">
        <f t="array" ref="B188:D188">DATEVALUE(VLOOKUP(A188,Raw_Data!A187:D2187,{2,3,4},0))</f>
        <v>45349</v>
      </c>
      <c r="C188" s="2">
        <v>45348</v>
      </c>
      <c r="D188" s="2">
        <v>45348</v>
      </c>
      <c r="E188" s="1" t="s">
        <v>2603</v>
      </c>
      <c r="F188" s="1" t="s">
        <v>2609</v>
      </c>
      <c r="G188" s="1" t="s">
        <v>116</v>
      </c>
      <c r="H188" s="1" t="s">
        <v>71</v>
      </c>
      <c r="I188" s="1" t="s">
        <v>92</v>
      </c>
      <c r="J188" s="1">
        <v>2</v>
      </c>
      <c r="K188" s="1">
        <v>100</v>
      </c>
      <c r="L188" s="1">
        <f t="shared" si="20"/>
        <v>200</v>
      </c>
      <c r="M188" s="1" t="s">
        <v>2619</v>
      </c>
      <c r="N188" s="1" t="s">
        <v>93</v>
      </c>
      <c r="O188" s="1" t="s">
        <v>31</v>
      </c>
      <c r="P188" s="1" t="s">
        <v>32</v>
      </c>
      <c r="Q188" s="1" t="s">
        <v>45</v>
      </c>
      <c r="R188" s="1" t="s">
        <v>34</v>
      </c>
      <c r="S188" s="1" t="s">
        <v>2620</v>
      </c>
      <c r="T188" s="1">
        <v>0</v>
      </c>
      <c r="U188" s="1" t="str">
        <f t="shared" si="18"/>
        <v>Keep</v>
      </c>
      <c r="V188" s="1" t="str">
        <f t="shared" si="21"/>
        <v>Ok</v>
      </c>
      <c r="W188" s="1" t="str">
        <f>IF(Raw_Data!K188=0,"Missing","Valid")</f>
        <v>Valid</v>
      </c>
      <c r="X188" s="3" t="str">
        <f t="shared" si="22"/>
        <v>Dispatch Error</v>
      </c>
      <c r="Y188" s="1" t="str">
        <f t="shared" si="23"/>
        <v>Ok</v>
      </c>
      <c r="Z188" s="1" t="str">
        <f t="shared" si="24"/>
        <v>Ok</v>
      </c>
      <c r="AA188" s="1">
        <f t="shared" si="19"/>
        <v>200</v>
      </c>
      <c r="AB188" s="1" t="str">
        <f t="shared" si="25"/>
        <v>ok</v>
      </c>
      <c r="AC188" s="1" t="str">
        <f t="shared" si="26"/>
        <v>Not Returned</v>
      </c>
    </row>
    <row r="189" spans="1:29" x14ac:dyDescent="0.45">
      <c r="A189" s="1" t="s">
        <v>612</v>
      </c>
      <c r="B189" s="2" cm="1">
        <f t="array" ref="B189:D189">DATEVALUE(VLOOKUP(A189,Raw_Data!A188:D2188,{2,3,4},0))</f>
        <v>45434</v>
      </c>
      <c r="C189" s="2">
        <v>45432</v>
      </c>
      <c r="D189" s="2">
        <v>45439</v>
      </c>
      <c r="E189" s="1" t="s">
        <v>2558</v>
      </c>
      <c r="F189" s="1" t="s">
        <v>2609</v>
      </c>
      <c r="G189" s="1" t="s">
        <v>116</v>
      </c>
      <c r="H189" s="1" t="s">
        <v>42</v>
      </c>
      <c r="I189" s="1" t="s">
        <v>122</v>
      </c>
      <c r="J189" s="1">
        <v>2</v>
      </c>
      <c r="K189" s="1">
        <v>1000</v>
      </c>
      <c r="L189" s="1">
        <f t="shared" si="20"/>
        <v>2000</v>
      </c>
      <c r="M189" s="1" t="s">
        <v>56</v>
      </c>
      <c r="N189" s="1" t="s">
        <v>30</v>
      </c>
      <c r="O189" s="1" t="s">
        <v>64</v>
      </c>
      <c r="P189" s="1" t="s">
        <v>32</v>
      </c>
      <c r="Q189" s="1" t="s">
        <v>33</v>
      </c>
      <c r="R189" s="1" t="s">
        <v>46</v>
      </c>
      <c r="S189" s="1" t="s">
        <v>245</v>
      </c>
      <c r="T189" s="1">
        <v>7</v>
      </c>
      <c r="U189" s="1" t="str">
        <f t="shared" si="18"/>
        <v>Keep</v>
      </c>
      <c r="V189" s="1" t="str">
        <f t="shared" si="21"/>
        <v>Ok</v>
      </c>
      <c r="W189" s="1" t="str">
        <f>IF(Raw_Data!K189=0,"Missing","Valid")</f>
        <v>Valid</v>
      </c>
      <c r="X189" s="3" t="str">
        <f t="shared" si="22"/>
        <v>Dispatch Error</v>
      </c>
      <c r="Y189" s="1" t="str">
        <f t="shared" si="23"/>
        <v>Ok</v>
      </c>
      <c r="Z189" s="1" t="str">
        <f t="shared" si="24"/>
        <v>Ok</v>
      </c>
      <c r="AA189" s="1">
        <f t="shared" si="19"/>
        <v>2000</v>
      </c>
      <c r="AB189" s="1" t="str">
        <f t="shared" si="25"/>
        <v>ok</v>
      </c>
      <c r="AC189" s="1" t="str">
        <f t="shared" si="26"/>
        <v>Wrong Item</v>
      </c>
    </row>
    <row r="190" spans="1:29" x14ac:dyDescent="0.45">
      <c r="A190" s="1" t="s">
        <v>613</v>
      </c>
      <c r="B190" s="2" cm="1">
        <f t="array" ref="B190:D190">DATEVALUE(VLOOKUP(A190,Raw_Data!A189:D2189,{2,3,4},0))</f>
        <v>45598</v>
      </c>
      <c r="C190" s="2">
        <v>45599</v>
      </c>
      <c r="D190" s="2">
        <v>45600</v>
      </c>
      <c r="E190" s="1" t="s">
        <v>2571</v>
      </c>
      <c r="F190" s="1" t="s">
        <v>53</v>
      </c>
      <c r="G190" s="1" t="s">
        <v>54</v>
      </c>
      <c r="H190" s="1" t="s">
        <v>27</v>
      </c>
      <c r="I190" s="1" t="s">
        <v>55</v>
      </c>
      <c r="J190" s="1">
        <v>0</v>
      </c>
      <c r="K190" s="1">
        <v>0</v>
      </c>
      <c r="L190" s="1">
        <f t="shared" si="20"/>
        <v>0</v>
      </c>
      <c r="M190" s="1" t="s">
        <v>56</v>
      </c>
      <c r="N190" s="1" t="s">
        <v>57</v>
      </c>
      <c r="O190" s="1" t="s">
        <v>44</v>
      </c>
      <c r="P190" s="1" t="s">
        <v>85</v>
      </c>
      <c r="Q190" s="1" t="s">
        <v>45</v>
      </c>
      <c r="R190" s="1" t="s">
        <v>34</v>
      </c>
      <c r="S190" s="1" t="s">
        <v>2620</v>
      </c>
      <c r="T190" s="1">
        <v>1</v>
      </c>
      <c r="U190" s="1" t="str">
        <f t="shared" si="18"/>
        <v>Keep</v>
      </c>
      <c r="V190" s="1" t="str">
        <f t="shared" si="21"/>
        <v>Fix</v>
      </c>
      <c r="W190" s="1" t="str">
        <f>IF(Raw_Data!K190=0,"Missing","Valid")</f>
        <v>Missing</v>
      </c>
      <c r="X190" s="3" t="str">
        <f t="shared" si="22"/>
        <v>OK</v>
      </c>
      <c r="Y190" s="1" t="str">
        <f t="shared" si="23"/>
        <v>Fix</v>
      </c>
      <c r="Z190" s="1" t="str">
        <f t="shared" si="24"/>
        <v>Ok</v>
      </c>
      <c r="AA190" s="1">
        <f t="shared" si="19"/>
        <v>0</v>
      </c>
      <c r="AB190" s="1" t="str">
        <f t="shared" si="25"/>
        <v>ok</v>
      </c>
      <c r="AC190" s="1" t="str">
        <f t="shared" si="26"/>
        <v>Not Returned</v>
      </c>
    </row>
    <row r="191" spans="1:29" x14ac:dyDescent="0.45">
      <c r="A191" s="1" t="s">
        <v>615</v>
      </c>
      <c r="B191" s="2" cm="1">
        <f t="array" ref="B191:D191">DATEVALUE(VLOOKUP(A191,Raw_Data!A190:D2190,{2,3,4},0))</f>
        <v>45604</v>
      </c>
      <c r="C191" s="2">
        <v>45607</v>
      </c>
      <c r="D191" s="2">
        <v>45613</v>
      </c>
      <c r="E191" s="1" t="s">
        <v>2526</v>
      </c>
      <c r="F191" s="1" t="s">
        <v>147</v>
      </c>
      <c r="G191" s="1" t="s">
        <v>147</v>
      </c>
      <c r="H191" s="1" t="s">
        <v>42</v>
      </c>
      <c r="I191" s="1" t="s">
        <v>78</v>
      </c>
      <c r="J191" s="1">
        <v>2</v>
      </c>
      <c r="K191" s="1">
        <v>1000</v>
      </c>
      <c r="L191" s="1">
        <f t="shared" si="20"/>
        <v>2000</v>
      </c>
      <c r="M191" s="1" t="s">
        <v>29</v>
      </c>
      <c r="N191" s="1" t="s">
        <v>30</v>
      </c>
      <c r="O191" s="1" t="s">
        <v>31</v>
      </c>
      <c r="P191" s="1" t="s">
        <v>58</v>
      </c>
      <c r="Q191" s="1" t="s">
        <v>33</v>
      </c>
      <c r="R191" s="1" t="s">
        <v>46</v>
      </c>
      <c r="S191" s="1" t="s">
        <v>245</v>
      </c>
      <c r="T191" s="1">
        <v>6</v>
      </c>
      <c r="U191" s="1" t="str">
        <f t="shared" si="18"/>
        <v>Keep</v>
      </c>
      <c r="V191" s="1" t="str">
        <f t="shared" si="21"/>
        <v>Ok</v>
      </c>
      <c r="W191" s="1" t="str">
        <f>IF(Raw_Data!K191=0,"Missing","Valid")</f>
        <v>Valid</v>
      </c>
      <c r="X191" s="3" t="str">
        <f t="shared" si="22"/>
        <v>OK</v>
      </c>
      <c r="Y191" s="1" t="str">
        <f t="shared" si="23"/>
        <v>Ok</v>
      </c>
      <c r="Z191" s="1" t="str">
        <f t="shared" si="24"/>
        <v>Ok</v>
      </c>
      <c r="AA191" s="1">
        <f t="shared" si="19"/>
        <v>2000</v>
      </c>
      <c r="AB191" s="1" t="str">
        <f t="shared" si="25"/>
        <v>ok</v>
      </c>
      <c r="AC191" s="1" t="str">
        <f t="shared" si="26"/>
        <v>Wrong Item</v>
      </c>
    </row>
    <row r="192" spans="1:29" x14ac:dyDescent="0.45">
      <c r="A192" s="1" t="s">
        <v>616</v>
      </c>
      <c r="B192" s="2" cm="1">
        <f t="array" ref="B192:D192">DATEVALUE(VLOOKUP(A192,Raw_Data!A191:D2191,{2,3,4},0))</f>
        <v>45547</v>
      </c>
      <c r="C192" s="2">
        <v>45549</v>
      </c>
      <c r="D192" s="2">
        <v>45554</v>
      </c>
      <c r="E192" s="1" t="s">
        <v>2543</v>
      </c>
      <c r="F192" s="1" t="s">
        <v>53</v>
      </c>
      <c r="G192" s="1" t="s">
        <v>54</v>
      </c>
      <c r="H192" s="1" t="s">
        <v>27</v>
      </c>
      <c r="I192" s="1" t="s">
        <v>55</v>
      </c>
      <c r="J192" s="1">
        <v>1</v>
      </c>
      <c r="K192" s="1">
        <v>2000</v>
      </c>
      <c r="L192" s="1">
        <f t="shared" si="20"/>
        <v>2000</v>
      </c>
      <c r="M192" s="1" t="s">
        <v>56</v>
      </c>
      <c r="N192" s="1" t="s">
        <v>30</v>
      </c>
      <c r="O192" s="1" t="s">
        <v>31</v>
      </c>
      <c r="P192" s="1" t="s">
        <v>85</v>
      </c>
      <c r="Q192" s="1" t="s">
        <v>45</v>
      </c>
      <c r="R192" s="1" t="s">
        <v>46</v>
      </c>
      <c r="S192" s="1" t="s">
        <v>2621</v>
      </c>
      <c r="T192" s="1">
        <v>5</v>
      </c>
      <c r="U192" s="1" t="str">
        <f t="shared" si="18"/>
        <v>Keep</v>
      </c>
      <c r="V192" s="1" t="str">
        <f t="shared" si="21"/>
        <v>Ok</v>
      </c>
      <c r="W192" s="1" t="str">
        <f>IF(Raw_Data!K192=0,"Missing","Valid")</f>
        <v>Valid</v>
      </c>
      <c r="X192" s="3" t="str">
        <f t="shared" si="22"/>
        <v>OK</v>
      </c>
      <c r="Y192" s="1" t="str">
        <f t="shared" si="23"/>
        <v>Ok</v>
      </c>
      <c r="Z192" s="1" t="str">
        <f t="shared" si="24"/>
        <v>Ok</v>
      </c>
      <c r="AA192" s="1">
        <f t="shared" si="19"/>
        <v>2000</v>
      </c>
      <c r="AB192" s="1" t="str">
        <f t="shared" si="25"/>
        <v>ok</v>
      </c>
      <c r="AC192" s="1" t="str">
        <f t="shared" si="26"/>
        <v>Unknwon</v>
      </c>
    </row>
    <row r="193" spans="1:29" x14ac:dyDescent="0.45">
      <c r="A193" s="1" t="s">
        <v>617</v>
      </c>
      <c r="B193" s="2" cm="1">
        <f t="array" ref="B193:D193">DATEVALUE(VLOOKUP(A193,Raw_Data!A192:D2192,{2,3,4},0))</f>
        <v>45565</v>
      </c>
      <c r="C193" s="2">
        <v>45567</v>
      </c>
      <c r="D193" s="2">
        <v>45569</v>
      </c>
      <c r="E193" s="1" t="s">
        <v>2563</v>
      </c>
      <c r="F193" s="1" t="s">
        <v>2608</v>
      </c>
      <c r="G193" s="1" t="s">
        <v>41</v>
      </c>
      <c r="H193" s="1" t="s">
        <v>71</v>
      </c>
      <c r="I193" s="1" t="s">
        <v>117</v>
      </c>
      <c r="J193" s="1">
        <v>2</v>
      </c>
      <c r="K193" s="1">
        <v>500</v>
      </c>
      <c r="L193" s="1">
        <f t="shared" si="20"/>
        <v>1000</v>
      </c>
      <c r="M193" s="1" t="s">
        <v>63</v>
      </c>
      <c r="N193" s="1" t="s">
        <v>93</v>
      </c>
      <c r="O193" s="1" t="s">
        <v>79</v>
      </c>
      <c r="P193" s="1" t="s">
        <v>58</v>
      </c>
      <c r="Q193" s="1" t="s">
        <v>45</v>
      </c>
      <c r="R193" s="1" t="s">
        <v>34</v>
      </c>
      <c r="S193" s="1" t="s">
        <v>2620</v>
      </c>
      <c r="T193" s="1">
        <v>2</v>
      </c>
      <c r="U193" s="1" t="str">
        <f t="shared" si="18"/>
        <v>Keep</v>
      </c>
      <c r="V193" s="1" t="str">
        <f t="shared" si="21"/>
        <v>Ok</v>
      </c>
      <c r="W193" s="1" t="str">
        <f>IF(Raw_Data!K193=0,"Missing","Valid")</f>
        <v>Valid</v>
      </c>
      <c r="X193" s="3" t="str">
        <f t="shared" si="22"/>
        <v>OK</v>
      </c>
      <c r="Y193" s="1" t="str">
        <f t="shared" si="23"/>
        <v>Ok</v>
      </c>
      <c r="Z193" s="1" t="str">
        <f t="shared" si="24"/>
        <v>Ok</v>
      </c>
      <c r="AA193" s="1">
        <f t="shared" si="19"/>
        <v>1000</v>
      </c>
      <c r="AB193" s="1" t="str">
        <f t="shared" si="25"/>
        <v>ok</v>
      </c>
      <c r="AC193" s="1" t="str">
        <f t="shared" si="26"/>
        <v>Not Returned</v>
      </c>
    </row>
    <row r="194" spans="1:29" x14ac:dyDescent="0.45">
      <c r="A194" s="1" t="s">
        <v>618</v>
      </c>
      <c r="B194" s="2" cm="1">
        <f t="array" ref="B194:D194">DATEVALUE(VLOOKUP(A194,Raw_Data!A193:D2193,{2,3,4},0))</f>
        <v>45570</v>
      </c>
      <c r="C194" s="2">
        <v>45570</v>
      </c>
      <c r="D194" s="2">
        <v>45577</v>
      </c>
      <c r="E194" s="1" t="s">
        <v>2530</v>
      </c>
      <c r="F194" s="1" t="s">
        <v>53</v>
      </c>
      <c r="G194" s="1" t="s">
        <v>54</v>
      </c>
      <c r="H194" s="1" t="s">
        <v>42</v>
      </c>
      <c r="I194" s="1" t="s">
        <v>78</v>
      </c>
      <c r="J194" s="1">
        <v>0</v>
      </c>
      <c r="K194" s="1">
        <v>100</v>
      </c>
      <c r="L194" s="1">
        <f t="shared" si="20"/>
        <v>0</v>
      </c>
      <c r="M194" s="1" t="s">
        <v>29</v>
      </c>
      <c r="N194" s="1" t="s">
        <v>57</v>
      </c>
      <c r="O194" s="1" t="s">
        <v>31</v>
      </c>
      <c r="P194" s="1" t="s">
        <v>58</v>
      </c>
      <c r="Q194" s="1" t="s">
        <v>45</v>
      </c>
      <c r="R194" s="1" t="s">
        <v>2620</v>
      </c>
      <c r="S194" s="1" t="s">
        <v>2620</v>
      </c>
      <c r="T194" s="1">
        <v>7</v>
      </c>
      <c r="U194" s="1" t="str">
        <f t="shared" ref="U194:U257" si="27">IF(COUNTIF(A194:A2193,A194)=1,"Keep","Duplicate")</f>
        <v>Keep</v>
      </c>
      <c r="V194" s="1" t="str">
        <f t="shared" si="21"/>
        <v>Fix</v>
      </c>
      <c r="W194" s="1" t="str">
        <f>IF(Raw_Data!K194=0,"Missing","Valid")</f>
        <v>Valid</v>
      </c>
      <c r="X194" s="3" t="str">
        <f t="shared" si="22"/>
        <v>OK</v>
      </c>
      <c r="Y194" s="1" t="str">
        <f t="shared" si="23"/>
        <v>Ok</v>
      </c>
      <c r="Z194" s="1" t="str">
        <f t="shared" si="24"/>
        <v>Ok</v>
      </c>
      <c r="AA194" s="1">
        <f t="shared" ref="AA194:AA257" si="28">IF(OR(L194="",L194&lt;&gt;J194*K194),J194*K194,L194)</f>
        <v>0</v>
      </c>
      <c r="AB194" s="1" t="str">
        <f t="shared" si="25"/>
        <v>ok</v>
      </c>
      <c r="AC194" s="1" t="str">
        <f t="shared" si="26"/>
        <v>Not Returned</v>
      </c>
    </row>
    <row r="195" spans="1:29" x14ac:dyDescent="0.45">
      <c r="A195" s="1" t="s">
        <v>619</v>
      </c>
      <c r="B195" s="2" cm="1">
        <f t="array" ref="B195:D195">DATEVALUE(VLOOKUP(A195,Raw_Data!A194:D2194,{2,3,4},0))</f>
        <v>45408</v>
      </c>
      <c r="C195" s="2">
        <v>45408</v>
      </c>
      <c r="D195" s="2">
        <v>45410</v>
      </c>
      <c r="E195" s="1" t="s">
        <v>2590</v>
      </c>
      <c r="F195" s="1" t="s">
        <v>2608</v>
      </c>
      <c r="G195" s="1" t="s">
        <v>41</v>
      </c>
      <c r="H195" s="1" t="s">
        <v>42</v>
      </c>
      <c r="I195" s="1" t="s">
        <v>43</v>
      </c>
      <c r="J195" s="1">
        <v>2</v>
      </c>
      <c r="K195" s="1">
        <v>100</v>
      </c>
      <c r="L195" s="1">
        <f t="shared" ref="L195:L258" si="29">J195*K195</f>
        <v>200</v>
      </c>
      <c r="M195" s="1" t="s">
        <v>2619</v>
      </c>
      <c r="N195" s="1" t="s">
        <v>57</v>
      </c>
      <c r="O195" s="1" t="s">
        <v>31</v>
      </c>
      <c r="P195" s="1" t="s">
        <v>32</v>
      </c>
      <c r="Q195" s="1" t="s">
        <v>33</v>
      </c>
      <c r="R195" s="1" t="s">
        <v>46</v>
      </c>
      <c r="S195" s="1" t="s">
        <v>2621</v>
      </c>
      <c r="T195" s="1">
        <v>2</v>
      </c>
      <c r="U195" s="1" t="str">
        <f t="shared" si="27"/>
        <v>Keep</v>
      </c>
      <c r="V195" s="1" t="str">
        <f t="shared" ref="V195:V258" si="30">IF(J195&lt;=0,"Fix","Ok")</f>
        <v>Ok</v>
      </c>
      <c r="W195" s="1" t="str">
        <f>IF(Raw_Data!K195=0,"Missing","Valid")</f>
        <v>Valid</v>
      </c>
      <c r="X195" s="3" t="str">
        <f t="shared" ref="X195:X258" si="31">IF(C195&lt;B195,"Dispatch Error",IF(D195&lt;B195,"Delivery Before Order",IF(D195&lt;C195,"Delivery Before Dispatch","OK")))</f>
        <v>OK</v>
      </c>
      <c r="Y195" s="1" t="str">
        <f t="shared" ref="Y195:Y258" si="32">IF(K195&lt;=0,"Fix","Ok")</f>
        <v>Ok</v>
      </c>
      <c r="Z195" s="1" t="str">
        <f t="shared" ref="Z195:Z258" si="33">IF(L195="","Blank",IF(L195=J195*K195,"Ok","Wrong"))</f>
        <v>Ok</v>
      </c>
      <c r="AA195" s="1">
        <f t="shared" si="28"/>
        <v>200</v>
      </c>
      <c r="AB195" s="1" t="str">
        <f t="shared" ref="AB195:AB258" si="34">IF(M195="","Missing","ok")</f>
        <v>ok</v>
      </c>
      <c r="AC195" s="1" t="str">
        <f t="shared" ref="AC195:AC258" si="35">IF(R195="No","Not Returned",IF(R195="Yes",IF(S195="","Unknown",S195),IF(L195&lt;0,"Wrong",IF(OR(O195="Delayed",O195="In Transit",O195="On Time"),"Not Returned",""))))</f>
        <v>Unknwon</v>
      </c>
    </row>
    <row r="196" spans="1:29" x14ac:dyDescent="0.45">
      <c r="A196" s="1" t="s">
        <v>621</v>
      </c>
      <c r="B196" s="2" cm="1">
        <f t="array" ref="B196:D196">DATEVALUE(VLOOKUP(A196,Raw_Data!A195:D2195,{2,3,4},0))</f>
        <v>45520</v>
      </c>
      <c r="C196" s="2">
        <v>45522</v>
      </c>
      <c r="D196" s="2">
        <v>45524</v>
      </c>
      <c r="E196" s="1" t="s">
        <v>2598</v>
      </c>
      <c r="F196" s="1" t="s">
        <v>2607</v>
      </c>
      <c r="G196" s="1" t="s">
        <v>41</v>
      </c>
      <c r="H196" s="1" t="s">
        <v>128</v>
      </c>
      <c r="I196" s="1" t="s">
        <v>231</v>
      </c>
      <c r="J196" s="1">
        <v>3</v>
      </c>
      <c r="K196" s="1">
        <v>1000</v>
      </c>
      <c r="L196" s="1">
        <f t="shared" si="29"/>
        <v>3000</v>
      </c>
      <c r="M196" s="1" t="s">
        <v>29</v>
      </c>
      <c r="N196" s="1" t="s">
        <v>93</v>
      </c>
      <c r="O196" s="1" t="s">
        <v>79</v>
      </c>
      <c r="P196" s="1" t="s">
        <v>58</v>
      </c>
      <c r="Q196" s="1" t="s">
        <v>33</v>
      </c>
      <c r="R196" s="1" t="s">
        <v>2620</v>
      </c>
      <c r="S196" s="1" t="s">
        <v>2620</v>
      </c>
      <c r="T196" s="1">
        <v>2</v>
      </c>
      <c r="U196" s="1" t="str">
        <f t="shared" si="27"/>
        <v>Keep</v>
      </c>
      <c r="V196" s="1" t="str">
        <f t="shared" si="30"/>
        <v>Ok</v>
      </c>
      <c r="W196" s="1" t="str">
        <f>IF(Raw_Data!K196=0,"Missing","Valid")</f>
        <v>Valid</v>
      </c>
      <c r="X196" s="3" t="str">
        <f t="shared" si="31"/>
        <v>OK</v>
      </c>
      <c r="Y196" s="1" t="str">
        <f t="shared" si="32"/>
        <v>Ok</v>
      </c>
      <c r="Z196" s="1" t="str">
        <f t="shared" si="33"/>
        <v>Ok</v>
      </c>
      <c r="AA196" s="1">
        <f t="shared" si="28"/>
        <v>3000</v>
      </c>
      <c r="AB196" s="1" t="str">
        <f t="shared" si="34"/>
        <v>ok</v>
      </c>
      <c r="AC196" s="1" t="str">
        <f t="shared" si="35"/>
        <v>Not Returned</v>
      </c>
    </row>
    <row r="197" spans="1:29" x14ac:dyDescent="0.45">
      <c r="A197" s="1" t="s">
        <v>623</v>
      </c>
      <c r="B197" s="2" cm="1">
        <f t="array" ref="B197:D197">DATEVALUE(VLOOKUP(A197,Raw_Data!A196:D2196,{2,3,4},0))</f>
        <v>45505</v>
      </c>
      <c r="C197" s="2">
        <v>45508</v>
      </c>
      <c r="D197" s="2">
        <v>45515</v>
      </c>
      <c r="E197" s="1" t="s">
        <v>2565</v>
      </c>
      <c r="F197" s="1" t="s">
        <v>2609</v>
      </c>
      <c r="G197" s="1" t="s">
        <v>116</v>
      </c>
      <c r="H197" s="1" t="s">
        <v>27</v>
      </c>
      <c r="I197" s="1" t="s">
        <v>55</v>
      </c>
      <c r="J197" s="1">
        <v>-1</v>
      </c>
      <c r="K197" s="1">
        <v>500</v>
      </c>
      <c r="L197" s="1">
        <f t="shared" si="29"/>
        <v>-500</v>
      </c>
      <c r="M197" s="1" t="s">
        <v>63</v>
      </c>
      <c r="N197" s="1" t="s">
        <v>30</v>
      </c>
      <c r="O197" s="1" t="s">
        <v>31</v>
      </c>
      <c r="P197" s="1" t="s">
        <v>58</v>
      </c>
      <c r="Q197" s="1" t="s">
        <v>45</v>
      </c>
      <c r="R197" s="1" t="s">
        <v>46</v>
      </c>
      <c r="S197" s="1" t="s">
        <v>254</v>
      </c>
      <c r="T197" s="1">
        <v>7</v>
      </c>
      <c r="U197" s="1" t="str">
        <f t="shared" si="27"/>
        <v>Keep</v>
      </c>
      <c r="V197" s="1" t="str">
        <f t="shared" si="30"/>
        <v>Fix</v>
      </c>
      <c r="W197" s="1" t="str">
        <f>IF(Raw_Data!K197=0,"Missing","Valid")</f>
        <v>Valid</v>
      </c>
      <c r="X197" s="3" t="str">
        <f t="shared" si="31"/>
        <v>OK</v>
      </c>
      <c r="Y197" s="1" t="str">
        <f t="shared" si="32"/>
        <v>Ok</v>
      </c>
      <c r="Z197" s="1" t="str">
        <f t="shared" si="33"/>
        <v>Ok</v>
      </c>
      <c r="AA197" s="1">
        <f t="shared" si="28"/>
        <v>-500</v>
      </c>
      <c r="AB197" s="1" t="str">
        <f t="shared" si="34"/>
        <v>ok</v>
      </c>
      <c r="AC197" s="1" t="str">
        <f t="shared" si="35"/>
        <v>Damaged</v>
      </c>
    </row>
    <row r="198" spans="1:29" x14ac:dyDescent="0.45">
      <c r="A198" s="1" t="s">
        <v>625</v>
      </c>
      <c r="B198" s="2" cm="1">
        <f t="array" ref="B198:D198">DATEVALUE(VLOOKUP(A198,Raw_Data!A197:D2197,{2,3,4},0))</f>
        <v>45576</v>
      </c>
      <c r="C198" s="2">
        <v>45577</v>
      </c>
      <c r="D198" s="2">
        <v>45584</v>
      </c>
      <c r="E198" s="1" t="s">
        <v>2572</v>
      </c>
      <c r="F198" s="1" t="s">
        <v>168</v>
      </c>
      <c r="G198" s="1" t="s">
        <v>41</v>
      </c>
      <c r="H198" s="1" t="s">
        <v>42</v>
      </c>
      <c r="I198" s="1" t="s">
        <v>78</v>
      </c>
      <c r="J198" s="1">
        <v>1</v>
      </c>
      <c r="K198" s="1">
        <v>500</v>
      </c>
      <c r="L198" s="1">
        <f t="shared" si="29"/>
        <v>500</v>
      </c>
      <c r="M198" s="1" t="s">
        <v>56</v>
      </c>
      <c r="N198" s="1" t="s">
        <v>30</v>
      </c>
      <c r="O198" s="1" t="s">
        <v>31</v>
      </c>
      <c r="P198" s="1" t="s">
        <v>32</v>
      </c>
      <c r="Q198" s="1" t="s">
        <v>33</v>
      </c>
      <c r="R198" s="1" t="s">
        <v>34</v>
      </c>
      <c r="S198" s="1" t="s">
        <v>2620</v>
      </c>
      <c r="T198" s="1">
        <v>7</v>
      </c>
      <c r="U198" s="1" t="str">
        <f t="shared" si="27"/>
        <v>Keep</v>
      </c>
      <c r="V198" s="1" t="str">
        <f t="shared" si="30"/>
        <v>Ok</v>
      </c>
      <c r="W198" s="1" t="str">
        <f>IF(Raw_Data!K198=0,"Missing","Valid")</f>
        <v>Valid</v>
      </c>
      <c r="X198" s="3" t="str">
        <f t="shared" si="31"/>
        <v>OK</v>
      </c>
      <c r="Y198" s="1" t="str">
        <f t="shared" si="32"/>
        <v>Ok</v>
      </c>
      <c r="Z198" s="1" t="str">
        <f t="shared" si="33"/>
        <v>Ok</v>
      </c>
      <c r="AA198" s="1">
        <f t="shared" si="28"/>
        <v>500</v>
      </c>
      <c r="AB198" s="1" t="str">
        <f t="shared" si="34"/>
        <v>ok</v>
      </c>
      <c r="AC198" s="1" t="str">
        <f t="shared" si="35"/>
        <v>Not Returned</v>
      </c>
    </row>
    <row r="199" spans="1:29" x14ac:dyDescent="0.45">
      <c r="A199" s="1" t="s">
        <v>626</v>
      </c>
      <c r="B199" s="2" cm="1">
        <f t="array" ref="B199:D199">DATEVALUE(VLOOKUP(A199,Raw_Data!A198:D2198,{2,3,4},0))</f>
        <v>45589</v>
      </c>
      <c r="C199" s="2">
        <v>45592</v>
      </c>
      <c r="D199" s="2">
        <v>45595</v>
      </c>
      <c r="E199" s="1" t="s">
        <v>2529</v>
      </c>
      <c r="F199" s="1" t="s">
        <v>2607</v>
      </c>
      <c r="G199" s="1" t="s">
        <v>41</v>
      </c>
      <c r="H199" s="1" t="s">
        <v>128</v>
      </c>
      <c r="I199" s="1" t="s">
        <v>169</v>
      </c>
      <c r="J199" s="1">
        <v>-1</v>
      </c>
      <c r="K199" s="1">
        <v>500</v>
      </c>
      <c r="L199" s="1">
        <f t="shared" si="29"/>
        <v>-500</v>
      </c>
      <c r="M199" s="1" t="s">
        <v>2619</v>
      </c>
      <c r="N199" s="1" t="s">
        <v>57</v>
      </c>
      <c r="O199" s="1" t="s">
        <v>79</v>
      </c>
      <c r="P199" s="1" t="s">
        <v>58</v>
      </c>
      <c r="Q199" s="1" t="s">
        <v>45</v>
      </c>
      <c r="R199" s="1" t="s">
        <v>34</v>
      </c>
      <c r="S199" s="1" t="s">
        <v>2620</v>
      </c>
      <c r="T199" s="1">
        <v>3</v>
      </c>
      <c r="U199" s="1" t="str">
        <f t="shared" si="27"/>
        <v>Keep</v>
      </c>
      <c r="V199" s="1" t="str">
        <f t="shared" si="30"/>
        <v>Fix</v>
      </c>
      <c r="W199" s="1" t="str">
        <f>IF(Raw_Data!K199=0,"Missing","Valid")</f>
        <v>Valid</v>
      </c>
      <c r="X199" s="3" t="str">
        <f t="shared" si="31"/>
        <v>OK</v>
      </c>
      <c r="Y199" s="1" t="str">
        <f t="shared" si="32"/>
        <v>Ok</v>
      </c>
      <c r="Z199" s="1" t="str">
        <f t="shared" si="33"/>
        <v>Ok</v>
      </c>
      <c r="AA199" s="1">
        <f t="shared" si="28"/>
        <v>-500</v>
      </c>
      <c r="AB199" s="1" t="str">
        <f t="shared" si="34"/>
        <v>ok</v>
      </c>
      <c r="AC199" s="1" t="str">
        <f t="shared" si="35"/>
        <v>Not Returned</v>
      </c>
    </row>
    <row r="200" spans="1:29" x14ac:dyDescent="0.45">
      <c r="A200" s="1" t="s">
        <v>629</v>
      </c>
      <c r="B200" s="2" cm="1">
        <f t="array" ref="B200:D200">DATEVALUE(VLOOKUP(A200,Raw_Data!A199:D2199,{2,3,4},0))</f>
        <v>45640</v>
      </c>
      <c r="C200" s="2">
        <v>45642</v>
      </c>
      <c r="D200" s="2">
        <v>45643</v>
      </c>
      <c r="E200" s="1" t="s">
        <v>2529</v>
      </c>
      <c r="F200" s="1" t="s">
        <v>168</v>
      </c>
      <c r="G200" s="1" t="s">
        <v>41</v>
      </c>
      <c r="H200" s="1" t="s">
        <v>42</v>
      </c>
      <c r="I200" s="1" t="s">
        <v>43</v>
      </c>
      <c r="J200" s="1">
        <v>1</v>
      </c>
      <c r="K200" s="1">
        <v>2000</v>
      </c>
      <c r="L200" s="1">
        <f t="shared" si="29"/>
        <v>2000</v>
      </c>
      <c r="M200" s="1" t="s">
        <v>63</v>
      </c>
      <c r="N200" s="1" t="s">
        <v>30</v>
      </c>
      <c r="O200" s="1" t="s">
        <v>44</v>
      </c>
      <c r="P200" s="1" t="s">
        <v>58</v>
      </c>
      <c r="Q200" s="1" t="s">
        <v>33</v>
      </c>
      <c r="R200" s="1" t="s">
        <v>46</v>
      </c>
      <c r="S200" s="1" t="s">
        <v>245</v>
      </c>
      <c r="T200" s="1">
        <v>1</v>
      </c>
      <c r="U200" s="1" t="str">
        <f t="shared" si="27"/>
        <v>Keep</v>
      </c>
      <c r="V200" s="1" t="str">
        <f t="shared" si="30"/>
        <v>Ok</v>
      </c>
      <c r="W200" s="1" t="str">
        <f>IF(Raw_Data!K200=0,"Missing","Valid")</f>
        <v>Valid</v>
      </c>
      <c r="X200" s="3" t="str">
        <f t="shared" si="31"/>
        <v>OK</v>
      </c>
      <c r="Y200" s="1" t="str">
        <f t="shared" si="32"/>
        <v>Ok</v>
      </c>
      <c r="Z200" s="1" t="str">
        <f t="shared" si="33"/>
        <v>Ok</v>
      </c>
      <c r="AA200" s="1">
        <f t="shared" si="28"/>
        <v>2000</v>
      </c>
      <c r="AB200" s="1" t="str">
        <f t="shared" si="34"/>
        <v>ok</v>
      </c>
      <c r="AC200" s="1" t="str">
        <f t="shared" si="35"/>
        <v>Wrong Item</v>
      </c>
    </row>
    <row r="201" spans="1:29" x14ac:dyDescent="0.45">
      <c r="A201" s="1" t="s">
        <v>632</v>
      </c>
      <c r="B201" s="2" cm="1">
        <f t="array" ref="B201:D201">DATEVALUE(VLOOKUP(A201,Raw_Data!A200:D2200,{2,3,4},0))</f>
        <v>45392</v>
      </c>
      <c r="C201" s="2">
        <v>45394</v>
      </c>
      <c r="D201" s="2">
        <v>45394</v>
      </c>
      <c r="E201" s="1" t="s">
        <v>2574</v>
      </c>
      <c r="F201" s="1" t="s">
        <v>2606</v>
      </c>
      <c r="G201" s="1" t="s">
        <v>26</v>
      </c>
      <c r="H201" s="1" t="s">
        <v>128</v>
      </c>
      <c r="I201" s="1" t="s">
        <v>231</v>
      </c>
      <c r="J201" s="1">
        <v>-1</v>
      </c>
      <c r="K201" s="1">
        <v>100</v>
      </c>
      <c r="L201" s="1">
        <f t="shared" si="29"/>
        <v>-100</v>
      </c>
      <c r="M201" s="1" t="s">
        <v>2619</v>
      </c>
      <c r="N201" s="1" t="s">
        <v>57</v>
      </c>
      <c r="O201" s="1" t="s">
        <v>44</v>
      </c>
      <c r="P201" s="1" t="s">
        <v>58</v>
      </c>
      <c r="Q201" s="1" t="s">
        <v>45</v>
      </c>
      <c r="R201" s="1" t="s">
        <v>2620</v>
      </c>
      <c r="S201" s="1" t="s">
        <v>2620</v>
      </c>
      <c r="T201" s="1">
        <v>0</v>
      </c>
      <c r="U201" s="1" t="str">
        <f t="shared" si="27"/>
        <v>Keep</v>
      </c>
      <c r="V201" s="1" t="str">
        <f t="shared" si="30"/>
        <v>Fix</v>
      </c>
      <c r="W201" s="1" t="str">
        <f>IF(Raw_Data!K201=0,"Missing","Valid")</f>
        <v>Valid</v>
      </c>
      <c r="X201" s="3" t="str">
        <f t="shared" si="31"/>
        <v>OK</v>
      </c>
      <c r="Y201" s="1" t="str">
        <f t="shared" si="32"/>
        <v>Ok</v>
      </c>
      <c r="Z201" s="1" t="str">
        <f t="shared" si="33"/>
        <v>Ok</v>
      </c>
      <c r="AA201" s="1">
        <f t="shared" si="28"/>
        <v>-100</v>
      </c>
      <c r="AB201" s="1" t="str">
        <f t="shared" si="34"/>
        <v>ok</v>
      </c>
      <c r="AC201" s="1" t="str">
        <f t="shared" si="35"/>
        <v>Wrong</v>
      </c>
    </row>
    <row r="202" spans="1:29" x14ac:dyDescent="0.45">
      <c r="A202" s="1" t="s">
        <v>633</v>
      </c>
      <c r="B202" s="2" cm="1">
        <f t="array" ref="B202:D202">DATEVALUE(VLOOKUP(A202,Raw_Data!A201:D2201,{2,3,4},0))</f>
        <v>45444</v>
      </c>
      <c r="C202" s="2">
        <v>45444</v>
      </c>
      <c r="D202" s="2">
        <v>45451</v>
      </c>
      <c r="E202" s="1" t="s">
        <v>2530</v>
      </c>
      <c r="F202" s="1" t="s">
        <v>69</v>
      </c>
      <c r="G202" s="1" t="s">
        <v>70</v>
      </c>
      <c r="H202" s="1" t="s">
        <v>71</v>
      </c>
      <c r="I202" s="1" t="s">
        <v>92</v>
      </c>
      <c r="J202" s="1">
        <v>3</v>
      </c>
      <c r="K202" s="1">
        <v>1000</v>
      </c>
      <c r="L202" s="1">
        <f t="shared" si="29"/>
        <v>3000</v>
      </c>
      <c r="M202" s="1" t="s">
        <v>29</v>
      </c>
      <c r="N202" s="1" t="s">
        <v>57</v>
      </c>
      <c r="O202" s="1" t="s">
        <v>31</v>
      </c>
      <c r="P202" s="1" t="s">
        <v>32</v>
      </c>
      <c r="Q202" s="1" t="s">
        <v>45</v>
      </c>
      <c r="R202" s="1" t="s">
        <v>34</v>
      </c>
      <c r="S202" s="1" t="s">
        <v>2620</v>
      </c>
      <c r="T202" s="1">
        <v>7</v>
      </c>
      <c r="U202" s="1" t="str">
        <f t="shared" si="27"/>
        <v>Keep</v>
      </c>
      <c r="V202" s="1" t="str">
        <f t="shared" si="30"/>
        <v>Ok</v>
      </c>
      <c r="W202" s="1" t="str">
        <f>IF(Raw_Data!K202=0,"Missing","Valid")</f>
        <v>Valid</v>
      </c>
      <c r="X202" s="3" t="str">
        <f t="shared" si="31"/>
        <v>OK</v>
      </c>
      <c r="Y202" s="1" t="str">
        <f t="shared" si="32"/>
        <v>Ok</v>
      </c>
      <c r="Z202" s="1" t="str">
        <f t="shared" si="33"/>
        <v>Ok</v>
      </c>
      <c r="AA202" s="1">
        <f t="shared" si="28"/>
        <v>3000</v>
      </c>
      <c r="AB202" s="1" t="str">
        <f t="shared" si="34"/>
        <v>ok</v>
      </c>
      <c r="AC202" s="1" t="str">
        <f t="shared" si="35"/>
        <v>Not Returned</v>
      </c>
    </row>
    <row r="203" spans="1:29" x14ac:dyDescent="0.45">
      <c r="A203" s="1" t="s">
        <v>635</v>
      </c>
      <c r="B203" s="2" cm="1">
        <f t="array" ref="B203:D203">DATEVALUE(VLOOKUP(A203,Raw_Data!A202:D2202,{2,3,4},0))</f>
        <v>45305</v>
      </c>
      <c r="C203" s="2">
        <v>45305</v>
      </c>
      <c r="D203" s="2">
        <v>45308</v>
      </c>
      <c r="E203" s="1" t="s">
        <v>2560</v>
      </c>
      <c r="F203" s="1" t="s">
        <v>2606</v>
      </c>
      <c r="G203" s="1" t="s">
        <v>26</v>
      </c>
      <c r="H203" s="1" t="s">
        <v>71</v>
      </c>
      <c r="I203" s="1" t="s">
        <v>117</v>
      </c>
      <c r="J203" s="1">
        <v>2</v>
      </c>
      <c r="K203" s="1">
        <v>500</v>
      </c>
      <c r="L203" s="1">
        <f t="shared" si="29"/>
        <v>1000</v>
      </c>
      <c r="M203" s="1" t="s">
        <v>63</v>
      </c>
      <c r="N203" s="1" t="s">
        <v>30</v>
      </c>
      <c r="O203" s="1" t="s">
        <v>79</v>
      </c>
      <c r="P203" s="1" t="s">
        <v>85</v>
      </c>
      <c r="Q203" s="1" t="s">
        <v>33</v>
      </c>
      <c r="R203" s="1" t="s">
        <v>46</v>
      </c>
      <c r="S203" s="1" t="s">
        <v>2621</v>
      </c>
      <c r="T203" s="1">
        <v>3</v>
      </c>
      <c r="U203" s="1" t="str">
        <f t="shared" si="27"/>
        <v>Keep</v>
      </c>
      <c r="V203" s="1" t="str">
        <f t="shared" si="30"/>
        <v>Ok</v>
      </c>
      <c r="W203" s="1" t="str">
        <f>IF(Raw_Data!K203=0,"Missing","Valid")</f>
        <v>Valid</v>
      </c>
      <c r="X203" s="3" t="str">
        <f t="shared" si="31"/>
        <v>OK</v>
      </c>
      <c r="Y203" s="1" t="str">
        <f t="shared" si="32"/>
        <v>Ok</v>
      </c>
      <c r="Z203" s="1" t="str">
        <f t="shared" si="33"/>
        <v>Ok</v>
      </c>
      <c r="AA203" s="1">
        <f t="shared" si="28"/>
        <v>1000</v>
      </c>
      <c r="AB203" s="1" t="str">
        <f t="shared" si="34"/>
        <v>ok</v>
      </c>
      <c r="AC203" s="1" t="str">
        <f t="shared" si="35"/>
        <v>Unknwon</v>
      </c>
    </row>
    <row r="204" spans="1:29" x14ac:dyDescent="0.45">
      <c r="A204" s="1" t="s">
        <v>638</v>
      </c>
      <c r="B204" s="2" cm="1">
        <f t="array" ref="B204:D204">DATEVALUE(VLOOKUP(A204,Raw_Data!A203:D2203,{2,3,4},0))</f>
        <v>45362</v>
      </c>
      <c r="C204" s="2">
        <v>45360</v>
      </c>
      <c r="D204" s="2">
        <v>45365</v>
      </c>
      <c r="E204" s="1" t="s">
        <v>2575</v>
      </c>
      <c r="F204" s="1" t="s">
        <v>2609</v>
      </c>
      <c r="G204" s="1" t="s">
        <v>116</v>
      </c>
      <c r="H204" s="1" t="s">
        <v>27</v>
      </c>
      <c r="I204" s="1" t="s">
        <v>55</v>
      </c>
      <c r="J204" s="1">
        <v>3</v>
      </c>
      <c r="K204" s="1">
        <v>500</v>
      </c>
      <c r="L204" s="1">
        <f t="shared" si="29"/>
        <v>1500</v>
      </c>
      <c r="M204" s="1" t="s">
        <v>63</v>
      </c>
      <c r="N204" s="1" t="s">
        <v>57</v>
      </c>
      <c r="O204" s="1" t="s">
        <v>44</v>
      </c>
      <c r="P204" s="1" t="s">
        <v>85</v>
      </c>
      <c r="Q204" s="1" t="s">
        <v>33</v>
      </c>
      <c r="R204" s="1" t="s">
        <v>2620</v>
      </c>
      <c r="S204" s="1" t="s">
        <v>2620</v>
      </c>
      <c r="T204" s="1">
        <v>5</v>
      </c>
      <c r="U204" s="1" t="str">
        <f t="shared" si="27"/>
        <v>Keep</v>
      </c>
      <c r="V204" s="1" t="str">
        <f t="shared" si="30"/>
        <v>Ok</v>
      </c>
      <c r="W204" s="1" t="str">
        <f>IF(Raw_Data!K204=0,"Missing","Valid")</f>
        <v>Valid</v>
      </c>
      <c r="X204" s="3" t="str">
        <f t="shared" si="31"/>
        <v>Dispatch Error</v>
      </c>
      <c r="Y204" s="1" t="str">
        <f t="shared" si="32"/>
        <v>Ok</v>
      </c>
      <c r="Z204" s="1" t="str">
        <f t="shared" si="33"/>
        <v>Ok</v>
      </c>
      <c r="AA204" s="1">
        <f t="shared" si="28"/>
        <v>1500</v>
      </c>
      <c r="AB204" s="1" t="str">
        <f t="shared" si="34"/>
        <v>ok</v>
      </c>
      <c r="AC204" s="1" t="str">
        <f t="shared" si="35"/>
        <v>Not Returned</v>
      </c>
    </row>
    <row r="205" spans="1:29" x14ac:dyDescent="0.45">
      <c r="A205" s="1" t="s">
        <v>639</v>
      </c>
      <c r="B205" s="2" cm="1">
        <f t="array" ref="B205:D205">DATEVALUE(VLOOKUP(A205,Raw_Data!A204:D2204,{2,3,4},0))</f>
        <v>45469</v>
      </c>
      <c r="C205" s="2">
        <v>45469</v>
      </c>
      <c r="D205" s="2">
        <v>45471</v>
      </c>
      <c r="E205" s="1" t="s">
        <v>2574</v>
      </c>
      <c r="F205" s="1" t="s">
        <v>2608</v>
      </c>
      <c r="G205" s="1" t="s">
        <v>41</v>
      </c>
      <c r="H205" s="1" t="s">
        <v>128</v>
      </c>
      <c r="I205" s="1" t="s">
        <v>169</v>
      </c>
      <c r="J205" s="1">
        <v>3</v>
      </c>
      <c r="K205" s="1">
        <v>2000</v>
      </c>
      <c r="L205" s="1">
        <f t="shared" si="29"/>
        <v>6000</v>
      </c>
      <c r="M205" s="1" t="s">
        <v>2619</v>
      </c>
      <c r="N205" s="1" t="s">
        <v>30</v>
      </c>
      <c r="O205" s="1" t="s">
        <v>31</v>
      </c>
      <c r="P205" s="1" t="s">
        <v>85</v>
      </c>
      <c r="Q205" s="1" t="s">
        <v>33</v>
      </c>
      <c r="R205" s="1" t="s">
        <v>34</v>
      </c>
      <c r="S205" s="1" t="s">
        <v>2620</v>
      </c>
      <c r="T205" s="1">
        <v>2</v>
      </c>
      <c r="U205" s="1" t="str">
        <f t="shared" si="27"/>
        <v>Keep</v>
      </c>
      <c r="V205" s="1" t="str">
        <f t="shared" si="30"/>
        <v>Ok</v>
      </c>
      <c r="W205" s="1" t="str">
        <f>IF(Raw_Data!K205=0,"Missing","Valid")</f>
        <v>Valid</v>
      </c>
      <c r="X205" s="3" t="str">
        <f t="shared" si="31"/>
        <v>OK</v>
      </c>
      <c r="Y205" s="1" t="str">
        <f t="shared" si="32"/>
        <v>Ok</v>
      </c>
      <c r="Z205" s="1" t="str">
        <f t="shared" si="33"/>
        <v>Ok</v>
      </c>
      <c r="AA205" s="1">
        <f t="shared" si="28"/>
        <v>6000</v>
      </c>
      <c r="AB205" s="1" t="str">
        <f t="shared" si="34"/>
        <v>ok</v>
      </c>
      <c r="AC205" s="1" t="str">
        <f t="shared" si="35"/>
        <v>Not Returned</v>
      </c>
    </row>
    <row r="206" spans="1:29" x14ac:dyDescent="0.45">
      <c r="A206" s="1" t="s">
        <v>641</v>
      </c>
      <c r="B206" s="2" cm="1">
        <f t="array" ref="B206:D206">DATEVALUE(VLOOKUP(A206,Raw_Data!A205:D2205,{2,3,4},0))</f>
        <v>45592</v>
      </c>
      <c r="C206" s="2">
        <v>45594</v>
      </c>
      <c r="D206" s="2">
        <v>45595</v>
      </c>
      <c r="E206" s="1" t="s">
        <v>2584</v>
      </c>
      <c r="F206" s="1" t="s">
        <v>69</v>
      </c>
      <c r="G206" s="1" t="s">
        <v>70</v>
      </c>
      <c r="H206" s="1" t="s">
        <v>42</v>
      </c>
      <c r="I206" s="1" t="s">
        <v>78</v>
      </c>
      <c r="J206" s="1">
        <v>3</v>
      </c>
      <c r="K206" s="1">
        <v>1000</v>
      </c>
      <c r="L206" s="1">
        <f t="shared" si="29"/>
        <v>3000</v>
      </c>
      <c r="M206" s="1" t="s">
        <v>56</v>
      </c>
      <c r="N206" s="1" t="s">
        <v>93</v>
      </c>
      <c r="O206" s="1" t="s">
        <v>31</v>
      </c>
      <c r="P206" s="1" t="s">
        <v>85</v>
      </c>
      <c r="Q206" s="1" t="s">
        <v>33</v>
      </c>
      <c r="R206" s="1" t="s">
        <v>2620</v>
      </c>
      <c r="S206" s="1" t="s">
        <v>2620</v>
      </c>
      <c r="T206" s="1">
        <v>1</v>
      </c>
      <c r="U206" s="1" t="str">
        <f t="shared" si="27"/>
        <v>Keep</v>
      </c>
      <c r="V206" s="1" t="str">
        <f t="shared" si="30"/>
        <v>Ok</v>
      </c>
      <c r="W206" s="1" t="str">
        <f>IF(Raw_Data!K206=0,"Missing","Valid")</f>
        <v>Valid</v>
      </c>
      <c r="X206" s="3" t="str">
        <f t="shared" si="31"/>
        <v>OK</v>
      </c>
      <c r="Y206" s="1" t="str">
        <f t="shared" si="32"/>
        <v>Ok</v>
      </c>
      <c r="Z206" s="1" t="str">
        <f t="shared" si="33"/>
        <v>Ok</v>
      </c>
      <c r="AA206" s="1">
        <f t="shared" si="28"/>
        <v>3000</v>
      </c>
      <c r="AB206" s="1" t="str">
        <f t="shared" si="34"/>
        <v>ok</v>
      </c>
      <c r="AC206" s="1" t="str">
        <f t="shared" si="35"/>
        <v>Not Returned</v>
      </c>
    </row>
    <row r="207" spans="1:29" x14ac:dyDescent="0.45">
      <c r="A207" s="1" t="s">
        <v>642</v>
      </c>
      <c r="B207" s="2" cm="1">
        <f t="array" ref="B207:D207">DATEVALUE(VLOOKUP(A207,Raw_Data!A206:D2206,{2,3,4},0))</f>
        <v>45563</v>
      </c>
      <c r="C207" s="2">
        <v>45564</v>
      </c>
      <c r="D207" s="2">
        <v>45570</v>
      </c>
      <c r="E207" s="1" t="s">
        <v>2564</v>
      </c>
      <c r="F207" s="1" t="s">
        <v>69</v>
      </c>
      <c r="G207" s="1" t="s">
        <v>70</v>
      </c>
      <c r="H207" s="1" t="s">
        <v>128</v>
      </c>
      <c r="I207" s="1" t="s">
        <v>169</v>
      </c>
      <c r="J207" s="1">
        <v>0</v>
      </c>
      <c r="K207" s="1">
        <v>100</v>
      </c>
      <c r="L207" s="1">
        <f t="shared" si="29"/>
        <v>0</v>
      </c>
      <c r="M207" s="1" t="s">
        <v>56</v>
      </c>
      <c r="N207" s="1" t="s">
        <v>93</v>
      </c>
      <c r="O207" s="1" t="s">
        <v>64</v>
      </c>
      <c r="P207" s="1" t="s">
        <v>58</v>
      </c>
      <c r="Q207" s="1" t="s">
        <v>33</v>
      </c>
      <c r="R207" s="1" t="s">
        <v>46</v>
      </c>
      <c r="S207" s="1" t="s">
        <v>47</v>
      </c>
      <c r="T207" s="1">
        <v>6</v>
      </c>
      <c r="U207" s="1" t="str">
        <f t="shared" si="27"/>
        <v>Keep</v>
      </c>
      <c r="V207" s="1" t="str">
        <f t="shared" si="30"/>
        <v>Fix</v>
      </c>
      <c r="W207" s="1" t="str">
        <f>IF(Raw_Data!K207=0,"Missing","Valid")</f>
        <v>Valid</v>
      </c>
      <c r="X207" s="3" t="str">
        <f t="shared" si="31"/>
        <v>OK</v>
      </c>
      <c r="Y207" s="1" t="str">
        <f t="shared" si="32"/>
        <v>Ok</v>
      </c>
      <c r="Z207" s="1" t="str">
        <f t="shared" si="33"/>
        <v>Ok</v>
      </c>
      <c r="AA207" s="1">
        <f t="shared" si="28"/>
        <v>0</v>
      </c>
      <c r="AB207" s="1" t="str">
        <f t="shared" si="34"/>
        <v>ok</v>
      </c>
      <c r="AC207" s="1" t="str">
        <f t="shared" si="35"/>
        <v>Late Delivery</v>
      </c>
    </row>
    <row r="208" spans="1:29" x14ac:dyDescent="0.45">
      <c r="A208" s="1" t="s">
        <v>643</v>
      </c>
      <c r="B208" s="2" cm="1">
        <f t="array" ref="B208:D208">DATEVALUE(VLOOKUP(A208,Raw_Data!A207:D2207,{2,3,4},0))</f>
        <v>45403</v>
      </c>
      <c r="C208" s="2">
        <v>45404</v>
      </c>
      <c r="D208" s="2">
        <v>45410</v>
      </c>
      <c r="E208" s="1" t="s">
        <v>2598</v>
      </c>
      <c r="F208" s="1" t="s">
        <v>2608</v>
      </c>
      <c r="G208" s="1" t="s">
        <v>41</v>
      </c>
      <c r="H208" s="1" t="s">
        <v>27</v>
      </c>
      <c r="I208" s="1" t="s">
        <v>28</v>
      </c>
      <c r="J208" s="1">
        <v>2</v>
      </c>
      <c r="K208" s="1">
        <v>500</v>
      </c>
      <c r="L208" s="1">
        <f t="shared" si="29"/>
        <v>1000</v>
      </c>
      <c r="M208" s="1" t="s">
        <v>2619</v>
      </c>
      <c r="N208" s="1" t="s">
        <v>57</v>
      </c>
      <c r="O208" s="1" t="s">
        <v>44</v>
      </c>
      <c r="P208" s="1" t="s">
        <v>85</v>
      </c>
      <c r="Q208" s="1" t="s">
        <v>33</v>
      </c>
      <c r="R208" s="1" t="s">
        <v>34</v>
      </c>
      <c r="S208" s="1" t="s">
        <v>2620</v>
      </c>
      <c r="T208" s="1">
        <v>6</v>
      </c>
      <c r="U208" s="1" t="str">
        <f t="shared" si="27"/>
        <v>Keep</v>
      </c>
      <c r="V208" s="1" t="str">
        <f t="shared" si="30"/>
        <v>Ok</v>
      </c>
      <c r="W208" s="1" t="str">
        <f>IF(Raw_Data!K208=0,"Missing","Valid")</f>
        <v>Valid</v>
      </c>
      <c r="X208" s="3" t="str">
        <f t="shared" si="31"/>
        <v>OK</v>
      </c>
      <c r="Y208" s="1" t="str">
        <f t="shared" si="32"/>
        <v>Ok</v>
      </c>
      <c r="Z208" s="1" t="str">
        <f t="shared" si="33"/>
        <v>Ok</v>
      </c>
      <c r="AA208" s="1">
        <f t="shared" si="28"/>
        <v>1000</v>
      </c>
      <c r="AB208" s="1" t="str">
        <f t="shared" si="34"/>
        <v>ok</v>
      </c>
      <c r="AC208" s="1" t="str">
        <f t="shared" si="35"/>
        <v>Not Returned</v>
      </c>
    </row>
    <row r="209" spans="1:29" x14ac:dyDescent="0.45">
      <c r="A209" s="1" t="s">
        <v>645</v>
      </c>
      <c r="B209" s="2" cm="1">
        <f t="array" ref="B209:D209">DATEVALUE(VLOOKUP(A209,Raw_Data!A208:D2208,{2,3,4},0))</f>
        <v>45613</v>
      </c>
      <c r="C209" s="2">
        <v>45616</v>
      </c>
      <c r="D209" s="2">
        <v>45618</v>
      </c>
      <c r="E209" s="1" t="s">
        <v>2596</v>
      </c>
      <c r="F209" s="1" t="s">
        <v>2607</v>
      </c>
      <c r="G209" s="1" t="s">
        <v>41</v>
      </c>
      <c r="H209" s="1" t="s">
        <v>27</v>
      </c>
      <c r="I209" s="1" t="s">
        <v>28</v>
      </c>
      <c r="J209" s="1">
        <v>0</v>
      </c>
      <c r="K209" s="1">
        <v>1000</v>
      </c>
      <c r="L209" s="1">
        <f t="shared" si="29"/>
        <v>0</v>
      </c>
      <c r="M209" s="1" t="s">
        <v>56</v>
      </c>
      <c r="N209" s="1" t="s">
        <v>57</v>
      </c>
      <c r="O209" s="1" t="s">
        <v>79</v>
      </c>
      <c r="P209" s="1" t="s">
        <v>58</v>
      </c>
      <c r="Q209" s="1" t="s">
        <v>45</v>
      </c>
      <c r="R209" s="1" t="s">
        <v>46</v>
      </c>
      <c r="S209" s="1" t="s">
        <v>254</v>
      </c>
      <c r="T209" s="1">
        <v>2</v>
      </c>
      <c r="U209" s="1" t="str">
        <f t="shared" si="27"/>
        <v>Keep</v>
      </c>
      <c r="V209" s="1" t="str">
        <f t="shared" si="30"/>
        <v>Fix</v>
      </c>
      <c r="W209" s="1" t="str">
        <f>IF(Raw_Data!K209=0,"Missing","Valid")</f>
        <v>Valid</v>
      </c>
      <c r="X209" s="3" t="str">
        <f t="shared" si="31"/>
        <v>OK</v>
      </c>
      <c r="Y209" s="1" t="str">
        <f t="shared" si="32"/>
        <v>Ok</v>
      </c>
      <c r="Z209" s="1" t="str">
        <f t="shared" si="33"/>
        <v>Ok</v>
      </c>
      <c r="AA209" s="1">
        <f t="shared" si="28"/>
        <v>0</v>
      </c>
      <c r="AB209" s="1" t="str">
        <f t="shared" si="34"/>
        <v>ok</v>
      </c>
      <c r="AC209" s="1" t="str">
        <f t="shared" si="35"/>
        <v>Damaged</v>
      </c>
    </row>
    <row r="210" spans="1:29" x14ac:dyDescent="0.45">
      <c r="A210" s="1" t="s">
        <v>646</v>
      </c>
      <c r="B210" s="2" cm="1">
        <f t="array" ref="B210:D210">DATEVALUE(VLOOKUP(A210,Raw_Data!A209:D2209,{2,3,4},0))</f>
        <v>45433</v>
      </c>
      <c r="C210" s="2">
        <v>45435</v>
      </c>
      <c r="D210" s="2">
        <v>45436</v>
      </c>
      <c r="E210" s="1" t="s">
        <v>2549</v>
      </c>
      <c r="F210" s="1" t="s">
        <v>168</v>
      </c>
      <c r="G210" s="1" t="s">
        <v>41</v>
      </c>
      <c r="H210" s="1" t="s">
        <v>128</v>
      </c>
      <c r="I210" s="1" t="s">
        <v>231</v>
      </c>
      <c r="J210" s="1">
        <v>1</v>
      </c>
      <c r="K210" s="1">
        <v>0</v>
      </c>
      <c r="L210" s="1">
        <f t="shared" si="29"/>
        <v>0</v>
      </c>
      <c r="M210" s="1" t="s">
        <v>2619</v>
      </c>
      <c r="N210" s="1" t="s">
        <v>57</v>
      </c>
      <c r="O210" s="1" t="s">
        <v>79</v>
      </c>
      <c r="P210" s="1" t="s">
        <v>58</v>
      </c>
      <c r="Q210" s="1" t="s">
        <v>33</v>
      </c>
      <c r="R210" s="1" t="s">
        <v>34</v>
      </c>
      <c r="S210" s="1" t="s">
        <v>2620</v>
      </c>
      <c r="T210" s="1">
        <v>1</v>
      </c>
      <c r="U210" s="1" t="str">
        <f t="shared" si="27"/>
        <v>Keep</v>
      </c>
      <c r="V210" s="1" t="str">
        <f t="shared" si="30"/>
        <v>Ok</v>
      </c>
      <c r="W210" s="1" t="str">
        <f>IF(Raw_Data!K210=0,"Missing","Valid")</f>
        <v>Missing</v>
      </c>
      <c r="X210" s="3" t="str">
        <f t="shared" si="31"/>
        <v>OK</v>
      </c>
      <c r="Y210" s="1" t="str">
        <f t="shared" si="32"/>
        <v>Fix</v>
      </c>
      <c r="Z210" s="1" t="str">
        <f t="shared" si="33"/>
        <v>Ok</v>
      </c>
      <c r="AA210" s="1">
        <f t="shared" si="28"/>
        <v>0</v>
      </c>
      <c r="AB210" s="1" t="str">
        <f t="shared" si="34"/>
        <v>ok</v>
      </c>
      <c r="AC210" s="1" t="str">
        <f t="shared" si="35"/>
        <v>Not Returned</v>
      </c>
    </row>
    <row r="211" spans="1:29" x14ac:dyDescent="0.45">
      <c r="A211" s="1" t="s">
        <v>647</v>
      </c>
      <c r="B211" s="2" cm="1">
        <f t="array" ref="B211:D211">DATEVALUE(VLOOKUP(A211,Raw_Data!A210:D2210,{2,3,4},0))</f>
        <v>45527</v>
      </c>
      <c r="C211" s="2">
        <v>45527</v>
      </c>
      <c r="D211" s="2">
        <v>45530</v>
      </c>
      <c r="E211" s="1" t="s">
        <v>2558</v>
      </c>
      <c r="F211" s="1" t="s">
        <v>2607</v>
      </c>
      <c r="G211" s="1" t="s">
        <v>41</v>
      </c>
      <c r="H211" s="1" t="s">
        <v>128</v>
      </c>
      <c r="I211" s="1" t="s">
        <v>231</v>
      </c>
      <c r="J211" s="1">
        <v>-1</v>
      </c>
      <c r="K211" s="1">
        <v>2000</v>
      </c>
      <c r="L211" s="1">
        <f t="shared" si="29"/>
        <v>-2000</v>
      </c>
      <c r="M211" s="1" t="s">
        <v>56</v>
      </c>
      <c r="N211" s="1" t="s">
        <v>57</v>
      </c>
      <c r="O211" s="1" t="s">
        <v>44</v>
      </c>
      <c r="P211" s="1" t="s">
        <v>85</v>
      </c>
      <c r="Q211" s="1" t="s">
        <v>45</v>
      </c>
      <c r="R211" s="1" t="s">
        <v>46</v>
      </c>
      <c r="S211" s="1" t="s">
        <v>2621</v>
      </c>
      <c r="T211" s="1">
        <v>3</v>
      </c>
      <c r="U211" s="1" t="str">
        <f t="shared" si="27"/>
        <v>Keep</v>
      </c>
      <c r="V211" s="1" t="str">
        <f t="shared" si="30"/>
        <v>Fix</v>
      </c>
      <c r="W211" s="1" t="str">
        <f>IF(Raw_Data!K211=0,"Missing","Valid")</f>
        <v>Valid</v>
      </c>
      <c r="X211" s="3" t="str">
        <f t="shared" si="31"/>
        <v>OK</v>
      </c>
      <c r="Y211" s="1" t="str">
        <f t="shared" si="32"/>
        <v>Ok</v>
      </c>
      <c r="Z211" s="1" t="str">
        <f t="shared" si="33"/>
        <v>Ok</v>
      </c>
      <c r="AA211" s="1">
        <f t="shared" si="28"/>
        <v>-2000</v>
      </c>
      <c r="AB211" s="1" t="str">
        <f t="shared" si="34"/>
        <v>ok</v>
      </c>
      <c r="AC211" s="1" t="str">
        <f t="shared" si="35"/>
        <v>Unknwon</v>
      </c>
    </row>
    <row r="212" spans="1:29" x14ac:dyDescent="0.45">
      <c r="A212" s="1" t="s">
        <v>648</v>
      </c>
      <c r="B212" s="2" cm="1">
        <f t="array" ref="B212:D212">DATEVALUE(VLOOKUP(A212,Raw_Data!A211:D2211,{2,3,4},0))</f>
        <v>45509</v>
      </c>
      <c r="C212" s="2">
        <v>45508</v>
      </c>
      <c r="D212" s="2">
        <v>45508</v>
      </c>
      <c r="E212" s="1" t="s">
        <v>2601</v>
      </c>
      <c r="F212" s="1" t="s">
        <v>147</v>
      </c>
      <c r="G212" s="1" t="s">
        <v>147</v>
      </c>
      <c r="H212" s="1" t="s">
        <v>27</v>
      </c>
      <c r="I212" s="1" t="s">
        <v>28</v>
      </c>
      <c r="J212" s="1">
        <v>-1</v>
      </c>
      <c r="K212" s="1">
        <v>500</v>
      </c>
      <c r="L212" s="1">
        <f t="shared" si="29"/>
        <v>-500</v>
      </c>
      <c r="M212" s="1" t="s">
        <v>29</v>
      </c>
      <c r="N212" s="1" t="s">
        <v>57</v>
      </c>
      <c r="O212" s="1" t="s">
        <v>44</v>
      </c>
      <c r="P212" s="1" t="s">
        <v>32</v>
      </c>
      <c r="Q212" s="1" t="s">
        <v>33</v>
      </c>
      <c r="R212" s="1" t="s">
        <v>46</v>
      </c>
      <c r="S212" s="1" t="s">
        <v>47</v>
      </c>
      <c r="T212" s="1">
        <v>0</v>
      </c>
      <c r="U212" s="1" t="str">
        <f t="shared" si="27"/>
        <v>Keep</v>
      </c>
      <c r="V212" s="1" t="str">
        <f t="shared" si="30"/>
        <v>Fix</v>
      </c>
      <c r="W212" s="1" t="str">
        <f>IF(Raw_Data!K212=0,"Missing","Valid")</f>
        <v>Valid</v>
      </c>
      <c r="X212" s="3" t="str">
        <f t="shared" si="31"/>
        <v>Dispatch Error</v>
      </c>
      <c r="Y212" s="1" t="str">
        <f t="shared" si="32"/>
        <v>Ok</v>
      </c>
      <c r="Z212" s="1" t="str">
        <f t="shared" si="33"/>
        <v>Ok</v>
      </c>
      <c r="AA212" s="1">
        <f t="shared" si="28"/>
        <v>-500</v>
      </c>
      <c r="AB212" s="1" t="str">
        <f t="shared" si="34"/>
        <v>ok</v>
      </c>
      <c r="AC212" s="1" t="str">
        <f t="shared" si="35"/>
        <v>Late Delivery</v>
      </c>
    </row>
    <row r="213" spans="1:29" x14ac:dyDescent="0.45">
      <c r="A213" s="1" t="s">
        <v>649</v>
      </c>
      <c r="B213" s="2" cm="1">
        <f t="array" ref="B213:D213">DATEVALUE(VLOOKUP(A213,Raw_Data!A212:D2212,{2,3,4},0))</f>
        <v>45596</v>
      </c>
      <c r="C213" s="2">
        <v>45595</v>
      </c>
      <c r="D213" s="2">
        <v>45602</v>
      </c>
      <c r="E213" s="1" t="s">
        <v>2584</v>
      </c>
      <c r="F213" s="1" t="s">
        <v>69</v>
      </c>
      <c r="G213" s="1" t="s">
        <v>70</v>
      </c>
      <c r="H213" s="1" t="s">
        <v>71</v>
      </c>
      <c r="I213" s="1" t="s">
        <v>117</v>
      </c>
      <c r="J213" s="1">
        <v>1</v>
      </c>
      <c r="K213" s="1">
        <v>500</v>
      </c>
      <c r="L213" s="1">
        <f t="shared" si="29"/>
        <v>500</v>
      </c>
      <c r="M213" s="1" t="s">
        <v>2619</v>
      </c>
      <c r="N213" s="1" t="s">
        <v>30</v>
      </c>
      <c r="O213" s="1" t="s">
        <v>31</v>
      </c>
      <c r="P213" s="1" t="s">
        <v>85</v>
      </c>
      <c r="Q213" s="1" t="s">
        <v>45</v>
      </c>
      <c r="R213" s="1" t="s">
        <v>34</v>
      </c>
      <c r="S213" s="1" t="s">
        <v>2620</v>
      </c>
      <c r="T213" s="1">
        <v>7</v>
      </c>
      <c r="U213" s="1" t="str">
        <f t="shared" si="27"/>
        <v>Keep</v>
      </c>
      <c r="V213" s="1" t="str">
        <f t="shared" si="30"/>
        <v>Ok</v>
      </c>
      <c r="W213" s="1" t="str">
        <f>IF(Raw_Data!K213=0,"Missing","Valid")</f>
        <v>Valid</v>
      </c>
      <c r="X213" s="3" t="str">
        <f t="shared" si="31"/>
        <v>Dispatch Error</v>
      </c>
      <c r="Y213" s="1" t="str">
        <f t="shared" si="32"/>
        <v>Ok</v>
      </c>
      <c r="Z213" s="1" t="str">
        <f t="shared" si="33"/>
        <v>Ok</v>
      </c>
      <c r="AA213" s="1">
        <f t="shared" si="28"/>
        <v>500</v>
      </c>
      <c r="AB213" s="1" t="str">
        <f t="shared" si="34"/>
        <v>ok</v>
      </c>
      <c r="AC213" s="1" t="str">
        <f t="shared" si="35"/>
        <v>Not Returned</v>
      </c>
    </row>
    <row r="214" spans="1:29" x14ac:dyDescent="0.45">
      <c r="A214" s="1" t="s">
        <v>650</v>
      </c>
      <c r="B214" s="2" cm="1">
        <f t="array" ref="B214:D214">DATEVALUE(VLOOKUP(A214,Raw_Data!A213:D2213,{2,3,4},0))</f>
        <v>45634</v>
      </c>
      <c r="C214" s="2">
        <v>45635</v>
      </c>
      <c r="D214" s="2">
        <v>45638</v>
      </c>
      <c r="E214" s="1" t="s">
        <v>2531</v>
      </c>
      <c r="F214" s="1" t="s">
        <v>2608</v>
      </c>
      <c r="G214" s="1" t="s">
        <v>41</v>
      </c>
      <c r="H214" s="1" t="s">
        <v>42</v>
      </c>
      <c r="I214" s="1" t="s">
        <v>78</v>
      </c>
      <c r="J214" s="1">
        <v>0</v>
      </c>
      <c r="K214" s="1">
        <v>100</v>
      </c>
      <c r="L214" s="1">
        <f t="shared" si="29"/>
        <v>0</v>
      </c>
      <c r="M214" s="1" t="s">
        <v>29</v>
      </c>
      <c r="N214" s="1" t="s">
        <v>57</v>
      </c>
      <c r="O214" s="1" t="s">
        <v>44</v>
      </c>
      <c r="P214" s="1" t="s">
        <v>85</v>
      </c>
      <c r="Q214" s="1" t="s">
        <v>45</v>
      </c>
      <c r="R214" s="1" t="s">
        <v>34</v>
      </c>
      <c r="S214" s="1" t="s">
        <v>2620</v>
      </c>
      <c r="T214" s="1">
        <v>3</v>
      </c>
      <c r="U214" s="1" t="str">
        <f t="shared" si="27"/>
        <v>Keep</v>
      </c>
      <c r="V214" s="1" t="str">
        <f t="shared" si="30"/>
        <v>Fix</v>
      </c>
      <c r="W214" s="1" t="str">
        <f>IF(Raw_Data!K214=0,"Missing","Valid")</f>
        <v>Valid</v>
      </c>
      <c r="X214" s="3" t="str">
        <f t="shared" si="31"/>
        <v>OK</v>
      </c>
      <c r="Y214" s="1" t="str">
        <f t="shared" si="32"/>
        <v>Ok</v>
      </c>
      <c r="Z214" s="1" t="str">
        <f t="shared" si="33"/>
        <v>Ok</v>
      </c>
      <c r="AA214" s="1">
        <f t="shared" si="28"/>
        <v>0</v>
      </c>
      <c r="AB214" s="1" t="str">
        <f t="shared" si="34"/>
        <v>ok</v>
      </c>
      <c r="AC214" s="1" t="str">
        <f t="shared" si="35"/>
        <v>Not Returned</v>
      </c>
    </row>
    <row r="215" spans="1:29" x14ac:dyDescent="0.45">
      <c r="A215" s="1" t="s">
        <v>651</v>
      </c>
      <c r="B215" s="2" cm="1">
        <f t="array" ref="B215:D215">DATEVALUE(VLOOKUP(A215,Raw_Data!A214:D2214,{2,3,4},0))</f>
        <v>45311</v>
      </c>
      <c r="C215" s="2">
        <v>45310</v>
      </c>
      <c r="D215" s="2">
        <v>45317</v>
      </c>
      <c r="E215" s="1" t="s">
        <v>2527</v>
      </c>
      <c r="F215" s="1" t="s">
        <v>147</v>
      </c>
      <c r="G215" s="1" t="s">
        <v>147</v>
      </c>
      <c r="H215" s="1" t="s">
        <v>42</v>
      </c>
      <c r="I215" s="1" t="s">
        <v>122</v>
      </c>
      <c r="J215" s="1">
        <v>1</v>
      </c>
      <c r="K215" s="1">
        <v>500</v>
      </c>
      <c r="L215" s="1">
        <f t="shared" si="29"/>
        <v>500</v>
      </c>
      <c r="M215" s="1" t="s">
        <v>29</v>
      </c>
      <c r="N215" s="1" t="s">
        <v>57</v>
      </c>
      <c r="O215" s="1" t="s">
        <v>44</v>
      </c>
      <c r="P215" s="1" t="s">
        <v>85</v>
      </c>
      <c r="Q215" s="1" t="s">
        <v>33</v>
      </c>
      <c r="R215" s="1" t="s">
        <v>34</v>
      </c>
      <c r="S215" s="1" t="s">
        <v>2620</v>
      </c>
      <c r="T215" s="1">
        <v>7</v>
      </c>
      <c r="U215" s="1" t="str">
        <f t="shared" si="27"/>
        <v>Keep</v>
      </c>
      <c r="V215" s="1" t="str">
        <f t="shared" si="30"/>
        <v>Ok</v>
      </c>
      <c r="W215" s="1" t="str">
        <f>IF(Raw_Data!K215=0,"Missing","Valid")</f>
        <v>Valid</v>
      </c>
      <c r="X215" s="3" t="str">
        <f t="shared" si="31"/>
        <v>Dispatch Error</v>
      </c>
      <c r="Y215" s="1" t="str">
        <f t="shared" si="32"/>
        <v>Ok</v>
      </c>
      <c r="Z215" s="1" t="str">
        <f t="shared" si="33"/>
        <v>Ok</v>
      </c>
      <c r="AA215" s="1">
        <f t="shared" si="28"/>
        <v>500</v>
      </c>
      <c r="AB215" s="1" t="str">
        <f t="shared" si="34"/>
        <v>ok</v>
      </c>
      <c r="AC215" s="1" t="str">
        <f t="shared" si="35"/>
        <v>Not Returned</v>
      </c>
    </row>
    <row r="216" spans="1:29" x14ac:dyDescent="0.45">
      <c r="A216" s="1" t="s">
        <v>653</v>
      </c>
      <c r="B216" s="2" cm="1">
        <f t="array" ref="B216:D216">DATEVALUE(VLOOKUP(A216,Raw_Data!A215:D2215,{2,3,4},0))</f>
        <v>45600</v>
      </c>
      <c r="C216" s="2">
        <v>45599</v>
      </c>
      <c r="D216" s="2">
        <v>45603</v>
      </c>
      <c r="E216" s="1" t="s">
        <v>2537</v>
      </c>
      <c r="F216" s="1" t="s">
        <v>69</v>
      </c>
      <c r="G216" s="1" t="s">
        <v>70</v>
      </c>
      <c r="H216" s="1" t="s">
        <v>71</v>
      </c>
      <c r="I216" s="1" t="s">
        <v>72</v>
      </c>
      <c r="J216" s="1">
        <v>1</v>
      </c>
      <c r="K216" s="1">
        <v>1000</v>
      </c>
      <c r="L216" s="1">
        <f t="shared" si="29"/>
        <v>1000</v>
      </c>
      <c r="M216" s="1" t="s">
        <v>29</v>
      </c>
      <c r="N216" s="1" t="s">
        <v>30</v>
      </c>
      <c r="O216" s="1" t="s">
        <v>79</v>
      </c>
      <c r="P216" s="1" t="s">
        <v>32</v>
      </c>
      <c r="Q216" s="1" t="s">
        <v>33</v>
      </c>
      <c r="R216" s="1" t="s">
        <v>46</v>
      </c>
      <c r="S216" s="1" t="s">
        <v>254</v>
      </c>
      <c r="T216" s="1">
        <v>4</v>
      </c>
      <c r="U216" s="1" t="str">
        <f t="shared" si="27"/>
        <v>Keep</v>
      </c>
      <c r="V216" s="1" t="str">
        <f t="shared" si="30"/>
        <v>Ok</v>
      </c>
      <c r="W216" s="1" t="str">
        <f>IF(Raw_Data!K216=0,"Missing","Valid")</f>
        <v>Valid</v>
      </c>
      <c r="X216" s="3" t="str">
        <f t="shared" si="31"/>
        <v>Dispatch Error</v>
      </c>
      <c r="Y216" s="1" t="str">
        <f t="shared" si="32"/>
        <v>Ok</v>
      </c>
      <c r="Z216" s="1" t="str">
        <f t="shared" si="33"/>
        <v>Ok</v>
      </c>
      <c r="AA216" s="1">
        <f t="shared" si="28"/>
        <v>1000</v>
      </c>
      <c r="AB216" s="1" t="str">
        <f t="shared" si="34"/>
        <v>ok</v>
      </c>
      <c r="AC216" s="1" t="str">
        <f t="shared" si="35"/>
        <v>Damaged</v>
      </c>
    </row>
    <row r="217" spans="1:29" x14ac:dyDescent="0.45">
      <c r="A217" s="1" t="s">
        <v>655</v>
      </c>
      <c r="B217" s="2" cm="1">
        <f t="array" ref="B217:D217">DATEVALUE(VLOOKUP(A217,Raw_Data!A216:D2216,{2,3,4},0))</f>
        <v>45414</v>
      </c>
      <c r="C217" s="2">
        <v>45414</v>
      </c>
      <c r="D217" s="2">
        <v>45416</v>
      </c>
      <c r="E217" s="1" t="s">
        <v>2597</v>
      </c>
      <c r="F217" s="1" t="s">
        <v>2607</v>
      </c>
      <c r="G217" s="1" t="s">
        <v>41</v>
      </c>
      <c r="H217" s="1" t="s">
        <v>71</v>
      </c>
      <c r="I217" s="1" t="s">
        <v>72</v>
      </c>
      <c r="J217" s="1">
        <v>1</v>
      </c>
      <c r="K217" s="1">
        <v>2000</v>
      </c>
      <c r="L217" s="1">
        <f t="shared" si="29"/>
        <v>2000</v>
      </c>
      <c r="M217" s="1" t="s">
        <v>2619</v>
      </c>
      <c r="N217" s="1" t="s">
        <v>57</v>
      </c>
      <c r="O217" s="1" t="s">
        <v>31</v>
      </c>
      <c r="P217" s="1" t="s">
        <v>58</v>
      </c>
      <c r="Q217" s="1" t="s">
        <v>45</v>
      </c>
      <c r="R217" s="1" t="s">
        <v>2620</v>
      </c>
      <c r="S217" s="1" t="s">
        <v>2620</v>
      </c>
      <c r="T217" s="1">
        <v>2</v>
      </c>
      <c r="U217" s="1" t="str">
        <f t="shared" si="27"/>
        <v>Keep</v>
      </c>
      <c r="V217" s="1" t="str">
        <f t="shared" si="30"/>
        <v>Ok</v>
      </c>
      <c r="W217" s="1" t="str">
        <f>IF(Raw_Data!K217=0,"Missing","Valid")</f>
        <v>Valid</v>
      </c>
      <c r="X217" s="3" t="str">
        <f t="shared" si="31"/>
        <v>OK</v>
      </c>
      <c r="Y217" s="1" t="str">
        <f t="shared" si="32"/>
        <v>Ok</v>
      </c>
      <c r="Z217" s="1" t="str">
        <f t="shared" si="33"/>
        <v>Ok</v>
      </c>
      <c r="AA217" s="1">
        <f t="shared" si="28"/>
        <v>2000</v>
      </c>
      <c r="AB217" s="1" t="str">
        <f t="shared" si="34"/>
        <v>ok</v>
      </c>
      <c r="AC217" s="1" t="str">
        <f t="shared" si="35"/>
        <v>Not Returned</v>
      </c>
    </row>
    <row r="218" spans="1:29" x14ac:dyDescent="0.45">
      <c r="A218" s="1" t="s">
        <v>656</v>
      </c>
      <c r="B218" s="2" cm="1">
        <f t="array" ref="B218:D218">DATEVALUE(VLOOKUP(A218,Raw_Data!A217:D2217,{2,3,4},0))</f>
        <v>45360</v>
      </c>
      <c r="C218" s="2">
        <v>45362</v>
      </c>
      <c r="D218" s="2">
        <v>45369</v>
      </c>
      <c r="E218" s="1" t="s">
        <v>2568</v>
      </c>
      <c r="F218" s="1" t="s">
        <v>147</v>
      </c>
      <c r="G218" s="1" t="s">
        <v>147</v>
      </c>
      <c r="H218" s="1" t="s">
        <v>42</v>
      </c>
      <c r="I218" s="1" t="s">
        <v>78</v>
      </c>
      <c r="J218" s="1">
        <v>2</v>
      </c>
      <c r="K218" s="1">
        <v>0</v>
      </c>
      <c r="L218" s="1">
        <f t="shared" si="29"/>
        <v>0</v>
      </c>
      <c r="M218" s="1" t="s">
        <v>29</v>
      </c>
      <c r="N218" s="1" t="s">
        <v>93</v>
      </c>
      <c r="O218" s="1" t="s">
        <v>44</v>
      </c>
      <c r="P218" s="1" t="s">
        <v>85</v>
      </c>
      <c r="Q218" s="1" t="s">
        <v>45</v>
      </c>
      <c r="R218" s="1" t="s">
        <v>46</v>
      </c>
      <c r="S218" s="1" t="s">
        <v>47</v>
      </c>
      <c r="T218" s="1">
        <v>7</v>
      </c>
      <c r="U218" s="1" t="str">
        <f t="shared" si="27"/>
        <v>Keep</v>
      </c>
      <c r="V218" s="1" t="str">
        <f t="shared" si="30"/>
        <v>Ok</v>
      </c>
      <c r="W218" s="1" t="str">
        <f>IF(Raw_Data!K218=0,"Missing","Valid")</f>
        <v>Missing</v>
      </c>
      <c r="X218" s="3" t="str">
        <f t="shared" si="31"/>
        <v>OK</v>
      </c>
      <c r="Y218" s="1" t="str">
        <f t="shared" si="32"/>
        <v>Fix</v>
      </c>
      <c r="Z218" s="1" t="str">
        <f t="shared" si="33"/>
        <v>Ok</v>
      </c>
      <c r="AA218" s="1">
        <f t="shared" si="28"/>
        <v>0</v>
      </c>
      <c r="AB218" s="1" t="str">
        <f t="shared" si="34"/>
        <v>ok</v>
      </c>
      <c r="AC218" s="1" t="str">
        <f t="shared" si="35"/>
        <v>Late Delivery</v>
      </c>
    </row>
    <row r="219" spans="1:29" x14ac:dyDescent="0.45">
      <c r="A219" s="1" t="s">
        <v>657</v>
      </c>
      <c r="B219" s="2" cm="1">
        <f t="array" ref="B219:D219">DATEVALUE(VLOOKUP(A219,Raw_Data!A218:D2218,{2,3,4},0))</f>
        <v>45427</v>
      </c>
      <c r="C219" s="2">
        <v>45428</v>
      </c>
      <c r="D219" s="2">
        <v>45435</v>
      </c>
      <c r="E219" s="1" t="s">
        <v>2573</v>
      </c>
      <c r="F219" s="1" t="s">
        <v>168</v>
      </c>
      <c r="G219" s="1" t="s">
        <v>41</v>
      </c>
      <c r="H219" s="1" t="s">
        <v>71</v>
      </c>
      <c r="I219" s="1" t="s">
        <v>92</v>
      </c>
      <c r="J219" s="1">
        <v>1</v>
      </c>
      <c r="K219" s="1">
        <v>2000</v>
      </c>
      <c r="L219" s="1">
        <f t="shared" si="29"/>
        <v>2000</v>
      </c>
      <c r="M219" s="1" t="s">
        <v>2619</v>
      </c>
      <c r="N219" s="1" t="s">
        <v>57</v>
      </c>
      <c r="O219" s="1" t="s">
        <v>44</v>
      </c>
      <c r="P219" s="1" t="s">
        <v>32</v>
      </c>
      <c r="Q219" s="1" t="s">
        <v>45</v>
      </c>
      <c r="R219" s="1" t="s">
        <v>46</v>
      </c>
      <c r="S219" s="1" t="s">
        <v>47</v>
      </c>
      <c r="T219" s="1">
        <v>7</v>
      </c>
      <c r="U219" s="1" t="str">
        <f t="shared" si="27"/>
        <v>Keep</v>
      </c>
      <c r="V219" s="1" t="str">
        <f t="shared" si="30"/>
        <v>Ok</v>
      </c>
      <c r="W219" s="1" t="str">
        <f>IF(Raw_Data!K219=0,"Missing","Valid")</f>
        <v>Valid</v>
      </c>
      <c r="X219" s="3" t="str">
        <f t="shared" si="31"/>
        <v>OK</v>
      </c>
      <c r="Y219" s="1" t="str">
        <f t="shared" si="32"/>
        <v>Ok</v>
      </c>
      <c r="Z219" s="1" t="str">
        <f t="shared" si="33"/>
        <v>Ok</v>
      </c>
      <c r="AA219" s="1">
        <f t="shared" si="28"/>
        <v>2000</v>
      </c>
      <c r="AB219" s="1" t="str">
        <f t="shared" si="34"/>
        <v>ok</v>
      </c>
      <c r="AC219" s="1" t="str">
        <f t="shared" si="35"/>
        <v>Late Delivery</v>
      </c>
    </row>
    <row r="220" spans="1:29" x14ac:dyDescent="0.45">
      <c r="A220" s="1" t="s">
        <v>658</v>
      </c>
      <c r="B220" s="2" cm="1">
        <f t="array" ref="B220:D220">DATEVALUE(VLOOKUP(A220,Raw_Data!A219:D2219,{2,3,4},0))</f>
        <v>45457</v>
      </c>
      <c r="C220" s="2">
        <v>45460</v>
      </c>
      <c r="D220" s="2">
        <v>45465</v>
      </c>
      <c r="E220" s="1" t="s">
        <v>2537</v>
      </c>
      <c r="F220" s="1" t="s">
        <v>168</v>
      </c>
      <c r="G220" s="1" t="s">
        <v>41</v>
      </c>
      <c r="H220" s="1" t="s">
        <v>128</v>
      </c>
      <c r="I220" s="1" t="s">
        <v>129</v>
      </c>
      <c r="J220" s="1">
        <v>-1</v>
      </c>
      <c r="K220" s="1">
        <v>0</v>
      </c>
      <c r="L220" s="1">
        <f t="shared" si="29"/>
        <v>0</v>
      </c>
      <c r="M220" s="1" t="s">
        <v>63</v>
      </c>
      <c r="N220" s="1" t="s">
        <v>30</v>
      </c>
      <c r="O220" s="1" t="s">
        <v>44</v>
      </c>
      <c r="P220" s="1" t="s">
        <v>58</v>
      </c>
      <c r="Q220" s="1" t="s">
        <v>45</v>
      </c>
      <c r="R220" s="1" t="s">
        <v>34</v>
      </c>
      <c r="S220" s="1" t="s">
        <v>2620</v>
      </c>
      <c r="T220" s="1">
        <v>5</v>
      </c>
      <c r="U220" s="1" t="str">
        <f t="shared" si="27"/>
        <v>Keep</v>
      </c>
      <c r="V220" s="1" t="str">
        <f t="shared" si="30"/>
        <v>Fix</v>
      </c>
      <c r="W220" s="1" t="str">
        <f>IF(Raw_Data!K220=0,"Missing","Valid")</f>
        <v>Missing</v>
      </c>
      <c r="X220" s="3" t="str">
        <f t="shared" si="31"/>
        <v>OK</v>
      </c>
      <c r="Y220" s="1" t="str">
        <f t="shared" si="32"/>
        <v>Fix</v>
      </c>
      <c r="Z220" s="1" t="str">
        <f t="shared" si="33"/>
        <v>Ok</v>
      </c>
      <c r="AA220" s="1">
        <f t="shared" si="28"/>
        <v>0</v>
      </c>
      <c r="AB220" s="1" t="str">
        <f t="shared" si="34"/>
        <v>ok</v>
      </c>
      <c r="AC220" s="1" t="str">
        <f t="shared" si="35"/>
        <v>Not Returned</v>
      </c>
    </row>
    <row r="221" spans="1:29" x14ac:dyDescent="0.45">
      <c r="A221" s="1" t="s">
        <v>2494</v>
      </c>
      <c r="B221" s="2" cm="1">
        <f t="array" ref="B221:D221">DATEVALUE(VLOOKUP(A221,Raw_Data!A220:D2220,{2,3,4},0))</f>
        <v>45298</v>
      </c>
      <c r="C221" s="2">
        <v>45297</v>
      </c>
      <c r="D221" s="2">
        <v>45301</v>
      </c>
      <c r="E221" s="1" t="s">
        <v>2592</v>
      </c>
      <c r="F221" s="1" t="s">
        <v>168</v>
      </c>
      <c r="G221" s="1" t="s">
        <v>41</v>
      </c>
      <c r="H221" s="1" t="s">
        <v>27</v>
      </c>
      <c r="I221" s="1" t="s">
        <v>55</v>
      </c>
      <c r="J221" s="1">
        <v>2</v>
      </c>
      <c r="K221" s="1">
        <v>100</v>
      </c>
      <c r="L221" s="1">
        <f t="shared" si="29"/>
        <v>200</v>
      </c>
      <c r="M221" s="1" t="s">
        <v>29</v>
      </c>
      <c r="N221" s="1" t="s">
        <v>57</v>
      </c>
      <c r="O221" s="1" t="s">
        <v>31</v>
      </c>
      <c r="P221" s="1" t="s">
        <v>85</v>
      </c>
      <c r="Q221" s="1" t="s">
        <v>45</v>
      </c>
      <c r="R221" s="1" t="s">
        <v>34</v>
      </c>
      <c r="S221" s="1" t="s">
        <v>2620</v>
      </c>
      <c r="T221" s="1">
        <v>4</v>
      </c>
      <c r="U221" s="1" t="str">
        <f t="shared" si="27"/>
        <v>Keep</v>
      </c>
      <c r="V221" s="1" t="str">
        <f t="shared" si="30"/>
        <v>Ok</v>
      </c>
      <c r="W221" s="1" t="str">
        <f>IF(Raw_Data!K221=0,"Missing","Valid")</f>
        <v>Valid</v>
      </c>
      <c r="X221" s="3" t="str">
        <f t="shared" si="31"/>
        <v>Dispatch Error</v>
      </c>
      <c r="Y221" s="1" t="str">
        <f t="shared" si="32"/>
        <v>Ok</v>
      </c>
      <c r="Z221" s="1" t="str">
        <f t="shared" si="33"/>
        <v>Ok</v>
      </c>
      <c r="AA221" s="1">
        <f t="shared" si="28"/>
        <v>200</v>
      </c>
      <c r="AB221" s="1" t="str">
        <f t="shared" si="34"/>
        <v>ok</v>
      </c>
      <c r="AC221" s="1" t="str">
        <f t="shared" si="35"/>
        <v>Not Returned</v>
      </c>
    </row>
    <row r="222" spans="1:29" x14ac:dyDescent="0.45">
      <c r="A222" s="1" t="s">
        <v>662</v>
      </c>
      <c r="B222" s="2" cm="1">
        <f t="array" ref="B222:D222">DATEVALUE(VLOOKUP(A222,Raw_Data!A221:D2221,{2,3,4},0))</f>
        <v>45381</v>
      </c>
      <c r="C222" s="2">
        <v>45383</v>
      </c>
      <c r="D222" s="2">
        <v>45387</v>
      </c>
      <c r="E222" s="1" t="s">
        <v>2583</v>
      </c>
      <c r="F222" s="1" t="s">
        <v>2606</v>
      </c>
      <c r="G222" s="1" t="s">
        <v>26</v>
      </c>
      <c r="H222" s="1" t="s">
        <v>27</v>
      </c>
      <c r="I222" s="1" t="s">
        <v>55</v>
      </c>
      <c r="J222" s="1">
        <v>1</v>
      </c>
      <c r="K222" s="1">
        <v>100</v>
      </c>
      <c r="L222" s="1">
        <f t="shared" si="29"/>
        <v>100</v>
      </c>
      <c r="M222" s="1" t="s">
        <v>29</v>
      </c>
      <c r="N222" s="1" t="s">
        <v>30</v>
      </c>
      <c r="O222" s="1" t="s">
        <v>44</v>
      </c>
      <c r="P222" s="1" t="s">
        <v>85</v>
      </c>
      <c r="Q222" s="1" t="s">
        <v>33</v>
      </c>
      <c r="R222" s="1" t="s">
        <v>2620</v>
      </c>
      <c r="S222" s="1" t="s">
        <v>2620</v>
      </c>
      <c r="T222" s="1">
        <v>4</v>
      </c>
      <c r="U222" s="1" t="str">
        <f t="shared" si="27"/>
        <v>Keep</v>
      </c>
      <c r="V222" s="1" t="str">
        <f t="shared" si="30"/>
        <v>Ok</v>
      </c>
      <c r="W222" s="1" t="str">
        <f>IF(Raw_Data!K222=0,"Missing","Valid")</f>
        <v>Valid</v>
      </c>
      <c r="X222" s="3" t="str">
        <f t="shared" si="31"/>
        <v>OK</v>
      </c>
      <c r="Y222" s="1" t="str">
        <f t="shared" si="32"/>
        <v>Ok</v>
      </c>
      <c r="Z222" s="1" t="str">
        <f t="shared" si="33"/>
        <v>Ok</v>
      </c>
      <c r="AA222" s="1">
        <f t="shared" si="28"/>
        <v>100</v>
      </c>
      <c r="AB222" s="1" t="str">
        <f t="shared" si="34"/>
        <v>ok</v>
      </c>
      <c r="AC222" s="1" t="str">
        <f t="shared" si="35"/>
        <v>Not Returned</v>
      </c>
    </row>
    <row r="223" spans="1:29" x14ac:dyDescent="0.45">
      <c r="A223" s="1" t="s">
        <v>664</v>
      </c>
      <c r="B223" s="2" cm="1">
        <f t="array" ref="B223:D223">DATEVALUE(VLOOKUP(A223,Raw_Data!A222:D2222,{2,3,4},0))</f>
        <v>45477</v>
      </c>
      <c r="C223" s="2">
        <v>45475</v>
      </c>
      <c r="D223" s="2">
        <v>45479</v>
      </c>
      <c r="E223" s="1" t="s">
        <v>2593</v>
      </c>
      <c r="F223" s="1" t="s">
        <v>2609</v>
      </c>
      <c r="G223" s="1" t="s">
        <v>116</v>
      </c>
      <c r="H223" s="1" t="s">
        <v>27</v>
      </c>
      <c r="I223" s="1" t="s">
        <v>55</v>
      </c>
      <c r="J223" s="1">
        <v>0</v>
      </c>
      <c r="K223" s="1">
        <v>100</v>
      </c>
      <c r="L223" s="1">
        <f t="shared" si="29"/>
        <v>0</v>
      </c>
      <c r="M223" s="1" t="s">
        <v>29</v>
      </c>
      <c r="N223" s="1" t="s">
        <v>57</v>
      </c>
      <c r="O223" s="1" t="s">
        <v>31</v>
      </c>
      <c r="P223" s="1" t="s">
        <v>58</v>
      </c>
      <c r="Q223" s="1" t="s">
        <v>33</v>
      </c>
      <c r="R223" s="1" t="s">
        <v>34</v>
      </c>
      <c r="S223" s="1" t="s">
        <v>2620</v>
      </c>
      <c r="T223" s="1">
        <v>4</v>
      </c>
      <c r="U223" s="1" t="str">
        <f t="shared" si="27"/>
        <v>Keep</v>
      </c>
      <c r="V223" s="1" t="str">
        <f t="shared" si="30"/>
        <v>Fix</v>
      </c>
      <c r="W223" s="1" t="str">
        <f>IF(Raw_Data!K223=0,"Missing","Valid")</f>
        <v>Valid</v>
      </c>
      <c r="X223" s="3" t="str">
        <f t="shared" si="31"/>
        <v>Dispatch Error</v>
      </c>
      <c r="Y223" s="1" t="str">
        <f t="shared" si="32"/>
        <v>Ok</v>
      </c>
      <c r="Z223" s="1" t="str">
        <f t="shared" si="33"/>
        <v>Ok</v>
      </c>
      <c r="AA223" s="1">
        <f t="shared" si="28"/>
        <v>0</v>
      </c>
      <c r="AB223" s="1" t="str">
        <f t="shared" si="34"/>
        <v>ok</v>
      </c>
      <c r="AC223" s="1" t="str">
        <f t="shared" si="35"/>
        <v>Not Returned</v>
      </c>
    </row>
    <row r="224" spans="1:29" x14ac:dyDescent="0.45">
      <c r="A224" s="1" t="s">
        <v>666</v>
      </c>
      <c r="B224" s="2" cm="1">
        <f t="array" ref="B224:D224">DATEVALUE(VLOOKUP(A224,Raw_Data!A223:D2223,{2,3,4},0))</f>
        <v>45618</v>
      </c>
      <c r="C224" s="2">
        <v>45620</v>
      </c>
      <c r="D224" s="2">
        <v>45626</v>
      </c>
      <c r="E224" s="1" t="s">
        <v>2581</v>
      </c>
      <c r="F224" s="1" t="s">
        <v>2608</v>
      </c>
      <c r="G224" s="1" t="s">
        <v>41</v>
      </c>
      <c r="H224" s="1" t="s">
        <v>128</v>
      </c>
      <c r="I224" s="1" t="s">
        <v>169</v>
      </c>
      <c r="J224" s="1">
        <v>-1</v>
      </c>
      <c r="K224" s="1">
        <v>100</v>
      </c>
      <c r="L224" s="1">
        <f t="shared" si="29"/>
        <v>-100</v>
      </c>
      <c r="M224" s="1" t="s">
        <v>29</v>
      </c>
      <c r="N224" s="1" t="s">
        <v>57</v>
      </c>
      <c r="O224" s="1" t="s">
        <v>64</v>
      </c>
      <c r="P224" s="1" t="s">
        <v>85</v>
      </c>
      <c r="Q224" s="1" t="s">
        <v>45</v>
      </c>
      <c r="R224" s="1" t="s">
        <v>46</v>
      </c>
      <c r="S224" s="1" t="s">
        <v>245</v>
      </c>
      <c r="T224" s="1">
        <v>6</v>
      </c>
      <c r="U224" s="1" t="str">
        <f t="shared" si="27"/>
        <v>Keep</v>
      </c>
      <c r="V224" s="1" t="str">
        <f t="shared" si="30"/>
        <v>Fix</v>
      </c>
      <c r="W224" s="1" t="str">
        <f>IF(Raw_Data!K224=0,"Missing","Valid")</f>
        <v>Valid</v>
      </c>
      <c r="X224" s="3" t="str">
        <f t="shared" si="31"/>
        <v>OK</v>
      </c>
      <c r="Y224" s="1" t="str">
        <f t="shared" si="32"/>
        <v>Ok</v>
      </c>
      <c r="Z224" s="1" t="str">
        <f t="shared" si="33"/>
        <v>Ok</v>
      </c>
      <c r="AA224" s="1">
        <f t="shared" si="28"/>
        <v>-100</v>
      </c>
      <c r="AB224" s="1" t="str">
        <f t="shared" si="34"/>
        <v>ok</v>
      </c>
      <c r="AC224" s="1" t="str">
        <f t="shared" si="35"/>
        <v>Wrong Item</v>
      </c>
    </row>
    <row r="225" spans="1:29" x14ac:dyDescent="0.45">
      <c r="A225" s="1" t="s">
        <v>668</v>
      </c>
      <c r="B225" s="2" cm="1">
        <f t="array" ref="B225:D225">DATEVALUE(VLOOKUP(A225,Raw_Data!A224:D2224,{2,3,4},0))</f>
        <v>45614</v>
      </c>
      <c r="C225" s="2">
        <v>45613</v>
      </c>
      <c r="D225" s="2">
        <v>45613</v>
      </c>
      <c r="E225" s="1" t="s">
        <v>2554</v>
      </c>
      <c r="F225" s="1" t="s">
        <v>2607</v>
      </c>
      <c r="G225" s="1" t="s">
        <v>41</v>
      </c>
      <c r="H225" s="1" t="s">
        <v>27</v>
      </c>
      <c r="I225" s="1" t="s">
        <v>28</v>
      </c>
      <c r="J225" s="1">
        <v>2</v>
      </c>
      <c r="K225" s="1">
        <v>100</v>
      </c>
      <c r="L225" s="1">
        <f t="shared" si="29"/>
        <v>200</v>
      </c>
      <c r="M225" s="1" t="s">
        <v>56</v>
      </c>
      <c r="N225" s="1" t="s">
        <v>93</v>
      </c>
      <c r="O225" s="1" t="s">
        <v>79</v>
      </c>
      <c r="P225" s="1" t="s">
        <v>58</v>
      </c>
      <c r="Q225" s="1" t="s">
        <v>45</v>
      </c>
      <c r="R225" s="1" t="s">
        <v>34</v>
      </c>
      <c r="S225" s="1" t="s">
        <v>2620</v>
      </c>
      <c r="T225" s="1">
        <v>0</v>
      </c>
      <c r="U225" s="1" t="str">
        <f t="shared" si="27"/>
        <v>Keep</v>
      </c>
      <c r="V225" s="1" t="str">
        <f t="shared" si="30"/>
        <v>Ok</v>
      </c>
      <c r="W225" s="1" t="str">
        <f>IF(Raw_Data!K225=0,"Missing","Valid")</f>
        <v>Valid</v>
      </c>
      <c r="X225" s="3" t="str">
        <f t="shared" si="31"/>
        <v>Dispatch Error</v>
      </c>
      <c r="Y225" s="1" t="str">
        <f t="shared" si="32"/>
        <v>Ok</v>
      </c>
      <c r="Z225" s="1" t="str">
        <f t="shared" si="33"/>
        <v>Ok</v>
      </c>
      <c r="AA225" s="1">
        <f t="shared" si="28"/>
        <v>200</v>
      </c>
      <c r="AB225" s="1" t="str">
        <f t="shared" si="34"/>
        <v>ok</v>
      </c>
      <c r="AC225" s="1" t="str">
        <f t="shared" si="35"/>
        <v>Not Returned</v>
      </c>
    </row>
    <row r="226" spans="1:29" x14ac:dyDescent="0.45">
      <c r="A226" s="1" t="s">
        <v>669</v>
      </c>
      <c r="B226" s="2" cm="1">
        <f t="array" ref="B226:D226">DATEVALUE(VLOOKUP(A226,Raw_Data!A225:D2225,{2,3,4},0))</f>
        <v>45493</v>
      </c>
      <c r="C226" s="2">
        <v>45492</v>
      </c>
      <c r="D226" s="2">
        <v>45499</v>
      </c>
      <c r="E226" s="1" t="s">
        <v>2588</v>
      </c>
      <c r="F226" s="1" t="s">
        <v>2606</v>
      </c>
      <c r="G226" s="1" t="s">
        <v>26</v>
      </c>
      <c r="H226" s="1" t="s">
        <v>128</v>
      </c>
      <c r="I226" s="1" t="s">
        <v>231</v>
      </c>
      <c r="J226" s="1">
        <v>0</v>
      </c>
      <c r="K226" s="1">
        <v>500</v>
      </c>
      <c r="L226" s="1">
        <f t="shared" si="29"/>
        <v>0</v>
      </c>
      <c r="M226" s="1" t="s">
        <v>56</v>
      </c>
      <c r="N226" s="1" t="s">
        <v>30</v>
      </c>
      <c r="O226" s="1" t="s">
        <v>79</v>
      </c>
      <c r="P226" s="1" t="s">
        <v>32</v>
      </c>
      <c r="Q226" s="1" t="s">
        <v>45</v>
      </c>
      <c r="R226" s="1" t="s">
        <v>2620</v>
      </c>
      <c r="S226" s="1" t="s">
        <v>2620</v>
      </c>
      <c r="T226" s="1">
        <v>7</v>
      </c>
      <c r="U226" s="1" t="str">
        <f t="shared" si="27"/>
        <v>Keep</v>
      </c>
      <c r="V226" s="1" t="str">
        <f t="shared" si="30"/>
        <v>Fix</v>
      </c>
      <c r="W226" s="1" t="str">
        <f>IF(Raw_Data!K226=0,"Missing","Valid")</f>
        <v>Valid</v>
      </c>
      <c r="X226" s="3" t="str">
        <f t="shared" si="31"/>
        <v>Dispatch Error</v>
      </c>
      <c r="Y226" s="1" t="str">
        <f t="shared" si="32"/>
        <v>Ok</v>
      </c>
      <c r="Z226" s="1" t="str">
        <f t="shared" si="33"/>
        <v>Ok</v>
      </c>
      <c r="AA226" s="1">
        <f t="shared" si="28"/>
        <v>0</v>
      </c>
      <c r="AB226" s="1" t="str">
        <f t="shared" si="34"/>
        <v>ok</v>
      </c>
      <c r="AC226" s="1" t="str">
        <f t="shared" si="35"/>
        <v>Not Returned</v>
      </c>
    </row>
    <row r="227" spans="1:29" x14ac:dyDescent="0.45">
      <c r="A227" s="1" t="s">
        <v>670</v>
      </c>
      <c r="B227" s="2" cm="1">
        <f t="array" ref="B227:D227">DATEVALUE(VLOOKUP(A227,Raw_Data!A226:D2226,{2,3,4},0))</f>
        <v>45615</v>
      </c>
      <c r="C227" s="2">
        <v>45618</v>
      </c>
      <c r="D227" s="2">
        <v>45623</v>
      </c>
      <c r="E227" s="1" t="s">
        <v>2566</v>
      </c>
      <c r="F227" s="1" t="s">
        <v>168</v>
      </c>
      <c r="G227" s="1" t="s">
        <v>41</v>
      </c>
      <c r="H227" s="1" t="s">
        <v>27</v>
      </c>
      <c r="I227" s="1" t="s">
        <v>55</v>
      </c>
      <c r="J227" s="1">
        <v>3</v>
      </c>
      <c r="K227" s="1">
        <v>0</v>
      </c>
      <c r="L227" s="1">
        <f t="shared" si="29"/>
        <v>0</v>
      </c>
      <c r="M227" s="1" t="s">
        <v>29</v>
      </c>
      <c r="N227" s="1" t="s">
        <v>30</v>
      </c>
      <c r="O227" s="1" t="s">
        <v>31</v>
      </c>
      <c r="P227" s="1" t="s">
        <v>58</v>
      </c>
      <c r="Q227" s="1" t="s">
        <v>45</v>
      </c>
      <c r="R227" s="1" t="s">
        <v>2620</v>
      </c>
      <c r="S227" s="1" t="s">
        <v>2620</v>
      </c>
      <c r="T227" s="1">
        <v>5</v>
      </c>
      <c r="U227" s="1" t="str">
        <f t="shared" si="27"/>
        <v>Keep</v>
      </c>
      <c r="V227" s="1" t="str">
        <f t="shared" si="30"/>
        <v>Ok</v>
      </c>
      <c r="W227" s="1" t="str">
        <f>IF(Raw_Data!K227=0,"Missing","Valid")</f>
        <v>Missing</v>
      </c>
      <c r="X227" s="3" t="str">
        <f t="shared" si="31"/>
        <v>OK</v>
      </c>
      <c r="Y227" s="1" t="str">
        <f t="shared" si="32"/>
        <v>Fix</v>
      </c>
      <c r="Z227" s="1" t="str">
        <f t="shared" si="33"/>
        <v>Ok</v>
      </c>
      <c r="AA227" s="1">
        <f t="shared" si="28"/>
        <v>0</v>
      </c>
      <c r="AB227" s="1" t="str">
        <f t="shared" si="34"/>
        <v>ok</v>
      </c>
      <c r="AC227" s="1" t="str">
        <f t="shared" si="35"/>
        <v>Not Returned</v>
      </c>
    </row>
    <row r="228" spans="1:29" x14ac:dyDescent="0.45">
      <c r="A228" s="1" t="s">
        <v>671</v>
      </c>
      <c r="B228" s="2" cm="1">
        <f t="array" ref="B228:D228">DATEVALUE(VLOOKUP(A228,Raw_Data!A227:D2227,{2,3,4},0))</f>
        <v>45544</v>
      </c>
      <c r="C228" s="2">
        <v>45546</v>
      </c>
      <c r="D228" s="2">
        <v>45547</v>
      </c>
      <c r="E228" s="1" t="s">
        <v>2590</v>
      </c>
      <c r="F228" s="1" t="s">
        <v>168</v>
      </c>
      <c r="G228" s="1" t="s">
        <v>41</v>
      </c>
      <c r="H228" s="1" t="s">
        <v>128</v>
      </c>
      <c r="I228" s="1" t="s">
        <v>169</v>
      </c>
      <c r="J228" s="1">
        <v>0</v>
      </c>
      <c r="K228" s="1">
        <v>100</v>
      </c>
      <c r="L228" s="1">
        <f t="shared" si="29"/>
        <v>0</v>
      </c>
      <c r="M228" s="1" t="s">
        <v>29</v>
      </c>
      <c r="N228" s="1" t="s">
        <v>30</v>
      </c>
      <c r="O228" s="1" t="s">
        <v>44</v>
      </c>
      <c r="P228" s="1" t="s">
        <v>85</v>
      </c>
      <c r="Q228" s="1" t="s">
        <v>45</v>
      </c>
      <c r="R228" s="1" t="s">
        <v>34</v>
      </c>
      <c r="S228" s="1" t="s">
        <v>2620</v>
      </c>
      <c r="T228" s="1">
        <v>1</v>
      </c>
      <c r="U228" s="1" t="str">
        <f t="shared" si="27"/>
        <v>Keep</v>
      </c>
      <c r="V228" s="1" t="str">
        <f t="shared" si="30"/>
        <v>Fix</v>
      </c>
      <c r="W228" s="1" t="str">
        <f>IF(Raw_Data!K228=0,"Missing","Valid")</f>
        <v>Valid</v>
      </c>
      <c r="X228" s="3" t="str">
        <f t="shared" si="31"/>
        <v>OK</v>
      </c>
      <c r="Y228" s="1" t="str">
        <f t="shared" si="32"/>
        <v>Ok</v>
      </c>
      <c r="Z228" s="1" t="str">
        <f t="shared" si="33"/>
        <v>Ok</v>
      </c>
      <c r="AA228" s="1">
        <f t="shared" si="28"/>
        <v>0</v>
      </c>
      <c r="AB228" s="1" t="str">
        <f t="shared" si="34"/>
        <v>ok</v>
      </c>
      <c r="AC228" s="1" t="str">
        <f t="shared" si="35"/>
        <v>Not Returned</v>
      </c>
    </row>
    <row r="229" spans="1:29" x14ac:dyDescent="0.45">
      <c r="A229" s="1" t="s">
        <v>673</v>
      </c>
      <c r="B229" s="2" cm="1">
        <f t="array" ref="B229:D229">DATEVALUE(VLOOKUP(A229,Raw_Data!A228:D2228,{2,3,4},0))</f>
        <v>45360</v>
      </c>
      <c r="C229" s="2">
        <v>45363</v>
      </c>
      <c r="D229" s="2">
        <v>45366</v>
      </c>
      <c r="E229" s="1" t="s">
        <v>2597</v>
      </c>
      <c r="F229" s="1" t="s">
        <v>2609</v>
      </c>
      <c r="G229" s="1" t="s">
        <v>116</v>
      </c>
      <c r="H229" s="1" t="s">
        <v>71</v>
      </c>
      <c r="I229" s="1" t="s">
        <v>72</v>
      </c>
      <c r="J229" s="1">
        <v>-1</v>
      </c>
      <c r="K229" s="1">
        <v>1000</v>
      </c>
      <c r="L229" s="1">
        <f t="shared" si="29"/>
        <v>-1000</v>
      </c>
      <c r="M229" s="1" t="s">
        <v>29</v>
      </c>
      <c r="N229" s="1" t="s">
        <v>93</v>
      </c>
      <c r="O229" s="1" t="s">
        <v>79</v>
      </c>
      <c r="P229" s="1" t="s">
        <v>58</v>
      </c>
      <c r="Q229" s="1" t="s">
        <v>45</v>
      </c>
      <c r="R229" s="1" t="s">
        <v>46</v>
      </c>
      <c r="S229" s="1" t="s">
        <v>47</v>
      </c>
      <c r="T229" s="1">
        <v>3</v>
      </c>
      <c r="U229" s="1" t="str">
        <f t="shared" si="27"/>
        <v>Keep</v>
      </c>
      <c r="V229" s="1" t="str">
        <f t="shared" si="30"/>
        <v>Fix</v>
      </c>
      <c r="W229" s="1" t="str">
        <f>IF(Raw_Data!K229=0,"Missing","Valid")</f>
        <v>Valid</v>
      </c>
      <c r="X229" s="3" t="str">
        <f t="shared" si="31"/>
        <v>OK</v>
      </c>
      <c r="Y229" s="1" t="str">
        <f t="shared" si="32"/>
        <v>Ok</v>
      </c>
      <c r="Z229" s="1" t="str">
        <f t="shared" si="33"/>
        <v>Ok</v>
      </c>
      <c r="AA229" s="1">
        <f t="shared" si="28"/>
        <v>-1000</v>
      </c>
      <c r="AB229" s="1" t="str">
        <f t="shared" si="34"/>
        <v>ok</v>
      </c>
      <c r="AC229" s="1" t="str">
        <f t="shared" si="35"/>
        <v>Late Delivery</v>
      </c>
    </row>
    <row r="230" spans="1:29" x14ac:dyDescent="0.45">
      <c r="A230" s="1" t="s">
        <v>676</v>
      </c>
      <c r="B230" s="2" cm="1">
        <f t="array" ref="B230:D230">DATEVALUE(VLOOKUP(A230,Raw_Data!A229:D2229,{2,3,4},0))</f>
        <v>45453</v>
      </c>
      <c r="C230" s="2">
        <v>45456</v>
      </c>
      <c r="D230" s="2">
        <v>45459</v>
      </c>
      <c r="E230" s="1" t="s">
        <v>2597</v>
      </c>
      <c r="F230" s="1" t="s">
        <v>2609</v>
      </c>
      <c r="G230" s="1" t="s">
        <v>116</v>
      </c>
      <c r="H230" s="1" t="s">
        <v>128</v>
      </c>
      <c r="I230" s="1" t="s">
        <v>231</v>
      </c>
      <c r="J230" s="1">
        <v>0</v>
      </c>
      <c r="K230" s="1">
        <v>0</v>
      </c>
      <c r="L230" s="1">
        <f t="shared" si="29"/>
        <v>0</v>
      </c>
      <c r="M230" s="1" t="s">
        <v>29</v>
      </c>
      <c r="N230" s="1" t="s">
        <v>30</v>
      </c>
      <c r="O230" s="1" t="s">
        <v>79</v>
      </c>
      <c r="P230" s="1" t="s">
        <v>58</v>
      </c>
      <c r="Q230" s="1" t="s">
        <v>33</v>
      </c>
      <c r="R230" s="1" t="s">
        <v>46</v>
      </c>
      <c r="S230" s="1" t="s">
        <v>254</v>
      </c>
      <c r="T230" s="1">
        <v>3</v>
      </c>
      <c r="U230" s="1" t="str">
        <f t="shared" si="27"/>
        <v>Keep</v>
      </c>
      <c r="V230" s="1" t="str">
        <f t="shared" si="30"/>
        <v>Fix</v>
      </c>
      <c r="W230" s="1" t="str">
        <f>IF(Raw_Data!K230=0,"Missing","Valid")</f>
        <v>Missing</v>
      </c>
      <c r="X230" s="3" t="str">
        <f t="shared" si="31"/>
        <v>OK</v>
      </c>
      <c r="Y230" s="1" t="str">
        <f t="shared" si="32"/>
        <v>Fix</v>
      </c>
      <c r="Z230" s="1" t="str">
        <f t="shared" si="33"/>
        <v>Ok</v>
      </c>
      <c r="AA230" s="1">
        <f t="shared" si="28"/>
        <v>0</v>
      </c>
      <c r="AB230" s="1" t="str">
        <f t="shared" si="34"/>
        <v>ok</v>
      </c>
      <c r="AC230" s="1" t="str">
        <f t="shared" si="35"/>
        <v>Damaged</v>
      </c>
    </row>
    <row r="231" spans="1:29" x14ac:dyDescent="0.45">
      <c r="A231" s="1" t="s">
        <v>678</v>
      </c>
      <c r="B231" s="2" cm="1">
        <f t="array" ref="B231:D231">DATEVALUE(VLOOKUP(A231,Raw_Data!A230:D2230,{2,3,4},0))</f>
        <v>45507</v>
      </c>
      <c r="C231" s="2">
        <v>45508</v>
      </c>
      <c r="D231" s="2">
        <v>45510</v>
      </c>
      <c r="E231" s="1" t="s">
        <v>2543</v>
      </c>
      <c r="F231" s="1" t="s">
        <v>69</v>
      </c>
      <c r="G231" s="1" t="s">
        <v>70</v>
      </c>
      <c r="H231" s="1" t="s">
        <v>27</v>
      </c>
      <c r="I231" s="1" t="s">
        <v>55</v>
      </c>
      <c r="J231" s="1">
        <v>-1</v>
      </c>
      <c r="K231" s="1">
        <v>100</v>
      </c>
      <c r="L231" s="1">
        <f t="shared" si="29"/>
        <v>-100</v>
      </c>
      <c r="M231" s="1" t="s">
        <v>29</v>
      </c>
      <c r="N231" s="1" t="s">
        <v>30</v>
      </c>
      <c r="O231" s="1" t="s">
        <v>79</v>
      </c>
      <c r="P231" s="1" t="s">
        <v>32</v>
      </c>
      <c r="Q231" s="1" t="s">
        <v>45</v>
      </c>
      <c r="R231" s="1" t="s">
        <v>46</v>
      </c>
      <c r="S231" s="1" t="s">
        <v>245</v>
      </c>
      <c r="T231" s="1">
        <v>2</v>
      </c>
      <c r="U231" s="1" t="str">
        <f t="shared" si="27"/>
        <v>Keep</v>
      </c>
      <c r="V231" s="1" t="str">
        <f t="shared" si="30"/>
        <v>Fix</v>
      </c>
      <c r="W231" s="1" t="str">
        <f>IF(Raw_Data!K231=0,"Missing","Valid")</f>
        <v>Valid</v>
      </c>
      <c r="X231" s="3" t="str">
        <f t="shared" si="31"/>
        <v>OK</v>
      </c>
      <c r="Y231" s="1" t="str">
        <f t="shared" si="32"/>
        <v>Ok</v>
      </c>
      <c r="Z231" s="1" t="str">
        <f t="shared" si="33"/>
        <v>Ok</v>
      </c>
      <c r="AA231" s="1">
        <f t="shared" si="28"/>
        <v>-100</v>
      </c>
      <c r="AB231" s="1" t="str">
        <f t="shared" si="34"/>
        <v>ok</v>
      </c>
      <c r="AC231" s="1" t="str">
        <f t="shared" si="35"/>
        <v>Wrong Item</v>
      </c>
    </row>
    <row r="232" spans="1:29" x14ac:dyDescent="0.45">
      <c r="A232" s="1" t="s">
        <v>679</v>
      </c>
      <c r="B232" s="2" cm="1">
        <f t="array" ref="B232:D232">DATEVALUE(VLOOKUP(A232,Raw_Data!A231:D2231,{2,3,4},0))</f>
        <v>45465</v>
      </c>
      <c r="C232" s="2">
        <v>45468</v>
      </c>
      <c r="D232" s="2">
        <v>45473</v>
      </c>
      <c r="E232" s="1" t="s">
        <v>2542</v>
      </c>
      <c r="F232" s="1" t="s">
        <v>168</v>
      </c>
      <c r="G232" s="1" t="s">
        <v>41</v>
      </c>
      <c r="H232" s="1" t="s">
        <v>71</v>
      </c>
      <c r="I232" s="1" t="s">
        <v>117</v>
      </c>
      <c r="J232" s="1">
        <v>-1</v>
      </c>
      <c r="K232" s="1">
        <v>500</v>
      </c>
      <c r="L232" s="1">
        <f t="shared" si="29"/>
        <v>-500</v>
      </c>
      <c r="M232" s="1" t="s">
        <v>2619</v>
      </c>
      <c r="N232" s="1" t="s">
        <v>57</v>
      </c>
      <c r="O232" s="1" t="s">
        <v>44</v>
      </c>
      <c r="P232" s="1" t="s">
        <v>32</v>
      </c>
      <c r="Q232" s="1" t="s">
        <v>33</v>
      </c>
      <c r="R232" s="1" t="s">
        <v>2620</v>
      </c>
      <c r="S232" s="1" t="s">
        <v>2620</v>
      </c>
      <c r="T232" s="1">
        <v>5</v>
      </c>
      <c r="U232" s="1" t="str">
        <f t="shared" si="27"/>
        <v>Keep</v>
      </c>
      <c r="V232" s="1" t="str">
        <f t="shared" si="30"/>
        <v>Fix</v>
      </c>
      <c r="W232" s="1" t="str">
        <f>IF(Raw_Data!K232=0,"Missing","Valid")</f>
        <v>Valid</v>
      </c>
      <c r="X232" s="3" t="str">
        <f t="shared" si="31"/>
        <v>OK</v>
      </c>
      <c r="Y232" s="1" t="str">
        <f t="shared" si="32"/>
        <v>Ok</v>
      </c>
      <c r="Z232" s="1" t="str">
        <f t="shared" si="33"/>
        <v>Ok</v>
      </c>
      <c r="AA232" s="1">
        <f t="shared" si="28"/>
        <v>-500</v>
      </c>
      <c r="AB232" s="1" t="str">
        <f t="shared" si="34"/>
        <v>ok</v>
      </c>
      <c r="AC232" s="1" t="str">
        <f t="shared" si="35"/>
        <v>Wrong</v>
      </c>
    </row>
    <row r="233" spans="1:29" x14ac:dyDescent="0.45">
      <c r="A233" s="1" t="s">
        <v>680</v>
      </c>
      <c r="B233" s="2" cm="1">
        <f t="array" ref="B233:D233">DATEVALUE(VLOOKUP(A233,Raw_Data!A232:D2232,{2,3,4},0))</f>
        <v>45509</v>
      </c>
      <c r="C233" s="2">
        <v>45509</v>
      </c>
      <c r="D233" s="2">
        <v>45508</v>
      </c>
      <c r="E233" s="1" t="s">
        <v>2568</v>
      </c>
      <c r="F233" s="1" t="s">
        <v>53</v>
      </c>
      <c r="G233" s="1" t="s">
        <v>54</v>
      </c>
      <c r="H233" s="1" t="s">
        <v>71</v>
      </c>
      <c r="I233" s="1" t="s">
        <v>92</v>
      </c>
      <c r="J233" s="1">
        <v>0</v>
      </c>
      <c r="K233" s="1">
        <v>2000</v>
      </c>
      <c r="L233" s="1">
        <f t="shared" si="29"/>
        <v>0</v>
      </c>
      <c r="M233" s="1" t="s">
        <v>63</v>
      </c>
      <c r="N233" s="1" t="s">
        <v>93</v>
      </c>
      <c r="O233" s="1" t="s">
        <v>31</v>
      </c>
      <c r="P233" s="1" t="s">
        <v>58</v>
      </c>
      <c r="Q233" s="1" t="s">
        <v>33</v>
      </c>
      <c r="R233" s="1" t="s">
        <v>34</v>
      </c>
      <c r="S233" s="1" t="s">
        <v>2620</v>
      </c>
      <c r="T233" s="1">
        <v>-1</v>
      </c>
      <c r="U233" s="1" t="str">
        <f t="shared" si="27"/>
        <v>Keep</v>
      </c>
      <c r="V233" s="1" t="str">
        <f t="shared" si="30"/>
        <v>Fix</v>
      </c>
      <c r="W233" s="1" t="str">
        <f>IF(Raw_Data!K233=0,"Missing","Valid")</f>
        <v>Valid</v>
      </c>
      <c r="X233" s="3" t="str">
        <f t="shared" si="31"/>
        <v>Delivery Before Order</v>
      </c>
      <c r="Y233" s="1" t="str">
        <f t="shared" si="32"/>
        <v>Ok</v>
      </c>
      <c r="Z233" s="1" t="str">
        <f t="shared" si="33"/>
        <v>Ok</v>
      </c>
      <c r="AA233" s="1">
        <f t="shared" si="28"/>
        <v>0</v>
      </c>
      <c r="AB233" s="1" t="str">
        <f t="shared" si="34"/>
        <v>ok</v>
      </c>
      <c r="AC233" s="1" t="str">
        <f t="shared" si="35"/>
        <v>Not Returned</v>
      </c>
    </row>
    <row r="234" spans="1:29" x14ac:dyDescent="0.45">
      <c r="A234" s="1" t="s">
        <v>681</v>
      </c>
      <c r="B234" s="2" cm="1">
        <f t="array" ref="B234:D234">DATEVALUE(VLOOKUP(A234,Raw_Data!A233:D2233,{2,3,4},0))</f>
        <v>45313</v>
      </c>
      <c r="C234" s="2">
        <v>45315</v>
      </c>
      <c r="D234" s="2">
        <v>45315</v>
      </c>
      <c r="E234" s="1" t="s">
        <v>2546</v>
      </c>
      <c r="F234" s="1" t="s">
        <v>53</v>
      </c>
      <c r="G234" s="1" t="s">
        <v>54</v>
      </c>
      <c r="H234" s="1" t="s">
        <v>128</v>
      </c>
      <c r="I234" s="1" t="s">
        <v>231</v>
      </c>
      <c r="J234" s="1">
        <v>1</v>
      </c>
      <c r="K234" s="1">
        <v>2000</v>
      </c>
      <c r="L234" s="1">
        <f t="shared" si="29"/>
        <v>2000</v>
      </c>
      <c r="M234" s="1" t="s">
        <v>29</v>
      </c>
      <c r="N234" s="1" t="s">
        <v>57</v>
      </c>
      <c r="O234" s="1" t="s">
        <v>31</v>
      </c>
      <c r="P234" s="1" t="s">
        <v>85</v>
      </c>
      <c r="Q234" s="1" t="s">
        <v>45</v>
      </c>
      <c r="R234" s="1" t="s">
        <v>2620</v>
      </c>
      <c r="S234" s="1" t="s">
        <v>2620</v>
      </c>
      <c r="T234" s="1">
        <v>0</v>
      </c>
      <c r="U234" s="1" t="str">
        <f t="shared" si="27"/>
        <v>Keep</v>
      </c>
      <c r="V234" s="1" t="str">
        <f t="shared" si="30"/>
        <v>Ok</v>
      </c>
      <c r="W234" s="1" t="str">
        <f>IF(Raw_Data!K234=0,"Missing","Valid")</f>
        <v>Valid</v>
      </c>
      <c r="X234" s="3" t="str">
        <f t="shared" si="31"/>
        <v>OK</v>
      </c>
      <c r="Y234" s="1" t="str">
        <f t="shared" si="32"/>
        <v>Ok</v>
      </c>
      <c r="Z234" s="1" t="str">
        <f t="shared" si="33"/>
        <v>Ok</v>
      </c>
      <c r="AA234" s="1">
        <f t="shared" si="28"/>
        <v>2000</v>
      </c>
      <c r="AB234" s="1" t="str">
        <f t="shared" si="34"/>
        <v>ok</v>
      </c>
      <c r="AC234" s="1" t="str">
        <f t="shared" si="35"/>
        <v>Not Returned</v>
      </c>
    </row>
    <row r="235" spans="1:29" x14ac:dyDescent="0.45">
      <c r="A235" s="1" t="s">
        <v>683</v>
      </c>
      <c r="B235" s="2" cm="1">
        <f t="array" ref="B235:D235">DATEVALUE(VLOOKUP(A235,Raw_Data!A234:D2234,{2,3,4},0))</f>
        <v>45481</v>
      </c>
      <c r="C235" s="2">
        <v>45482</v>
      </c>
      <c r="D235" s="2">
        <v>45482</v>
      </c>
      <c r="E235" s="1" t="s">
        <v>2547</v>
      </c>
      <c r="F235" s="1" t="s">
        <v>2609</v>
      </c>
      <c r="G235" s="1" t="s">
        <v>116</v>
      </c>
      <c r="H235" s="1" t="s">
        <v>42</v>
      </c>
      <c r="I235" s="1" t="s">
        <v>43</v>
      </c>
      <c r="J235" s="1">
        <v>3</v>
      </c>
      <c r="K235" s="1">
        <v>2000</v>
      </c>
      <c r="L235" s="1">
        <f t="shared" si="29"/>
        <v>6000</v>
      </c>
      <c r="M235" s="1" t="s">
        <v>56</v>
      </c>
      <c r="N235" s="1" t="s">
        <v>57</v>
      </c>
      <c r="O235" s="1" t="s">
        <v>44</v>
      </c>
      <c r="P235" s="1" t="s">
        <v>58</v>
      </c>
      <c r="Q235" s="1" t="s">
        <v>33</v>
      </c>
      <c r="R235" s="1" t="s">
        <v>2620</v>
      </c>
      <c r="S235" s="1" t="s">
        <v>2620</v>
      </c>
      <c r="T235" s="1">
        <v>0</v>
      </c>
      <c r="U235" s="1" t="str">
        <f t="shared" si="27"/>
        <v>Keep</v>
      </c>
      <c r="V235" s="1" t="str">
        <f t="shared" si="30"/>
        <v>Ok</v>
      </c>
      <c r="W235" s="1" t="str">
        <f>IF(Raw_Data!K235=0,"Missing","Valid")</f>
        <v>Valid</v>
      </c>
      <c r="X235" s="3" t="str">
        <f t="shared" si="31"/>
        <v>OK</v>
      </c>
      <c r="Y235" s="1" t="str">
        <f t="shared" si="32"/>
        <v>Ok</v>
      </c>
      <c r="Z235" s="1" t="str">
        <f t="shared" si="33"/>
        <v>Ok</v>
      </c>
      <c r="AA235" s="1">
        <f t="shared" si="28"/>
        <v>6000</v>
      </c>
      <c r="AB235" s="1" t="str">
        <f t="shared" si="34"/>
        <v>ok</v>
      </c>
      <c r="AC235" s="1" t="str">
        <f t="shared" si="35"/>
        <v>Not Returned</v>
      </c>
    </row>
    <row r="236" spans="1:29" x14ac:dyDescent="0.45">
      <c r="A236" s="1" t="s">
        <v>685</v>
      </c>
      <c r="B236" s="2" cm="1">
        <f t="array" ref="B236:D236">DATEVALUE(VLOOKUP(A236,Raw_Data!A235:D2235,{2,3,4},0))</f>
        <v>45329</v>
      </c>
      <c r="C236" s="2">
        <v>45331</v>
      </c>
      <c r="D236" s="2">
        <v>45337</v>
      </c>
      <c r="E236" s="1" t="s">
        <v>2566</v>
      </c>
      <c r="F236" s="1" t="s">
        <v>2606</v>
      </c>
      <c r="G236" s="1" t="s">
        <v>26</v>
      </c>
      <c r="H236" s="1" t="s">
        <v>42</v>
      </c>
      <c r="I236" s="1" t="s">
        <v>122</v>
      </c>
      <c r="J236" s="1">
        <v>3</v>
      </c>
      <c r="K236" s="1">
        <v>100</v>
      </c>
      <c r="L236" s="1">
        <f t="shared" si="29"/>
        <v>300</v>
      </c>
      <c r="M236" s="1" t="s">
        <v>56</v>
      </c>
      <c r="N236" s="1" t="s">
        <v>30</v>
      </c>
      <c r="O236" s="1" t="s">
        <v>31</v>
      </c>
      <c r="P236" s="1" t="s">
        <v>85</v>
      </c>
      <c r="Q236" s="1" t="s">
        <v>33</v>
      </c>
      <c r="R236" s="1" t="s">
        <v>34</v>
      </c>
      <c r="S236" s="1" t="s">
        <v>2620</v>
      </c>
      <c r="T236" s="1">
        <v>6</v>
      </c>
      <c r="U236" s="1" t="str">
        <f t="shared" si="27"/>
        <v>Keep</v>
      </c>
      <c r="V236" s="1" t="str">
        <f t="shared" si="30"/>
        <v>Ok</v>
      </c>
      <c r="W236" s="1" t="str">
        <f>IF(Raw_Data!K236=0,"Missing","Valid")</f>
        <v>Valid</v>
      </c>
      <c r="X236" s="3" t="str">
        <f t="shared" si="31"/>
        <v>OK</v>
      </c>
      <c r="Y236" s="1" t="str">
        <f t="shared" si="32"/>
        <v>Ok</v>
      </c>
      <c r="Z236" s="1" t="str">
        <f t="shared" si="33"/>
        <v>Ok</v>
      </c>
      <c r="AA236" s="1">
        <f t="shared" si="28"/>
        <v>300</v>
      </c>
      <c r="AB236" s="1" t="str">
        <f t="shared" si="34"/>
        <v>ok</v>
      </c>
      <c r="AC236" s="1" t="str">
        <f t="shared" si="35"/>
        <v>Not Returned</v>
      </c>
    </row>
    <row r="237" spans="1:29" x14ac:dyDescent="0.45">
      <c r="A237" s="1" t="s">
        <v>688</v>
      </c>
      <c r="B237" s="2" cm="1">
        <f t="array" ref="B237:D237">DATEVALUE(VLOOKUP(A237,Raw_Data!A236:D2236,{2,3,4},0))</f>
        <v>45332</v>
      </c>
      <c r="C237" s="2">
        <v>45331</v>
      </c>
      <c r="D237" s="2">
        <v>45332</v>
      </c>
      <c r="E237" s="1" t="s">
        <v>2584</v>
      </c>
      <c r="F237" s="1" t="s">
        <v>2608</v>
      </c>
      <c r="G237" s="1" t="s">
        <v>41</v>
      </c>
      <c r="H237" s="1" t="s">
        <v>128</v>
      </c>
      <c r="I237" s="1" t="s">
        <v>129</v>
      </c>
      <c r="J237" s="1">
        <v>0</v>
      </c>
      <c r="K237" s="1">
        <v>100</v>
      </c>
      <c r="L237" s="1">
        <f t="shared" si="29"/>
        <v>0</v>
      </c>
      <c r="M237" s="1" t="s">
        <v>56</v>
      </c>
      <c r="N237" s="1" t="s">
        <v>57</v>
      </c>
      <c r="O237" s="1" t="s">
        <v>31</v>
      </c>
      <c r="P237" s="1" t="s">
        <v>58</v>
      </c>
      <c r="Q237" s="1" t="s">
        <v>33</v>
      </c>
      <c r="R237" s="1" t="s">
        <v>2620</v>
      </c>
      <c r="S237" s="1" t="s">
        <v>2620</v>
      </c>
      <c r="T237" s="1">
        <v>1</v>
      </c>
      <c r="U237" s="1" t="str">
        <f t="shared" si="27"/>
        <v>Keep</v>
      </c>
      <c r="V237" s="1" t="str">
        <f t="shared" si="30"/>
        <v>Fix</v>
      </c>
      <c r="W237" s="1" t="str">
        <f>IF(Raw_Data!K237=0,"Missing","Valid")</f>
        <v>Valid</v>
      </c>
      <c r="X237" s="3" t="str">
        <f t="shared" si="31"/>
        <v>Dispatch Error</v>
      </c>
      <c r="Y237" s="1" t="str">
        <f t="shared" si="32"/>
        <v>Ok</v>
      </c>
      <c r="Z237" s="1" t="str">
        <f t="shared" si="33"/>
        <v>Ok</v>
      </c>
      <c r="AA237" s="1">
        <f t="shared" si="28"/>
        <v>0</v>
      </c>
      <c r="AB237" s="1" t="str">
        <f t="shared" si="34"/>
        <v>ok</v>
      </c>
      <c r="AC237" s="1" t="str">
        <f t="shared" si="35"/>
        <v>Not Returned</v>
      </c>
    </row>
    <row r="238" spans="1:29" x14ac:dyDescent="0.45">
      <c r="A238" s="1" t="s">
        <v>690</v>
      </c>
      <c r="B238" s="2" cm="1">
        <f t="array" ref="B238:D238">DATEVALUE(VLOOKUP(A238,Raw_Data!A237:D2237,{2,3,4},0))</f>
        <v>45410</v>
      </c>
      <c r="C238" s="2">
        <v>45411</v>
      </c>
      <c r="D238" s="2">
        <v>45416</v>
      </c>
      <c r="E238" s="1" t="s">
        <v>2548</v>
      </c>
      <c r="F238" s="1" t="s">
        <v>147</v>
      </c>
      <c r="G238" s="1" t="s">
        <v>147</v>
      </c>
      <c r="H238" s="1" t="s">
        <v>42</v>
      </c>
      <c r="I238" s="1" t="s">
        <v>43</v>
      </c>
      <c r="J238" s="1">
        <v>0</v>
      </c>
      <c r="K238" s="1">
        <v>2000</v>
      </c>
      <c r="L238" s="1">
        <f t="shared" si="29"/>
        <v>0</v>
      </c>
      <c r="M238" s="1" t="s">
        <v>29</v>
      </c>
      <c r="N238" s="1" t="s">
        <v>57</v>
      </c>
      <c r="O238" s="1" t="s">
        <v>31</v>
      </c>
      <c r="P238" s="1" t="s">
        <v>58</v>
      </c>
      <c r="Q238" s="1" t="s">
        <v>45</v>
      </c>
      <c r="R238" s="1" t="s">
        <v>34</v>
      </c>
      <c r="S238" s="1" t="s">
        <v>2620</v>
      </c>
      <c r="T238" s="1">
        <v>5</v>
      </c>
      <c r="U238" s="1" t="str">
        <f t="shared" si="27"/>
        <v>Keep</v>
      </c>
      <c r="V238" s="1" t="str">
        <f t="shared" si="30"/>
        <v>Fix</v>
      </c>
      <c r="W238" s="1" t="str">
        <f>IF(Raw_Data!K238=0,"Missing","Valid")</f>
        <v>Valid</v>
      </c>
      <c r="X238" s="3" t="str">
        <f t="shared" si="31"/>
        <v>OK</v>
      </c>
      <c r="Y238" s="1" t="str">
        <f t="shared" si="32"/>
        <v>Ok</v>
      </c>
      <c r="Z238" s="1" t="str">
        <f t="shared" si="33"/>
        <v>Ok</v>
      </c>
      <c r="AA238" s="1">
        <f t="shared" si="28"/>
        <v>0</v>
      </c>
      <c r="AB238" s="1" t="str">
        <f t="shared" si="34"/>
        <v>ok</v>
      </c>
      <c r="AC238" s="1" t="str">
        <f t="shared" si="35"/>
        <v>Not Returned</v>
      </c>
    </row>
    <row r="239" spans="1:29" x14ac:dyDescent="0.45">
      <c r="A239" s="1" t="s">
        <v>692</v>
      </c>
      <c r="B239" s="2" cm="1">
        <f t="array" ref="B239:D239">DATEVALUE(VLOOKUP(A239,Raw_Data!A238:D2238,{2,3,4},0))</f>
        <v>45635</v>
      </c>
      <c r="C239" s="2">
        <v>45636</v>
      </c>
      <c r="D239" s="2">
        <v>45641</v>
      </c>
      <c r="E239" s="1" t="s">
        <v>2536</v>
      </c>
      <c r="F239" s="1" t="s">
        <v>168</v>
      </c>
      <c r="G239" s="1" t="s">
        <v>41</v>
      </c>
      <c r="H239" s="1" t="s">
        <v>42</v>
      </c>
      <c r="I239" s="1" t="s">
        <v>43</v>
      </c>
      <c r="J239" s="1">
        <v>0</v>
      </c>
      <c r="K239" s="1">
        <v>100</v>
      </c>
      <c r="L239" s="1">
        <f t="shared" si="29"/>
        <v>0</v>
      </c>
      <c r="M239" s="1" t="s">
        <v>56</v>
      </c>
      <c r="N239" s="1" t="s">
        <v>57</v>
      </c>
      <c r="O239" s="1" t="s">
        <v>79</v>
      </c>
      <c r="P239" s="1" t="s">
        <v>58</v>
      </c>
      <c r="Q239" s="1" t="s">
        <v>45</v>
      </c>
      <c r="R239" s="1" t="s">
        <v>2620</v>
      </c>
      <c r="S239" s="1" t="s">
        <v>2620</v>
      </c>
      <c r="T239" s="1">
        <v>5</v>
      </c>
      <c r="U239" s="1" t="str">
        <f t="shared" si="27"/>
        <v>Keep</v>
      </c>
      <c r="V239" s="1" t="str">
        <f t="shared" si="30"/>
        <v>Fix</v>
      </c>
      <c r="W239" s="1" t="str">
        <f>IF(Raw_Data!K239=0,"Missing","Valid")</f>
        <v>Valid</v>
      </c>
      <c r="X239" s="3" t="str">
        <f t="shared" si="31"/>
        <v>OK</v>
      </c>
      <c r="Y239" s="1" t="str">
        <f t="shared" si="32"/>
        <v>Ok</v>
      </c>
      <c r="Z239" s="1" t="str">
        <f t="shared" si="33"/>
        <v>Ok</v>
      </c>
      <c r="AA239" s="1">
        <f t="shared" si="28"/>
        <v>0</v>
      </c>
      <c r="AB239" s="1" t="str">
        <f t="shared" si="34"/>
        <v>ok</v>
      </c>
      <c r="AC239" s="1" t="str">
        <f t="shared" si="35"/>
        <v>Not Returned</v>
      </c>
    </row>
    <row r="240" spans="1:29" x14ac:dyDescent="0.45">
      <c r="A240" s="1" t="s">
        <v>693</v>
      </c>
      <c r="B240" s="2" cm="1">
        <f t="array" ref="B240:D240">DATEVALUE(VLOOKUP(A240,Raw_Data!A239:D2239,{2,3,4},0))</f>
        <v>45510</v>
      </c>
      <c r="C240" s="2">
        <v>45508</v>
      </c>
      <c r="D240" s="2">
        <v>45514</v>
      </c>
      <c r="E240" s="1" t="s">
        <v>2565</v>
      </c>
      <c r="F240" s="1" t="s">
        <v>147</v>
      </c>
      <c r="G240" s="1" t="s">
        <v>147</v>
      </c>
      <c r="H240" s="1" t="s">
        <v>128</v>
      </c>
      <c r="I240" s="1" t="s">
        <v>231</v>
      </c>
      <c r="J240" s="1">
        <v>0</v>
      </c>
      <c r="K240" s="1">
        <v>500</v>
      </c>
      <c r="L240" s="1">
        <f t="shared" si="29"/>
        <v>0</v>
      </c>
      <c r="M240" s="1" t="s">
        <v>56</v>
      </c>
      <c r="N240" s="1" t="s">
        <v>57</v>
      </c>
      <c r="O240" s="1" t="s">
        <v>44</v>
      </c>
      <c r="P240" s="1" t="s">
        <v>85</v>
      </c>
      <c r="Q240" s="1" t="s">
        <v>33</v>
      </c>
      <c r="R240" s="1" t="s">
        <v>2620</v>
      </c>
      <c r="S240" s="1" t="s">
        <v>2620</v>
      </c>
      <c r="T240" s="1">
        <v>6</v>
      </c>
      <c r="U240" s="1" t="str">
        <f t="shared" si="27"/>
        <v>Keep</v>
      </c>
      <c r="V240" s="1" t="str">
        <f t="shared" si="30"/>
        <v>Fix</v>
      </c>
      <c r="W240" s="1" t="str">
        <f>IF(Raw_Data!K240=0,"Missing","Valid")</f>
        <v>Valid</v>
      </c>
      <c r="X240" s="3" t="str">
        <f t="shared" si="31"/>
        <v>Dispatch Error</v>
      </c>
      <c r="Y240" s="1" t="str">
        <f t="shared" si="32"/>
        <v>Ok</v>
      </c>
      <c r="Z240" s="1" t="str">
        <f t="shared" si="33"/>
        <v>Ok</v>
      </c>
      <c r="AA240" s="1">
        <f t="shared" si="28"/>
        <v>0</v>
      </c>
      <c r="AB240" s="1" t="str">
        <f t="shared" si="34"/>
        <v>ok</v>
      </c>
      <c r="AC240" s="1" t="str">
        <f t="shared" si="35"/>
        <v>Not Returned</v>
      </c>
    </row>
    <row r="241" spans="1:29" x14ac:dyDescent="0.45">
      <c r="A241" s="1" t="s">
        <v>694</v>
      </c>
      <c r="B241" s="2" cm="1">
        <f t="array" ref="B241:D241">DATEVALUE(VLOOKUP(A241,Raw_Data!A240:D2240,{2,3,4},0))</f>
        <v>45496</v>
      </c>
      <c r="C241" s="2">
        <v>45498</v>
      </c>
      <c r="D241" s="2">
        <v>45500</v>
      </c>
      <c r="E241" s="1" t="s">
        <v>2561</v>
      </c>
      <c r="F241" s="1" t="s">
        <v>2609</v>
      </c>
      <c r="G241" s="1" t="s">
        <v>116</v>
      </c>
      <c r="H241" s="1" t="s">
        <v>27</v>
      </c>
      <c r="I241" s="1" t="s">
        <v>28</v>
      </c>
      <c r="J241" s="1">
        <v>-1</v>
      </c>
      <c r="K241" s="1">
        <v>1000</v>
      </c>
      <c r="L241" s="1">
        <f t="shared" si="29"/>
        <v>-1000</v>
      </c>
      <c r="M241" s="1" t="s">
        <v>63</v>
      </c>
      <c r="N241" s="1" t="s">
        <v>30</v>
      </c>
      <c r="O241" s="1" t="s">
        <v>79</v>
      </c>
      <c r="P241" s="1" t="s">
        <v>32</v>
      </c>
      <c r="Q241" s="1" t="s">
        <v>33</v>
      </c>
      <c r="R241" s="1" t="s">
        <v>2620</v>
      </c>
      <c r="S241" s="1" t="s">
        <v>2620</v>
      </c>
      <c r="T241" s="1">
        <v>2</v>
      </c>
      <c r="U241" s="1" t="str">
        <f t="shared" si="27"/>
        <v>Keep</v>
      </c>
      <c r="V241" s="1" t="str">
        <f t="shared" si="30"/>
        <v>Fix</v>
      </c>
      <c r="W241" s="1" t="str">
        <f>IF(Raw_Data!K241=0,"Missing","Valid")</f>
        <v>Valid</v>
      </c>
      <c r="X241" s="3" t="str">
        <f t="shared" si="31"/>
        <v>OK</v>
      </c>
      <c r="Y241" s="1" t="str">
        <f t="shared" si="32"/>
        <v>Ok</v>
      </c>
      <c r="Z241" s="1" t="str">
        <f t="shared" si="33"/>
        <v>Ok</v>
      </c>
      <c r="AA241" s="1">
        <f t="shared" si="28"/>
        <v>-1000</v>
      </c>
      <c r="AB241" s="1" t="str">
        <f t="shared" si="34"/>
        <v>ok</v>
      </c>
      <c r="AC241" s="1" t="str">
        <f t="shared" si="35"/>
        <v>Wrong</v>
      </c>
    </row>
    <row r="242" spans="1:29" x14ac:dyDescent="0.45">
      <c r="A242" s="1" t="s">
        <v>695</v>
      </c>
      <c r="B242" s="2" cm="1">
        <f t="array" ref="B242:D242">DATEVALUE(VLOOKUP(A242,Raw_Data!A241:D2241,{2,3,4},0))</f>
        <v>45633</v>
      </c>
      <c r="C242" s="2">
        <v>45636</v>
      </c>
      <c r="D242" s="2">
        <v>45637</v>
      </c>
      <c r="E242" s="1" t="s">
        <v>2552</v>
      </c>
      <c r="F242" s="1" t="s">
        <v>2607</v>
      </c>
      <c r="G242" s="1" t="s">
        <v>41</v>
      </c>
      <c r="H242" s="1" t="s">
        <v>27</v>
      </c>
      <c r="I242" s="1" t="s">
        <v>28</v>
      </c>
      <c r="J242" s="1">
        <v>2</v>
      </c>
      <c r="K242" s="1">
        <v>2000</v>
      </c>
      <c r="L242" s="1">
        <f t="shared" si="29"/>
        <v>4000</v>
      </c>
      <c r="M242" s="1" t="s">
        <v>63</v>
      </c>
      <c r="N242" s="1" t="s">
        <v>57</v>
      </c>
      <c r="O242" s="1" t="s">
        <v>79</v>
      </c>
      <c r="P242" s="1" t="s">
        <v>85</v>
      </c>
      <c r="Q242" s="1" t="s">
        <v>33</v>
      </c>
      <c r="R242" s="1" t="s">
        <v>34</v>
      </c>
      <c r="S242" s="1" t="s">
        <v>2620</v>
      </c>
      <c r="T242" s="1">
        <v>1</v>
      </c>
      <c r="U242" s="1" t="str">
        <f t="shared" si="27"/>
        <v>Keep</v>
      </c>
      <c r="V242" s="1" t="str">
        <f t="shared" si="30"/>
        <v>Ok</v>
      </c>
      <c r="W242" s="1" t="str">
        <f>IF(Raw_Data!K242=0,"Missing","Valid")</f>
        <v>Valid</v>
      </c>
      <c r="X242" s="3" t="str">
        <f t="shared" si="31"/>
        <v>OK</v>
      </c>
      <c r="Y242" s="1" t="str">
        <f t="shared" si="32"/>
        <v>Ok</v>
      </c>
      <c r="Z242" s="1" t="str">
        <f t="shared" si="33"/>
        <v>Ok</v>
      </c>
      <c r="AA242" s="1">
        <f t="shared" si="28"/>
        <v>4000</v>
      </c>
      <c r="AB242" s="1" t="str">
        <f t="shared" si="34"/>
        <v>ok</v>
      </c>
      <c r="AC242" s="1" t="str">
        <f t="shared" si="35"/>
        <v>Not Returned</v>
      </c>
    </row>
    <row r="243" spans="1:29" x14ac:dyDescent="0.45">
      <c r="A243" s="1" t="s">
        <v>696</v>
      </c>
      <c r="B243" s="2" cm="1">
        <f t="array" ref="B243:D243">DATEVALUE(VLOOKUP(A243,Raw_Data!A242:D2242,{2,3,4},0))</f>
        <v>45432</v>
      </c>
      <c r="C243" s="2">
        <v>45433</v>
      </c>
      <c r="D243" s="2">
        <v>45440</v>
      </c>
      <c r="E243" s="1" t="s">
        <v>2528</v>
      </c>
      <c r="F243" s="1" t="s">
        <v>168</v>
      </c>
      <c r="G243" s="1" t="s">
        <v>41</v>
      </c>
      <c r="H243" s="1" t="s">
        <v>128</v>
      </c>
      <c r="I243" s="1" t="s">
        <v>169</v>
      </c>
      <c r="J243" s="1">
        <v>1</v>
      </c>
      <c r="K243" s="1">
        <v>1000</v>
      </c>
      <c r="L243" s="1">
        <f t="shared" si="29"/>
        <v>1000</v>
      </c>
      <c r="M243" s="1" t="s">
        <v>29</v>
      </c>
      <c r="N243" s="1" t="s">
        <v>57</v>
      </c>
      <c r="O243" s="1" t="s">
        <v>79</v>
      </c>
      <c r="P243" s="1" t="s">
        <v>58</v>
      </c>
      <c r="Q243" s="1" t="s">
        <v>33</v>
      </c>
      <c r="R243" s="1" t="s">
        <v>2620</v>
      </c>
      <c r="S243" s="1" t="s">
        <v>2620</v>
      </c>
      <c r="T243" s="1">
        <v>7</v>
      </c>
      <c r="U243" s="1" t="str">
        <f t="shared" si="27"/>
        <v>Keep</v>
      </c>
      <c r="V243" s="1" t="str">
        <f t="shared" si="30"/>
        <v>Ok</v>
      </c>
      <c r="W243" s="1" t="str">
        <f>IF(Raw_Data!K243=0,"Missing","Valid")</f>
        <v>Valid</v>
      </c>
      <c r="X243" s="3" t="str">
        <f t="shared" si="31"/>
        <v>OK</v>
      </c>
      <c r="Y243" s="1" t="str">
        <f t="shared" si="32"/>
        <v>Ok</v>
      </c>
      <c r="Z243" s="1" t="str">
        <f t="shared" si="33"/>
        <v>Ok</v>
      </c>
      <c r="AA243" s="1">
        <f t="shared" si="28"/>
        <v>1000</v>
      </c>
      <c r="AB243" s="1" t="str">
        <f t="shared" si="34"/>
        <v>ok</v>
      </c>
      <c r="AC243" s="1" t="str">
        <f t="shared" si="35"/>
        <v>Not Returned</v>
      </c>
    </row>
    <row r="244" spans="1:29" x14ac:dyDescent="0.45">
      <c r="A244" s="1" t="s">
        <v>697</v>
      </c>
      <c r="B244" s="2" cm="1">
        <f t="array" ref="B244:D244">DATEVALUE(VLOOKUP(A244,Raw_Data!A243:D2243,{2,3,4},0))</f>
        <v>45355</v>
      </c>
      <c r="C244" s="2">
        <v>45356</v>
      </c>
      <c r="D244" s="2">
        <v>45356</v>
      </c>
      <c r="E244" s="1" t="s">
        <v>2536</v>
      </c>
      <c r="F244" s="1" t="s">
        <v>2607</v>
      </c>
      <c r="G244" s="1" t="s">
        <v>41</v>
      </c>
      <c r="H244" s="1" t="s">
        <v>71</v>
      </c>
      <c r="I244" s="1" t="s">
        <v>92</v>
      </c>
      <c r="J244" s="1">
        <v>3</v>
      </c>
      <c r="K244" s="1">
        <v>1000</v>
      </c>
      <c r="L244" s="1">
        <f t="shared" si="29"/>
        <v>3000</v>
      </c>
      <c r="M244" s="1" t="s">
        <v>63</v>
      </c>
      <c r="N244" s="1" t="s">
        <v>57</v>
      </c>
      <c r="O244" s="1" t="s">
        <v>79</v>
      </c>
      <c r="P244" s="1" t="s">
        <v>85</v>
      </c>
      <c r="Q244" s="1" t="s">
        <v>45</v>
      </c>
      <c r="R244" s="1" t="s">
        <v>46</v>
      </c>
      <c r="S244" s="1" t="s">
        <v>245</v>
      </c>
      <c r="T244" s="1">
        <v>0</v>
      </c>
      <c r="U244" s="1" t="str">
        <f t="shared" si="27"/>
        <v>Keep</v>
      </c>
      <c r="V244" s="1" t="str">
        <f t="shared" si="30"/>
        <v>Ok</v>
      </c>
      <c r="W244" s="1" t="str">
        <f>IF(Raw_Data!K244=0,"Missing","Valid")</f>
        <v>Valid</v>
      </c>
      <c r="X244" s="3" t="str">
        <f t="shared" si="31"/>
        <v>OK</v>
      </c>
      <c r="Y244" s="1" t="str">
        <f t="shared" si="32"/>
        <v>Ok</v>
      </c>
      <c r="Z244" s="1" t="str">
        <f t="shared" si="33"/>
        <v>Ok</v>
      </c>
      <c r="AA244" s="1">
        <f t="shared" si="28"/>
        <v>3000</v>
      </c>
      <c r="AB244" s="1" t="str">
        <f t="shared" si="34"/>
        <v>ok</v>
      </c>
      <c r="AC244" s="1" t="str">
        <f t="shared" si="35"/>
        <v>Wrong Item</v>
      </c>
    </row>
    <row r="245" spans="1:29" x14ac:dyDescent="0.45">
      <c r="A245" s="1" t="s">
        <v>698</v>
      </c>
      <c r="B245" s="2" cm="1">
        <f t="array" ref="B245:D245">DATEVALUE(VLOOKUP(A245,Raw_Data!A244:D2244,{2,3,4},0))</f>
        <v>45438</v>
      </c>
      <c r="C245" s="2">
        <v>45438</v>
      </c>
      <c r="D245" s="2">
        <v>45443</v>
      </c>
      <c r="E245" s="1" t="s">
        <v>2593</v>
      </c>
      <c r="F245" s="1" t="s">
        <v>2609</v>
      </c>
      <c r="G245" s="1" t="s">
        <v>116</v>
      </c>
      <c r="H245" s="1" t="s">
        <v>128</v>
      </c>
      <c r="I245" s="1" t="s">
        <v>231</v>
      </c>
      <c r="J245" s="1">
        <v>1</v>
      </c>
      <c r="K245" s="1">
        <v>2000</v>
      </c>
      <c r="L245" s="1">
        <f t="shared" si="29"/>
        <v>2000</v>
      </c>
      <c r="M245" s="1" t="s">
        <v>29</v>
      </c>
      <c r="N245" s="1" t="s">
        <v>30</v>
      </c>
      <c r="O245" s="1" t="s">
        <v>64</v>
      </c>
      <c r="P245" s="1" t="s">
        <v>85</v>
      </c>
      <c r="Q245" s="1" t="s">
        <v>45</v>
      </c>
      <c r="R245" s="1" t="s">
        <v>34</v>
      </c>
      <c r="S245" s="1" t="s">
        <v>2620</v>
      </c>
      <c r="T245" s="1">
        <v>5</v>
      </c>
      <c r="U245" s="1" t="str">
        <f t="shared" si="27"/>
        <v>Keep</v>
      </c>
      <c r="V245" s="1" t="str">
        <f t="shared" si="30"/>
        <v>Ok</v>
      </c>
      <c r="W245" s="1" t="str">
        <f>IF(Raw_Data!K245=0,"Missing","Valid")</f>
        <v>Valid</v>
      </c>
      <c r="X245" s="3" t="str">
        <f t="shared" si="31"/>
        <v>OK</v>
      </c>
      <c r="Y245" s="1" t="str">
        <f t="shared" si="32"/>
        <v>Ok</v>
      </c>
      <c r="Z245" s="1" t="str">
        <f t="shared" si="33"/>
        <v>Ok</v>
      </c>
      <c r="AA245" s="1">
        <f t="shared" si="28"/>
        <v>2000</v>
      </c>
      <c r="AB245" s="1" t="str">
        <f t="shared" si="34"/>
        <v>ok</v>
      </c>
      <c r="AC245" s="1" t="str">
        <f t="shared" si="35"/>
        <v>Not Returned</v>
      </c>
    </row>
    <row r="246" spans="1:29" x14ac:dyDescent="0.45">
      <c r="A246" s="1" t="s">
        <v>699</v>
      </c>
      <c r="B246" s="2" cm="1">
        <f t="array" ref="B246:D246">DATEVALUE(VLOOKUP(A246,Raw_Data!A245:D2245,{2,3,4},0))</f>
        <v>45389</v>
      </c>
      <c r="C246" s="2">
        <v>45387</v>
      </c>
      <c r="D246" s="2">
        <v>45386</v>
      </c>
      <c r="E246" s="1" t="s">
        <v>2531</v>
      </c>
      <c r="F246" s="1" t="s">
        <v>53</v>
      </c>
      <c r="G246" s="1" t="s">
        <v>54</v>
      </c>
      <c r="H246" s="1" t="s">
        <v>27</v>
      </c>
      <c r="I246" s="1" t="s">
        <v>84</v>
      </c>
      <c r="J246" s="1">
        <v>-1</v>
      </c>
      <c r="K246" s="1">
        <v>0</v>
      </c>
      <c r="L246" s="1">
        <f t="shared" si="29"/>
        <v>0</v>
      </c>
      <c r="M246" s="1" t="s">
        <v>2619</v>
      </c>
      <c r="N246" s="1" t="s">
        <v>57</v>
      </c>
      <c r="O246" s="1" t="s">
        <v>79</v>
      </c>
      <c r="P246" s="1" t="s">
        <v>32</v>
      </c>
      <c r="Q246" s="1" t="s">
        <v>33</v>
      </c>
      <c r="R246" s="1" t="s">
        <v>2620</v>
      </c>
      <c r="S246" s="1" t="s">
        <v>2620</v>
      </c>
      <c r="T246" s="1">
        <v>-1</v>
      </c>
      <c r="U246" s="1" t="str">
        <f t="shared" si="27"/>
        <v>Keep</v>
      </c>
      <c r="V246" s="1" t="str">
        <f t="shared" si="30"/>
        <v>Fix</v>
      </c>
      <c r="W246" s="1" t="str">
        <f>IF(Raw_Data!K246=0,"Missing","Valid")</f>
        <v>Missing</v>
      </c>
      <c r="X246" s="3" t="str">
        <f t="shared" si="31"/>
        <v>Dispatch Error</v>
      </c>
      <c r="Y246" s="1" t="str">
        <f t="shared" si="32"/>
        <v>Fix</v>
      </c>
      <c r="Z246" s="1" t="str">
        <f t="shared" si="33"/>
        <v>Ok</v>
      </c>
      <c r="AA246" s="1">
        <f t="shared" si="28"/>
        <v>0</v>
      </c>
      <c r="AB246" s="1" t="str">
        <f t="shared" si="34"/>
        <v>ok</v>
      </c>
      <c r="AC246" s="1" t="str">
        <f t="shared" si="35"/>
        <v>Not Returned</v>
      </c>
    </row>
    <row r="247" spans="1:29" x14ac:dyDescent="0.45">
      <c r="A247" s="1" t="s">
        <v>700</v>
      </c>
      <c r="B247" s="2" cm="1">
        <f t="array" ref="B247:D247">DATEVALUE(VLOOKUP(A247,Raw_Data!A246:D2246,{2,3,4},0))</f>
        <v>45515</v>
      </c>
      <c r="C247" s="2">
        <v>45518</v>
      </c>
      <c r="D247" s="2">
        <v>45520</v>
      </c>
      <c r="E247" s="1" t="s">
        <v>2544</v>
      </c>
      <c r="F247" s="1" t="s">
        <v>2606</v>
      </c>
      <c r="G247" s="1" t="s">
        <v>26</v>
      </c>
      <c r="H247" s="1" t="s">
        <v>128</v>
      </c>
      <c r="I247" s="1" t="s">
        <v>231</v>
      </c>
      <c r="J247" s="1">
        <v>1</v>
      </c>
      <c r="K247" s="1">
        <v>1000</v>
      </c>
      <c r="L247" s="1">
        <f t="shared" si="29"/>
        <v>1000</v>
      </c>
      <c r="M247" s="1" t="s">
        <v>29</v>
      </c>
      <c r="N247" s="1" t="s">
        <v>30</v>
      </c>
      <c r="O247" s="1" t="s">
        <v>64</v>
      </c>
      <c r="P247" s="1" t="s">
        <v>58</v>
      </c>
      <c r="Q247" s="1" t="s">
        <v>45</v>
      </c>
      <c r="R247" s="1" t="s">
        <v>34</v>
      </c>
      <c r="S247" s="1" t="s">
        <v>2620</v>
      </c>
      <c r="T247" s="1">
        <v>2</v>
      </c>
      <c r="U247" s="1" t="str">
        <f t="shared" si="27"/>
        <v>Keep</v>
      </c>
      <c r="V247" s="1" t="str">
        <f t="shared" si="30"/>
        <v>Ok</v>
      </c>
      <c r="W247" s="1" t="str">
        <f>IF(Raw_Data!K247=0,"Missing","Valid")</f>
        <v>Valid</v>
      </c>
      <c r="X247" s="3" t="str">
        <f t="shared" si="31"/>
        <v>OK</v>
      </c>
      <c r="Y247" s="1" t="str">
        <f t="shared" si="32"/>
        <v>Ok</v>
      </c>
      <c r="Z247" s="1" t="str">
        <f t="shared" si="33"/>
        <v>Ok</v>
      </c>
      <c r="AA247" s="1">
        <f t="shared" si="28"/>
        <v>1000</v>
      </c>
      <c r="AB247" s="1" t="str">
        <f t="shared" si="34"/>
        <v>ok</v>
      </c>
      <c r="AC247" s="1" t="str">
        <f t="shared" si="35"/>
        <v>Not Returned</v>
      </c>
    </row>
    <row r="248" spans="1:29" x14ac:dyDescent="0.45">
      <c r="A248" s="1" t="s">
        <v>701</v>
      </c>
      <c r="B248" s="2" cm="1">
        <f t="array" ref="B248:D248">DATEVALUE(VLOOKUP(A248,Raw_Data!A247:D2247,{2,3,4},0))</f>
        <v>45482</v>
      </c>
      <c r="C248" s="2">
        <v>45484</v>
      </c>
      <c r="D248" s="2">
        <v>45485</v>
      </c>
      <c r="E248" s="1" t="s">
        <v>2535</v>
      </c>
      <c r="F248" s="1" t="s">
        <v>69</v>
      </c>
      <c r="G248" s="1" t="s">
        <v>70</v>
      </c>
      <c r="H248" s="1" t="s">
        <v>42</v>
      </c>
      <c r="I248" s="1" t="s">
        <v>78</v>
      </c>
      <c r="J248" s="1">
        <v>2</v>
      </c>
      <c r="K248" s="1">
        <v>0</v>
      </c>
      <c r="L248" s="1">
        <f t="shared" si="29"/>
        <v>0</v>
      </c>
      <c r="M248" s="1" t="s">
        <v>56</v>
      </c>
      <c r="N248" s="1" t="s">
        <v>93</v>
      </c>
      <c r="O248" s="1" t="s">
        <v>64</v>
      </c>
      <c r="P248" s="1" t="s">
        <v>58</v>
      </c>
      <c r="Q248" s="1" t="s">
        <v>33</v>
      </c>
      <c r="R248" s="1" t="s">
        <v>34</v>
      </c>
      <c r="S248" s="1" t="s">
        <v>2620</v>
      </c>
      <c r="T248" s="1">
        <v>1</v>
      </c>
      <c r="U248" s="1" t="str">
        <f t="shared" si="27"/>
        <v>Keep</v>
      </c>
      <c r="V248" s="1" t="str">
        <f t="shared" si="30"/>
        <v>Ok</v>
      </c>
      <c r="W248" s="1" t="str">
        <f>IF(Raw_Data!K248=0,"Missing","Valid")</f>
        <v>Missing</v>
      </c>
      <c r="X248" s="3" t="str">
        <f t="shared" si="31"/>
        <v>OK</v>
      </c>
      <c r="Y248" s="1" t="str">
        <f t="shared" si="32"/>
        <v>Fix</v>
      </c>
      <c r="Z248" s="1" t="str">
        <f t="shared" si="33"/>
        <v>Ok</v>
      </c>
      <c r="AA248" s="1">
        <f t="shared" si="28"/>
        <v>0</v>
      </c>
      <c r="AB248" s="1" t="str">
        <f t="shared" si="34"/>
        <v>ok</v>
      </c>
      <c r="AC248" s="1" t="str">
        <f t="shared" si="35"/>
        <v>Not Returned</v>
      </c>
    </row>
    <row r="249" spans="1:29" x14ac:dyDescent="0.45">
      <c r="A249" s="1" t="s">
        <v>704</v>
      </c>
      <c r="B249" s="2" cm="1">
        <f t="array" ref="B249:D249">DATEVALUE(VLOOKUP(A249,Raw_Data!A248:D2248,{2,3,4},0))</f>
        <v>45649</v>
      </c>
      <c r="C249" s="2">
        <v>45649</v>
      </c>
      <c r="D249" s="2">
        <v>45650</v>
      </c>
      <c r="E249" s="1" t="s">
        <v>2591</v>
      </c>
      <c r="F249" s="1" t="s">
        <v>2608</v>
      </c>
      <c r="G249" s="1" t="s">
        <v>41</v>
      </c>
      <c r="H249" s="1" t="s">
        <v>42</v>
      </c>
      <c r="I249" s="1" t="s">
        <v>43</v>
      </c>
      <c r="J249" s="1">
        <v>0</v>
      </c>
      <c r="K249" s="1">
        <v>1000</v>
      </c>
      <c r="L249" s="1">
        <f t="shared" si="29"/>
        <v>0</v>
      </c>
      <c r="M249" s="1" t="s">
        <v>2619</v>
      </c>
      <c r="N249" s="1" t="s">
        <v>57</v>
      </c>
      <c r="O249" s="1" t="s">
        <v>44</v>
      </c>
      <c r="P249" s="1" t="s">
        <v>58</v>
      </c>
      <c r="Q249" s="1" t="s">
        <v>33</v>
      </c>
      <c r="R249" s="1" t="s">
        <v>2620</v>
      </c>
      <c r="S249" s="1" t="s">
        <v>2620</v>
      </c>
      <c r="T249" s="1">
        <v>1</v>
      </c>
      <c r="U249" s="1" t="str">
        <f t="shared" si="27"/>
        <v>Keep</v>
      </c>
      <c r="V249" s="1" t="str">
        <f t="shared" si="30"/>
        <v>Fix</v>
      </c>
      <c r="W249" s="1" t="str">
        <f>IF(Raw_Data!K249=0,"Missing","Valid")</f>
        <v>Valid</v>
      </c>
      <c r="X249" s="3" t="str">
        <f t="shared" si="31"/>
        <v>OK</v>
      </c>
      <c r="Y249" s="1" t="str">
        <f t="shared" si="32"/>
        <v>Ok</v>
      </c>
      <c r="Z249" s="1" t="str">
        <f t="shared" si="33"/>
        <v>Ok</v>
      </c>
      <c r="AA249" s="1">
        <f t="shared" si="28"/>
        <v>0</v>
      </c>
      <c r="AB249" s="1" t="str">
        <f t="shared" si="34"/>
        <v>ok</v>
      </c>
      <c r="AC249" s="1" t="str">
        <f t="shared" si="35"/>
        <v>Not Returned</v>
      </c>
    </row>
    <row r="250" spans="1:29" x14ac:dyDescent="0.45">
      <c r="A250" s="1" t="s">
        <v>707</v>
      </c>
      <c r="B250" s="2" cm="1">
        <f t="array" ref="B250:D250">DATEVALUE(VLOOKUP(A250,Raw_Data!A249:D2249,{2,3,4},0))</f>
        <v>45602</v>
      </c>
      <c r="C250" s="2">
        <v>45605</v>
      </c>
      <c r="D250" s="2">
        <v>45606</v>
      </c>
      <c r="E250" s="1" t="s">
        <v>2552</v>
      </c>
      <c r="F250" s="1" t="s">
        <v>2607</v>
      </c>
      <c r="G250" s="1" t="s">
        <v>41</v>
      </c>
      <c r="H250" s="1" t="s">
        <v>128</v>
      </c>
      <c r="I250" s="1" t="s">
        <v>231</v>
      </c>
      <c r="J250" s="1">
        <v>-1</v>
      </c>
      <c r="K250" s="1">
        <v>1000</v>
      </c>
      <c r="L250" s="1">
        <f t="shared" si="29"/>
        <v>-1000</v>
      </c>
      <c r="M250" s="1" t="s">
        <v>56</v>
      </c>
      <c r="N250" s="1" t="s">
        <v>57</v>
      </c>
      <c r="O250" s="1" t="s">
        <v>79</v>
      </c>
      <c r="P250" s="1" t="s">
        <v>58</v>
      </c>
      <c r="Q250" s="1" t="s">
        <v>33</v>
      </c>
      <c r="R250" s="1" t="s">
        <v>46</v>
      </c>
      <c r="S250" s="1" t="s">
        <v>254</v>
      </c>
      <c r="T250" s="1">
        <v>1</v>
      </c>
      <c r="U250" s="1" t="str">
        <f t="shared" si="27"/>
        <v>Keep</v>
      </c>
      <c r="V250" s="1" t="str">
        <f t="shared" si="30"/>
        <v>Fix</v>
      </c>
      <c r="W250" s="1" t="str">
        <f>IF(Raw_Data!K250=0,"Missing","Valid")</f>
        <v>Valid</v>
      </c>
      <c r="X250" s="3" t="str">
        <f t="shared" si="31"/>
        <v>OK</v>
      </c>
      <c r="Y250" s="1" t="str">
        <f t="shared" si="32"/>
        <v>Ok</v>
      </c>
      <c r="Z250" s="1" t="str">
        <f t="shared" si="33"/>
        <v>Ok</v>
      </c>
      <c r="AA250" s="1">
        <f t="shared" si="28"/>
        <v>-1000</v>
      </c>
      <c r="AB250" s="1" t="str">
        <f t="shared" si="34"/>
        <v>ok</v>
      </c>
      <c r="AC250" s="1" t="str">
        <f t="shared" si="35"/>
        <v>Damaged</v>
      </c>
    </row>
    <row r="251" spans="1:29" x14ac:dyDescent="0.45">
      <c r="A251" s="1" t="s">
        <v>708</v>
      </c>
      <c r="B251" s="2" cm="1">
        <f t="array" ref="B251:D251">DATEVALUE(VLOOKUP(A251,Raw_Data!A250:D2250,{2,3,4},0))</f>
        <v>45514</v>
      </c>
      <c r="C251" s="2">
        <v>45515</v>
      </c>
      <c r="D251" s="2">
        <v>45514</v>
      </c>
      <c r="E251" s="1" t="s">
        <v>2600</v>
      </c>
      <c r="F251" s="1" t="s">
        <v>2609</v>
      </c>
      <c r="G251" s="1" t="s">
        <v>116</v>
      </c>
      <c r="H251" s="1" t="s">
        <v>27</v>
      </c>
      <c r="I251" s="1" t="s">
        <v>55</v>
      </c>
      <c r="J251" s="1">
        <v>0</v>
      </c>
      <c r="K251" s="1">
        <v>100</v>
      </c>
      <c r="L251" s="1">
        <f t="shared" si="29"/>
        <v>0</v>
      </c>
      <c r="M251" s="1" t="s">
        <v>29</v>
      </c>
      <c r="N251" s="1" t="s">
        <v>57</v>
      </c>
      <c r="O251" s="1" t="s">
        <v>79</v>
      </c>
      <c r="P251" s="1" t="s">
        <v>85</v>
      </c>
      <c r="Q251" s="1" t="s">
        <v>45</v>
      </c>
      <c r="R251" s="1" t="s">
        <v>34</v>
      </c>
      <c r="S251" s="1" t="s">
        <v>2620</v>
      </c>
      <c r="T251" s="1">
        <v>-1</v>
      </c>
      <c r="U251" s="1" t="str">
        <f t="shared" si="27"/>
        <v>Keep</v>
      </c>
      <c r="V251" s="1" t="str">
        <f t="shared" si="30"/>
        <v>Fix</v>
      </c>
      <c r="W251" s="1" t="str">
        <f>IF(Raw_Data!K251=0,"Missing","Valid")</f>
        <v>Valid</v>
      </c>
      <c r="X251" s="3" t="str">
        <f t="shared" si="31"/>
        <v>Delivery Before Dispatch</v>
      </c>
      <c r="Y251" s="1" t="str">
        <f t="shared" si="32"/>
        <v>Ok</v>
      </c>
      <c r="Z251" s="1" t="str">
        <f t="shared" si="33"/>
        <v>Ok</v>
      </c>
      <c r="AA251" s="1">
        <f t="shared" si="28"/>
        <v>0</v>
      </c>
      <c r="AB251" s="1" t="str">
        <f t="shared" si="34"/>
        <v>ok</v>
      </c>
      <c r="AC251" s="1" t="str">
        <f t="shared" si="35"/>
        <v>Not Returned</v>
      </c>
    </row>
    <row r="252" spans="1:29" x14ac:dyDescent="0.45">
      <c r="A252" s="1" t="s">
        <v>709</v>
      </c>
      <c r="B252" s="2" cm="1">
        <f t="array" ref="B252:D252">DATEVALUE(VLOOKUP(A252,Raw_Data!A251:D2251,{2,3,4},0))</f>
        <v>45636</v>
      </c>
      <c r="C252" s="2">
        <v>45635</v>
      </c>
      <c r="D252" s="2">
        <v>45642</v>
      </c>
      <c r="E252" s="1" t="s">
        <v>2592</v>
      </c>
      <c r="F252" s="1" t="s">
        <v>2608</v>
      </c>
      <c r="G252" s="1" t="s">
        <v>41</v>
      </c>
      <c r="H252" s="1" t="s">
        <v>42</v>
      </c>
      <c r="I252" s="1" t="s">
        <v>78</v>
      </c>
      <c r="J252" s="1">
        <v>2</v>
      </c>
      <c r="K252" s="1">
        <v>2000</v>
      </c>
      <c r="L252" s="1">
        <f t="shared" si="29"/>
        <v>4000</v>
      </c>
      <c r="M252" s="1" t="s">
        <v>56</v>
      </c>
      <c r="N252" s="1" t="s">
        <v>57</v>
      </c>
      <c r="O252" s="1" t="s">
        <v>31</v>
      </c>
      <c r="P252" s="1" t="s">
        <v>85</v>
      </c>
      <c r="Q252" s="1" t="s">
        <v>33</v>
      </c>
      <c r="R252" s="1" t="s">
        <v>46</v>
      </c>
      <c r="S252" s="1" t="s">
        <v>47</v>
      </c>
      <c r="T252" s="1">
        <v>7</v>
      </c>
      <c r="U252" s="1" t="str">
        <f t="shared" si="27"/>
        <v>Keep</v>
      </c>
      <c r="V252" s="1" t="str">
        <f t="shared" si="30"/>
        <v>Ok</v>
      </c>
      <c r="W252" s="1" t="str">
        <f>IF(Raw_Data!K252=0,"Missing","Valid")</f>
        <v>Valid</v>
      </c>
      <c r="X252" s="3" t="str">
        <f t="shared" si="31"/>
        <v>Dispatch Error</v>
      </c>
      <c r="Y252" s="1" t="str">
        <f t="shared" si="32"/>
        <v>Ok</v>
      </c>
      <c r="Z252" s="1" t="str">
        <f t="shared" si="33"/>
        <v>Ok</v>
      </c>
      <c r="AA252" s="1">
        <f t="shared" si="28"/>
        <v>4000</v>
      </c>
      <c r="AB252" s="1" t="str">
        <f t="shared" si="34"/>
        <v>ok</v>
      </c>
      <c r="AC252" s="1" t="str">
        <f t="shared" si="35"/>
        <v>Late Delivery</v>
      </c>
    </row>
    <row r="253" spans="1:29" x14ac:dyDescent="0.45">
      <c r="A253" s="1" t="s">
        <v>710</v>
      </c>
      <c r="B253" s="2" cm="1">
        <f t="array" ref="B253:D253">DATEVALUE(VLOOKUP(A253,Raw_Data!A252:D2252,{2,3,4},0))</f>
        <v>45313</v>
      </c>
      <c r="C253" s="2">
        <v>45315</v>
      </c>
      <c r="D253" s="2">
        <v>45318</v>
      </c>
      <c r="E253" s="1" t="s">
        <v>2598</v>
      </c>
      <c r="F253" s="1" t="s">
        <v>2609</v>
      </c>
      <c r="G253" s="1" t="s">
        <v>116</v>
      </c>
      <c r="H253" s="1" t="s">
        <v>42</v>
      </c>
      <c r="I253" s="1" t="s">
        <v>78</v>
      </c>
      <c r="J253" s="1">
        <v>0</v>
      </c>
      <c r="K253" s="1">
        <v>100</v>
      </c>
      <c r="L253" s="1">
        <f t="shared" si="29"/>
        <v>0</v>
      </c>
      <c r="M253" s="1" t="s">
        <v>2619</v>
      </c>
      <c r="N253" s="1" t="s">
        <v>57</v>
      </c>
      <c r="O253" s="1" t="s">
        <v>64</v>
      </c>
      <c r="P253" s="1" t="s">
        <v>85</v>
      </c>
      <c r="Q253" s="1" t="s">
        <v>45</v>
      </c>
      <c r="R253" s="1" t="s">
        <v>34</v>
      </c>
      <c r="S253" s="1" t="s">
        <v>2620</v>
      </c>
      <c r="T253" s="1">
        <v>3</v>
      </c>
      <c r="U253" s="1" t="str">
        <f t="shared" si="27"/>
        <v>Keep</v>
      </c>
      <c r="V253" s="1" t="str">
        <f t="shared" si="30"/>
        <v>Fix</v>
      </c>
      <c r="W253" s="1" t="str">
        <f>IF(Raw_Data!K253=0,"Missing","Valid")</f>
        <v>Valid</v>
      </c>
      <c r="X253" s="3" t="str">
        <f t="shared" si="31"/>
        <v>OK</v>
      </c>
      <c r="Y253" s="1" t="str">
        <f t="shared" si="32"/>
        <v>Ok</v>
      </c>
      <c r="Z253" s="1" t="str">
        <f t="shared" si="33"/>
        <v>Ok</v>
      </c>
      <c r="AA253" s="1">
        <f t="shared" si="28"/>
        <v>0</v>
      </c>
      <c r="AB253" s="1" t="str">
        <f t="shared" si="34"/>
        <v>ok</v>
      </c>
      <c r="AC253" s="1" t="str">
        <f t="shared" si="35"/>
        <v>Not Returned</v>
      </c>
    </row>
    <row r="254" spans="1:29" x14ac:dyDescent="0.45">
      <c r="A254" s="1" t="s">
        <v>711</v>
      </c>
      <c r="B254" s="2" cm="1">
        <f t="array" ref="B254:D254">DATEVALUE(VLOOKUP(A254,Raw_Data!A253:D2253,{2,3,4},0))</f>
        <v>45506</v>
      </c>
      <c r="C254" s="2">
        <v>45504</v>
      </c>
      <c r="D254" s="2">
        <v>45503</v>
      </c>
      <c r="E254" s="1" t="s">
        <v>2597</v>
      </c>
      <c r="F254" s="1" t="s">
        <v>2607</v>
      </c>
      <c r="G254" s="1" t="s">
        <v>41</v>
      </c>
      <c r="H254" s="1" t="s">
        <v>27</v>
      </c>
      <c r="I254" s="1" t="s">
        <v>28</v>
      </c>
      <c r="J254" s="1">
        <v>0</v>
      </c>
      <c r="K254" s="1">
        <v>0</v>
      </c>
      <c r="L254" s="1">
        <f t="shared" si="29"/>
        <v>0</v>
      </c>
      <c r="M254" s="1" t="s">
        <v>63</v>
      </c>
      <c r="N254" s="1" t="s">
        <v>57</v>
      </c>
      <c r="O254" s="1" t="s">
        <v>31</v>
      </c>
      <c r="P254" s="1" t="s">
        <v>32</v>
      </c>
      <c r="Q254" s="1" t="s">
        <v>33</v>
      </c>
      <c r="R254" s="1" t="s">
        <v>2620</v>
      </c>
      <c r="S254" s="1" t="s">
        <v>2620</v>
      </c>
      <c r="T254" s="1">
        <v>-1</v>
      </c>
      <c r="U254" s="1" t="str">
        <f t="shared" si="27"/>
        <v>Keep</v>
      </c>
      <c r="V254" s="1" t="str">
        <f t="shared" si="30"/>
        <v>Fix</v>
      </c>
      <c r="W254" s="1" t="str">
        <f>IF(Raw_Data!K254=0,"Missing","Valid")</f>
        <v>Missing</v>
      </c>
      <c r="X254" s="3" t="str">
        <f t="shared" si="31"/>
        <v>Dispatch Error</v>
      </c>
      <c r="Y254" s="1" t="str">
        <f t="shared" si="32"/>
        <v>Fix</v>
      </c>
      <c r="Z254" s="1" t="str">
        <f t="shared" si="33"/>
        <v>Ok</v>
      </c>
      <c r="AA254" s="1">
        <f t="shared" si="28"/>
        <v>0</v>
      </c>
      <c r="AB254" s="1" t="str">
        <f t="shared" si="34"/>
        <v>ok</v>
      </c>
      <c r="AC254" s="1" t="str">
        <f t="shared" si="35"/>
        <v>Not Returned</v>
      </c>
    </row>
    <row r="255" spans="1:29" x14ac:dyDescent="0.45">
      <c r="A255" s="1" t="s">
        <v>712</v>
      </c>
      <c r="B255" s="2" cm="1">
        <f t="array" ref="B255:D255">DATEVALUE(VLOOKUP(A255,Raw_Data!A254:D2254,{2,3,4},0))</f>
        <v>45326</v>
      </c>
      <c r="C255" s="2">
        <v>45328</v>
      </c>
      <c r="D255" s="2">
        <v>45333</v>
      </c>
      <c r="E255" s="1" t="s">
        <v>2598</v>
      </c>
      <c r="F255" s="1" t="s">
        <v>53</v>
      </c>
      <c r="G255" s="1" t="s">
        <v>54</v>
      </c>
      <c r="H255" s="1" t="s">
        <v>128</v>
      </c>
      <c r="I255" s="1" t="s">
        <v>129</v>
      </c>
      <c r="J255" s="1">
        <v>1</v>
      </c>
      <c r="K255" s="1">
        <v>1000</v>
      </c>
      <c r="L255" s="1">
        <f t="shared" si="29"/>
        <v>1000</v>
      </c>
      <c r="M255" s="1" t="s">
        <v>2619</v>
      </c>
      <c r="N255" s="1" t="s">
        <v>57</v>
      </c>
      <c r="O255" s="1" t="s">
        <v>79</v>
      </c>
      <c r="P255" s="1" t="s">
        <v>58</v>
      </c>
      <c r="Q255" s="1" t="s">
        <v>45</v>
      </c>
      <c r="R255" s="1" t="s">
        <v>46</v>
      </c>
      <c r="S255" s="1" t="s">
        <v>2621</v>
      </c>
      <c r="T255" s="1">
        <v>5</v>
      </c>
      <c r="U255" s="1" t="str">
        <f t="shared" si="27"/>
        <v>Keep</v>
      </c>
      <c r="V255" s="1" t="str">
        <f t="shared" si="30"/>
        <v>Ok</v>
      </c>
      <c r="W255" s="1" t="str">
        <f>IF(Raw_Data!K255=0,"Missing","Valid")</f>
        <v>Valid</v>
      </c>
      <c r="X255" s="3" t="str">
        <f t="shared" si="31"/>
        <v>OK</v>
      </c>
      <c r="Y255" s="1" t="str">
        <f t="shared" si="32"/>
        <v>Ok</v>
      </c>
      <c r="Z255" s="1" t="str">
        <f t="shared" si="33"/>
        <v>Ok</v>
      </c>
      <c r="AA255" s="1">
        <f t="shared" si="28"/>
        <v>1000</v>
      </c>
      <c r="AB255" s="1" t="str">
        <f t="shared" si="34"/>
        <v>ok</v>
      </c>
      <c r="AC255" s="1" t="str">
        <f t="shared" si="35"/>
        <v>Unknwon</v>
      </c>
    </row>
    <row r="256" spans="1:29" x14ac:dyDescent="0.45">
      <c r="A256" s="1" t="s">
        <v>716</v>
      </c>
      <c r="B256" s="2" cm="1">
        <f t="array" ref="B256:D256">DATEVALUE(VLOOKUP(A256,Raw_Data!A255:D2255,{2,3,4},0))</f>
        <v>45297</v>
      </c>
      <c r="C256" s="2">
        <v>45295</v>
      </c>
      <c r="D256" s="2">
        <v>45301</v>
      </c>
      <c r="E256" s="1" t="s">
        <v>2535</v>
      </c>
      <c r="F256" s="1" t="s">
        <v>2609</v>
      </c>
      <c r="G256" s="1" t="s">
        <v>116</v>
      </c>
      <c r="H256" s="1" t="s">
        <v>128</v>
      </c>
      <c r="I256" s="1" t="s">
        <v>129</v>
      </c>
      <c r="J256" s="1">
        <v>1</v>
      </c>
      <c r="K256" s="1">
        <v>1000</v>
      </c>
      <c r="L256" s="1">
        <f t="shared" si="29"/>
        <v>1000</v>
      </c>
      <c r="M256" s="1" t="s">
        <v>29</v>
      </c>
      <c r="N256" s="1" t="s">
        <v>57</v>
      </c>
      <c r="O256" s="1" t="s">
        <v>79</v>
      </c>
      <c r="P256" s="1" t="s">
        <v>32</v>
      </c>
      <c r="Q256" s="1" t="s">
        <v>33</v>
      </c>
      <c r="R256" s="1" t="s">
        <v>2620</v>
      </c>
      <c r="S256" s="1" t="s">
        <v>2620</v>
      </c>
      <c r="T256" s="1">
        <v>6</v>
      </c>
      <c r="U256" s="1" t="str">
        <f t="shared" si="27"/>
        <v>Keep</v>
      </c>
      <c r="V256" s="1" t="str">
        <f t="shared" si="30"/>
        <v>Ok</v>
      </c>
      <c r="W256" s="1" t="str">
        <f>IF(Raw_Data!K256=0,"Missing","Valid")</f>
        <v>Valid</v>
      </c>
      <c r="X256" s="3" t="str">
        <f t="shared" si="31"/>
        <v>Dispatch Error</v>
      </c>
      <c r="Y256" s="1" t="str">
        <f t="shared" si="32"/>
        <v>Ok</v>
      </c>
      <c r="Z256" s="1" t="str">
        <f t="shared" si="33"/>
        <v>Ok</v>
      </c>
      <c r="AA256" s="1">
        <f t="shared" si="28"/>
        <v>1000</v>
      </c>
      <c r="AB256" s="1" t="str">
        <f t="shared" si="34"/>
        <v>ok</v>
      </c>
      <c r="AC256" s="1" t="str">
        <f t="shared" si="35"/>
        <v>Not Returned</v>
      </c>
    </row>
    <row r="257" spans="1:29" x14ac:dyDescent="0.45">
      <c r="A257" s="1" t="s">
        <v>717</v>
      </c>
      <c r="B257" s="2" cm="1">
        <f t="array" ref="B257:D257">DATEVALUE(VLOOKUP(A257,Raw_Data!A256:D2256,{2,3,4},0))</f>
        <v>45624</v>
      </c>
      <c r="C257" s="2">
        <v>45623</v>
      </c>
      <c r="D257" s="2">
        <v>45623</v>
      </c>
      <c r="E257" s="1" t="s">
        <v>2559</v>
      </c>
      <c r="F257" s="1" t="s">
        <v>147</v>
      </c>
      <c r="G257" s="1" t="s">
        <v>147</v>
      </c>
      <c r="H257" s="1" t="s">
        <v>42</v>
      </c>
      <c r="I257" s="1" t="s">
        <v>78</v>
      </c>
      <c r="J257" s="1">
        <v>3</v>
      </c>
      <c r="K257" s="1">
        <v>500</v>
      </c>
      <c r="L257" s="1">
        <f t="shared" si="29"/>
        <v>1500</v>
      </c>
      <c r="M257" s="1" t="s">
        <v>56</v>
      </c>
      <c r="N257" s="1" t="s">
        <v>30</v>
      </c>
      <c r="O257" s="1" t="s">
        <v>44</v>
      </c>
      <c r="P257" s="1" t="s">
        <v>85</v>
      </c>
      <c r="Q257" s="1" t="s">
        <v>45</v>
      </c>
      <c r="R257" s="1" t="s">
        <v>2620</v>
      </c>
      <c r="S257" s="1" t="s">
        <v>2620</v>
      </c>
      <c r="T257" s="1">
        <v>0</v>
      </c>
      <c r="U257" s="1" t="str">
        <f t="shared" si="27"/>
        <v>Keep</v>
      </c>
      <c r="V257" s="1" t="str">
        <f t="shared" si="30"/>
        <v>Ok</v>
      </c>
      <c r="W257" s="1" t="str">
        <f>IF(Raw_Data!K257=0,"Missing","Valid")</f>
        <v>Valid</v>
      </c>
      <c r="X257" s="3" t="str">
        <f t="shared" si="31"/>
        <v>Dispatch Error</v>
      </c>
      <c r="Y257" s="1" t="str">
        <f t="shared" si="32"/>
        <v>Ok</v>
      </c>
      <c r="Z257" s="1" t="str">
        <f t="shared" si="33"/>
        <v>Ok</v>
      </c>
      <c r="AA257" s="1">
        <f t="shared" si="28"/>
        <v>1500</v>
      </c>
      <c r="AB257" s="1" t="str">
        <f t="shared" si="34"/>
        <v>ok</v>
      </c>
      <c r="AC257" s="1" t="str">
        <f t="shared" si="35"/>
        <v>Not Returned</v>
      </c>
    </row>
    <row r="258" spans="1:29" x14ac:dyDescent="0.45">
      <c r="A258" s="1" t="s">
        <v>719</v>
      </c>
      <c r="B258" s="2" cm="1">
        <f t="array" ref="B258:D258">DATEVALUE(VLOOKUP(A258,Raw_Data!A257:D2257,{2,3,4},0))</f>
        <v>45656</v>
      </c>
      <c r="C258" s="2">
        <v>45657</v>
      </c>
      <c r="D258" s="2">
        <v>45659</v>
      </c>
      <c r="E258" s="1" t="s">
        <v>2581</v>
      </c>
      <c r="F258" s="1" t="s">
        <v>2608</v>
      </c>
      <c r="G258" s="1" t="s">
        <v>41</v>
      </c>
      <c r="H258" s="1" t="s">
        <v>27</v>
      </c>
      <c r="I258" s="1" t="s">
        <v>55</v>
      </c>
      <c r="J258" s="1">
        <v>0</v>
      </c>
      <c r="K258" s="1">
        <v>2000</v>
      </c>
      <c r="L258" s="1">
        <f t="shared" si="29"/>
        <v>0</v>
      </c>
      <c r="M258" s="1" t="s">
        <v>2619</v>
      </c>
      <c r="N258" s="1" t="s">
        <v>93</v>
      </c>
      <c r="O258" s="1" t="s">
        <v>31</v>
      </c>
      <c r="P258" s="1" t="s">
        <v>58</v>
      </c>
      <c r="Q258" s="1" t="s">
        <v>45</v>
      </c>
      <c r="R258" s="1" t="s">
        <v>2620</v>
      </c>
      <c r="S258" s="1" t="s">
        <v>2620</v>
      </c>
      <c r="T258" s="1">
        <v>2</v>
      </c>
      <c r="U258" s="1" t="str">
        <f t="shared" ref="U258:U321" si="36">IF(COUNTIF(A258:A2257,A258)=1,"Keep","Duplicate")</f>
        <v>Keep</v>
      </c>
      <c r="V258" s="1" t="str">
        <f t="shared" si="30"/>
        <v>Fix</v>
      </c>
      <c r="W258" s="1" t="str">
        <f>IF(Raw_Data!K258=0,"Missing","Valid")</f>
        <v>Valid</v>
      </c>
      <c r="X258" s="3" t="str">
        <f t="shared" si="31"/>
        <v>OK</v>
      </c>
      <c r="Y258" s="1" t="str">
        <f t="shared" si="32"/>
        <v>Ok</v>
      </c>
      <c r="Z258" s="1" t="str">
        <f t="shared" si="33"/>
        <v>Ok</v>
      </c>
      <c r="AA258" s="1">
        <f t="shared" ref="AA258:AA321" si="37">IF(OR(L258="",L258&lt;&gt;J258*K258),J258*K258,L258)</f>
        <v>0</v>
      </c>
      <c r="AB258" s="1" t="str">
        <f t="shared" si="34"/>
        <v>ok</v>
      </c>
      <c r="AC258" s="1" t="str">
        <f t="shared" si="35"/>
        <v>Not Returned</v>
      </c>
    </row>
    <row r="259" spans="1:29" x14ac:dyDescent="0.45">
      <c r="A259" s="1" t="s">
        <v>722</v>
      </c>
      <c r="B259" s="2" cm="1">
        <f t="array" ref="B259:D259">DATEVALUE(VLOOKUP(A259,Raw_Data!A258:D2258,{2,3,4},0))</f>
        <v>45632</v>
      </c>
      <c r="C259" s="2">
        <v>45635</v>
      </c>
      <c r="D259" s="2">
        <v>45635</v>
      </c>
      <c r="E259" s="1" t="s">
        <v>2596</v>
      </c>
      <c r="F259" s="1" t="s">
        <v>168</v>
      </c>
      <c r="G259" s="1" t="s">
        <v>41</v>
      </c>
      <c r="H259" s="1" t="s">
        <v>71</v>
      </c>
      <c r="I259" s="1" t="s">
        <v>72</v>
      </c>
      <c r="J259" s="1">
        <v>2</v>
      </c>
      <c r="K259" s="1">
        <v>100</v>
      </c>
      <c r="L259" s="1">
        <f t="shared" ref="L259:L322" si="38">J259*K259</f>
        <v>200</v>
      </c>
      <c r="M259" s="1" t="s">
        <v>2619</v>
      </c>
      <c r="N259" s="1" t="s">
        <v>30</v>
      </c>
      <c r="O259" s="1" t="s">
        <v>31</v>
      </c>
      <c r="P259" s="1" t="s">
        <v>32</v>
      </c>
      <c r="Q259" s="1" t="s">
        <v>45</v>
      </c>
      <c r="R259" s="1" t="s">
        <v>2620</v>
      </c>
      <c r="S259" s="1" t="s">
        <v>2620</v>
      </c>
      <c r="T259" s="1">
        <v>0</v>
      </c>
      <c r="U259" s="1" t="str">
        <f t="shared" si="36"/>
        <v>Keep</v>
      </c>
      <c r="V259" s="1" t="str">
        <f t="shared" ref="V259:V322" si="39">IF(J259&lt;=0,"Fix","Ok")</f>
        <v>Ok</v>
      </c>
      <c r="W259" s="1" t="str">
        <f>IF(Raw_Data!K259=0,"Missing","Valid")</f>
        <v>Valid</v>
      </c>
      <c r="X259" s="3" t="str">
        <f t="shared" ref="X259:X322" si="40">IF(C259&lt;B259,"Dispatch Error",IF(D259&lt;B259,"Delivery Before Order",IF(D259&lt;C259,"Delivery Before Dispatch","OK")))</f>
        <v>OK</v>
      </c>
      <c r="Y259" s="1" t="str">
        <f t="shared" ref="Y259:Y322" si="41">IF(K259&lt;=0,"Fix","Ok")</f>
        <v>Ok</v>
      </c>
      <c r="Z259" s="1" t="str">
        <f t="shared" ref="Z259:Z322" si="42">IF(L259="","Blank",IF(L259=J259*K259,"Ok","Wrong"))</f>
        <v>Ok</v>
      </c>
      <c r="AA259" s="1">
        <f t="shared" si="37"/>
        <v>200</v>
      </c>
      <c r="AB259" s="1" t="str">
        <f t="shared" ref="AB259:AB322" si="43">IF(M259="","Missing","ok")</f>
        <v>ok</v>
      </c>
      <c r="AC259" s="1" t="str">
        <f t="shared" ref="AC259:AC322" si="44">IF(R259="No","Not Returned",IF(R259="Yes",IF(S259="","Unknown",S259),IF(L259&lt;0,"Wrong",IF(OR(O259="Delayed",O259="In Transit",O259="On Time"),"Not Returned",""))))</f>
        <v>Not Returned</v>
      </c>
    </row>
    <row r="260" spans="1:29" x14ac:dyDescent="0.45">
      <c r="A260" s="1" t="s">
        <v>723</v>
      </c>
      <c r="B260" s="2" cm="1">
        <f t="array" ref="B260:D260">DATEVALUE(VLOOKUP(A260,Raw_Data!A259:D2259,{2,3,4},0))</f>
        <v>45428</v>
      </c>
      <c r="C260" s="2">
        <v>45428</v>
      </c>
      <c r="D260" s="2">
        <v>45431</v>
      </c>
      <c r="E260" s="1" t="s">
        <v>2595</v>
      </c>
      <c r="F260" s="1" t="s">
        <v>53</v>
      </c>
      <c r="G260" s="1" t="s">
        <v>54</v>
      </c>
      <c r="H260" s="1" t="s">
        <v>71</v>
      </c>
      <c r="I260" s="1" t="s">
        <v>117</v>
      </c>
      <c r="J260" s="1">
        <v>3</v>
      </c>
      <c r="K260" s="1">
        <v>500</v>
      </c>
      <c r="L260" s="1">
        <f t="shared" si="38"/>
        <v>1500</v>
      </c>
      <c r="M260" s="1" t="s">
        <v>2619</v>
      </c>
      <c r="N260" s="1" t="s">
        <v>57</v>
      </c>
      <c r="O260" s="1" t="s">
        <v>31</v>
      </c>
      <c r="P260" s="1" t="s">
        <v>85</v>
      </c>
      <c r="Q260" s="1" t="s">
        <v>45</v>
      </c>
      <c r="R260" s="1" t="s">
        <v>34</v>
      </c>
      <c r="S260" s="1" t="s">
        <v>2620</v>
      </c>
      <c r="T260" s="1">
        <v>3</v>
      </c>
      <c r="U260" s="1" t="str">
        <f t="shared" si="36"/>
        <v>Keep</v>
      </c>
      <c r="V260" s="1" t="str">
        <f t="shared" si="39"/>
        <v>Ok</v>
      </c>
      <c r="W260" s="1" t="str">
        <f>IF(Raw_Data!K260=0,"Missing","Valid")</f>
        <v>Valid</v>
      </c>
      <c r="X260" s="3" t="str">
        <f t="shared" si="40"/>
        <v>OK</v>
      </c>
      <c r="Y260" s="1" t="str">
        <f t="shared" si="41"/>
        <v>Ok</v>
      </c>
      <c r="Z260" s="1" t="str">
        <f t="shared" si="42"/>
        <v>Ok</v>
      </c>
      <c r="AA260" s="1">
        <f t="shared" si="37"/>
        <v>1500</v>
      </c>
      <c r="AB260" s="1" t="str">
        <f t="shared" si="43"/>
        <v>ok</v>
      </c>
      <c r="AC260" s="1" t="str">
        <f t="shared" si="44"/>
        <v>Not Returned</v>
      </c>
    </row>
    <row r="261" spans="1:29" x14ac:dyDescent="0.45">
      <c r="A261" s="1" t="s">
        <v>724</v>
      </c>
      <c r="B261" s="2" cm="1">
        <f t="array" ref="B261:D261">DATEVALUE(VLOOKUP(A261,Raw_Data!A260:D2260,{2,3,4},0))</f>
        <v>45354</v>
      </c>
      <c r="C261" s="2">
        <v>45352</v>
      </c>
      <c r="D261" s="2">
        <v>45357</v>
      </c>
      <c r="E261" s="1" t="s">
        <v>2593</v>
      </c>
      <c r="F261" s="1" t="s">
        <v>147</v>
      </c>
      <c r="G261" s="1" t="s">
        <v>147</v>
      </c>
      <c r="H261" s="1" t="s">
        <v>128</v>
      </c>
      <c r="I261" s="1" t="s">
        <v>231</v>
      </c>
      <c r="J261" s="1">
        <v>0</v>
      </c>
      <c r="K261" s="1">
        <v>1000</v>
      </c>
      <c r="L261" s="1">
        <f t="shared" si="38"/>
        <v>0</v>
      </c>
      <c r="M261" s="1" t="s">
        <v>63</v>
      </c>
      <c r="N261" s="1" t="s">
        <v>93</v>
      </c>
      <c r="O261" s="1" t="s">
        <v>44</v>
      </c>
      <c r="P261" s="1" t="s">
        <v>32</v>
      </c>
      <c r="Q261" s="1" t="s">
        <v>45</v>
      </c>
      <c r="R261" s="1" t="s">
        <v>34</v>
      </c>
      <c r="S261" s="1" t="s">
        <v>2620</v>
      </c>
      <c r="T261" s="1">
        <v>5</v>
      </c>
      <c r="U261" s="1" t="str">
        <f t="shared" si="36"/>
        <v>Keep</v>
      </c>
      <c r="V261" s="1" t="str">
        <f t="shared" si="39"/>
        <v>Fix</v>
      </c>
      <c r="W261" s="1" t="str">
        <f>IF(Raw_Data!K261=0,"Missing","Valid")</f>
        <v>Valid</v>
      </c>
      <c r="X261" s="3" t="str">
        <f t="shared" si="40"/>
        <v>Dispatch Error</v>
      </c>
      <c r="Y261" s="1" t="str">
        <f t="shared" si="41"/>
        <v>Ok</v>
      </c>
      <c r="Z261" s="1" t="str">
        <f t="shared" si="42"/>
        <v>Ok</v>
      </c>
      <c r="AA261" s="1">
        <f t="shared" si="37"/>
        <v>0</v>
      </c>
      <c r="AB261" s="1" t="str">
        <f t="shared" si="43"/>
        <v>ok</v>
      </c>
      <c r="AC261" s="1" t="str">
        <f t="shared" si="44"/>
        <v>Not Returned</v>
      </c>
    </row>
    <row r="262" spans="1:29" x14ac:dyDescent="0.45">
      <c r="A262" s="1" t="s">
        <v>725</v>
      </c>
      <c r="B262" s="2" cm="1">
        <f t="array" ref="B262:D262">DATEVALUE(VLOOKUP(A262,Raw_Data!A261:D2261,{2,3,4},0))</f>
        <v>45565</v>
      </c>
      <c r="C262" s="2">
        <v>45567</v>
      </c>
      <c r="D262" s="2">
        <v>45570</v>
      </c>
      <c r="E262" s="1" t="s">
        <v>2586</v>
      </c>
      <c r="F262" s="1" t="s">
        <v>53</v>
      </c>
      <c r="G262" s="1" t="s">
        <v>54</v>
      </c>
      <c r="H262" s="1" t="s">
        <v>42</v>
      </c>
      <c r="I262" s="1" t="s">
        <v>78</v>
      </c>
      <c r="J262" s="1">
        <v>0</v>
      </c>
      <c r="K262" s="1">
        <v>0</v>
      </c>
      <c r="L262" s="1">
        <f t="shared" si="38"/>
        <v>0</v>
      </c>
      <c r="M262" s="1" t="s">
        <v>63</v>
      </c>
      <c r="N262" s="1" t="s">
        <v>57</v>
      </c>
      <c r="O262" s="1" t="s">
        <v>31</v>
      </c>
      <c r="P262" s="1" t="s">
        <v>58</v>
      </c>
      <c r="Q262" s="1" t="s">
        <v>33</v>
      </c>
      <c r="R262" s="1" t="s">
        <v>46</v>
      </c>
      <c r="S262" s="1" t="s">
        <v>245</v>
      </c>
      <c r="T262" s="1">
        <v>3</v>
      </c>
      <c r="U262" s="1" t="str">
        <f t="shared" si="36"/>
        <v>Keep</v>
      </c>
      <c r="V262" s="1" t="str">
        <f t="shared" si="39"/>
        <v>Fix</v>
      </c>
      <c r="W262" s="1" t="str">
        <f>IF(Raw_Data!K262=0,"Missing","Valid")</f>
        <v>Missing</v>
      </c>
      <c r="X262" s="3" t="str">
        <f t="shared" si="40"/>
        <v>OK</v>
      </c>
      <c r="Y262" s="1" t="str">
        <f t="shared" si="41"/>
        <v>Fix</v>
      </c>
      <c r="Z262" s="1" t="str">
        <f t="shared" si="42"/>
        <v>Ok</v>
      </c>
      <c r="AA262" s="1">
        <f t="shared" si="37"/>
        <v>0</v>
      </c>
      <c r="AB262" s="1" t="str">
        <f t="shared" si="43"/>
        <v>ok</v>
      </c>
      <c r="AC262" s="1" t="str">
        <f t="shared" si="44"/>
        <v>Wrong Item</v>
      </c>
    </row>
    <row r="263" spans="1:29" x14ac:dyDescent="0.45">
      <c r="A263" s="1" t="s">
        <v>726</v>
      </c>
      <c r="B263" s="2" cm="1">
        <f t="array" ref="B263:D263">DATEVALUE(VLOOKUP(A263,Raw_Data!A262:D2262,{2,3,4},0))</f>
        <v>45552</v>
      </c>
      <c r="C263" s="2">
        <v>45551</v>
      </c>
      <c r="D263" s="2">
        <v>45553</v>
      </c>
      <c r="E263" s="1" t="s">
        <v>2559</v>
      </c>
      <c r="F263" s="1" t="s">
        <v>2608</v>
      </c>
      <c r="G263" s="1" t="s">
        <v>41</v>
      </c>
      <c r="H263" s="1" t="s">
        <v>27</v>
      </c>
      <c r="I263" s="1" t="s">
        <v>28</v>
      </c>
      <c r="J263" s="1">
        <v>-1</v>
      </c>
      <c r="K263" s="1">
        <v>1000</v>
      </c>
      <c r="L263" s="1">
        <f t="shared" si="38"/>
        <v>-1000</v>
      </c>
      <c r="M263" s="1" t="s">
        <v>63</v>
      </c>
      <c r="N263" s="1" t="s">
        <v>57</v>
      </c>
      <c r="O263" s="1" t="s">
        <v>31</v>
      </c>
      <c r="P263" s="1" t="s">
        <v>85</v>
      </c>
      <c r="Q263" s="1" t="s">
        <v>45</v>
      </c>
      <c r="R263" s="1" t="s">
        <v>46</v>
      </c>
      <c r="S263" s="1" t="s">
        <v>254</v>
      </c>
      <c r="T263" s="1">
        <v>2</v>
      </c>
      <c r="U263" s="1" t="str">
        <f t="shared" si="36"/>
        <v>Keep</v>
      </c>
      <c r="V263" s="1" t="str">
        <f t="shared" si="39"/>
        <v>Fix</v>
      </c>
      <c r="W263" s="1" t="str">
        <f>IF(Raw_Data!K263=0,"Missing","Valid")</f>
        <v>Valid</v>
      </c>
      <c r="X263" s="3" t="str">
        <f t="shared" si="40"/>
        <v>Dispatch Error</v>
      </c>
      <c r="Y263" s="1" t="str">
        <f t="shared" si="41"/>
        <v>Ok</v>
      </c>
      <c r="Z263" s="1" t="str">
        <f t="shared" si="42"/>
        <v>Ok</v>
      </c>
      <c r="AA263" s="1">
        <f t="shared" si="37"/>
        <v>-1000</v>
      </c>
      <c r="AB263" s="1" t="str">
        <f t="shared" si="43"/>
        <v>ok</v>
      </c>
      <c r="AC263" s="1" t="str">
        <f t="shared" si="44"/>
        <v>Damaged</v>
      </c>
    </row>
    <row r="264" spans="1:29" x14ac:dyDescent="0.45">
      <c r="A264" s="1" t="s">
        <v>727</v>
      </c>
      <c r="B264" s="2" cm="1">
        <f t="array" ref="B264:D264">DATEVALUE(VLOOKUP(A264,Raw_Data!A263:D2263,{2,3,4},0))</f>
        <v>45648</v>
      </c>
      <c r="C264" s="2">
        <v>45651</v>
      </c>
      <c r="D264" s="2">
        <v>45655</v>
      </c>
      <c r="E264" s="1" t="s">
        <v>2589</v>
      </c>
      <c r="F264" s="1" t="s">
        <v>2606</v>
      </c>
      <c r="G264" s="1" t="s">
        <v>26</v>
      </c>
      <c r="H264" s="1" t="s">
        <v>27</v>
      </c>
      <c r="I264" s="1" t="s">
        <v>28</v>
      </c>
      <c r="J264" s="1">
        <v>-1</v>
      </c>
      <c r="K264" s="1">
        <v>100</v>
      </c>
      <c r="L264" s="1">
        <f t="shared" si="38"/>
        <v>-100</v>
      </c>
      <c r="M264" s="1" t="s">
        <v>56</v>
      </c>
      <c r="N264" s="1" t="s">
        <v>93</v>
      </c>
      <c r="O264" s="1" t="s">
        <v>79</v>
      </c>
      <c r="P264" s="1" t="s">
        <v>58</v>
      </c>
      <c r="Q264" s="1" t="s">
        <v>45</v>
      </c>
      <c r="R264" s="1" t="s">
        <v>46</v>
      </c>
      <c r="S264" s="1" t="s">
        <v>2621</v>
      </c>
      <c r="T264" s="1">
        <v>4</v>
      </c>
      <c r="U264" s="1" t="str">
        <f t="shared" si="36"/>
        <v>Keep</v>
      </c>
      <c r="V264" s="1" t="str">
        <f t="shared" si="39"/>
        <v>Fix</v>
      </c>
      <c r="W264" s="1" t="str">
        <f>IF(Raw_Data!K264=0,"Missing","Valid")</f>
        <v>Valid</v>
      </c>
      <c r="X264" s="3" t="str">
        <f t="shared" si="40"/>
        <v>OK</v>
      </c>
      <c r="Y264" s="1" t="str">
        <f t="shared" si="41"/>
        <v>Ok</v>
      </c>
      <c r="Z264" s="1" t="str">
        <f t="shared" si="42"/>
        <v>Ok</v>
      </c>
      <c r="AA264" s="1">
        <f t="shared" si="37"/>
        <v>-100</v>
      </c>
      <c r="AB264" s="1" t="str">
        <f t="shared" si="43"/>
        <v>ok</v>
      </c>
      <c r="AC264" s="1" t="str">
        <f t="shared" si="44"/>
        <v>Unknwon</v>
      </c>
    </row>
    <row r="265" spans="1:29" x14ac:dyDescent="0.45">
      <c r="A265" s="1" t="s">
        <v>729</v>
      </c>
      <c r="B265" s="2" cm="1">
        <f t="array" ref="B265:D265">DATEVALUE(VLOOKUP(A265,Raw_Data!A264:D2264,{2,3,4},0))</f>
        <v>45309</v>
      </c>
      <c r="C265" s="2">
        <v>45312</v>
      </c>
      <c r="D265" s="2">
        <v>45316</v>
      </c>
      <c r="E265" s="1" t="s">
        <v>2583</v>
      </c>
      <c r="F265" s="1" t="s">
        <v>168</v>
      </c>
      <c r="G265" s="1" t="s">
        <v>41</v>
      </c>
      <c r="H265" s="1" t="s">
        <v>27</v>
      </c>
      <c r="I265" s="1" t="s">
        <v>84</v>
      </c>
      <c r="J265" s="1">
        <v>0</v>
      </c>
      <c r="K265" s="1">
        <v>100</v>
      </c>
      <c r="L265" s="1">
        <f t="shared" si="38"/>
        <v>0</v>
      </c>
      <c r="M265" s="1" t="s">
        <v>63</v>
      </c>
      <c r="N265" s="1" t="s">
        <v>57</v>
      </c>
      <c r="O265" s="1" t="s">
        <v>44</v>
      </c>
      <c r="P265" s="1" t="s">
        <v>32</v>
      </c>
      <c r="Q265" s="1" t="s">
        <v>45</v>
      </c>
      <c r="R265" s="1" t="s">
        <v>2620</v>
      </c>
      <c r="S265" s="1" t="s">
        <v>2620</v>
      </c>
      <c r="T265" s="1">
        <v>4</v>
      </c>
      <c r="U265" s="1" t="str">
        <f t="shared" si="36"/>
        <v>Keep</v>
      </c>
      <c r="V265" s="1" t="str">
        <f t="shared" si="39"/>
        <v>Fix</v>
      </c>
      <c r="W265" s="1" t="str">
        <f>IF(Raw_Data!K265=0,"Missing","Valid")</f>
        <v>Valid</v>
      </c>
      <c r="X265" s="3" t="str">
        <f t="shared" si="40"/>
        <v>OK</v>
      </c>
      <c r="Y265" s="1" t="str">
        <f t="shared" si="41"/>
        <v>Ok</v>
      </c>
      <c r="Z265" s="1" t="str">
        <f t="shared" si="42"/>
        <v>Ok</v>
      </c>
      <c r="AA265" s="1">
        <f t="shared" si="37"/>
        <v>0</v>
      </c>
      <c r="AB265" s="1" t="str">
        <f t="shared" si="43"/>
        <v>ok</v>
      </c>
      <c r="AC265" s="1" t="str">
        <f t="shared" si="44"/>
        <v>Not Returned</v>
      </c>
    </row>
    <row r="266" spans="1:29" x14ac:dyDescent="0.45">
      <c r="A266" s="1" t="s">
        <v>731</v>
      </c>
      <c r="B266" s="2" cm="1">
        <f t="array" ref="B266:D266">DATEVALUE(VLOOKUP(A266,Raw_Data!A265:D2265,{2,3,4},0))</f>
        <v>45627</v>
      </c>
      <c r="C266" s="2">
        <v>45628</v>
      </c>
      <c r="D266" s="2">
        <v>45628</v>
      </c>
      <c r="E266" s="1" t="s">
        <v>2572</v>
      </c>
      <c r="F266" s="1" t="s">
        <v>2606</v>
      </c>
      <c r="G266" s="1" t="s">
        <v>26</v>
      </c>
      <c r="H266" s="1" t="s">
        <v>42</v>
      </c>
      <c r="I266" s="1" t="s">
        <v>122</v>
      </c>
      <c r="J266" s="1">
        <v>3</v>
      </c>
      <c r="K266" s="1">
        <v>1000</v>
      </c>
      <c r="L266" s="1">
        <f t="shared" si="38"/>
        <v>3000</v>
      </c>
      <c r="M266" s="1" t="s">
        <v>56</v>
      </c>
      <c r="N266" s="1" t="s">
        <v>57</v>
      </c>
      <c r="O266" s="1" t="s">
        <v>31</v>
      </c>
      <c r="P266" s="1" t="s">
        <v>58</v>
      </c>
      <c r="Q266" s="1" t="s">
        <v>45</v>
      </c>
      <c r="R266" s="1" t="s">
        <v>34</v>
      </c>
      <c r="S266" s="1" t="s">
        <v>2620</v>
      </c>
      <c r="T266" s="1">
        <v>0</v>
      </c>
      <c r="U266" s="1" t="str">
        <f t="shared" si="36"/>
        <v>Keep</v>
      </c>
      <c r="V266" s="1" t="str">
        <f t="shared" si="39"/>
        <v>Ok</v>
      </c>
      <c r="W266" s="1" t="str">
        <f>IF(Raw_Data!K266=0,"Missing","Valid")</f>
        <v>Valid</v>
      </c>
      <c r="X266" s="3" t="str">
        <f t="shared" si="40"/>
        <v>OK</v>
      </c>
      <c r="Y266" s="1" t="str">
        <f t="shared" si="41"/>
        <v>Ok</v>
      </c>
      <c r="Z266" s="1" t="str">
        <f t="shared" si="42"/>
        <v>Ok</v>
      </c>
      <c r="AA266" s="1">
        <f t="shared" si="37"/>
        <v>3000</v>
      </c>
      <c r="AB266" s="1" t="str">
        <f t="shared" si="43"/>
        <v>ok</v>
      </c>
      <c r="AC266" s="1" t="str">
        <f t="shared" si="44"/>
        <v>Not Returned</v>
      </c>
    </row>
    <row r="267" spans="1:29" x14ac:dyDescent="0.45">
      <c r="A267" s="1" t="s">
        <v>732</v>
      </c>
      <c r="B267" s="2" cm="1">
        <f t="array" ref="B267:D267">DATEVALUE(VLOOKUP(A267,Raw_Data!A266:D2266,{2,3,4},0))</f>
        <v>45477</v>
      </c>
      <c r="C267" s="2">
        <v>45477</v>
      </c>
      <c r="D267" s="2">
        <v>45481</v>
      </c>
      <c r="E267" s="1" t="s">
        <v>2536</v>
      </c>
      <c r="F267" s="1" t="s">
        <v>2608</v>
      </c>
      <c r="G267" s="1" t="s">
        <v>41</v>
      </c>
      <c r="H267" s="1" t="s">
        <v>128</v>
      </c>
      <c r="I267" s="1" t="s">
        <v>169</v>
      </c>
      <c r="J267" s="1">
        <v>0</v>
      </c>
      <c r="K267" s="1">
        <v>1000</v>
      </c>
      <c r="L267" s="1">
        <f t="shared" si="38"/>
        <v>0</v>
      </c>
      <c r="M267" s="1" t="s">
        <v>56</v>
      </c>
      <c r="N267" s="1" t="s">
        <v>93</v>
      </c>
      <c r="O267" s="1" t="s">
        <v>44</v>
      </c>
      <c r="P267" s="1" t="s">
        <v>58</v>
      </c>
      <c r="Q267" s="1" t="s">
        <v>45</v>
      </c>
      <c r="R267" s="1" t="s">
        <v>2620</v>
      </c>
      <c r="S267" s="1" t="s">
        <v>2620</v>
      </c>
      <c r="T267" s="1">
        <v>4</v>
      </c>
      <c r="U267" s="1" t="str">
        <f t="shared" si="36"/>
        <v>Keep</v>
      </c>
      <c r="V267" s="1" t="str">
        <f t="shared" si="39"/>
        <v>Fix</v>
      </c>
      <c r="W267" s="1" t="str">
        <f>IF(Raw_Data!K267=0,"Missing","Valid")</f>
        <v>Valid</v>
      </c>
      <c r="X267" s="3" t="str">
        <f t="shared" si="40"/>
        <v>OK</v>
      </c>
      <c r="Y267" s="1" t="str">
        <f t="shared" si="41"/>
        <v>Ok</v>
      </c>
      <c r="Z267" s="1" t="str">
        <f t="shared" si="42"/>
        <v>Ok</v>
      </c>
      <c r="AA267" s="1">
        <f t="shared" si="37"/>
        <v>0</v>
      </c>
      <c r="AB267" s="1" t="str">
        <f t="shared" si="43"/>
        <v>ok</v>
      </c>
      <c r="AC267" s="1" t="str">
        <f t="shared" si="44"/>
        <v>Not Returned</v>
      </c>
    </row>
    <row r="268" spans="1:29" x14ac:dyDescent="0.45">
      <c r="A268" s="1" t="s">
        <v>338</v>
      </c>
      <c r="B268" s="2" cm="1">
        <f t="array" ref="B268:D268">DATEVALUE(VLOOKUP(A268,Raw_Data!A267:D2267,{2,3,4},0))</f>
        <v>45549</v>
      </c>
      <c r="C268" s="2">
        <v>45550</v>
      </c>
      <c r="D268" s="2">
        <v>45554</v>
      </c>
      <c r="E268" s="1" t="s">
        <v>2570</v>
      </c>
      <c r="F268" s="1" t="s">
        <v>2609</v>
      </c>
      <c r="G268" s="1" t="s">
        <v>116</v>
      </c>
      <c r="H268" s="1" t="s">
        <v>128</v>
      </c>
      <c r="I268" s="1" t="s">
        <v>169</v>
      </c>
      <c r="J268" s="1">
        <v>2</v>
      </c>
      <c r="K268" s="1">
        <v>0</v>
      </c>
      <c r="L268" s="1">
        <f t="shared" si="38"/>
        <v>0</v>
      </c>
      <c r="M268" s="1" t="s">
        <v>2619</v>
      </c>
      <c r="N268" s="1" t="s">
        <v>57</v>
      </c>
      <c r="O268" s="1" t="s">
        <v>31</v>
      </c>
      <c r="P268" s="1" t="s">
        <v>85</v>
      </c>
      <c r="Q268" s="1" t="s">
        <v>45</v>
      </c>
      <c r="R268" s="1" t="s">
        <v>2620</v>
      </c>
      <c r="S268" s="1" t="s">
        <v>2620</v>
      </c>
      <c r="T268" s="1">
        <v>4</v>
      </c>
      <c r="U268" s="1" t="str">
        <f t="shared" si="36"/>
        <v>Keep</v>
      </c>
      <c r="V268" s="1" t="str">
        <f t="shared" si="39"/>
        <v>Ok</v>
      </c>
      <c r="W268" s="1" t="str">
        <f>IF(Raw_Data!K268=0,"Missing","Valid")</f>
        <v>Missing</v>
      </c>
      <c r="X268" s="3" t="str">
        <f t="shared" si="40"/>
        <v>OK</v>
      </c>
      <c r="Y268" s="1" t="str">
        <f t="shared" si="41"/>
        <v>Fix</v>
      </c>
      <c r="Z268" s="1" t="str">
        <f t="shared" si="42"/>
        <v>Ok</v>
      </c>
      <c r="AA268" s="1">
        <f t="shared" si="37"/>
        <v>0</v>
      </c>
      <c r="AB268" s="1" t="str">
        <f t="shared" si="43"/>
        <v>ok</v>
      </c>
      <c r="AC268" s="1" t="str">
        <f t="shared" si="44"/>
        <v>Not Returned</v>
      </c>
    </row>
    <row r="269" spans="1:29" x14ac:dyDescent="0.45">
      <c r="A269" s="1" t="s">
        <v>733</v>
      </c>
      <c r="B269" s="2" cm="1">
        <f t="array" ref="B269:D269">DATEVALUE(VLOOKUP(A269,Raw_Data!A268:D2268,{2,3,4},0))</f>
        <v>45388</v>
      </c>
      <c r="C269" s="2">
        <v>45390</v>
      </c>
      <c r="D269" s="2">
        <v>45389</v>
      </c>
      <c r="E269" s="1" t="s">
        <v>2564</v>
      </c>
      <c r="F269" s="1" t="s">
        <v>147</v>
      </c>
      <c r="G269" s="1" t="s">
        <v>147</v>
      </c>
      <c r="H269" s="1" t="s">
        <v>42</v>
      </c>
      <c r="I269" s="1" t="s">
        <v>78</v>
      </c>
      <c r="J269" s="1">
        <v>-1</v>
      </c>
      <c r="K269" s="1">
        <v>100</v>
      </c>
      <c r="L269" s="1">
        <f t="shared" si="38"/>
        <v>-100</v>
      </c>
      <c r="M269" s="1" t="s">
        <v>2619</v>
      </c>
      <c r="N269" s="1" t="s">
        <v>93</v>
      </c>
      <c r="O269" s="1" t="s">
        <v>79</v>
      </c>
      <c r="P269" s="1" t="s">
        <v>85</v>
      </c>
      <c r="Q269" s="1" t="s">
        <v>33</v>
      </c>
      <c r="R269" s="1" t="s">
        <v>46</v>
      </c>
      <c r="S269" s="1" t="s">
        <v>254</v>
      </c>
      <c r="T269" s="1">
        <v>-1</v>
      </c>
      <c r="U269" s="1" t="str">
        <f t="shared" si="36"/>
        <v>Keep</v>
      </c>
      <c r="V269" s="1" t="str">
        <f t="shared" si="39"/>
        <v>Fix</v>
      </c>
      <c r="W269" s="1" t="str">
        <f>IF(Raw_Data!K269=0,"Missing","Valid")</f>
        <v>Valid</v>
      </c>
      <c r="X269" s="3" t="str">
        <f t="shared" si="40"/>
        <v>Delivery Before Dispatch</v>
      </c>
      <c r="Y269" s="1" t="str">
        <f t="shared" si="41"/>
        <v>Ok</v>
      </c>
      <c r="Z269" s="1" t="str">
        <f t="shared" si="42"/>
        <v>Ok</v>
      </c>
      <c r="AA269" s="1">
        <f t="shared" si="37"/>
        <v>-100</v>
      </c>
      <c r="AB269" s="1" t="str">
        <f t="shared" si="43"/>
        <v>ok</v>
      </c>
      <c r="AC269" s="1" t="str">
        <f t="shared" si="44"/>
        <v>Damaged</v>
      </c>
    </row>
    <row r="270" spans="1:29" x14ac:dyDescent="0.45">
      <c r="A270" s="1" t="s">
        <v>734</v>
      </c>
      <c r="B270" s="2" cm="1">
        <f t="array" ref="B270:D270">DATEVALUE(VLOOKUP(A270,Raw_Data!A269:D2269,{2,3,4},0))</f>
        <v>45609</v>
      </c>
      <c r="C270" s="2">
        <v>45611</v>
      </c>
      <c r="D270" s="2">
        <v>45618</v>
      </c>
      <c r="E270" s="1" t="s">
        <v>2602</v>
      </c>
      <c r="F270" s="1" t="s">
        <v>2609</v>
      </c>
      <c r="G270" s="1" t="s">
        <v>116</v>
      </c>
      <c r="H270" s="1" t="s">
        <v>42</v>
      </c>
      <c r="I270" s="1" t="s">
        <v>78</v>
      </c>
      <c r="J270" s="1">
        <v>-1</v>
      </c>
      <c r="K270" s="1">
        <v>2000</v>
      </c>
      <c r="L270" s="1">
        <f t="shared" si="38"/>
        <v>-2000</v>
      </c>
      <c r="M270" s="1" t="s">
        <v>2619</v>
      </c>
      <c r="N270" s="1" t="s">
        <v>30</v>
      </c>
      <c r="O270" s="1" t="s">
        <v>31</v>
      </c>
      <c r="P270" s="1" t="s">
        <v>85</v>
      </c>
      <c r="Q270" s="1" t="s">
        <v>45</v>
      </c>
      <c r="R270" s="1" t="s">
        <v>34</v>
      </c>
      <c r="S270" s="1" t="s">
        <v>2620</v>
      </c>
      <c r="T270" s="1">
        <v>7</v>
      </c>
      <c r="U270" s="1" t="str">
        <f t="shared" si="36"/>
        <v>Keep</v>
      </c>
      <c r="V270" s="1" t="str">
        <f t="shared" si="39"/>
        <v>Fix</v>
      </c>
      <c r="W270" s="1" t="str">
        <f>IF(Raw_Data!K270=0,"Missing","Valid")</f>
        <v>Valid</v>
      </c>
      <c r="X270" s="3" t="str">
        <f t="shared" si="40"/>
        <v>OK</v>
      </c>
      <c r="Y270" s="1" t="str">
        <f t="shared" si="41"/>
        <v>Ok</v>
      </c>
      <c r="Z270" s="1" t="str">
        <f t="shared" si="42"/>
        <v>Ok</v>
      </c>
      <c r="AA270" s="1">
        <f t="shared" si="37"/>
        <v>-2000</v>
      </c>
      <c r="AB270" s="1" t="str">
        <f t="shared" si="43"/>
        <v>ok</v>
      </c>
      <c r="AC270" s="1" t="str">
        <f t="shared" si="44"/>
        <v>Not Returned</v>
      </c>
    </row>
    <row r="271" spans="1:29" x14ac:dyDescent="0.45">
      <c r="A271" s="1" t="s">
        <v>736</v>
      </c>
      <c r="B271" s="2" cm="1">
        <f t="array" ref="B271:D271">DATEVALUE(VLOOKUP(A271,Raw_Data!A270:D2270,{2,3,4},0))</f>
        <v>45447</v>
      </c>
      <c r="C271" s="2">
        <v>45446</v>
      </c>
      <c r="D271" s="2">
        <v>45450</v>
      </c>
      <c r="E271" s="1" t="s">
        <v>2532</v>
      </c>
      <c r="F271" s="1" t="s">
        <v>69</v>
      </c>
      <c r="G271" s="1" t="s">
        <v>70</v>
      </c>
      <c r="H271" s="1" t="s">
        <v>128</v>
      </c>
      <c r="I271" s="1" t="s">
        <v>231</v>
      </c>
      <c r="J271" s="1">
        <v>-1</v>
      </c>
      <c r="K271" s="1">
        <v>1000</v>
      </c>
      <c r="L271" s="1">
        <f t="shared" si="38"/>
        <v>-1000</v>
      </c>
      <c r="M271" s="1" t="s">
        <v>29</v>
      </c>
      <c r="N271" s="1" t="s">
        <v>30</v>
      </c>
      <c r="O271" s="1" t="s">
        <v>79</v>
      </c>
      <c r="P271" s="1" t="s">
        <v>85</v>
      </c>
      <c r="Q271" s="1" t="s">
        <v>45</v>
      </c>
      <c r="R271" s="1" t="s">
        <v>34</v>
      </c>
      <c r="S271" s="1" t="s">
        <v>2620</v>
      </c>
      <c r="T271" s="1">
        <v>4</v>
      </c>
      <c r="U271" s="1" t="str">
        <f t="shared" si="36"/>
        <v>Keep</v>
      </c>
      <c r="V271" s="1" t="str">
        <f t="shared" si="39"/>
        <v>Fix</v>
      </c>
      <c r="W271" s="1" t="str">
        <f>IF(Raw_Data!K271=0,"Missing","Valid")</f>
        <v>Valid</v>
      </c>
      <c r="X271" s="3" t="str">
        <f t="shared" si="40"/>
        <v>Dispatch Error</v>
      </c>
      <c r="Y271" s="1" t="str">
        <f t="shared" si="41"/>
        <v>Ok</v>
      </c>
      <c r="Z271" s="1" t="str">
        <f t="shared" si="42"/>
        <v>Ok</v>
      </c>
      <c r="AA271" s="1">
        <f t="shared" si="37"/>
        <v>-1000</v>
      </c>
      <c r="AB271" s="1" t="str">
        <f t="shared" si="43"/>
        <v>ok</v>
      </c>
      <c r="AC271" s="1" t="str">
        <f t="shared" si="44"/>
        <v>Not Returned</v>
      </c>
    </row>
    <row r="272" spans="1:29" x14ac:dyDescent="0.45">
      <c r="A272" s="1" t="s">
        <v>737</v>
      </c>
      <c r="B272" s="2" cm="1">
        <f t="array" ref="B272:D272">DATEVALUE(VLOOKUP(A272,Raw_Data!A271:D2271,{2,3,4},0))</f>
        <v>45373</v>
      </c>
      <c r="C272" s="2">
        <v>45374</v>
      </c>
      <c r="D272" s="2">
        <v>45375</v>
      </c>
      <c r="E272" s="1" t="s">
        <v>2534</v>
      </c>
      <c r="F272" s="1" t="s">
        <v>147</v>
      </c>
      <c r="G272" s="1" t="s">
        <v>147</v>
      </c>
      <c r="H272" s="1" t="s">
        <v>128</v>
      </c>
      <c r="I272" s="1" t="s">
        <v>129</v>
      </c>
      <c r="J272" s="1">
        <v>3</v>
      </c>
      <c r="K272" s="1">
        <v>2000</v>
      </c>
      <c r="L272" s="1">
        <f t="shared" si="38"/>
        <v>6000</v>
      </c>
      <c r="M272" s="1" t="s">
        <v>56</v>
      </c>
      <c r="N272" s="1" t="s">
        <v>57</v>
      </c>
      <c r="O272" s="1" t="s">
        <v>44</v>
      </c>
      <c r="P272" s="1" t="s">
        <v>85</v>
      </c>
      <c r="Q272" s="1" t="s">
        <v>33</v>
      </c>
      <c r="R272" s="1" t="s">
        <v>46</v>
      </c>
      <c r="S272" s="1" t="s">
        <v>245</v>
      </c>
      <c r="T272" s="1">
        <v>1</v>
      </c>
      <c r="U272" s="1" t="str">
        <f t="shared" si="36"/>
        <v>Keep</v>
      </c>
      <c r="V272" s="1" t="str">
        <f t="shared" si="39"/>
        <v>Ok</v>
      </c>
      <c r="W272" s="1" t="str">
        <f>IF(Raw_Data!K272=0,"Missing","Valid")</f>
        <v>Valid</v>
      </c>
      <c r="X272" s="3" t="str">
        <f t="shared" si="40"/>
        <v>OK</v>
      </c>
      <c r="Y272" s="1" t="str">
        <f t="shared" si="41"/>
        <v>Ok</v>
      </c>
      <c r="Z272" s="1" t="str">
        <f t="shared" si="42"/>
        <v>Ok</v>
      </c>
      <c r="AA272" s="1">
        <f t="shared" si="37"/>
        <v>6000</v>
      </c>
      <c r="AB272" s="1" t="str">
        <f t="shared" si="43"/>
        <v>ok</v>
      </c>
      <c r="AC272" s="1" t="str">
        <f t="shared" si="44"/>
        <v>Wrong Item</v>
      </c>
    </row>
    <row r="273" spans="1:29" x14ac:dyDescent="0.45">
      <c r="A273" s="1" t="s">
        <v>740</v>
      </c>
      <c r="B273" s="2" cm="1">
        <f t="array" ref="B273:D273">DATEVALUE(VLOOKUP(A273,Raw_Data!A272:D2272,{2,3,4},0))</f>
        <v>45541</v>
      </c>
      <c r="C273" s="2">
        <v>45540</v>
      </c>
      <c r="D273" s="2">
        <v>45546</v>
      </c>
      <c r="E273" s="1" t="s">
        <v>2548</v>
      </c>
      <c r="F273" s="1" t="s">
        <v>53</v>
      </c>
      <c r="G273" s="1" t="s">
        <v>54</v>
      </c>
      <c r="H273" s="1" t="s">
        <v>42</v>
      </c>
      <c r="I273" s="1" t="s">
        <v>43</v>
      </c>
      <c r="J273" s="1">
        <v>-1</v>
      </c>
      <c r="K273" s="1">
        <v>0</v>
      </c>
      <c r="L273" s="1">
        <f t="shared" si="38"/>
        <v>0</v>
      </c>
      <c r="M273" s="1" t="s">
        <v>63</v>
      </c>
      <c r="N273" s="1" t="s">
        <v>30</v>
      </c>
      <c r="O273" s="1" t="s">
        <v>31</v>
      </c>
      <c r="P273" s="1" t="s">
        <v>32</v>
      </c>
      <c r="Q273" s="1" t="s">
        <v>45</v>
      </c>
      <c r="R273" s="1" t="s">
        <v>46</v>
      </c>
      <c r="S273" s="1" t="s">
        <v>47</v>
      </c>
      <c r="T273" s="1">
        <v>6</v>
      </c>
      <c r="U273" s="1" t="str">
        <f t="shared" si="36"/>
        <v>Keep</v>
      </c>
      <c r="V273" s="1" t="str">
        <f t="shared" si="39"/>
        <v>Fix</v>
      </c>
      <c r="W273" s="1" t="str">
        <f>IF(Raw_Data!K273=0,"Missing","Valid")</f>
        <v>Missing</v>
      </c>
      <c r="X273" s="3" t="str">
        <f t="shared" si="40"/>
        <v>Dispatch Error</v>
      </c>
      <c r="Y273" s="1" t="str">
        <f t="shared" si="41"/>
        <v>Fix</v>
      </c>
      <c r="Z273" s="1" t="str">
        <f t="shared" si="42"/>
        <v>Ok</v>
      </c>
      <c r="AA273" s="1">
        <f t="shared" si="37"/>
        <v>0</v>
      </c>
      <c r="AB273" s="1" t="str">
        <f t="shared" si="43"/>
        <v>ok</v>
      </c>
      <c r="AC273" s="1" t="str">
        <f t="shared" si="44"/>
        <v>Late Delivery</v>
      </c>
    </row>
    <row r="274" spans="1:29" x14ac:dyDescent="0.45">
      <c r="A274" s="1" t="s">
        <v>743</v>
      </c>
      <c r="B274" s="2" cm="1">
        <f t="array" ref="B274:D274">DATEVALUE(VLOOKUP(A274,Raw_Data!A273:D2273,{2,3,4},0))</f>
        <v>45381</v>
      </c>
      <c r="C274" s="2">
        <v>45381</v>
      </c>
      <c r="D274" s="2">
        <v>45388</v>
      </c>
      <c r="E274" s="1" t="s">
        <v>2548</v>
      </c>
      <c r="F274" s="1" t="s">
        <v>2608</v>
      </c>
      <c r="G274" s="1" t="s">
        <v>41</v>
      </c>
      <c r="H274" s="1" t="s">
        <v>42</v>
      </c>
      <c r="I274" s="1" t="s">
        <v>78</v>
      </c>
      <c r="J274" s="1">
        <v>0</v>
      </c>
      <c r="K274" s="1">
        <v>0</v>
      </c>
      <c r="L274" s="1">
        <f t="shared" si="38"/>
        <v>0</v>
      </c>
      <c r="M274" s="1" t="s">
        <v>2619</v>
      </c>
      <c r="N274" s="1" t="s">
        <v>93</v>
      </c>
      <c r="O274" s="1" t="s">
        <v>79</v>
      </c>
      <c r="P274" s="1" t="s">
        <v>58</v>
      </c>
      <c r="Q274" s="1" t="s">
        <v>45</v>
      </c>
      <c r="R274" s="1" t="s">
        <v>2620</v>
      </c>
      <c r="S274" s="1" t="s">
        <v>2620</v>
      </c>
      <c r="T274" s="1">
        <v>7</v>
      </c>
      <c r="U274" s="1" t="str">
        <f t="shared" si="36"/>
        <v>Keep</v>
      </c>
      <c r="V274" s="1" t="str">
        <f t="shared" si="39"/>
        <v>Fix</v>
      </c>
      <c r="W274" s="1" t="str">
        <f>IF(Raw_Data!K274=0,"Missing","Valid")</f>
        <v>Missing</v>
      </c>
      <c r="X274" s="3" t="str">
        <f t="shared" si="40"/>
        <v>OK</v>
      </c>
      <c r="Y274" s="1" t="str">
        <f t="shared" si="41"/>
        <v>Fix</v>
      </c>
      <c r="Z274" s="1" t="str">
        <f t="shared" si="42"/>
        <v>Ok</v>
      </c>
      <c r="AA274" s="1">
        <f t="shared" si="37"/>
        <v>0</v>
      </c>
      <c r="AB274" s="1" t="str">
        <f t="shared" si="43"/>
        <v>ok</v>
      </c>
      <c r="AC274" s="1" t="str">
        <f t="shared" si="44"/>
        <v>Not Returned</v>
      </c>
    </row>
    <row r="275" spans="1:29" x14ac:dyDescent="0.45">
      <c r="A275" s="1" t="s">
        <v>744</v>
      </c>
      <c r="B275" s="2" cm="1">
        <f t="array" ref="B275:D275">DATEVALUE(VLOOKUP(A275,Raw_Data!A274:D2274,{2,3,4},0))</f>
        <v>45610</v>
      </c>
      <c r="C275" s="2">
        <v>45608</v>
      </c>
      <c r="D275" s="2">
        <v>45614</v>
      </c>
      <c r="E275" s="1" t="s">
        <v>2537</v>
      </c>
      <c r="F275" s="1" t="s">
        <v>2607</v>
      </c>
      <c r="G275" s="1" t="s">
        <v>41</v>
      </c>
      <c r="H275" s="1" t="s">
        <v>128</v>
      </c>
      <c r="I275" s="1" t="s">
        <v>129</v>
      </c>
      <c r="J275" s="1">
        <v>1</v>
      </c>
      <c r="K275" s="1">
        <v>0</v>
      </c>
      <c r="L275" s="1">
        <f t="shared" si="38"/>
        <v>0</v>
      </c>
      <c r="M275" s="1" t="s">
        <v>29</v>
      </c>
      <c r="N275" s="1" t="s">
        <v>57</v>
      </c>
      <c r="O275" s="1" t="s">
        <v>79</v>
      </c>
      <c r="P275" s="1" t="s">
        <v>58</v>
      </c>
      <c r="Q275" s="1" t="s">
        <v>33</v>
      </c>
      <c r="R275" s="1" t="s">
        <v>2620</v>
      </c>
      <c r="S275" s="1" t="s">
        <v>2620</v>
      </c>
      <c r="T275" s="1">
        <v>6</v>
      </c>
      <c r="U275" s="1" t="str">
        <f t="shared" si="36"/>
        <v>Keep</v>
      </c>
      <c r="V275" s="1" t="str">
        <f t="shared" si="39"/>
        <v>Ok</v>
      </c>
      <c r="W275" s="1" t="str">
        <f>IF(Raw_Data!K275=0,"Missing","Valid")</f>
        <v>Missing</v>
      </c>
      <c r="X275" s="3" t="str">
        <f t="shared" si="40"/>
        <v>Dispatch Error</v>
      </c>
      <c r="Y275" s="1" t="str">
        <f t="shared" si="41"/>
        <v>Fix</v>
      </c>
      <c r="Z275" s="1" t="str">
        <f t="shared" si="42"/>
        <v>Ok</v>
      </c>
      <c r="AA275" s="1">
        <f t="shared" si="37"/>
        <v>0</v>
      </c>
      <c r="AB275" s="1" t="str">
        <f t="shared" si="43"/>
        <v>ok</v>
      </c>
      <c r="AC275" s="1" t="str">
        <f t="shared" si="44"/>
        <v>Not Returned</v>
      </c>
    </row>
    <row r="276" spans="1:29" x14ac:dyDescent="0.45">
      <c r="A276" s="1" t="s">
        <v>2495</v>
      </c>
      <c r="B276" s="2" cm="1">
        <f t="array" ref="B276:D276">DATEVALUE(VLOOKUP(A276,Raw_Data!A275:D2275,{2,3,4},0))</f>
        <v>45596</v>
      </c>
      <c r="C276" s="2">
        <v>45596</v>
      </c>
      <c r="D276" s="2">
        <v>45598</v>
      </c>
      <c r="E276" s="1" t="s">
        <v>2602</v>
      </c>
      <c r="F276" s="1" t="s">
        <v>69</v>
      </c>
      <c r="G276" s="1" t="s">
        <v>70</v>
      </c>
      <c r="H276" s="1" t="s">
        <v>71</v>
      </c>
      <c r="I276" s="1" t="s">
        <v>72</v>
      </c>
      <c r="J276" s="1">
        <v>0</v>
      </c>
      <c r="K276" s="1">
        <v>0</v>
      </c>
      <c r="L276" s="1">
        <f t="shared" si="38"/>
        <v>0</v>
      </c>
      <c r="M276" s="1" t="s">
        <v>2619</v>
      </c>
      <c r="N276" s="1" t="s">
        <v>30</v>
      </c>
      <c r="O276" s="1" t="s">
        <v>64</v>
      </c>
      <c r="P276" s="1" t="s">
        <v>58</v>
      </c>
      <c r="Q276" s="1" t="s">
        <v>45</v>
      </c>
      <c r="R276" s="1" t="s">
        <v>34</v>
      </c>
      <c r="S276" s="1" t="s">
        <v>2620</v>
      </c>
      <c r="T276" s="1">
        <v>2</v>
      </c>
      <c r="U276" s="1" t="str">
        <f t="shared" si="36"/>
        <v>Keep</v>
      </c>
      <c r="V276" s="1" t="str">
        <f t="shared" si="39"/>
        <v>Fix</v>
      </c>
      <c r="W276" s="1" t="str">
        <f>IF(Raw_Data!K276=0,"Missing","Valid")</f>
        <v>Missing</v>
      </c>
      <c r="X276" s="3" t="str">
        <f t="shared" si="40"/>
        <v>OK</v>
      </c>
      <c r="Y276" s="1" t="str">
        <f t="shared" si="41"/>
        <v>Fix</v>
      </c>
      <c r="Z276" s="1" t="str">
        <f t="shared" si="42"/>
        <v>Ok</v>
      </c>
      <c r="AA276" s="1">
        <f t="shared" si="37"/>
        <v>0</v>
      </c>
      <c r="AB276" s="1" t="str">
        <f t="shared" si="43"/>
        <v>ok</v>
      </c>
      <c r="AC276" s="1" t="str">
        <f t="shared" si="44"/>
        <v>Not Returned</v>
      </c>
    </row>
    <row r="277" spans="1:29" x14ac:dyDescent="0.45">
      <c r="A277" s="1" t="s">
        <v>746</v>
      </c>
      <c r="B277" s="2" cm="1">
        <f t="array" ref="B277:D277">DATEVALUE(VLOOKUP(A277,Raw_Data!A276:D2276,{2,3,4},0))</f>
        <v>45323</v>
      </c>
      <c r="C277" s="2">
        <v>45321</v>
      </c>
      <c r="D277" s="2">
        <v>45325</v>
      </c>
      <c r="E277" s="1" t="s">
        <v>2590</v>
      </c>
      <c r="F277" s="1" t="s">
        <v>2606</v>
      </c>
      <c r="G277" s="1" t="s">
        <v>26</v>
      </c>
      <c r="H277" s="1" t="s">
        <v>128</v>
      </c>
      <c r="I277" s="1" t="s">
        <v>129</v>
      </c>
      <c r="J277" s="1">
        <v>0</v>
      </c>
      <c r="K277" s="1">
        <v>2000</v>
      </c>
      <c r="L277" s="1">
        <f t="shared" si="38"/>
        <v>0</v>
      </c>
      <c r="M277" s="1" t="s">
        <v>63</v>
      </c>
      <c r="N277" s="1" t="s">
        <v>57</v>
      </c>
      <c r="O277" s="1" t="s">
        <v>31</v>
      </c>
      <c r="P277" s="1" t="s">
        <v>58</v>
      </c>
      <c r="Q277" s="1" t="s">
        <v>45</v>
      </c>
      <c r="R277" s="1" t="s">
        <v>2620</v>
      </c>
      <c r="S277" s="1" t="s">
        <v>2620</v>
      </c>
      <c r="T277" s="1">
        <v>4</v>
      </c>
      <c r="U277" s="1" t="str">
        <f t="shared" si="36"/>
        <v>Keep</v>
      </c>
      <c r="V277" s="1" t="str">
        <f t="shared" si="39"/>
        <v>Fix</v>
      </c>
      <c r="W277" s="1" t="str">
        <f>IF(Raw_Data!K277=0,"Missing","Valid")</f>
        <v>Valid</v>
      </c>
      <c r="X277" s="3" t="str">
        <f t="shared" si="40"/>
        <v>Dispatch Error</v>
      </c>
      <c r="Y277" s="1" t="str">
        <f t="shared" si="41"/>
        <v>Ok</v>
      </c>
      <c r="Z277" s="1" t="str">
        <f t="shared" si="42"/>
        <v>Ok</v>
      </c>
      <c r="AA277" s="1">
        <f t="shared" si="37"/>
        <v>0</v>
      </c>
      <c r="AB277" s="1" t="str">
        <f t="shared" si="43"/>
        <v>ok</v>
      </c>
      <c r="AC277" s="1" t="str">
        <f t="shared" si="44"/>
        <v>Not Returned</v>
      </c>
    </row>
    <row r="278" spans="1:29" x14ac:dyDescent="0.45">
      <c r="A278" s="1" t="s">
        <v>750</v>
      </c>
      <c r="B278" s="2" cm="1">
        <f t="array" ref="B278:D278">DATEVALUE(VLOOKUP(A278,Raw_Data!A277:D2277,{2,3,4},0))</f>
        <v>45374</v>
      </c>
      <c r="C278" s="2">
        <v>45375</v>
      </c>
      <c r="D278" s="2">
        <v>45380</v>
      </c>
      <c r="E278" s="1" t="s">
        <v>2588</v>
      </c>
      <c r="F278" s="1" t="s">
        <v>53</v>
      </c>
      <c r="G278" s="1" t="s">
        <v>54</v>
      </c>
      <c r="H278" s="1" t="s">
        <v>27</v>
      </c>
      <c r="I278" s="1" t="s">
        <v>28</v>
      </c>
      <c r="J278" s="1">
        <v>3</v>
      </c>
      <c r="K278" s="1">
        <v>500</v>
      </c>
      <c r="L278" s="1">
        <f t="shared" si="38"/>
        <v>1500</v>
      </c>
      <c r="M278" s="1" t="s">
        <v>56</v>
      </c>
      <c r="N278" s="1" t="s">
        <v>30</v>
      </c>
      <c r="O278" s="1" t="s">
        <v>79</v>
      </c>
      <c r="P278" s="1" t="s">
        <v>58</v>
      </c>
      <c r="Q278" s="1" t="s">
        <v>45</v>
      </c>
      <c r="R278" s="1" t="s">
        <v>34</v>
      </c>
      <c r="S278" s="1" t="s">
        <v>2620</v>
      </c>
      <c r="T278" s="1">
        <v>5</v>
      </c>
      <c r="U278" s="1" t="str">
        <f t="shared" si="36"/>
        <v>Keep</v>
      </c>
      <c r="V278" s="1" t="str">
        <f t="shared" si="39"/>
        <v>Ok</v>
      </c>
      <c r="W278" s="1" t="str">
        <f>IF(Raw_Data!K278=0,"Missing","Valid")</f>
        <v>Valid</v>
      </c>
      <c r="X278" s="3" t="str">
        <f t="shared" si="40"/>
        <v>OK</v>
      </c>
      <c r="Y278" s="1" t="str">
        <f t="shared" si="41"/>
        <v>Ok</v>
      </c>
      <c r="Z278" s="1" t="str">
        <f t="shared" si="42"/>
        <v>Ok</v>
      </c>
      <c r="AA278" s="1">
        <f t="shared" si="37"/>
        <v>1500</v>
      </c>
      <c r="AB278" s="1" t="str">
        <f t="shared" si="43"/>
        <v>ok</v>
      </c>
      <c r="AC278" s="1" t="str">
        <f t="shared" si="44"/>
        <v>Not Returned</v>
      </c>
    </row>
    <row r="279" spans="1:29" x14ac:dyDescent="0.45">
      <c r="A279" s="1" t="s">
        <v>751</v>
      </c>
      <c r="B279" s="2" cm="1">
        <f t="array" ref="B279:D279">DATEVALUE(VLOOKUP(A279,Raw_Data!A278:D2278,{2,3,4},0))</f>
        <v>45651</v>
      </c>
      <c r="C279" s="2">
        <v>45649</v>
      </c>
      <c r="D279" s="2">
        <v>45650</v>
      </c>
      <c r="E279" s="1" t="s">
        <v>2561</v>
      </c>
      <c r="F279" s="1" t="s">
        <v>2608</v>
      </c>
      <c r="G279" s="1" t="s">
        <v>41</v>
      </c>
      <c r="H279" s="1" t="s">
        <v>42</v>
      </c>
      <c r="I279" s="1" t="s">
        <v>122</v>
      </c>
      <c r="J279" s="1">
        <v>3</v>
      </c>
      <c r="K279" s="1">
        <v>1000</v>
      </c>
      <c r="L279" s="1">
        <f t="shared" si="38"/>
        <v>3000</v>
      </c>
      <c r="M279" s="1" t="s">
        <v>56</v>
      </c>
      <c r="N279" s="1" t="s">
        <v>57</v>
      </c>
      <c r="O279" s="1" t="s">
        <v>31</v>
      </c>
      <c r="P279" s="1" t="s">
        <v>32</v>
      </c>
      <c r="Q279" s="1" t="s">
        <v>45</v>
      </c>
      <c r="R279" s="1" t="s">
        <v>46</v>
      </c>
      <c r="S279" s="1" t="s">
        <v>254</v>
      </c>
      <c r="T279" s="1">
        <v>1</v>
      </c>
      <c r="U279" s="1" t="str">
        <f t="shared" si="36"/>
        <v>Keep</v>
      </c>
      <c r="V279" s="1" t="str">
        <f t="shared" si="39"/>
        <v>Ok</v>
      </c>
      <c r="W279" s="1" t="str">
        <f>IF(Raw_Data!K279=0,"Missing","Valid")</f>
        <v>Valid</v>
      </c>
      <c r="X279" s="3" t="str">
        <f t="shared" si="40"/>
        <v>Dispatch Error</v>
      </c>
      <c r="Y279" s="1" t="str">
        <f t="shared" si="41"/>
        <v>Ok</v>
      </c>
      <c r="Z279" s="1" t="str">
        <f t="shared" si="42"/>
        <v>Ok</v>
      </c>
      <c r="AA279" s="1">
        <f t="shared" si="37"/>
        <v>3000</v>
      </c>
      <c r="AB279" s="1" t="str">
        <f t="shared" si="43"/>
        <v>ok</v>
      </c>
      <c r="AC279" s="1" t="str">
        <f t="shared" si="44"/>
        <v>Damaged</v>
      </c>
    </row>
    <row r="280" spans="1:29" x14ac:dyDescent="0.45">
      <c r="A280" s="1" t="s">
        <v>752</v>
      </c>
      <c r="B280" s="2" cm="1">
        <f t="array" ref="B280:D280">DATEVALUE(VLOOKUP(A280,Raw_Data!A279:D2279,{2,3,4},0))</f>
        <v>45593</v>
      </c>
      <c r="C280" s="2">
        <v>45596</v>
      </c>
      <c r="D280" s="2">
        <v>45598</v>
      </c>
      <c r="E280" s="1" t="s">
        <v>2577</v>
      </c>
      <c r="F280" s="1" t="s">
        <v>147</v>
      </c>
      <c r="G280" s="1" t="s">
        <v>147</v>
      </c>
      <c r="H280" s="1" t="s">
        <v>128</v>
      </c>
      <c r="I280" s="1" t="s">
        <v>169</v>
      </c>
      <c r="J280" s="1">
        <v>0</v>
      </c>
      <c r="K280" s="1">
        <v>500</v>
      </c>
      <c r="L280" s="1">
        <f t="shared" si="38"/>
        <v>0</v>
      </c>
      <c r="M280" s="1" t="s">
        <v>56</v>
      </c>
      <c r="N280" s="1" t="s">
        <v>57</v>
      </c>
      <c r="O280" s="1" t="s">
        <v>64</v>
      </c>
      <c r="P280" s="1" t="s">
        <v>85</v>
      </c>
      <c r="Q280" s="1" t="s">
        <v>33</v>
      </c>
      <c r="R280" s="1" t="s">
        <v>34</v>
      </c>
      <c r="S280" s="1" t="s">
        <v>2620</v>
      </c>
      <c r="T280" s="1">
        <v>2</v>
      </c>
      <c r="U280" s="1" t="str">
        <f t="shared" si="36"/>
        <v>Keep</v>
      </c>
      <c r="V280" s="1" t="str">
        <f t="shared" si="39"/>
        <v>Fix</v>
      </c>
      <c r="W280" s="1" t="str">
        <f>IF(Raw_Data!K280=0,"Missing","Valid")</f>
        <v>Valid</v>
      </c>
      <c r="X280" s="3" t="str">
        <f t="shared" si="40"/>
        <v>OK</v>
      </c>
      <c r="Y280" s="1" t="str">
        <f t="shared" si="41"/>
        <v>Ok</v>
      </c>
      <c r="Z280" s="1" t="str">
        <f t="shared" si="42"/>
        <v>Ok</v>
      </c>
      <c r="AA280" s="1">
        <f t="shared" si="37"/>
        <v>0</v>
      </c>
      <c r="AB280" s="1" t="str">
        <f t="shared" si="43"/>
        <v>ok</v>
      </c>
      <c r="AC280" s="1" t="str">
        <f t="shared" si="44"/>
        <v>Not Returned</v>
      </c>
    </row>
    <row r="281" spans="1:29" x14ac:dyDescent="0.45">
      <c r="A281" s="1" t="s">
        <v>753</v>
      </c>
      <c r="B281" s="2" cm="1">
        <f t="array" ref="B281:D281">DATEVALUE(VLOOKUP(A281,Raw_Data!A280:D2280,{2,3,4},0))</f>
        <v>45452</v>
      </c>
      <c r="C281" s="2">
        <v>45453</v>
      </c>
      <c r="D281" s="2">
        <v>45460</v>
      </c>
      <c r="E281" s="1" t="s">
        <v>2579</v>
      </c>
      <c r="F281" s="1" t="s">
        <v>53</v>
      </c>
      <c r="G281" s="1" t="s">
        <v>54</v>
      </c>
      <c r="H281" s="1" t="s">
        <v>71</v>
      </c>
      <c r="I281" s="1" t="s">
        <v>117</v>
      </c>
      <c r="J281" s="1">
        <v>1</v>
      </c>
      <c r="K281" s="1">
        <v>100</v>
      </c>
      <c r="L281" s="1">
        <f t="shared" si="38"/>
        <v>100</v>
      </c>
      <c r="M281" s="1" t="s">
        <v>2619</v>
      </c>
      <c r="N281" s="1" t="s">
        <v>93</v>
      </c>
      <c r="O281" s="1" t="s">
        <v>31</v>
      </c>
      <c r="P281" s="1" t="s">
        <v>85</v>
      </c>
      <c r="Q281" s="1" t="s">
        <v>33</v>
      </c>
      <c r="R281" s="1" t="s">
        <v>34</v>
      </c>
      <c r="S281" s="1" t="s">
        <v>2620</v>
      </c>
      <c r="T281" s="1">
        <v>7</v>
      </c>
      <c r="U281" s="1" t="str">
        <f t="shared" si="36"/>
        <v>Keep</v>
      </c>
      <c r="V281" s="1" t="str">
        <f t="shared" si="39"/>
        <v>Ok</v>
      </c>
      <c r="W281" s="1" t="str">
        <f>IF(Raw_Data!K281=0,"Missing","Valid")</f>
        <v>Valid</v>
      </c>
      <c r="X281" s="3" t="str">
        <f t="shared" si="40"/>
        <v>OK</v>
      </c>
      <c r="Y281" s="1" t="str">
        <f t="shared" si="41"/>
        <v>Ok</v>
      </c>
      <c r="Z281" s="1" t="str">
        <f t="shared" si="42"/>
        <v>Ok</v>
      </c>
      <c r="AA281" s="1">
        <f t="shared" si="37"/>
        <v>100</v>
      </c>
      <c r="AB281" s="1" t="str">
        <f t="shared" si="43"/>
        <v>ok</v>
      </c>
      <c r="AC281" s="1" t="str">
        <f t="shared" si="44"/>
        <v>Not Returned</v>
      </c>
    </row>
    <row r="282" spans="1:29" x14ac:dyDescent="0.45">
      <c r="A282" s="1" t="s">
        <v>754</v>
      </c>
      <c r="B282" s="2" cm="1">
        <f t="array" ref="B282:D282">DATEVALUE(VLOOKUP(A282,Raw_Data!A281:D2281,{2,3,4},0))</f>
        <v>45569</v>
      </c>
      <c r="C282" s="2">
        <v>45572</v>
      </c>
      <c r="D282" s="2">
        <v>45575</v>
      </c>
      <c r="E282" s="1" t="s">
        <v>2531</v>
      </c>
      <c r="F282" s="1" t="s">
        <v>2607</v>
      </c>
      <c r="G282" s="1" t="s">
        <v>41</v>
      </c>
      <c r="H282" s="1" t="s">
        <v>71</v>
      </c>
      <c r="I282" s="1" t="s">
        <v>72</v>
      </c>
      <c r="J282" s="1">
        <v>1</v>
      </c>
      <c r="K282" s="1">
        <v>2000</v>
      </c>
      <c r="L282" s="1">
        <f t="shared" si="38"/>
        <v>2000</v>
      </c>
      <c r="M282" s="1" t="s">
        <v>2619</v>
      </c>
      <c r="N282" s="1" t="s">
        <v>93</v>
      </c>
      <c r="O282" s="1" t="s">
        <v>79</v>
      </c>
      <c r="P282" s="1" t="s">
        <v>85</v>
      </c>
      <c r="Q282" s="1" t="s">
        <v>33</v>
      </c>
      <c r="R282" s="1" t="s">
        <v>34</v>
      </c>
      <c r="S282" s="1" t="s">
        <v>2620</v>
      </c>
      <c r="T282" s="1">
        <v>3</v>
      </c>
      <c r="U282" s="1" t="str">
        <f t="shared" si="36"/>
        <v>Keep</v>
      </c>
      <c r="V282" s="1" t="str">
        <f t="shared" si="39"/>
        <v>Ok</v>
      </c>
      <c r="W282" s="1" t="str">
        <f>IF(Raw_Data!K282=0,"Missing","Valid")</f>
        <v>Valid</v>
      </c>
      <c r="X282" s="3" t="str">
        <f t="shared" si="40"/>
        <v>OK</v>
      </c>
      <c r="Y282" s="1" t="str">
        <f t="shared" si="41"/>
        <v>Ok</v>
      </c>
      <c r="Z282" s="1" t="str">
        <f t="shared" si="42"/>
        <v>Ok</v>
      </c>
      <c r="AA282" s="1">
        <f t="shared" si="37"/>
        <v>2000</v>
      </c>
      <c r="AB282" s="1" t="str">
        <f t="shared" si="43"/>
        <v>ok</v>
      </c>
      <c r="AC282" s="1" t="str">
        <f t="shared" si="44"/>
        <v>Not Returned</v>
      </c>
    </row>
    <row r="283" spans="1:29" x14ac:dyDescent="0.45">
      <c r="A283" s="1" t="s">
        <v>755</v>
      </c>
      <c r="B283" s="2" cm="1">
        <f t="array" ref="B283:D283">DATEVALUE(VLOOKUP(A283,Raw_Data!A282:D2282,{2,3,4},0))</f>
        <v>45559</v>
      </c>
      <c r="C283" s="2">
        <v>45562</v>
      </c>
      <c r="D283" s="2">
        <v>45565</v>
      </c>
      <c r="E283" s="1" t="s">
        <v>2603</v>
      </c>
      <c r="F283" s="1" t="s">
        <v>168</v>
      </c>
      <c r="G283" s="1" t="s">
        <v>41</v>
      </c>
      <c r="H283" s="1" t="s">
        <v>128</v>
      </c>
      <c r="I283" s="1" t="s">
        <v>169</v>
      </c>
      <c r="J283" s="1">
        <v>1</v>
      </c>
      <c r="K283" s="1">
        <v>0</v>
      </c>
      <c r="L283" s="1">
        <f t="shared" si="38"/>
        <v>0</v>
      </c>
      <c r="M283" s="1" t="s">
        <v>29</v>
      </c>
      <c r="N283" s="1" t="s">
        <v>93</v>
      </c>
      <c r="O283" s="1" t="s">
        <v>31</v>
      </c>
      <c r="P283" s="1" t="s">
        <v>58</v>
      </c>
      <c r="Q283" s="1" t="s">
        <v>33</v>
      </c>
      <c r="R283" s="1" t="s">
        <v>2620</v>
      </c>
      <c r="S283" s="1" t="s">
        <v>2620</v>
      </c>
      <c r="T283" s="1">
        <v>3</v>
      </c>
      <c r="U283" s="1" t="str">
        <f t="shared" si="36"/>
        <v>Keep</v>
      </c>
      <c r="V283" s="1" t="str">
        <f t="shared" si="39"/>
        <v>Ok</v>
      </c>
      <c r="W283" s="1" t="str">
        <f>IF(Raw_Data!K283=0,"Missing","Valid")</f>
        <v>Missing</v>
      </c>
      <c r="X283" s="3" t="str">
        <f t="shared" si="40"/>
        <v>OK</v>
      </c>
      <c r="Y283" s="1" t="str">
        <f t="shared" si="41"/>
        <v>Fix</v>
      </c>
      <c r="Z283" s="1" t="str">
        <f t="shared" si="42"/>
        <v>Ok</v>
      </c>
      <c r="AA283" s="1">
        <f t="shared" si="37"/>
        <v>0</v>
      </c>
      <c r="AB283" s="1" t="str">
        <f t="shared" si="43"/>
        <v>ok</v>
      </c>
      <c r="AC283" s="1" t="str">
        <f t="shared" si="44"/>
        <v>Not Returned</v>
      </c>
    </row>
    <row r="284" spans="1:29" x14ac:dyDescent="0.45">
      <c r="A284" s="1" t="s">
        <v>756</v>
      </c>
      <c r="B284" s="2" cm="1">
        <f t="array" ref="B284:D284">DATEVALUE(VLOOKUP(A284,Raw_Data!A283:D2283,{2,3,4},0))</f>
        <v>45499</v>
      </c>
      <c r="C284" s="2">
        <v>45500</v>
      </c>
      <c r="D284" s="2">
        <v>45504</v>
      </c>
      <c r="E284" s="1" t="s">
        <v>2547</v>
      </c>
      <c r="F284" s="1" t="s">
        <v>147</v>
      </c>
      <c r="G284" s="1" t="s">
        <v>147</v>
      </c>
      <c r="H284" s="1" t="s">
        <v>27</v>
      </c>
      <c r="I284" s="1" t="s">
        <v>55</v>
      </c>
      <c r="J284" s="1">
        <v>2</v>
      </c>
      <c r="K284" s="1">
        <v>2000</v>
      </c>
      <c r="L284" s="1">
        <f t="shared" si="38"/>
        <v>4000</v>
      </c>
      <c r="M284" s="1" t="s">
        <v>2619</v>
      </c>
      <c r="N284" s="1" t="s">
        <v>30</v>
      </c>
      <c r="O284" s="1" t="s">
        <v>31</v>
      </c>
      <c r="P284" s="1" t="s">
        <v>32</v>
      </c>
      <c r="Q284" s="1" t="s">
        <v>45</v>
      </c>
      <c r="R284" s="1" t="s">
        <v>34</v>
      </c>
      <c r="S284" s="1" t="s">
        <v>2620</v>
      </c>
      <c r="T284" s="1">
        <v>4</v>
      </c>
      <c r="U284" s="1" t="str">
        <f t="shared" si="36"/>
        <v>Keep</v>
      </c>
      <c r="V284" s="1" t="str">
        <f t="shared" si="39"/>
        <v>Ok</v>
      </c>
      <c r="W284" s="1" t="str">
        <f>IF(Raw_Data!K284=0,"Missing","Valid")</f>
        <v>Valid</v>
      </c>
      <c r="X284" s="3" t="str">
        <f t="shared" si="40"/>
        <v>OK</v>
      </c>
      <c r="Y284" s="1" t="str">
        <f t="shared" si="41"/>
        <v>Ok</v>
      </c>
      <c r="Z284" s="1" t="str">
        <f t="shared" si="42"/>
        <v>Ok</v>
      </c>
      <c r="AA284" s="1">
        <f t="shared" si="37"/>
        <v>4000</v>
      </c>
      <c r="AB284" s="1" t="str">
        <f t="shared" si="43"/>
        <v>ok</v>
      </c>
      <c r="AC284" s="1" t="str">
        <f t="shared" si="44"/>
        <v>Not Returned</v>
      </c>
    </row>
    <row r="285" spans="1:29" x14ac:dyDescent="0.45">
      <c r="A285" s="1" t="s">
        <v>757</v>
      </c>
      <c r="B285" s="2" cm="1">
        <f t="array" ref="B285:D285">DATEVALUE(VLOOKUP(A285,Raw_Data!A284:D2284,{2,3,4},0))</f>
        <v>45332</v>
      </c>
      <c r="C285" s="2">
        <v>45334</v>
      </c>
      <c r="D285" s="2">
        <v>45338</v>
      </c>
      <c r="E285" s="1" t="s">
        <v>2576</v>
      </c>
      <c r="F285" s="1" t="s">
        <v>53</v>
      </c>
      <c r="G285" s="1" t="s">
        <v>54</v>
      </c>
      <c r="H285" s="1" t="s">
        <v>128</v>
      </c>
      <c r="I285" s="1" t="s">
        <v>231</v>
      </c>
      <c r="J285" s="1">
        <v>2</v>
      </c>
      <c r="K285" s="1">
        <v>100</v>
      </c>
      <c r="L285" s="1">
        <f t="shared" si="38"/>
        <v>200</v>
      </c>
      <c r="M285" s="1" t="s">
        <v>29</v>
      </c>
      <c r="N285" s="1" t="s">
        <v>57</v>
      </c>
      <c r="O285" s="1" t="s">
        <v>31</v>
      </c>
      <c r="P285" s="1" t="s">
        <v>32</v>
      </c>
      <c r="Q285" s="1" t="s">
        <v>45</v>
      </c>
      <c r="R285" s="1" t="s">
        <v>2620</v>
      </c>
      <c r="S285" s="1" t="s">
        <v>2620</v>
      </c>
      <c r="T285" s="1">
        <v>4</v>
      </c>
      <c r="U285" s="1" t="str">
        <f t="shared" si="36"/>
        <v>Keep</v>
      </c>
      <c r="V285" s="1" t="str">
        <f t="shared" si="39"/>
        <v>Ok</v>
      </c>
      <c r="W285" s="1" t="str">
        <f>IF(Raw_Data!K285=0,"Missing","Valid")</f>
        <v>Valid</v>
      </c>
      <c r="X285" s="3" t="str">
        <f t="shared" si="40"/>
        <v>OK</v>
      </c>
      <c r="Y285" s="1" t="str">
        <f t="shared" si="41"/>
        <v>Ok</v>
      </c>
      <c r="Z285" s="1" t="str">
        <f t="shared" si="42"/>
        <v>Ok</v>
      </c>
      <c r="AA285" s="1">
        <f t="shared" si="37"/>
        <v>200</v>
      </c>
      <c r="AB285" s="1" t="str">
        <f t="shared" si="43"/>
        <v>ok</v>
      </c>
      <c r="AC285" s="1" t="str">
        <f t="shared" si="44"/>
        <v>Not Returned</v>
      </c>
    </row>
    <row r="286" spans="1:29" x14ac:dyDescent="0.45">
      <c r="A286" s="1" t="s">
        <v>758</v>
      </c>
      <c r="B286" s="2" cm="1">
        <f t="array" ref="B286:D286">DATEVALUE(VLOOKUP(A286,Raw_Data!A285:D2285,{2,3,4},0))</f>
        <v>45453</v>
      </c>
      <c r="C286" s="2">
        <v>45454</v>
      </c>
      <c r="D286" s="2">
        <v>45454</v>
      </c>
      <c r="E286" s="1" t="s">
        <v>2545</v>
      </c>
      <c r="F286" s="1" t="s">
        <v>53</v>
      </c>
      <c r="G286" s="1" t="s">
        <v>54</v>
      </c>
      <c r="H286" s="1" t="s">
        <v>42</v>
      </c>
      <c r="I286" s="1" t="s">
        <v>122</v>
      </c>
      <c r="J286" s="1">
        <v>2</v>
      </c>
      <c r="K286" s="1">
        <v>500</v>
      </c>
      <c r="L286" s="1">
        <f t="shared" si="38"/>
        <v>1000</v>
      </c>
      <c r="M286" s="1" t="s">
        <v>2619</v>
      </c>
      <c r="N286" s="1" t="s">
        <v>57</v>
      </c>
      <c r="O286" s="1" t="s">
        <v>31</v>
      </c>
      <c r="P286" s="1" t="s">
        <v>32</v>
      </c>
      <c r="Q286" s="1" t="s">
        <v>33</v>
      </c>
      <c r="R286" s="1" t="s">
        <v>34</v>
      </c>
      <c r="S286" s="1" t="s">
        <v>2620</v>
      </c>
      <c r="T286" s="1">
        <v>0</v>
      </c>
      <c r="U286" s="1" t="str">
        <f t="shared" si="36"/>
        <v>Keep</v>
      </c>
      <c r="V286" s="1" t="str">
        <f t="shared" si="39"/>
        <v>Ok</v>
      </c>
      <c r="W286" s="1" t="str">
        <f>IF(Raw_Data!K286=0,"Missing","Valid")</f>
        <v>Valid</v>
      </c>
      <c r="X286" s="3" t="str">
        <f t="shared" si="40"/>
        <v>OK</v>
      </c>
      <c r="Y286" s="1" t="str">
        <f t="shared" si="41"/>
        <v>Ok</v>
      </c>
      <c r="Z286" s="1" t="str">
        <f t="shared" si="42"/>
        <v>Ok</v>
      </c>
      <c r="AA286" s="1">
        <f t="shared" si="37"/>
        <v>1000</v>
      </c>
      <c r="AB286" s="1" t="str">
        <f t="shared" si="43"/>
        <v>ok</v>
      </c>
      <c r="AC286" s="1" t="str">
        <f t="shared" si="44"/>
        <v>Not Returned</v>
      </c>
    </row>
    <row r="287" spans="1:29" x14ac:dyDescent="0.45">
      <c r="A287" s="1" t="s">
        <v>760</v>
      </c>
      <c r="B287" s="2" cm="1">
        <f t="array" ref="B287:D287">DATEVALUE(VLOOKUP(A287,Raw_Data!A286:D2286,{2,3,4},0))</f>
        <v>45297</v>
      </c>
      <c r="C287" s="2">
        <v>45299</v>
      </c>
      <c r="D287" s="2">
        <v>45302</v>
      </c>
      <c r="E287" s="1" t="s">
        <v>2580</v>
      </c>
      <c r="F287" s="1" t="s">
        <v>2607</v>
      </c>
      <c r="G287" s="1" t="s">
        <v>41</v>
      </c>
      <c r="H287" s="1" t="s">
        <v>128</v>
      </c>
      <c r="I287" s="1" t="s">
        <v>169</v>
      </c>
      <c r="J287" s="1">
        <v>-1</v>
      </c>
      <c r="K287" s="1">
        <v>2000</v>
      </c>
      <c r="L287" s="1">
        <f t="shared" si="38"/>
        <v>-2000</v>
      </c>
      <c r="M287" s="1" t="s">
        <v>2619</v>
      </c>
      <c r="N287" s="1" t="s">
        <v>30</v>
      </c>
      <c r="O287" s="1" t="s">
        <v>44</v>
      </c>
      <c r="P287" s="1" t="s">
        <v>58</v>
      </c>
      <c r="Q287" s="1" t="s">
        <v>45</v>
      </c>
      <c r="R287" s="1" t="s">
        <v>46</v>
      </c>
      <c r="S287" s="1" t="s">
        <v>254</v>
      </c>
      <c r="T287" s="1">
        <v>3</v>
      </c>
      <c r="U287" s="1" t="str">
        <f t="shared" si="36"/>
        <v>Keep</v>
      </c>
      <c r="V287" s="1" t="str">
        <f t="shared" si="39"/>
        <v>Fix</v>
      </c>
      <c r="W287" s="1" t="str">
        <f>IF(Raw_Data!K287=0,"Missing","Valid")</f>
        <v>Valid</v>
      </c>
      <c r="X287" s="3" t="str">
        <f t="shared" si="40"/>
        <v>OK</v>
      </c>
      <c r="Y287" s="1" t="str">
        <f t="shared" si="41"/>
        <v>Ok</v>
      </c>
      <c r="Z287" s="1" t="str">
        <f t="shared" si="42"/>
        <v>Ok</v>
      </c>
      <c r="AA287" s="1">
        <f t="shared" si="37"/>
        <v>-2000</v>
      </c>
      <c r="AB287" s="1" t="str">
        <f t="shared" si="43"/>
        <v>ok</v>
      </c>
      <c r="AC287" s="1" t="str">
        <f t="shared" si="44"/>
        <v>Damaged</v>
      </c>
    </row>
    <row r="288" spans="1:29" x14ac:dyDescent="0.45">
      <c r="A288" s="1" t="s">
        <v>661</v>
      </c>
      <c r="B288" s="2" cm="1">
        <f t="array" ref="B288:D288">DATEVALUE(VLOOKUP(A288,Raw_Data!A287:D2287,{2,3,4},0))</f>
        <v>45299</v>
      </c>
      <c r="C288" s="2">
        <v>45299</v>
      </c>
      <c r="D288" s="2">
        <v>45299</v>
      </c>
      <c r="E288" s="1" t="s">
        <v>2567</v>
      </c>
      <c r="F288" s="1" t="s">
        <v>147</v>
      </c>
      <c r="G288" s="1" t="s">
        <v>147</v>
      </c>
      <c r="H288" s="1" t="s">
        <v>42</v>
      </c>
      <c r="I288" s="1" t="s">
        <v>43</v>
      </c>
      <c r="J288" s="1">
        <v>2</v>
      </c>
      <c r="K288" s="1">
        <v>2000</v>
      </c>
      <c r="L288" s="1">
        <f t="shared" si="38"/>
        <v>4000</v>
      </c>
      <c r="M288" s="1" t="s">
        <v>63</v>
      </c>
      <c r="N288" s="1" t="s">
        <v>93</v>
      </c>
      <c r="O288" s="1" t="s">
        <v>64</v>
      </c>
      <c r="P288" s="1" t="s">
        <v>85</v>
      </c>
      <c r="Q288" s="1" t="s">
        <v>45</v>
      </c>
      <c r="R288" s="1" t="s">
        <v>46</v>
      </c>
      <c r="S288" s="1" t="s">
        <v>47</v>
      </c>
      <c r="T288" s="1">
        <v>0</v>
      </c>
      <c r="U288" s="1" t="str">
        <f t="shared" si="36"/>
        <v>Keep</v>
      </c>
      <c r="V288" s="1" t="str">
        <f t="shared" si="39"/>
        <v>Ok</v>
      </c>
      <c r="W288" s="1" t="str">
        <f>IF(Raw_Data!K288=0,"Missing","Valid")</f>
        <v>Valid</v>
      </c>
      <c r="X288" s="3" t="str">
        <f t="shared" si="40"/>
        <v>OK</v>
      </c>
      <c r="Y288" s="1" t="str">
        <f t="shared" si="41"/>
        <v>Ok</v>
      </c>
      <c r="Z288" s="1" t="str">
        <f t="shared" si="42"/>
        <v>Ok</v>
      </c>
      <c r="AA288" s="1">
        <f t="shared" si="37"/>
        <v>4000</v>
      </c>
      <c r="AB288" s="1" t="str">
        <f t="shared" si="43"/>
        <v>ok</v>
      </c>
      <c r="AC288" s="1" t="str">
        <f t="shared" si="44"/>
        <v>Late Delivery</v>
      </c>
    </row>
    <row r="289" spans="1:29" x14ac:dyDescent="0.45">
      <c r="A289" s="1" t="s">
        <v>762</v>
      </c>
      <c r="B289" s="2" cm="1">
        <f t="array" ref="B289:D289">DATEVALUE(VLOOKUP(A289,Raw_Data!A288:D2288,{2,3,4},0))</f>
        <v>45350</v>
      </c>
      <c r="C289" s="2">
        <v>45353</v>
      </c>
      <c r="D289" s="2">
        <v>45355</v>
      </c>
      <c r="E289" s="1" t="s">
        <v>2562</v>
      </c>
      <c r="F289" s="1" t="s">
        <v>2607</v>
      </c>
      <c r="G289" s="1" t="s">
        <v>41</v>
      </c>
      <c r="H289" s="1" t="s">
        <v>27</v>
      </c>
      <c r="I289" s="1" t="s">
        <v>84</v>
      </c>
      <c r="J289" s="1">
        <v>2</v>
      </c>
      <c r="K289" s="1">
        <v>1000</v>
      </c>
      <c r="L289" s="1">
        <f t="shared" si="38"/>
        <v>2000</v>
      </c>
      <c r="M289" s="1" t="s">
        <v>56</v>
      </c>
      <c r="N289" s="1" t="s">
        <v>57</v>
      </c>
      <c r="O289" s="1" t="s">
        <v>44</v>
      </c>
      <c r="P289" s="1" t="s">
        <v>32</v>
      </c>
      <c r="Q289" s="1" t="s">
        <v>33</v>
      </c>
      <c r="R289" s="1" t="s">
        <v>2620</v>
      </c>
      <c r="S289" s="1" t="s">
        <v>2620</v>
      </c>
      <c r="T289" s="1">
        <v>2</v>
      </c>
      <c r="U289" s="1" t="str">
        <f t="shared" si="36"/>
        <v>Keep</v>
      </c>
      <c r="V289" s="1" t="str">
        <f t="shared" si="39"/>
        <v>Ok</v>
      </c>
      <c r="W289" s="1" t="str">
        <f>IF(Raw_Data!K289=0,"Missing","Valid")</f>
        <v>Valid</v>
      </c>
      <c r="X289" s="3" t="str">
        <f t="shared" si="40"/>
        <v>OK</v>
      </c>
      <c r="Y289" s="1" t="str">
        <f t="shared" si="41"/>
        <v>Ok</v>
      </c>
      <c r="Z289" s="1" t="str">
        <f t="shared" si="42"/>
        <v>Ok</v>
      </c>
      <c r="AA289" s="1">
        <f t="shared" si="37"/>
        <v>2000</v>
      </c>
      <c r="AB289" s="1" t="str">
        <f t="shared" si="43"/>
        <v>ok</v>
      </c>
      <c r="AC289" s="1" t="str">
        <f t="shared" si="44"/>
        <v>Not Returned</v>
      </c>
    </row>
    <row r="290" spans="1:29" x14ac:dyDescent="0.45">
      <c r="A290" s="1" t="s">
        <v>763</v>
      </c>
      <c r="B290" s="2" cm="1">
        <f t="array" ref="B290:D290">DATEVALUE(VLOOKUP(A290,Raw_Data!A289:D2289,{2,3,4},0))</f>
        <v>45577</v>
      </c>
      <c r="C290" s="2">
        <v>45579</v>
      </c>
      <c r="D290" s="2">
        <v>45585</v>
      </c>
      <c r="E290" s="1" t="s">
        <v>2580</v>
      </c>
      <c r="F290" s="1" t="s">
        <v>2609</v>
      </c>
      <c r="G290" s="1" t="s">
        <v>116</v>
      </c>
      <c r="H290" s="1" t="s">
        <v>71</v>
      </c>
      <c r="I290" s="1" t="s">
        <v>72</v>
      </c>
      <c r="J290" s="1">
        <v>0</v>
      </c>
      <c r="K290" s="1">
        <v>2000</v>
      </c>
      <c r="L290" s="1">
        <f t="shared" si="38"/>
        <v>0</v>
      </c>
      <c r="M290" s="1" t="s">
        <v>63</v>
      </c>
      <c r="N290" s="1" t="s">
        <v>57</v>
      </c>
      <c r="O290" s="1" t="s">
        <v>31</v>
      </c>
      <c r="P290" s="1" t="s">
        <v>32</v>
      </c>
      <c r="Q290" s="1" t="s">
        <v>33</v>
      </c>
      <c r="R290" s="1" t="s">
        <v>2620</v>
      </c>
      <c r="S290" s="1" t="s">
        <v>2620</v>
      </c>
      <c r="T290" s="1">
        <v>6</v>
      </c>
      <c r="U290" s="1" t="str">
        <f t="shared" si="36"/>
        <v>Keep</v>
      </c>
      <c r="V290" s="1" t="str">
        <f t="shared" si="39"/>
        <v>Fix</v>
      </c>
      <c r="W290" s="1" t="str">
        <f>IF(Raw_Data!K290=0,"Missing","Valid")</f>
        <v>Valid</v>
      </c>
      <c r="X290" s="3" t="str">
        <f t="shared" si="40"/>
        <v>OK</v>
      </c>
      <c r="Y290" s="1" t="str">
        <f t="shared" si="41"/>
        <v>Ok</v>
      </c>
      <c r="Z290" s="1" t="str">
        <f t="shared" si="42"/>
        <v>Ok</v>
      </c>
      <c r="AA290" s="1">
        <f t="shared" si="37"/>
        <v>0</v>
      </c>
      <c r="AB290" s="1" t="str">
        <f t="shared" si="43"/>
        <v>ok</v>
      </c>
      <c r="AC290" s="1" t="str">
        <f t="shared" si="44"/>
        <v>Not Returned</v>
      </c>
    </row>
    <row r="291" spans="1:29" x14ac:dyDescent="0.45">
      <c r="A291" s="1" t="s">
        <v>764</v>
      </c>
      <c r="B291" s="2" cm="1">
        <f t="array" ref="B291:D291">DATEVALUE(VLOOKUP(A291,Raw_Data!A290:D2290,{2,3,4},0))</f>
        <v>45533</v>
      </c>
      <c r="C291" s="2">
        <v>45532</v>
      </c>
      <c r="D291" s="2">
        <v>45538</v>
      </c>
      <c r="E291" s="1" t="s">
        <v>2542</v>
      </c>
      <c r="F291" s="1" t="s">
        <v>69</v>
      </c>
      <c r="G291" s="1" t="s">
        <v>70</v>
      </c>
      <c r="H291" s="1" t="s">
        <v>27</v>
      </c>
      <c r="I291" s="1" t="s">
        <v>55</v>
      </c>
      <c r="J291" s="1">
        <v>3</v>
      </c>
      <c r="K291" s="1">
        <v>1000</v>
      </c>
      <c r="L291" s="1">
        <f t="shared" si="38"/>
        <v>3000</v>
      </c>
      <c r="M291" s="1" t="s">
        <v>29</v>
      </c>
      <c r="N291" s="1" t="s">
        <v>57</v>
      </c>
      <c r="O291" s="1" t="s">
        <v>44</v>
      </c>
      <c r="P291" s="1" t="s">
        <v>85</v>
      </c>
      <c r="Q291" s="1" t="s">
        <v>33</v>
      </c>
      <c r="R291" s="1" t="s">
        <v>2620</v>
      </c>
      <c r="S291" s="1" t="s">
        <v>2620</v>
      </c>
      <c r="T291" s="1">
        <v>6</v>
      </c>
      <c r="U291" s="1" t="str">
        <f t="shared" si="36"/>
        <v>Keep</v>
      </c>
      <c r="V291" s="1" t="str">
        <f t="shared" si="39"/>
        <v>Ok</v>
      </c>
      <c r="W291" s="1" t="str">
        <f>IF(Raw_Data!K291=0,"Missing","Valid")</f>
        <v>Valid</v>
      </c>
      <c r="X291" s="3" t="str">
        <f t="shared" si="40"/>
        <v>Dispatch Error</v>
      </c>
      <c r="Y291" s="1" t="str">
        <f t="shared" si="41"/>
        <v>Ok</v>
      </c>
      <c r="Z291" s="1" t="str">
        <f t="shared" si="42"/>
        <v>Ok</v>
      </c>
      <c r="AA291" s="1">
        <f t="shared" si="37"/>
        <v>3000</v>
      </c>
      <c r="AB291" s="1" t="str">
        <f t="shared" si="43"/>
        <v>ok</v>
      </c>
      <c r="AC291" s="1" t="str">
        <f t="shared" si="44"/>
        <v>Not Returned</v>
      </c>
    </row>
    <row r="292" spans="1:29" x14ac:dyDescent="0.45">
      <c r="A292" s="1" t="s">
        <v>766</v>
      </c>
      <c r="B292" s="2" cm="1">
        <f t="array" ref="B292:D292">DATEVALUE(VLOOKUP(A292,Raw_Data!A291:D2291,{2,3,4},0))</f>
        <v>45456</v>
      </c>
      <c r="C292" s="2">
        <v>45459</v>
      </c>
      <c r="D292" s="2">
        <v>45459</v>
      </c>
      <c r="E292" s="1" t="s">
        <v>2557</v>
      </c>
      <c r="F292" s="1" t="s">
        <v>2609</v>
      </c>
      <c r="G292" s="1" t="s">
        <v>116</v>
      </c>
      <c r="H292" s="1" t="s">
        <v>42</v>
      </c>
      <c r="I292" s="1" t="s">
        <v>43</v>
      </c>
      <c r="J292" s="1">
        <v>-1</v>
      </c>
      <c r="K292" s="1">
        <v>100</v>
      </c>
      <c r="L292" s="1">
        <f t="shared" si="38"/>
        <v>-100</v>
      </c>
      <c r="M292" s="1" t="s">
        <v>29</v>
      </c>
      <c r="N292" s="1" t="s">
        <v>57</v>
      </c>
      <c r="O292" s="1" t="s">
        <v>79</v>
      </c>
      <c r="P292" s="1" t="s">
        <v>32</v>
      </c>
      <c r="Q292" s="1" t="s">
        <v>45</v>
      </c>
      <c r="R292" s="1" t="s">
        <v>46</v>
      </c>
      <c r="S292" s="1" t="s">
        <v>2621</v>
      </c>
      <c r="T292" s="1">
        <v>0</v>
      </c>
      <c r="U292" s="1" t="str">
        <f t="shared" si="36"/>
        <v>Keep</v>
      </c>
      <c r="V292" s="1" t="str">
        <f t="shared" si="39"/>
        <v>Fix</v>
      </c>
      <c r="W292" s="1" t="str">
        <f>IF(Raw_Data!K292=0,"Missing","Valid")</f>
        <v>Valid</v>
      </c>
      <c r="X292" s="3" t="str">
        <f t="shared" si="40"/>
        <v>OK</v>
      </c>
      <c r="Y292" s="1" t="str">
        <f t="shared" si="41"/>
        <v>Ok</v>
      </c>
      <c r="Z292" s="1" t="str">
        <f t="shared" si="42"/>
        <v>Ok</v>
      </c>
      <c r="AA292" s="1">
        <f t="shared" si="37"/>
        <v>-100</v>
      </c>
      <c r="AB292" s="1" t="str">
        <f t="shared" si="43"/>
        <v>ok</v>
      </c>
      <c r="AC292" s="1" t="str">
        <f t="shared" si="44"/>
        <v>Unknwon</v>
      </c>
    </row>
    <row r="293" spans="1:29" x14ac:dyDescent="0.45">
      <c r="A293" s="1" t="s">
        <v>767</v>
      </c>
      <c r="B293" s="2" cm="1">
        <f t="array" ref="B293:D293">DATEVALUE(VLOOKUP(A293,Raw_Data!A292:D2292,{2,3,4},0))</f>
        <v>45324</v>
      </c>
      <c r="C293" s="2">
        <v>45326</v>
      </c>
      <c r="D293" s="2">
        <v>45327</v>
      </c>
      <c r="E293" s="1" t="s">
        <v>2543</v>
      </c>
      <c r="F293" s="1" t="s">
        <v>2607</v>
      </c>
      <c r="G293" s="1" t="s">
        <v>41</v>
      </c>
      <c r="H293" s="1" t="s">
        <v>71</v>
      </c>
      <c r="I293" s="1" t="s">
        <v>72</v>
      </c>
      <c r="J293" s="1">
        <v>-1</v>
      </c>
      <c r="K293" s="1">
        <v>1000</v>
      </c>
      <c r="L293" s="1">
        <f t="shared" si="38"/>
        <v>-1000</v>
      </c>
      <c r="M293" s="1" t="s">
        <v>29</v>
      </c>
      <c r="N293" s="1" t="s">
        <v>57</v>
      </c>
      <c r="O293" s="1" t="s">
        <v>44</v>
      </c>
      <c r="P293" s="1" t="s">
        <v>32</v>
      </c>
      <c r="Q293" s="1" t="s">
        <v>45</v>
      </c>
      <c r="R293" s="1" t="s">
        <v>46</v>
      </c>
      <c r="S293" s="1" t="s">
        <v>2621</v>
      </c>
      <c r="T293" s="1">
        <v>1</v>
      </c>
      <c r="U293" s="1" t="str">
        <f t="shared" si="36"/>
        <v>Keep</v>
      </c>
      <c r="V293" s="1" t="str">
        <f t="shared" si="39"/>
        <v>Fix</v>
      </c>
      <c r="W293" s="1" t="str">
        <f>IF(Raw_Data!K293=0,"Missing","Valid")</f>
        <v>Valid</v>
      </c>
      <c r="X293" s="3" t="str">
        <f t="shared" si="40"/>
        <v>OK</v>
      </c>
      <c r="Y293" s="1" t="str">
        <f t="shared" si="41"/>
        <v>Ok</v>
      </c>
      <c r="Z293" s="1" t="str">
        <f t="shared" si="42"/>
        <v>Ok</v>
      </c>
      <c r="AA293" s="1">
        <f t="shared" si="37"/>
        <v>-1000</v>
      </c>
      <c r="AB293" s="1" t="str">
        <f t="shared" si="43"/>
        <v>ok</v>
      </c>
      <c r="AC293" s="1" t="str">
        <f t="shared" si="44"/>
        <v>Unknwon</v>
      </c>
    </row>
    <row r="294" spans="1:29" x14ac:dyDescent="0.45">
      <c r="A294" s="1" t="s">
        <v>769</v>
      </c>
      <c r="B294" s="2" cm="1">
        <f t="array" ref="B294:D294">DATEVALUE(VLOOKUP(A294,Raw_Data!A293:D2293,{2,3,4},0))</f>
        <v>45381</v>
      </c>
      <c r="C294" s="2">
        <v>45381</v>
      </c>
      <c r="D294" s="2">
        <v>45388</v>
      </c>
      <c r="E294" s="1" t="s">
        <v>2557</v>
      </c>
      <c r="F294" s="1" t="s">
        <v>69</v>
      </c>
      <c r="G294" s="1" t="s">
        <v>70</v>
      </c>
      <c r="H294" s="1" t="s">
        <v>71</v>
      </c>
      <c r="I294" s="1" t="s">
        <v>92</v>
      </c>
      <c r="J294" s="1">
        <v>-1</v>
      </c>
      <c r="K294" s="1">
        <v>2000</v>
      </c>
      <c r="L294" s="1">
        <f t="shared" si="38"/>
        <v>-2000</v>
      </c>
      <c r="M294" s="1" t="s">
        <v>63</v>
      </c>
      <c r="N294" s="1" t="s">
        <v>93</v>
      </c>
      <c r="O294" s="1" t="s">
        <v>64</v>
      </c>
      <c r="P294" s="1" t="s">
        <v>32</v>
      </c>
      <c r="Q294" s="1" t="s">
        <v>33</v>
      </c>
      <c r="R294" s="1" t="s">
        <v>2620</v>
      </c>
      <c r="S294" s="1" t="s">
        <v>2620</v>
      </c>
      <c r="T294" s="1">
        <v>7</v>
      </c>
      <c r="U294" s="1" t="str">
        <f t="shared" si="36"/>
        <v>Keep</v>
      </c>
      <c r="V294" s="1" t="str">
        <f t="shared" si="39"/>
        <v>Fix</v>
      </c>
      <c r="W294" s="1" t="str">
        <f>IF(Raw_Data!K294=0,"Missing","Valid")</f>
        <v>Valid</v>
      </c>
      <c r="X294" s="3" t="str">
        <f t="shared" si="40"/>
        <v>OK</v>
      </c>
      <c r="Y294" s="1" t="str">
        <f t="shared" si="41"/>
        <v>Ok</v>
      </c>
      <c r="Z294" s="1" t="str">
        <f t="shared" si="42"/>
        <v>Ok</v>
      </c>
      <c r="AA294" s="1">
        <f t="shared" si="37"/>
        <v>-2000</v>
      </c>
      <c r="AB294" s="1" t="str">
        <f t="shared" si="43"/>
        <v>ok</v>
      </c>
      <c r="AC294" s="1" t="str">
        <f t="shared" si="44"/>
        <v>Wrong</v>
      </c>
    </row>
    <row r="295" spans="1:29" x14ac:dyDescent="0.45">
      <c r="A295" s="1" t="s">
        <v>770</v>
      </c>
      <c r="B295" s="2" cm="1">
        <f t="array" ref="B295:D295">DATEVALUE(VLOOKUP(A295,Raw_Data!A294:D2294,{2,3,4},0))</f>
        <v>45467</v>
      </c>
      <c r="C295" s="2">
        <v>45469</v>
      </c>
      <c r="D295" s="2">
        <v>45469</v>
      </c>
      <c r="E295" s="1" t="s">
        <v>2603</v>
      </c>
      <c r="F295" s="1" t="s">
        <v>2608</v>
      </c>
      <c r="G295" s="1" t="s">
        <v>41</v>
      </c>
      <c r="H295" s="1" t="s">
        <v>42</v>
      </c>
      <c r="I295" s="1" t="s">
        <v>43</v>
      </c>
      <c r="J295" s="1">
        <v>3</v>
      </c>
      <c r="K295" s="1">
        <v>1000</v>
      </c>
      <c r="L295" s="1">
        <f t="shared" si="38"/>
        <v>3000</v>
      </c>
      <c r="M295" s="1" t="s">
        <v>56</v>
      </c>
      <c r="N295" s="1" t="s">
        <v>57</v>
      </c>
      <c r="O295" s="1" t="s">
        <v>64</v>
      </c>
      <c r="P295" s="1" t="s">
        <v>85</v>
      </c>
      <c r="Q295" s="1" t="s">
        <v>33</v>
      </c>
      <c r="R295" s="1" t="s">
        <v>34</v>
      </c>
      <c r="S295" s="1" t="s">
        <v>2620</v>
      </c>
      <c r="T295" s="1">
        <v>0</v>
      </c>
      <c r="U295" s="1" t="str">
        <f t="shared" si="36"/>
        <v>Keep</v>
      </c>
      <c r="V295" s="1" t="str">
        <f t="shared" si="39"/>
        <v>Ok</v>
      </c>
      <c r="W295" s="1" t="str">
        <f>IF(Raw_Data!K295=0,"Missing","Valid")</f>
        <v>Valid</v>
      </c>
      <c r="X295" s="3" t="str">
        <f t="shared" si="40"/>
        <v>OK</v>
      </c>
      <c r="Y295" s="1" t="str">
        <f t="shared" si="41"/>
        <v>Ok</v>
      </c>
      <c r="Z295" s="1" t="str">
        <f t="shared" si="42"/>
        <v>Ok</v>
      </c>
      <c r="AA295" s="1">
        <f t="shared" si="37"/>
        <v>3000</v>
      </c>
      <c r="AB295" s="1" t="str">
        <f t="shared" si="43"/>
        <v>ok</v>
      </c>
      <c r="AC295" s="1" t="str">
        <f t="shared" si="44"/>
        <v>Not Returned</v>
      </c>
    </row>
    <row r="296" spans="1:29" x14ac:dyDescent="0.45">
      <c r="A296" s="1" t="s">
        <v>771</v>
      </c>
      <c r="B296" s="2" cm="1">
        <f t="array" ref="B296:D296">DATEVALUE(VLOOKUP(A296,Raw_Data!A295:D2295,{2,3,4},0))</f>
        <v>45430</v>
      </c>
      <c r="C296" s="2">
        <v>45432</v>
      </c>
      <c r="D296" s="2">
        <v>45439</v>
      </c>
      <c r="E296" s="1" t="s">
        <v>2549</v>
      </c>
      <c r="F296" s="1" t="s">
        <v>147</v>
      </c>
      <c r="G296" s="1" t="s">
        <v>147</v>
      </c>
      <c r="H296" s="1" t="s">
        <v>42</v>
      </c>
      <c r="I296" s="1" t="s">
        <v>43</v>
      </c>
      <c r="J296" s="1">
        <v>3</v>
      </c>
      <c r="K296" s="1">
        <v>500</v>
      </c>
      <c r="L296" s="1">
        <f t="shared" si="38"/>
        <v>1500</v>
      </c>
      <c r="M296" s="1" t="s">
        <v>63</v>
      </c>
      <c r="N296" s="1" t="s">
        <v>57</v>
      </c>
      <c r="O296" s="1" t="s">
        <v>64</v>
      </c>
      <c r="P296" s="1" t="s">
        <v>85</v>
      </c>
      <c r="Q296" s="1" t="s">
        <v>33</v>
      </c>
      <c r="R296" s="1" t="s">
        <v>46</v>
      </c>
      <c r="S296" s="1" t="s">
        <v>245</v>
      </c>
      <c r="T296" s="1">
        <v>7</v>
      </c>
      <c r="U296" s="1" t="str">
        <f t="shared" si="36"/>
        <v>Keep</v>
      </c>
      <c r="V296" s="1" t="str">
        <f t="shared" si="39"/>
        <v>Ok</v>
      </c>
      <c r="W296" s="1" t="str">
        <f>IF(Raw_Data!K296=0,"Missing","Valid")</f>
        <v>Valid</v>
      </c>
      <c r="X296" s="3" t="str">
        <f t="shared" si="40"/>
        <v>OK</v>
      </c>
      <c r="Y296" s="1" t="str">
        <f t="shared" si="41"/>
        <v>Ok</v>
      </c>
      <c r="Z296" s="1" t="str">
        <f t="shared" si="42"/>
        <v>Ok</v>
      </c>
      <c r="AA296" s="1">
        <f t="shared" si="37"/>
        <v>1500</v>
      </c>
      <c r="AB296" s="1" t="str">
        <f t="shared" si="43"/>
        <v>ok</v>
      </c>
      <c r="AC296" s="1" t="str">
        <f t="shared" si="44"/>
        <v>Wrong Item</v>
      </c>
    </row>
    <row r="297" spans="1:29" x14ac:dyDescent="0.45">
      <c r="A297" s="1" t="s">
        <v>772</v>
      </c>
      <c r="B297" s="2" cm="1">
        <f t="array" ref="B297:D297">DATEVALUE(VLOOKUP(A297,Raw_Data!A296:D2296,{2,3,4},0))</f>
        <v>45305</v>
      </c>
      <c r="C297" s="2">
        <v>45306</v>
      </c>
      <c r="D297" s="2">
        <v>45309</v>
      </c>
      <c r="E297" s="1" t="s">
        <v>2604</v>
      </c>
      <c r="F297" s="1" t="s">
        <v>53</v>
      </c>
      <c r="G297" s="1" t="s">
        <v>54</v>
      </c>
      <c r="H297" s="1" t="s">
        <v>128</v>
      </c>
      <c r="I297" s="1" t="s">
        <v>169</v>
      </c>
      <c r="J297" s="1">
        <v>2</v>
      </c>
      <c r="K297" s="1">
        <v>0</v>
      </c>
      <c r="L297" s="1">
        <f t="shared" si="38"/>
        <v>0</v>
      </c>
      <c r="M297" s="1" t="s">
        <v>29</v>
      </c>
      <c r="N297" s="1" t="s">
        <v>57</v>
      </c>
      <c r="O297" s="1" t="s">
        <v>31</v>
      </c>
      <c r="P297" s="1" t="s">
        <v>58</v>
      </c>
      <c r="Q297" s="1" t="s">
        <v>45</v>
      </c>
      <c r="R297" s="1" t="s">
        <v>2620</v>
      </c>
      <c r="S297" s="1" t="s">
        <v>2620</v>
      </c>
      <c r="T297" s="1">
        <v>3</v>
      </c>
      <c r="U297" s="1" t="str">
        <f t="shared" si="36"/>
        <v>Keep</v>
      </c>
      <c r="V297" s="1" t="str">
        <f t="shared" si="39"/>
        <v>Ok</v>
      </c>
      <c r="W297" s="1" t="str">
        <f>IF(Raw_Data!K297=0,"Missing","Valid")</f>
        <v>Missing</v>
      </c>
      <c r="X297" s="3" t="str">
        <f t="shared" si="40"/>
        <v>OK</v>
      </c>
      <c r="Y297" s="1" t="str">
        <f t="shared" si="41"/>
        <v>Fix</v>
      </c>
      <c r="Z297" s="1" t="str">
        <f t="shared" si="42"/>
        <v>Ok</v>
      </c>
      <c r="AA297" s="1">
        <f t="shared" si="37"/>
        <v>0</v>
      </c>
      <c r="AB297" s="1" t="str">
        <f t="shared" si="43"/>
        <v>ok</v>
      </c>
      <c r="AC297" s="1" t="str">
        <f t="shared" si="44"/>
        <v>Not Returned</v>
      </c>
    </row>
    <row r="298" spans="1:29" x14ac:dyDescent="0.45">
      <c r="A298" s="1" t="s">
        <v>775</v>
      </c>
      <c r="B298" s="2" cm="1">
        <f t="array" ref="B298:D298">DATEVALUE(VLOOKUP(A298,Raw_Data!A297:D2297,{2,3,4},0))</f>
        <v>45566</v>
      </c>
      <c r="C298" s="2">
        <v>45568</v>
      </c>
      <c r="D298" s="2">
        <v>45570</v>
      </c>
      <c r="E298" s="1" t="s">
        <v>2534</v>
      </c>
      <c r="F298" s="1" t="s">
        <v>2607</v>
      </c>
      <c r="G298" s="1" t="s">
        <v>41</v>
      </c>
      <c r="H298" s="1" t="s">
        <v>128</v>
      </c>
      <c r="I298" s="1" t="s">
        <v>169</v>
      </c>
      <c r="J298" s="1">
        <v>1</v>
      </c>
      <c r="K298" s="1">
        <v>100</v>
      </c>
      <c r="L298" s="1">
        <f t="shared" si="38"/>
        <v>100</v>
      </c>
      <c r="M298" s="1" t="s">
        <v>2619</v>
      </c>
      <c r="N298" s="1" t="s">
        <v>57</v>
      </c>
      <c r="O298" s="1" t="s">
        <v>31</v>
      </c>
      <c r="P298" s="1" t="s">
        <v>32</v>
      </c>
      <c r="Q298" s="1" t="s">
        <v>33</v>
      </c>
      <c r="R298" s="1" t="s">
        <v>34</v>
      </c>
      <c r="S298" s="1" t="s">
        <v>2620</v>
      </c>
      <c r="T298" s="1">
        <v>2</v>
      </c>
      <c r="U298" s="1" t="str">
        <f t="shared" si="36"/>
        <v>Keep</v>
      </c>
      <c r="V298" s="1" t="str">
        <f t="shared" si="39"/>
        <v>Ok</v>
      </c>
      <c r="W298" s="1" t="str">
        <f>IF(Raw_Data!K298=0,"Missing","Valid")</f>
        <v>Valid</v>
      </c>
      <c r="X298" s="3" t="str">
        <f t="shared" si="40"/>
        <v>OK</v>
      </c>
      <c r="Y298" s="1" t="str">
        <f t="shared" si="41"/>
        <v>Ok</v>
      </c>
      <c r="Z298" s="1" t="str">
        <f t="shared" si="42"/>
        <v>Ok</v>
      </c>
      <c r="AA298" s="1">
        <f t="shared" si="37"/>
        <v>100</v>
      </c>
      <c r="AB298" s="1" t="str">
        <f t="shared" si="43"/>
        <v>ok</v>
      </c>
      <c r="AC298" s="1" t="str">
        <f t="shared" si="44"/>
        <v>Not Returned</v>
      </c>
    </row>
    <row r="299" spans="1:29" x14ac:dyDescent="0.45">
      <c r="A299" s="1" t="s">
        <v>776</v>
      </c>
      <c r="B299" s="2" cm="1">
        <f t="array" ref="B299:D299">DATEVALUE(VLOOKUP(A299,Raw_Data!A298:D2298,{2,3,4},0))</f>
        <v>45602</v>
      </c>
      <c r="C299" s="2">
        <v>45601</v>
      </c>
      <c r="D299" s="2">
        <v>45603</v>
      </c>
      <c r="E299" s="1" t="s">
        <v>2594</v>
      </c>
      <c r="F299" s="1" t="s">
        <v>53</v>
      </c>
      <c r="G299" s="1" t="s">
        <v>54</v>
      </c>
      <c r="H299" s="1" t="s">
        <v>128</v>
      </c>
      <c r="I299" s="1" t="s">
        <v>129</v>
      </c>
      <c r="J299" s="1">
        <v>0</v>
      </c>
      <c r="K299" s="1">
        <v>500</v>
      </c>
      <c r="L299" s="1">
        <f t="shared" si="38"/>
        <v>0</v>
      </c>
      <c r="M299" s="1" t="s">
        <v>2619</v>
      </c>
      <c r="N299" s="1" t="s">
        <v>93</v>
      </c>
      <c r="O299" s="1" t="s">
        <v>79</v>
      </c>
      <c r="P299" s="1" t="s">
        <v>85</v>
      </c>
      <c r="Q299" s="1" t="s">
        <v>45</v>
      </c>
      <c r="R299" s="1" t="s">
        <v>34</v>
      </c>
      <c r="S299" s="1" t="s">
        <v>2620</v>
      </c>
      <c r="T299" s="1">
        <v>2</v>
      </c>
      <c r="U299" s="1" t="str">
        <f t="shared" si="36"/>
        <v>Keep</v>
      </c>
      <c r="V299" s="1" t="str">
        <f t="shared" si="39"/>
        <v>Fix</v>
      </c>
      <c r="W299" s="1" t="str">
        <f>IF(Raw_Data!K299=0,"Missing","Valid")</f>
        <v>Valid</v>
      </c>
      <c r="X299" s="3" t="str">
        <f t="shared" si="40"/>
        <v>Dispatch Error</v>
      </c>
      <c r="Y299" s="1" t="str">
        <f t="shared" si="41"/>
        <v>Ok</v>
      </c>
      <c r="Z299" s="1" t="str">
        <f t="shared" si="42"/>
        <v>Ok</v>
      </c>
      <c r="AA299" s="1">
        <f t="shared" si="37"/>
        <v>0</v>
      </c>
      <c r="AB299" s="1" t="str">
        <f t="shared" si="43"/>
        <v>ok</v>
      </c>
      <c r="AC299" s="1" t="str">
        <f t="shared" si="44"/>
        <v>Not Returned</v>
      </c>
    </row>
    <row r="300" spans="1:29" x14ac:dyDescent="0.45">
      <c r="A300" s="1" t="s">
        <v>777</v>
      </c>
      <c r="B300" s="2" cm="1">
        <f t="array" ref="B300:D300">DATEVALUE(VLOOKUP(A300,Raw_Data!A299:D2299,{2,3,4},0))</f>
        <v>45370</v>
      </c>
      <c r="C300" s="2">
        <v>45368</v>
      </c>
      <c r="D300" s="2">
        <v>45367</v>
      </c>
      <c r="E300" s="1" t="s">
        <v>2585</v>
      </c>
      <c r="F300" s="1" t="s">
        <v>69</v>
      </c>
      <c r="G300" s="1" t="s">
        <v>70</v>
      </c>
      <c r="H300" s="1" t="s">
        <v>71</v>
      </c>
      <c r="I300" s="1" t="s">
        <v>117</v>
      </c>
      <c r="J300" s="1">
        <v>0</v>
      </c>
      <c r="K300" s="1">
        <v>2000</v>
      </c>
      <c r="L300" s="1">
        <f t="shared" si="38"/>
        <v>0</v>
      </c>
      <c r="M300" s="1" t="s">
        <v>56</v>
      </c>
      <c r="N300" s="1" t="s">
        <v>93</v>
      </c>
      <c r="O300" s="1" t="s">
        <v>64</v>
      </c>
      <c r="P300" s="1" t="s">
        <v>58</v>
      </c>
      <c r="Q300" s="1" t="s">
        <v>45</v>
      </c>
      <c r="R300" s="1" t="s">
        <v>46</v>
      </c>
      <c r="S300" s="1" t="s">
        <v>254</v>
      </c>
      <c r="T300" s="1">
        <v>-1</v>
      </c>
      <c r="U300" s="1" t="str">
        <f t="shared" si="36"/>
        <v>Keep</v>
      </c>
      <c r="V300" s="1" t="str">
        <f t="shared" si="39"/>
        <v>Fix</v>
      </c>
      <c r="W300" s="1" t="str">
        <f>IF(Raw_Data!K300=0,"Missing","Valid")</f>
        <v>Valid</v>
      </c>
      <c r="X300" s="3" t="str">
        <f t="shared" si="40"/>
        <v>Dispatch Error</v>
      </c>
      <c r="Y300" s="1" t="str">
        <f t="shared" si="41"/>
        <v>Ok</v>
      </c>
      <c r="Z300" s="1" t="str">
        <f t="shared" si="42"/>
        <v>Ok</v>
      </c>
      <c r="AA300" s="1">
        <f t="shared" si="37"/>
        <v>0</v>
      </c>
      <c r="AB300" s="1" t="str">
        <f t="shared" si="43"/>
        <v>ok</v>
      </c>
      <c r="AC300" s="1" t="str">
        <f t="shared" si="44"/>
        <v>Damaged</v>
      </c>
    </row>
    <row r="301" spans="1:29" x14ac:dyDescent="0.45">
      <c r="A301" s="1" t="s">
        <v>779</v>
      </c>
      <c r="B301" s="2" cm="1">
        <f t="array" ref="B301:D301">DATEVALUE(VLOOKUP(A301,Raw_Data!A300:D2300,{2,3,4},0))</f>
        <v>45563</v>
      </c>
      <c r="C301" s="2">
        <v>45565</v>
      </c>
      <c r="D301" s="2">
        <v>45568</v>
      </c>
      <c r="E301" s="1" t="s">
        <v>2580</v>
      </c>
      <c r="F301" s="1" t="s">
        <v>2609</v>
      </c>
      <c r="G301" s="1" t="s">
        <v>116</v>
      </c>
      <c r="H301" s="1" t="s">
        <v>27</v>
      </c>
      <c r="I301" s="1" t="s">
        <v>28</v>
      </c>
      <c r="J301" s="1">
        <v>2</v>
      </c>
      <c r="K301" s="1">
        <v>0</v>
      </c>
      <c r="L301" s="1">
        <f t="shared" si="38"/>
        <v>0</v>
      </c>
      <c r="M301" s="1" t="s">
        <v>29</v>
      </c>
      <c r="N301" s="1" t="s">
        <v>57</v>
      </c>
      <c r="O301" s="1" t="s">
        <v>31</v>
      </c>
      <c r="P301" s="1" t="s">
        <v>58</v>
      </c>
      <c r="Q301" s="1" t="s">
        <v>33</v>
      </c>
      <c r="R301" s="1" t="s">
        <v>34</v>
      </c>
      <c r="S301" s="1" t="s">
        <v>2620</v>
      </c>
      <c r="T301" s="1">
        <v>3</v>
      </c>
      <c r="U301" s="1" t="str">
        <f t="shared" si="36"/>
        <v>Keep</v>
      </c>
      <c r="V301" s="1" t="str">
        <f t="shared" si="39"/>
        <v>Ok</v>
      </c>
      <c r="W301" s="1" t="str">
        <f>IF(Raw_Data!K301=0,"Missing","Valid")</f>
        <v>Missing</v>
      </c>
      <c r="X301" s="3" t="str">
        <f t="shared" si="40"/>
        <v>OK</v>
      </c>
      <c r="Y301" s="1" t="str">
        <f t="shared" si="41"/>
        <v>Fix</v>
      </c>
      <c r="Z301" s="1" t="str">
        <f t="shared" si="42"/>
        <v>Ok</v>
      </c>
      <c r="AA301" s="1">
        <f t="shared" si="37"/>
        <v>0</v>
      </c>
      <c r="AB301" s="1" t="str">
        <f t="shared" si="43"/>
        <v>ok</v>
      </c>
      <c r="AC301" s="1" t="str">
        <f t="shared" si="44"/>
        <v>Not Returned</v>
      </c>
    </row>
    <row r="302" spans="1:29" x14ac:dyDescent="0.45">
      <c r="A302" s="1" t="s">
        <v>780</v>
      </c>
      <c r="B302" s="2" cm="1">
        <f t="array" ref="B302:D302">DATEVALUE(VLOOKUP(A302,Raw_Data!A301:D2301,{2,3,4},0))</f>
        <v>45423</v>
      </c>
      <c r="C302" s="2">
        <v>45426</v>
      </c>
      <c r="D302" s="2">
        <v>45426</v>
      </c>
      <c r="E302" s="1" t="s">
        <v>2552</v>
      </c>
      <c r="F302" s="1" t="s">
        <v>168</v>
      </c>
      <c r="G302" s="1" t="s">
        <v>41</v>
      </c>
      <c r="H302" s="1" t="s">
        <v>27</v>
      </c>
      <c r="I302" s="1" t="s">
        <v>28</v>
      </c>
      <c r="J302" s="1">
        <v>-1</v>
      </c>
      <c r="K302" s="1">
        <v>2000</v>
      </c>
      <c r="L302" s="1">
        <f t="shared" si="38"/>
        <v>-2000</v>
      </c>
      <c r="M302" s="1" t="s">
        <v>2619</v>
      </c>
      <c r="N302" s="1" t="s">
        <v>57</v>
      </c>
      <c r="O302" s="1" t="s">
        <v>31</v>
      </c>
      <c r="P302" s="1" t="s">
        <v>85</v>
      </c>
      <c r="Q302" s="1" t="s">
        <v>33</v>
      </c>
      <c r="R302" s="1" t="s">
        <v>46</v>
      </c>
      <c r="S302" s="1" t="s">
        <v>47</v>
      </c>
      <c r="T302" s="1">
        <v>0</v>
      </c>
      <c r="U302" s="1" t="str">
        <f t="shared" si="36"/>
        <v>Keep</v>
      </c>
      <c r="V302" s="1" t="str">
        <f t="shared" si="39"/>
        <v>Fix</v>
      </c>
      <c r="W302" s="1" t="str">
        <f>IF(Raw_Data!K302=0,"Missing","Valid")</f>
        <v>Valid</v>
      </c>
      <c r="X302" s="3" t="str">
        <f t="shared" si="40"/>
        <v>OK</v>
      </c>
      <c r="Y302" s="1" t="str">
        <f t="shared" si="41"/>
        <v>Ok</v>
      </c>
      <c r="Z302" s="1" t="str">
        <f t="shared" si="42"/>
        <v>Ok</v>
      </c>
      <c r="AA302" s="1">
        <f t="shared" si="37"/>
        <v>-2000</v>
      </c>
      <c r="AB302" s="1" t="str">
        <f t="shared" si="43"/>
        <v>ok</v>
      </c>
      <c r="AC302" s="1" t="str">
        <f t="shared" si="44"/>
        <v>Late Delivery</v>
      </c>
    </row>
    <row r="303" spans="1:29" x14ac:dyDescent="0.45">
      <c r="A303" s="1" t="s">
        <v>782</v>
      </c>
      <c r="B303" s="2" cm="1">
        <f t="array" ref="B303:D303">DATEVALUE(VLOOKUP(A303,Raw_Data!A302:D2302,{2,3,4},0))</f>
        <v>45635</v>
      </c>
      <c r="C303" s="2">
        <v>45637</v>
      </c>
      <c r="D303" s="2">
        <v>45643</v>
      </c>
      <c r="E303" s="1" t="s">
        <v>2565</v>
      </c>
      <c r="F303" s="1" t="s">
        <v>147</v>
      </c>
      <c r="G303" s="1" t="s">
        <v>147</v>
      </c>
      <c r="H303" s="1" t="s">
        <v>42</v>
      </c>
      <c r="I303" s="1" t="s">
        <v>43</v>
      </c>
      <c r="J303" s="1">
        <v>2</v>
      </c>
      <c r="K303" s="1">
        <v>100</v>
      </c>
      <c r="L303" s="1">
        <f t="shared" si="38"/>
        <v>200</v>
      </c>
      <c r="M303" s="1" t="s">
        <v>29</v>
      </c>
      <c r="N303" s="1" t="s">
        <v>30</v>
      </c>
      <c r="O303" s="1" t="s">
        <v>64</v>
      </c>
      <c r="P303" s="1" t="s">
        <v>58</v>
      </c>
      <c r="Q303" s="1" t="s">
        <v>45</v>
      </c>
      <c r="R303" s="1" t="s">
        <v>46</v>
      </c>
      <c r="S303" s="1" t="s">
        <v>245</v>
      </c>
      <c r="T303" s="1">
        <v>6</v>
      </c>
      <c r="U303" s="1" t="str">
        <f t="shared" si="36"/>
        <v>Keep</v>
      </c>
      <c r="V303" s="1" t="str">
        <f t="shared" si="39"/>
        <v>Ok</v>
      </c>
      <c r="W303" s="1" t="str">
        <f>IF(Raw_Data!K303=0,"Missing","Valid")</f>
        <v>Valid</v>
      </c>
      <c r="X303" s="3" t="str">
        <f t="shared" si="40"/>
        <v>OK</v>
      </c>
      <c r="Y303" s="1" t="str">
        <f t="shared" si="41"/>
        <v>Ok</v>
      </c>
      <c r="Z303" s="1" t="str">
        <f t="shared" si="42"/>
        <v>Ok</v>
      </c>
      <c r="AA303" s="1">
        <f t="shared" si="37"/>
        <v>200</v>
      </c>
      <c r="AB303" s="1" t="str">
        <f t="shared" si="43"/>
        <v>ok</v>
      </c>
      <c r="AC303" s="1" t="str">
        <f t="shared" si="44"/>
        <v>Wrong Item</v>
      </c>
    </row>
    <row r="304" spans="1:29" x14ac:dyDescent="0.45">
      <c r="A304" s="1" t="s">
        <v>783</v>
      </c>
      <c r="B304" s="2" cm="1">
        <f t="array" ref="B304:D304">DATEVALUE(VLOOKUP(A304,Raw_Data!A303:D2303,{2,3,4},0))</f>
        <v>45500</v>
      </c>
      <c r="C304" s="2">
        <v>45500</v>
      </c>
      <c r="D304" s="2">
        <v>45507</v>
      </c>
      <c r="E304" s="1" t="s">
        <v>2531</v>
      </c>
      <c r="F304" s="1" t="s">
        <v>168</v>
      </c>
      <c r="G304" s="1" t="s">
        <v>41</v>
      </c>
      <c r="H304" s="1" t="s">
        <v>27</v>
      </c>
      <c r="I304" s="1" t="s">
        <v>28</v>
      </c>
      <c r="J304" s="1">
        <v>0</v>
      </c>
      <c r="K304" s="1">
        <v>100</v>
      </c>
      <c r="L304" s="1">
        <f t="shared" si="38"/>
        <v>0</v>
      </c>
      <c r="M304" s="1" t="s">
        <v>63</v>
      </c>
      <c r="N304" s="1" t="s">
        <v>30</v>
      </c>
      <c r="O304" s="1" t="s">
        <v>31</v>
      </c>
      <c r="P304" s="1" t="s">
        <v>85</v>
      </c>
      <c r="Q304" s="1" t="s">
        <v>33</v>
      </c>
      <c r="R304" s="1" t="s">
        <v>34</v>
      </c>
      <c r="S304" s="1" t="s">
        <v>2620</v>
      </c>
      <c r="T304" s="1">
        <v>7</v>
      </c>
      <c r="U304" s="1" t="str">
        <f t="shared" si="36"/>
        <v>Keep</v>
      </c>
      <c r="V304" s="1" t="str">
        <f t="shared" si="39"/>
        <v>Fix</v>
      </c>
      <c r="W304" s="1" t="str">
        <f>IF(Raw_Data!K304=0,"Missing","Valid")</f>
        <v>Valid</v>
      </c>
      <c r="X304" s="3" t="str">
        <f t="shared" si="40"/>
        <v>OK</v>
      </c>
      <c r="Y304" s="1" t="str">
        <f t="shared" si="41"/>
        <v>Ok</v>
      </c>
      <c r="Z304" s="1" t="str">
        <f t="shared" si="42"/>
        <v>Ok</v>
      </c>
      <c r="AA304" s="1">
        <f t="shared" si="37"/>
        <v>0</v>
      </c>
      <c r="AB304" s="1" t="str">
        <f t="shared" si="43"/>
        <v>ok</v>
      </c>
      <c r="AC304" s="1" t="str">
        <f t="shared" si="44"/>
        <v>Not Returned</v>
      </c>
    </row>
    <row r="305" spans="1:29" x14ac:dyDescent="0.45">
      <c r="A305" s="1" t="s">
        <v>784</v>
      </c>
      <c r="B305" s="2" cm="1">
        <f t="array" ref="B305:D305">DATEVALUE(VLOOKUP(A305,Raw_Data!A304:D2304,{2,3,4},0))</f>
        <v>45655</v>
      </c>
      <c r="C305" s="2">
        <v>45658</v>
      </c>
      <c r="D305" s="2">
        <v>45658</v>
      </c>
      <c r="E305" s="1" t="s">
        <v>2547</v>
      </c>
      <c r="F305" s="1" t="s">
        <v>2606</v>
      </c>
      <c r="G305" s="1" t="s">
        <v>26</v>
      </c>
      <c r="H305" s="1" t="s">
        <v>42</v>
      </c>
      <c r="I305" s="1" t="s">
        <v>78</v>
      </c>
      <c r="J305" s="1">
        <v>2</v>
      </c>
      <c r="K305" s="1">
        <v>0</v>
      </c>
      <c r="L305" s="1">
        <f t="shared" si="38"/>
        <v>0</v>
      </c>
      <c r="M305" s="1" t="s">
        <v>2619</v>
      </c>
      <c r="N305" s="1" t="s">
        <v>30</v>
      </c>
      <c r="O305" s="1" t="s">
        <v>31</v>
      </c>
      <c r="P305" s="1" t="s">
        <v>85</v>
      </c>
      <c r="Q305" s="1" t="s">
        <v>33</v>
      </c>
      <c r="R305" s="1" t="s">
        <v>2620</v>
      </c>
      <c r="S305" s="1" t="s">
        <v>2620</v>
      </c>
      <c r="T305" s="1">
        <v>0</v>
      </c>
      <c r="U305" s="1" t="str">
        <f t="shared" si="36"/>
        <v>Keep</v>
      </c>
      <c r="V305" s="1" t="str">
        <f t="shared" si="39"/>
        <v>Ok</v>
      </c>
      <c r="W305" s="1" t="str">
        <f>IF(Raw_Data!K305=0,"Missing","Valid")</f>
        <v>Missing</v>
      </c>
      <c r="X305" s="3" t="str">
        <f t="shared" si="40"/>
        <v>OK</v>
      </c>
      <c r="Y305" s="1" t="str">
        <f t="shared" si="41"/>
        <v>Fix</v>
      </c>
      <c r="Z305" s="1" t="str">
        <f t="shared" si="42"/>
        <v>Ok</v>
      </c>
      <c r="AA305" s="1">
        <f t="shared" si="37"/>
        <v>0</v>
      </c>
      <c r="AB305" s="1" t="str">
        <f t="shared" si="43"/>
        <v>ok</v>
      </c>
      <c r="AC305" s="1" t="str">
        <f t="shared" si="44"/>
        <v>Not Returned</v>
      </c>
    </row>
    <row r="306" spans="1:29" x14ac:dyDescent="0.45">
      <c r="A306" s="1" t="s">
        <v>785</v>
      </c>
      <c r="B306" s="2" cm="1">
        <f t="array" ref="B306:D306">DATEVALUE(VLOOKUP(A306,Raw_Data!A305:D2305,{2,3,4},0))</f>
        <v>45437</v>
      </c>
      <c r="C306" s="2">
        <v>45438</v>
      </c>
      <c r="D306" s="2">
        <v>45438</v>
      </c>
      <c r="E306" s="1" t="s">
        <v>2593</v>
      </c>
      <c r="F306" s="1" t="s">
        <v>2606</v>
      </c>
      <c r="G306" s="1" t="s">
        <v>26</v>
      </c>
      <c r="H306" s="1" t="s">
        <v>42</v>
      </c>
      <c r="I306" s="1" t="s">
        <v>122</v>
      </c>
      <c r="J306" s="1">
        <v>-1</v>
      </c>
      <c r="K306" s="1">
        <v>0</v>
      </c>
      <c r="L306" s="1">
        <f t="shared" si="38"/>
        <v>0</v>
      </c>
      <c r="M306" s="1" t="s">
        <v>63</v>
      </c>
      <c r="N306" s="1" t="s">
        <v>30</v>
      </c>
      <c r="O306" s="1" t="s">
        <v>31</v>
      </c>
      <c r="P306" s="1" t="s">
        <v>58</v>
      </c>
      <c r="Q306" s="1" t="s">
        <v>33</v>
      </c>
      <c r="R306" s="1" t="s">
        <v>2620</v>
      </c>
      <c r="S306" s="1" t="s">
        <v>2620</v>
      </c>
      <c r="T306" s="1">
        <v>0</v>
      </c>
      <c r="U306" s="1" t="str">
        <f t="shared" si="36"/>
        <v>Keep</v>
      </c>
      <c r="V306" s="1" t="str">
        <f t="shared" si="39"/>
        <v>Fix</v>
      </c>
      <c r="W306" s="1" t="str">
        <f>IF(Raw_Data!K306=0,"Missing","Valid")</f>
        <v>Missing</v>
      </c>
      <c r="X306" s="3" t="str">
        <f t="shared" si="40"/>
        <v>OK</v>
      </c>
      <c r="Y306" s="1" t="str">
        <f t="shared" si="41"/>
        <v>Fix</v>
      </c>
      <c r="Z306" s="1" t="str">
        <f t="shared" si="42"/>
        <v>Ok</v>
      </c>
      <c r="AA306" s="1">
        <f t="shared" si="37"/>
        <v>0</v>
      </c>
      <c r="AB306" s="1" t="str">
        <f t="shared" si="43"/>
        <v>ok</v>
      </c>
      <c r="AC306" s="1" t="str">
        <f t="shared" si="44"/>
        <v>Not Returned</v>
      </c>
    </row>
    <row r="307" spans="1:29" x14ac:dyDescent="0.45">
      <c r="A307" s="1" t="s">
        <v>786</v>
      </c>
      <c r="B307" s="2" cm="1">
        <f t="array" ref="B307:D307">DATEVALUE(VLOOKUP(A307,Raw_Data!A306:D2306,{2,3,4},0))</f>
        <v>45395</v>
      </c>
      <c r="C307" s="2">
        <v>45394</v>
      </c>
      <c r="D307" s="2">
        <v>45393</v>
      </c>
      <c r="E307" s="1" t="s">
        <v>2570</v>
      </c>
      <c r="F307" s="1" t="s">
        <v>69</v>
      </c>
      <c r="G307" s="1" t="s">
        <v>70</v>
      </c>
      <c r="H307" s="1" t="s">
        <v>71</v>
      </c>
      <c r="I307" s="1" t="s">
        <v>72</v>
      </c>
      <c r="J307" s="1">
        <v>0</v>
      </c>
      <c r="K307" s="1">
        <v>100</v>
      </c>
      <c r="L307" s="1">
        <f t="shared" si="38"/>
        <v>0</v>
      </c>
      <c r="M307" s="1" t="s">
        <v>29</v>
      </c>
      <c r="N307" s="1" t="s">
        <v>93</v>
      </c>
      <c r="O307" s="1" t="s">
        <v>79</v>
      </c>
      <c r="P307" s="1" t="s">
        <v>58</v>
      </c>
      <c r="Q307" s="1" t="s">
        <v>45</v>
      </c>
      <c r="R307" s="1" t="s">
        <v>46</v>
      </c>
      <c r="S307" s="1" t="s">
        <v>254</v>
      </c>
      <c r="T307" s="1">
        <v>-1</v>
      </c>
      <c r="U307" s="1" t="str">
        <f t="shared" si="36"/>
        <v>Keep</v>
      </c>
      <c r="V307" s="1" t="str">
        <f t="shared" si="39"/>
        <v>Fix</v>
      </c>
      <c r="W307" s="1" t="str">
        <f>IF(Raw_Data!K307=0,"Missing","Valid")</f>
        <v>Valid</v>
      </c>
      <c r="X307" s="3" t="str">
        <f t="shared" si="40"/>
        <v>Dispatch Error</v>
      </c>
      <c r="Y307" s="1" t="str">
        <f t="shared" si="41"/>
        <v>Ok</v>
      </c>
      <c r="Z307" s="1" t="str">
        <f t="shared" si="42"/>
        <v>Ok</v>
      </c>
      <c r="AA307" s="1">
        <f t="shared" si="37"/>
        <v>0</v>
      </c>
      <c r="AB307" s="1" t="str">
        <f t="shared" si="43"/>
        <v>ok</v>
      </c>
      <c r="AC307" s="1" t="str">
        <f t="shared" si="44"/>
        <v>Damaged</v>
      </c>
    </row>
    <row r="308" spans="1:29" x14ac:dyDescent="0.45">
      <c r="A308" s="1" t="s">
        <v>787</v>
      </c>
      <c r="B308" s="2" cm="1">
        <f t="array" ref="B308:D308">DATEVALUE(VLOOKUP(A308,Raw_Data!A307:D2307,{2,3,4},0))</f>
        <v>45377</v>
      </c>
      <c r="C308" s="2">
        <v>45375</v>
      </c>
      <c r="D308" s="2">
        <v>45379</v>
      </c>
      <c r="E308" s="1" t="s">
        <v>2543</v>
      </c>
      <c r="F308" s="1" t="s">
        <v>2606</v>
      </c>
      <c r="G308" s="1" t="s">
        <v>26</v>
      </c>
      <c r="H308" s="1" t="s">
        <v>42</v>
      </c>
      <c r="I308" s="1" t="s">
        <v>78</v>
      </c>
      <c r="J308" s="1">
        <v>3</v>
      </c>
      <c r="K308" s="1">
        <v>500</v>
      </c>
      <c r="L308" s="1">
        <f t="shared" si="38"/>
        <v>1500</v>
      </c>
      <c r="M308" s="1" t="s">
        <v>2619</v>
      </c>
      <c r="N308" s="1" t="s">
        <v>30</v>
      </c>
      <c r="O308" s="1" t="s">
        <v>64</v>
      </c>
      <c r="P308" s="1" t="s">
        <v>32</v>
      </c>
      <c r="Q308" s="1" t="s">
        <v>33</v>
      </c>
      <c r="R308" s="1" t="s">
        <v>34</v>
      </c>
      <c r="S308" s="1" t="s">
        <v>2620</v>
      </c>
      <c r="T308" s="1">
        <v>4</v>
      </c>
      <c r="U308" s="1" t="str">
        <f t="shared" si="36"/>
        <v>Keep</v>
      </c>
      <c r="V308" s="1" t="str">
        <f t="shared" si="39"/>
        <v>Ok</v>
      </c>
      <c r="W308" s="1" t="str">
        <f>IF(Raw_Data!K308=0,"Missing","Valid")</f>
        <v>Valid</v>
      </c>
      <c r="X308" s="3" t="str">
        <f t="shared" si="40"/>
        <v>Dispatch Error</v>
      </c>
      <c r="Y308" s="1" t="str">
        <f t="shared" si="41"/>
        <v>Ok</v>
      </c>
      <c r="Z308" s="1" t="str">
        <f t="shared" si="42"/>
        <v>Ok</v>
      </c>
      <c r="AA308" s="1">
        <f t="shared" si="37"/>
        <v>1500</v>
      </c>
      <c r="AB308" s="1" t="str">
        <f t="shared" si="43"/>
        <v>ok</v>
      </c>
      <c r="AC308" s="1" t="str">
        <f t="shared" si="44"/>
        <v>Not Returned</v>
      </c>
    </row>
    <row r="309" spans="1:29" x14ac:dyDescent="0.45">
      <c r="A309" s="1" t="s">
        <v>789</v>
      </c>
      <c r="B309" s="2" cm="1">
        <f t="array" ref="B309:D309">DATEVALUE(VLOOKUP(A309,Raw_Data!A308:D2308,{2,3,4},0))</f>
        <v>45428</v>
      </c>
      <c r="C309" s="2">
        <v>45426</v>
      </c>
      <c r="D309" s="2">
        <v>45426</v>
      </c>
      <c r="E309" s="1" t="s">
        <v>2548</v>
      </c>
      <c r="F309" s="1" t="s">
        <v>147</v>
      </c>
      <c r="G309" s="1" t="s">
        <v>147</v>
      </c>
      <c r="H309" s="1" t="s">
        <v>27</v>
      </c>
      <c r="I309" s="1" t="s">
        <v>84</v>
      </c>
      <c r="J309" s="1">
        <v>1</v>
      </c>
      <c r="K309" s="1">
        <v>2000</v>
      </c>
      <c r="L309" s="1">
        <f t="shared" si="38"/>
        <v>2000</v>
      </c>
      <c r="M309" s="1" t="s">
        <v>2619</v>
      </c>
      <c r="N309" s="1" t="s">
        <v>93</v>
      </c>
      <c r="O309" s="1" t="s">
        <v>31</v>
      </c>
      <c r="P309" s="1" t="s">
        <v>85</v>
      </c>
      <c r="Q309" s="1" t="s">
        <v>33</v>
      </c>
      <c r="R309" s="1" t="s">
        <v>2620</v>
      </c>
      <c r="S309" s="1" t="s">
        <v>2620</v>
      </c>
      <c r="T309" s="1">
        <v>0</v>
      </c>
      <c r="U309" s="1" t="str">
        <f t="shared" si="36"/>
        <v>Keep</v>
      </c>
      <c r="V309" s="1" t="str">
        <f t="shared" si="39"/>
        <v>Ok</v>
      </c>
      <c r="W309" s="1" t="str">
        <f>IF(Raw_Data!K309=0,"Missing","Valid")</f>
        <v>Valid</v>
      </c>
      <c r="X309" s="3" t="str">
        <f t="shared" si="40"/>
        <v>Dispatch Error</v>
      </c>
      <c r="Y309" s="1" t="str">
        <f t="shared" si="41"/>
        <v>Ok</v>
      </c>
      <c r="Z309" s="1" t="str">
        <f t="shared" si="42"/>
        <v>Ok</v>
      </c>
      <c r="AA309" s="1">
        <f t="shared" si="37"/>
        <v>2000</v>
      </c>
      <c r="AB309" s="1" t="str">
        <f t="shared" si="43"/>
        <v>ok</v>
      </c>
      <c r="AC309" s="1" t="str">
        <f t="shared" si="44"/>
        <v>Not Returned</v>
      </c>
    </row>
    <row r="310" spans="1:29" x14ac:dyDescent="0.45">
      <c r="A310" s="1" t="s">
        <v>790</v>
      </c>
      <c r="B310" s="2" cm="1">
        <f t="array" ref="B310:D310">DATEVALUE(VLOOKUP(A310,Raw_Data!A309:D2309,{2,3,4},0))</f>
        <v>45544</v>
      </c>
      <c r="C310" s="2">
        <v>45543</v>
      </c>
      <c r="D310" s="2">
        <v>45546</v>
      </c>
      <c r="E310" s="1" t="s">
        <v>2586</v>
      </c>
      <c r="F310" s="1" t="s">
        <v>147</v>
      </c>
      <c r="G310" s="1" t="s">
        <v>147</v>
      </c>
      <c r="H310" s="1" t="s">
        <v>42</v>
      </c>
      <c r="I310" s="1" t="s">
        <v>122</v>
      </c>
      <c r="J310" s="1">
        <v>0</v>
      </c>
      <c r="K310" s="1">
        <v>2000</v>
      </c>
      <c r="L310" s="1">
        <f t="shared" si="38"/>
        <v>0</v>
      </c>
      <c r="M310" s="1" t="s">
        <v>56</v>
      </c>
      <c r="N310" s="1" t="s">
        <v>57</v>
      </c>
      <c r="O310" s="1" t="s">
        <v>64</v>
      </c>
      <c r="P310" s="1" t="s">
        <v>58</v>
      </c>
      <c r="Q310" s="1" t="s">
        <v>33</v>
      </c>
      <c r="R310" s="1" t="s">
        <v>46</v>
      </c>
      <c r="S310" s="1" t="s">
        <v>2621</v>
      </c>
      <c r="T310" s="1">
        <v>3</v>
      </c>
      <c r="U310" s="1" t="str">
        <f t="shared" si="36"/>
        <v>Keep</v>
      </c>
      <c r="V310" s="1" t="str">
        <f t="shared" si="39"/>
        <v>Fix</v>
      </c>
      <c r="W310" s="1" t="str">
        <f>IF(Raw_Data!K310=0,"Missing","Valid")</f>
        <v>Valid</v>
      </c>
      <c r="X310" s="3" t="str">
        <f t="shared" si="40"/>
        <v>Dispatch Error</v>
      </c>
      <c r="Y310" s="1" t="str">
        <f t="shared" si="41"/>
        <v>Ok</v>
      </c>
      <c r="Z310" s="1" t="str">
        <f t="shared" si="42"/>
        <v>Ok</v>
      </c>
      <c r="AA310" s="1">
        <f t="shared" si="37"/>
        <v>0</v>
      </c>
      <c r="AB310" s="1" t="str">
        <f t="shared" si="43"/>
        <v>ok</v>
      </c>
      <c r="AC310" s="1" t="str">
        <f t="shared" si="44"/>
        <v>Unknwon</v>
      </c>
    </row>
    <row r="311" spans="1:29" x14ac:dyDescent="0.45">
      <c r="A311" s="1" t="s">
        <v>791</v>
      </c>
      <c r="B311" s="2" cm="1">
        <f t="array" ref="B311:D311">DATEVALUE(VLOOKUP(A311,Raw_Data!A310:D2310,{2,3,4},0))</f>
        <v>45446</v>
      </c>
      <c r="C311" s="2">
        <v>45446</v>
      </c>
      <c r="D311" s="2">
        <v>45450</v>
      </c>
      <c r="E311" s="1" t="s">
        <v>2543</v>
      </c>
      <c r="F311" s="1" t="s">
        <v>69</v>
      </c>
      <c r="G311" s="1" t="s">
        <v>70</v>
      </c>
      <c r="H311" s="1" t="s">
        <v>71</v>
      </c>
      <c r="I311" s="1" t="s">
        <v>92</v>
      </c>
      <c r="J311" s="1">
        <v>-1</v>
      </c>
      <c r="K311" s="1">
        <v>0</v>
      </c>
      <c r="L311" s="1">
        <f t="shared" si="38"/>
        <v>0</v>
      </c>
      <c r="M311" s="1" t="s">
        <v>29</v>
      </c>
      <c r="N311" s="1" t="s">
        <v>93</v>
      </c>
      <c r="O311" s="1" t="s">
        <v>64</v>
      </c>
      <c r="P311" s="1" t="s">
        <v>32</v>
      </c>
      <c r="Q311" s="1" t="s">
        <v>33</v>
      </c>
      <c r="R311" s="1" t="s">
        <v>46</v>
      </c>
      <c r="S311" s="1" t="s">
        <v>47</v>
      </c>
      <c r="T311" s="1">
        <v>4</v>
      </c>
      <c r="U311" s="1" t="str">
        <f t="shared" si="36"/>
        <v>Keep</v>
      </c>
      <c r="V311" s="1" t="str">
        <f t="shared" si="39"/>
        <v>Fix</v>
      </c>
      <c r="W311" s="1" t="str">
        <f>IF(Raw_Data!K311=0,"Missing","Valid")</f>
        <v>Missing</v>
      </c>
      <c r="X311" s="3" t="str">
        <f t="shared" si="40"/>
        <v>OK</v>
      </c>
      <c r="Y311" s="1" t="str">
        <f t="shared" si="41"/>
        <v>Fix</v>
      </c>
      <c r="Z311" s="1" t="str">
        <f t="shared" si="42"/>
        <v>Ok</v>
      </c>
      <c r="AA311" s="1">
        <f t="shared" si="37"/>
        <v>0</v>
      </c>
      <c r="AB311" s="1" t="str">
        <f t="shared" si="43"/>
        <v>ok</v>
      </c>
      <c r="AC311" s="1" t="str">
        <f t="shared" si="44"/>
        <v>Late Delivery</v>
      </c>
    </row>
    <row r="312" spans="1:29" x14ac:dyDescent="0.45">
      <c r="A312" s="1" t="s">
        <v>792</v>
      </c>
      <c r="B312" s="2" cm="1">
        <f t="array" ref="B312:D312">DATEVALUE(VLOOKUP(A312,Raw_Data!A311:D2311,{2,3,4},0))</f>
        <v>45462</v>
      </c>
      <c r="C312" s="2">
        <v>45465</v>
      </c>
      <c r="D312" s="2">
        <v>45466</v>
      </c>
      <c r="E312" s="1" t="s">
        <v>2537</v>
      </c>
      <c r="F312" s="1" t="s">
        <v>53</v>
      </c>
      <c r="G312" s="1" t="s">
        <v>54</v>
      </c>
      <c r="H312" s="1" t="s">
        <v>71</v>
      </c>
      <c r="I312" s="1" t="s">
        <v>72</v>
      </c>
      <c r="J312" s="1">
        <v>0</v>
      </c>
      <c r="K312" s="1">
        <v>0</v>
      </c>
      <c r="L312" s="1">
        <f t="shared" si="38"/>
        <v>0</v>
      </c>
      <c r="M312" s="1" t="s">
        <v>63</v>
      </c>
      <c r="N312" s="1" t="s">
        <v>30</v>
      </c>
      <c r="O312" s="1" t="s">
        <v>31</v>
      </c>
      <c r="P312" s="1" t="s">
        <v>58</v>
      </c>
      <c r="Q312" s="1" t="s">
        <v>45</v>
      </c>
      <c r="R312" s="1" t="s">
        <v>46</v>
      </c>
      <c r="S312" s="1" t="s">
        <v>2621</v>
      </c>
      <c r="T312" s="1">
        <v>1</v>
      </c>
      <c r="U312" s="1" t="str">
        <f t="shared" si="36"/>
        <v>Keep</v>
      </c>
      <c r="V312" s="1" t="str">
        <f t="shared" si="39"/>
        <v>Fix</v>
      </c>
      <c r="W312" s="1" t="str">
        <f>IF(Raw_Data!K312=0,"Missing","Valid")</f>
        <v>Missing</v>
      </c>
      <c r="X312" s="3" t="str">
        <f t="shared" si="40"/>
        <v>OK</v>
      </c>
      <c r="Y312" s="1" t="str">
        <f t="shared" si="41"/>
        <v>Fix</v>
      </c>
      <c r="Z312" s="1" t="str">
        <f t="shared" si="42"/>
        <v>Ok</v>
      </c>
      <c r="AA312" s="1">
        <f t="shared" si="37"/>
        <v>0</v>
      </c>
      <c r="AB312" s="1" t="str">
        <f t="shared" si="43"/>
        <v>ok</v>
      </c>
      <c r="AC312" s="1" t="str">
        <f t="shared" si="44"/>
        <v>Unknwon</v>
      </c>
    </row>
    <row r="313" spans="1:29" x14ac:dyDescent="0.45">
      <c r="A313" s="1" t="s">
        <v>794</v>
      </c>
      <c r="B313" s="2" cm="1">
        <f t="array" ref="B313:D313">DATEVALUE(VLOOKUP(A313,Raw_Data!A312:D2312,{2,3,4},0))</f>
        <v>45454</v>
      </c>
      <c r="C313" s="2">
        <v>45453</v>
      </c>
      <c r="D313" s="2">
        <v>45452</v>
      </c>
      <c r="E313" s="1" t="s">
        <v>2563</v>
      </c>
      <c r="F313" s="1" t="s">
        <v>2607</v>
      </c>
      <c r="G313" s="1" t="s">
        <v>41</v>
      </c>
      <c r="H313" s="1" t="s">
        <v>27</v>
      </c>
      <c r="I313" s="1" t="s">
        <v>84</v>
      </c>
      <c r="J313" s="1">
        <v>2</v>
      </c>
      <c r="K313" s="1">
        <v>100</v>
      </c>
      <c r="L313" s="1">
        <f t="shared" si="38"/>
        <v>200</v>
      </c>
      <c r="M313" s="1" t="s">
        <v>63</v>
      </c>
      <c r="N313" s="1" t="s">
        <v>57</v>
      </c>
      <c r="O313" s="1" t="s">
        <v>31</v>
      </c>
      <c r="P313" s="1" t="s">
        <v>32</v>
      </c>
      <c r="Q313" s="1" t="s">
        <v>45</v>
      </c>
      <c r="R313" s="1" t="s">
        <v>34</v>
      </c>
      <c r="S313" s="1" t="s">
        <v>2620</v>
      </c>
      <c r="T313" s="1">
        <v>-1</v>
      </c>
      <c r="U313" s="1" t="str">
        <f t="shared" si="36"/>
        <v>Keep</v>
      </c>
      <c r="V313" s="1" t="str">
        <f t="shared" si="39"/>
        <v>Ok</v>
      </c>
      <c r="W313" s="1" t="str">
        <f>IF(Raw_Data!K313=0,"Missing","Valid")</f>
        <v>Valid</v>
      </c>
      <c r="X313" s="3" t="str">
        <f t="shared" si="40"/>
        <v>Dispatch Error</v>
      </c>
      <c r="Y313" s="1" t="str">
        <f t="shared" si="41"/>
        <v>Ok</v>
      </c>
      <c r="Z313" s="1" t="str">
        <f t="shared" si="42"/>
        <v>Ok</v>
      </c>
      <c r="AA313" s="1">
        <f t="shared" si="37"/>
        <v>200</v>
      </c>
      <c r="AB313" s="1" t="str">
        <f t="shared" si="43"/>
        <v>ok</v>
      </c>
      <c r="AC313" s="1" t="str">
        <f t="shared" si="44"/>
        <v>Not Returned</v>
      </c>
    </row>
    <row r="314" spans="1:29" x14ac:dyDescent="0.45">
      <c r="A314" s="1" t="s">
        <v>795</v>
      </c>
      <c r="B314" s="2" cm="1">
        <f t="array" ref="B314:D314">DATEVALUE(VLOOKUP(A314,Raw_Data!A313:D2313,{2,3,4},0))</f>
        <v>45316</v>
      </c>
      <c r="C314" s="2">
        <v>45317</v>
      </c>
      <c r="D314" s="2">
        <v>45324</v>
      </c>
      <c r="E314" s="1" t="s">
        <v>2558</v>
      </c>
      <c r="F314" s="1" t="s">
        <v>168</v>
      </c>
      <c r="G314" s="1" t="s">
        <v>41</v>
      </c>
      <c r="H314" s="1" t="s">
        <v>128</v>
      </c>
      <c r="I314" s="1" t="s">
        <v>231</v>
      </c>
      <c r="J314" s="1">
        <v>1</v>
      </c>
      <c r="K314" s="1">
        <v>500</v>
      </c>
      <c r="L314" s="1">
        <f t="shared" si="38"/>
        <v>500</v>
      </c>
      <c r="M314" s="1" t="s">
        <v>2619</v>
      </c>
      <c r="N314" s="1" t="s">
        <v>57</v>
      </c>
      <c r="O314" s="1" t="s">
        <v>44</v>
      </c>
      <c r="P314" s="1" t="s">
        <v>32</v>
      </c>
      <c r="Q314" s="1" t="s">
        <v>45</v>
      </c>
      <c r="R314" s="1" t="s">
        <v>2620</v>
      </c>
      <c r="S314" s="1" t="s">
        <v>2620</v>
      </c>
      <c r="T314" s="1">
        <v>7</v>
      </c>
      <c r="U314" s="1" t="str">
        <f t="shared" si="36"/>
        <v>Keep</v>
      </c>
      <c r="V314" s="1" t="str">
        <f t="shared" si="39"/>
        <v>Ok</v>
      </c>
      <c r="W314" s="1" t="str">
        <f>IF(Raw_Data!K314=0,"Missing","Valid")</f>
        <v>Valid</v>
      </c>
      <c r="X314" s="3" t="str">
        <f t="shared" si="40"/>
        <v>OK</v>
      </c>
      <c r="Y314" s="1" t="str">
        <f t="shared" si="41"/>
        <v>Ok</v>
      </c>
      <c r="Z314" s="1" t="str">
        <f t="shared" si="42"/>
        <v>Ok</v>
      </c>
      <c r="AA314" s="1">
        <f t="shared" si="37"/>
        <v>500</v>
      </c>
      <c r="AB314" s="1" t="str">
        <f t="shared" si="43"/>
        <v>ok</v>
      </c>
      <c r="AC314" s="1" t="str">
        <f t="shared" si="44"/>
        <v>Not Returned</v>
      </c>
    </row>
    <row r="315" spans="1:29" x14ac:dyDescent="0.45">
      <c r="A315" s="1" t="s">
        <v>796</v>
      </c>
      <c r="B315" s="2" cm="1">
        <f t="array" ref="B315:D315">DATEVALUE(VLOOKUP(A315,Raw_Data!A314:D2314,{2,3,4},0))</f>
        <v>45541</v>
      </c>
      <c r="C315" s="2">
        <v>45540</v>
      </c>
      <c r="D315" s="2">
        <v>45545</v>
      </c>
      <c r="E315" s="1" t="s">
        <v>2530</v>
      </c>
      <c r="F315" s="1" t="s">
        <v>168</v>
      </c>
      <c r="G315" s="1" t="s">
        <v>41</v>
      </c>
      <c r="H315" s="1" t="s">
        <v>71</v>
      </c>
      <c r="I315" s="1" t="s">
        <v>72</v>
      </c>
      <c r="J315" s="1">
        <v>2</v>
      </c>
      <c r="K315" s="1">
        <v>2000</v>
      </c>
      <c r="L315" s="1">
        <f t="shared" si="38"/>
        <v>4000</v>
      </c>
      <c r="M315" s="1" t="s">
        <v>29</v>
      </c>
      <c r="N315" s="1" t="s">
        <v>57</v>
      </c>
      <c r="O315" s="1" t="s">
        <v>79</v>
      </c>
      <c r="P315" s="1" t="s">
        <v>32</v>
      </c>
      <c r="Q315" s="1" t="s">
        <v>33</v>
      </c>
      <c r="R315" s="1" t="s">
        <v>2620</v>
      </c>
      <c r="S315" s="1" t="s">
        <v>2620</v>
      </c>
      <c r="T315" s="1">
        <v>5</v>
      </c>
      <c r="U315" s="1" t="str">
        <f t="shared" si="36"/>
        <v>Keep</v>
      </c>
      <c r="V315" s="1" t="str">
        <f t="shared" si="39"/>
        <v>Ok</v>
      </c>
      <c r="W315" s="1" t="str">
        <f>IF(Raw_Data!K315=0,"Missing","Valid")</f>
        <v>Valid</v>
      </c>
      <c r="X315" s="3" t="str">
        <f t="shared" si="40"/>
        <v>Dispatch Error</v>
      </c>
      <c r="Y315" s="1" t="str">
        <f t="shared" si="41"/>
        <v>Ok</v>
      </c>
      <c r="Z315" s="1" t="str">
        <f t="shared" si="42"/>
        <v>Ok</v>
      </c>
      <c r="AA315" s="1">
        <f t="shared" si="37"/>
        <v>4000</v>
      </c>
      <c r="AB315" s="1" t="str">
        <f t="shared" si="43"/>
        <v>ok</v>
      </c>
      <c r="AC315" s="1" t="str">
        <f t="shared" si="44"/>
        <v>Not Returned</v>
      </c>
    </row>
    <row r="316" spans="1:29" x14ac:dyDescent="0.45">
      <c r="A316" s="1" t="s">
        <v>797</v>
      </c>
      <c r="B316" s="2" cm="1">
        <f t="array" ref="B316:D316">DATEVALUE(VLOOKUP(A316,Raw_Data!A315:D2315,{2,3,4},0))</f>
        <v>45519</v>
      </c>
      <c r="C316" s="2">
        <v>45522</v>
      </c>
      <c r="D316" s="2">
        <v>45528</v>
      </c>
      <c r="E316" s="1" t="s">
        <v>2597</v>
      </c>
      <c r="F316" s="1" t="s">
        <v>168</v>
      </c>
      <c r="G316" s="1" t="s">
        <v>41</v>
      </c>
      <c r="H316" s="1" t="s">
        <v>71</v>
      </c>
      <c r="I316" s="1" t="s">
        <v>72</v>
      </c>
      <c r="J316" s="1">
        <v>3</v>
      </c>
      <c r="K316" s="1">
        <v>500</v>
      </c>
      <c r="L316" s="1">
        <f t="shared" si="38"/>
        <v>1500</v>
      </c>
      <c r="M316" s="1" t="s">
        <v>63</v>
      </c>
      <c r="N316" s="1" t="s">
        <v>30</v>
      </c>
      <c r="O316" s="1" t="s">
        <v>44</v>
      </c>
      <c r="P316" s="1" t="s">
        <v>32</v>
      </c>
      <c r="Q316" s="1" t="s">
        <v>45</v>
      </c>
      <c r="R316" s="1" t="s">
        <v>34</v>
      </c>
      <c r="S316" s="1" t="s">
        <v>2620</v>
      </c>
      <c r="T316" s="1">
        <v>6</v>
      </c>
      <c r="U316" s="1" t="str">
        <f t="shared" si="36"/>
        <v>Keep</v>
      </c>
      <c r="V316" s="1" t="str">
        <f t="shared" si="39"/>
        <v>Ok</v>
      </c>
      <c r="W316" s="1" t="str">
        <f>IF(Raw_Data!K316=0,"Missing","Valid")</f>
        <v>Valid</v>
      </c>
      <c r="X316" s="3" t="str">
        <f t="shared" si="40"/>
        <v>OK</v>
      </c>
      <c r="Y316" s="1" t="str">
        <f t="shared" si="41"/>
        <v>Ok</v>
      </c>
      <c r="Z316" s="1" t="str">
        <f t="shared" si="42"/>
        <v>Ok</v>
      </c>
      <c r="AA316" s="1">
        <f t="shared" si="37"/>
        <v>1500</v>
      </c>
      <c r="AB316" s="1" t="str">
        <f t="shared" si="43"/>
        <v>ok</v>
      </c>
      <c r="AC316" s="1" t="str">
        <f t="shared" si="44"/>
        <v>Not Returned</v>
      </c>
    </row>
    <row r="317" spans="1:29" x14ac:dyDescent="0.45">
      <c r="A317" s="1" t="s">
        <v>799</v>
      </c>
      <c r="B317" s="2" cm="1">
        <f t="array" ref="B317:D317">DATEVALUE(VLOOKUP(A317,Raw_Data!A316:D2316,{2,3,4},0))</f>
        <v>45469</v>
      </c>
      <c r="C317" s="2">
        <v>45469</v>
      </c>
      <c r="D317" s="2">
        <v>45471</v>
      </c>
      <c r="E317" s="1" t="s">
        <v>2549</v>
      </c>
      <c r="F317" s="1" t="s">
        <v>2606</v>
      </c>
      <c r="G317" s="1" t="s">
        <v>26</v>
      </c>
      <c r="H317" s="1" t="s">
        <v>27</v>
      </c>
      <c r="I317" s="1" t="s">
        <v>55</v>
      </c>
      <c r="J317" s="1">
        <v>0</v>
      </c>
      <c r="K317" s="1">
        <v>100</v>
      </c>
      <c r="L317" s="1">
        <f t="shared" si="38"/>
        <v>0</v>
      </c>
      <c r="M317" s="1" t="s">
        <v>63</v>
      </c>
      <c r="N317" s="1" t="s">
        <v>93</v>
      </c>
      <c r="O317" s="1" t="s">
        <v>44</v>
      </c>
      <c r="P317" s="1" t="s">
        <v>58</v>
      </c>
      <c r="Q317" s="1" t="s">
        <v>33</v>
      </c>
      <c r="R317" s="1" t="s">
        <v>2620</v>
      </c>
      <c r="S317" s="1" t="s">
        <v>2620</v>
      </c>
      <c r="T317" s="1">
        <v>2</v>
      </c>
      <c r="U317" s="1" t="str">
        <f t="shared" si="36"/>
        <v>Keep</v>
      </c>
      <c r="V317" s="1" t="str">
        <f t="shared" si="39"/>
        <v>Fix</v>
      </c>
      <c r="W317" s="1" t="str">
        <f>IF(Raw_Data!K317=0,"Missing","Valid")</f>
        <v>Valid</v>
      </c>
      <c r="X317" s="3" t="str">
        <f t="shared" si="40"/>
        <v>OK</v>
      </c>
      <c r="Y317" s="1" t="str">
        <f t="shared" si="41"/>
        <v>Ok</v>
      </c>
      <c r="Z317" s="1" t="str">
        <f t="shared" si="42"/>
        <v>Ok</v>
      </c>
      <c r="AA317" s="1">
        <f t="shared" si="37"/>
        <v>0</v>
      </c>
      <c r="AB317" s="1" t="str">
        <f t="shared" si="43"/>
        <v>ok</v>
      </c>
      <c r="AC317" s="1" t="str">
        <f t="shared" si="44"/>
        <v>Not Returned</v>
      </c>
    </row>
    <row r="318" spans="1:29" x14ac:dyDescent="0.45">
      <c r="A318" s="1" t="s">
        <v>800</v>
      </c>
      <c r="B318" s="2" cm="1">
        <f t="array" ref="B318:D318">DATEVALUE(VLOOKUP(A318,Raw_Data!A317:D2317,{2,3,4},0))</f>
        <v>45550</v>
      </c>
      <c r="C318" s="2">
        <v>45553</v>
      </c>
      <c r="D318" s="2">
        <v>45553</v>
      </c>
      <c r="E318" s="1" t="s">
        <v>2558</v>
      </c>
      <c r="F318" s="1" t="s">
        <v>2608</v>
      </c>
      <c r="G318" s="1" t="s">
        <v>41</v>
      </c>
      <c r="H318" s="1" t="s">
        <v>27</v>
      </c>
      <c r="I318" s="1" t="s">
        <v>55</v>
      </c>
      <c r="J318" s="1">
        <v>2</v>
      </c>
      <c r="K318" s="1">
        <v>2000</v>
      </c>
      <c r="L318" s="1">
        <f t="shared" si="38"/>
        <v>4000</v>
      </c>
      <c r="M318" s="1" t="s">
        <v>29</v>
      </c>
      <c r="N318" s="1" t="s">
        <v>57</v>
      </c>
      <c r="O318" s="1" t="s">
        <v>31</v>
      </c>
      <c r="P318" s="1" t="s">
        <v>58</v>
      </c>
      <c r="Q318" s="1" t="s">
        <v>45</v>
      </c>
      <c r="R318" s="1" t="s">
        <v>2620</v>
      </c>
      <c r="S318" s="1" t="s">
        <v>2620</v>
      </c>
      <c r="T318" s="1">
        <v>0</v>
      </c>
      <c r="U318" s="1" t="str">
        <f t="shared" si="36"/>
        <v>Keep</v>
      </c>
      <c r="V318" s="1" t="str">
        <f t="shared" si="39"/>
        <v>Ok</v>
      </c>
      <c r="W318" s="1" t="str">
        <f>IF(Raw_Data!K318=0,"Missing","Valid")</f>
        <v>Valid</v>
      </c>
      <c r="X318" s="3" t="str">
        <f t="shared" si="40"/>
        <v>OK</v>
      </c>
      <c r="Y318" s="1" t="str">
        <f t="shared" si="41"/>
        <v>Ok</v>
      </c>
      <c r="Z318" s="1" t="str">
        <f t="shared" si="42"/>
        <v>Ok</v>
      </c>
      <c r="AA318" s="1">
        <f t="shared" si="37"/>
        <v>4000</v>
      </c>
      <c r="AB318" s="1" t="str">
        <f t="shared" si="43"/>
        <v>ok</v>
      </c>
      <c r="AC318" s="1" t="str">
        <f t="shared" si="44"/>
        <v>Not Returned</v>
      </c>
    </row>
    <row r="319" spans="1:29" x14ac:dyDescent="0.45">
      <c r="A319" s="1" t="s">
        <v>801</v>
      </c>
      <c r="B319" s="2" cm="1">
        <f t="array" ref="B319:D319">DATEVALUE(VLOOKUP(A319,Raw_Data!A318:D2318,{2,3,4},0))</f>
        <v>45319</v>
      </c>
      <c r="C319" s="2">
        <v>45319</v>
      </c>
      <c r="D319" s="2">
        <v>45323</v>
      </c>
      <c r="E319" s="1" t="s">
        <v>2569</v>
      </c>
      <c r="F319" s="1" t="s">
        <v>2609</v>
      </c>
      <c r="G319" s="1" t="s">
        <v>116</v>
      </c>
      <c r="H319" s="1" t="s">
        <v>128</v>
      </c>
      <c r="I319" s="1" t="s">
        <v>129</v>
      </c>
      <c r="J319" s="1">
        <v>2</v>
      </c>
      <c r="K319" s="1">
        <v>500</v>
      </c>
      <c r="L319" s="1">
        <f t="shared" si="38"/>
        <v>1000</v>
      </c>
      <c r="M319" s="1" t="s">
        <v>2619</v>
      </c>
      <c r="N319" s="1" t="s">
        <v>93</v>
      </c>
      <c r="O319" s="1" t="s">
        <v>31</v>
      </c>
      <c r="P319" s="1" t="s">
        <v>32</v>
      </c>
      <c r="Q319" s="1" t="s">
        <v>45</v>
      </c>
      <c r="R319" s="1" t="s">
        <v>34</v>
      </c>
      <c r="S319" s="1" t="s">
        <v>2620</v>
      </c>
      <c r="T319" s="1">
        <v>4</v>
      </c>
      <c r="U319" s="1" t="str">
        <f t="shared" si="36"/>
        <v>Keep</v>
      </c>
      <c r="V319" s="1" t="str">
        <f t="shared" si="39"/>
        <v>Ok</v>
      </c>
      <c r="W319" s="1" t="str">
        <f>IF(Raw_Data!K319=0,"Missing","Valid")</f>
        <v>Valid</v>
      </c>
      <c r="X319" s="3" t="str">
        <f t="shared" si="40"/>
        <v>OK</v>
      </c>
      <c r="Y319" s="1" t="str">
        <f t="shared" si="41"/>
        <v>Ok</v>
      </c>
      <c r="Z319" s="1" t="str">
        <f t="shared" si="42"/>
        <v>Ok</v>
      </c>
      <c r="AA319" s="1">
        <f t="shared" si="37"/>
        <v>1000</v>
      </c>
      <c r="AB319" s="1" t="str">
        <f t="shared" si="43"/>
        <v>ok</v>
      </c>
      <c r="AC319" s="1" t="str">
        <f t="shared" si="44"/>
        <v>Not Returned</v>
      </c>
    </row>
    <row r="320" spans="1:29" x14ac:dyDescent="0.45">
      <c r="A320" s="1" t="s">
        <v>802</v>
      </c>
      <c r="B320" s="2" cm="1">
        <f t="array" ref="B320:D320">DATEVALUE(VLOOKUP(A320,Raw_Data!A319:D2319,{2,3,4},0))</f>
        <v>45497</v>
      </c>
      <c r="C320" s="2">
        <v>45496</v>
      </c>
      <c r="D320" s="2">
        <v>45501</v>
      </c>
      <c r="E320" s="1" t="s">
        <v>2531</v>
      </c>
      <c r="F320" s="1" t="s">
        <v>147</v>
      </c>
      <c r="G320" s="1" t="s">
        <v>147</v>
      </c>
      <c r="H320" s="1" t="s">
        <v>42</v>
      </c>
      <c r="I320" s="1" t="s">
        <v>122</v>
      </c>
      <c r="J320" s="1">
        <v>-1</v>
      </c>
      <c r="K320" s="1">
        <v>0</v>
      </c>
      <c r="L320" s="1">
        <f t="shared" si="38"/>
        <v>0</v>
      </c>
      <c r="M320" s="1" t="s">
        <v>56</v>
      </c>
      <c r="N320" s="1" t="s">
        <v>93</v>
      </c>
      <c r="O320" s="1" t="s">
        <v>79</v>
      </c>
      <c r="P320" s="1" t="s">
        <v>85</v>
      </c>
      <c r="Q320" s="1" t="s">
        <v>45</v>
      </c>
      <c r="R320" s="1" t="s">
        <v>46</v>
      </c>
      <c r="S320" s="1" t="s">
        <v>245</v>
      </c>
      <c r="T320" s="1">
        <v>5</v>
      </c>
      <c r="U320" s="1" t="str">
        <f t="shared" si="36"/>
        <v>Keep</v>
      </c>
      <c r="V320" s="1" t="str">
        <f t="shared" si="39"/>
        <v>Fix</v>
      </c>
      <c r="W320" s="1" t="str">
        <f>IF(Raw_Data!K320=0,"Missing","Valid")</f>
        <v>Missing</v>
      </c>
      <c r="X320" s="3" t="str">
        <f t="shared" si="40"/>
        <v>Dispatch Error</v>
      </c>
      <c r="Y320" s="1" t="str">
        <f t="shared" si="41"/>
        <v>Fix</v>
      </c>
      <c r="Z320" s="1" t="str">
        <f t="shared" si="42"/>
        <v>Ok</v>
      </c>
      <c r="AA320" s="1">
        <f t="shared" si="37"/>
        <v>0</v>
      </c>
      <c r="AB320" s="1" t="str">
        <f t="shared" si="43"/>
        <v>ok</v>
      </c>
      <c r="AC320" s="1" t="str">
        <f t="shared" si="44"/>
        <v>Wrong Item</v>
      </c>
    </row>
    <row r="321" spans="1:29" x14ac:dyDescent="0.45">
      <c r="A321" s="1" t="s">
        <v>803</v>
      </c>
      <c r="B321" s="2" cm="1">
        <f t="array" ref="B321:D321">DATEVALUE(VLOOKUP(A321,Raw_Data!A320:D2320,{2,3,4},0))</f>
        <v>45638</v>
      </c>
      <c r="C321" s="2">
        <v>45641</v>
      </c>
      <c r="D321" s="2">
        <v>45648</v>
      </c>
      <c r="E321" s="1" t="s">
        <v>2578</v>
      </c>
      <c r="F321" s="1" t="s">
        <v>147</v>
      </c>
      <c r="G321" s="1" t="s">
        <v>147</v>
      </c>
      <c r="H321" s="1" t="s">
        <v>42</v>
      </c>
      <c r="I321" s="1" t="s">
        <v>122</v>
      </c>
      <c r="J321" s="1">
        <v>0</v>
      </c>
      <c r="K321" s="1">
        <v>0</v>
      </c>
      <c r="L321" s="1">
        <f t="shared" si="38"/>
        <v>0</v>
      </c>
      <c r="M321" s="1" t="s">
        <v>56</v>
      </c>
      <c r="N321" s="1" t="s">
        <v>93</v>
      </c>
      <c r="O321" s="1" t="s">
        <v>79</v>
      </c>
      <c r="P321" s="1" t="s">
        <v>85</v>
      </c>
      <c r="Q321" s="1" t="s">
        <v>45</v>
      </c>
      <c r="R321" s="1" t="s">
        <v>34</v>
      </c>
      <c r="S321" s="1" t="s">
        <v>2620</v>
      </c>
      <c r="T321" s="1">
        <v>7</v>
      </c>
      <c r="U321" s="1" t="str">
        <f t="shared" si="36"/>
        <v>Keep</v>
      </c>
      <c r="V321" s="1" t="str">
        <f t="shared" si="39"/>
        <v>Fix</v>
      </c>
      <c r="W321" s="1" t="str">
        <f>IF(Raw_Data!K321=0,"Missing","Valid")</f>
        <v>Missing</v>
      </c>
      <c r="X321" s="3" t="str">
        <f t="shared" si="40"/>
        <v>OK</v>
      </c>
      <c r="Y321" s="1" t="str">
        <f t="shared" si="41"/>
        <v>Fix</v>
      </c>
      <c r="Z321" s="1" t="str">
        <f t="shared" si="42"/>
        <v>Ok</v>
      </c>
      <c r="AA321" s="1">
        <f t="shared" si="37"/>
        <v>0</v>
      </c>
      <c r="AB321" s="1" t="str">
        <f t="shared" si="43"/>
        <v>ok</v>
      </c>
      <c r="AC321" s="1" t="str">
        <f t="shared" si="44"/>
        <v>Not Returned</v>
      </c>
    </row>
    <row r="322" spans="1:29" x14ac:dyDescent="0.45">
      <c r="A322" s="1" t="s">
        <v>804</v>
      </c>
      <c r="B322" s="2" cm="1">
        <f t="array" ref="B322:D322">DATEVALUE(VLOOKUP(A322,Raw_Data!A321:D2321,{2,3,4},0))</f>
        <v>45350</v>
      </c>
      <c r="C322" s="2">
        <v>45351</v>
      </c>
      <c r="D322" s="2">
        <v>45355</v>
      </c>
      <c r="E322" s="1" t="s">
        <v>2541</v>
      </c>
      <c r="F322" s="1" t="s">
        <v>2608</v>
      </c>
      <c r="G322" s="1" t="s">
        <v>41</v>
      </c>
      <c r="H322" s="1" t="s">
        <v>27</v>
      </c>
      <c r="I322" s="1" t="s">
        <v>84</v>
      </c>
      <c r="J322" s="1">
        <v>3</v>
      </c>
      <c r="K322" s="1">
        <v>500</v>
      </c>
      <c r="L322" s="1">
        <f t="shared" si="38"/>
        <v>1500</v>
      </c>
      <c r="M322" s="1" t="s">
        <v>2619</v>
      </c>
      <c r="N322" s="1" t="s">
        <v>57</v>
      </c>
      <c r="O322" s="1" t="s">
        <v>79</v>
      </c>
      <c r="P322" s="1" t="s">
        <v>85</v>
      </c>
      <c r="Q322" s="1" t="s">
        <v>33</v>
      </c>
      <c r="R322" s="1" t="s">
        <v>34</v>
      </c>
      <c r="S322" s="1" t="s">
        <v>2620</v>
      </c>
      <c r="T322" s="1">
        <v>4</v>
      </c>
      <c r="U322" s="1" t="str">
        <f t="shared" ref="U322:U385" si="45">IF(COUNTIF(A322:A2321,A322)=1,"Keep","Duplicate")</f>
        <v>Keep</v>
      </c>
      <c r="V322" s="1" t="str">
        <f t="shared" si="39"/>
        <v>Ok</v>
      </c>
      <c r="W322" s="1" t="str">
        <f>IF(Raw_Data!K322=0,"Missing","Valid")</f>
        <v>Valid</v>
      </c>
      <c r="X322" s="3" t="str">
        <f t="shared" si="40"/>
        <v>OK</v>
      </c>
      <c r="Y322" s="1" t="str">
        <f t="shared" si="41"/>
        <v>Ok</v>
      </c>
      <c r="Z322" s="1" t="str">
        <f t="shared" si="42"/>
        <v>Ok</v>
      </c>
      <c r="AA322" s="1">
        <f t="shared" ref="AA322:AA385" si="46">IF(OR(L322="",L322&lt;&gt;J322*K322),J322*K322,L322)</f>
        <v>1500</v>
      </c>
      <c r="AB322" s="1" t="str">
        <f t="shared" si="43"/>
        <v>ok</v>
      </c>
      <c r="AC322" s="1" t="str">
        <f t="shared" si="44"/>
        <v>Not Returned</v>
      </c>
    </row>
    <row r="323" spans="1:29" x14ac:dyDescent="0.45">
      <c r="A323" s="1" t="s">
        <v>805</v>
      </c>
      <c r="B323" s="2" cm="1">
        <f t="array" ref="B323:D323">DATEVALUE(VLOOKUP(A323,Raw_Data!A322:D2322,{2,3,4},0))</f>
        <v>45456</v>
      </c>
      <c r="C323" s="2">
        <v>45458</v>
      </c>
      <c r="D323" s="2">
        <v>45463</v>
      </c>
      <c r="E323" s="1" t="s">
        <v>2528</v>
      </c>
      <c r="F323" s="1" t="s">
        <v>2607</v>
      </c>
      <c r="G323" s="1" t="s">
        <v>41</v>
      </c>
      <c r="H323" s="1" t="s">
        <v>42</v>
      </c>
      <c r="I323" s="1" t="s">
        <v>43</v>
      </c>
      <c r="J323" s="1">
        <v>-1</v>
      </c>
      <c r="K323" s="1">
        <v>500</v>
      </c>
      <c r="L323" s="1">
        <f t="shared" ref="L323:L386" si="47">J323*K323</f>
        <v>-500</v>
      </c>
      <c r="M323" s="1" t="s">
        <v>29</v>
      </c>
      <c r="N323" s="1" t="s">
        <v>30</v>
      </c>
      <c r="O323" s="1" t="s">
        <v>79</v>
      </c>
      <c r="P323" s="1" t="s">
        <v>32</v>
      </c>
      <c r="Q323" s="1" t="s">
        <v>45</v>
      </c>
      <c r="R323" s="1" t="s">
        <v>46</v>
      </c>
      <c r="S323" s="1" t="s">
        <v>2621</v>
      </c>
      <c r="T323" s="1">
        <v>5</v>
      </c>
      <c r="U323" s="1" t="str">
        <f t="shared" si="45"/>
        <v>Keep</v>
      </c>
      <c r="V323" s="1" t="str">
        <f t="shared" ref="V323:V386" si="48">IF(J323&lt;=0,"Fix","Ok")</f>
        <v>Fix</v>
      </c>
      <c r="W323" s="1" t="str">
        <f>IF(Raw_Data!K323=0,"Missing","Valid")</f>
        <v>Valid</v>
      </c>
      <c r="X323" s="3" t="str">
        <f t="shared" ref="X323:X386" si="49">IF(C323&lt;B323,"Dispatch Error",IF(D323&lt;B323,"Delivery Before Order",IF(D323&lt;C323,"Delivery Before Dispatch","OK")))</f>
        <v>OK</v>
      </c>
      <c r="Y323" s="1" t="str">
        <f t="shared" ref="Y323:Y386" si="50">IF(K323&lt;=0,"Fix","Ok")</f>
        <v>Ok</v>
      </c>
      <c r="Z323" s="1" t="str">
        <f t="shared" ref="Z323:Z386" si="51">IF(L323="","Blank",IF(L323=J323*K323,"Ok","Wrong"))</f>
        <v>Ok</v>
      </c>
      <c r="AA323" s="1">
        <f t="shared" si="46"/>
        <v>-500</v>
      </c>
      <c r="AB323" s="1" t="str">
        <f t="shared" ref="AB323:AB386" si="52">IF(M323="","Missing","ok")</f>
        <v>ok</v>
      </c>
      <c r="AC323" s="1" t="str">
        <f t="shared" ref="AC323:AC386" si="53">IF(R323="No","Not Returned",IF(R323="Yes",IF(S323="","Unknown",S323),IF(L323&lt;0,"Wrong",IF(OR(O323="Delayed",O323="In Transit",O323="On Time"),"Not Returned",""))))</f>
        <v>Unknwon</v>
      </c>
    </row>
    <row r="324" spans="1:29" x14ac:dyDescent="0.45">
      <c r="A324" s="1" t="s">
        <v>806</v>
      </c>
      <c r="B324" s="2" cm="1">
        <f t="array" ref="B324:D324">DATEVALUE(VLOOKUP(A324,Raw_Data!A323:D2323,{2,3,4},0))</f>
        <v>45514</v>
      </c>
      <c r="C324" s="2">
        <v>45513</v>
      </c>
      <c r="D324" s="2">
        <v>45515</v>
      </c>
      <c r="E324" s="1" t="s">
        <v>2539</v>
      </c>
      <c r="F324" s="1" t="s">
        <v>168</v>
      </c>
      <c r="G324" s="1" t="s">
        <v>41</v>
      </c>
      <c r="H324" s="1" t="s">
        <v>128</v>
      </c>
      <c r="I324" s="1" t="s">
        <v>231</v>
      </c>
      <c r="J324" s="1">
        <v>-1</v>
      </c>
      <c r="K324" s="1">
        <v>100</v>
      </c>
      <c r="L324" s="1">
        <f t="shared" si="47"/>
        <v>-100</v>
      </c>
      <c r="M324" s="1" t="s">
        <v>63</v>
      </c>
      <c r="N324" s="1" t="s">
        <v>93</v>
      </c>
      <c r="O324" s="1" t="s">
        <v>44</v>
      </c>
      <c r="P324" s="1" t="s">
        <v>32</v>
      </c>
      <c r="Q324" s="1" t="s">
        <v>45</v>
      </c>
      <c r="R324" s="1" t="s">
        <v>46</v>
      </c>
      <c r="S324" s="1" t="s">
        <v>245</v>
      </c>
      <c r="T324" s="1">
        <v>2</v>
      </c>
      <c r="U324" s="1" t="str">
        <f t="shared" si="45"/>
        <v>Keep</v>
      </c>
      <c r="V324" s="1" t="str">
        <f t="shared" si="48"/>
        <v>Fix</v>
      </c>
      <c r="W324" s="1" t="str">
        <f>IF(Raw_Data!K324=0,"Missing","Valid")</f>
        <v>Valid</v>
      </c>
      <c r="X324" s="3" t="str">
        <f t="shared" si="49"/>
        <v>Dispatch Error</v>
      </c>
      <c r="Y324" s="1" t="str">
        <f t="shared" si="50"/>
        <v>Ok</v>
      </c>
      <c r="Z324" s="1" t="str">
        <f t="shared" si="51"/>
        <v>Ok</v>
      </c>
      <c r="AA324" s="1">
        <f t="shared" si="46"/>
        <v>-100</v>
      </c>
      <c r="AB324" s="1" t="str">
        <f t="shared" si="52"/>
        <v>ok</v>
      </c>
      <c r="AC324" s="1" t="str">
        <f t="shared" si="53"/>
        <v>Wrong Item</v>
      </c>
    </row>
    <row r="325" spans="1:29" x14ac:dyDescent="0.45">
      <c r="A325" s="1" t="s">
        <v>808</v>
      </c>
      <c r="B325" s="2" cm="1">
        <f t="array" ref="B325:D325">DATEVALUE(VLOOKUP(A325,Raw_Data!A324:D2324,{2,3,4},0))</f>
        <v>45507</v>
      </c>
      <c r="C325" s="2">
        <v>45509</v>
      </c>
      <c r="D325" s="2">
        <v>45511</v>
      </c>
      <c r="E325" s="1" t="s">
        <v>2603</v>
      </c>
      <c r="F325" s="1" t="s">
        <v>2606</v>
      </c>
      <c r="G325" s="1" t="s">
        <v>26</v>
      </c>
      <c r="H325" s="1" t="s">
        <v>27</v>
      </c>
      <c r="I325" s="1" t="s">
        <v>28</v>
      </c>
      <c r="J325" s="1">
        <v>-1</v>
      </c>
      <c r="K325" s="1">
        <v>0</v>
      </c>
      <c r="L325" s="1">
        <f t="shared" si="47"/>
        <v>0</v>
      </c>
      <c r="M325" s="1" t="s">
        <v>63</v>
      </c>
      <c r="N325" s="1" t="s">
        <v>93</v>
      </c>
      <c r="O325" s="1" t="s">
        <v>44</v>
      </c>
      <c r="P325" s="1" t="s">
        <v>32</v>
      </c>
      <c r="Q325" s="1" t="s">
        <v>45</v>
      </c>
      <c r="R325" s="1" t="s">
        <v>34</v>
      </c>
      <c r="S325" s="1" t="s">
        <v>2620</v>
      </c>
      <c r="T325" s="1">
        <v>2</v>
      </c>
      <c r="U325" s="1" t="str">
        <f t="shared" si="45"/>
        <v>Keep</v>
      </c>
      <c r="V325" s="1" t="str">
        <f t="shared" si="48"/>
        <v>Fix</v>
      </c>
      <c r="W325" s="1" t="str">
        <f>IF(Raw_Data!K325=0,"Missing","Valid")</f>
        <v>Missing</v>
      </c>
      <c r="X325" s="3" t="str">
        <f t="shared" si="49"/>
        <v>OK</v>
      </c>
      <c r="Y325" s="1" t="str">
        <f t="shared" si="50"/>
        <v>Fix</v>
      </c>
      <c r="Z325" s="1" t="str">
        <f t="shared" si="51"/>
        <v>Ok</v>
      </c>
      <c r="AA325" s="1">
        <f t="shared" si="46"/>
        <v>0</v>
      </c>
      <c r="AB325" s="1" t="str">
        <f t="shared" si="52"/>
        <v>ok</v>
      </c>
      <c r="AC325" s="1" t="str">
        <f t="shared" si="53"/>
        <v>Not Returned</v>
      </c>
    </row>
    <row r="326" spans="1:29" x14ac:dyDescent="0.45">
      <c r="A326" s="1" t="s">
        <v>809</v>
      </c>
      <c r="B326" s="2" cm="1">
        <f t="array" ref="B326:D326">DATEVALUE(VLOOKUP(A326,Raw_Data!A325:D2325,{2,3,4},0))</f>
        <v>45355</v>
      </c>
      <c r="C326" s="2">
        <v>45356</v>
      </c>
      <c r="D326" s="2">
        <v>45359</v>
      </c>
      <c r="E326" s="1" t="s">
        <v>2533</v>
      </c>
      <c r="F326" s="1" t="s">
        <v>2609</v>
      </c>
      <c r="G326" s="1" t="s">
        <v>116</v>
      </c>
      <c r="H326" s="1" t="s">
        <v>71</v>
      </c>
      <c r="I326" s="1" t="s">
        <v>92</v>
      </c>
      <c r="J326" s="1">
        <v>1</v>
      </c>
      <c r="K326" s="1">
        <v>1000</v>
      </c>
      <c r="L326" s="1">
        <f t="shared" si="47"/>
        <v>1000</v>
      </c>
      <c r="M326" s="1" t="s">
        <v>56</v>
      </c>
      <c r="N326" s="1" t="s">
        <v>30</v>
      </c>
      <c r="O326" s="1" t="s">
        <v>64</v>
      </c>
      <c r="P326" s="1" t="s">
        <v>58</v>
      </c>
      <c r="Q326" s="1" t="s">
        <v>33</v>
      </c>
      <c r="R326" s="1" t="s">
        <v>34</v>
      </c>
      <c r="S326" s="1" t="s">
        <v>2620</v>
      </c>
      <c r="T326" s="1">
        <v>3</v>
      </c>
      <c r="U326" s="1" t="str">
        <f t="shared" si="45"/>
        <v>Keep</v>
      </c>
      <c r="V326" s="1" t="str">
        <f t="shared" si="48"/>
        <v>Ok</v>
      </c>
      <c r="W326" s="1" t="str">
        <f>IF(Raw_Data!K326=0,"Missing","Valid")</f>
        <v>Valid</v>
      </c>
      <c r="X326" s="3" t="str">
        <f t="shared" si="49"/>
        <v>OK</v>
      </c>
      <c r="Y326" s="1" t="str">
        <f t="shared" si="50"/>
        <v>Ok</v>
      </c>
      <c r="Z326" s="1" t="str">
        <f t="shared" si="51"/>
        <v>Ok</v>
      </c>
      <c r="AA326" s="1">
        <f t="shared" si="46"/>
        <v>1000</v>
      </c>
      <c r="AB326" s="1" t="str">
        <f t="shared" si="52"/>
        <v>ok</v>
      </c>
      <c r="AC326" s="1" t="str">
        <f t="shared" si="53"/>
        <v>Not Returned</v>
      </c>
    </row>
    <row r="327" spans="1:29" x14ac:dyDescent="0.45">
      <c r="A327" s="1" t="s">
        <v>811</v>
      </c>
      <c r="B327" s="2" cm="1">
        <f t="array" ref="B327:D327">DATEVALUE(VLOOKUP(A327,Raw_Data!A326:D2326,{2,3,4},0))</f>
        <v>45501</v>
      </c>
      <c r="C327" s="2">
        <v>45503</v>
      </c>
      <c r="D327" s="2">
        <v>45505</v>
      </c>
      <c r="E327" s="1" t="s">
        <v>2534</v>
      </c>
      <c r="F327" s="1" t="s">
        <v>147</v>
      </c>
      <c r="G327" s="1" t="s">
        <v>147</v>
      </c>
      <c r="H327" s="1" t="s">
        <v>71</v>
      </c>
      <c r="I327" s="1" t="s">
        <v>117</v>
      </c>
      <c r="J327" s="1">
        <v>2</v>
      </c>
      <c r="K327" s="1">
        <v>1000</v>
      </c>
      <c r="L327" s="1">
        <f t="shared" si="47"/>
        <v>2000</v>
      </c>
      <c r="M327" s="1" t="s">
        <v>63</v>
      </c>
      <c r="N327" s="1" t="s">
        <v>57</v>
      </c>
      <c r="O327" s="1" t="s">
        <v>64</v>
      </c>
      <c r="P327" s="1" t="s">
        <v>85</v>
      </c>
      <c r="Q327" s="1" t="s">
        <v>45</v>
      </c>
      <c r="R327" s="1" t="s">
        <v>34</v>
      </c>
      <c r="S327" s="1" t="s">
        <v>2620</v>
      </c>
      <c r="T327" s="1">
        <v>2</v>
      </c>
      <c r="U327" s="1" t="str">
        <f t="shared" si="45"/>
        <v>Keep</v>
      </c>
      <c r="V327" s="1" t="str">
        <f t="shared" si="48"/>
        <v>Ok</v>
      </c>
      <c r="W327" s="1" t="str">
        <f>IF(Raw_Data!K327=0,"Missing","Valid")</f>
        <v>Valid</v>
      </c>
      <c r="X327" s="3" t="str">
        <f t="shared" si="49"/>
        <v>OK</v>
      </c>
      <c r="Y327" s="1" t="str">
        <f t="shared" si="50"/>
        <v>Ok</v>
      </c>
      <c r="Z327" s="1" t="str">
        <f t="shared" si="51"/>
        <v>Ok</v>
      </c>
      <c r="AA327" s="1">
        <f t="shared" si="46"/>
        <v>2000</v>
      </c>
      <c r="AB327" s="1" t="str">
        <f t="shared" si="52"/>
        <v>ok</v>
      </c>
      <c r="AC327" s="1" t="str">
        <f t="shared" si="53"/>
        <v>Not Returned</v>
      </c>
    </row>
    <row r="328" spans="1:29" x14ac:dyDescent="0.45">
      <c r="A328" s="1" t="s">
        <v>812</v>
      </c>
      <c r="B328" s="2" cm="1">
        <f t="array" ref="B328:D328">DATEVALUE(VLOOKUP(A328,Raw_Data!A327:D2327,{2,3,4},0))</f>
        <v>45355</v>
      </c>
      <c r="C328" s="2">
        <v>45355</v>
      </c>
      <c r="D328" s="2">
        <v>45360</v>
      </c>
      <c r="E328" s="1" t="s">
        <v>2539</v>
      </c>
      <c r="F328" s="1" t="s">
        <v>2608</v>
      </c>
      <c r="G328" s="1" t="s">
        <v>41</v>
      </c>
      <c r="H328" s="1" t="s">
        <v>128</v>
      </c>
      <c r="I328" s="1" t="s">
        <v>169</v>
      </c>
      <c r="J328" s="1">
        <v>-1</v>
      </c>
      <c r="K328" s="1">
        <v>0</v>
      </c>
      <c r="L328" s="1">
        <f t="shared" si="47"/>
        <v>0</v>
      </c>
      <c r="M328" s="1" t="s">
        <v>29</v>
      </c>
      <c r="N328" s="1" t="s">
        <v>30</v>
      </c>
      <c r="O328" s="1" t="s">
        <v>31</v>
      </c>
      <c r="P328" s="1" t="s">
        <v>32</v>
      </c>
      <c r="Q328" s="1" t="s">
        <v>33</v>
      </c>
      <c r="R328" s="1" t="s">
        <v>34</v>
      </c>
      <c r="S328" s="1" t="s">
        <v>2620</v>
      </c>
      <c r="T328" s="1">
        <v>5</v>
      </c>
      <c r="U328" s="1" t="str">
        <f t="shared" si="45"/>
        <v>Keep</v>
      </c>
      <c r="V328" s="1" t="str">
        <f t="shared" si="48"/>
        <v>Fix</v>
      </c>
      <c r="W328" s="1" t="str">
        <f>IF(Raw_Data!K328=0,"Missing","Valid")</f>
        <v>Missing</v>
      </c>
      <c r="X328" s="3" t="str">
        <f t="shared" si="49"/>
        <v>OK</v>
      </c>
      <c r="Y328" s="1" t="str">
        <f t="shared" si="50"/>
        <v>Fix</v>
      </c>
      <c r="Z328" s="1" t="str">
        <f t="shared" si="51"/>
        <v>Ok</v>
      </c>
      <c r="AA328" s="1">
        <f t="shared" si="46"/>
        <v>0</v>
      </c>
      <c r="AB328" s="1" t="str">
        <f t="shared" si="52"/>
        <v>ok</v>
      </c>
      <c r="AC328" s="1" t="str">
        <f t="shared" si="53"/>
        <v>Not Returned</v>
      </c>
    </row>
    <row r="329" spans="1:29" x14ac:dyDescent="0.45">
      <c r="A329" s="1" t="s">
        <v>813</v>
      </c>
      <c r="B329" s="2" cm="1">
        <f t="array" ref="B329:D329">DATEVALUE(VLOOKUP(A329,Raw_Data!A328:D2328,{2,3,4},0))</f>
        <v>45320</v>
      </c>
      <c r="C329" s="2">
        <v>45319</v>
      </c>
      <c r="D329" s="2">
        <v>45323</v>
      </c>
      <c r="E329" s="1" t="s">
        <v>2536</v>
      </c>
      <c r="F329" s="1" t="s">
        <v>53</v>
      </c>
      <c r="G329" s="1" t="s">
        <v>54</v>
      </c>
      <c r="H329" s="1" t="s">
        <v>128</v>
      </c>
      <c r="I329" s="1" t="s">
        <v>169</v>
      </c>
      <c r="J329" s="1">
        <v>3</v>
      </c>
      <c r="K329" s="1">
        <v>0</v>
      </c>
      <c r="L329" s="1">
        <f t="shared" si="47"/>
        <v>0</v>
      </c>
      <c r="M329" s="1" t="s">
        <v>56</v>
      </c>
      <c r="N329" s="1" t="s">
        <v>93</v>
      </c>
      <c r="O329" s="1" t="s">
        <v>79</v>
      </c>
      <c r="P329" s="1" t="s">
        <v>32</v>
      </c>
      <c r="Q329" s="1" t="s">
        <v>45</v>
      </c>
      <c r="R329" s="1" t="s">
        <v>46</v>
      </c>
      <c r="S329" s="1" t="s">
        <v>245</v>
      </c>
      <c r="T329" s="1">
        <v>4</v>
      </c>
      <c r="U329" s="1" t="str">
        <f t="shared" si="45"/>
        <v>Keep</v>
      </c>
      <c r="V329" s="1" t="str">
        <f t="shared" si="48"/>
        <v>Ok</v>
      </c>
      <c r="W329" s="1" t="str">
        <f>IF(Raw_Data!K329=0,"Missing","Valid")</f>
        <v>Missing</v>
      </c>
      <c r="X329" s="3" t="str">
        <f t="shared" si="49"/>
        <v>Dispatch Error</v>
      </c>
      <c r="Y329" s="1" t="str">
        <f t="shared" si="50"/>
        <v>Fix</v>
      </c>
      <c r="Z329" s="1" t="str">
        <f t="shared" si="51"/>
        <v>Ok</v>
      </c>
      <c r="AA329" s="1">
        <f t="shared" si="46"/>
        <v>0</v>
      </c>
      <c r="AB329" s="1" t="str">
        <f t="shared" si="52"/>
        <v>ok</v>
      </c>
      <c r="AC329" s="1" t="str">
        <f t="shared" si="53"/>
        <v>Wrong Item</v>
      </c>
    </row>
    <row r="330" spans="1:29" x14ac:dyDescent="0.45">
      <c r="A330" s="1" t="s">
        <v>814</v>
      </c>
      <c r="B330" s="2" cm="1">
        <f t="array" ref="B330:D330">DATEVALUE(VLOOKUP(A330,Raw_Data!A329:D2329,{2,3,4},0))</f>
        <v>45654</v>
      </c>
      <c r="C330" s="2">
        <v>45654</v>
      </c>
      <c r="D330" s="2">
        <v>45654</v>
      </c>
      <c r="E330" s="1" t="s">
        <v>2568</v>
      </c>
      <c r="F330" s="1" t="s">
        <v>2606</v>
      </c>
      <c r="G330" s="1" t="s">
        <v>26</v>
      </c>
      <c r="H330" s="1" t="s">
        <v>42</v>
      </c>
      <c r="I330" s="1" t="s">
        <v>78</v>
      </c>
      <c r="J330" s="1">
        <v>0</v>
      </c>
      <c r="K330" s="1">
        <v>2000</v>
      </c>
      <c r="L330" s="1">
        <f t="shared" si="47"/>
        <v>0</v>
      </c>
      <c r="M330" s="1" t="s">
        <v>2619</v>
      </c>
      <c r="N330" s="1" t="s">
        <v>57</v>
      </c>
      <c r="O330" s="1" t="s">
        <v>44</v>
      </c>
      <c r="P330" s="1" t="s">
        <v>58</v>
      </c>
      <c r="Q330" s="1" t="s">
        <v>33</v>
      </c>
      <c r="R330" s="1" t="s">
        <v>2620</v>
      </c>
      <c r="S330" s="1" t="s">
        <v>2620</v>
      </c>
      <c r="T330" s="1">
        <v>0</v>
      </c>
      <c r="U330" s="1" t="str">
        <f t="shared" si="45"/>
        <v>Keep</v>
      </c>
      <c r="V330" s="1" t="str">
        <f t="shared" si="48"/>
        <v>Fix</v>
      </c>
      <c r="W330" s="1" t="str">
        <f>IF(Raw_Data!K330=0,"Missing","Valid")</f>
        <v>Valid</v>
      </c>
      <c r="X330" s="3" t="str">
        <f t="shared" si="49"/>
        <v>OK</v>
      </c>
      <c r="Y330" s="1" t="str">
        <f t="shared" si="50"/>
        <v>Ok</v>
      </c>
      <c r="Z330" s="1" t="str">
        <f t="shared" si="51"/>
        <v>Ok</v>
      </c>
      <c r="AA330" s="1">
        <f t="shared" si="46"/>
        <v>0</v>
      </c>
      <c r="AB330" s="1" t="str">
        <f t="shared" si="52"/>
        <v>ok</v>
      </c>
      <c r="AC330" s="1" t="str">
        <f t="shared" si="53"/>
        <v>Not Returned</v>
      </c>
    </row>
    <row r="331" spans="1:29" x14ac:dyDescent="0.45">
      <c r="A331" s="1" t="s">
        <v>815</v>
      </c>
      <c r="B331" s="2" cm="1">
        <f t="array" ref="B331:D331">DATEVALUE(VLOOKUP(A331,Raw_Data!A330:D2330,{2,3,4},0))</f>
        <v>45390</v>
      </c>
      <c r="C331" s="2">
        <v>45389</v>
      </c>
      <c r="D331" s="2">
        <v>45394</v>
      </c>
      <c r="E331" s="1" t="s">
        <v>2567</v>
      </c>
      <c r="F331" s="1" t="s">
        <v>2609</v>
      </c>
      <c r="G331" s="1" t="s">
        <v>116</v>
      </c>
      <c r="H331" s="1" t="s">
        <v>128</v>
      </c>
      <c r="I331" s="1" t="s">
        <v>129</v>
      </c>
      <c r="J331" s="1">
        <v>0</v>
      </c>
      <c r="K331" s="1">
        <v>500</v>
      </c>
      <c r="L331" s="1">
        <f t="shared" si="47"/>
        <v>0</v>
      </c>
      <c r="M331" s="1" t="s">
        <v>56</v>
      </c>
      <c r="N331" s="1" t="s">
        <v>93</v>
      </c>
      <c r="O331" s="1" t="s">
        <v>79</v>
      </c>
      <c r="P331" s="1" t="s">
        <v>58</v>
      </c>
      <c r="Q331" s="1" t="s">
        <v>33</v>
      </c>
      <c r="R331" s="1" t="s">
        <v>34</v>
      </c>
      <c r="S331" s="1" t="s">
        <v>2620</v>
      </c>
      <c r="T331" s="1">
        <v>5</v>
      </c>
      <c r="U331" s="1" t="str">
        <f t="shared" si="45"/>
        <v>Keep</v>
      </c>
      <c r="V331" s="1" t="str">
        <f t="shared" si="48"/>
        <v>Fix</v>
      </c>
      <c r="W331" s="1" t="str">
        <f>IF(Raw_Data!K331=0,"Missing","Valid")</f>
        <v>Valid</v>
      </c>
      <c r="X331" s="3" t="str">
        <f t="shared" si="49"/>
        <v>Dispatch Error</v>
      </c>
      <c r="Y331" s="1" t="str">
        <f t="shared" si="50"/>
        <v>Ok</v>
      </c>
      <c r="Z331" s="1" t="str">
        <f t="shared" si="51"/>
        <v>Ok</v>
      </c>
      <c r="AA331" s="1">
        <f t="shared" si="46"/>
        <v>0</v>
      </c>
      <c r="AB331" s="1" t="str">
        <f t="shared" si="52"/>
        <v>ok</v>
      </c>
      <c r="AC331" s="1" t="str">
        <f t="shared" si="53"/>
        <v>Not Returned</v>
      </c>
    </row>
    <row r="332" spans="1:29" x14ac:dyDescent="0.45">
      <c r="A332" s="1" t="s">
        <v>816</v>
      </c>
      <c r="B332" s="2" cm="1">
        <f t="array" ref="B332:D332">DATEVALUE(VLOOKUP(A332,Raw_Data!A331:D2331,{2,3,4},0))</f>
        <v>45390</v>
      </c>
      <c r="C332" s="2">
        <v>45389</v>
      </c>
      <c r="D332" s="2">
        <v>45394</v>
      </c>
      <c r="E332" s="1" t="s">
        <v>2544</v>
      </c>
      <c r="F332" s="1" t="s">
        <v>2608</v>
      </c>
      <c r="G332" s="1" t="s">
        <v>41</v>
      </c>
      <c r="H332" s="1" t="s">
        <v>71</v>
      </c>
      <c r="I332" s="1" t="s">
        <v>92</v>
      </c>
      <c r="J332" s="1">
        <v>2</v>
      </c>
      <c r="K332" s="1">
        <v>1000</v>
      </c>
      <c r="L332" s="1">
        <f t="shared" si="47"/>
        <v>2000</v>
      </c>
      <c r="M332" s="1" t="s">
        <v>56</v>
      </c>
      <c r="N332" s="1" t="s">
        <v>57</v>
      </c>
      <c r="O332" s="1" t="s">
        <v>31</v>
      </c>
      <c r="P332" s="1" t="s">
        <v>58</v>
      </c>
      <c r="Q332" s="1" t="s">
        <v>33</v>
      </c>
      <c r="R332" s="1" t="s">
        <v>2620</v>
      </c>
      <c r="S332" s="1" t="s">
        <v>2620</v>
      </c>
      <c r="T332" s="1">
        <v>5</v>
      </c>
      <c r="U332" s="1" t="str">
        <f t="shared" si="45"/>
        <v>Keep</v>
      </c>
      <c r="V332" s="1" t="str">
        <f t="shared" si="48"/>
        <v>Ok</v>
      </c>
      <c r="W332" s="1" t="str">
        <f>IF(Raw_Data!K332=0,"Missing","Valid")</f>
        <v>Valid</v>
      </c>
      <c r="X332" s="3" t="str">
        <f t="shared" si="49"/>
        <v>Dispatch Error</v>
      </c>
      <c r="Y332" s="1" t="str">
        <f t="shared" si="50"/>
        <v>Ok</v>
      </c>
      <c r="Z332" s="1" t="str">
        <f t="shared" si="51"/>
        <v>Ok</v>
      </c>
      <c r="AA332" s="1">
        <f t="shared" si="46"/>
        <v>2000</v>
      </c>
      <c r="AB332" s="1" t="str">
        <f t="shared" si="52"/>
        <v>ok</v>
      </c>
      <c r="AC332" s="1" t="str">
        <f t="shared" si="53"/>
        <v>Not Returned</v>
      </c>
    </row>
    <row r="333" spans="1:29" x14ac:dyDescent="0.45">
      <c r="A333" s="1" t="s">
        <v>2496</v>
      </c>
      <c r="B333" s="2" cm="1">
        <f t="array" ref="B333:D333">DATEVALUE(VLOOKUP(A333,Raw_Data!A332:D2332,{2,3,4},0))</f>
        <v>45544</v>
      </c>
      <c r="C333" s="2">
        <v>45543</v>
      </c>
      <c r="D333" s="2">
        <v>45543</v>
      </c>
      <c r="E333" s="1" t="s">
        <v>2592</v>
      </c>
      <c r="F333" s="1" t="s">
        <v>2607</v>
      </c>
      <c r="G333" s="1" t="s">
        <v>41</v>
      </c>
      <c r="H333" s="1" t="s">
        <v>27</v>
      </c>
      <c r="I333" s="1" t="s">
        <v>84</v>
      </c>
      <c r="J333" s="1">
        <v>1</v>
      </c>
      <c r="K333" s="1">
        <v>500</v>
      </c>
      <c r="L333" s="1">
        <f t="shared" si="47"/>
        <v>500</v>
      </c>
      <c r="M333" s="1" t="s">
        <v>56</v>
      </c>
      <c r="N333" s="1" t="s">
        <v>57</v>
      </c>
      <c r="O333" s="1" t="s">
        <v>44</v>
      </c>
      <c r="P333" s="1" t="s">
        <v>32</v>
      </c>
      <c r="Q333" s="1" t="s">
        <v>45</v>
      </c>
      <c r="R333" s="1" t="s">
        <v>2620</v>
      </c>
      <c r="S333" s="1" t="s">
        <v>2620</v>
      </c>
      <c r="T333" s="1">
        <v>0</v>
      </c>
      <c r="U333" s="1" t="str">
        <f t="shared" si="45"/>
        <v>Keep</v>
      </c>
      <c r="V333" s="1" t="str">
        <f t="shared" si="48"/>
        <v>Ok</v>
      </c>
      <c r="W333" s="1" t="str">
        <f>IF(Raw_Data!K333=0,"Missing","Valid")</f>
        <v>Valid</v>
      </c>
      <c r="X333" s="3" t="str">
        <f t="shared" si="49"/>
        <v>Dispatch Error</v>
      </c>
      <c r="Y333" s="1" t="str">
        <f t="shared" si="50"/>
        <v>Ok</v>
      </c>
      <c r="Z333" s="1" t="str">
        <f t="shared" si="51"/>
        <v>Ok</v>
      </c>
      <c r="AA333" s="1">
        <f t="shared" si="46"/>
        <v>500</v>
      </c>
      <c r="AB333" s="1" t="str">
        <f t="shared" si="52"/>
        <v>ok</v>
      </c>
      <c r="AC333" s="1" t="str">
        <f t="shared" si="53"/>
        <v>Not Returned</v>
      </c>
    </row>
    <row r="334" spans="1:29" x14ac:dyDescent="0.45">
      <c r="A334" s="1" t="s">
        <v>817</v>
      </c>
      <c r="B334" s="2" cm="1">
        <f t="array" ref="B334:D334">DATEVALUE(VLOOKUP(A334,Raw_Data!A333:D2333,{2,3,4},0))</f>
        <v>45409</v>
      </c>
      <c r="C334" s="2">
        <v>45408</v>
      </c>
      <c r="D334" s="2">
        <v>45412</v>
      </c>
      <c r="E334" s="1" t="s">
        <v>2544</v>
      </c>
      <c r="F334" s="1" t="s">
        <v>53</v>
      </c>
      <c r="G334" s="1" t="s">
        <v>54</v>
      </c>
      <c r="H334" s="1" t="s">
        <v>71</v>
      </c>
      <c r="I334" s="1" t="s">
        <v>72</v>
      </c>
      <c r="J334" s="1">
        <v>0</v>
      </c>
      <c r="K334" s="1">
        <v>0</v>
      </c>
      <c r="L334" s="1">
        <f t="shared" si="47"/>
        <v>0</v>
      </c>
      <c r="M334" s="1" t="s">
        <v>63</v>
      </c>
      <c r="N334" s="1" t="s">
        <v>57</v>
      </c>
      <c r="O334" s="1" t="s">
        <v>79</v>
      </c>
      <c r="P334" s="1" t="s">
        <v>58</v>
      </c>
      <c r="Q334" s="1" t="s">
        <v>45</v>
      </c>
      <c r="R334" s="1" t="s">
        <v>34</v>
      </c>
      <c r="S334" s="1" t="s">
        <v>2620</v>
      </c>
      <c r="T334" s="1">
        <v>4</v>
      </c>
      <c r="U334" s="1" t="str">
        <f t="shared" si="45"/>
        <v>Keep</v>
      </c>
      <c r="V334" s="1" t="str">
        <f t="shared" si="48"/>
        <v>Fix</v>
      </c>
      <c r="W334" s="1" t="str">
        <f>IF(Raw_Data!K334=0,"Missing","Valid")</f>
        <v>Missing</v>
      </c>
      <c r="X334" s="3" t="str">
        <f t="shared" si="49"/>
        <v>Dispatch Error</v>
      </c>
      <c r="Y334" s="1" t="str">
        <f t="shared" si="50"/>
        <v>Fix</v>
      </c>
      <c r="Z334" s="1" t="str">
        <f t="shared" si="51"/>
        <v>Ok</v>
      </c>
      <c r="AA334" s="1">
        <f t="shared" si="46"/>
        <v>0</v>
      </c>
      <c r="AB334" s="1" t="str">
        <f t="shared" si="52"/>
        <v>ok</v>
      </c>
      <c r="AC334" s="1" t="str">
        <f t="shared" si="53"/>
        <v>Not Returned</v>
      </c>
    </row>
    <row r="335" spans="1:29" x14ac:dyDescent="0.45">
      <c r="A335" s="1" t="s">
        <v>819</v>
      </c>
      <c r="B335" s="2" cm="1">
        <f t="array" ref="B335:D335">DATEVALUE(VLOOKUP(A335,Raw_Data!A334:D2334,{2,3,4},0))</f>
        <v>45619</v>
      </c>
      <c r="C335" s="2">
        <v>45617</v>
      </c>
      <c r="D335" s="2">
        <v>45620</v>
      </c>
      <c r="E335" s="1" t="s">
        <v>2577</v>
      </c>
      <c r="F335" s="1" t="s">
        <v>53</v>
      </c>
      <c r="G335" s="1" t="s">
        <v>54</v>
      </c>
      <c r="H335" s="1" t="s">
        <v>27</v>
      </c>
      <c r="I335" s="1" t="s">
        <v>55</v>
      </c>
      <c r="J335" s="1">
        <v>0</v>
      </c>
      <c r="K335" s="1">
        <v>0</v>
      </c>
      <c r="L335" s="1">
        <f t="shared" si="47"/>
        <v>0</v>
      </c>
      <c r="M335" s="1" t="s">
        <v>63</v>
      </c>
      <c r="N335" s="1" t="s">
        <v>30</v>
      </c>
      <c r="O335" s="1" t="s">
        <v>44</v>
      </c>
      <c r="P335" s="1" t="s">
        <v>85</v>
      </c>
      <c r="Q335" s="1" t="s">
        <v>33</v>
      </c>
      <c r="R335" s="1" t="s">
        <v>46</v>
      </c>
      <c r="S335" s="1" t="s">
        <v>47</v>
      </c>
      <c r="T335" s="1">
        <v>3</v>
      </c>
      <c r="U335" s="1" t="str">
        <f t="shared" si="45"/>
        <v>Keep</v>
      </c>
      <c r="V335" s="1" t="str">
        <f t="shared" si="48"/>
        <v>Fix</v>
      </c>
      <c r="W335" s="1" t="str">
        <f>IF(Raw_Data!K335=0,"Missing","Valid")</f>
        <v>Missing</v>
      </c>
      <c r="X335" s="3" t="str">
        <f t="shared" si="49"/>
        <v>Dispatch Error</v>
      </c>
      <c r="Y335" s="1" t="str">
        <f t="shared" si="50"/>
        <v>Fix</v>
      </c>
      <c r="Z335" s="1" t="str">
        <f t="shared" si="51"/>
        <v>Ok</v>
      </c>
      <c r="AA335" s="1">
        <f t="shared" si="46"/>
        <v>0</v>
      </c>
      <c r="AB335" s="1" t="str">
        <f t="shared" si="52"/>
        <v>ok</v>
      </c>
      <c r="AC335" s="1" t="str">
        <f t="shared" si="53"/>
        <v>Late Delivery</v>
      </c>
    </row>
    <row r="336" spans="1:29" x14ac:dyDescent="0.45">
      <c r="A336" s="1" t="s">
        <v>820</v>
      </c>
      <c r="B336" s="2" cm="1">
        <f t="array" ref="B336:D336">DATEVALUE(VLOOKUP(A336,Raw_Data!A335:D2335,{2,3,4},0))</f>
        <v>45372</v>
      </c>
      <c r="C336" s="2">
        <v>45374</v>
      </c>
      <c r="D336" s="2">
        <v>45380</v>
      </c>
      <c r="E336" s="1" t="s">
        <v>2553</v>
      </c>
      <c r="F336" s="1" t="s">
        <v>2606</v>
      </c>
      <c r="G336" s="1" t="s">
        <v>26</v>
      </c>
      <c r="H336" s="1" t="s">
        <v>71</v>
      </c>
      <c r="I336" s="1" t="s">
        <v>72</v>
      </c>
      <c r="J336" s="1">
        <v>2</v>
      </c>
      <c r="K336" s="1">
        <v>0</v>
      </c>
      <c r="L336" s="1">
        <f t="shared" si="47"/>
        <v>0</v>
      </c>
      <c r="M336" s="1" t="s">
        <v>63</v>
      </c>
      <c r="N336" s="1" t="s">
        <v>57</v>
      </c>
      <c r="O336" s="1" t="s">
        <v>31</v>
      </c>
      <c r="P336" s="1" t="s">
        <v>85</v>
      </c>
      <c r="Q336" s="1" t="s">
        <v>45</v>
      </c>
      <c r="R336" s="1" t="s">
        <v>34</v>
      </c>
      <c r="S336" s="1" t="s">
        <v>2620</v>
      </c>
      <c r="T336" s="1">
        <v>6</v>
      </c>
      <c r="U336" s="1" t="str">
        <f t="shared" si="45"/>
        <v>Keep</v>
      </c>
      <c r="V336" s="1" t="str">
        <f t="shared" si="48"/>
        <v>Ok</v>
      </c>
      <c r="W336" s="1" t="str">
        <f>IF(Raw_Data!K336=0,"Missing","Valid")</f>
        <v>Missing</v>
      </c>
      <c r="X336" s="3" t="str">
        <f t="shared" si="49"/>
        <v>OK</v>
      </c>
      <c r="Y336" s="1" t="str">
        <f t="shared" si="50"/>
        <v>Fix</v>
      </c>
      <c r="Z336" s="1" t="str">
        <f t="shared" si="51"/>
        <v>Ok</v>
      </c>
      <c r="AA336" s="1">
        <f t="shared" si="46"/>
        <v>0</v>
      </c>
      <c r="AB336" s="1" t="str">
        <f t="shared" si="52"/>
        <v>ok</v>
      </c>
      <c r="AC336" s="1" t="str">
        <f t="shared" si="53"/>
        <v>Not Returned</v>
      </c>
    </row>
    <row r="337" spans="1:29" x14ac:dyDescent="0.45">
      <c r="A337" s="1" t="s">
        <v>822</v>
      </c>
      <c r="B337" s="2" cm="1">
        <f t="array" ref="B337:D337">DATEVALUE(VLOOKUP(A337,Raw_Data!A336:D2336,{2,3,4},0))</f>
        <v>45554</v>
      </c>
      <c r="C337" s="2">
        <v>45553</v>
      </c>
      <c r="D337" s="2">
        <v>45559</v>
      </c>
      <c r="E337" s="1" t="s">
        <v>2593</v>
      </c>
      <c r="F337" s="1" t="s">
        <v>53</v>
      </c>
      <c r="G337" s="1" t="s">
        <v>54</v>
      </c>
      <c r="H337" s="1" t="s">
        <v>27</v>
      </c>
      <c r="I337" s="1" t="s">
        <v>28</v>
      </c>
      <c r="J337" s="1">
        <v>2</v>
      </c>
      <c r="K337" s="1">
        <v>0</v>
      </c>
      <c r="L337" s="1">
        <f t="shared" si="47"/>
        <v>0</v>
      </c>
      <c r="M337" s="1" t="s">
        <v>2619</v>
      </c>
      <c r="N337" s="1" t="s">
        <v>57</v>
      </c>
      <c r="O337" s="1" t="s">
        <v>31</v>
      </c>
      <c r="P337" s="1" t="s">
        <v>58</v>
      </c>
      <c r="Q337" s="1" t="s">
        <v>45</v>
      </c>
      <c r="R337" s="1" t="s">
        <v>34</v>
      </c>
      <c r="S337" s="1" t="s">
        <v>2620</v>
      </c>
      <c r="T337" s="1">
        <v>6</v>
      </c>
      <c r="U337" s="1" t="str">
        <f t="shared" si="45"/>
        <v>Keep</v>
      </c>
      <c r="V337" s="1" t="str">
        <f t="shared" si="48"/>
        <v>Ok</v>
      </c>
      <c r="W337" s="1" t="str">
        <f>IF(Raw_Data!K337=0,"Missing","Valid")</f>
        <v>Missing</v>
      </c>
      <c r="X337" s="3" t="str">
        <f t="shared" si="49"/>
        <v>Dispatch Error</v>
      </c>
      <c r="Y337" s="1" t="str">
        <f t="shared" si="50"/>
        <v>Fix</v>
      </c>
      <c r="Z337" s="1" t="str">
        <f t="shared" si="51"/>
        <v>Ok</v>
      </c>
      <c r="AA337" s="1">
        <f t="shared" si="46"/>
        <v>0</v>
      </c>
      <c r="AB337" s="1" t="str">
        <f t="shared" si="52"/>
        <v>ok</v>
      </c>
      <c r="AC337" s="1" t="str">
        <f t="shared" si="53"/>
        <v>Not Returned</v>
      </c>
    </row>
    <row r="338" spans="1:29" x14ac:dyDescent="0.45">
      <c r="A338" s="1" t="s">
        <v>823</v>
      </c>
      <c r="B338" s="2" cm="1">
        <f t="array" ref="B338:D338">DATEVALUE(VLOOKUP(A338,Raw_Data!A337:D2337,{2,3,4},0))</f>
        <v>45509</v>
      </c>
      <c r="C338" s="2">
        <v>45507</v>
      </c>
      <c r="D338" s="2">
        <v>45508</v>
      </c>
      <c r="E338" s="1" t="s">
        <v>2596</v>
      </c>
      <c r="F338" s="1" t="s">
        <v>53</v>
      </c>
      <c r="G338" s="1" t="s">
        <v>54</v>
      </c>
      <c r="H338" s="1" t="s">
        <v>71</v>
      </c>
      <c r="I338" s="1" t="s">
        <v>117</v>
      </c>
      <c r="J338" s="1">
        <v>2</v>
      </c>
      <c r="K338" s="1">
        <v>2000</v>
      </c>
      <c r="L338" s="1">
        <f t="shared" si="47"/>
        <v>4000</v>
      </c>
      <c r="M338" s="1" t="s">
        <v>63</v>
      </c>
      <c r="N338" s="1" t="s">
        <v>57</v>
      </c>
      <c r="O338" s="1" t="s">
        <v>31</v>
      </c>
      <c r="P338" s="1" t="s">
        <v>85</v>
      </c>
      <c r="Q338" s="1" t="s">
        <v>45</v>
      </c>
      <c r="R338" s="1" t="s">
        <v>2620</v>
      </c>
      <c r="S338" s="1" t="s">
        <v>2620</v>
      </c>
      <c r="T338" s="1">
        <v>1</v>
      </c>
      <c r="U338" s="1" t="str">
        <f t="shared" si="45"/>
        <v>Keep</v>
      </c>
      <c r="V338" s="1" t="str">
        <f t="shared" si="48"/>
        <v>Ok</v>
      </c>
      <c r="W338" s="1" t="str">
        <f>IF(Raw_Data!K338=0,"Missing","Valid")</f>
        <v>Valid</v>
      </c>
      <c r="X338" s="3" t="str">
        <f t="shared" si="49"/>
        <v>Dispatch Error</v>
      </c>
      <c r="Y338" s="1" t="str">
        <f t="shared" si="50"/>
        <v>Ok</v>
      </c>
      <c r="Z338" s="1" t="str">
        <f t="shared" si="51"/>
        <v>Ok</v>
      </c>
      <c r="AA338" s="1">
        <f t="shared" si="46"/>
        <v>4000</v>
      </c>
      <c r="AB338" s="1" t="str">
        <f t="shared" si="52"/>
        <v>ok</v>
      </c>
      <c r="AC338" s="1" t="str">
        <f t="shared" si="53"/>
        <v>Not Returned</v>
      </c>
    </row>
    <row r="339" spans="1:29" x14ac:dyDescent="0.45">
      <c r="A339" s="1" t="s">
        <v>824</v>
      </c>
      <c r="B339" s="2" cm="1">
        <f t="array" ref="B339:D339">DATEVALUE(VLOOKUP(A339,Raw_Data!A338:D2338,{2,3,4},0))</f>
        <v>45550</v>
      </c>
      <c r="C339" s="2">
        <v>45551</v>
      </c>
      <c r="D339" s="2">
        <v>45552</v>
      </c>
      <c r="E339" s="1" t="s">
        <v>2587</v>
      </c>
      <c r="F339" s="1" t="s">
        <v>147</v>
      </c>
      <c r="G339" s="1" t="s">
        <v>147</v>
      </c>
      <c r="H339" s="1" t="s">
        <v>27</v>
      </c>
      <c r="I339" s="1" t="s">
        <v>84</v>
      </c>
      <c r="J339" s="1">
        <v>2</v>
      </c>
      <c r="K339" s="1">
        <v>1000</v>
      </c>
      <c r="L339" s="1">
        <f t="shared" si="47"/>
        <v>2000</v>
      </c>
      <c r="M339" s="1" t="s">
        <v>63</v>
      </c>
      <c r="N339" s="1" t="s">
        <v>93</v>
      </c>
      <c r="O339" s="1" t="s">
        <v>44</v>
      </c>
      <c r="P339" s="1" t="s">
        <v>85</v>
      </c>
      <c r="Q339" s="1" t="s">
        <v>45</v>
      </c>
      <c r="R339" s="1" t="s">
        <v>2620</v>
      </c>
      <c r="S339" s="1" t="s">
        <v>2620</v>
      </c>
      <c r="T339" s="1">
        <v>1</v>
      </c>
      <c r="U339" s="1" t="str">
        <f t="shared" si="45"/>
        <v>Keep</v>
      </c>
      <c r="V339" s="1" t="str">
        <f t="shared" si="48"/>
        <v>Ok</v>
      </c>
      <c r="W339" s="1" t="str">
        <f>IF(Raw_Data!K339=0,"Missing","Valid")</f>
        <v>Valid</v>
      </c>
      <c r="X339" s="3" t="str">
        <f t="shared" si="49"/>
        <v>OK</v>
      </c>
      <c r="Y339" s="1" t="str">
        <f t="shared" si="50"/>
        <v>Ok</v>
      </c>
      <c r="Z339" s="1" t="str">
        <f t="shared" si="51"/>
        <v>Ok</v>
      </c>
      <c r="AA339" s="1">
        <f t="shared" si="46"/>
        <v>2000</v>
      </c>
      <c r="AB339" s="1" t="str">
        <f t="shared" si="52"/>
        <v>ok</v>
      </c>
      <c r="AC339" s="1" t="str">
        <f t="shared" si="53"/>
        <v>Not Returned</v>
      </c>
    </row>
    <row r="340" spans="1:29" x14ac:dyDescent="0.45">
      <c r="A340" s="1" t="s">
        <v>825</v>
      </c>
      <c r="B340" s="2" cm="1">
        <f t="array" ref="B340:D340">DATEVALUE(VLOOKUP(A340,Raw_Data!A339:D2339,{2,3,4},0))</f>
        <v>45529</v>
      </c>
      <c r="C340" s="2">
        <v>45532</v>
      </c>
      <c r="D340" s="2">
        <v>45534</v>
      </c>
      <c r="E340" s="1" t="s">
        <v>2588</v>
      </c>
      <c r="F340" s="1" t="s">
        <v>168</v>
      </c>
      <c r="G340" s="1" t="s">
        <v>41</v>
      </c>
      <c r="H340" s="1" t="s">
        <v>27</v>
      </c>
      <c r="I340" s="1" t="s">
        <v>28</v>
      </c>
      <c r="J340" s="1">
        <v>-1</v>
      </c>
      <c r="K340" s="1">
        <v>0</v>
      </c>
      <c r="L340" s="1">
        <f t="shared" si="47"/>
        <v>0</v>
      </c>
      <c r="M340" s="1" t="s">
        <v>2619</v>
      </c>
      <c r="N340" s="1" t="s">
        <v>30</v>
      </c>
      <c r="O340" s="1" t="s">
        <v>31</v>
      </c>
      <c r="P340" s="1" t="s">
        <v>32</v>
      </c>
      <c r="Q340" s="1" t="s">
        <v>45</v>
      </c>
      <c r="R340" s="1" t="s">
        <v>34</v>
      </c>
      <c r="S340" s="1" t="s">
        <v>2620</v>
      </c>
      <c r="T340" s="1">
        <v>2</v>
      </c>
      <c r="U340" s="1" t="str">
        <f t="shared" si="45"/>
        <v>Keep</v>
      </c>
      <c r="V340" s="1" t="str">
        <f t="shared" si="48"/>
        <v>Fix</v>
      </c>
      <c r="W340" s="1" t="str">
        <f>IF(Raw_Data!K340=0,"Missing","Valid")</f>
        <v>Missing</v>
      </c>
      <c r="X340" s="3" t="str">
        <f t="shared" si="49"/>
        <v>OK</v>
      </c>
      <c r="Y340" s="1" t="str">
        <f t="shared" si="50"/>
        <v>Fix</v>
      </c>
      <c r="Z340" s="1" t="str">
        <f t="shared" si="51"/>
        <v>Ok</v>
      </c>
      <c r="AA340" s="1">
        <f t="shared" si="46"/>
        <v>0</v>
      </c>
      <c r="AB340" s="1" t="str">
        <f t="shared" si="52"/>
        <v>ok</v>
      </c>
      <c r="AC340" s="1" t="str">
        <f t="shared" si="53"/>
        <v>Not Returned</v>
      </c>
    </row>
    <row r="341" spans="1:29" x14ac:dyDescent="0.45">
      <c r="A341" s="1" t="s">
        <v>827</v>
      </c>
      <c r="B341" s="2" cm="1">
        <f t="array" ref="B341:D341">DATEVALUE(VLOOKUP(A341,Raw_Data!A340:D2340,{2,3,4},0))</f>
        <v>45534</v>
      </c>
      <c r="C341" s="2">
        <v>45534</v>
      </c>
      <c r="D341" s="2">
        <v>45539</v>
      </c>
      <c r="E341" s="1" t="s">
        <v>2566</v>
      </c>
      <c r="F341" s="1" t="s">
        <v>168</v>
      </c>
      <c r="G341" s="1" t="s">
        <v>41</v>
      </c>
      <c r="H341" s="1" t="s">
        <v>71</v>
      </c>
      <c r="I341" s="1" t="s">
        <v>92</v>
      </c>
      <c r="J341" s="1">
        <v>-1</v>
      </c>
      <c r="K341" s="1">
        <v>0</v>
      </c>
      <c r="L341" s="1">
        <f t="shared" si="47"/>
        <v>0</v>
      </c>
      <c r="M341" s="1" t="s">
        <v>56</v>
      </c>
      <c r="N341" s="1" t="s">
        <v>93</v>
      </c>
      <c r="O341" s="1" t="s">
        <v>44</v>
      </c>
      <c r="P341" s="1" t="s">
        <v>58</v>
      </c>
      <c r="Q341" s="1" t="s">
        <v>33</v>
      </c>
      <c r="R341" s="1" t="s">
        <v>46</v>
      </c>
      <c r="S341" s="1" t="s">
        <v>254</v>
      </c>
      <c r="T341" s="1">
        <v>5</v>
      </c>
      <c r="U341" s="1" t="str">
        <f t="shared" si="45"/>
        <v>Keep</v>
      </c>
      <c r="V341" s="1" t="str">
        <f t="shared" si="48"/>
        <v>Fix</v>
      </c>
      <c r="W341" s="1" t="str">
        <f>IF(Raw_Data!K341=0,"Missing","Valid")</f>
        <v>Missing</v>
      </c>
      <c r="X341" s="3" t="str">
        <f t="shared" si="49"/>
        <v>OK</v>
      </c>
      <c r="Y341" s="1" t="str">
        <f t="shared" si="50"/>
        <v>Fix</v>
      </c>
      <c r="Z341" s="1" t="str">
        <f t="shared" si="51"/>
        <v>Ok</v>
      </c>
      <c r="AA341" s="1">
        <f t="shared" si="46"/>
        <v>0</v>
      </c>
      <c r="AB341" s="1" t="str">
        <f t="shared" si="52"/>
        <v>ok</v>
      </c>
      <c r="AC341" s="1" t="str">
        <f t="shared" si="53"/>
        <v>Damaged</v>
      </c>
    </row>
    <row r="342" spans="1:29" x14ac:dyDescent="0.45">
      <c r="A342" s="1" t="s">
        <v>828</v>
      </c>
      <c r="B342" s="2" cm="1">
        <f t="array" ref="B342:D342">DATEVALUE(VLOOKUP(A342,Raw_Data!A341:D2341,{2,3,4},0))</f>
        <v>45328</v>
      </c>
      <c r="C342" s="2">
        <v>45326</v>
      </c>
      <c r="D342" s="2">
        <v>45332</v>
      </c>
      <c r="E342" s="1" t="s">
        <v>2545</v>
      </c>
      <c r="F342" s="1" t="s">
        <v>2606</v>
      </c>
      <c r="G342" s="1" t="s">
        <v>26</v>
      </c>
      <c r="H342" s="1" t="s">
        <v>128</v>
      </c>
      <c r="I342" s="1" t="s">
        <v>231</v>
      </c>
      <c r="J342" s="1">
        <v>3</v>
      </c>
      <c r="K342" s="1">
        <v>0</v>
      </c>
      <c r="L342" s="1">
        <f t="shared" si="47"/>
        <v>0</v>
      </c>
      <c r="M342" s="1" t="s">
        <v>2619</v>
      </c>
      <c r="N342" s="1" t="s">
        <v>57</v>
      </c>
      <c r="O342" s="1" t="s">
        <v>79</v>
      </c>
      <c r="P342" s="1" t="s">
        <v>58</v>
      </c>
      <c r="Q342" s="1" t="s">
        <v>33</v>
      </c>
      <c r="R342" s="1" t="s">
        <v>46</v>
      </c>
      <c r="S342" s="1" t="s">
        <v>2621</v>
      </c>
      <c r="T342" s="1">
        <v>6</v>
      </c>
      <c r="U342" s="1" t="str">
        <f t="shared" si="45"/>
        <v>Keep</v>
      </c>
      <c r="V342" s="1" t="str">
        <f t="shared" si="48"/>
        <v>Ok</v>
      </c>
      <c r="W342" s="1" t="str">
        <f>IF(Raw_Data!K342=0,"Missing","Valid")</f>
        <v>Missing</v>
      </c>
      <c r="X342" s="3" t="str">
        <f t="shared" si="49"/>
        <v>Dispatch Error</v>
      </c>
      <c r="Y342" s="1" t="str">
        <f t="shared" si="50"/>
        <v>Fix</v>
      </c>
      <c r="Z342" s="1" t="str">
        <f t="shared" si="51"/>
        <v>Ok</v>
      </c>
      <c r="AA342" s="1">
        <f t="shared" si="46"/>
        <v>0</v>
      </c>
      <c r="AB342" s="1" t="str">
        <f t="shared" si="52"/>
        <v>ok</v>
      </c>
      <c r="AC342" s="1" t="str">
        <f t="shared" si="53"/>
        <v>Unknwon</v>
      </c>
    </row>
    <row r="343" spans="1:29" x14ac:dyDescent="0.45">
      <c r="A343" s="1" t="s">
        <v>829</v>
      </c>
      <c r="B343" s="2" cm="1">
        <f t="array" ref="B343:D343">DATEVALUE(VLOOKUP(A343,Raw_Data!A342:D2342,{2,3,4},0))</f>
        <v>45515</v>
      </c>
      <c r="C343" s="2">
        <v>45516</v>
      </c>
      <c r="D343" s="2">
        <v>45520</v>
      </c>
      <c r="E343" s="1" t="s">
        <v>2529</v>
      </c>
      <c r="F343" s="1" t="s">
        <v>2607</v>
      </c>
      <c r="G343" s="1" t="s">
        <v>41</v>
      </c>
      <c r="H343" s="1" t="s">
        <v>42</v>
      </c>
      <c r="I343" s="1" t="s">
        <v>122</v>
      </c>
      <c r="J343" s="1">
        <v>2</v>
      </c>
      <c r="K343" s="1">
        <v>1000</v>
      </c>
      <c r="L343" s="1">
        <f t="shared" si="47"/>
        <v>2000</v>
      </c>
      <c r="M343" s="1" t="s">
        <v>29</v>
      </c>
      <c r="N343" s="1" t="s">
        <v>57</v>
      </c>
      <c r="O343" s="1" t="s">
        <v>44</v>
      </c>
      <c r="P343" s="1" t="s">
        <v>58</v>
      </c>
      <c r="Q343" s="1" t="s">
        <v>45</v>
      </c>
      <c r="R343" s="1" t="s">
        <v>34</v>
      </c>
      <c r="S343" s="1" t="s">
        <v>2620</v>
      </c>
      <c r="T343" s="1">
        <v>4</v>
      </c>
      <c r="U343" s="1" t="str">
        <f t="shared" si="45"/>
        <v>Keep</v>
      </c>
      <c r="V343" s="1" t="str">
        <f t="shared" si="48"/>
        <v>Ok</v>
      </c>
      <c r="W343" s="1" t="str">
        <f>IF(Raw_Data!K343=0,"Missing","Valid")</f>
        <v>Valid</v>
      </c>
      <c r="X343" s="3" t="str">
        <f t="shared" si="49"/>
        <v>OK</v>
      </c>
      <c r="Y343" s="1" t="str">
        <f t="shared" si="50"/>
        <v>Ok</v>
      </c>
      <c r="Z343" s="1" t="str">
        <f t="shared" si="51"/>
        <v>Ok</v>
      </c>
      <c r="AA343" s="1">
        <f t="shared" si="46"/>
        <v>2000</v>
      </c>
      <c r="AB343" s="1" t="str">
        <f t="shared" si="52"/>
        <v>ok</v>
      </c>
      <c r="AC343" s="1" t="str">
        <f t="shared" si="53"/>
        <v>Not Returned</v>
      </c>
    </row>
    <row r="344" spans="1:29" x14ac:dyDescent="0.45">
      <c r="A344" s="1" t="s">
        <v>830</v>
      </c>
      <c r="B344" s="2" cm="1">
        <f t="array" ref="B344:D344">DATEVALUE(VLOOKUP(A344,Raw_Data!A343:D2343,{2,3,4},0))</f>
        <v>45354</v>
      </c>
      <c r="C344" s="2">
        <v>45353</v>
      </c>
      <c r="D344" s="2">
        <v>45353</v>
      </c>
      <c r="E344" s="1" t="s">
        <v>2548</v>
      </c>
      <c r="F344" s="1" t="s">
        <v>2609</v>
      </c>
      <c r="G344" s="1" t="s">
        <v>116</v>
      </c>
      <c r="H344" s="1" t="s">
        <v>42</v>
      </c>
      <c r="I344" s="1" t="s">
        <v>78</v>
      </c>
      <c r="J344" s="1">
        <v>3</v>
      </c>
      <c r="K344" s="1">
        <v>500</v>
      </c>
      <c r="L344" s="1">
        <f t="shared" si="47"/>
        <v>1500</v>
      </c>
      <c r="M344" s="1" t="s">
        <v>56</v>
      </c>
      <c r="N344" s="1" t="s">
        <v>57</v>
      </c>
      <c r="O344" s="1" t="s">
        <v>31</v>
      </c>
      <c r="P344" s="1" t="s">
        <v>85</v>
      </c>
      <c r="Q344" s="1" t="s">
        <v>33</v>
      </c>
      <c r="R344" s="1" t="s">
        <v>34</v>
      </c>
      <c r="S344" s="1" t="s">
        <v>2620</v>
      </c>
      <c r="T344" s="1">
        <v>0</v>
      </c>
      <c r="U344" s="1" t="str">
        <f t="shared" si="45"/>
        <v>Keep</v>
      </c>
      <c r="V344" s="1" t="str">
        <f t="shared" si="48"/>
        <v>Ok</v>
      </c>
      <c r="W344" s="1" t="str">
        <f>IF(Raw_Data!K344=0,"Missing","Valid")</f>
        <v>Valid</v>
      </c>
      <c r="X344" s="3" t="str">
        <f t="shared" si="49"/>
        <v>Dispatch Error</v>
      </c>
      <c r="Y344" s="1" t="str">
        <f t="shared" si="50"/>
        <v>Ok</v>
      </c>
      <c r="Z344" s="1" t="str">
        <f t="shared" si="51"/>
        <v>Ok</v>
      </c>
      <c r="AA344" s="1">
        <f t="shared" si="46"/>
        <v>1500</v>
      </c>
      <c r="AB344" s="1" t="str">
        <f t="shared" si="52"/>
        <v>ok</v>
      </c>
      <c r="AC344" s="1" t="str">
        <f t="shared" si="53"/>
        <v>Not Returned</v>
      </c>
    </row>
    <row r="345" spans="1:29" x14ac:dyDescent="0.45">
      <c r="A345" s="1" t="s">
        <v>831</v>
      </c>
      <c r="B345" s="2" cm="1">
        <f t="array" ref="B345:D345">DATEVALUE(VLOOKUP(A345,Raw_Data!A344:D2344,{2,3,4},0))</f>
        <v>45629</v>
      </c>
      <c r="C345" s="2">
        <v>45627</v>
      </c>
      <c r="D345" s="2">
        <v>45630</v>
      </c>
      <c r="E345" s="1" t="s">
        <v>2600</v>
      </c>
      <c r="F345" s="1" t="s">
        <v>168</v>
      </c>
      <c r="G345" s="1" t="s">
        <v>41</v>
      </c>
      <c r="H345" s="1" t="s">
        <v>42</v>
      </c>
      <c r="I345" s="1" t="s">
        <v>43</v>
      </c>
      <c r="J345" s="1">
        <v>2</v>
      </c>
      <c r="K345" s="1">
        <v>500</v>
      </c>
      <c r="L345" s="1">
        <f t="shared" si="47"/>
        <v>1000</v>
      </c>
      <c r="M345" s="1" t="s">
        <v>29</v>
      </c>
      <c r="N345" s="1" t="s">
        <v>57</v>
      </c>
      <c r="O345" s="1" t="s">
        <v>79</v>
      </c>
      <c r="P345" s="1" t="s">
        <v>85</v>
      </c>
      <c r="Q345" s="1" t="s">
        <v>33</v>
      </c>
      <c r="R345" s="1" t="s">
        <v>46</v>
      </c>
      <c r="S345" s="1" t="s">
        <v>245</v>
      </c>
      <c r="T345" s="1">
        <v>3</v>
      </c>
      <c r="U345" s="1" t="str">
        <f t="shared" si="45"/>
        <v>Keep</v>
      </c>
      <c r="V345" s="1" t="str">
        <f t="shared" si="48"/>
        <v>Ok</v>
      </c>
      <c r="W345" s="1" t="str">
        <f>IF(Raw_Data!K345=0,"Missing","Valid")</f>
        <v>Valid</v>
      </c>
      <c r="X345" s="3" t="str">
        <f t="shared" si="49"/>
        <v>Dispatch Error</v>
      </c>
      <c r="Y345" s="1" t="str">
        <f t="shared" si="50"/>
        <v>Ok</v>
      </c>
      <c r="Z345" s="1" t="str">
        <f t="shared" si="51"/>
        <v>Ok</v>
      </c>
      <c r="AA345" s="1">
        <f t="shared" si="46"/>
        <v>1000</v>
      </c>
      <c r="AB345" s="1" t="str">
        <f t="shared" si="52"/>
        <v>ok</v>
      </c>
      <c r="AC345" s="1" t="str">
        <f t="shared" si="53"/>
        <v>Wrong Item</v>
      </c>
    </row>
    <row r="346" spans="1:29" x14ac:dyDescent="0.45">
      <c r="A346" s="1" t="s">
        <v>833</v>
      </c>
      <c r="B346" s="2" cm="1">
        <f t="array" ref="B346:D346">DATEVALUE(VLOOKUP(A346,Raw_Data!A345:D2345,{2,3,4},0))</f>
        <v>45401</v>
      </c>
      <c r="C346" s="2">
        <v>45404</v>
      </c>
      <c r="D346" s="2">
        <v>45405</v>
      </c>
      <c r="E346" s="1" t="s">
        <v>2549</v>
      </c>
      <c r="F346" s="1" t="s">
        <v>2608</v>
      </c>
      <c r="G346" s="1" t="s">
        <v>41</v>
      </c>
      <c r="H346" s="1" t="s">
        <v>128</v>
      </c>
      <c r="I346" s="1" t="s">
        <v>231</v>
      </c>
      <c r="J346" s="1">
        <v>-1</v>
      </c>
      <c r="K346" s="1">
        <v>100</v>
      </c>
      <c r="L346" s="1">
        <f t="shared" si="47"/>
        <v>-100</v>
      </c>
      <c r="M346" s="1" t="s">
        <v>56</v>
      </c>
      <c r="N346" s="1" t="s">
        <v>57</v>
      </c>
      <c r="O346" s="1" t="s">
        <v>64</v>
      </c>
      <c r="P346" s="1" t="s">
        <v>85</v>
      </c>
      <c r="Q346" s="1" t="s">
        <v>45</v>
      </c>
      <c r="R346" s="1" t="s">
        <v>46</v>
      </c>
      <c r="S346" s="1" t="s">
        <v>254</v>
      </c>
      <c r="T346" s="1">
        <v>1</v>
      </c>
      <c r="U346" s="1" t="str">
        <f t="shared" si="45"/>
        <v>Keep</v>
      </c>
      <c r="V346" s="1" t="str">
        <f t="shared" si="48"/>
        <v>Fix</v>
      </c>
      <c r="W346" s="1" t="str">
        <f>IF(Raw_Data!K346=0,"Missing","Valid")</f>
        <v>Valid</v>
      </c>
      <c r="X346" s="3" t="str">
        <f t="shared" si="49"/>
        <v>OK</v>
      </c>
      <c r="Y346" s="1" t="str">
        <f t="shared" si="50"/>
        <v>Ok</v>
      </c>
      <c r="Z346" s="1" t="str">
        <f t="shared" si="51"/>
        <v>Ok</v>
      </c>
      <c r="AA346" s="1">
        <f t="shared" si="46"/>
        <v>-100</v>
      </c>
      <c r="AB346" s="1" t="str">
        <f t="shared" si="52"/>
        <v>ok</v>
      </c>
      <c r="AC346" s="1" t="str">
        <f t="shared" si="53"/>
        <v>Damaged</v>
      </c>
    </row>
    <row r="347" spans="1:29" x14ac:dyDescent="0.45">
      <c r="A347" s="1" t="s">
        <v>834</v>
      </c>
      <c r="B347" s="2" cm="1">
        <f t="array" ref="B347:D347">DATEVALUE(VLOOKUP(A347,Raw_Data!A346:D2346,{2,3,4},0))</f>
        <v>45398</v>
      </c>
      <c r="C347" s="2">
        <v>45399</v>
      </c>
      <c r="D347" s="2">
        <v>45398</v>
      </c>
      <c r="E347" s="1" t="s">
        <v>2537</v>
      </c>
      <c r="F347" s="1" t="s">
        <v>2608</v>
      </c>
      <c r="G347" s="1" t="s">
        <v>41</v>
      </c>
      <c r="H347" s="1" t="s">
        <v>71</v>
      </c>
      <c r="I347" s="1" t="s">
        <v>92</v>
      </c>
      <c r="J347" s="1">
        <v>-1</v>
      </c>
      <c r="K347" s="1">
        <v>2000</v>
      </c>
      <c r="L347" s="1">
        <f t="shared" si="47"/>
        <v>-2000</v>
      </c>
      <c r="M347" s="1" t="s">
        <v>29</v>
      </c>
      <c r="N347" s="1" t="s">
        <v>93</v>
      </c>
      <c r="O347" s="1" t="s">
        <v>44</v>
      </c>
      <c r="P347" s="1" t="s">
        <v>85</v>
      </c>
      <c r="Q347" s="1" t="s">
        <v>45</v>
      </c>
      <c r="R347" s="1" t="s">
        <v>2620</v>
      </c>
      <c r="S347" s="1" t="s">
        <v>2620</v>
      </c>
      <c r="T347" s="1">
        <v>-1</v>
      </c>
      <c r="U347" s="1" t="str">
        <f t="shared" si="45"/>
        <v>Keep</v>
      </c>
      <c r="V347" s="1" t="str">
        <f t="shared" si="48"/>
        <v>Fix</v>
      </c>
      <c r="W347" s="1" t="str">
        <f>IF(Raw_Data!K347=0,"Missing","Valid")</f>
        <v>Valid</v>
      </c>
      <c r="X347" s="3" t="str">
        <f t="shared" si="49"/>
        <v>Delivery Before Dispatch</v>
      </c>
      <c r="Y347" s="1" t="str">
        <f t="shared" si="50"/>
        <v>Ok</v>
      </c>
      <c r="Z347" s="1" t="str">
        <f t="shared" si="51"/>
        <v>Ok</v>
      </c>
      <c r="AA347" s="1">
        <f t="shared" si="46"/>
        <v>-2000</v>
      </c>
      <c r="AB347" s="1" t="str">
        <f t="shared" si="52"/>
        <v>ok</v>
      </c>
      <c r="AC347" s="1" t="str">
        <f t="shared" si="53"/>
        <v>Wrong</v>
      </c>
    </row>
    <row r="348" spans="1:29" x14ac:dyDescent="0.45">
      <c r="A348" s="1" t="s">
        <v>836</v>
      </c>
      <c r="B348" s="2" cm="1">
        <f t="array" ref="B348:D348">DATEVALUE(VLOOKUP(A348,Raw_Data!A347:D2347,{2,3,4},0))</f>
        <v>45342</v>
      </c>
      <c r="C348" s="2">
        <v>45342</v>
      </c>
      <c r="D348" s="2">
        <v>45346</v>
      </c>
      <c r="E348" s="1" t="s">
        <v>2550</v>
      </c>
      <c r="F348" s="1" t="s">
        <v>2607</v>
      </c>
      <c r="G348" s="1" t="s">
        <v>41</v>
      </c>
      <c r="H348" s="1" t="s">
        <v>42</v>
      </c>
      <c r="I348" s="1" t="s">
        <v>78</v>
      </c>
      <c r="J348" s="1">
        <v>-1</v>
      </c>
      <c r="K348" s="1">
        <v>1000</v>
      </c>
      <c r="L348" s="1">
        <f t="shared" si="47"/>
        <v>-1000</v>
      </c>
      <c r="M348" s="1" t="s">
        <v>2619</v>
      </c>
      <c r="N348" s="1" t="s">
        <v>57</v>
      </c>
      <c r="O348" s="1" t="s">
        <v>31</v>
      </c>
      <c r="P348" s="1" t="s">
        <v>85</v>
      </c>
      <c r="Q348" s="1" t="s">
        <v>33</v>
      </c>
      <c r="R348" s="1" t="s">
        <v>2620</v>
      </c>
      <c r="S348" s="1" t="s">
        <v>2620</v>
      </c>
      <c r="T348" s="1">
        <v>4</v>
      </c>
      <c r="U348" s="1" t="str">
        <f t="shared" si="45"/>
        <v>Keep</v>
      </c>
      <c r="V348" s="1" t="str">
        <f t="shared" si="48"/>
        <v>Fix</v>
      </c>
      <c r="W348" s="1" t="str">
        <f>IF(Raw_Data!K348=0,"Missing","Valid")</f>
        <v>Valid</v>
      </c>
      <c r="X348" s="3" t="str">
        <f t="shared" si="49"/>
        <v>OK</v>
      </c>
      <c r="Y348" s="1" t="str">
        <f t="shared" si="50"/>
        <v>Ok</v>
      </c>
      <c r="Z348" s="1" t="str">
        <f t="shared" si="51"/>
        <v>Ok</v>
      </c>
      <c r="AA348" s="1">
        <f t="shared" si="46"/>
        <v>-1000</v>
      </c>
      <c r="AB348" s="1" t="str">
        <f t="shared" si="52"/>
        <v>ok</v>
      </c>
      <c r="AC348" s="1" t="str">
        <f t="shared" si="53"/>
        <v>Wrong</v>
      </c>
    </row>
    <row r="349" spans="1:29" x14ac:dyDescent="0.45">
      <c r="A349" s="1" t="s">
        <v>837</v>
      </c>
      <c r="B349" s="2" cm="1">
        <f t="array" ref="B349:D349">DATEVALUE(VLOOKUP(A349,Raw_Data!A348:D2348,{2,3,4},0))</f>
        <v>45635</v>
      </c>
      <c r="C349" s="2">
        <v>45635</v>
      </c>
      <c r="D349" s="2">
        <v>45641</v>
      </c>
      <c r="E349" s="1" t="s">
        <v>2598</v>
      </c>
      <c r="F349" s="1" t="s">
        <v>2608</v>
      </c>
      <c r="G349" s="1" t="s">
        <v>41</v>
      </c>
      <c r="H349" s="1" t="s">
        <v>42</v>
      </c>
      <c r="I349" s="1" t="s">
        <v>43</v>
      </c>
      <c r="J349" s="1">
        <v>2</v>
      </c>
      <c r="K349" s="1">
        <v>500</v>
      </c>
      <c r="L349" s="1">
        <f t="shared" si="47"/>
        <v>1000</v>
      </c>
      <c r="M349" s="1" t="s">
        <v>2619</v>
      </c>
      <c r="N349" s="1" t="s">
        <v>57</v>
      </c>
      <c r="O349" s="1" t="s">
        <v>44</v>
      </c>
      <c r="P349" s="1" t="s">
        <v>85</v>
      </c>
      <c r="Q349" s="1" t="s">
        <v>33</v>
      </c>
      <c r="R349" s="1" t="s">
        <v>2620</v>
      </c>
      <c r="S349" s="1" t="s">
        <v>2620</v>
      </c>
      <c r="T349" s="1">
        <v>6</v>
      </c>
      <c r="U349" s="1" t="str">
        <f t="shared" si="45"/>
        <v>Keep</v>
      </c>
      <c r="V349" s="1" t="str">
        <f t="shared" si="48"/>
        <v>Ok</v>
      </c>
      <c r="W349" s="1" t="str">
        <f>IF(Raw_Data!K349=0,"Missing","Valid")</f>
        <v>Valid</v>
      </c>
      <c r="X349" s="3" t="str">
        <f t="shared" si="49"/>
        <v>OK</v>
      </c>
      <c r="Y349" s="1" t="str">
        <f t="shared" si="50"/>
        <v>Ok</v>
      </c>
      <c r="Z349" s="1" t="str">
        <f t="shared" si="51"/>
        <v>Ok</v>
      </c>
      <c r="AA349" s="1">
        <f t="shared" si="46"/>
        <v>1000</v>
      </c>
      <c r="AB349" s="1" t="str">
        <f t="shared" si="52"/>
        <v>ok</v>
      </c>
      <c r="AC349" s="1" t="str">
        <f t="shared" si="53"/>
        <v>Not Returned</v>
      </c>
    </row>
    <row r="350" spans="1:29" x14ac:dyDescent="0.45">
      <c r="A350" s="1" t="s">
        <v>232</v>
      </c>
      <c r="B350" s="2" cm="1">
        <f t="array" ref="B350:D350">DATEVALUE(VLOOKUP(A350,Raw_Data!A349:D2349,{2,3,4},0))</f>
        <v>45409</v>
      </c>
      <c r="C350" s="2">
        <v>45411</v>
      </c>
      <c r="D350" s="2">
        <v>45411</v>
      </c>
      <c r="E350" s="1" t="s">
        <v>2574</v>
      </c>
      <c r="F350" s="1" t="s">
        <v>2607</v>
      </c>
      <c r="G350" s="1" t="s">
        <v>41</v>
      </c>
      <c r="H350" s="1" t="s">
        <v>27</v>
      </c>
      <c r="I350" s="1" t="s">
        <v>55</v>
      </c>
      <c r="J350" s="1">
        <v>3</v>
      </c>
      <c r="K350" s="1">
        <v>0</v>
      </c>
      <c r="L350" s="1">
        <f t="shared" si="47"/>
        <v>0</v>
      </c>
      <c r="M350" s="1" t="s">
        <v>63</v>
      </c>
      <c r="N350" s="1" t="s">
        <v>93</v>
      </c>
      <c r="O350" s="1" t="s">
        <v>31</v>
      </c>
      <c r="P350" s="1" t="s">
        <v>58</v>
      </c>
      <c r="Q350" s="1" t="s">
        <v>33</v>
      </c>
      <c r="R350" s="1" t="s">
        <v>2620</v>
      </c>
      <c r="S350" s="1" t="s">
        <v>2620</v>
      </c>
      <c r="T350" s="1">
        <v>0</v>
      </c>
      <c r="U350" s="1" t="str">
        <f t="shared" si="45"/>
        <v>Keep</v>
      </c>
      <c r="V350" s="1" t="str">
        <f t="shared" si="48"/>
        <v>Ok</v>
      </c>
      <c r="W350" s="1" t="str">
        <f>IF(Raw_Data!K350=0,"Missing","Valid")</f>
        <v>Missing</v>
      </c>
      <c r="X350" s="3" t="str">
        <f t="shared" si="49"/>
        <v>OK</v>
      </c>
      <c r="Y350" s="1" t="str">
        <f t="shared" si="50"/>
        <v>Fix</v>
      </c>
      <c r="Z350" s="1" t="str">
        <f t="shared" si="51"/>
        <v>Ok</v>
      </c>
      <c r="AA350" s="1">
        <f t="shared" si="46"/>
        <v>0</v>
      </c>
      <c r="AB350" s="1" t="str">
        <f t="shared" si="52"/>
        <v>ok</v>
      </c>
      <c r="AC350" s="1" t="str">
        <f t="shared" si="53"/>
        <v>Not Returned</v>
      </c>
    </row>
    <row r="351" spans="1:29" x14ac:dyDescent="0.45">
      <c r="A351" s="1" t="s">
        <v>838</v>
      </c>
      <c r="B351" s="2" cm="1">
        <f t="array" ref="B351:D351">DATEVALUE(VLOOKUP(A351,Raw_Data!A350:D2350,{2,3,4},0))</f>
        <v>45555</v>
      </c>
      <c r="C351" s="2">
        <v>45553</v>
      </c>
      <c r="D351" s="2">
        <v>45552</v>
      </c>
      <c r="E351" s="1" t="s">
        <v>2544</v>
      </c>
      <c r="F351" s="1" t="s">
        <v>69</v>
      </c>
      <c r="G351" s="1" t="s">
        <v>70</v>
      </c>
      <c r="H351" s="1" t="s">
        <v>128</v>
      </c>
      <c r="I351" s="1" t="s">
        <v>231</v>
      </c>
      <c r="J351" s="1">
        <v>2</v>
      </c>
      <c r="K351" s="1">
        <v>0</v>
      </c>
      <c r="L351" s="1">
        <f t="shared" si="47"/>
        <v>0</v>
      </c>
      <c r="M351" s="1" t="s">
        <v>29</v>
      </c>
      <c r="N351" s="1" t="s">
        <v>30</v>
      </c>
      <c r="O351" s="1" t="s">
        <v>79</v>
      </c>
      <c r="P351" s="1" t="s">
        <v>58</v>
      </c>
      <c r="Q351" s="1" t="s">
        <v>45</v>
      </c>
      <c r="R351" s="1" t="s">
        <v>34</v>
      </c>
      <c r="S351" s="1" t="s">
        <v>2620</v>
      </c>
      <c r="T351" s="1">
        <v>-1</v>
      </c>
      <c r="U351" s="1" t="str">
        <f t="shared" si="45"/>
        <v>Keep</v>
      </c>
      <c r="V351" s="1" t="str">
        <f t="shared" si="48"/>
        <v>Ok</v>
      </c>
      <c r="W351" s="1" t="str">
        <f>IF(Raw_Data!K351=0,"Missing","Valid")</f>
        <v>Missing</v>
      </c>
      <c r="X351" s="3" t="str">
        <f t="shared" si="49"/>
        <v>Dispatch Error</v>
      </c>
      <c r="Y351" s="1" t="str">
        <f t="shared" si="50"/>
        <v>Fix</v>
      </c>
      <c r="Z351" s="1" t="str">
        <f t="shared" si="51"/>
        <v>Ok</v>
      </c>
      <c r="AA351" s="1">
        <f t="shared" si="46"/>
        <v>0</v>
      </c>
      <c r="AB351" s="1" t="str">
        <f t="shared" si="52"/>
        <v>ok</v>
      </c>
      <c r="AC351" s="1" t="str">
        <f t="shared" si="53"/>
        <v>Not Returned</v>
      </c>
    </row>
    <row r="352" spans="1:29" x14ac:dyDescent="0.45">
      <c r="A352" s="1" t="s">
        <v>840</v>
      </c>
      <c r="B352" s="2" cm="1">
        <f t="array" ref="B352:D352">DATEVALUE(VLOOKUP(A352,Raw_Data!A351:D2351,{2,3,4},0))</f>
        <v>45636</v>
      </c>
      <c r="C352" s="2">
        <v>45636</v>
      </c>
      <c r="D352" s="2">
        <v>45639</v>
      </c>
      <c r="E352" s="1" t="s">
        <v>2569</v>
      </c>
      <c r="F352" s="1" t="s">
        <v>2607</v>
      </c>
      <c r="G352" s="1" t="s">
        <v>41</v>
      </c>
      <c r="H352" s="1" t="s">
        <v>128</v>
      </c>
      <c r="I352" s="1" t="s">
        <v>169</v>
      </c>
      <c r="J352" s="1">
        <v>-1</v>
      </c>
      <c r="K352" s="1">
        <v>2000</v>
      </c>
      <c r="L352" s="1">
        <f t="shared" si="47"/>
        <v>-2000</v>
      </c>
      <c r="M352" s="1" t="s">
        <v>29</v>
      </c>
      <c r="N352" s="1" t="s">
        <v>30</v>
      </c>
      <c r="O352" s="1" t="s">
        <v>44</v>
      </c>
      <c r="P352" s="1" t="s">
        <v>85</v>
      </c>
      <c r="Q352" s="1" t="s">
        <v>33</v>
      </c>
      <c r="R352" s="1" t="s">
        <v>46</v>
      </c>
      <c r="S352" s="1" t="s">
        <v>2621</v>
      </c>
      <c r="T352" s="1">
        <v>3</v>
      </c>
      <c r="U352" s="1" t="str">
        <f t="shared" si="45"/>
        <v>Keep</v>
      </c>
      <c r="V352" s="1" t="str">
        <f t="shared" si="48"/>
        <v>Fix</v>
      </c>
      <c r="W352" s="1" t="str">
        <f>IF(Raw_Data!K352=0,"Missing","Valid")</f>
        <v>Valid</v>
      </c>
      <c r="X352" s="3" t="str">
        <f t="shared" si="49"/>
        <v>OK</v>
      </c>
      <c r="Y352" s="1" t="str">
        <f t="shared" si="50"/>
        <v>Ok</v>
      </c>
      <c r="Z352" s="1" t="str">
        <f t="shared" si="51"/>
        <v>Ok</v>
      </c>
      <c r="AA352" s="1">
        <f t="shared" si="46"/>
        <v>-2000</v>
      </c>
      <c r="AB352" s="1" t="str">
        <f t="shared" si="52"/>
        <v>ok</v>
      </c>
      <c r="AC352" s="1" t="str">
        <f t="shared" si="53"/>
        <v>Unknwon</v>
      </c>
    </row>
    <row r="353" spans="1:29" x14ac:dyDescent="0.45">
      <c r="A353" s="1" t="s">
        <v>841</v>
      </c>
      <c r="B353" s="2" cm="1">
        <f t="array" ref="B353:D353">DATEVALUE(VLOOKUP(A353,Raw_Data!A352:D2352,{2,3,4},0))</f>
        <v>45572</v>
      </c>
      <c r="C353" s="2">
        <v>45571</v>
      </c>
      <c r="D353" s="2">
        <v>45575</v>
      </c>
      <c r="E353" s="1" t="s">
        <v>2584</v>
      </c>
      <c r="F353" s="1" t="s">
        <v>2607</v>
      </c>
      <c r="G353" s="1" t="s">
        <v>41</v>
      </c>
      <c r="H353" s="1" t="s">
        <v>128</v>
      </c>
      <c r="I353" s="1" t="s">
        <v>169</v>
      </c>
      <c r="J353" s="1">
        <v>3</v>
      </c>
      <c r="K353" s="1">
        <v>1000</v>
      </c>
      <c r="L353" s="1">
        <f t="shared" si="47"/>
        <v>3000</v>
      </c>
      <c r="M353" s="1" t="s">
        <v>56</v>
      </c>
      <c r="N353" s="1" t="s">
        <v>57</v>
      </c>
      <c r="O353" s="1" t="s">
        <v>44</v>
      </c>
      <c r="P353" s="1" t="s">
        <v>85</v>
      </c>
      <c r="Q353" s="1" t="s">
        <v>33</v>
      </c>
      <c r="R353" s="1" t="s">
        <v>34</v>
      </c>
      <c r="S353" s="1" t="s">
        <v>2620</v>
      </c>
      <c r="T353" s="1">
        <v>4</v>
      </c>
      <c r="U353" s="1" t="str">
        <f t="shared" si="45"/>
        <v>Keep</v>
      </c>
      <c r="V353" s="1" t="str">
        <f t="shared" si="48"/>
        <v>Ok</v>
      </c>
      <c r="W353" s="1" t="str">
        <f>IF(Raw_Data!K353=0,"Missing","Valid")</f>
        <v>Valid</v>
      </c>
      <c r="X353" s="3" t="str">
        <f t="shared" si="49"/>
        <v>Dispatch Error</v>
      </c>
      <c r="Y353" s="1" t="str">
        <f t="shared" si="50"/>
        <v>Ok</v>
      </c>
      <c r="Z353" s="1" t="str">
        <f t="shared" si="51"/>
        <v>Ok</v>
      </c>
      <c r="AA353" s="1">
        <f t="shared" si="46"/>
        <v>3000</v>
      </c>
      <c r="AB353" s="1" t="str">
        <f t="shared" si="52"/>
        <v>ok</v>
      </c>
      <c r="AC353" s="1" t="str">
        <f t="shared" si="53"/>
        <v>Not Returned</v>
      </c>
    </row>
    <row r="354" spans="1:29" x14ac:dyDescent="0.45">
      <c r="A354" s="1" t="s">
        <v>842</v>
      </c>
      <c r="B354" s="2" cm="1">
        <f t="array" ref="B354:D354">DATEVALUE(VLOOKUP(A354,Raw_Data!A353:D2353,{2,3,4},0))</f>
        <v>45348</v>
      </c>
      <c r="C354" s="2">
        <v>45351</v>
      </c>
      <c r="D354" s="2">
        <v>45356</v>
      </c>
      <c r="E354" s="1" t="s">
        <v>2566</v>
      </c>
      <c r="F354" s="1" t="s">
        <v>2607</v>
      </c>
      <c r="G354" s="1" t="s">
        <v>41</v>
      </c>
      <c r="H354" s="1" t="s">
        <v>128</v>
      </c>
      <c r="I354" s="1" t="s">
        <v>129</v>
      </c>
      <c r="J354" s="1">
        <v>1</v>
      </c>
      <c r="K354" s="1">
        <v>1000</v>
      </c>
      <c r="L354" s="1">
        <f t="shared" si="47"/>
        <v>1000</v>
      </c>
      <c r="M354" s="1" t="s">
        <v>2619</v>
      </c>
      <c r="N354" s="1" t="s">
        <v>30</v>
      </c>
      <c r="O354" s="1" t="s">
        <v>64</v>
      </c>
      <c r="P354" s="1" t="s">
        <v>85</v>
      </c>
      <c r="Q354" s="1" t="s">
        <v>45</v>
      </c>
      <c r="R354" s="1" t="s">
        <v>46</v>
      </c>
      <c r="S354" s="1" t="s">
        <v>2621</v>
      </c>
      <c r="T354" s="1">
        <v>5</v>
      </c>
      <c r="U354" s="1" t="str">
        <f t="shared" si="45"/>
        <v>Keep</v>
      </c>
      <c r="V354" s="1" t="str">
        <f t="shared" si="48"/>
        <v>Ok</v>
      </c>
      <c r="W354" s="1" t="str">
        <f>IF(Raw_Data!K354=0,"Missing","Valid")</f>
        <v>Valid</v>
      </c>
      <c r="X354" s="3" t="str">
        <f t="shared" si="49"/>
        <v>OK</v>
      </c>
      <c r="Y354" s="1" t="str">
        <f t="shared" si="50"/>
        <v>Ok</v>
      </c>
      <c r="Z354" s="1" t="str">
        <f t="shared" si="51"/>
        <v>Ok</v>
      </c>
      <c r="AA354" s="1">
        <f t="shared" si="46"/>
        <v>1000</v>
      </c>
      <c r="AB354" s="1" t="str">
        <f t="shared" si="52"/>
        <v>ok</v>
      </c>
      <c r="AC354" s="1" t="str">
        <f t="shared" si="53"/>
        <v>Unknwon</v>
      </c>
    </row>
    <row r="355" spans="1:29" x14ac:dyDescent="0.45">
      <c r="A355" s="1" t="s">
        <v>843</v>
      </c>
      <c r="B355" s="2" cm="1">
        <f t="array" ref="B355:D355">DATEVALUE(VLOOKUP(A355,Raw_Data!A354:D2354,{2,3,4},0))</f>
        <v>45476</v>
      </c>
      <c r="C355" s="2">
        <v>45475</v>
      </c>
      <c r="D355" s="2">
        <v>45474</v>
      </c>
      <c r="E355" s="1" t="s">
        <v>2580</v>
      </c>
      <c r="F355" s="1" t="s">
        <v>53</v>
      </c>
      <c r="G355" s="1" t="s">
        <v>54</v>
      </c>
      <c r="H355" s="1" t="s">
        <v>128</v>
      </c>
      <c r="I355" s="1" t="s">
        <v>129</v>
      </c>
      <c r="J355" s="1">
        <v>2</v>
      </c>
      <c r="K355" s="1">
        <v>0</v>
      </c>
      <c r="L355" s="1">
        <f t="shared" si="47"/>
        <v>0</v>
      </c>
      <c r="M355" s="1" t="s">
        <v>63</v>
      </c>
      <c r="N355" s="1" t="s">
        <v>57</v>
      </c>
      <c r="O355" s="1" t="s">
        <v>79</v>
      </c>
      <c r="P355" s="1" t="s">
        <v>85</v>
      </c>
      <c r="Q355" s="1" t="s">
        <v>33</v>
      </c>
      <c r="R355" s="1" t="s">
        <v>46</v>
      </c>
      <c r="S355" s="1" t="s">
        <v>2621</v>
      </c>
      <c r="T355" s="1">
        <v>-1</v>
      </c>
      <c r="U355" s="1" t="str">
        <f t="shared" si="45"/>
        <v>Keep</v>
      </c>
      <c r="V355" s="1" t="str">
        <f t="shared" si="48"/>
        <v>Ok</v>
      </c>
      <c r="W355" s="1" t="str">
        <f>IF(Raw_Data!K355=0,"Missing","Valid")</f>
        <v>Missing</v>
      </c>
      <c r="X355" s="3" t="str">
        <f t="shared" si="49"/>
        <v>Dispatch Error</v>
      </c>
      <c r="Y355" s="1" t="str">
        <f t="shared" si="50"/>
        <v>Fix</v>
      </c>
      <c r="Z355" s="1" t="str">
        <f t="shared" si="51"/>
        <v>Ok</v>
      </c>
      <c r="AA355" s="1">
        <f t="shared" si="46"/>
        <v>0</v>
      </c>
      <c r="AB355" s="1" t="str">
        <f t="shared" si="52"/>
        <v>ok</v>
      </c>
      <c r="AC355" s="1" t="str">
        <f t="shared" si="53"/>
        <v>Unknwon</v>
      </c>
    </row>
    <row r="356" spans="1:29" x14ac:dyDescent="0.45">
      <c r="A356" s="1" t="s">
        <v>846</v>
      </c>
      <c r="B356" s="2" cm="1">
        <f t="array" ref="B356:D356">DATEVALUE(VLOOKUP(A356,Raw_Data!A355:D2355,{2,3,4},0))</f>
        <v>45345</v>
      </c>
      <c r="C356" s="2">
        <v>45347</v>
      </c>
      <c r="D356" s="2">
        <v>45348</v>
      </c>
      <c r="E356" s="1" t="s">
        <v>2565</v>
      </c>
      <c r="F356" s="1" t="s">
        <v>168</v>
      </c>
      <c r="G356" s="1" t="s">
        <v>41</v>
      </c>
      <c r="H356" s="1" t="s">
        <v>27</v>
      </c>
      <c r="I356" s="1" t="s">
        <v>84</v>
      </c>
      <c r="J356" s="1">
        <v>0</v>
      </c>
      <c r="K356" s="1">
        <v>1000</v>
      </c>
      <c r="L356" s="1">
        <f t="shared" si="47"/>
        <v>0</v>
      </c>
      <c r="M356" s="1" t="s">
        <v>29</v>
      </c>
      <c r="N356" s="1" t="s">
        <v>30</v>
      </c>
      <c r="O356" s="1" t="s">
        <v>44</v>
      </c>
      <c r="P356" s="1" t="s">
        <v>32</v>
      </c>
      <c r="Q356" s="1" t="s">
        <v>33</v>
      </c>
      <c r="R356" s="1" t="s">
        <v>2620</v>
      </c>
      <c r="S356" s="1" t="s">
        <v>2620</v>
      </c>
      <c r="T356" s="1">
        <v>1</v>
      </c>
      <c r="U356" s="1" t="str">
        <f t="shared" si="45"/>
        <v>Keep</v>
      </c>
      <c r="V356" s="1" t="str">
        <f t="shared" si="48"/>
        <v>Fix</v>
      </c>
      <c r="W356" s="1" t="str">
        <f>IF(Raw_Data!K356=0,"Missing","Valid")</f>
        <v>Valid</v>
      </c>
      <c r="X356" s="3" t="str">
        <f t="shared" si="49"/>
        <v>OK</v>
      </c>
      <c r="Y356" s="1" t="str">
        <f t="shared" si="50"/>
        <v>Ok</v>
      </c>
      <c r="Z356" s="1" t="str">
        <f t="shared" si="51"/>
        <v>Ok</v>
      </c>
      <c r="AA356" s="1">
        <f t="shared" si="46"/>
        <v>0</v>
      </c>
      <c r="AB356" s="1" t="str">
        <f t="shared" si="52"/>
        <v>ok</v>
      </c>
      <c r="AC356" s="1" t="str">
        <f t="shared" si="53"/>
        <v>Not Returned</v>
      </c>
    </row>
    <row r="357" spans="1:29" x14ac:dyDescent="0.45">
      <c r="A357" s="1" t="s">
        <v>847</v>
      </c>
      <c r="B357" s="2" cm="1">
        <f t="array" ref="B357:D357">DATEVALUE(VLOOKUP(A357,Raw_Data!A356:D2356,{2,3,4},0))</f>
        <v>45440</v>
      </c>
      <c r="C357" s="2">
        <v>45442</v>
      </c>
      <c r="D357" s="2">
        <v>45447</v>
      </c>
      <c r="E357" s="1" t="s">
        <v>2546</v>
      </c>
      <c r="F357" s="1" t="s">
        <v>69</v>
      </c>
      <c r="G357" s="1" t="s">
        <v>70</v>
      </c>
      <c r="H357" s="1" t="s">
        <v>42</v>
      </c>
      <c r="I357" s="1" t="s">
        <v>122</v>
      </c>
      <c r="J357" s="1">
        <v>1</v>
      </c>
      <c r="K357" s="1">
        <v>100</v>
      </c>
      <c r="L357" s="1">
        <f t="shared" si="47"/>
        <v>100</v>
      </c>
      <c r="M357" s="1" t="s">
        <v>56</v>
      </c>
      <c r="N357" s="1" t="s">
        <v>57</v>
      </c>
      <c r="O357" s="1" t="s">
        <v>44</v>
      </c>
      <c r="P357" s="1" t="s">
        <v>85</v>
      </c>
      <c r="Q357" s="1" t="s">
        <v>45</v>
      </c>
      <c r="R357" s="1" t="s">
        <v>34</v>
      </c>
      <c r="S357" s="1" t="s">
        <v>2620</v>
      </c>
      <c r="T357" s="1">
        <v>5</v>
      </c>
      <c r="U357" s="1" t="str">
        <f t="shared" si="45"/>
        <v>Keep</v>
      </c>
      <c r="V357" s="1" t="str">
        <f t="shared" si="48"/>
        <v>Ok</v>
      </c>
      <c r="W357" s="1" t="str">
        <f>IF(Raw_Data!K357=0,"Missing","Valid")</f>
        <v>Valid</v>
      </c>
      <c r="X357" s="3" t="str">
        <f t="shared" si="49"/>
        <v>OK</v>
      </c>
      <c r="Y357" s="1" t="str">
        <f t="shared" si="50"/>
        <v>Ok</v>
      </c>
      <c r="Z357" s="1" t="str">
        <f t="shared" si="51"/>
        <v>Ok</v>
      </c>
      <c r="AA357" s="1">
        <f t="shared" si="46"/>
        <v>100</v>
      </c>
      <c r="AB357" s="1" t="str">
        <f t="shared" si="52"/>
        <v>ok</v>
      </c>
      <c r="AC357" s="1" t="str">
        <f t="shared" si="53"/>
        <v>Not Returned</v>
      </c>
    </row>
    <row r="358" spans="1:29" x14ac:dyDescent="0.45">
      <c r="A358" s="1" t="s">
        <v>312</v>
      </c>
      <c r="B358" s="2" cm="1">
        <f t="array" ref="B358:D358">DATEVALUE(VLOOKUP(A358,Raw_Data!A357:D2357,{2,3,4},0))</f>
        <v>45334</v>
      </c>
      <c r="C358" s="2">
        <v>45334</v>
      </c>
      <c r="D358" s="2">
        <v>45335</v>
      </c>
      <c r="E358" s="1" t="s">
        <v>2601</v>
      </c>
      <c r="F358" s="1" t="s">
        <v>147</v>
      </c>
      <c r="G358" s="1" t="s">
        <v>147</v>
      </c>
      <c r="H358" s="1" t="s">
        <v>128</v>
      </c>
      <c r="I358" s="1" t="s">
        <v>169</v>
      </c>
      <c r="J358" s="1">
        <v>-1</v>
      </c>
      <c r="K358" s="1">
        <v>0</v>
      </c>
      <c r="L358" s="1">
        <f t="shared" si="47"/>
        <v>0</v>
      </c>
      <c r="M358" s="1" t="s">
        <v>56</v>
      </c>
      <c r="N358" s="1" t="s">
        <v>93</v>
      </c>
      <c r="O358" s="1" t="s">
        <v>64</v>
      </c>
      <c r="P358" s="1" t="s">
        <v>32</v>
      </c>
      <c r="Q358" s="1" t="s">
        <v>45</v>
      </c>
      <c r="R358" s="1" t="s">
        <v>34</v>
      </c>
      <c r="S358" s="1" t="s">
        <v>2620</v>
      </c>
      <c r="T358" s="1">
        <v>1</v>
      </c>
      <c r="U358" s="1" t="str">
        <f t="shared" si="45"/>
        <v>Keep</v>
      </c>
      <c r="V358" s="1" t="str">
        <f t="shared" si="48"/>
        <v>Fix</v>
      </c>
      <c r="W358" s="1" t="str">
        <f>IF(Raw_Data!K358=0,"Missing","Valid")</f>
        <v>Missing</v>
      </c>
      <c r="X358" s="3" t="str">
        <f t="shared" si="49"/>
        <v>OK</v>
      </c>
      <c r="Y358" s="1" t="str">
        <f t="shared" si="50"/>
        <v>Fix</v>
      </c>
      <c r="Z358" s="1" t="str">
        <f t="shared" si="51"/>
        <v>Ok</v>
      </c>
      <c r="AA358" s="1">
        <f t="shared" si="46"/>
        <v>0</v>
      </c>
      <c r="AB358" s="1" t="str">
        <f t="shared" si="52"/>
        <v>ok</v>
      </c>
      <c r="AC358" s="1" t="str">
        <f t="shared" si="53"/>
        <v>Not Returned</v>
      </c>
    </row>
    <row r="359" spans="1:29" x14ac:dyDescent="0.45">
      <c r="A359" s="1" t="s">
        <v>848</v>
      </c>
      <c r="B359" s="2" cm="1">
        <f t="array" ref="B359:D359">DATEVALUE(VLOOKUP(A359,Raw_Data!A358:D2358,{2,3,4},0))</f>
        <v>45626</v>
      </c>
      <c r="C359" s="2">
        <v>45629</v>
      </c>
      <c r="D359" s="2">
        <v>45628</v>
      </c>
      <c r="E359" s="1" t="s">
        <v>2538</v>
      </c>
      <c r="F359" s="1" t="s">
        <v>168</v>
      </c>
      <c r="G359" s="1" t="s">
        <v>41</v>
      </c>
      <c r="H359" s="1" t="s">
        <v>71</v>
      </c>
      <c r="I359" s="1" t="s">
        <v>72</v>
      </c>
      <c r="J359" s="1">
        <v>0</v>
      </c>
      <c r="K359" s="1">
        <v>2000</v>
      </c>
      <c r="L359" s="1">
        <f t="shared" si="47"/>
        <v>0</v>
      </c>
      <c r="M359" s="1" t="s">
        <v>63</v>
      </c>
      <c r="N359" s="1" t="s">
        <v>93</v>
      </c>
      <c r="O359" s="1" t="s">
        <v>79</v>
      </c>
      <c r="P359" s="1" t="s">
        <v>58</v>
      </c>
      <c r="Q359" s="1" t="s">
        <v>45</v>
      </c>
      <c r="R359" s="1" t="s">
        <v>2620</v>
      </c>
      <c r="S359" s="1" t="s">
        <v>2620</v>
      </c>
      <c r="T359" s="1">
        <v>-1</v>
      </c>
      <c r="U359" s="1" t="str">
        <f t="shared" si="45"/>
        <v>Keep</v>
      </c>
      <c r="V359" s="1" t="str">
        <f t="shared" si="48"/>
        <v>Fix</v>
      </c>
      <c r="W359" s="1" t="str">
        <f>IF(Raw_Data!K359=0,"Missing","Valid")</f>
        <v>Valid</v>
      </c>
      <c r="X359" s="3" t="str">
        <f t="shared" si="49"/>
        <v>Delivery Before Dispatch</v>
      </c>
      <c r="Y359" s="1" t="str">
        <f t="shared" si="50"/>
        <v>Ok</v>
      </c>
      <c r="Z359" s="1" t="str">
        <f t="shared" si="51"/>
        <v>Ok</v>
      </c>
      <c r="AA359" s="1">
        <f t="shared" si="46"/>
        <v>0</v>
      </c>
      <c r="AB359" s="1" t="str">
        <f t="shared" si="52"/>
        <v>ok</v>
      </c>
      <c r="AC359" s="1" t="str">
        <f t="shared" si="53"/>
        <v>Not Returned</v>
      </c>
    </row>
    <row r="360" spans="1:29" x14ac:dyDescent="0.45">
      <c r="A360" s="1" t="s">
        <v>849</v>
      </c>
      <c r="B360" s="2" cm="1">
        <f t="array" ref="B360:D360">DATEVALUE(VLOOKUP(A360,Raw_Data!A359:D2359,{2,3,4},0))</f>
        <v>45624</v>
      </c>
      <c r="C360" s="2">
        <v>45622</v>
      </c>
      <c r="D360" s="2">
        <v>45629</v>
      </c>
      <c r="E360" s="1" t="s">
        <v>2536</v>
      </c>
      <c r="F360" s="1" t="s">
        <v>2606</v>
      </c>
      <c r="G360" s="1" t="s">
        <v>26</v>
      </c>
      <c r="H360" s="1" t="s">
        <v>27</v>
      </c>
      <c r="I360" s="1" t="s">
        <v>55</v>
      </c>
      <c r="J360" s="1">
        <v>-1</v>
      </c>
      <c r="K360" s="1">
        <v>100</v>
      </c>
      <c r="L360" s="1">
        <f t="shared" si="47"/>
        <v>-100</v>
      </c>
      <c r="M360" s="1" t="s">
        <v>56</v>
      </c>
      <c r="N360" s="1" t="s">
        <v>93</v>
      </c>
      <c r="O360" s="1" t="s">
        <v>79</v>
      </c>
      <c r="P360" s="1" t="s">
        <v>58</v>
      </c>
      <c r="Q360" s="1" t="s">
        <v>45</v>
      </c>
      <c r="R360" s="1" t="s">
        <v>34</v>
      </c>
      <c r="S360" s="1" t="s">
        <v>2620</v>
      </c>
      <c r="T360" s="1">
        <v>7</v>
      </c>
      <c r="U360" s="1" t="str">
        <f t="shared" si="45"/>
        <v>Keep</v>
      </c>
      <c r="V360" s="1" t="str">
        <f t="shared" si="48"/>
        <v>Fix</v>
      </c>
      <c r="W360" s="1" t="str">
        <f>IF(Raw_Data!K360=0,"Missing","Valid")</f>
        <v>Valid</v>
      </c>
      <c r="X360" s="3" t="str">
        <f t="shared" si="49"/>
        <v>Dispatch Error</v>
      </c>
      <c r="Y360" s="1" t="str">
        <f t="shared" si="50"/>
        <v>Ok</v>
      </c>
      <c r="Z360" s="1" t="str">
        <f t="shared" si="51"/>
        <v>Ok</v>
      </c>
      <c r="AA360" s="1">
        <f t="shared" si="46"/>
        <v>-100</v>
      </c>
      <c r="AB360" s="1" t="str">
        <f t="shared" si="52"/>
        <v>ok</v>
      </c>
      <c r="AC360" s="1" t="str">
        <f t="shared" si="53"/>
        <v>Not Returned</v>
      </c>
    </row>
    <row r="361" spans="1:29" x14ac:dyDescent="0.45">
      <c r="A361" s="1" t="s">
        <v>2497</v>
      </c>
      <c r="B361" s="2" cm="1">
        <f t="array" ref="B361:D361">DATEVALUE(VLOOKUP(A361,Raw_Data!A360:D2360,{2,3,4},0))</f>
        <v>45625</v>
      </c>
      <c r="C361" s="2">
        <v>45623</v>
      </c>
      <c r="D361" s="2">
        <v>45626</v>
      </c>
      <c r="E361" s="1" t="s">
        <v>2597</v>
      </c>
      <c r="F361" s="1" t="s">
        <v>2606</v>
      </c>
      <c r="G361" s="1" t="s">
        <v>26</v>
      </c>
      <c r="H361" s="1" t="s">
        <v>128</v>
      </c>
      <c r="I361" s="1" t="s">
        <v>231</v>
      </c>
      <c r="J361" s="1">
        <v>3</v>
      </c>
      <c r="K361" s="1">
        <v>2000</v>
      </c>
      <c r="L361" s="1">
        <f t="shared" si="47"/>
        <v>6000</v>
      </c>
      <c r="M361" s="1" t="s">
        <v>2619</v>
      </c>
      <c r="N361" s="1" t="s">
        <v>57</v>
      </c>
      <c r="O361" s="1" t="s">
        <v>64</v>
      </c>
      <c r="P361" s="1" t="s">
        <v>32</v>
      </c>
      <c r="Q361" s="1" t="s">
        <v>33</v>
      </c>
      <c r="R361" s="1" t="s">
        <v>34</v>
      </c>
      <c r="S361" s="1" t="s">
        <v>2620</v>
      </c>
      <c r="T361" s="1">
        <v>3</v>
      </c>
      <c r="U361" s="1" t="str">
        <f t="shared" si="45"/>
        <v>Keep</v>
      </c>
      <c r="V361" s="1" t="str">
        <f t="shared" si="48"/>
        <v>Ok</v>
      </c>
      <c r="W361" s="1" t="str">
        <f>IF(Raw_Data!K361=0,"Missing","Valid")</f>
        <v>Valid</v>
      </c>
      <c r="X361" s="3" t="str">
        <f t="shared" si="49"/>
        <v>Dispatch Error</v>
      </c>
      <c r="Y361" s="1" t="str">
        <f t="shared" si="50"/>
        <v>Ok</v>
      </c>
      <c r="Z361" s="1" t="str">
        <f t="shared" si="51"/>
        <v>Ok</v>
      </c>
      <c r="AA361" s="1">
        <f t="shared" si="46"/>
        <v>6000</v>
      </c>
      <c r="AB361" s="1" t="str">
        <f t="shared" si="52"/>
        <v>ok</v>
      </c>
      <c r="AC361" s="1" t="str">
        <f t="shared" si="53"/>
        <v>Not Returned</v>
      </c>
    </row>
    <row r="362" spans="1:29" x14ac:dyDescent="0.45">
      <c r="A362" s="1" t="s">
        <v>851</v>
      </c>
      <c r="B362" s="2" cm="1">
        <f t="array" ref="B362:D362">DATEVALUE(VLOOKUP(A362,Raw_Data!A361:D2361,{2,3,4},0))</f>
        <v>45352</v>
      </c>
      <c r="C362" s="2">
        <v>45352</v>
      </c>
      <c r="D362" s="2">
        <v>45351</v>
      </c>
      <c r="E362" s="1" t="s">
        <v>2540</v>
      </c>
      <c r="F362" s="1" t="s">
        <v>53</v>
      </c>
      <c r="G362" s="1" t="s">
        <v>54</v>
      </c>
      <c r="H362" s="1" t="s">
        <v>128</v>
      </c>
      <c r="I362" s="1" t="s">
        <v>169</v>
      </c>
      <c r="J362" s="1">
        <v>-1</v>
      </c>
      <c r="K362" s="1">
        <v>1000</v>
      </c>
      <c r="L362" s="1">
        <f t="shared" si="47"/>
        <v>-1000</v>
      </c>
      <c r="M362" s="1" t="s">
        <v>56</v>
      </c>
      <c r="N362" s="1" t="s">
        <v>30</v>
      </c>
      <c r="O362" s="1" t="s">
        <v>31</v>
      </c>
      <c r="P362" s="1" t="s">
        <v>85</v>
      </c>
      <c r="Q362" s="1" t="s">
        <v>45</v>
      </c>
      <c r="R362" s="1" t="s">
        <v>46</v>
      </c>
      <c r="S362" s="1" t="s">
        <v>245</v>
      </c>
      <c r="T362" s="1">
        <v>-1</v>
      </c>
      <c r="U362" s="1" t="str">
        <f t="shared" si="45"/>
        <v>Keep</v>
      </c>
      <c r="V362" s="1" t="str">
        <f t="shared" si="48"/>
        <v>Fix</v>
      </c>
      <c r="W362" s="1" t="str">
        <f>IF(Raw_Data!K362=0,"Missing","Valid")</f>
        <v>Valid</v>
      </c>
      <c r="X362" s="3" t="str">
        <f t="shared" si="49"/>
        <v>Delivery Before Order</v>
      </c>
      <c r="Y362" s="1" t="str">
        <f t="shared" si="50"/>
        <v>Ok</v>
      </c>
      <c r="Z362" s="1" t="str">
        <f t="shared" si="51"/>
        <v>Ok</v>
      </c>
      <c r="AA362" s="1">
        <f t="shared" si="46"/>
        <v>-1000</v>
      </c>
      <c r="AB362" s="1" t="str">
        <f t="shared" si="52"/>
        <v>ok</v>
      </c>
      <c r="AC362" s="1" t="str">
        <f t="shared" si="53"/>
        <v>Wrong Item</v>
      </c>
    </row>
    <row r="363" spans="1:29" x14ac:dyDescent="0.45">
      <c r="A363" s="1" t="s">
        <v>852</v>
      </c>
      <c r="B363" s="2" cm="1">
        <f t="array" ref="B363:D363">DATEVALUE(VLOOKUP(A363,Raw_Data!A362:D2362,{2,3,4},0))</f>
        <v>45440</v>
      </c>
      <c r="C363" s="2">
        <v>45442</v>
      </c>
      <c r="D363" s="2">
        <v>45449</v>
      </c>
      <c r="E363" s="1" t="s">
        <v>2546</v>
      </c>
      <c r="F363" s="1" t="s">
        <v>2608</v>
      </c>
      <c r="G363" s="1" t="s">
        <v>41</v>
      </c>
      <c r="H363" s="1" t="s">
        <v>27</v>
      </c>
      <c r="I363" s="1" t="s">
        <v>84</v>
      </c>
      <c r="J363" s="1">
        <v>3</v>
      </c>
      <c r="K363" s="1">
        <v>0</v>
      </c>
      <c r="L363" s="1">
        <f t="shared" si="47"/>
        <v>0</v>
      </c>
      <c r="M363" s="1" t="s">
        <v>56</v>
      </c>
      <c r="N363" s="1" t="s">
        <v>57</v>
      </c>
      <c r="O363" s="1" t="s">
        <v>44</v>
      </c>
      <c r="P363" s="1" t="s">
        <v>85</v>
      </c>
      <c r="Q363" s="1" t="s">
        <v>33</v>
      </c>
      <c r="R363" s="1" t="s">
        <v>46</v>
      </c>
      <c r="S363" s="1" t="s">
        <v>245</v>
      </c>
      <c r="T363" s="1">
        <v>7</v>
      </c>
      <c r="U363" s="1" t="str">
        <f t="shared" si="45"/>
        <v>Keep</v>
      </c>
      <c r="V363" s="1" t="str">
        <f t="shared" si="48"/>
        <v>Ok</v>
      </c>
      <c r="W363" s="1" t="str">
        <f>IF(Raw_Data!K363=0,"Missing","Valid")</f>
        <v>Missing</v>
      </c>
      <c r="X363" s="3" t="str">
        <f t="shared" si="49"/>
        <v>OK</v>
      </c>
      <c r="Y363" s="1" t="str">
        <f t="shared" si="50"/>
        <v>Fix</v>
      </c>
      <c r="Z363" s="1" t="str">
        <f t="shared" si="51"/>
        <v>Ok</v>
      </c>
      <c r="AA363" s="1">
        <f t="shared" si="46"/>
        <v>0</v>
      </c>
      <c r="AB363" s="1" t="str">
        <f t="shared" si="52"/>
        <v>ok</v>
      </c>
      <c r="AC363" s="1" t="str">
        <f t="shared" si="53"/>
        <v>Wrong Item</v>
      </c>
    </row>
    <row r="364" spans="1:29" x14ac:dyDescent="0.45">
      <c r="A364" s="1" t="s">
        <v>853</v>
      </c>
      <c r="B364" s="2" cm="1">
        <f t="array" ref="B364:D364">DATEVALUE(VLOOKUP(A364,Raw_Data!A363:D2363,{2,3,4},0))</f>
        <v>45535</v>
      </c>
      <c r="C364" s="2">
        <v>45533</v>
      </c>
      <c r="D364" s="2">
        <v>45534</v>
      </c>
      <c r="E364" s="1" t="s">
        <v>2541</v>
      </c>
      <c r="F364" s="1" t="s">
        <v>2609</v>
      </c>
      <c r="G364" s="1" t="s">
        <v>116</v>
      </c>
      <c r="H364" s="1" t="s">
        <v>42</v>
      </c>
      <c r="I364" s="1" t="s">
        <v>122</v>
      </c>
      <c r="J364" s="1">
        <v>0</v>
      </c>
      <c r="K364" s="1">
        <v>1000</v>
      </c>
      <c r="L364" s="1">
        <f t="shared" si="47"/>
        <v>0</v>
      </c>
      <c r="M364" s="1" t="s">
        <v>63</v>
      </c>
      <c r="N364" s="1" t="s">
        <v>93</v>
      </c>
      <c r="O364" s="1" t="s">
        <v>79</v>
      </c>
      <c r="P364" s="1" t="s">
        <v>85</v>
      </c>
      <c r="Q364" s="1" t="s">
        <v>33</v>
      </c>
      <c r="R364" s="1" t="s">
        <v>46</v>
      </c>
      <c r="S364" s="1" t="s">
        <v>47</v>
      </c>
      <c r="T364" s="1">
        <v>1</v>
      </c>
      <c r="U364" s="1" t="str">
        <f t="shared" si="45"/>
        <v>Keep</v>
      </c>
      <c r="V364" s="1" t="str">
        <f t="shared" si="48"/>
        <v>Fix</v>
      </c>
      <c r="W364" s="1" t="str">
        <f>IF(Raw_Data!K364=0,"Missing","Valid")</f>
        <v>Valid</v>
      </c>
      <c r="X364" s="3" t="str">
        <f t="shared" si="49"/>
        <v>Dispatch Error</v>
      </c>
      <c r="Y364" s="1" t="str">
        <f t="shared" si="50"/>
        <v>Ok</v>
      </c>
      <c r="Z364" s="1" t="str">
        <f t="shared" si="51"/>
        <v>Ok</v>
      </c>
      <c r="AA364" s="1">
        <f t="shared" si="46"/>
        <v>0</v>
      </c>
      <c r="AB364" s="1" t="str">
        <f t="shared" si="52"/>
        <v>ok</v>
      </c>
      <c r="AC364" s="1" t="str">
        <f t="shared" si="53"/>
        <v>Late Delivery</v>
      </c>
    </row>
    <row r="365" spans="1:29" x14ac:dyDescent="0.45">
      <c r="A365" s="1" t="s">
        <v>854</v>
      </c>
      <c r="B365" s="2" cm="1">
        <f t="array" ref="B365:D365">DATEVALUE(VLOOKUP(A365,Raw_Data!A364:D2364,{2,3,4},0))</f>
        <v>45488</v>
      </c>
      <c r="C365" s="2">
        <v>45490</v>
      </c>
      <c r="D365" s="2">
        <v>45496</v>
      </c>
      <c r="E365" s="1" t="s">
        <v>2591</v>
      </c>
      <c r="F365" s="1" t="s">
        <v>2606</v>
      </c>
      <c r="G365" s="1" t="s">
        <v>26</v>
      </c>
      <c r="H365" s="1" t="s">
        <v>42</v>
      </c>
      <c r="I365" s="1" t="s">
        <v>43</v>
      </c>
      <c r="J365" s="1">
        <v>1</v>
      </c>
      <c r="K365" s="1">
        <v>2000</v>
      </c>
      <c r="L365" s="1">
        <f t="shared" si="47"/>
        <v>2000</v>
      </c>
      <c r="M365" s="1" t="s">
        <v>29</v>
      </c>
      <c r="N365" s="1" t="s">
        <v>57</v>
      </c>
      <c r="O365" s="1" t="s">
        <v>79</v>
      </c>
      <c r="P365" s="1" t="s">
        <v>85</v>
      </c>
      <c r="Q365" s="1" t="s">
        <v>33</v>
      </c>
      <c r="R365" s="1" t="s">
        <v>46</v>
      </c>
      <c r="S365" s="1" t="s">
        <v>245</v>
      </c>
      <c r="T365" s="1">
        <v>6</v>
      </c>
      <c r="U365" s="1" t="str">
        <f t="shared" si="45"/>
        <v>Keep</v>
      </c>
      <c r="V365" s="1" t="str">
        <f t="shared" si="48"/>
        <v>Ok</v>
      </c>
      <c r="W365" s="1" t="str">
        <f>IF(Raw_Data!K365=0,"Missing","Valid")</f>
        <v>Valid</v>
      </c>
      <c r="X365" s="3" t="str">
        <f t="shared" si="49"/>
        <v>OK</v>
      </c>
      <c r="Y365" s="1" t="str">
        <f t="shared" si="50"/>
        <v>Ok</v>
      </c>
      <c r="Z365" s="1" t="str">
        <f t="shared" si="51"/>
        <v>Ok</v>
      </c>
      <c r="AA365" s="1">
        <f t="shared" si="46"/>
        <v>2000</v>
      </c>
      <c r="AB365" s="1" t="str">
        <f t="shared" si="52"/>
        <v>ok</v>
      </c>
      <c r="AC365" s="1" t="str">
        <f t="shared" si="53"/>
        <v>Wrong Item</v>
      </c>
    </row>
    <row r="366" spans="1:29" x14ac:dyDescent="0.45">
      <c r="A366" s="1" t="s">
        <v>855</v>
      </c>
      <c r="B366" s="2" cm="1">
        <f t="array" ref="B366:D366">DATEVALUE(VLOOKUP(A366,Raw_Data!A365:D2365,{2,3,4},0))</f>
        <v>45549</v>
      </c>
      <c r="C366" s="2">
        <v>45552</v>
      </c>
      <c r="D366" s="2">
        <v>45552</v>
      </c>
      <c r="E366" s="1" t="s">
        <v>2579</v>
      </c>
      <c r="F366" s="1" t="s">
        <v>2606</v>
      </c>
      <c r="G366" s="1" t="s">
        <v>26</v>
      </c>
      <c r="H366" s="1" t="s">
        <v>42</v>
      </c>
      <c r="I366" s="1" t="s">
        <v>43</v>
      </c>
      <c r="J366" s="1">
        <v>3</v>
      </c>
      <c r="K366" s="1">
        <v>0</v>
      </c>
      <c r="L366" s="1">
        <f t="shared" si="47"/>
        <v>0</v>
      </c>
      <c r="M366" s="1" t="s">
        <v>29</v>
      </c>
      <c r="N366" s="1" t="s">
        <v>57</v>
      </c>
      <c r="O366" s="1" t="s">
        <v>79</v>
      </c>
      <c r="P366" s="1" t="s">
        <v>58</v>
      </c>
      <c r="Q366" s="1" t="s">
        <v>33</v>
      </c>
      <c r="R366" s="1" t="s">
        <v>34</v>
      </c>
      <c r="S366" s="1" t="s">
        <v>2620</v>
      </c>
      <c r="T366" s="1">
        <v>0</v>
      </c>
      <c r="U366" s="1" t="str">
        <f t="shared" si="45"/>
        <v>Keep</v>
      </c>
      <c r="V366" s="1" t="str">
        <f t="shared" si="48"/>
        <v>Ok</v>
      </c>
      <c r="W366" s="1" t="str">
        <f>IF(Raw_Data!K366=0,"Missing","Valid")</f>
        <v>Missing</v>
      </c>
      <c r="X366" s="3" t="str">
        <f t="shared" si="49"/>
        <v>OK</v>
      </c>
      <c r="Y366" s="1" t="str">
        <f t="shared" si="50"/>
        <v>Fix</v>
      </c>
      <c r="Z366" s="1" t="str">
        <f t="shared" si="51"/>
        <v>Ok</v>
      </c>
      <c r="AA366" s="1">
        <f t="shared" si="46"/>
        <v>0</v>
      </c>
      <c r="AB366" s="1" t="str">
        <f t="shared" si="52"/>
        <v>ok</v>
      </c>
      <c r="AC366" s="1" t="str">
        <f t="shared" si="53"/>
        <v>Not Returned</v>
      </c>
    </row>
    <row r="367" spans="1:29" x14ac:dyDescent="0.45">
      <c r="A367" s="1" t="s">
        <v>856</v>
      </c>
      <c r="B367" s="2" cm="1">
        <f t="array" ref="B367:D367">DATEVALUE(VLOOKUP(A367,Raw_Data!A366:D2366,{2,3,4},0))</f>
        <v>45492</v>
      </c>
      <c r="C367" s="2">
        <v>45495</v>
      </c>
      <c r="D367" s="2">
        <v>45502</v>
      </c>
      <c r="E367" s="1" t="s">
        <v>2561</v>
      </c>
      <c r="F367" s="1" t="s">
        <v>147</v>
      </c>
      <c r="G367" s="1" t="s">
        <v>147</v>
      </c>
      <c r="H367" s="1" t="s">
        <v>27</v>
      </c>
      <c r="I367" s="1" t="s">
        <v>55</v>
      </c>
      <c r="J367" s="1">
        <v>-1</v>
      </c>
      <c r="K367" s="1">
        <v>0</v>
      </c>
      <c r="L367" s="1">
        <f t="shared" si="47"/>
        <v>0</v>
      </c>
      <c r="M367" s="1" t="s">
        <v>56</v>
      </c>
      <c r="N367" s="1" t="s">
        <v>57</v>
      </c>
      <c r="O367" s="1" t="s">
        <v>31</v>
      </c>
      <c r="P367" s="1" t="s">
        <v>58</v>
      </c>
      <c r="Q367" s="1" t="s">
        <v>33</v>
      </c>
      <c r="R367" s="1" t="s">
        <v>46</v>
      </c>
      <c r="S367" s="1" t="s">
        <v>245</v>
      </c>
      <c r="T367" s="1">
        <v>7</v>
      </c>
      <c r="U367" s="1" t="str">
        <f t="shared" si="45"/>
        <v>Keep</v>
      </c>
      <c r="V367" s="1" t="str">
        <f t="shared" si="48"/>
        <v>Fix</v>
      </c>
      <c r="W367" s="1" t="str">
        <f>IF(Raw_Data!K367=0,"Missing","Valid")</f>
        <v>Missing</v>
      </c>
      <c r="X367" s="3" t="str">
        <f t="shared" si="49"/>
        <v>OK</v>
      </c>
      <c r="Y367" s="1" t="str">
        <f t="shared" si="50"/>
        <v>Fix</v>
      </c>
      <c r="Z367" s="1" t="str">
        <f t="shared" si="51"/>
        <v>Ok</v>
      </c>
      <c r="AA367" s="1">
        <f t="shared" si="46"/>
        <v>0</v>
      </c>
      <c r="AB367" s="1" t="str">
        <f t="shared" si="52"/>
        <v>ok</v>
      </c>
      <c r="AC367" s="1" t="str">
        <f t="shared" si="53"/>
        <v>Wrong Item</v>
      </c>
    </row>
    <row r="368" spans="1:29" x14ac:dyDescent="0.45">
      <c r="A368" s="1" t="s">
        <v>857</v>
      </c>
      <c r="B368" s="2" cm="1">
        <f t="array" ref="B368:D368">DATEVALUE(VLOOKUP(A368,Raw_Data!A367:D2367,{2,3,4},0))</f>
        <v>45341</v>
      </c>
      <c r="C368" s="2">
        <v>45344</v>
      </c>
      <c r="D368" s="2">
        <v>45343</v>
      </c>
      <c r="E368" s="1" t="s">
        <v>2564</v>
      </c>
      <c r="F368" s="1" t="s">
        <v>168</v>
      </c>
      <c r="G368" s="1" t="s">
        <v>41</v>
      </c>
      <c r="H368" s="1" t="s">
        <v>27</v>
      </c>
      <c r="I368" s="1" t="s">
        <v>84</v>
      </c>
      <c r="J368" s="1">
        <v>2</v>
      </c>
      <c r="K368" s="1">
        <v>0</v>
      </c>
      <c r="L368" s="1">
        <f t="shared" si="47"/>
        <v>0</v>
      </c>
      <c r="M368" s="1" t="s">
        <v>56</v>
      </c>
      <c r="N368" s="1" t="s">
        <v>57</v>
      </c>
      <c r="O368" s="1" t="s">
        <v>44</v>
      </c>
      <c r="P368" s="1" t="s">
        <v>58</v>
      </c>
      <c r="Q368" s="1" t="s">
        <v>45</v>
      </c>
      <c r="R368" s="1" t="s">
        <v>2620</v>
      </c>
      <c r="S368" s="1" t="s">
        <v>2620</v>
      </c>
      <c r="T368" s="1">
        <v>-1</v>
      </c>
      <c r="U368" s="1" t="str">
        <f t="shared" si="45"/>
        <v>Keep</v>
      </c>
      <c r="V368" s="1" t="str">
        <f t="shared" si="48"/>
        <v>Ok</v>
      </c>
      <c r="W368" s="1" t="str">
        <f>IF(Raw_Data!K368=0,"Missing","Valid")</f>
        <v>Missing</v>
      </c>
      <c r="X368" s="3" t="str">
        <f t="shared" si="49"/>
        <v>Delivery Before Dispatch</v>
      </c>
      <c r="Y368" s="1" t="str">
        <f t="shared" si="50"/>
        <v>Fix</v>
      </c>
      <c r="Z368" s="1" t="str">
        <f t="shared" si="51"/>
        <v>Ok</v>
      </c>
      <c r="AA368" s="1">
        <f t="shared" si="46"/>
        <v>0</v>
      </c>
      <c r="AB368" s="1" t="str">
        <f t="shared" si="52"/>
        <v>ok</v>
      </c>
      <c r="AC368" s="1" t="str">
        <f t="shared" si="53"/>
        <v>Not Returned</v>
      </c>
    </row>
    <row r="369" spans="1:29" x14ac:dyDescent="0.45">
      <c r="A369" s="1" t="s">
        <v>858</v>
      </c>
      <c r="B369" s="2" cm="1">
        <f t="array" ref="B369:D369">DATEVALUE(VLOOKUP(A369,Raw_Data!A368:D2368,{2,3,4},0))</f>
        <v>45328</v>
      </c>
      <c r="C369" s="2">
        <v>45329</v>
      </c>
      <c r="D369" s="2">
        <v>45330</v>
      </c>
      <c r="E369" s="1" t="s">
        <v>2596</v>
      </c>
      <c r="F369" s="1" t="s">
        <v>2608</v>
      </c>
      <c r="G369" s="1" t="s">
        <v>41</v>
      </c>
      <c r="H369" s="1" t="s">
        <v>71</v>
      </c>
      <c r="I369" s="1" t="s">
        <v>72</v>
      </c>
      <c r="J369" s="1">
        <v>-1</v>
      </c>
      <c r="K369" s="1">
        <v>2000</v>
      </c>
      <c r="L369" s="1">
        <f t="shared" si="47"/>
        <v>-2000</v>
      </c>
      <c r="M369" s="1" t="s">
        <v>63</v>
      </c>
      <c r="N369" s="1" t="s">
        <v>93</v>
      </c>
      <c r="O369" s="1" t="s">
        <v>64</v>
      </c>
      <c r="P369" s="1" t="s">
        <v>85</v>
      </c>
      <c r="Q369" s="1" t="s">
        <v>33</v>
      </c>
      <c r="R369" s="1" t="s">
        <v>34</v>
      </c>
      <c r="S369" s="1" t="s">
        <v>2620</v>
      </c>
      <c r="T369" s="1">
        <v>1</v>
      </c>
      <c r="U369" s="1" t="str">
        <f t="shared" si="45"/>
        <v>Keep</v>
      </c>
      <c r="V369" s="1" t="str">
        <f t="shared" si="48"/>
        <v>Fix</v>
      </c>
      <c r="W369" s="1" t="str">
        <f>IF(Raw_Data!K369=0,"Missing","Valid")</f>
        <v>Valid</v>
      </c>
      <c r="X369" s="3" t="str">
        <f t="shared" si="49"/>
        <v>OK</v>
      </c>
      <c r="Y369" s="1" t="str">
        <f t="shared" si="50"/>
        <v>Ok</v>
      </c>
      <c r="Z369" s="1" t="str">
        <f t="shared" si="51"/>
        <v>Ok</v>
      </c>
      <c r="AA369" s="1">
        <f t="shared" si="46"/>
        <v>-2000</v>
      </c>
      <c r="AB369" s="1" t="str">
        <f t="shared" si="52"/>
        <v>ok</v>
      </c>
      <c r="AC369" s="1" t="str">
        <f t="shared" si="53"/>
        <v>Not Returned</v>
      </c>
    </row>
    <row r="370" spans="1:29" x14ac:dyDescent="0.45">
      <c r="A370" s="1" t="s">
        <v>860</v>
      </c>
      <c r="B370" s="2" cm="1">
        <f t="array" ref="B370:D370">DATEVALUE(VLOOKUP(A370,Raw_Data!A369:D2369,{2,3,4},0))</f>
        <v>45621</v>
      </c>
      <c r="C370" s="2">
        <v>45622</v>
      </c>
      <c r="D370" s="2">
        <v>45629</v>
      </c>
      <c r="E370" s="1" t="s">
        <v>2572</v>
      </c>
      <c r="F370" s="1" t="s">
        <v>2608</v>
      </c>
      <c r="G370" s="1" t="s">
        <v>41</v>
      </c>
      <c r="H370" s="1" t="s">
        <v>71</v>
      </c>
      <c r="I370" s="1" t="s">
        <v>117</v>
      </c>
      <c r="J370" s="1">
        <v>-1</v>
      </c>
      <c r="K370" s="1">
        <v>0</v>
      </c>
      <c r="L370" s="1">
        <f t="shared" si="47"/>
        <v>0</v>
      </c>
      <c r="M370" s="1" t="s">
        <v>29</v>
      </c>
      <c r="N370" s="1" t="s">
        <v>93</v>
      </c>
      <c r="O370" s="1" t="s">
        <v>44</v>
      </c>
      <c r="P370" s="1" t="s">
        <v>32</v>
      </c>
      <c r="Q370" s="1" t="s">
        <v>33</v>
      </c>
      <c r="R370" s="1" t="s">
        <v>34</v>
      </c>
      <c r="S370" s="1" t="s">
        <v>2620</v>
      </c>
      <c r="T370" s="1">
        <v>7</v>
      </c>
      <c r="U370" s="1" t="str">
        <f t="shared" si="45"/>
        <v>Keep</v>
      </c>
      <c r="V370" s="1" t="str">
        <f t="shared" si="48"/>
        <v>Fix</v>
      </c>
      <c r="W370" s="1" t="str">
        <f>IF(Raw_Data!K370=0,"Missing","Valid")</f>
        <v>Missing</v>
      </c>
      <c r="X370" s="3" t="str">
        <f t="shared" si="49"/>
        <v>OK</v>
      </c>
      <c r="Y370" s="1" t="str">
        <f t="shared" si="50"/>
        <v>Fix</v>
      </c>
      <c r="Z370" s="1" t="str">
        <f t="shared" si="51"/>
        <v>Ok</v>
      </c>
      <c r="AA370" s="1">
        <f t="shared" si="46"/>
        <v>0</v>
      </c>
      <c r="AB370" s="1" t="str">
        <f t="shared" si="52"/>
        <v>ok</v>
      </c>
      <c r="AC370" s="1" t="str">
        <f t="shared" si="53"/>
        <v>Not Returned</v>
      </c>
    </row>
    <row r="371" spans="1:29" x14ac:dyDescent="0.45">
      <c r="A371" s="1" t="s">
        <v>861</v>
      </c>
      <c r="B371" s="2" cm="1">
        <f t="array" ref="B371:D371">DATEVALUE(VLOOKUP(A371,Raw_Data!A370:D2370,{2,3,4},0))</f>
        <v>45478</v>
      </c>
      <c r="C371" s="2">
        <v>45476</v>
      </c>
      <c r="D371" s="2">
        <v>45476</v>
      </c>
      <c r="E371" s="1" t="s">
        <v>2561</v>
      </c>
      <c r="F371" s="1" t="s">
        <v>168</v>
      </c>
      <c r="G371" s="1" t="s">
        <v>41</v>
      </c>
      <c r="H371" s="1" t="s">
        <v>71</v>
      </c>
      <c r="I371" s="1" t="s">
        <v>117</v>
      </c>
      <c r="J371" s="1">
        <v>1</v>
      </c>
      <c r="K371" s="1">
        <v>1000</v>
      </c>
      <c r="L371" s="1">
        <f t="shared" si="47"/>
        <v>1000</v>
      </c>
      <c r="M371" s="1" t="s">
        <v>63</v>
      </c>
      <c r="N371" s="1" t="s">
        <v>93</v>
      </c>
      <c r="O371" s="1" t="s">
        <v>44</v>
      </c>
      <c r="P371" s="1" t="s">
        <v>32</v>
      </c>
      <c r="Q371" s="1" t="s">
        <v>45</v>
      </c>
      <c r="R371" s="1" t="s">
        <v>2620</v>
      </c>
      <c r="S371" s="1" t="s">
        <v>2620</v>
      </c>
      <c r="T371" s="1">
        <v>0</v>
      </c>
      <c r="U371" s="1" t="str">
        <f t="shared" si="45"/>
        <v>Keep</v>
      </c>
      <c r="V371" s="1" t="str">
        <f t="shared" si="48"/>
        <v>Ok</v>
      </c>
      <c r="W371" s="1" t="str">
        <f>IF(Raw_Data!K371=0,"Missing","Valid")</f>
        <v>Valid</v>
      </c>
      <c r="X371" s="3" t="str">
        <f t="shared" si="49"/>
        <v>Dispatch Error</v>
      </c>
      <c r="Y371" s="1" t="str">
        <f t="shared" si="50"/>
        <v>Ok</v>
      </c>
      <c r="Z371" s="1" t="str">
        <f t="shared" si="51"/>
        <v>Ok</v>
      </c>
      <c r="AA371" s="1">
        <f t="shared" si="46"/>
        <v>1000</v>
      </c>
      <c r="AB371" s="1" t="str">
        <f t="shared" si="52"/>
        <v>ok</v>
      </c>
      <c r="AC371" s="1" t="str">
        <f t="shared" si="53"/>
        <v>Not Returned</v>
      </c>
    </row>
    <row r="372" spans="1:29" x14ac:dyDescent="0.45">
      <c r="A372" s="1" t="s">
        <v>863</v>
      </c>
      <c r="B372" s="2" cm="1">
        <f t="array" ref="B372:D372">DATEVALUE(VLOOKUP(A372,Raw_Data!A371:D2371,{2,3,4},0))</f>
        <v>45484</v>
      </c>
      <c r="C372" s="2">
        <v>45483</v>
      </c>
      <c r="D372" s="2">
        <v>45484</v>
      </c>
      <c r="E372" s="1" t="s">
        <v>2603</v>
      </c>
      <c r="F372" s="1" t="s">
        <v>2607</v>
      </c>
      <c r="G372" s="1" t="s">
        <v>41</v>
      </c>
      <c r="H372" s="1" t="s">
        <v>71</v>
      </c>
      <c r="I372" s="1" t="s">
        <v>117</v>
      </c>
      <c r="J372" s="1">
        <v>-1</v>
      </c>
      <c r="K372" s="1">
        <v>100</v>
      </c>
      <c r="L372" s="1">
        <f t="shared" si="47"/>
        <v>-100</v>
      </c>
      <c r="M372" s="1" t="s">
        <v>63</v>
      </c>
      <c r="N372" s="1" t="s">
        <v>57</v>
      </c>
      <c r="O372" s="1" t="s">
        <v>64</v>
      </c>
      <c r="P372" s="1" t="s">
        <v>85</v>
      </c>
      <c r="Q372" s="1" t="s">
        <v>45</v>
      </c>
      <c r="R372" s="1" t="s">
        <v>2620</v>
      </c>
      <c r="S372" s="1" t="s">
        <v>2620</v>
      </c>
      <c r="T372" s="1">
        <v>1</v>
      </c>
      <c r="U372" s="1" t="str">
        <f t="shared" si="45"/>
        <v>Keep</v>
      </c>
      <c r="V372" s="1" t="str">
        <f t="shared" si="48"/>
        <v>Fix</v>
      </c>
      <c r="W372" s="1" t="str">
        <f>IF(Raw_Data!K372=0,"Missing","Valid")</f>
        <v>Valid</v>
      </c>
      <c r="X372" s="3" t="str">
        <f t="shared" si="49"/>
        <v>Dispatch Error</v>
      </c>
      <c r="Y372" s="1" t="str">
        <f t="shared" si="50"/>
        <v>Ok</v>
      </c>
      <c r="Z372" s="1" t="str">
        <f t="shared" si="51"/>
        <v>Ok</v>
      </c>
      <c r="AA372" s="1">
        <f t="shared" si="46"/>
        <v>-100</v>
      </c>
      <c r="AB372" s="1" t="str">
        <f t="shared" si="52"/>
        <v>ok</v>
      </c>
      <c r="AC372" s="1" t="str">
        <f t="shared" si="53"/>
        <v>Wrong</v>
      </c>
    </row>
    <row r="373" spans="1:29" x14ac:dyDescent="0.45">
      <c r="A373" s="1" t="s">
        <v>865</v>
      </c>
      <c r="B373" s="2" cm="1">
        <f t="array" ref="B373:D373">DATEVALUE(VLOOKUP(A373,Raw_Data!A372:D2372,{2,3,4},0))</f>
        <v>45419</v>
      </c>
      <c r="C373" s="2">
        <v>45417</v>
      </c>
      <c r="D373" s="2">
        <v>45417</v>
      </c>
      <c r="E373" s="1" t="s">
        <v>2561</v>
      </c>
      <c r="F373" s="1" t="s">
        <v>2609</v>
      </c>
      <c r="G373" s="1" t="s">
        <v>116</v>
      </c>
      <c r="H373" s="1" t="s">
        <v>27</v>
      </c>
      <c r="I373" s="1" t="s">
        <v>84</v>
      </c>
      <c r="J373" s="1">
        <v>0</v>
      </c>
      <c r="K373" s="1">
        <v>500</v>
      </c>
      <c r="L373" s="1">
        <f t="shared" si="47"/>
        <v>0</v>
      </c>
      <c r="M373" s="1" t="s">
        <v>63</v>
      </c>
      <c r="N373" s="1" t="s">
        <v>57</v>
      </c>
      <c r="O373" s="1" t="s">
        <v>31</v>
      </c>
      <c r="P373" s="1" t="s">
        <v>58</v>
      </c>
      <c r="Q373" s="1" t="s">
        <v>45</v>
      </c>
      <c r="R373" s="1" t="s">
        <v>2620</v>
      </c>
      <c r="S373" s="1" t="s">
        <v>2620</v>
      </c>
      <c r="T373" s="1">
        <v>0</v>
      </c>
      <c r="U373" s="1" t="str">
        <f t="shared" si="45"/>
        <v>Keep</v>
      </c>
      <c r="V373" s="1" t="str">
        <f t="shared" si="48"/>
        <v>Fix</v>
      </c>
      <c r="W373" s="1" t="str">
        <f>IF(Raw_Data!K373=0,"Missing","Valid")</f>
        <v>Valid</v>
      </c>
      <c r="X373" s="3" t="str">
        <f t="shared" si="49"/>
        <v>Dispatch Error</v>
      </c>
      <c r="Y373" s="1" t="str">
        <f t="shared" si="50"/>
        <v>Ok</v>
      </c>
      <c r="Z373" s="1" t="str">
        <f t="shared" si="51"/>
        <v>Ok</v>
      </c>
      <c r="AA373" s="1">
        <f t="shared" si="46"/>
        <v>0</v>
      </c>
      <c r="AB373" s="1" t="str">
        <f t="shared" si="52"/>
        <v>ok</v>
      </c>
      <c r="AC373" s="1" t="str">
        <f t="shared" si="53"/>
        <v>Not Returned</v>
      </c>
    </row>
    <row r="374" spans="1:29" x14ac:dyDescent="0.45">
      <c r="A374" s="1" t="s">
        <v>866</v>
      </c>
      <c r="B374" s="2" cm="1">
        <f t="array" ref="B374:D374">DATEVALUE(VLOOKUP(A374,Raw_Data!A373:D2373,{2,3,4},0))</f>
        <v>45609</v>
      </c>
      <c r="C374" s="2">
        <v>45607</v>
      </c>
      <c r="D374" s="2">
        <v>45612</v>
      </c>
      <c r="E374" s="1" t="s">
        <v>2526</v>
      </c>
      <c r="F374" s="1" t="s">
        <v>2608</v>
      </c>
      <c r="G374" s="1" t="s">
        <v>41</v>
      </c>
      <c r="H374" s="1" t="s">
        <v>128</v>
      </c>
      <c r="I374" s="1" t="s">
        <v>231</v>
      </c>
      <c r="J374" s="1">
        <v>3</v>
      </c>
      <c r="K374" s="1">
        <v>2000</v>
      </c>
      <c r="L374" s="1">
        <f t="shared" si="47"/>
        <v>6000</v>
      </c>
      <c r="M374" s="1" t="s">
        <v>2619</v>
      </c>
      <c r="N374" s="1" t="s">
        <v>57</v>
      </c>
      <c r="O374" s="1" t="s">
        <v>64</v>
      </c>
      <c r="P374" s="1" t="s">
        <v>32</v>
      </c>
      <c r="Q374" s="1" t="s">
        <v>33</v>
      </c>
      <c r="R374" s="1" t="s">
        <v>34</v>
      </c>
      <c r="S374" s="1" t="s">
        <v>2620</v>
      </c>
      <c r="T374" s="1">
        <v>5</v>
      </c>
      <c r="U374" s="1" t="str">
        <f t="shared" si="45"/>
        <v>Keep</v>
      </c>
      <c r="V374" s="1" t="str">
        <f t="shared" si="48"/>
        <v>Ok</v>
      </c>
      <c r="W374" s="1" t="str">
        <f>IF(Raw_Data!K374=0,"Missing","Valid")</f>
        <v>Valid</v>
      </c>
      <c r="X374" s="3" t="str">
        <f t="shared" si="49"/>
        <v>Dispatch Error</v>
      </c>
      <c r="Y374" s="1" t="str">
        <f t="shared" si="50"/>
        <v>Ok</v>
      </c>
      <c r="Z374" s="1" t="str">
        <f t="shared" si="51"/>
        <v>Ok</v>
      </c>
      <c r="AA374" s="1">
        <f t="shared" si="46"/>
        <v>6000</v>
      </c>
      <c r="AB374" s="1" t="str">
        <f t="shared" si="52"/>
        <v>ok</v>
      </c>
      <c r="AC374" s="1" t="str">
        <f t="shared" si="53"/>
        <v>Not Returned</v>
      </c>
    </row>
    <row r="375" spans="1:29" x14ac:dyDescent="0.45">
      <c r="A375" s="1" t="s">
        <v>867</v>
      </c>
      <c r="B375" s="2" cm="1">
        <f t="array" ref="B375:D375">DATEVALUE(VLOOKUP(A375,Raw_Data!A374:D2374,{2,3,4},0))</f>
        <v>45351</v>
      </c>
      <c r="C375" s="2">
        <v>45352</v>
      </c>
      <c r="D375" s="2">
        <v>45356</v>
      </c>
      <c r="E375" s="1" t="s">
        <v>2569</v>
      </c>
      <c r="F375" s="1" t="s">
        <v>69</v>
      </c>
      <c r="G375" s="1" t="s">
        <v>70</v>
      </c>
      <c r="H375" s="1" t="s">
        <v>128</v>
      </c>
      <c r="I375" s="1" t="s">
        <v>169</v>
      </c>
      <c r="J375" s="1">
        <v>1</v>
      </c>
      <c r="K375" s="1">
        <v>1000</v>
      </c>
      <c r="L375" s="1">
        <f t="shared" si="47"/>
        <v>1000</v>
      </c>
      <c r="M375" s="1" t="s">
        <v>2619</v>
      </c>
      <c r="N375" s="1" t="s">
        <v>30</v>
      </c>
      <c r="O375" s="1" t="s">
        <v>44</v>
      </c>
      <c r="P375" s="1" t="s">
        <v>85</v>
      </c>
      <c r="Q375" s="1" t="s">
        <v>33</v>
      </c>
      <c r="R375" s="1" t="s">
        <v>46</v>
      </c>
      <c r="S375" s="1" t="s">
        <v>245</v>
      </c>
      <c r="T375" s="1">
        <v>4</v>
      </c>
      <c r="U375" s="1" t="str">
        <f t="shared" si="45"/>
        <v>Keep</v>
      </c>
      <c r="V375" s="1" t="str">
        <f t="shared" si="48"/>
        <v>Ok</v>
      </c>
      <c r="W375" s="1" t="str">
        <f>IF(Raw_Data!K375=0,"Missing","Valid")</f>
        <v>Valid</v>
      </c>
      <c r="X375" s="3" t="str">
        <f t="shared" si="49"/>
        <v>OK</v>
      </c>
      <c r="Y375" s="1" t="str">
        <f t="shared" si="50"/>
        <v>Ok</v>
      </c>
      <c r="Z375" s="1" t="str">
        <f t="shared" si="51"/>
        <v>Ok</v>
      </c>
      <c r="AA375" s="1">
        <f t="shared" si="46"/>
        <v>1000</v>
      </c>
      <c r="AB375" s="1" t="str">
        <f t="shared" si="52"/>
        <v>ok</v>
      </c>
      <c r="AC375" s="1" t="str">
        <f t="shared" si="53"/>
        <v>Wrong Item</v>
      </c>
    </row>
    <row r="376" spans="1:29" x14ac:dyDescent="0.45">
      <c r="A376" s="1" t="s">
        <v>868</v>
      </c>
      <c r="B376" s="2" cm="1">
        <f t="array" ref="B376:D376">DATEVALUE(VLOOKUP(A376,Raw_Data!A375:D2375,{2,3,4},0))</f>
        <v>45295</v>
      </c>
      <c r="C376" s="2">
        <v>45293</v>
      </c>
      <c r="D376" s="2">
        <v>45296</v>
      </c>
      <c r="E376" s="1" t="s">
        <v>2588</v>
      </c>
      <c r="F376" s="1" t="s">
        <v>2607</v>
      </c>
      <c r="G376" s="1" t="s">
        <v>41</v>
      </c>
      <c r="H376" s="1" t="s">
        <v>128</v>
      </c>
      <c r="I376" s="1" t="s">
        <v>231</v>
      </c>
      <c r="J376" s="1">
        <v>0</v>
      </c>
      <c r="K376" s="1">
        <v>1000</v>
      </c>
      <c r="L376" s="1">
        <f t="shared" si="47"/>
        <v>0</v>
      </c>
      <c r="M376" s="1" t="s">
        <v>56</v>
      </c>
      <c r="N376" s="1" t="s">
        <v>57</v>
      </c>
      <c r="O376" s="1" t="s">
        <v>64</v>
      </c>
      <c r="P376" s="1" t="s">
        <v>32</v>
      </c>
      <c r="Q376" s="1" t="s">
        <v>45</v>
      </c>
      <c r="R376" s="1" t="s">
        <v>46</v>
      </c>
      <c r="S376" s="1" t="s">
        <v>47</v>
      </c>
      <c r="T376" s="1">
        <v>3</v>
      </c>
      <c r="U376" s="1" t="str">
        <f t="shared" si="45"/>
        <v>Keep</v>
      </c>
      <c r="V376" s="1" t="str">
        <f t="shared" si="48"/>
        <v>Fix</v>
      </c>
      <c r="W376" s="1" t="str">
        <f>IF(Raw_Data!K376=0,"Missing","Valid")</f>
        <v>Valid</v>
      </c>
      <c r="X376" s="3" t="str">
        <f t="shared" si="49"/>
        <v>Dispatch Error</v>
      </c>
      <c r="Y376" s="1" t="str">
        <f t="shared" si="50"/>
        <v>Ok</v>
      </c>
      <c r="Z376" s="1" t="str">
        <f t="shared" si="51"/>
        <v>Ok</v>
      </c>
      <c r="AA376" s="1">
        <f t="shared" si="46"/>
        <v>0</v>
      </c>
      <c r="AB376" s="1" t="str">
        <f t="shared" si="52"/>
        <v>ok</v>
      </c>
      <c r="AC376" s="1" t="str">
        <f t="shared" si="53"/>
        <v>Late Delivery</v>
      </c>
    </row>
    <row r="377" spans="1:29" x14ac:dyDescent="0.45">
      <c r="A377" s="1" t="s">
        <v>869</v>
      </c>
      <c r="B377" s="2" cm="1">
        <f t="array" ref="B377:D377">DATEVALUE(VLOOKUP(A377,Raw_Data!A376:D2376,{2,3,4},0))</f>
        <v>45567</v>
      </c>
      <c r="C377" s="2">
        <v>45566</v>
      </c>
      <c r="D377" s="2">
        <v>45568</v>
      </c>
      <c r="E377" s="1" t="s">
        <v>2584</v>
      </c>
      <c r="F377" s="1" t="s">
        <v>147</v>
      </c>
      <c r="G377" s="1" t="s">
        <v>147</v>
      </c>
      <c r="H377" s="1" t="s">
        <v>27</v>
      </c>
      <c r="I377" s="1" t="s">
        <v>28</v>
      </c>
      <c r="J377" s="1">
        <v>-1</v>
      </c>
      <c r="K377" s="1">
        <v>100</v>
      </c>
      <c r="L377" s="1">
        <f t="shared" si="47"/>
        <v>-100</v>
      </c>
      <c r="M377" s="1" t="s">
        <v>56</v>
      </c>
      <c r="N377" s="1" t="s">
        <v>57</v>
      </c>
      <c r="O377" s="1" t="s">
        <v>44</v>
      </c>
      <c r="P377" s="1" t="s">
        <v>58</v>
      </c>
      <c r="Q377" s="1" t="s">
        <v>45</v>
      </c>
      <c r="R377" s="1" t="s">
        <v>2620</v>
      </c>
      <c r="S377" s="1" t="s">
        <v>2620</v>
      </c>
      <c r="T377" s="1">
        <v>2</v>
      </c>
      <c r="U377" s="1" t="str">
        <f t="shared" si="45"/>
        <v>Keep</v>
      </c>
      <c r="V377" s="1" t="str">
        <f t="shared" si="48"/>
        <v>Fix</v>
      </c>
      <c r="W377" s="1" t="str">
        <f>IF(Raw_Data!K377=0,"Missing","Valid")</f>
        <v>Valid</v>
      </c>
      <c r="X377" s="3" t="str">
        <f t="shared" si="49"/>
        <v>Dispatch Error</v>
      </c>
      <c r="Y377" s="1" t="str">
        <f t="shared" si="50"/>
        <v>Ok</v>
      </c>
      <c r="Z377" s="1" t="str">
        <f t="shared" si="51"/>
        <v>Ok</v>
      </c>
      <c r="AA377" s="1">
        <f t="shared" si="46"/>
        <v>-100</v>
      </c>
      <c r="AB377" s="1" t="str">
        <f t="shared" si="52"/>
        <v>ok</v>
      </c>
      <c r="AC377" s="1" t="str">
        <f t="shared" si="53"/>
        <v>Wrong</v>
      </c>
    </row>
    <row r="378" spans="1:29" x14ac:dyDescent="0.45">
      <c r="A378" s="1" t="s">
        <v>870</v>
      </c>
      <c r="B378" s="2" cm="1">
        <f t="array" ref="B378:D378">DATEVALUE(VLOOKUP(A378,Raw_Data!A377:D2377,{2,3,4},0))</f>
        <v>45434</v>
      </c>
      <c r="C378" s="2">
        <v>45434</v>
      </c>
      <c r="D378" s="2">
        <v>45436</v>
      </c>
      <c r="E378" s="1" t="s">
        <v>2553</v>
      </c>
      <c r="F378" s="1" t="s">
        <v>147</v>
      </c>
      <c r="G378" s="1" t="s">
        <v>147</v>
      </c>
      <c r="H378" s="1" t="s">
        <v>71</v>
      </c>
      <c r="I378" s="1" t="s">
        <v>72</v>
      </c>
      <c r="J378" s="1">
        <v>3</v>
      </c>
      <c r="K378" s="1">
        <v>500</v>
      </c>
      <c r="L378" s="1">
        <f t="shared" si="47"/>
        <v>1500</v>
      </c>
      <c r="M378" s="1" t="s">
        <v>63</v>
      </c>
      <c r="N378" s="1" t="s">
        <v>30</v>
      </c>
      <c r="O378" s="1" t="s">
        <v>44</v>
      </c>
      <c r="P378" s="1" t="s">
        <v>58</v>
      </c>
      <c r="Q378" s="1" t="s">
        <v>33</v>
      </c>
      <c r="R378" s="1" t="s">
        <v>2620</v>
      </c>
      <c r="S378" s="1" t="s">
        <v>2620</v>
      </c>
      <c r="T378" s="1">
        <v>2</v>
      </c>
      <c r="U378" s="1" t="str">
        <f t="shared" si="45"/>
        <v>Keep</v>
      </c>
      <c r="V378" s="1" t="str">
        <f t="shared" si="48"/>
        <v>Ok</v>
      </c>
      <c r="W378" s="1" t="str">
        <f>IF(Raw_Data!K378=0,"Missing","Valid")</f>
        <v>Valid</v>
      </c>
      <c r="X378" s="3" t="str">
        <f t="shared" si="49"/>
        <v>OK</v>
      </c>
      <c r="Y378" s="1" t="str">
        <f t="shared" si="50"/>
        <v>Ok</v>
      </c>
      <c r="Z378" s="1" t="str">
        <f t="shared" si="51"/>
        <v>Ok</v>
      </c>
      <c r="AA378" s="1">
        <f t="shared" si="46"/>
        <v>1500</v>
      </c>
      <c r="AB378" s="1" t="str">
        <f t="shared" si="52"/>
        <v>ok</v>
      </c>
      <c r="AC378" s="1" t="str">
        <f t="shared" si="53"/>
        <v>Not Returned</v>
      </c>
    </row>
    <row r="379" spans="1:29" x14ac:dyDescent="0.45">
      <c r="A379" s="1" t="s">
        <v>871</v>
      </c>
      <c r="B379" s="2" cm="1">
        <f t="array" ref="B379:D379">DATEVALUE(VLOOKUP(A379,Raw_Data!A378:D2378,{2,3,4},0))</f>
        <v>45547</v>
      </c>
      <c r="C379" s="2">
        <v>45545</v>
      </c>
      <c r="D379" s="2">
        <v>45550</v>
      </c>
      <c r="E379" s="1" t="s">
        <v>2578</v>
      </c>
      <c r="F379" s="1" t="s">
        <v>2608</v>
      </c>
      <c r="G379" s="1" t="s">
        <v>41</v>
      </c>
      <c r="H379" s="1" t="s">
        <v>71</v>
      </c>
      <c r="I379" s="1" t="s">
        <v>92</v>
      </c>
      <c r="J379" s="1">
        <v>2</v>
      </c>
      <c r="K379" s="1">
        <v>1000</v>
      </c>
      <c r="L379" s="1">
        <f t="shared" si="47"/>
        <v>2000</v>
      </c>
      <c r="M379" s="1" t="s">
        <v>63</v>
      </c>
      <c r="N379" s="1" t="s">
        <v>93</v>
      </c>
      <c r="O379" s="1" t="s">
        <v>31</v>
      </c>
      <c r="P379" s="1" t="s">
        <v>32</v>
      </c>
      <c r="Q379" s="1" t="s">
        <v>45</v>
      </c>
      <c r="R379" s="1" t="s">
        <v>2620</v>
      </c>
      <c r="S379" s="1" t="s">
        <v>2620</v>
      </c>
      <c r="T379" s="1">
        <v>5</v>
      </c>
      <c r="U379" s="1" t="str">
        <f t="shared" si="45"/>
        <v>Keep</v>
      </c>
      <c r="V379" s="1" t="str">
        <f t="shared" si="48"/>
        <v>Ok</v>
      </c>
      <c r="W379" s="1" t="str">
        <f>IF(Raw_Data!K379=0,"Missing","Valid")</f>
        <v>Valid</v>
      </c>
      <c r="X379" s="3" t="str">
        <f t="shared" si="49"/>
        <v>Dispatch Error</v>
      </c>
      <c r="Y379" s="1" t="str">
        <f t="shared" si="50"/>
        <v>Ok</v>
      </c>
      <c r="Z379" s="1" t="str">
        <f t="shared" si="51"/>
        <v>Ok</v>
      </c>
      <c r="AA379" s="1">
        <f t="shared" si="46"/>
        <v>2000</v>
      </c>
      <c r="AB379" s="1" t="str">
        <f t="shared" si="52"/>
        <v>ok</v>
      </c>
      <c r="AC379" s="1" t="str">
        <f t="shared" si="53"/>
        <v>Not Returned</v>
      </c>
    </row>
    <row r="380" spans="1:29" x14ac:dyDescent="0.45">
      <c r="A380" s="1" t="s">
        <v>872</v>
      </c>
      <c r="B380" s="2" cm="1">
        <f t="array" ref="B380:D380">DATEVALUE(VLOOKUP(A380,Raw_Data!A379:D2379,{2,3,4},0))</f>
        <v>45459</v>
      </c>
      <c r="C380" s="2">
        <v>45461</v>
      </c>
      <c r="D380" s="2">
        <v>45465</v>
      </c>
      <c r="E380" s="1" t="s">
        <v>2548</v>
      </c>
      <c r="F380" s="1" t="s">
        <v>2607</v>
      </c>
      <c r="G380" s="1" t="s">
        <v>41</v>
      </c>
      <c r="H380" s="1" t="s">
        <v>42</v>
      </c>
      <c r="I380" s="1" t="s">
        <v>78</v>
      </c>
      <c r="J380" s="1">
        <v>0</v>
      </c>
      <c r="K380" s="1">
        <v>2000</v>
      </c>
      <c r="L380" s="1">
        <f t="shared" si="47"/>
        <v>0</v>
      </c>
      <c r="M380" s="1" t="s">
        <v>2619</v>
      </c>
      <c r="N380" s="1" t="s">
        <v>93</v>
      </c>
      <c r="O380" s="1" t="s">
        <v>64</v>
      </c>
      <c r="P380" s="1" t="s">
        <v>32</v>
      </c>
      <c r="Q380" s="1" t="s">
        <v>33</v>
      </c>
      <c r="R380" s="1" t="s">
        <v>34</v>
      </c>
      <c r="S380" s="1" t="s">
        <v>2620</v>
      </c>
      <c r="T380" s="1">
        <v>4</v>
      </c>
      <c r="U380" s="1" t="str">
        <f t="shared" si="45"/>
        <v>Keep</v>
      </c>
      <c r="V380" s="1" t="str">
        <f t="shared" si="48"/>
        <v>Fix</v>
      </c>
      <c r="W380" s="1" t="str">
        <f>IF(Raw_Data!K380=0,"Missing","Valid")</f>
        <v>Valid</v>
      </c>
      <c r="X380" s="3" t="str">
        <f t="shared" si="49"/>
        <v>OK</v>
      </c>
      <c r="Y380" s="1" t="str">
        <f t="shared" si="50"/>
        <v>Ok</v>
      </c>
      <c r="Z380" s="1" t="str">
        <f t="shared" si="51"/>
        <v>Ok</v>
      </c>
      <c r="AA380" s="1">
        <f t="shared" si="46"/>
        <v>0</v>
      </c>
      <c r="AB380" s="1" t="str">
        <f t="shared" si="52"/>
        <v>ok</v>
      </c>
      <c r="AC380" s="1" t="str">
        <f t="shared" si="53"/>
        <v>Not Returned</v>
      </c>
    </row>
    <row r="381" spans="1:29" x14ac:dyDescent="0.45">
      <c r="A381" s="1" t="s">
        <v>873</v>
      </c>
      <c r="B381" s="2" cm="1">
        <f t="array" ref="B381:D381">DATEVALUE(VLOOKUP(A381,Raw_Data!A380:D2380,{2,3,4},0))</f>
        <v>45581</v>
      </c>
      <c r="C381" s="2">
        <v>45579</v>
      </c>
      <c r="D381" s="2">
        <v>45579</v>
      </c>
      <c r="E381" s="1" t="s">
        <v>2544</v>
      </c>
      <c r="F381" s="1" t="s">
        <v>2609</v>
      </c>
      <c r="G381" s="1" t="s">
        <v>116</v>
      </c>
      <c r="H381" s="1" t="s">
        <v>27</v>
      </c>
      <c r="I381" s="1" t="s">
        <v>84</v>
      </c>
      <c r="J381" s="1">
        <v>3</v>
      </c>
      <c r="K381" s="1">
        <v>500</v>
      </c>
      <c r="L381" s="1">
        <f t="shared" si="47"/>
        <v>1500</v>
      </c>
      <c r="M381" s="1" t="s">
        <v>56</v>
      </c>
      <c r="N381" s="1" t="s">
        <v>30</v>
      </c>
      <c r="O381" s="1" t="s">
        <v>79</v>
      </c>
      <c r="P381" s="1" t="s">
        <v>58</v>
      </c>
      <c r="Q381" s="1" t="s">
        <v>33</v>
      </c>
      <c r="R381" s="1" t="s">
        <v>2620</v>
      </c>
      <c r="S381" s="1" t="s">
        <v>2620</v>
      </c>
      <c r="T381" s="1">
        <v>0</v>
      </c>
      <c r="U381" s="1" t="str">
        <f t="shared" si="45"/>
        <v>Keep</v>
      </c>
      <c r="V381" s="1" t="str">
        <f t="shared" si="48"/>
        <v>Ok</v>
      </c>
      <c r="W381" s="1" t="str">
        <f>IF(Raw_Data!K381=0,"Missing","Valid")</f>
        <v>Valid</v>
      </c>
      <c r="X381" s="3" t="str">
        <f t="shared" si="49"/>
        <v>Dispatch Error</v>
      </c>
      <c r="Y381" s="1" t="str">
        <f t="shared" si="50"/>
        <v>Ok</v>
      </c>
      <c r="Z381" s="1" t="str">
        <f t="shared" si="51"/>
        <v>Ok</v>
      </c>
      <c r="AA381" s="1">
        <f t="shared" si="46"/>
        <v>1500</v>
      </c>
      <c r="AB381" s="1" t="str">
        <f t="shared" si="52"/>
        <v>ok</v>
      </c>
      <c r="AC381" s="1" t="str">
        <f t="shared" si="53"/>
        <v>Not Returned</v>
      </c>
    </row>
    <row r="382" spans="1:29" x14ac:dyDescent="0.45">
      <c r="A382" s="1" t="s">
        <v>874</v>
      </c>
      <c r="B382" s="2" cm="1">
        <f t="array" ref="B382:D382">DATEVALUE(VLOOKUP(A382,Raw_Data!A381:D2381,{2,3,4},0))</f>
        <v>45509</v>
      </c>
      <c r="C382" s="2">
        <v>45508</v>
      </c>
      <c r="D382" s="2">
        <v>45513</v>
      </c>
      <c r="E382" s="1" t="s">
        <v>2579</v>
      </c>
      <c r="F382" s="1" t="s">
        <v>2609</v>
      </c>
      <c r="G382" s="1" t="s">
        <v>116</v>
      </c>
      <c r="H382" s="1" t="s">
        <v>71</v>
      </c>
      <c r="I382" s="1" t="s">
        <v>117</v>
      </c>
      <c r="J382" s="1">
        <v>0</v>
      </c>
      <c r="K382" s="1">
        <v>100</v>
      </c>
      <c r="L382" s="1">
        <f t="shared" si="47"/>
        <v>0</v>
      </c>
      <c r="M382" s="1" t="s">
        <v>63</v>
      </c>
      <c r="N382" s="1" t="s">
        <v>93</v>
      </c>
      <c r="O382" s="1" t="s">
        <v>64</v>
      </c>
      <c r="P382" s="1" t="s">
        <v>58</v>
      </c>
      <c r="Q382" s="1" t="s">
        <v>45</v>
      </c>
      <c r="R382" s="1" t="s">
        <v>34</v>
      </c>
      <c r="S382" s="1" t="s">
        <v>2620</v>
      </c>
      <c r="T382" s="1">
        <v>5</v>
      </c>
      <c r="U382" s="1" t="str">
        <f t="shared" si="45"/>
        <v>Keep</v>
      </c>
      <c r="V382" s="1" t="str">
        <f t="shared" si="48"/>
        <v>Fix</v>
      </c>
      <c r="W382" s="1" t="str">
        <f>IF(Raw_Data!K382=0,"Missing","Valid")</f>
        <v>Valid</v>
      </c>
      <c r="X382" s="3" t="str">
        <f t="shared" si="49"/>
        <v>Dispatch Error</v>
      </c>
      <c r="Y382" s="1" t="str">
        <f t="shared" si="50"/>
        <v>Ok</v>
      </c>
      <c r="Z382" s="1" t="str">
        <f t="shared" si="51"/>
        <v>Ok</v>
      </c>
      <c r="AA382" s="1">
        <f t="shared" si="46"/>
        <v>0</v>
      </c>
      <c r="AB382" s="1" t="str">
        <f t="shared" si="52"/>
        <v>ok</v>
      </c>
      <c r="AC382" s="1" t="str">
        <f t="shared" si="53"/>
        <v>Not Returned</v>
      </c>
    </row>
    <row r="383" spans="1:29" x14ac:dyDescent="0.45">
      <c r="A383" s="1" t="s">
        <v>875</v>
      </c>
      <c r="B383" s="2" cm="1">
        <f t="array" ref="B383:D383">DATEVALUE(VLOOKUP(A383,Raw_Data!A382:D2382,{2,3,4},0))</f>
        <v>45464</v>
      </c>
      <c r="C383" s="2">
        <v>45466</v>
      </c>
      <c r="D383" s="2">
        <v>45473</v>
      </c>
      <c r="E383" s="1" t="s">
        <v>2530</v>
      </c>
      <c r="F383" s="1" t="s">
        <v>53</v>
      </c>
      <c r="G383" s="1" t="s">
        <v>54</v>
      </c>
      <c r="H383" s="1" t="s">
        <v>71</v>
      </c>
      <c r="I383" s="1" t="s">
        <v>72</v>
      </c>
      <c r="J383" s="1">
        <v>0</v>
      </c>
      <c r="K383" s="1">
        <v>100</v>
      </c>
      <c r="L383" s="1">
        <f t="shared" si="47"/>
        <v>0</v>
      </c>
      <c r="M383" s="1" t="s">
        <v>63</v>
      </c>
      <c r="N383" s="1" t="s">
        <v>93</v>
      </c>
      <c r="O383" s="1" t="s">
        <v>44</v>
      </c>
      <c r="P383" s="1" t="s">
        <v>85</v>
      </c>
      <c r="Q383" s="1" t="s">
        <v>33</v>
      </c>
      <c r="R383" s="1" t="s">
        <v>2620</v>
      </c>
      <c r="S383" s="1" t="s">
        <v>2620</v>
      </c>
      <c r="T383" s="1">
        <v>7</v>
      </c>
      <c r="U383" s="1" t="str">
        <f t="shared" si="45"/>
        <v>Keep</v>
      </c>
      <c r="V383" s="1" t="str">
        <f t="shared" si="48"/>
        <v>Fix</v>
      </c>
      <c r="W383" s="1" t="str">
        <f>IF(Raw_Data!K383=0,"Missing","Valid")</f>
        <v>Valid</v>
      </c>
      <c r="X383" s="3" t="str">
        <f t="shared" si="49"/>
        <v>OK</v>
      </c>
      <c r="Y383" s="1" t="str">
        <f t="shared" si="50"/>
        <v>Ok</v>
      </c>
      <c r="Z383" s="1" t="str">
        <f t="shared" si="51"/>
        <v>Ok</v>
      </c>
      <c r="AA383" s="1">
        <f t="shared" si="46"/>
        <v>0</v>
      </c>
      <c r="AB383" s="1" t="str">
        <f t="shared" si="52"/>
        <v>ok</v>
      </c>
      <c r="AC383" s="1" t="str">
        <f t="shared" si="53"/>
        <v>Not Returned</v>
      </c>
    </row>
    <row r="384" spans="1:29" x14ac:dyDescent="0.45">
      <c r="A384" s="1" t="s">
        <v>876</v>
      </c>
      <c r="B384" s="2" cm="1">
        <f t="array" ref="B384:D384">DATEVALUE(VLOOKUP(A384,Raw_Data!A383:D2383,{2,3,4},0))</f>
        <v>45490</v>
      </c>
      <c r="C384" s="2">
        <v>45489</v>
      </c>
      <c r="D384" s="2">
        <v>45491</v>
      </c>
      <c r="E384" s="1" t="s">
        <v>2530</v>
      </c>
      <c r="F384" s="1" t="s">
        <v>168</v>
      </c>
      <c r="G384" s="1" t="s">
        <v>41</v>
      </c>
      <c r="H384" s="1" t="s">
        <v>27</v>
      </c>
      <c r="I384" s="1" t="s">
        <v>84</v>
      </c>
      <c r="J384" s="1">
        <v>1</v>
      </c>
      <c r="K384" s="1">
        <v>1000</v>
      </c>
      <c r="L384" s="1">
        <f t="shared" si="47"/>
        <v>1000</v>
      </c>
      <c r="M384" s="1" t="s">
        <v>63</v>
      </c>
      <c r="N384" s="1" t="s">
        <v>93</v>
      </c>
      <c r="O384" s="1" t="s">
        <v>44</v>
      </c>
      <c r="P384" s="1" t="s">
        <v>58</v>
      </c>
      <c r="Q384" s="1" t="s">
        <v>45</v>
      </c>
      <c r="R384" s="1" t="s">
        <v>34</v>
      </c>
      <c r="S384" s="1" t="s">
        <v>2620</v>
      </c>
      <c r="T384" s="1">
        <v>2</v>
      </c>
      <c r="U384" s="1" t="str">
        <f t="shared" si="45"/>
        <v>Keep</v>
      </c>
      <c r="V384" s="1" t="str">
        <f t="shared" si="48"/>
        <v>Ok</v>
      </c>
      <c r="W384" s="1" t="str">
        <f>IF(Raw_Data!K384=0,"Missing","Valid")</f>
        <v>Valid</v>
      </c>
      <c r="X384" s="3" t="str">
        <f t="shared" si="49"/>
        <v>Dispatch Error</v>
      </c>
      <c r="Y384" s="1" t="str">
        <f t="shared" si="50"/>
        <v>Ok</v>
      </c>
      <c r="Z384" s="1" t="str">
        <f t="shared" si="51"/>
        <v>Ok</v>
      </c>
      <c r="AA384" s="1">
        <f t="shared" si="46"/>
        <v>1000</v>
      </c>
      <c r="AB384" s="1" t="str">
        <f t="shared" si="52"/>
        <v>ok</v>
      </c>
      <c r="AC384" s="1" t="str">
        <f t="shared" si="53"/>
        <v>Not Returned</v>
      </c>
    </row>
    <row r="385" spans="1:29" x14ac:dyDescent="0.45">
      <c r="A385" s="1" t="s">
        <v>877</v>
      </c>
      <c r="B385" s="2" cm="1">
        <f t="array" ref="B385:D385">DATEVALUE(VLOOKUP(A385,Raw_Data!A384:D2384,{2,3,4},0))</f>
        <v>45563</v>
      </c>
      <c r="C385" s="2">
        <v>45561</v>
      </c>
      <c r="D385" s="2">
        <v>45568</v>
      </c>
      <c r="E385" s="1" t="s">
        <v>2562</v>
      </c>
      <c r="F385" s="1" t="s">
        <v>53</v>
      </c>
      <c r="G385" s="1" t="s">
        <v>54</v>
      </c>
      <c r="H385" s="1" t="s">
        <v>71</v>
      </c>
      <c r="I385" s="1" t="s">
        <v>92</v>
      </c>
      <c r="J385" s="1">
        <v>2</v>
      </c>
      <c r="K385" s="1">
        <v>100</v>
      </c>
      <c r="L385" s="1">
        <f t="shared" si="47"/>
        <v>200</v>
      </c>
      <c r="M385" s="1" t="s">
        <v>63</v>
      </c>
      <c r="N385" s="1" t="s">
        <v>93</v>
      </c>
      <c r="O385" s="1" t="s">
        <v>44</v>
      </c>
      <c r="P385" s="1" t="s">
        <v>85</v>
      </c>
      <c r="Q385" s="1" t="s">
        <v>33</v>
      </c>
      <c r="R385" s="1" t="s">
        <v>34</v>
      </c>
      <c r="S385" s="1" t="s">
        <v>2620</v>
      </c>
      <c r="T385" s="1">
        <v>7</v>
      </c>
      <c r="U385" s="1" t="str">
        <f t="shared" si="45"/>
        <v>Keep</v>
      </c>
      <c r="V385" s="1" t="str">
        <f t="shared" si="48"/>
        <v>Ok</v>
      </c>
      <c r="W385" s="1" t="str">
        <f>IF(Raw_Data!K385=0,"Missing","Valid")</f>
        <v>Valid</v>
      </c>
      <c r="X385" s="3" t="str">
        <f t="shared" si="49"/>
        <v>Dispatch Error</v>
      </c>
      <c r="Y385" s="1" t="str">
        <f t="shared" si="50"/>
        <v>Ok</v>
      </c>
      <c r="Z385" s="1" t="str">
        <f t="shared" si="51"/>
        <v>Ok</v>
      </c>
      <c r="AA385" s="1">
        <f t="shared" si="46"/>
        <v>200</v>
      </c>
      <c r="AB385" s="1" t="str">
        <f t="shared" si="52"/>
        <v>ok</v>
      </c>
      <c r="AC385" s="1" t="str">
        <f t="shared" si="53"/>
        <v>Not Returned</v>
      </c>
    </row>
    <row r="386" spans="1:29" x14ac:dyDescent="0.45">
      <c r="A386" s="1" t="s">
        <v>878</v>
      </c>
      <c r="B386" s="2" cm="1">
        <f t="array" ref="B386:D386">DATEVALUE(VLOOKUP(A386,Raw_Data!A385:D2385,{2,3,4},0))</f>
        <v>45343</v>
      </c>
      <c r="C386" s="2">
        <v>45345</v>
      </c>
      <c r="D386" s="2">
        <v>45344</v>
      </c>
      <c r="E386" s="1" t="s">
        <v>2585</v>
      </c>
      <c r="F386" s="1" t="s">
        <v>69</v>
      </c>
      <c r="G386" s="1" t="s">
        <v>70</v>
      </c>
      <c r="H386" s="1" t="s">
        <v>42</v>
      </c>
      <c r="I386" s="1" t="s">
        <v>78</v>
      </c>
      <c r="J386" s="1">
        <v>0</v>
      </c>
      <c r="K386" s="1">
        <v>0</v>
      </c>
      <c r="L386" s="1">
        <f t="shared" si="47"/>
        <v>0</v>
      </c>
      <c r="M386" s="1" t="s">
        <v>2619</v>
      </c>
      <c r="N386" s="1" t="s">
        <v>57</v>
      </c>
      <c r="O386" s="1" t="s">
        <v>44</v>
      </c>
      <c r="P386" s="1" t="s">
        <v>32</v>
      </c>
      <c r="Q386" s="1" t="s">
        <v>45</v>
      </c>
      <c r="R386" s="1" t="s">
        <v>2620</v>
      </c>
      <c r="S386" s="1" t="s">
        <v>2620</v>
      </c>
      <c r="T386" s="1">
        <v>-1</v>
      </c>
      <c r="U386" s="1" t="str">
        <f t="shared" ref="U386:U449" si="54">IF(COUNTIF(A386:A2385,A386)=1,"Keep","Duplicate")</f>
        <v>Keep</v>
      </c>
      <c r="V386" s="1" t="str">
        <f t="shared" si="48"/>
        <v>Fix</v>
      </c>
      <c r="W386" s="1" t="str">
        <f>IF(Raw_Data!K386=0,"Missing","Valid")</f>
        <v>Missing</v>
      </c>
      <c r="X386" s="3" t="str">
        <f t="shared" si="49"/>
        <v>Delivery Before Dispatch</v>
      </c>
      <c r="Y386" s="1" t="str">
        <f t="shared" si="50"/>
        <v>Fix</v>
      </c>
      <c r="Z386" s="1" t="str">
        <f t="shared" si="51"/>
        <v>Ok</v>
      </c>
      <c r="AA386" s="1">
        <f t="shared" ref="AA386:AA449" si="55">IF(OR(L386="",L386&lt;&gt;J386*K386),J386*K386,L386)</f>
        <v>0</v>
      </c>
      <c r="AB386" s="1" t="str">
        <f t="shared" si="52"/>
        <v>ok</v>
      </c>
      <c r="AC386" s="1" t="str">
        <f t="shared" si="53"/>
        <v>Not Returned</v>
      </c>
    </row>
    <row r="387" spans="1:29" x14ac:dyDescent="0.45">
      <c r="A387" s="1" t="s">
        <v>879</v>
      </c>
      <c r="B387" s="2" cm="1">
        <f t="array" ref="B387:D387">DATEVALUE(VLOOKUP(A387,Raw_Data!A386:D2386,{2,3,4},0))</f>
        <v>45297</v>
      </c>
      <c r="C387" s="2">
        <v>45299</v>
      </c>
      <c r="D387" s="2">
        <v>45298</v>
      </c>
      <c r="E387" s="1" t="s">
        <v>2560</v>
      </c>
      <c r="F387" s="1" t="s">
        <v>2606</v>
      </c>
      <c r="G387" s="1" t="s">
        <v>26</v>
      </c>
      <c r="H387" s="1" t="s">
        <v>71</v>
      </c>
      <c r="I387" s="1" t="s">
        <v>117</v>
      </c>
      <c r="J387" s="1">
        <v>1</v>
      </c>
      <c r="K387" s="1">
        <v>1000</v>
      </c>
      <c r="L387" s="1">
        <f t="shared" ref="L387:L450" si="56">J387*K387</f>
        <v>1000</v>
      </c>
      <c r="M387" s="1" t="s">
        <v>63</v>
      </c>
      <c r="N387" s="1" t="s">
        <v>57</v>
      </c>
      <c r="O387" s="1" t="s">
        <v>31</v>
      </c>
      <c r="P387" s="1" t="s">
        <v>85</v>
      </c>
      <c r="Q387" s="1" t="s">
        <v>33</v>
      </c>
      <c r="R387" s="1" t="s">
        <v>34</v>
      </c>
      <c r="S387" s="1" t="s">
        <v>2620</v>
      </c>
      <c r="T387" s="1">
        <v>-1</v>
      </c>
      <c r="U387" s="1" t="str">
        <f t="shared" si="54"/>
        <v>Keep</v>
      </c>
      <c r="V387" s="1" t="str">
        <f t="shared" ref="V387:V450" si="57">IF(J387&lt;=0,"Fix","Ok")</f>
        <v>Ok</v>
      </c>
      <c r="W387" s="1" t="str">
        <f>IF(Raw_Data!K387=0,"Missing","Valid")</f>
        <v>Valid</v>
      </c>
      <c r="X387" s="3" t="str">
        <f t="shared" ref="X387:X450" si="58">IF(C387&lt;B387,"Dispatch Error",IF(D387&lt;B387,"Delivery Before Order",IF(D387&lt;C387,"Delivery Before Dispatch","OK")))</f>
        <v>Delivery Before Dispatch</v>
      </c>
      <c r="Y387" s="1" t="str">
        <f t="shared" ref="Y387:Y450" si="59">IF(K387&lt;=0,"Fix","Ok")</f>
        <v>Ok</v>
      </c>
      <c r="Z387" s="1" t="str">
        <f t="shared" ref="Z387:Z450" si="60">IF(L387="","Blank",IF(L387=J387*K387,"Ok","Wrong"))</f>
        <v>Ok</v>
      </c>
      <c r="AA387" s="1">
        <f t="shared" si="55"/>
        <v>1000</v>
      </c>
      <c r="AB387" s="1" t="str">
        <f t="shared" ref="AB387:AB450" si="61">IF(M387="","Missing","ok")</f>
        <v>ok</v>
      </c>
      <c r="AC387" s="1" t="str">
        <f t="shared" ref="AC387:AC450" si="62">IF(R387="No","Not Returned",IF(R387="Yes",IF(S387="","Unknown",S387),IF(L387&lt;0,"Wrong",IF(OR(O387="Delayed",O387="In Transit",O387="On Time"),"Not Returned",""))))</f>
        <v>Not Returned</v>
      </c>
    </row>
    <row r="388" spans="1:29" x14ac:dyDescent="0.45">
      <c r="A388" s="1" t="s">
        <v>880</v>
      </c>
      <c r="B388" s="2" cm="1">
        <f t="array" ref="B388:D388">DATEVALUE(VLOOKUP(A388,Raw_Data!A387:D2387,{2,3,4},0))</f>
        <v>45516</v>
      </c>
      <c r="C388" s="2">
        <v>45518</v>
      </c>
      <c r="D388" s="2">
        <v>45524</v>
      </c>
      <c r="E388" s="1" t="s">
        <v>2558</v>
      </c>
      <c r="F388" s="1" t="s">
        <v>2609</v>
      </c>
      <c r="G388" s="1" t="s">
        <v>116</v>
      </c>
      <c r="H388" s="1" t="s">
        <v>128</v>
      </c>
      <c r="I388" s="1" t="s">
        <v>231</v>
      </c>
      <c r="J388" s="1">
        <v>2</v>
      </c>
      <c r="K388" s="1">
        <v>2000</v>
      </c>
      <c r="L388" s="1">
        <f t="shared" si="56"/>
        <v>4000</v>
      </c>
      <c r="M388" s="1" t="s">
        <v>56</v>
      </c>
      <c r="N388" s="1" t="s">
        <v>57</v>
      </c>
      <c r="O388" s="1" t="s">
        <v>44</v>
      </c>
      <c r="P388" s="1" t="s">
        <v>58</v>
      </c>
      <c r="Q388" s="1" t="s">
        <v>33</v>
      </c>
      <c r="R388" s="1" t="s">
        <v>2620</v>
      </c>
      <c r="S388" s="1" t="s">
        <v>2620</v>
      </c>
      <c r="T388" s="1">
        <v>6</v>
      </c>
      <c r="U388" s="1" t="str">
        <f t="shared" si="54"/>
        <v>Keep</v>
      </c>
      <c r="V388" s="1" t="str">
        <f t="shared" si="57"/>
        <v>Ok</v>
      </c>
      <c r="W388" s="1" t="str">
        <f>IF(Raw_Data!K388=0,"Missing","Valid")</f>
        <v>Valid</v>
      </c>
      <c r="X388" s="3" t="str">
        <f t="shared" si="58"/>
        <v>OK</v>
      </c>
      <c r="Y388" s="1" t="str">
        <f t="shared" si="59"/>
        <v>Ok</v>
      </c>
      <c r="Z388" s="1" t="str">
        <f t="shared" si="60"/>
        <v>Ok</v>
      </c>
      <c r="AA388" s="1">
        <f t="shared" si="55"/>
        <v>4000</v>
      </c>
      <c r="AB388" s="1" t="str">
        <f t="shared" si="61"/>
        <v>ok</v>
      </c>
      <c r="AC388" s="1" t="str">
        <f t="shared" si="62"/>
        <v>Not Returned</v>
      </c>
    </row>
    <row r="389" spans="1:29" x14ac:dyDescent="0.45">
      <c r="A389" s="1" t="s">
        <v>881</v>
      </c>
      <c r="B389" s="2" cm="1">
        <f t="array" ref="B389:D389">DATEVALUE(VLOOKUP(A389,Raw_Data!A388:D2388,{2,3,4},0))</f>
        <v>45601</v>
      </c>
      <c r="C389" s="2">
        <v>45599</v>
      </c>
      <c r="D389" s="2">
        <v>45603</v>
      </c>
      <c r="E389" s="1" t="s">
        <v>2527</v>
      </c>
      <c r="F389" s="1" t="s">
        <v>53</v>
      </c>
      <c r="G389" s="1" t="s">
        <v>54</v>
      </c>
      <c r="H389" s="1" t="s">
        <v>71</v>
      </c>
      <c r="I389" s="1" t="s">
        <v>72</v>
      </c>
      <c r="J389" s="1">
        <v>2</v>
      </c>
      <c r="K389" s="1">
        <v>500</v>
      </c>
      <c r="L389" s="1">
        <f t="shared" si="56"/>
        <v>1000</v>
      </c>
      <c r="M389" s="1" t="s">
        <v>56</v>
      </c>
      <c r="N389" s="1" t="s">
        <v>30</v>
      </c>
      <c r="O389" s="1" t="s">
        <v>79</v>
      </c>
      <c r="P389" s="1" t="s">
        <v>85</v>
      </c>
      <c r="Q389" s="1" t="s">
        <v>45</v>
      </c>
      <c r="R389" s="1" t="s">
        <v>46</v>
      </c>
      <c r="S389" s="1" t="s">
        <v>254</v>
      </c>
      <c r="T389" s="1">
        <v>4</v>
      </c>
      <c r="U389" s="1" t="str">
        <f t="shared" si="54"/>
        <v>Keep</v>
      </c>
      <c r="V389" s="1" t="str">
        <f t="shared" si="57"/>
        <v>Ok</v>
      </c>
      <c r="W389" s="1" t="str">
        <f>IF(Raw_Data!K389=0,"Missing","Valid")</f>
        <v>Valid</v>
      </c>
      <c r="X389" s="3" t="str">
        <f t="shared" si="58"/>
        <v>Dispatch Error</v>
      </c>
      <c r="Y389" s="1" t="str">
        <f t="shared" si="59"/>
        <v>Ok</v>
      </c>
      <c r="Z389" s="1" t="str">
        <f t="shared" si="60"/>
        <v>Ok</v>
      </c>
      <c r="AA389" s="1">
        <f t="shared" si="55"/>
        <v>1000</v>
      </c>
      <c r="AB389" s="1" t="str">
        <f t="shared" si="61"/>
        <v>ok</v>
      </c>
      <c r="AC389" s="1" t="str">
        <f t="shared" si="62"/>
        <v>Damaged</v>
      </c>
    </row>
    <row r="390" spans="1:29" x14ac:dyDescent="0.45">
      <c r="A390" s="1" t="s">
        <v>882</v>
      </c>
      <c r="B390" s="2" cm="1">
        <f t="array" ref="B390:D390">DATEVALUE(VLOOKUP(A390,Raw_Data!A389:D2389,{2,3,4},0))</f>
        <v>45327</v>
      </c>
      <c r="C390" s="2">
        <v>45330</v>
      </c>
      <c r="D390" s="2">
        <v>45337</v>
      </c>
      <c r="E390" s="1" t="s">
        <v>2588</v>
      </c>
      <c r="F390" s="1" t="s">
        <v>168</v>
      </c>
      <c r="G390" s="1" t="s">
        <v>41</v>
      </c>
      <c r="H390" s="1" t="s">
        <v>27</v>
      </c>
      <c r="I390" s="1" t="s">
        <v>28</v>
      </c>
      <c r="J390" s="1">
        <v>1</v>
      </c>
      <c r="K390" s="1">
        <v>1000</v>
      </c>
      <c r="L390" s="1">
        <f t="shared" si="56"/>
        <v>1000</v>
      </c>
      <c r="M390" s="1" t="s">
        <v>56</v>
      </c>
      <c r="N390" s="1" t="s">
        <v>93</v>
      </c>
      <c r="O390" s="1" t="s">
        <v>31</v>
      </c>
      <c r="P390" s="1" t="s">
        <v>58</v>
      </c>
      <c r="Q390" s="1" t="s">
        <v>33</v>
      </c>
      <c r="R390" s="1" t="s">
        <v>46</v>
      </c>
      <c r="S390" s="1" t="s">
        <v>254</v>
      </c>
      <c r="T390" s="1">
        <v>7</v>
      </c>
      <c r="U390" s="1" t="str">
        <f t="shared" si="54"/>
        <v>Keep</v>
      </c>
      <c r="V390" s="1" t="str">
        <f t="shared" si="57"/>
        <v>Ok</v>
      </c>
      <c r="W390" s="1" t="str">
        <f>IF(Raw_Data!K390=0,"Missing","Valid")</f>
        <v>Valid</v>
      </c>
      <c r="X390" s="3" t="str">
        <f t="shared" si="58"/>
        <v>OK</v>
      </c>
      <c r="Y390" s="1" t="str">
        <f t="shared" si="59"/>
        <v>Ok</v>
      </c>
      <c r="Z390" s="1" t="str">
        <f t="shared" si="60"/>
        <v>Ok</v>
      </c>
      <c r="AA390" s="1">
        <f t="shared" si="55"/>
        <v>1000</v>
      </c>
      <c r="AB390" s="1" t="str">
        <f t="shared" si="61"/>
        <v>ok</v>
      </c>
      <c r="AC390" s="1" t="str">
        <f t="shared" si="62"/>
        <v>Damaged</v>
      </c>
    </row>
    <row r="391" spans="1:29" x14ac:dyDescent="0.45">
      <c r="A391" s="1" t="s">
        <v>883</v>
      </c>
      <c r="B391" s="2" cm="1">
        <f t="array" ref="B391:D391">DATEVALUE(VLOOKUP(A391,Raw_Data!A390:D2390,{2,3,4},0))</f>
        <v>45485</v>
      </c>
      <c r="C391" s="2">
        <v>45486</v>
      </c>
      <c r="D391" s="2">
        <v>45486</v>
      </c>
      <c r="E391" s="1" t="s">
        <v>2540</v>
      </c>
      <c r="F391" s="1" t="s">
        <v>2608</v>
      </c>
      <c r="G391" s="1" t="s">
        <v>41</v>
      </c>
      <c r="H391" s="1" t="s">
        <v>71</v>
      </c>
      <c r="I391" s="1" t="s">
        <v>117</v>
      </c>
      <c r="J391" s="1">
        <v>2</v>
      </c>
      <c r="K391" s="1">
        <v>0</v>
      </c>
      <c r="L391" s="1">
        <f t="shared" si="56"/>
        <v>0</v>
      </c>
      <c r="M391" s="1" t="s">
        <v>2619</v>
      </c>
      <c r="N391" s="1" t="s">
        <v>93</v>
      </c>
      <c r="O391" s="1" t="s">
        <v>64</v>
      </c>
      <c r="P391" s="1" t="s">
        <v>85</v>
      </c>
      <c r="Q391" s="1" t="s">
        <v>45</v>
      </c>
      <c r="R391" s="1" t="s">
        <v>34</v>
      </c>
      <c r="S391" s="1" t="s">
        <v>2620</v>
      </c>
      <c r="T391" s="1">
        <v>0</v>
      </c>
      <c r="U391" s="1" t="str">
        <f t="shared" si="54"/>
        <v>Keep</v>
      </c>
      <c r="V391" s="1" t="str">
        <f t="shared" si="57"/>
        <v>Ok</v>
      </c>
      <c r="W391" s="1" t="str">
        <f>IF(Raw_Data!K391=0,"Missing","Valid")</f>
        <v>Missing</v>
      </c>
      <c r="X391" s="3" t="str">
        <f t="shared" si="58"/>
        <v>OK</v>
      </c>
      <c r="Y391" s="1" t="str">
        <f t="shared" si="59"/>
        <v>Fix</v>
      </c>
      <c r="Z391" s="1" t="str">
        <f t="shared" si="60"/>
        <v>Ok</v>
      </c>
      <c r="AA391" s="1">
        <f t="shared" si="55"/>
        <v>0</v>
      </c>
      <c r="AB391" s="1" t="str">
        <f t="shared" si="61"/>
        <v>ok</v>
      </c>
      <c r="AC391" s="1" t="str">
        <f t="shared" si="62"/>
        <v>Not Returned</v>
      </c>
    </row>
    <row r="392" spans="1:29" x14ac:dyDescent="0.45">
      <c r="A392" s="1" t="s">
        <v>884</v>
      </c>
      <c r="B392" s="2" cm="1">
        <f t="array" ref="B392:D392">DATEVALUE(VLOOKUP(A392,Raw_Data!A391:D2391,{2,3,4},0))</f>
        <v>45531</v>
      </c>
      <c r="C392" s="2">
        <v>45533</v>
      </c>
      <c r="D392" s="2">
        <v>45534</v>
      </c>
      <c r="E392" s="1" t="s">
        <v>2590</v>
      </c>
      <c r="F392" s="1" t="s">
        <v>2609</v>
      </c>
      <c r="G392" s="1" t="s">
        <v>116</v>
      </c>
      <c r="H392" s="1" t="s">
        <v>42</v>
      </c>
      <c r="I392" s="1" t="s">
        <v>78</v>
      </c>
      <c r="J392" s="1">
        <v>2</v>
      </c>
      <c r="K392" s="1">
        <v>100</v>
      </c>
      <c r="L392" s="1">
        <f t="shared" si="56"/>
        <v>200</v>
      </c>
      <c r="M392" s="1" t="s">
        <v>29</v>
      </c>
      <c r="N392" s="1" t="s">
        <v>93</v>
      </c>
      <c r="O392" s="1" t="s">
        <v>44</v>
      </c>
      <c r="P392" s="1" t="s">
        <v>58</v>
      </c>
      <c r="Q392" s="1" t="s">
        <v>33</v>
      </c>
      <c r="R392" s="1" t="s">
        <v>2620</v>
      </c>
      <c r="S392" s="1" t="s">
        <v>2620</v>
      </c>
      <c r="T392" s="1">
        <v>1</v>
      </c>
      <c r="U392" s="1" t="str">
        <f t="shared" si="54"/>
        <v>Keep</v>
      </c>
      <c r="V392" s="1" t="str">
        <f t="shared" si="57"/>
        <v>Ok</v>
      </c>
      <c r="W392" s="1" t="str">
        <f>IF(Raw_Data!K392=0,"Missing","Valid")</f>
        <v>Valid</v>
      </c>
      <c r="X392" s="3" t="str">
        <f t="shared" si="58"/>
        <v>OK</v>
      </c>
      <c r="Y392" s="1" t="str">
        <f t="shared" si="59"/>
        <v>Ok</v>
      </c>
      <c r="Z392" s="1" t="str">
        <f t="shared" si="60"/>
        <v>Ok</v>
      </c>
      <c r="AA392" s="1">
        <f t="shared" si="55"/>
        <v>200</v>
      </c>
      <c r="AB392" s="1" t="str">
        <f t="shared" si="61"/>
        <v>ok</v>
      </c>
      <c r="AC392" s="1" t="str">
        <f t="shared" si="62"/>
        <v>Not Returned</v>
      </c>
    </row>
    <row r="393" spans="1:29" x14ac:dyDescent="0.45">
      <c r="A393" s="1" t="s">
        <v>885</v>
      </c>
      <c r="B393" s="2" cm="1">
        <f t="array" ref="B393:D393">DATEVALUE(VLOOKUP(A393,Raw_Data!A392:D2392,{2,3,4},0))</f>
        <v>45527</v>
      </c>
      <c r="C393" s="2">
        <v>45529</v>
      </c>
      <c r="D393" s="2">
        <v>45528</v>
      </c>
      <c r="E393" s="1" t="s">
        <v>2591</v>
      </c>
      <c r="F393" s="1" t="s">
        <v>2609</v>
      </c>
      <c r="G393" s="1" t="s">
        <v>116</v>
      </c>
      <c r="H393" s="1" t="s">
        <v>42</v>
      </c>
      <c r="I393" s="1" t="s">
        <v>122</v>
      </c>
      <c r="J393" s="1">
        <v>3</v>
      </c>
      <c r="K393" s="1">
        <v>100</v>
      </c>
      <c r="L393" s="1">
        <f t="shared" si="56"/>
        <v>300</v>
      </c>
      <c r="M393" s="1" t="s">
        <v>63</v>
      </c>
      <c r="N393" s="1" t="s">
        <v>57</v>
      </c>
      <c r="O393" s="1" t="s">
        <v>79</v>
      </c>
      <c r="P393" s="1" t="s">
        <v>32</v>
      </c>
      <c r="Q393" s="1" t="s">
        <v>45</v>
      </c>
      <c r="R393" s="1" t="s">
        <v>34</v>
      </c>
      <c r="S393" s="1" t="s">
        <v>2620</v>
      </c>
      <c r="T393" s="1">
        <v>-1</v>
      </c>
      <c r="U393" s="1" t="str">
        <f t="shared" si="54"/>
        <v>Keep</v>
      </c>
      <c r="V393" s="1" t="str">
        <f t="shared" si="57"/>
        <v>Ok</v>
      </c>
      <c r="W393" s="1" t="str">
        <f>IF(Raw_Data!K393=0,"Missing","Valid")</f>
        <v>Valid</v>
      </c>
      <c r="X393" s="3" t="str">
        <f t="shared" si="58"/>
        <v>Delivery Before Dispatch</v>
      </c>
      <c r="Y393" s="1" t="str">
        <f t="shared" si="59"/>
        <v>Ok</v>
      </c>
      <c r="Z393" s="1" t="str">
        <f t="shared" si="60"/>
        <v>Ok</v>
      </c>
      <c r="AA393" s="1">
        <f t="shared" si="55"/>
        <v>300</v>
      </c>
      <c r="AB393" s="1" t="str">
        <f t="shared" si="61"/>
        <v>ok</v>
      </c>
      <c r="AC393" s="1" t="str">
        <f t="shared" si="62"/>
        <v>Not Returned</v>
      </c>
    </row>
    <row r="394" spans="1:29" x14ac:dyDescent="0.45">
      <c r="A394" s="1" t="s">
        <v>886</v>
      </c>
      <c r="B394" s="2" cm="1">
        <f t="array" ref="B394:D394">DATEVALUE(VLOOKUP(A394,Raw_Data!A393:D2393,{2,3,4},0))</f>
        <v>45539</v>
      </c>
      <c r="C394" s="2">
        <v>45539</v>
      </c>
      <c r="D394" s="2">
        <v>45538</v>
      </c>
      <c r="E394" s="1" t="s">
        <v>2554</v>
      </c>
      <c r="F394" s="1" t="s">
        <v>53</v>
      </c>
      <c r="G394" s="1" t="s">
        <v>54</v>
      </c>
      <c r="H394" s="1" t="s">
        <v>128</v>
      </c>
      <c r="I394" s="1" t="s">
        <v>169</v>
      </c>
      <c r="J394" s="1">
        <v>1</v>
      </c>
      <c r="K394" s="1">
        <v>2000</v>
      </c>
      <c r="L394" s="1">
        <f t="shared" si="56"/>
        <v>2000</v>
      </c>
      <c r="M394" s="1" t="s">
        <v>63</v>
      </c>
      <c r="N394" s="1" t="s">
        <v>30</v>
      </c>
      <c r="O394" s="1" t="s">
        <v>44</v>
      </c>
      <c r="P394" s="1" t="s">
        <v>58</v>
      </c>
      <c r="Q394" s="1" t="s">
        <v>45</v>
      </c>
      <c r="R394" s="1" t="s">
        <v>2620</v>
      </c>
      <c r="S394" s="1" t="s">
        <v>2620</v>
      </c>
      <c r="T394" s="1">
        <v>-1</v>
      </c>
      <c r="U394" s="1" t="str">
        <f t="shared" si="54"/>
        <v>Keep</v>
      </c>
      <c r="V394" s="1" t="str">
        <f t="shared" si="57"/>
        <v>Ok</v>
      </c>
      <c r="W394" s="1" t="str">
        <f>IF(Raw_Data!K394=0,"Missing","Valid")</f>
        <v>Valid</v>
      </c>
      <c r="X394" s="3" t="str">
        <f t="shared" si="58"/>
        <v>Delivery Before Order</v>
      </c>
      <c r="Y394" s="1" t="str">
        <f t="shared" si="59"/>
        <v>Ok</v>
      </c>
      <c r="Z394" s="1" t="str">
        <f t="shared" si="60"/>
        <v>Ok</v>
      </c>
      <c r="AA394" s="1">
        <f t="shared" si="55"/>
        <v>2000</v>
      </c>
      <c r="AB394" s="1" t="str">
        <f t="shared" si="61"/>
        <v>ok</v>
      </c>
      <c r="AC394" s="1" t="str">
        <f t="shared" si="62"/>
        <v>Not Returned</v>
      </c>
    </row>
    <row r="395" spans="1:29" x14ac:dyDescent="0.45">
      <c r="A395" s="1" t="s">
        <v>887</v>
      </c>
      <c r="B395" s="2" cm="1">
        <f t="array" ref="B395:D395">DATEVALUE(VLOOKUP(A395,Raw_Data!A394:D2394,{2,3,4},0))</f>
        <v>45646</v>
      </c>
      <c r="C395" s="2">
        <v>45644</v>
      </c>
      <c r="D395" s="2">
        <v>45651</v>
      </c>
      <c r="E395" s="1" t="s">
        <v>2579</v>
      </c>
      <c r="F395" s="1" t="s">
        <v>69</v>
      </c>
      <c r="G395" s="1" t="s">
        <v>70</v>
      </c>
      <c r="H395" s="1" t="s">
        <v>27</v>
      </c>
      <c r="I395" s="1" t="s">
        <v>55</v>
      </c>
      <c r="J395" s="1">
        <v>1</v>
      </c>
      <c r="K395" s="1">
        <v>0</v>
      </c>
      <c r="L395" s="1">
        <f t="shared" si="56"/>
        <v>0</v>
      </c>
      <c r="M395" s="1" t="s">
        <v>63</v>
      </c>
      <c r="N395" s="1" t="s">
        <v>30</v>
      </c>
      <c r="O395" s="1" t="s">
        <v>44</v>
      </c>
      <c r="P395" s="1" t="s">
        <v>32</v>
      </c>
      <c r="Q395" s="1" t="s">
        <v>33</v>
      </c>
      <c r="R395" s="1" t="s">
        <v>34</v>
      </c>
      <c r="S395" s="1" t="s">
        <v>2620</v>
      </c>
      <c r="T395" s="1">
        <v>7</v>
      </c>
      <c r="U395" s="1" t="str">
        <f t="shared" si="54"/>
        <v>Keep</v>
      </c>
      <c r="V395" s="1" t="str">
        <f t="shared" si="57"/>
        <v>Ok</v>
      </c>
      <c r="W395" s="1" t="str">
        <f>IF(Raw_Data!K395=0,"Missing","Valid")</f>
        <v>Missing</v>
      </c>
      <c r="X395" s="3" t="str">
        <f t="shared" si="58"/>
        <v>Dispatch Error</v>
      </c>
      <c r="Y395" s="1" t="str">
        <f t="shared" si="59"/>
        <v>Fix</v>
      </c>
      <c r="Z395" s="1" t="str">
        <f t="shared" si="60"/>
        <v>Ok</v>
      </c>
      <c r="AA395" s="1">
        <f t="shared" si="55"/>
        <v>0</v>
      </c>
      <c r="AB395" s="1" t="str">
        <f t="shared" si="61"/>
        <v>ok</v>
      </c>
      <c r="AC395" s="1" t="str">
        <f t="shared" si="62"/>
        <v>Not Returned</v>
      </c>
    </row>
    <row r="396" spans="1:29" x14ac:dyDescent="0.45">
      <c r="A396" s="1" t="s">
        <v>888</v>
      </c>
      <c r="B396" s="2" cm="1">
        <f t="array" ref="B396:D396">DATEVALUE(VLOOKUP(A396,Raw_Data!A395:D2395,{2,3,4},0))</f>
        <v>45506</v>
      </c>
      <c r="C396" s="2">
        <v>45505</v>
      </c>
      <c r="D396" s="2">
        <v>45510</v>
      </c>
      <c r="E396" s="1" t="s">
        <v>2576</v>
      </c>
      <c r="F396" s="1" t="s">
        <v>168</v>
      </c>
      <c r="G396" s="1" t="s">
        <v>41</v>
      </c>
      <c r="H396" s="1" t="s">
        <v>71</v>
      </c>
      <c r="I396" s="1" t="s">
        <v>117</v>
      </c>
      <c r="J396" s="1">
        <v>1</v>
      </c>
      <c r="K396" s="1">
        <v>2000</v>
      </c>
      <c r="L396" s="1">
        <f t="shared" si="56"/>
        <v>2000</v>
      </c>
      <c r="M396" s="1" t="s">
        <v>56</v>
      </c>
      <c r="N396" s="1" t="s">
        <v>30</v>
      </c>
      <c r="O396" s="1" t="s">
        <v>31</v>
      </c>
      <c r="P396" s="1" t="s">
        <v>58</v>
      </c>
      <c r="Q396" s="1" t="s">
        <v>33</v>
      </c>
      <c r="R396" s="1" t="s">
        <v>34</v>
      </c>
      <c r="S396" s="1" t="s">
        <v>2620</v>
      </c>
      <c r="T396" s="1">
        <v>5</v>
      </c>
      <c r="U396" s="1" t="str">
        <f t="shared" si="54"/>
        <v>Keep</v>
      </c>
      <c r="V396" s="1" t="str">
        <f t="shared" si="57"/>
        <v>Ok</v>
      </c>
      <c r="W396" s="1" t="str">
        <f>IF(Raw_Data!K396=0,"Missing","Valid")</f>
        <v>Valid</v>
      </c>
      <c r="X396" s="3" t="str">
        <f t="shared" si="58"/>
        <v>Dispatch Error</v>
      </c>
      <c r="Y396" s="1" t="str">
        <f t="shared" si="59"/>
        <v>Ok</v>
      </c>
      <c r="Z396" s="1" t="str">
        <f t="shared" si="60"/>
        <v>Ok</v>
      </c>
      <c r="AA396" s="1">
        <f t="shared" si="55"/>
        <v>2000</v>
      </c>
      <c r="AB396" s="1" t="str">
        <f t="shared" si="61"/>
        <v>ok</v>
      </c>
      <c r="AC396" s="1" t="str">
        <f t="shared" si="62"/>
        <v>Not Returned</v>
      </c>
    </row>
    <row r="397" spans="1:29" x14ac:dyDescent="0.45">
      <c r="A397" s="1" t="s">
        <v>889</v>
      </c>
      <c r="B397" s="2" cm="1">
        <f t="array" ref="B397:D397">DATEVALUE(VLOOKUP(A397,Raw_Data!A396:D2396,{2,3,4},0))</f>
        <v>45557</v>
      </c>
      <c r="C397" s="2">
        <v>45558</v>
      </c>
      <c r="D397" s="2">
        <v>45559</v>
      </c>
      <c r="E397" s="1" t="s">
        <v>2549</v>
      </c>
      <c r="F397" s="1" t="s">
        <v>168</v>
      </c>
      <c r="G397" s="1" t="s">
        <v>41</v>
      </c>
      <c r="H397" s="1" t="s">
        <v>42</v>
      </c>
      <c r="I397" s="1" t="s">
        <v>43</v>
      </c>
      <c r="J397" s="1">
        <v>3</v>
      </c>
      <c r="K397" s="1">
        <v>100</v>
      </c>
      <c r="L397" s="1">
        <f t="shared" si="56"/>
        <v>300</v>
      </c>
      <c r="M397" s="1" t="s">
        <v>2619</v>
      </c>
      <c r="N397" s="1" t="s">
        <v>30</v>
      </c>
      <c r="O397" s="1" t="s">
        <v>64</v>
      </c>
      <c r="P397" s="1" t="s">
        <v>32</v>
      </c>
      <c r="Q397" s="1" t="s">
        <v>33</v>
      </c>
      <c r="R397" s="1" t="s">
        <v>34</v>
      </c>
      <c r="S397" s="1" t="s">
        <v>2620</v>
      </c>
      <c r="T397" s="1">
        <v>1</v>
      </c>
      <c r="U397" s="1" t="str">
        <f t="shared" si="54"/>
        <v>Keep</v>
      </c>
      <c r="V397" s="1" t="str">
        <f t="shared" si="57"/>
        <v>Ok</v>
      </c>
      <c r="W397" s="1" t="str">
        <f>IF(Raw_Data!K397=0,"Missing","Valid")</f>
        <v>Valid</v>
      </c>
      <c r="X397" s="3" t="str">
        <f t="shared" si="58"/>
        <v>OK</v>
      </c>
      <c r="Y397" s="1" t="str">
        <f t="shared" si="59"/>
        <v>Ok</v>
      </c>
      <c r="Z397" s="1" t="str">
        <f t="shared" si="60"/>
        <v>Ok</v>
      </c>
      <c r="AA397" s="1">
        <f t="shared" si="55"/>
        <v>300</v>
      </c>
      <c r="AB397" s="1" t="str">
        <f t="shared" si="61"/>
        <v>ok</v>
      </c>
      <c r="AC397" s="1" t="str">
        <f t="shared" si="62"/>
        <v>Not Returned</v>
      </c>
    </row>
    <row r="398" spans="1:29" x14ac:dyDescent="0.45">
      <c r="A398" s="1" t="s">
        <v>890</v>
      </c>
      <c r="B398" s="2" cm="1">
        <f t="array" ref="B398:D398">DATEVALUE(VLOOKUP(A398,Raw_Data!A397:D2397,{2,3,4},0))</f>
        <v>45393</v>
      </c>
      <c r="C398" s="2">
        <v>45396</v>
      </c>
      <c r="D398" s="2">
        <v>45396</v>
      </c>
      <c r="E398" s="1" t="s">
        <v>2604</v>
      </c>
      <c r="F398" s="1" t="s">
        <v>2609</v>
      </c>
      <c r="G398" s="1" t="s">
        <v>116</v>
      </c>
      <c r="H398" s="1" t="s">
        <v>71</v>
      </c>
      <c r="I398" s="1" t="s">
        <v>92</v>
      </c>
      <c r="J398" s="1">
        <v>0</v>
      </c>
      <c r="K398" s="1">
        <v>0</v>
      </c>
      <c r="L398" s="1">
        <f t="shared" si="56"/>
        <v>0</v>
      </c>
      <c r="M398" s="1" t="s">
        <v>56</v>
      </c>
      <c r="N398" s="1" t="s">
        <v>93</v>
      </c>
      <c r="O398" s="1" t="s">
        <v>64</v>
      </c>
      <c r="P398" s="1" t="s">
        <v>32</v>
      </c>
      <c r="Q398" s="1" t="s">
        <v>33</v>
      </c>
      <c r="R398" s="1" t="s">
        <v>34</v>
      </c>
      <c r="S398" s="1" t="s">
        <v>2620</v>
      </c>
      <c r="T398" s="1">
        <v>0</v>
      </c>
      <c r="U398" s="1" t="str">
        <f t="shared" si="54"/>
        <v>Keep</v>
      </c>
      <c r="V398" s="1" t="str">
        <f t="shared" si="57"/>
        <v>Fix</v>
      </c>
      <c r="W398" s="1" t="str">
        <f>IF(Raw_Data!K398=0,"Missing","Valid")</f>
        <v>Missing</v>
      </c>
      <c r="X398" s="3" t="str">
        <f t="shared" si="58"/>
        <v>OK</v>
      </c>
      <c r="Y398" s="1" t="str">
        <f t="shared" si="59"/>
        <v>Fix</v>
      </c>
      <c r="Z398" s="1" t="str">
        <f t="shared" si="60"/>
        <v>Ok</v>
      </c>
      <c r="AA398" s="1">
        <f t="shared" si="55"/>
        <v>0</v>
      </c>
      <c r="AB398" s="1" t="str">
        <f t="shared" si="61"/>
        <v>ok</v>
      </c>
      <c r="AC398" s="1" t="str">
        <f t="shared" si="62"/>
        <v>Not Returned</v>
      </c>
    </row>
    <row r="399" spans="1:29" x14ac:dyDescent="0.45">
      <c r="A399" s="1" t="s">
        <v>891</v>
      </c>
      <c r="B399" s="2" cm="1">
        <f t="array" ref="B399:D399">DATEVALUE(VLOOKUP(A399,Raw_Data!A398:D2398,{2,3,4},0))</f>
        <v>45442</v>
      </c>
      <c r="C399" s="2">
        <v>45441</v>
      </c>
      <c r="D399" s="2">
        <v>45445</v>
      </c>
      <c r="E399" s="1" t="s">
        <v>2582</v>
      </c>
      <c r="F399" s="1" t="s">
        <v>69</v>
      </c>
      <c r="G399" s="1" t="s">
        <v>70</v>
      </c>
      <c r="H399" s="1" t="s">
        <v>27</v>
      </c>
      <c r="I399" s="1" t="s">
        <v>28</v>
      </c>
      <c r="J399" s="1">
        <v>3</v>
      </c>
      <c r="K399" s="1">
        <v>2000</v>
      </c>
      <c r="L399" s="1">
        <f t="shared" si="56"/>
        <v>6000</v>
      </c>
      <c r="M399" s="1" t="s">
        <v>56</v>
      </c>
      <c r="N399" s="1" t="s">
        <v>57</v>
      </c>
      <c r="O399" s="1" t="s">
        <v>44</v>
      </c>
      <c r="P399" s="1" t="s">
        <v>58</v>
      </c>
      <c r="Q399" s="1" t="s">
        <v>33</v>
      </c>
      <c r="R399" s="1" t="s">
        <v>34</v>
      </c>
      <c r="S399" s="1" t="s">
        <v>2620</v>
      </c>
      <c r="T399" s="1">
        <v>4</v>
      </c>
      <c r="U399" s="1" t="str">
        <f t="shared" si="54"/>
        <v>Keep</v>
      </c>
      <c r="V399" s="1" t="str">
        <f t="shared" si="57"/>
        <v>Ok</v>
      </c>
      <c r="W399" s="1" t="str">
        <f>IF(Raw_Data!K399=0,"Missing","Valid")</f>
        <v>Valid</v>
      </c>
      <c r="X399" s="3" t="str">
        <f t="shared" si="58"/>
        <v>Dispatch Error</v>
      </c>
      <c r="Y399" s="1" t="str">
        <f t="shared" si="59"/>
        <v>Ok</v>
      </c>
      <c r="Z399" s="1" t="str">
        <f t="shared" si="60"/>
        <v>Ok</v>
      </c>
      <c r="AA399" s="1">
        <f t="shared" si="55"/>
        <v>6000</v>
      </c>
      <c r="AB399" s="1" t="str">
        <f t="shared" si="61"/>
        <v>ok</v>
      </c>
      <c r="AC399" s="1" t="str">
        <f t="shared" si="62"/>
        <v>Not Returned</v>
      </c>
    </row>
    <row r="400" spans="1:29" x14ac:dyDescent="0.45">
      <c r="A400" s="1" t="s">
        <v>893</v>
      </c>
      <c r="B400" s="2" cm="1">
        <f t="array" ref="B400:D400">DATEVALUE(VLOOKUP(A400,Raw_Data!A399:D2399,{2,3,4},0))</f>
        <v>45501</v>
      </c>
      <c r="C400" s="2">
        <v>45499</v>
      </c>
      <c r="D400" s="2">
        <v>45500</v>
      </c>
      <c r="E400" s="1" t="s">
        <v>2595</v>
      </c>
      <c r="F400" s="1" t="s">
        <v>2607</v>
      </c>
      <c r="G400" s="1" t="s">
        <v>41</v>
      </c>
      <c r="H400" s="1" t="s">
        <v>27</v>
      </c>
      <c r="I400" s="1" t="s">
        <v>55</v>
      </c>
      <c r="J400" s="1">
        <v>-1</v>
      </c>
      <c r="K400" s="1">
        <v>100</v>
      </c>
      <c r="L400" s="1">
        <f t="shared" si="56"/>
        <v>-100</v>
      </c>
      <c r="M400" s="1" t="s">
        <v>63</v>
      </c>
      <c r="N400" s="1" t="s">
        <v>57</v>
      </c>
      <c r="O400" s="1" t="s">
        <v>44</v>
      </c>
      <c r="P400" s="1" t="s">
        <v>32</v>
      </c>
      <c r="Q400" s="1" t="s">
        <v>33</v>
      </c>
      <c r="R400" s="1" t="s">
        <v>46</v>
      </c>
      <c r="S400" s="1" t="s">
        <v>2621</v>
      </c>
      <c r="T400" s="1">
        <v>1</v>
      </c>
      <c r="U400" s="1" t="str">
        <f t="shared" si="54"/>
        <v>Keep</v>
      </c>
      <c r="V400" s="1" t="str">
        <f t="shared" si="57"/>
        <v>Fix</v>
      </c>
      <c r="W400" s="1" t="str">
        <f>IF(Raw_Data!K400=0,"Missing","Valid")</f>
        <v>Valid</v>
      </c>
      <c r="X400" s="3" t="str">
        <f t="shared" si="58"/>
        <v>Dispatch Error</v>
      </c>
      <c r="Y400" s="1" t="str">
        <f t="shared" si="59"/>
        <v>Ok</v>
      </c>
      <c r="Z400" s="1" t="str">
        <f t="shared" si="60"/>
        <v>Ok</v>
      </c>
      <c r="AA400" s="1">
        <f t="shared" si="55"/>
        <v>-100</v>
      </c>
      <c r="AB400" s="1" t="str">
        <f t="shared" si="61"/>
        <v>ok</v>
      </c>
      <c r="AC400" s="1" t="str">
        <f t="shared" si="62"/>
        <v>Unknwon</v>
      </c>
    </row>
    <row r="401" spans="1:29" x14ac:dyDescent="0.45">
      <c r="A401" s="1" t="s">
        <v>894</v>
      </c>
      <c r="B401" s="2" cm="1">
        <f t="array" ref="B401:D401">DATEVALUE(VLOOKUP(A401,Raw_Data!A400:D2400,{2,3,4},0))</f>
        <v>45424</v>
      </c>
      <c r="C401" s="2">
        <v>45423</v>
      </c>
      <c r="D401" s="2">
        <v>45423</v>
      </c>
      <c r="E401" s="1" t="s">
        <v>2543</v>
      </c>
      <c r="F401" s="1" t="s">
        <v>2609</v>
      </c>
      <c r="G401" s="1" t="s">
        <v>116</v>
      </c>
      <c r="H401" s="1" t="s">
        <v>27</v>
      </c>
      <c r="I401" s="1" t="s">
        <v>28</v>
      </c>
      <c r="J401" s="1">
        <v>0</v>
      </c>
      <c r="K401" s="1">
        <v>100</v>
      </c>
      <c r="L401" s="1">
        <f t="shared" si="56"/>
        <v>0</v>
      </c>
      <c r="M401" s="1" t="s">
        <v>63</v>
      </c>
      <c r="N401" s="1" t="s">
        <v>93</v>
      </c>
      <c r="O401" s="1" t="s">
        <v>44</v>
      </c>
      <c r="P401" s="1" t="s">
        <v>58</v>
      </c>
      <c r="Q401" s="1" t="s">
        <v>45</v>
      </c>
      <c r="R401" s="1" t="s">
        <v>46</v>
      </c>
      <c r="S401" s="1" t="s">
        <v>254</v>
      </c>
      <c r="T401" s="1">
        <v>0</v>
      </c>
      <c r="U401" s="1" t="str">
        <f t="shared" si="54"/>
        <v>Keep</v>
      </c>
      <c r="V401" s="1" t="str">
        <f t="shared" si="57"/>
        <v>Fix</v>
      </c>
      <c r="W401" s="1" t="str">
        <f>IF(Raw_Data!K401=0,"Missing","Valid")</f>
        <v>Valid</v>
      </c>
      <c r="X401" s="3" t="str">
        <f t="shared" si="58"/>
        <v>Dispatch Error</v>
      </c>
      <c r="Y401" s="1" t="str">
        <f t="shared" si="59"/>
        <v>Ok</v>
      </c>
      <c r="Z401" s="1" t="str">
        <f t="shared" si="60"/>
        <v>Ok</v>
      </c>
      <c r="AA401" s="1">
        <f t="shared" si="55"/>
        <v>0</v>
      </c>
      <c r="AB401" s="1" t="str">
        <f t="shared" si="61"/>
        <v>ok</v>
      </c>
      <c r="AC401" s="1" t="str">
        <f t="shared" si="62"/>
        <v>Damaged</v>
      </c>
    </row>
    <row r="402" spans="1:29" x14ac:dyDescent="0.45">
      <c r="A402" s="1" t="s">
        <v>896</v>
      </c>
      <c r="B402" s="2" cm="1">
        <f t="array" ref="B402:D402">DATEVALUE(VLOOKUP(A402,Raw_Data!A401:D2401,{2,3,4},0))</f>
        <v>45389</v>
      </c>
      <c r="C402" s="2">
        <v>45388</v>
      </c>
      <c r="D402" s="2">
        <v>45394</v>
      </c>
      <c r="E402" s="1" t="s">
        <v>2576</v>
      </c>
      <c r="F402" s="1" t="s">
        <v>69</v>
      </c>
      <c r="G402" s="1" t="s">
        <v>70</v>
      </c>
      <c r="H402" s="1" t="s">
        <v>27</v>
      </c>
      <c r="I402" s="1" t="s">
        <v>84</v>
      </c>
      <c r="J402" s="1">
        <v>1</v>
      </c>
      <c r="K402" s="1">
        <v>1000</v>
      </c>
      <c r="L402" s="1">
        <f t="shared" si="56"/>
        <v>1000</v>
      </c>
      <c r="M402" s="1" t="s">
        <v>29</v>
      </c>
      <c r="N402" s="1" t="s">
        <v>93</v>
      </c>
      <c r="O402" s="1" t="s">
        <v>79</v>
      </c>
      <c r="P402" s="1" t="s">
        <v>58</v>
      </c>
      <c r="Q402" s="1" t="s">
        <v>33</v>
      </c>
      <c r="R402" s="1" t="s">
        <v>34</v>
      </c>
      <c r="S402" s="1" t="s">
        <v>2620</v>
      </c>
      <c r="T402" s="1">
        <v>6</v>
      </c>
      <c r="U402" s="1" t="str">
        <f t="shared" si="54"/>
        <v>Keep</v>
      </c>
      <c r="V402" s="1" t="str">
        <f t="shared" si="57"/>
        <v>Ok</v>
      </c>
      <c r="W402" s="1" t="str">
        <f>IF(Raw_Data!K402=0,"Missing","Valid")</f>
        <v>Valid</v>
      </c>
      <c r="X402" s="3" t="str">
        <f t="shared" si="58"/>
        <v>Dispatch Error</v>
      </c>
      <c r="Y402" s="1" t="str">
        <f t="shared" si="59"/>
        <v>Ok</v>
      </c>
      <c r="Z402" s="1" t="str">
        <f t="shared" si="60"/>
        <v>Ok</v>
      </c>
      <c r="AA402" s="1">
        <f t="shared" si="55"/>
        <v>1000</v>
      </c>
      <c r="AB402" s="1" t="str">
        <f t="shared" si="61"/>
        <v>ok</v>
      </c>
      <c r="AC402" s="1" t="str">
        <f t="shared" si="62"/>
        <v>Not Returned</v>
      </c>
    </row>
    <row r="403" spans="1:29" x14ac:dyDescent="0.45">
      <c r="A403" s="1" t="s">
        <v>897</v>
      </c>
      <c r="B403" s="2" cm="1">
        <f t="array" ref="B403:D403">DATEVALUE(VLOOKUP(A403,Raw_Data!A402:D2402,{2,3,4},0))</f>
        <v>45466</v>
      </c>
      <c r="C403" s="2">
        <v>45468</v>
      </c>
      <c r="D403" s="2">
        <v>45469</v>
      </c>
      <c r="E403" s="1" t="s">
        <v>2565</v>
      </c>
      <c r="F403" s="1" t="s">
        <v>53</v>
      </c>
      <c r="G403" s="1" t="s">
        <v>54</v>
      </c>
      <c r="H403" s="1" t="s">
        <v>27</v>
      </c>
      <c r="I403" s="1" t="s">
        <v>84</v>
      </c>
      <c r="J403" s="1">
        <v>-1</v>
      </c>
      <c r="K403" s="1">
        <v>100</v>
      </c>
      <c r="L403" s="1">
        <f t="shared" si="56"/>
        <v>-100</v>
      </c>
      <c r="M403" s="1" t="s">
        <v>56</v>
      </c>
      <c r="N403" s="1" t="s">
        <v>93</v>
      </c>
      <c r="O403" s="1" t="s">
        <v>31</v>
      </c>
      <c r="P403" s="1" t="s">
        <v>85</v>
      </c>
      <c r="Q403" s="1" t="s">
        <v>33</v>
      </c>
      <c r="R403" s="1" t="s">
        <v>34</v>
      </c>
      <c r="S403" s="1" t="s">
        <v>2620</v>
      </c>
      <c r="T403" s="1">
        <v>1</v>
      </c>
      <c r="U403" s="1" t="str">
        <f t="shared" si="54"/>
        <v>Keep</v>
      </c>
      <c r="V403" s="1" t="str">
        <f t="shared" si="57"/>
        <v>Fix</v>
      </c>
      <c r="W403" s="1" t="str">
        <f>IF(Raw_Data!K403=0,"Missing","Valid")</f>
        <v>Valid</v>
      </c>
      <c r="X403" s="3" t="str">
        <f t="shared" si="58"/>
        <v>OK</v>
      </c>
      <c r="Y403" s="1" t="str">
        <f t="shared" si="59"/>
        <v>Ok</v>
      </c>
      <c r="Z403" s="1" t="str">
        <f t="shared" si="60"/>
        <v>Ok</v>
      </c>
      <c r="AA403" s="1">
        <f t="shared" si="55"/>
        <v>-100</v>
      </c>
      <c r="AB403" s="1" t="str">
        <f t="shared" si="61"/>
        <v>ok</v>
      </c>
      <c r="AC403" s="1" t="str">
        <f t="shared" si="62"/>
        <v>Not Returned</v>
      </c>
    </row>
    <row r="404" spans="1:29" x14ac:dyDescent="0.45">
      <c r="A404" s="1" t="s">
        <v>898</v>
      </c>
      <c r="B404" s="2" cm="1">
        <f t="array" ref="B404:D404">DATEVALUE(VLOOKUP(A404,Raw_Data!A403:D2403,{2,3,4},0))</f>
        <v>45603</v>
      </c>
      <c r="C404" s="2">
        <v>45606</v>
      </c>
      <c r="D404" s="2">
        <v>45613</v>
      </c>
      <c r="E404" s="1" t="s">
        <v>2540</v>
      </c>
      <c r="F404" s="1" t="s">
        <v>2608</v>
      </c>
      <c r="G404" s="1" t="s">
        <v>41</v>
      </c>
      <c r="H404" s="1" t="s">
        <v>128</v>
      </c>
      <c r="I404" s="1" t="s">
        <v>231</v>
      </c>
      <c r="J404" s="1">
        <v>2</v>
      </c>
      <c r="K404" s="1">
        <v>0</v>
      </c>
      <c r="L404" s="1">
        <f t="shared" si="56"/>
        <v>0</v>
      </c>
      <c r="M404" s="1" t="s">
        <v>63</v>
      </c>
      <c r="N404" s="1" t="s">
        <v>30</v>
      </c>
      <c r="O404" s="1" t="s">
        <v>79</v>
      </c>
      <c r="P404" s="1" t="s">
        <v>85</v>
      </c>
      <c r="Q404" s="1" t="s">
        <v>33</v>
      </c>
      <c r="R404" s="1" t="s">
        <v>34</v>
      </c>
      <c r="S404" s="1" t="s">
        <v>2620</v>
      </c>
      <c r="T404" s="1">
        <v>7</v>
      </c>
      <c r="U404" s="1" t="str">
        <f t="shared" si="54"/>
        <v>Keep</v>
      </c>
      <c r="V404" s="1" t="str">
        <f t="shared" si="57"/>
        <v>Ok</v>
      </c>
      <c r="W404" s="1" t="str">
        <f>IF(Raw_Data!K404=0,"Missing","Valid")</f>
        <v>Missing</v>
      </c>
      <c r="X404" s="3" t="str">
        <f t="shared" si="58"/>
        <v>OK</v>
      </c>
      <c r="Y404" s="1" t="str">
        <f t="shared" si="59"/>
        <v>Fix</v>
      </c>
      <c r="Z404" s="1" t="str">
        <f t="shared" si="60"/>
        <v>Ok</v>
      </c>
      <c r="AA404" s="1">
        <f t="shared" si="55"/>
        <v>0</v>
      </c>
      <c r="AB404" s="1" t="str">
        <f t="shared" si="61"/>
        <v>ok</v>
      </c>
      <c r="AC404" s="1" t="str">
        <f t="shared" si="62"/>
        <v>Not Returned</v>
      </c>
    </row>
    <row r="405" spans="1:29" x14ac:dyDescent="0.45">
      <c r="A405" s="1" t="s">
        <v>899</v>
      </c>
      <c r="B405" s="2" cm="1">
        <f t="array" ref="B405:D405">DATEVALUE(VLOOKUP(A405,Raw_Data!A404:D2404,{2,3,4},0))</f>
        <v>45446</v>
      </c>
      <c r="C405" s="2">
        <v>45449</v>
      </c>
      <c r="D405" s="2">
        <v>45451</v>
      </c>
      <c r="E405" s="1" t="s">
        <v>2533</v>
      </c>
      <c r="F405" s="1" t="s">
        <v>2607</v>
      </c>
      <c r="G405" s="1" t="s">
        <v>41</v>
      </c>
      <c r="H405" s="1" t="s">
        <v>71</v>
      </c>
      <c r="I405" s="1" t="s">
        <v>117</v>
      </c>
      <c r="J405" s="1">
        <v>-1</v>
      </c>
      <c r="K405" s="1">
        <v>100</v>
      </c>
      <c r="L405" s="1">
        <f t="shared" si="56"/>
        <v>-100</v>
      </c>
      <c r="M405" s="1" t="s">
        <v>63</v>
      </c>
      <c r="N405" s="1" t="s">
        <v>57</v>
      </c>
      <c r="O405" s="1" t="s">
        <v>44</v>
      </c>
      <c r="P405" s="1" t="s">
        <v>85</v>
      </c>
      <c r="Q405" s="1" t="s">
        <v>33</v>
      </c>
      <c r="R405" s="1" t="s">
        <v>2620</v>
      </c>
      <c r="S405" s="1" t="s">
        <v>2620</v>
      </c>
      <c r="T405" s="1">
        <v>2</v>
      </c>
      <c r="U405" s="1" t="str">
        <f t="shared" si="54"/>
        <v>Keep</v>
      </c>
      <c r="V405" s="1" t="str">
        <f t="shared" si="57"/>
        <v>Fix</v>
      </c>
      <c r="W405" s="1" t="str">
        <f>IF(Raw_Data!K405=0,"Missing","Valid")</f>
        <v>Valid</v>
      </c>
      <c r="X405" s="3" t="str">
        <f t="shared" si="58"/>
        <v>OK</v>
      </c>
      <c r="Y405" s="1" t="str">
        <f t="shared" si="59"/>
        <v>Ok</v>
      </c>
      <c r="Z405" s="1" t="str">
        <f t="shared" si="60"/>
        <v>Ok</v>
      </c>
      <c r="AA405" s="1">
        <f t="shared" si="55"/>
        <v>-100</v>
      </c>
      <c r="AB405" s="1" t="str">
        <f t="shared" si="61"/>
        <v>ok</v>
      </c>
      <c r="AC405" s="1" t="str">
        <f t="shared" si="62"/>
        <v>Wrong</v>
      </c>
    </row>
    <row r="406" spans="1:29" x14ac:dyDescent="0.45">
      <c r="A406" s="1" t="s">
        <v>900</v>
      </c>
      <c r="B406" s="2" cm="1">
        <f t="array" ref="B406:D406">DATEVALUE(VLOOKUP(A406,Raw_Data!A405:D2405,{2,3,4},0))</f>
        <v>45501</v>
      </c>
      <c r="C406" s="2">
        <v>45501</v>
      </c>
      <c r="D406" s="2">
        <v>45500</v>
      </c>
      <c r="E406" s="1" t="s">
        <v>2588</v>
      </c>
      <c r="F406" s="1" t="s">
        <v>147</v>
      </c>
      <c r="G406" s="1" t="s">
        <v>147</v>
      </c>
      <c r="H406" s="1" t="s">
        <v>42</v>
      </c>
      <c r="I406" s="1" t="s">
        <v>78</v>
      </c>
      <c r="J406" s="1">
        <v>3</v>
      </c>
      <c r="K406" s="1">
        <v>100</v>
      </c>
      <c r="L406" s="1">
        <f t="shared" si="56"/>
        <v>300</v>
      </c>
      <c r="M406" s="1" t="s">
        <v>63</v>
      </c>
      <c r="N406" s="1" t="s">
        <v>93</v>
      </c>
      <c r="O406" s="1" t="s">
        <v>31</v>
      </c>
      <c r="P406" s="1" t="s">
        <v>32</v>
      </c>
      <c r="Q406" s="1" t="s">
        <v>45</v>
      </c>
      <c r="R406" s="1" t="s">
        <v>2620</v>
      </c>
      <c r="S406" s="1" t="s">
        <v>2620</v>
      </c>
      <c r="T406" s="1">
        <v>-1</v>
      </c>
      <c r="U406" s="1" t="str">
        <f t="shared" si="54"/>
        <v>Keep</v>
      </c>
      <c r="V406" s="1" t="str">
        <f t="shared" si="57"/>
        <v>Ok</v>
      </c>
      <c r="W406" s="1" t="str">
        <f>IF(Raw_Data!K406=0,"Missing","Valid")</f>
        <v>Valid</v>
      </c>
      <c r="X406" s="3" t="str">
        <f t="shared" si="58"/>
        <v>Delivery Before Order</v>
      </c>
      <c r="Y406" s="1" t="str">
        <f t="shared" si="59"/>
        <v>Ok</v>
      </c>
      <c r="Z406" s="1" t="str">
        <f t="shared" si="60"/>
        <v>Ok</v>
      </c>
      <c r="AA406" s="1">
        <f t="shared" si="55"/>
        <v>300</v>
      </c>
      <c r="AB406" s="1" t="str">
        <f t="shared" si="61"/>
        <v>ok</v>
      </c>
      <c r="AC406" s="1" t="str">
        <f t="shared" si="62"/>
        <v>Not Returned</v>
      </c>
    </row>
    <row r="407" spans="1:29" x14ac:dyDescent="0.45">
      <c r="A407" s="1" t="s">
        <v>901</v>
      </c>
      <c r="B407" s="2" cm="1">
        <f t="array" ref="B407:D407">DATEVALUE(VLOOKUP(A407,Raw_Data!A406:D2406,{2,3,4},0))</f>
        <v>45487</v>
      </c>
      <c r="C407" s="2">
        <v>45487</v>
      </c>
      <c r="D407" s="2">
        <v>45491</v>
      </c>
      <c r="E407" s="1" t="s">
        <v>2564</v>
      </c>
      <c r="F407" s="1" t="s">
        <v>2609</v>
      </c>
      <c r="G407" s="1" t="s">
        <v>116</v>
      </c>
      <c r="H407" s="1" t="s">
        <v>42</v>
      </c>
      <c r="I407" s="1" t="s">
        <v>122</v>
      </c>
      <c r="J407" s="1">
        <v>1</v>
      </c>
      <c r="K407" s="1">
        <v>0</v>
      </c>
      <c r="L407" s="1">
        <f t="shared" si="56"/>
        <v>0</v>
      </c>
      <c r="M407" s="1" t="s">
        <v>56</v>
      </c>
      <c r="N407" s="1" t="s">
        <v>57</v>
      </c>
      <c r="O407" s="1" t="s">
        <v>79</v>
      </c>
      <c r="P407" s="1" t="s">
        <v>58</v>
      </c>
      <c r="Q407" s="1" t="s">
        <v>33</v>
      </c>
      <c r="R407" s="1" t="s">
        <v>34</v>
      </c>
      <c r="S407" s="1" t="s">
        <v>2620</v>
      </c>
      <c r="T407" s="1">
        <v>4</v>
      </c>
      <c r="U407" s="1" t="str">
        <f t="shared" si="54"/>
        <v>Keep</v>
      </c>
      <c r="V407" s="1" t="str">
        <f t="shared" si="57"/>
        <v>Ok</v>
      </c>
      <c r="W407" s="1" t="str">
        <f>IF(Raw_Data!K407=0,"Missing","Valid")</f>
        <v>Missing</v>
      </c>
      <c r="X407" s="3" t="str">
        <f t="shared" si="58"/>
        <v>OK</v>
      </c>
      <c r="Y407" s="1" t="str">
        <f t="shared" si="59"/>
        <v>Fix</v>
      </c>
      <c r="Z407" s="1" t="str">
        <f t="shared" si="60"/>
        <v>Ok</v>
      </c>
      <c r="AA407" s="1">
        <f t="shared" si="55"/>
        <v>0</v>
      </c>
      <c r="AB407" s="1" t="str">
        <f t="shared" si="61"/>
        <v>ok</v>
      </c>
      <c r="AC407" s="1" t="str">
        <f t="shared" si="62"/>
        <v>Not Returned</v>
      </c>
    </row>
    <row r="408" spans="1:29" x14ac:dyDescent="0.45">
      <c r="A408" s="1" t="s">
        <v>902</v>
      </c>
      <c r="B408" s="2" cm="1">
        <f t="array" ref="B408:D408">DATEVALUE(VLOOKUP(A408,Raw_Data!A407:D2407,{2,3,4},0))</f>
        <v>45507</v>
      </c>
      <c r="C408" s="2">
        <v>45506</v>
      </c>
      <c r="D408" s="2">
        <v>45513</v>
      </c>
      <c r="E408" s="1" t="s">
        <v>2554</v>
      </c>
      <c r="F408" s="1" t="s">
        <v>2609</v>
      </c>
      <c r="G408" s="1" t="s">
        <v>116</v>
      </c>
      <c r="H408" s="1" t="s">
        <v>71</v>
      </c>
      <c r="I408" s="1" t="s">
        <v>92</v>
      </c>
      <c r="J408" s="1">
        <v>2</v>
      </c>
      <c r="K408" s="1">
        <v>2000</v>
      </c>
      <c r="L408" s="1">
        <f t="shared" si="56"/>
        <v>4000</v>
      </c>
      <c r="M408" s="1" t="s">
        <v>63</v>
      </c>
      <c r="N408" s="1" t="s">
        <v>57</v>
      </c>
      <c r="O408" s="1" t="s">
        <v>79</v>
      </c>
      <c r="P408" s="1" t="s">
        <v>32</v>
      </c>
      <c r="Q408" s="1" t="s">
        <v>33</v>
      </c>
      <c r="R408" s="1" t="s">
        <v>34</v>
      </c>
      <c r="S408" s="1" t="s">
        <v>2620</v>
      </c>
      <c r="T408" s="1">
        <v>7</v>
      </c>
      <c r="U408" s="1" t="str">
        <f t="shared" si="54"/>
        <v>Keep</v>
      </c>
      <c r="V408" s="1" t="str">
        <f t="shared" si="57"/>
        <v>Ok</v>
      </c>
      <c r="W408" s="1" t="str">
        <f>IF(Raw_Data!K408=0,"Missing","Valid")</f>
        <v>Valid</v>
      </c>
      <c r="X408" s="3" t="str">
        <f t="shared" si="58"/>
        <v>Dispatch Error</v>
      </c>
      <c r="Y408" s="1" t="str">
        <f t="shared" si="59"/>
        <v>Ok</v>
      </c>
      <c r="Z408" s="1" t="str">
        <f t="shared" si="60"/>
        <v>Ok</v>
      </c>
      <c r="AA408" s="1">
        <f t="shared" si="55"/>
        <v>4000</v>
      </c>
      <c r="AB408" s="1" t="str">
        <f t="shared" si="61"/>
        <v>ok</v>
      </c>
      <c r="AC408" s="1" t="str">
        <f t="shared" si="62"/>
        <v>Not Returned</v>
      </c>
    </row>
    <row r="409" spans="1:29" x14ac:dyDescent="0.45">
      <c r="A409" s="1" t="s">
        <v>903</v>
      </c>
      <c r="B409" s="2" cm="1">
        <f t="array" ref="B409:D409">DATEVALUE(VLOOKUP(A409,Raw_Data!A408:D2408,{2,3,4},0))</f>
        <v>45470</v>
      </c>
      <c r="C409" s="2">
        <v>45471</v>
      </c>
      <c r="D409" s="2">
        <v>45470</v>
      </c>
      <c r="E409" s="1" t="s">
        <v>2575</v>
      </c>
      <c r="F409" s="1" t="s">
        <v>2609</v>
      </c>
      <c r="G409" s="1" t="s">
        <v>116</v>
      </c>
      <c r="H409" s="1" t="s">
        <v>27</v>
      </c>
      <c r="I409" s="1" t="s">
        <v>84</v>
      </c>
      <c r="J409" s="1">
        <v>1</v>
      </c>
      <c r="K409" s="1">
        <v>100</v>
      </c>
      <c r="L409" s="1">
        <f t="shared" si="56"/>
        <v>100</v>
      </c>
      <c r="M409" s="1" t="s">
        <v>56</v>
      </c>
      <c r="N409" s="1" t="s">
        <v>30</v>
      </c>
      <c r="O409" s="1" t="s">
        <v>79</v>
      </c>
      <c r="P409" s="1" t="s">
        <v>58</v>
      </c>
      <c r="Q409" s="1" t="s">
        <v>33</v>
      </c>
      <c r="R409" s="1" t="s">
        <v>46</v>
      </c>
      <c r="S409" s="1" t="s">
        <v>245</v>
      </c>
      <c r="T409" s="1">
        <v>-1</v>
      </c>
      <c r="U409" s="1" t="str">
        <f t="shared" si="54"/>
        <v>Keep</v>
      </c>
      <c r="V409" s="1" t="str">
        <f t="shared" si="57"/>
        <v>Ok</v>
      </c>
      <c r="W409" s="1" t="str">
        <f>IF(Raw_Data!K409=0,"Missing","Valid")</f>
        <v>Valid</v>
      </c>
      <c r="X409" s="3" t="str">
        <f t="shared" si="58"/>
        <v>Delivery Before Dispatch</v>
      </c>
      <c r="Y409" s="1" t="str">
        <f t="shared" si="59"/>
        <v>Ok</v>
      </c>
      <c r="Z409" s="1" t="str">
        <f t="shared" si="60"/>
        <v>Ok</v>
      </c>
      <c r="AA409" s="1">
        <f t="shared" si="55"/>
        <v>100</v>
      </c>
      <c r="AB409" s="1" t="str">
        <f t="shared" si="61"/>
        <v>ok</v>
      </c>
      <c r="AC409" s="1" t="str">
        <f t="shared" si="62"/>
        <v>Wrong Item</v>
      </c>
    </row>
    <row r="410" spans="1:29" x14ac:dyDescent="0.45">
      <c r="A410" s="1" t="s">
        <v>905</v>
      </c>
      <c r="B410" s="2" cm="1">
        <f t="array" ref="B410:D410">DATEVALUE(VLOOKUP(A410,Raw_Data!A409:D2409,{2,3,4},0))</f>
        <v>45605</v>
      </c>
      <c r="C410" s="2">
        <v>45606</v>
      </c>
      <c r="D410" s="2">
        <v>45607</v>
      </c>
      <c r="E410" s="1" t="s">
        <v>2530</v>
      </c>
      <c r="F410" s="1" t="s">
        <v>2606</v>
      </c>
      <c r="G410" s="1" t="s">
        <v>26</v>
      </c>
      <c r="H410" s="1" t="s">
        <v>42</v>
      </c>
      <c r="I410" s="1" t="s">
        <v>78</v>
      </c>
      <c r="J410" s="1">
        <v>0</v>
      </c>
      <c r="K410" s="1">
        <v>1000</v>
      </c>
      <c r="L410" s="1">
        <f t="shared" si="56"/>
        <v>0</v>
      </c>
      <c r="M410" s="1" t="s">
        <v>56</v>
      </c>
      <c r="N410" s="1" t="s">
        <v>57</v>
      </c>
      <c r="O410" s="1" t="s">
        <v>44</v>
      </c>
      <c r="P410" s="1" t="s">
        <v>32</v>
      </c>
      <c r="Q410" s="1" t="s">
        <v>45</v>
      </c>
      <c r="R410" s="1" t="s">
        <v>34</v>
      </c>
      <c r="S410" s="1" t="s">
        <v>2620</v>
      </c>
      <c r="T410" s="1">
        <v>1</v>
      </c>
      <c r="U410" s="1" t="str">
        <f t="shared" si="54"/>
        <v>Keep</v>
      </c>
      <c r="V410" s="1" t="str">
        <f t="shared" si="57"/>
        <v>Fix</v>
      </c>
      <c r="W410" s="1" t="str">
        <f>IF(Raw_Data!K410=0,"Missing","Valid")</f>
        <v>Valid</v>
      </c>
      <c r="X410" s="3" t="str">
        <f t="shared" si="58"/>
        <v>OK</v>
      </c>
      <c r="Y410" s="1" t="str">
        <f t="shared" si="59"/>
        <v>Ok</v>
      </c>
      <c r="Z410" s="1" t="str">
        <f t="shared" si="60"/>
        <v>Ok</v>
      </c>
      <c r="AA410" s="1">
        <f t="shared" si="55"/>
        <v>0</v>
      </c>
      <c r="AB410" s="1" t="str">
        <f t="shared" si="61"/>
        <v>ok</v>
      </c>
      <c r="AC410" s="1" t="str">
        <f t="shared" si="62"/>
        <v>Not Returned</v>
      </c>
    </row>
    <row r="411" spans="1:29" x14ac:dyDescent="0.45">
      <c r="A411" s="1" t="s">
        <v>906</v>
      </c>
      <c r="B411" s="2" cm="1">
        <f t="array" ref="B411:D411">DATEVALUE(VLOOKUP(A411,Raw_Data!A410:D2410,{2,3,4},0))</f>
        <v>45407</v>
      </c>
      <c r="C411" s="2">
        <v>45405</v>
      </c>
      <c r="D411" s="2">
        <v>45405</v>
      </c>
      <c r="E411" s="1" t="s">
        <v>2527</v>
      </c>
      <c r="F411" s="1" t="s">
        <v>53</v>
      </c>
      <c r="G411" s="1" t="s">
        <v>54</v>
      </c>
      <c r="H411" s="1" t="s">
        <v>27</v>
      </c>
      <c r="I411" s="1" t="s">
        <v>84</v>
      </c>
      <c r="J411" s="1">
        <v>3</v>
      </c>
      <c r="K411" s="1">
        <v>500</v>
      </c>
      <c r="L411" s="1">
        <f t="shared" si="56"/>
        <v>1500</v>
      </c>
      <c r="M411" s="1" t="s">
        <v>2619</v>
      </c>
      <c r="N411" s="1" t="s">
        <v>30</v>
      </c>
      <c r="O411" s="1" t="s">
        <v>31</v>
      </c>
      <c r="P411" s="1" t="s">
        <v>58</v>
      </c>
      <c r="Q411" s="1" t="s">
        <v>33</v>
      </c>
      <c r="R411" s="1" t="s">
        <v>34</v>
      </c>
      <c r="S411" s="1" t="s">
        <v>2620</v>
      </c>
      <c r="T411" s="1">
        <v>0</v>
      </c>
      <c r="U411" s="1" t="str">
        <f t="shared" si="54"/>
        <v>Keep</v>
      </c>
      <c r="V411" s="1" t="str">
        <f t="shared" si="57"/>
        <v>Ok</v>
      </c>
      <c r="W411" s="1" t="str">
        <f>IF(Raw_Data!K411=0,"Missing","Valid")</f>
        <v>Valid</v>
      </c>
      <c r="X411" s="3" t="str">
        <f t="shared" si="58"/>
        <v>Dispatch Error</v>
      </c>
      <c r="Y411" s="1" t="str">
        <f t="shared" si="59"/>
        <v>Ok</v>
      </c>
      <c r="Z411" s="1" t="str">
        <f t="shared" si="60"/>
        <v>Ok</v>
      </c>
      <c r="AA411" s="1">
        <f t="shared" si="55"/>
        <v>1500</v>
      </c>
      <c r="AB411" s="1" t="str">
        <f t="shared" si="61"/>
        <v>ok</v>
      </c>
      <c r="AC411" s="1" t="str">
        <f t="shared" si="62"/>
        <v>Not Returned</v>
      </c>
    </row>
    <row r="412" spans="1:29" x14ac:dyDescent="0.45">
      <c r="A412" s="1" t="s">
        <v>907</v>
      </c>
      <c r="B412" s="2" cm="1">
        <f t="array" ref="B412:D412">DATEVALUE(VLOOKUP(A412,Raw_Data!A411:D2411,{2,3,4},0))</f>
        <v>45300</v>
      </c>
      <c r="C412" s="2">
        <v>45303</v>
      </c>
      <c r="D412" s="2">
        <v>45304</v>
      </c>
      <c r="E412" s="1" t="s">
        <v>2553</v>
      </c>
      <c r="F412" s="1" t="s">
        <v>53</v>
      </c>
      <c r="G412" s="1" t="s">
        <v>54</v>
      </c>
      <c r="H412" s="1" t="s">
        <v>128</v>
      </c>
      <c r="I412" s="1" t="s">
        <v>169</v>
      </c>
      <c r="J412" s="1">
        <v>2</v>
      </c>
      <c r="K412" s="1">
        <v>0</v>
      </c>
      <c r="L412" s="1">
        <f t="shared" si="56"/>
        <v>0</v>
      </c>
      <c r="M412" s="1" t="s">
        <v>56</v>
      </c>
      <c r="N412" s="1" t="s">
        <v>30</v>
      </c>
      <c r="O412" s="1" t="s">
        <v>79</v>
      </c>
      <c r="P412" s="1" t="s">
        <v>32</v>
      </c>
      <c r="Q412" s="1" t="s">
        <v>45</v>
      </c>
      <c r="R412" s="1" t="s">
        <v>2620</v>
      </c>
      <c r="S412" s="1" t="s">
        <v>2620</v>
      </c>
      <c r="T412" s="1">
        <v>1</v>
      </c>
      <c r="U412" s="1" t="str">
        <f t="shared" si="54"/>
        <v>Keep</v>
      </c>
      <c r="V412" s="1" t="str">
        <f t="shared" si="57"/>
        <v>Ok</v>
      </c>
      <c r="W412" s="1" t="str">
        <f>IF(Raw_Data!K412=0,"Missing","Valid")</f>
        <v>Missing</v>
      </c>
      <c r="X412" s="3" t="str">
        <f t="shared" si="58"/>
        <v>OK</v>
      </c>
      <c r="Y412" s="1" t="str">
        <f t="shared" si="59"/>
        <v>Fix</v>
      </c>
      <c r="Z412" s="1" t="str">
        <f t="shared" si="60"/>
        <v>Ok</v>
      </c>
      <c r="AA412" s="1">
        <f t="shared" si="55"/>
        <v>0</v>
      </c>
      <c r="AB412" s="1" t="str">
        <f t="shared" si="61"/>
        <v>ok</v>
      </c>
      <c r="AC412" s="1" t="str">
        <f t="shared" si="62"/>
        <v>Not Returned</v>
      </c>
    </row>
    <row r="413" spans="1:29" x14ac:dyDescent="0.45">
      <c r="A413" s="1" t="s">
        <v>911</v>
      </c>
      <c r="B413" s="2" cm="1">
        <f t="array" ref="B413:D413">DATEVALUE(VLOOKUP(A413,Raw_Data!A412:D2412,{2,3,4},0))</f>
        <v>45514</v>
      </c>
      <c r="C413" s="2">
        <v>45517</v>
      </c>
      <c r="D413" s="2">
        <v>45522</v>
      </c>
      <c r="E413" s="1" t="s">
        <v>2555</v>
      </c>
      <c r="F413" s="1" t="s">
        <v>147</v>
      </c>
      <c r="G413" s="1" t="s">
        <v>147</v>
      </c>
      <c r="H413" s="1" t="s">
        <v>27</v>
      </c>
      <c r="I413" s="1" t="s">
        <v>28</v>
      </c>
      <c r="J413" s="1">
        <v>2</v>
      </c>
      <c r="K413" s="1">
        <v>100</v>
      </c>
      <c r="L413" s="1">
        <f t="shared" si="56"/>
        <v>200</v>
      </c>
      <c r="M413" s="1" t="s">
        <v>56</v>
      </c>
      <c r="N413" s="1" t="s">
        <v>57</v>
      </c>
      <c r="O413" s="1" t="s">
        <v>44</v>
      </c>
      <c r="P413" s="1" t="s">
        <v>32</v>
      </c>
      <c r="Q413" s="1" t="s">
        <v>33</v>
      </c>
      <c r="R413" s="1" t="s">
        <v>2620</v>
      </c>
      <c r="S413" s="1" t="s">
        <v>2620</v>
      </c>
      <c r="T413" s="1">
        <v>5</v>
      </c>
      <c r="U413" s="1" t="str">
        <f t="shared" si="54"/>
        <v>Keep</v>
      </c>
      <c r="V413" s="1" t="str">
        <f t="shared" si="57"/>
        <v>Ok</v>
      </c>
      <c r="W413" s="1" t="str">
        <f>IF(Raw_Data!K413=0,"Missing","Valid")</f>
        <v>Valid</v>
      </c>
      <c r="X413" s="3" t="str">
        <f t="shared" si="58"/>
        <v>OK</v>
      </c>
      <c r="Y413" s="1" t="str">
        <f t="shared" si="59"/>
        <v>Ok</v>
      </c>
      <c r="Z413" s="1" t="str">
        <f t="shared" si="60"/>
        <v>Ok</v>
      </c>
      <c r="AA413" s="1">
        <f t="shared" si="55"/>
        <v>200</v>
      </c>
      <c r="AB413" s="1" t="str">
        <f t="shared" si="61"/>
        <v>ok</v>
      </c>
      <c r="AC413" s="1" t="str">
        <f t="shared" si="62"/>
        <v>Not Returned</v>
      </c>
    </row>
    <row r="414" spans="1:29" x14ac:dyDescent="0.45">
      <c r="A414" s="1" t="s">
        <v>912</v>
      </c>
      <c r="B414" s="2" cm="1">
        <f t="array" ref="B414:D414">DATEVALUE(VLOOKUP(A414,Raw_Data!A413:D2413,{2,3,4},0))</f>
        <v>45294</v>
      </c>
      <c r="C414" s="2">
        <v>45294</v>
      </c>
      <c r="D414" s="2">
        <v>45297</v>
      </c>
      <c r="E414" s="1" t="s">
        <v>2553</v>
      </c>
      <c r="F414" s="1" t="s">
        <v>147</v>
      </c>
      <c r="G414" s="1" t="s">
        <v>147</v>
      </c>
      <c r="H414" s="1" t="s">
        <v>71</v>
      </c>
      <c r="I414" s="1" t="s">
        <v>92</v>
      </c>
      <c r="J414" s="1">
        <v>-1</v>
      </c>
      <c r="K414" s="1">
        <v>1000</v>
      </c>
      <c r="L414" s="1">
        <f t="shared" si="56"/>
        <v>-1000</v>
      </c>
      <c r="M414" s="1" t="s">
        <v>29</v>
      </c>
      <c r="N414" s="1" t="s">
        <v>57</v>
      </c>
      <c r="O414" s="1" t="s">
        <v>44</v>
      </c>
      <c r="P414" s="1" t="s">
        <v>85</v>
      </c>
      <c r="Q414" s="1" t="s">
        <v>45</v>
      </c>
      <c r="R414" s="1" t="s">
        <v>46</v>
      </c>
      <c r="S414" s="1" t="s">
        <v>254</v>
      </c>
      <c r="T414" s="1">
        <v>3</v>
      </c>
      <c r="U414" s="1" t="str">
        <f t="shared" si="54"/>
        <v>Keep</v>
      </c>
      <c r="V414" s="1" t="str">
        <f t="shared" si="57"/>
        <v>Fix</v>
      </c>
      <c r="W414" s="1" t="str">
        <f>IF(Raw_Data!K414=0,"Missing","Valid")</f>
        <v>Valid</v>
      </c>
      <c r="X414" s="3" t="str">
        <f t="shared" si="58"/>
        <v>OK</v>
      </c>
      <c r="Y414" s="1" t="str">
        <f t="shared" si="59"/>
        <v>Ok</v>
      </c>
      <c r="Z414" s="1" t="str">
        <f t="shared" si="60"/>
        <v>Ok</v>
      </c>
      <c r="AA414" s="1">
        <f t="shared" si="55"/>
        <v>-1000</v>
      </c>
      <c r="AB414" s="1" t="str">
        <f t="shared" si="61"/>
        <v>ok</v>
      </c>
      <c r="AC414" s="1" t="str">
        <f t="shared" si="62"/>
        <v>Damaged</v>
      </c>
    </row>
    <row r="415" spans="1:29" x14ac:dyDescent="0.45">
      <c r="A415" s="1" t="s">
        <v>913</v>
      </c>
      <c r="B415" s="2" cm="1">
        <f t="array" ref="B415:D415">DATEVALUE(VLOOKUP(A415,Raw_Data!A414:D2414,{2,3,4},0))</f>
        <v>45483</v>
      </c>
      <c r="C415" s="2">
        <v>45481</v>
      </c>
      <c r="D415" s="2">
        <v>45483</v>
      </c>
      <c r="E415" s="1" t="s">
        <v>2566</v>
      </c>
      <c r="F415" s="1" t="s">
        <v>147</v>
      </c>
      <c r="G415" s="1" t="s">
        <v>147</v>
      </c>
      <c r="H415" s="1" t="s">
        <v>71</v>
      </c>
      <c r="I415" s="1" t="s">
        <v>117</v>
      </c>
      <c r="J415" s="1">
        <v>3</v>
      </c>
      <c r="K415" s="1">
        <v>500</v>
      </c>
      <c r="L415" s="1">
        <f t="shared" si="56"/>
        <v>1500</v>
      </c>
      <c r="M415" s="1" t="s">
        <v>56</v>
      </c>
      <c r="N415" s="1" t="s">
        <v>30</v>
      </c>
      <c r="O415" s="1" t="s">
        <v>31</v>
      </c>
      <c r="P415" s="1" t="s">
        <v>58</v>
      </c>
      <c r="Q415" s="1" t="s">
        <v>33</v>
      </c>
      <c r="R415" s="1" t="s">
        <v>2620</v>
      </c>
      <c r="S415" s="1" t="s">
        <v>2620</v>
      </c>
      <c r="T415" s="1">
        <v>2</v>
      </c>
      <c r="U415" s="1" t="str">
        <f t="shared" si="54"/>
        <v>Keep</v>
      </c>
      <c r="V415" s="1" t="str">
        <f t="shared" si="57"/>
        <v>Ok</v>
      </c>
      <c r="W415" s="1" t="str">
        <f>IF(Raw_Data!K415=0,"Missing","Valid")</f>
        <v>Valid</v>
      </c>
      <c r="X415" s="3" t="str">
        <f t="shared" si="58"/>
        <v>Dispatch Error</v>
      </c>
      <c r="Y415" s="1" t="str">
        <f t="shared" si="59"/>
        <v>Ok</v>
      </c>
      <c r="Z415" s="1" t="str">
        <f t="shared" si="60"/>
        <v>Ok</v>
      </c>
      <c r="AA415" s="1">
        <f t="shared" si="55"/>
        <v>1500</v>
      </c>
      <c r="AB415" s="1" t="str">
        <f t="shared" si="61"/>
        <v>ok</v>
      </c>
      <c r="AC415" s="1" t="str">
        <f t="shared" si="62"/>
        <v>Not Returned</v>
      </c>
    </row>
    <row r="416" spans="1:29" x14ac:dyDescent="0.45">
      <c r="A416" s="1" t="s">
        <v>914</v>
      </c>
      <c r="B416" s="2" cm="1">
        <f t="array" ref="B416:D416">DATEVALUE(VLOOKUP(A416,Raw_Data!A415:D2415,{2,3,4},0))</f>
        <v>45635</v>
      </c>
      <c r="C416" s="2">
        <v>45638</v>
      </c>
      <c r="D416" s="2">
        <v>45645</v>
      </c>
      <c r="E416" s="1" t="s">
        <v>2574</v>
      </c>
      <c r="F416" s="1" t="s">
        <v>69</v>
      </c>
      <c r="G416" s="1" t="s">
        <v>70</v>
      </c>
      <c r="H416" s="1" t="s">
        <v>128</v>
      </c>
      <c r="I416" s="1" t="s">
        <v>169</v>
      </c>
      <c r="J416" s="1">
        <v>3</v>
      </c>
      <c r="K416" s="1">
        <v>2000</v>
      </c>
      <c r="L416" s="1">
        <f t="shared" si="56"/>
        <v>6000</v>
      </c>
      <c r="M416" s="1" t="s">
        <v>29</v>
      </c>
      <c r="N416" s="1" t="s">
        <v>30</v>
      </c>
      <c r="O416" s="1" t="s">
        <v>64</v>
      </c>
      <c r="P416" s="1" t="s">
        <v>32</v>
      </c>
      <c r="Q416" s="1" t="s">
        <v>33</v>
      </c>
      <c r="R416" s="1" t="s">
        <v>46</v>
      </c>
      <c r="S416" s="1" t="s">
        <v>47</v>
      </c>
      <c r="T416" s="1">
        <v>7</v>
      </c>
      <c r="U416" s="1" t="str">
        <f t="shared" si="54"/>
        <v>Keep</v>
      </c>
      <c r="V416" s="1" t="str">
        <f t="shared" si="57"/>
        <v>Ok</v>
      </c>
      <c r="W416" s="1" t="str">
        <f>IF(Raw_Data!K416=0,"Missing","Valid")</f>
        <v>Valid</v>
      </c>
      <c r="X416" s="3" t="str">
        <f t="shared" si="58"/>
        <v>OK</v>
      </c>
      <c r="Y416" s="1" t="str">
        <f t="shared" si="59"/>
        <v>Ok</v>
      </c>
      <c r="Z416" s="1" t="str">
        <f t="shared" si="60"/>
        <v>Ok</v>
      </c>
      <c r="AA416" s="1">
        <f t="shared" si="55"/>
        <v>6000</v>
      </c>
      <c r="AB416" s="1" t="str">
        <f t="shared" si="61"/>
        <v>ok</v>
      </c>
      <c r="AC416" s="1" t="str">
        <f t="shared" si="62"/>
        <v>Late Delivery</v>
      </c>
    </row>
    <row r="417" spans="1:29" x14ac:dyDescent="0.45">
      <c r="A417" s="1" t="s">
        <v>915</v>
      </c>
      <c r="B417" s="2" cm="1">
        <f t="array" ref="B417:D417">DATEVALUE(VLOOKUP(A417,Raw_Data!A416:D2416,{2,3,4},0))</f>
        <v>45637</v>
      </c>
      <c r="C417" s="2">
        <v>45637</v>
      </c>
      <c r="D417" s="2">
        <v>45642</v>
      </c>
      <c r="E417" s="1" t="s">
        <v>2574</v>
      </c>
      <c r="F417" s="1" t="s">
        <v>53</v>
      </c>
      <c r="G417" s="1" t="s">
        <v>54</v>
      </c>
      <c r="H417" s="1" t="s">
        <v>27</v>
      </c>
      <c r="I417" s="1" t="s">
        <v>28</v>
      </c>
      <c r="J417" s="1">
        <v>0</v>
      </c>
      <c r="K417" s="1">
        <v>500</v>
      </c>
      <c r="L417" s="1">
        <f t="shared" si="56"/>
        <v>0</v>
      </c>
      <c r="M417" s="1" t="s">
        <v>2619</v>
      </c>
      <c r="N417" s="1" t="s">
        <v>30</v>
      </c>
      <c r="O417" s="1" t="s">
        <v>79</v>
      </c>
      <c r="P417" s="1" t="s">
        <v>32</v>
      </c>
      <c r="Q417" s="1" t="s">
        <v>45</v>
      </c>
      <c r="R417" s="1" t="s">
        <v>34</v>
      </c>
      <c r="S417" s="1" t="s">
        <v>2620</v>
      </c>
      <c r="T417" s="1">
        <v>5</v>
      </c>
      <c r="U417" s="1" t="str">
        <f t="shared" si="54"/>
        <v>Keep</v>
      </c>
      <c r="V417" s="1" t="str">
        <f t="shared" si="57"/>
        <v>Fix</v>
      </c>
      <c r="W417" s="1" t="str">
        <f>IF(Raw_Data!K417=0,"Missing","Valid")</f>
        <v>Valid</v>
      </c>
      <c r="X417" s="3" t="str">
        <f t="shared" si="58"/>
        <v>OK</v>
      </c>
      <c r="Y417" s="1" t="str">
        <f t="shared" si="59"/>
        <v>Ok</v>
      </c>
      <c r="Z417" s="1" t="str">
        <f t="shared" si="60"/>
        <v>Ok</v>
      </c>
      <c r="AA417" s="1">
        <f t="shared" si="55"/>
        <v>0</v>
      </c>
      <c r="AB417" s="1" t="str">
        <f t="shared" si="61"/>
        <v>ok</v>
      </c>
      <c r="AC417" s="1" t="str">
        <f t="shared" si="62"/>
        <v>Not Returned</v>
      </c>
    </row>
    <row r="418" spans="1:29" x14ac:dyDescent="0.45">
      <c r="A418" s="1" t="s">
        <v>916</v>
      </c>
      <c r="B418" s="2" cm="1">
        <f t="array" ref="B418:D418">DATEVALUE(VLOOKUP(A418,Raw_Data!A417:D2417,{2,3,4},0))</f>
        <v>45453</v>
      </c>
      <c r="C418" s="2">
        <v>45455</v>
      </c>
      <c r="D418" s="2">
        <v>45455</v>
      </c>
      <c r="E418" s="1" t="s">
        <v>2537</v>
      </c>
      <c r="F418" s="1" t="s">
        <v>2608</v>
      </c>
      <c r="G418" s="1" t="s">
        <v>41</v>
      </c>
      <c r="H418" s="1" t="s">
        <v>71</v>
      </c>
      <c r="I418" s="1" t="s">
        <v>72</v>
      </c>
      <c r="J418" s="1">
        <v>3</v>
      </c>
      <c r="K418" s="1">
        <v>0</v>
      </c>
      <c r="L418" s="1">
        <f t="shared" si="56"/>
        <v>0</v>
      </c>
      <c r="M418" s="1" t="s">
        <v>63</v>
      </c>
      <c r="N418" s="1" t="s">
        <v>93</v>
      </c>
      <c r="O418" s="1" t="s">
        <v>44</v>
      </c>
      <c r="P418" s="1" t="s">
        <v>58</v>
      </c>
      <c r="Q418" s="1" t="s">
        <v>45</v>
      </c>
      <c r="R418" s="1" t="s">
        <v>46</v>
      </c>
      <c r="S418" s="1" t="s">
        <v>47</v>
      </c>
      <c r="T418" s="1">
        <v>0</v>
      </c>
      <c r="U418" s="1" t="str">
        <f t="shared" si="54"/>
        <v>Keep</v>
      </c>
      <c r="V418" s="1" t="str">
        <f t="shared" si="57"/>
        <v>Ok</v>
      </c>
      <c r="W418" s="1" t="str">
        <f>IF(Raw_Data!K418=0,"Missing","Valid")</f>
        <v>Missing</v>
      </c>
      <c r="X418" s="3" t="str">
        <f t="shared" si="58"/>
        <v>OK</v>
      </c>
      <c r="Y418" s="1" t="str">
        <f t="shared" si="59"/>
        <v>Fix</v>
      </c>
      <c r="Z418" s="1" t="str">
        <f t="shared" si="60"/>
        <v>Ok</v>
      </c>
      <c r="AA418" s="1">
        <f t="shared" si="55"/>
        <v>0</v>
      </c>
      <c r="AB418" s="1" t="str">
        <f t="shared" si="61"/>
        <v>ok</v>
      </c>
      <c r="AC418" s="1" t="str">
        <f t="shared" si="62"/>
        <v>Late Delivery</v>
      </c>
    </row>
    <row r="419" spans="1:29" x14ac:dyDescent="0.45">
      <c r="A419" s="1" t="s">
        <v>917</v>
      </c>
      <c r="B419" s="2" cm="1">
        <f t="array" ref="B419:D419">DATEVALUE(VLOOKUP(A419,Raw_Data!A418:D2418,{2,3,4},0))</f>
        <v>45496</v>
      </c>
      <c r="C419" s="2">
        <v>45497</v>
      </c>
      <c r="D419" s="2">
        <v>45504</v>
      </c>
      <c r="E419" s="1" t="s">
        <v>2563</v>
      </c>
      <c r="F419" s="1" t="s">
        <v>168</v>
      </c>
      <c r="G419" s="1" t="s">
        <v>41</v>
      </c>
      <c r="H419" s="1" t="s">
        <v>71</v>
      </c>
      <c r="I419" s="1" t="s">
        <v>72</v>
      </c>
      <c r="J419" s="1">
        <v>0</v>
      </c>
      <c r="K419" s="1">
        <v>1000</v>
      </c>
      <c r="L419" s="1">
        <f t="shared" si="56"/>
        <v>0</v>
      </c>
      <c r="M419" s="1" t="s">
        <v>29</v>
      </c>
      <c r="N419" s="1" t="s">
        <v>30</v>
      </c>
      <c r="O419" s="1" t="s">
        <v>44</v>
      </c>
      <c r="P419" s="1" t="s">
        <v>58</v>
      </c>
      <c r="Q419" s="1" t="s">
        <v>33</v>
      </c>
      <c r="R419" s="1" t="s">
        <v>2620</v>
      </c>
      <c r="S419" s="1" t="s">
        <v>2620</v>
      </c>
      <c r="T419" s="1">
        <v>7</v>
      </c>
      <c r="U419" s="1" t="str">
        <f t="shared" si="54"/>
        <v>Keep</v>
      </c>
      <c r="V419" s="1" t="str">
        <f t="shared" si="57"/>
        <v>Fix</v>
      </c>
      <c r="W419" s="1" t="str">
        <f>IF(Raw_Data!K419=0,"Missing","Valid")</f>
        <v>Valid</v>
      </c>
      <c r="X419" s="3" t="str">
        <f t="shared" si="58"/>
        <v>OK</v>
      </c>
      <c r="Y419" s="1" t="str">
        <f t="shared" si="59"/>
        <v>Ok</v>
      </c>
      <c r="Z419" s="1" t="str">
        <f t="shared" si="60"/>
        <v>Ok</v>
      </c>
      <c r="AA419" s="1">
        <f t="shared" si="55"/>
        <v>0</v>
      </c>
      <c r="AB419" s="1" t="str">
        <f t="shared" si="61"/>
        <v>ok</v>
      </c>
      <c r="AC419" s="1" t="str">
        <f t="shared" si="62"/>
        <v>Not Returned</v>
      </c>
    </row>
    <row r="420" spans="1:29" x14ac:dyDescent="0.45">
      <c r="A420" s="1" t="s">
        <v>918</v>
      </c>
      <c r="B420" s="2" cm="1">
        <f t="array" ref="B420:D420">DATEVALUE(VLOOKUP(A420,Raw_Data!A419:D2419,{2,3,4},0))</f>
        <v>45374</v>
      </c>
      <c r="C420" s="2">
        <v>45373</v>
      </c>
      <c r="D420" s="2">
        <v>45373</v>
      </c>
      <c r="E420" s="1" t="s">
        <v>2557</v>
      </c>
      <c r="F420" s="1" t="s">
        <v>69</v>
      </c>
      <c r="G420" s="1" t="s">
        <v>70</v>
      </c>
      <c r="H420" s="1" t="s">
        <v>128</v>
      </c>
      <c r="I420" s="1" t="s">
        <v>231</v>
      </c>
      <c r="J420" s="1">
        <v>-1</v>
      </c>
      <c r="K420" s="1">
        <v>1000</v>
      </c>
      <c r="L420" s="1">
        <f t="shared" si="56"/>
        <v>-1000</v>
      </c>
      <c r="M420" s="1" t="s">
        <v>56</v>
      </c>
      <c r="N420" s="1" t="s">
        <v>30</v>
      </c>
      <c r="O420" s="1" t="s">
        <v>79</v>
      </c>
      <c r="P420" s="1" t="s">
        <v>32</v>
      </c>
      <c r="Q420" s="1" t="s">
        <v>45</v>
      </c>
      <c r="R420" s="1" t="s">
        <v>2620</v>
      </c>
      <c r="S420" s="1" t="s">
        <v>2620</v>
      </c>
      <c r="T420" s="1">
        <v>0</v>
      </c>
      <c r="U420" s="1" t="str">
        <f t="shared" si="54"/>
        <v>Keep</v>
      </c>
      <c r="V420" s="1" t="str">
        <f t="shared" si="57"/>
        <v>Fix</v>
      </c>
      <c r="W420" s="1" t="str">
        <f>IF(Raw_Data!K420=0,"Missing","Valid")</f>
        <v>Valid</v>
      </c>
      <c r="X420" s="3" t="str">
        <f t="shared" si="58"/>
        <v>Dispatch Error</v>
      </c>
      <c r="Y420" s="1" t="str">
        <f t="shared" si="59"/>
        <v>Ok</v>
      </c>
      <c r="Z420" s="1" t="str">
        <f t="shared" si="60"/>
        <v>Ok</v>
      </c>
      <c r="AA420" s="1">
        <f t="shared" si="55"/>
        <v>-1000</v>
      </c>
      <c r="AB420" s="1" t="str">
        <f t="shared" si="61"/>
        <v>ok</v>
      </c>
      <c r="AC420" s="1" t="str">
        <f t="shared" si="62"/>
        <v>Wrong</v>
      </c>
    </row>
    <row r="421" spans="1:29" x14ac:dyDescent="0.45">
      <c r="A421" s="1" t="s">
        <v>919</v>
      </c>
      <c r="B421" s="2" cm="1">
        <f t="array" ref="B421:D421">DATEVALUE(VLOOKUP(A421,Raw_Data!A420:D2420,{2,3,4},0))</f>
        <v>45343</v>
      </c>
      <c r="C421" s="2">
        <v>45346</v>
      </c>
      <c r="D421" s="2">
        <v>45352</v>
      </c>
      <c r="E421" s="1" t="s">
        <v>2543</v>
      </c>
      <c r="F421" s="1" t="s">
        <v>2608</v>
      </c>
      <c r="G421" s="1" t="s">
        <v>41</v>
      </c>
      <c r="H421" s="1" t="s">
        <v>27</v>
      </c>
      <c r="I421" s="1" t="s">
        <v>84</v>
      </c>
      <c r="J421" s="1">
        <v>3</v>
      </c>
      <c r="K421" s="1">
        <v>0</v>
      </c>
      <c r="L421" s="1">
        <f t="shared" si="56"/>
        <v>0</v>
      </c>
      <c r="M421" s="1" t="s">
        <v>56</v>
      </c>
      <c r="N421" s="1" t="s">
        <v>93</v>
      </c>
      <c r="O421" s="1" t="s">
        <v>79</v>
      </c>
      <c r="P421" s="1" t="s">
        <v>32</v>
      </c>
      <c r="Q421" s="1" t="s">
        <v>33</v>
      </c>
      <c r="R421" s="1" t="s">
        <v>46</v>
      </c>
      <c r="S421" s="1" t="s">
        <v>254</v>
      </c>
      <c r="T421" s="1">
        <v>6</v>
      </c>
      <c r="U421" s="1" t="str">
        <f t="shared" si="54"/>
        <v>Keep</v>
      </c>
      <c r="V421" s="1" t="str">
        <f t="shared" si="57"/>
        <v>Ok</v>
      </c>
      <c r="W421" s="1" t="str">
        <f>IF(Raw_Data!K421=0,"Missing","Valid")</f>
        <v>Missing</v>
      </c>
      <c r="X421" s="3" t="str">
        <f t="shared" si="58"/>
        <v>OK</v>
      </c>
      <c r="Y421" s="1" t="str">
        <f t="shared" si="59"/>
        <v>Fix</v>
      </c>
      <c r="Z421" s="1" t="str">
        <f t="shared" si="60"/>
        <v>Ok</v>
      </c>
      <c r="AA421" s="1">
        <f t="shared" si="55"/>
        <v>0</v>
      </c>
      <c r="AB421" s="1" t="str">
        <f t="shared" si="61"/>
        <v>ok</v>
      </c>
      <c r="AC421" s="1" t="str">
        <f t="shared" si="62"/>
        <v>Damaged</v>
      </c>
    </row>
    <row r="422" spans="1:29" x14ac:dyDescent="0.45">
      <c r="A422" s="1" t="s">
        <v>2498</v>
      </c>
      <c r="B422" s="2" cm="1">
        <f t="array" ref="B422:D422">DATEVALUE(VLOOKUP(A422,Raw_Data!A421:D2421,{2,3,4},0))</f>
        <v>45636</v>
      </c>
      <c r="C422" s="2">
        <v>45636</v>
      </c>
      <c r="D422" s="2">
        <v>45638</v>
      </c>
      <c r="E422" s="1" t="s">
        <v>2574</v>
      </c>
      <c r="F422" s="1" t="s">
        <v>2606</v>
      </c>
      <c r="G422" s="1" t="s">
        <v>26</v>
      </c>
      <c r="H422" s="1" t="s">
        <v>27</v>
      </c>
      <c r="I422" s="1" t="s">
        <v>28</v>
      </c>
      <c r="J422" s="1">
        <v>1</v>
      </c>
      <c r="K422" s="1">
        <v>500</v>
      </c>
      <c r="L422" s="1">
        <f t="shared" si="56"/>
        <v>500</v>
      </c>
      <c r="M422" s="1" t="s">
        <v>2619</v>
      </c>
      <c r="N422" s="1" t="s">
        <v>57</v>
      </c>
      <c r="O422" s="1" t="s">
        <v>31</v>
      </c>
      <c r="P422" s="1" t="s">
        <v>85</v>
      </c>
      <c r="Q422" s="1" t="s">
        <v>45</v>
      </c>
      <c r="R422" s="1" t="s">
        <v>46</v>
      </c>
      <c r="S422" s="1" t="s">
        <v>2621</v>
      </c>
      <c r="T422" s="1">
        <v>2</v>
      </c>
      <c r="U422" s="1" t="str">
        <f t="shared" si="54"/>
        <v>Keep</v>
      </c>
      <c r="V422" s="1" t="str">
        <f t="shared" si="57"/>
        <v>Ok</v>
      </c>
      <c r="W422" s="1" t="str">
        <f>IF(Raw_Data!K422=0,"Missing","Valid")</f>
        <v>Valid</v>
      </c>
      <c r="X422" s="3" t="str">
        <f t="shared" si="58"/>
        <v>OK</v>
      </c>
      <c r="Y422" s="1" t="str">
        <f t="shared" si="59"/>
        <v>Ok</v>
      </c>
      <c r="Z422" s="1" t="str">
        <f t="shared" si="60"/>
        <v>Ok</v>
      </c>
      <c r="AA422" s="1">
        <f t="shared" si="55"/>
        <v>500</v>
      </c>
      <c r="AB422" s="1" t="str">
        <f t="shared" si="61"/>
        <v>ok</v>
      </c>
      <c r="AC422" s="1" t="str">
        <f t="shared" si="62"/>
        <v>Unknwon</v>
      </c>
    </row>
    <row r="423" spans="1:29" x14ac:dyDescent="0.45">
      <c r="A423" s="1" t="s">
        <v>920</v>
      </c>
      <c r="B423" s="2" cm="1">
        <f t="array" ref="B423:D423">DATEVALUE(VLOOKUP(A423,Raw_Data!A422:D2422,{2,3,4},0))</f>
        <v>45323</v>
      </c>
      <c r="C423" s="2">
        <v>45323</v>
      </c>
      <c r="D423" s="2">
        <v>45323</v>
      </c>
      <c r="E423" s="1" t="s">
        <v>2548</v>
      </c>
      <c r="F423" s="1" t="s">
        <v>2608</v>
      </c>
      <c r="G423" s="1" t="s">
        <v>41</v>
      </c>
      <c r="H423" s="1" t="s">
        <v>71</v>
      </c>
      <c r="I423" s="1" t="s">
        <v>72</v>
      </c>
      <c r="J423" s="1">
        <v>0</v>
      </c>
      <c r="K423" s="1">
        <v>500</v>
      </c>
      <c r="L423" s="1">
        <f t="shared" si="56"/>
        <v>0</v>
      </c>
      <c r="M423" s="1" t="s">
        <v>63</v>
      </c>
      <c r="N423" s="1" t="s">
        <v>57</v>
      </c>
      <c r="O423" s="1" t="s">
        <v>44</v>
      </c>
      <c r="P423" s="1" t="s">
        <v>58</v>
      </c>
      <c r="Q423" s="1" t="s">
        <v>45</v>
      </c>
      <c r="R423" s="1" t="s">
        <v>34</v>
      </c>
      <c r="S423" s="1" t="s">
        <v>2620</v>
      </c>
      <c r="T423" s="1">
        <v>0</v>
      </c>
      <c r="U423" s="1" t="str">
        <f t="shared" si="54"/>
        <v>Keep</v>
      </c>
      <c r="V423" s="1" t="str">
        <f t="shared" si="57"/>
        <v>Fix</v>
      </c>
      <c r="W423" s="1" t="str">
        <f>IF(Raw_Data!K423=0,"Missing","Valid")</f>
        <v>Valid</v>
      </c>
      <c r="X423" s="3" t="str">
        <f t="shared" si="58"/>
        <v>OK</v>
      </c>
      <c r="Y423" s="1" t="str">
        <f t="shared" si="59"/>
        <v>Ok</v>
      </c>
      <c r="Z423" s="1" t="str">
        <f t="shared" si="60"/>
        <v>Ok</v>
      </c>
      <c r="AA423" s="1">
        <f t="shared" si="55"/>
        <v>0</v>
      </c>
      <c r="AB423" s="1" t="str">
        <f t="shared" si="61"/>
        <v>ok</v>
      </c>
      <c r="AC423" s="1" t="str">
        <f t="shared" si="62"/>
        <v>Not Returned</v>
      </c>
    </row>
    <row r="424" spans="1:29" x14ac:dyDescent="0.45">
      <c r="A424" s="1" t="s">
        <v>921</v>
      </c>
      <c r="B424" s="2" cm="1">
        <f t="array" ref="B424:D424">DATEVALUE(VLOOKUP(A424,Raw_Data!A423:D2423,{2,3,4},0))</f>
        <v>45449</v>
      </c>
      <c r="C424" s="2">
        <v>45447</v>
      </c>
      <c r="D424" s="2">
        <v>45451</v>
      </c>
      <c r="E424" s="1" t="s">
        <v>2573</v>
      </c>
      <c r="F424" s="1" t="s">
        <v>2607</v>
      </c>
      <c r="G424" s="1" t="s">
        <v>41</v>
      </c>
      <c r="H424" s="1" t="s">
        <v>42</v>
      </c>
      <c r="I424" s="1" t="s">
        <v>43</v>
      </c>
      <c r="J424" s="1">
        <v>1</v>
      </c>
      <c r="K424" s="1">
        <v>500</v>
      </c>
      <c r="L424" s="1">
        <f t="shared" si="56"/>
        <v>500</v>
      </c>
      <c r="M424" s="1" t="s">
        <v>29</v>
      </c>
      <c r="N424" s="1" t="s">
        <v>93</v>
      </c>
      <c r="O424" s="1" t="s">
        <v>31</v>
      </c>
      <c r="P424" s="1" t="s">
        <v>58</v>
      </c>
      <c r="Q424" s="1" t="s">
        <v>45</v>
      </c>
      <c r="R424" s="1" t="s">
        <v>46</v>
      </c>
      <c r="S424" s="1" t="s">
        <v>245</v>
      </c>
      <c r="T424" s="1">
        <v>4</v>
      </c>
      <c r="U424" s="1" t="str">
        <f t="shared" si="54"/>
        <v>Keep</v>
      </c>
      <c r="V424" s="1" t="str">
        <f t="shared" si="57"/>
        <v>Ok</v>
      </c>
      <c r="W424" s="1" t="str">
        <f>IF(Raw_Data!K424=0,"Missing","Valid")</f>
        <v>Valid</v>
      </c>
      <c r="X424" s="3" t="str">
        <f t="shared" si="58"/>
        <v>Dispatch Error</v>
      </c>
      <c r="Y424" s="1" t="str">
        <f t="shared" si="59"/>
        <v>Ok</v>
      </c>
      <c r="Z424" s="1" t="str">
        <f t="shared" si="60"/>
        <v>Ok</v>
      </c>
      <c r="AA424" s="1">
        <f t="shared" si="55"/>
        <v>500</v>
      </c>
      <c r="AB424" s="1" t="str">
        <f t="shared" si="61"/>
        <v>ok</v>
      </c>
      <c r="AC424" s="1" t="str">
        <f t="shared" si="62"/>
        <v>Wrong Item</v>
      </c>
    </row>
    <row r="425" spans="1:29" x14ac:dyDescent="0.45">
      <c r="A425" s="1" t="s">
        <v>212</v>
      </c>
      <c r="B425" s="2" cm="1">
        <f t="array" ref="B425:D425">DATEVALUE(VLOOKUP(A425,Raw_Data!A424:D2424,{2,3,4},0))</f>
        <v>45434</v>
      </c>
      <c r="C425" s="2">
        <v>45435</v>
      </c>
      <c r="D425" s="2">
        <v>45442</v>
      </c>
      <c r="E425" s="1" t="s">
        <v>2556</v>
      </c>
      <c r="F425" s="1" t="s">
        <v>168</v>
      </c>
      <c r="G425" s="1" t="s">
        <v>41</v>
      </c>
      <c r="H425" s="1" t="s">
        <v>71</v>
      </c>
      <c r="I425" s="1" t="s">
        <v>92</v>
      </c>
      <c r="J425" s="1">
        <v>2</v>
      </c>
      <c r="K425" s="1">
        <v>2000</v>
      </c>
      <c r="L425" s="1">
        <f t="shared" si="56"/>
        <v>4000</v>
      </c>
      <c r="M425" s="1" t="s">
        <v>56</v>
      </c>
      <c r="N425" s="1" t="s">
        <v>93</v>
      </c>
      <c r="O425" s="1" t="s">
        <v>44</v>
      </c>
      <c r="P425" s="1" t="s">
        <v>32</v>
      </c>
      <c r="Q425" s="1" t="s">
        <v>33</v>
      </c>
      <c r="R425" s="1" t="s">
        <v>46</v>
      </c>
      <c r="S425" s="1" t="s">
        <v>245</v>
      </c>
      <c r="T425" s="1">
        <v>7</v>
      </c>
      <c r="U425" s="1" t="str">
        <f t="shared" si="54"/>
        <v>Keep</v>
      </c>
      <c r="V425" s="1" t="str">
        <f t="shared" si="57"/>
        <v>Ok</v>
      </c>
      <c r="W425" s="1" t="str">
        <f>IF(Raw_Data!K425=0,"Missing","Valid")</f>
        <v>Valid</v>
      </c>
      <c r="X425" s="3" t="str">
        <f t="shared" si="58"/>
        <v>OK</v>
      </c>
      <c r="Y425" s="1" t="str">
        <f t="shared" si="59"/>
        <v>Ok</v>
      </c>
      <c r="Z425" s="1" t="str">
        <f t="shared" si="60"/>
        <v>Ok</v>
      </c>
      <c r="AA425" s="1">
        <f t="shared" si="55"/>
        <v>4000</v>
      </c>
      <c r="AB425" s="1" t="str">
        <f t="shared" si="61"/>
        <v>ok</v>
      </c>
      <c r="AC425" s="1" t="str">
        <f t="shared" si="62"/>
        <v>Wrong Item</v>
      </c>
    </row>
    <row r="426" spans="1:29" x14ac:dyDescent="0.45">
      <c r="A426" s="1" t="s">
        <v>2499</v>
      </c>
      <c r="B426" s="2" cm="1">
        <f t="array" ref="B426:D426">DATEVALUE(VLOOKUP(A426,Raw_Data!A425:D2425,{2,3,4},0))</f>
        <v>45609</v>
      </c>
      <c r="C426" s="2">
        <v>45609</v>
      </c>
      <c r="D426" s="2">
        <v>45615</v>
      </c>
      <c r="E426" s="1" t="s">
        <v>2601</v>
      </c>
      <c r="F426" s="1" t="s">
        <v>2606</v>
      </c>
      <c r="G426" s="1" t="s">
        <v>26</v>
      </c>
      <c r="H426" s="1" t="s">
        <v>128</v>
      </c>
      <c r="I426" s="1" t="s">
        <v>169</v>
      </c>
      <c r="J426" s="1">
        <v>2</v>
      </c>
      <c r="K426" s="1">
        <v>0</v>
      </c>
      <c r="L426" s="1">
        <f t="shared" si="56"/>
        <v>0</v>
      </c>
      <c r="M426" s="1" t="s">
        <v>56</v>
      </c>
      <c r="N426" s="1" t="s">
        <v>93</v>
      </c>
      <c r="O426" s="1" t="s">
        <v>44</v>
      </c>
      <c r="P426" s="1" t="s">
        <v>32</v>
      </c>
      <c r="Q426" s="1" t="s">
        <v>45</v>
      </c>
      <c r="R426" s="1" t="s">
        <v>34</v>
      </c>
      <c r="S426" s="1" t="s">
        <v>2620</v>
      </c>
      <c r="T426" s="1">
        <v>6</v>
      </c>
      <c r="U426" s="1" t="str">
        <f t="shared" si="54"/>
        <v>Keep</v>
      </c>
      <c r="V426" s="1" t="str">
        <f t="shared" si="57"/>
        <v>Ok</v>
      </c>
      <c r="W426" s="1" t="str">
        <f>IF(Raw_Data!K426=0,"Missing","Valid")</f>
        <v>Missing</v>
      </c>
      <c r="X426" s="3" t="str">
        <f t="shared" si="58"/>
        <v>OK</v>
      </c>
      <c r="Y426" s="1" t="str">
        <f t="shared" si="59"/>
        <v>Fix</v>
      </c>
      <c r="Z426" s="1" t="str">
        <f t="shared" si="60"/>
        <v>Ok</v>
      </c>
      <c r="AA426" s="1">
        <f t="shared" si="55"/>
        <v>0</v>
      </c>
      <c r="AB426" s="1" t="str">
        <f t="shared" si="61"/>
        <v>ok</v>
      </c>
      <c r="AC426" s="1" t="str">
        <f t="shared" si="62"/>
        <v>Not Returned</v>
      </c>
    </row>
    <row r="427" spans="1:29" x14ac:dyDescent="0.45">
      <c r="A427" s="1" t="s">
        <v>922</v>
      </c>
      <c r="B427" s="2" cm="1">
        <f t="array" ref="B427:D427">DATEVALUE(VLOOKUP(A427,Raw_Data!A426:D2426,{2,3,4},0))</f>
        <v>45537</v>
      </c>
      <c r="C427" s="2">
        <v>45535</v>
      </c>
      <c r="D427" s="2">
        <v>45534</v>
      </c>
      <c r="E427" s="1" t="s">
        <v>2528</v>
      </c>
      <c r="F427" s="1" t="s">
        <v>168</v>
      </c>
      <c r="G427" s="1" t="s">
        <v>41</v>
      </c>
      <c r="H427" s="1" t="s">
        <v>71</v>
      </c>
      <c r="I427" s="1" t="s">
        <v>117</v>
      </c>
      <c r="J427" s="1">
        <v>2</v>
      </c>
      <c r="K427" s="1">
        <v>100</v>
      </c>
      <c r="L427" s="1">
        <f t="shared" si="56"/>
        <v>200</v>
      </c>
      <c r="M427" s="1" t="s">
        <v>56</v>
      </c>
      <c r="N427" s="1" t="s">
        <v>57</v>
      </c>
      <c r="O427" s="1" t="s">
        <v>31</v>
      </c>
      <c r="P427" s="1" t="s">
        <v>85</v>
      </c>
      <c r="Q427" s="1" t="s">
        <v>33</v>
      </c>
      <c r="R427" s="1" t="s">
        <v>46</v>
      </c>
      <c r="S427" s="1" t="s">
        <v>254</v>
      </c>
      <c r="T427" s="1">
        <v>-1</v>
      </c>
      <c r="U427" s="1" t="str">
        <f t="shared" si="54"/>
        <v>Keep</v>
      </c>
      <c r="V427" s="1" t="str">
        <f t="shared" si="57"/>
        <v>Ok</v>
      </c>
      <c r="W427" s="1" t="str">
        <f>IF(Raw_Data!K427=0,"Missing","Valid")</f>
        <v>Valid</v>
      </c>
      <c r="X427" s="3" t="str">
        <f t="shared" si="58"/>
        <v>Dispatch Error</v>
      </c>
      <c r="Y427" s="1" t="str">
        <f t="shared" si="59"/>
        <v>Ok</v>
      </c>
      <c r="Z427" s="1" t="str">
        <f t="shared" si="60"/>
        <v>Ok</v>
      </c>
      <c r="AA427" s="1">
        <f t="shared" si="55"/>
        <v>200</v>
      </c>
      <c r="AB427" s="1" t="str">
        <f t="shared" si="61"/>
        <v>ok</v>
      </c>
      <c r="AC427" s="1" t="str">
        <f t="shared" si="62"/>
        <v>Damaged</v>
      </c>
    </row>
    <row r="428" spans="1:29" x14ac:dyDescent="0.45">
      <c r="A428" s="1" t="s">
        <v>923</v>
      </c>
      <c r="B428" s="2" cm="1">
        <f t="array" ref="B428:D428">DATEVALUE(VLOOKUP(A428,Raw_Data!A427:D2427,{2,3,4},0))</f>
        <v>45453</v>
      </c>
      <c r="C428" s="2">
        <v>45451</v>
      </c>
      <c r="D428" s="2">
        <v>45456</v>
      </c>
      <c r="E428" s="1" t="s">
        <v>2554</v>
      </c>
      <c r="F428" s="1" t="s">
        <v>69</v>
      </c>
      <c r="G428" s="1" t="s">
        <v>70</v>
      </c>
      <c r="H428" s="1" t="s">
        <v>71</v>
      </c>
      <c r="I428" s="1" t="s">
        <v>117</v>
      </c>
      <c r="J428" s="1">
        <v>3</v>
      </c>
      <c r="K428" s="1">
        <v>1000</v>
      </c>
      <c r="L428" s="1">
        <f t="shared" si="56"/>
        <v>3000</v>
      </c>
      <c r="M428" s="1" t="s">
        <v>56</v>
      </c>
      <c r="N428" s="1" t="s">
        <v>57</v>
      </c>
      <c r="O428" s="1" t="s">
        <v>44</v>
      </c>
      <c r="P428" s="1" t="s">
        <v>85</v>
      </c>
      <c r="Q428" s="1" t="s">
        <v>33</v>
      </c>
      <c r="R428" s="1" t="s">
        <v>46</v>
      </c>
      <c r="S428" s="1" t="s">
        <v>254</v>
      </c>
      <c r="T428" s="1">
        <v>5</v>
      </c>
      <c r="U428" s="1" t="str">
        <f t="shared" si="54"/>
        <v>Keep</v>
      </c>
      <c r="V428" s="1" t="str">
        <f t="shared" si="57"/>
        <v>Ok</v>
      </c>
      <c r="W428" s="1" t="str">
        <f>IF(Raw_Data!K428=0,"Missing","Valid")</f>
        <v>Valid</v>
      </c>
      <c r="X428" s="3" t="str">
        <f t="shared" si="58"/>
        <v>Dispatch Error</v>
      </c>
      <c r="Y428" s="1" t="str">
        <f t="shared" si="59"/>
        <v>Ok</v>
      </c>
      <c r="Z428" s="1" t="str">
        <f t="shared" si="60"/>
        <v>Ok</v>
      </c>
      <c r="AA428" s="1">
        <f t="shared" si="55"/>
        <v>3000</v>
      </c>
      <c r="AB428" s="1" t="str">
        <f t="shared" si="61"/>
        <v>ok</v>
      </c>
      <c r="AC428" s="1" t="str">
        <f t="shared" si="62"/>
        <v>Damaged</v>
      </c>
    </row>
    <row r="429" spans="1:29" x14ac:dyDescent="0.45">
      <c r="A429" s="1" t="s">
        <v>924</v>
      </c>
      <c r="B429" s="2" cm="1">
        <f t="array" ref="B429:D429">DATEVALUE(VLOOKUP(A429,Raw_Data!A428:D2428,{2,3,4},0))</f>
        <v>45304</v>
      </c>
      <c r="C429" s="2">
        <v>45303</v>
      </c>
      <c r="D429" s="2">
        <v>45304</v>
      </c>
      <c r="E429" s="1" t="s">
        <v>2566</v>
      </c>
      <c r="F429" s="1" t="s">
        <v>53</v>
      </c>
      <c r="G429" s="1" t="s">
        <v>54</v>
      </c>
      <c r="H429" s="1" t="s">
        <v>128</v>
      </c>
      <c r="I429" s="1" t="s">
        <v>129</v>
      </c>
      <c r="J429" s="1">
        <v>1</v>
      </c>
      <c r="K429" s="1">
        <v>1000</v>
      </c>
      <c r="L429" s="1">
        <f t="shared" si="56"/>
        <v>1000</v>
      </c>
      <c r="M429" s="1" t="s">
        <v>2619</v>
      </c>
      <c r="N429" s="1" t="s">
        <v>30</v>
      </c>
      <c r="O429" s="1" t="s">
        <v>44</v>
      </c>
      <c r="P429" s="1" t="s">
        <v>58</v>
      </c>
      <c r="Q429" s="1" t="s">
        <v>33</v>
      </c>
      <c r="R429" s="1" t="s">
        <v>2620</v>
      </c>
      <c r="S429" s="1" t="s">
        <v>2620</v>
      </c>
      <c r="T429" s="1">
        <v>1</v>
      </c>
      <c r="U429" s="1" t="str">
        <f t="shared" si="54"/>
        <v>Keep</v>
      </c>
      <c r="V429" s="1" t="str">
        <f t="shared" si="57"/>
        <v>Ok</v>
      </c>
      <c r="W429" s="1" t="str">
        <f>IF(Raw_Data!K429=0,"Missing","Valid")</f>
        <v>Valid</v>
      </c>
      <c r="X429" s="3" t="str">
        <f t="shared" si="58"/>
        <v>Dispatch Error</v>
      </c>
      <c r="Y429" s="1" t="str">
        <f t="shared" si="59"/>
        <v>Ok</v>
      </c>
      <c r="Z429" s="1" t="str">
        <f t="shared" si="60"/>
        <v>Ok</v>
      </c>
      <c r="AA429" s="1">
        <f t="shared" si="55"/>
        <v>1000</v>
      </c>
      <c r="AB429" s="1" t="str">
        <f t="shared" si="61"/>
        <v>ok</v>
      </c>
      <c r="AC429" s="1" t="str">
        <f t="shared" si="62"/>
        <v>Not Returned</v>
      </c>
    </row>
    <row r="430" spans="1:29" x14ac:dyDescent="0.45">
      <c r="A430" s="1" t="s">
        <v>925</v>
      </c>
      <c r="B430" s="2" cm="1">
        <f t="array" ref="B430:D430">DATEVALUE(VLOOKUP(A430,Raw_Data!A429:D2429,{2,3,4},0))</f>
        <v>45415</v>
      </c>
      <c r="C430" s="2">
        <v>45415</v>
      </c>
      <c r="D430" s="2">
        <v>45421</v>
      </c>
      <c r="E430" s="1" t="s">
        <v>2601</v>
      </c>
      <c r="F430" s="1" t="s">
        <v>53</v>
      </c>
      <c r="G430" s="1" t="s">
        <v>54</v>
      </c>
      <c r="H430" s="1" t="s">
        <v>27</v>
      </c>
      <c r="I430" s="1" t="s">
        <v>28</v>
      </c>
      <c r="J430" s="1">
        <v>2</v>
      </c>
      <c r="K430" s="1">
        <v>100</v>
      </c>
      <c r="L430" s="1">
        <f t="shared" si="56"/>
        <v>200</v>
      </c>
      <c r="M430" s="1" t="s">
        <v>63</v>
      </c>
      <c r="N430" s="1" t="s">
        <v>57</v>
      </c>
      <c r="O430" s="1" t="s">
        <v>44</v>
      </c>
      <c r="P430" s="1" t="s">
        <v>58</v>
      </c>
      <c r="Q430" s="1" t="s">
        <v>33</v>
      </c>
      <c r="R430" s="1" t="s">
        <v>2620</v>
      </c>
      <c r="S430" s="1" t="s">
        <v>2620</v>
      </c>
      <c r="T430" s="1">
        <v>6</v>
      </c>
      <c r="U430" s="1" t="str">
        <f t="shared" si="54"/>
        <v>Keep</v>
      </c>
      <c r="V430" s="1" t="str">
        <f t="shared" si="57"/>
        <v>Ok</v>
      </c>
      <c r="W430" s="1" t="str">
        <f>IF(Raw_Data!K430=0,"Missing","Valid")</f>
        <v>Valid</v>
      </c>
      <c r="X430" s="3" t="str">
        <f t="shared" si="58"/>
        <v>OK</v>
      </c>
      <c r="Y430" s="1" t="str">
        <f t="shared" si="59"/>
        <v>Ok</v>
      </c>
      <c r="Z430" s="1" t="str">
        <f t="shared" si="60"/>
        <v>Ok</v>
      </c>
      <c r="AA430" s="1">
        <f t="shared" si="55"/>
        <v>200</v>
      </c>
      <c r="AB430" s="1" t="str">
        <f t="shared" si="61"/>
        <v>ok</v>
      </c>
      <c r="AC430" s="1" t="str">
        <f t="shared" si="62"/>
        <v>Not Returned</v>
      </c>
    </row>
    <row r="431" spans="1:29" x14ac:dyDescent="0.45">
      <c r="A431" s="1" t="s">
        <v>926</v>
      </c>
      <c r="B431" s="2" cm="1">
        <f t="array" ref="B431:D431">DATEVALUE(VLOOKUP(A431,Raw_Data!A430:D2430,{2,3,4},0))</f>
        <v>45359</v>
      </c>
      <c r="C431" s="2">
        <v>45360</v>
      </c>
      <c r="D431" s="2">
        <v>45367</v>
      </c>
      <c r="E431" s="1" t="s">
        <v>2565</v>
      </c>
      <c r="F431" s="1" t="s">
        <v>2606</v>
      </c>
      <c r="G431" s="1" t="s">
        <v>26</v>
      </c>
      <c r="H431" s="1" t="s">
        <v>42</v>
      </c>
      <c r="I431" s="1" t="s">
        <v>122</v>
      </c>
      <c r="J431" s="1">
        <v>-1</v>
      </c>
      <c r="K431" s="1">
        <v>0</v>
      </c>
      <c r="L431" s="1">
        <f t="shared" si="56"/>
        <v>0</v>
      </c>
      <c r="M431" s="1" t="s">
        <v>29</v>
      </c>
      <c r="N431" s="1" t="s">
        <v>93</v>
      </c>
      <c r="O431" s="1" t="s">
        <v>79</v>
      </c>
      <c r="P431" s="1" t="s">
        <v>58</v>
      </c>
      <c r="Q431" s="1" t="s">
        <v>33</v>
      </c>
      <c r="R431" s="1" t="s">
        <v>46</v>
      </c>
      <c r="S431" s="1" t="s">
        <v>245</v>
      </c>
      <c r="T431" s="1">
        <v>7</v>
      </c>
      <c r="U431" s="1" t="str">
        <f t="shared" si="54"/>
        <v>Keep</v>
      </c>
      <c r="V431" s="1" t="str">
        <f t="shared" si="57"/>
        <v>Fix</v>
      </c>
      <c r="W431" s="1" t="str">
        <f>IF(Raw_Data!K431=0,"Missing","Valid")</f>
        <v>Missing</v>
      </c>
      <c r="X431" s="3" t="str">
        <f t="shared" si="58"/>
        <v>OK</v>
      </c>
      <c r="Y431" s="1" t="str">
        <f t="shared" si="59"/>
        <v>Fix</v>
      </c>
      <c r="Z431" s="1" t="str">
        <f t="shared" si="60"/>
        <v>Ok</v>
      </c>
      <c r="AA431" s="1">
        <f t="shared" si="55"/>
        <v>0</v>
      </c>
      <c r="AB431" s="1" t="str">
        <f t="shared" si="61"/>
        <v>ok</v>
      </c>
      <c r="AC431" s="1" t="str">
        <f t="shared" si="62"/>
        <v>Wrong Item</v>
      </c>
    </row>
    <row r="432" spans="1:29" x14ac:dyDescent="0.45">
      <c r="A432" s="1" t="s">
        <v>927</v>
      </c>
      <c r="B432" s="2" cm="1">
        <f t="array" ref="B432:D432">DATEVALUE(VLOOKUP(A432,Raw_Data!A431:D2431,{2,3,4},0))</f>
        <v>45490</v>
      </c>
      <c r="C432" s="2">
        <v>45493</v>
      </c>
      <c r="D432" s="2">
        <v>45499</v>
      </c>
      <c r="E432" s="1" t="s">
        <v>2564</v>
      </c>
      <c r="F432" s="1" t="s">
        <v>2607</v>
      </c>
      <c r="G432" s="1" t="s">
        <v>41</v>
      </c>
      <c r="H432" s="1" t="s">
        <v>42</v>
      </c>
      <c r="I432" s="1" t="s">
        <v>43</v>
      </c>
      <c r="J432" s="1">
        <v>-1</v>
      </c>
      <c r="K432" s="1">
        <v>0</v>
      </c>
      <c r="L432" s="1">
        <f t="shared" si="56"/>
        <v>0</v>
      </c>
      <c r="M432" s="1" t="s">
        <v>29</v>
      </c>
      <c r="N432" s="1" t="s">
        <v>30</v>
      </c>
      <c r="O432" s="1" t="s">
        <v>31</v>
      </c>
      <c r="P432" s="1" t="s">
        <v>85</v>
      </c>
      <c r="Q432" s="1" t="s">
        <v>45</v>
      </c>
      <c r="R432" s="1" t="s">
        <v>2620</v>
      </c>
      <c r="S432" s="1" t="s">
        <v>2620</v>
      </c>
      <c r="T432" s="1">
        <v>6</v>
      </c>
      <c r="U432" s="1" t="str">
        <f t="shared" si="54"/>
        <v>Keep</v>
      </c>
      <c r="V432" s="1" t="str">
        <f t="shared" si="57"/>
        <v>Fix</v>
      </c>
      <c r="W432" s="1" t="str">
        <f>IF(Raw_Data!K432=0,"Missing","Valid")</f>
        <v>Missing</v>
      </c>
      <c r="X432" s="3" t="str">
        <f t="shared" si="58"/>
        <v>OK</v>
      </c>
      <c r="Y432" s="1" t="str">
        <f t="shared" si="59"/>
        <v>Fix</v>
      </c>
      <c r="Z432" s="1" t="str">
        <f t="shared" si="60"/>
        <v>Ok</v>
      </c>
      <c r="AA432" s="1">
        <f t="shared" si="55"/>
        <v>0</v>
      </c>
      <c r="AB432" s="1" t="str">
        <f t="shared" si="61"/>
        <v>ok</v>
      </c>
      <c r="AC432" s="1" t="str">
        <f t="shared" si="62"/>
        <v>Not Returned</v>
      </c>
    </row>
    <row r="433" spans="1:29" x14ac:dyDescent="0.45">
      <c r="A433" s="1" t="s">
        <v>928</v>
      </c>
      <c r="B433" s="2" cm="1">
        <f t="array" ref="B433:D433">DATEVALUE(VLOOKUP(A433,Raw_Data!A432:D2432,{2,3,4},0))</f>
        <v>45487</v>
      </c>
      <c r="C433" s="2">
        <v>45490</v>
      </c>
      <c r="D433" s="2">
        <v>45496</v>
      </c>
      <c r="E433" s="1" t="s">
        <v>2583</v>
      </c>
      <c r="F433" s="1" t="s">
        <v>2606</v>
      </c>
      <c r="G433" s="1" t="s">
        <v>26</v>
      </c>
      <c r="H433" s="1" t="s">
        <v>27</v>
      </c>
      <c r="I433" s="1" t="s">
        <v>55</v>
      </c>
      <c r="J433" s="1">
        <v>2</v>
      </c>
      <c r="K433" s="1">
        <v>2000</v>
      </c>
      <c r="L433" s="1">
        <f t="shared" si="56"/>
        <v>4000</v>
      </c>
      <c r="M433" s="1" t="s">
        <v>56</v>
      </c>
      <c r="N433" s="1" t="s">
        <v>57</v>
      </c>
      <c r="O433" s="1" t="s">
        <v>79</v>
      </c>
      <c r="P433" s="1" t="s">
        <v>58</v>
      </c>
      <c r="Q433" s="1" t="s">
        <v>45</v>
      </c>
      <c r="R433" s="1" t="s">
        <v>34</v>
      </c>
      <c r="S433" s="1" t="s">
        <v>2620</v>
      </c>
      <c r="T433" s="1">
        <v>6</v>
      </c>
      <c r="U433" s="1" t="str">
        <f t="shared" si="54"/>
        <v>Keep</v>
      </c>
      <c r="V433" s="1" t="str">
        <f t="shared" si="57"/>
        <v>Ok</v>
      </c>
      <c r="W433" s="1" t="str">
        <f>IF(Raw_Data!K433=0,"Missing","Valid")</f>
        <v>Valid</v>
      </c>
      <c r="X433" s="3" t="str">
        <f t="shared" si="58"/>
        <v>OK</v>
      </c>
      <c r="Y433" s="1" t="str">
        <f t="shared" si="59"/>
        <v>Ok</v>
      </c>
      <c r="Z433" s="1" t="str">
        <f t="shared" si="60"/>
        <v>Ok</v>
      </c>
      <c r="AA433" s="1">
        <f t="shared" si="55"/>
        <v>4000</v>
      </c>
      <c r="AB433" s="1" t="str">
        <f t="shared" si="61"/>
        <v>ok</v>
      </c>
      <c r="AC433" s="1" t="str">
        <f t="shared" si="62"/>
        <v>Not Returned</v>
      </c>
    </row>
    <row r="434" spans="1:29" x14ac:dyDescent="0.45">
      <c r="A434" s="1" t="s">
        <v>929</v>
      </c>
      <c r="B434" s="2" cm="1">
        <f t="array" ref="B434:D434">DATEVALUE(VLOOKUP(A434,Raw_Data!A433:D2433,{2,3,4},0))</f>
        <v>45493</v>
      </c>
      <c r="C434" s="2">
        <v>45495</v>
      </c>
      <c r="D434" s="2">
        <v>45501</v>
      </c>
      <c r="E434" s="1" t="s">
        <v>2583</v>
      </c>
      <c r="F434" s="1" t="s">
        <v>53</v>
      </c>
      <c r="G434" s="1" t="s">
        <v>54</v>
      </c>
      <c r="H434" s="1" t="s">
        <v>42</v>
      </c>
      <c r="I434" s="1" t="s">
        <v>122</v>
      </c>
      <c r="J434" s="1">
        <v>0</v>
      </c>
      <c r="K434" s="1">
        <v>1000</v>
      </c>
      <c r="L434" s="1">
        <f t="shared" si="56"/>
        <v>0</v>
      </c>
      <c r="M434" s="1" t="s">
        <v>29</v>
      </c>
      <c r="N434" s="1" t="s">
        <v>57</v>
      </c>
      <c r="O434" s="1" t="s">
        <v>64</v>
      </c>
      <c r="P434" s="1" t="s">
        <v>58</v>
      </c>
      <c r="Q434" s="1" t="s">
        <v>45</v>
      </c>
      <c r="R434" s="1" t="s">
        <v>34</v>
      </c>
      <c r="S434" s="1" t="s">
        <v>2620</v>
      </c>
      <c r="T434" s="1">
        <v>6</v>
      </c>
      <c r="U434" s="1" t="str">
        <f t="shared" si="54"/>
        <v>Keep</v>
      </c>
      <c r="V434" s="1" t="str">
        <f t="shared" si="57"/>
        <v>Fix</v>
      </c>
      <c r="W434" s="1" t="str">
        <f>IF(Raw_Data!K434=0,"Missing","Valid")</f>
        <v>Valid</v>
      </c>
      <c r="X434" s="3" t="str">
        <f t="shared" si="58"/>
        <v>OK</v>
      </c>
      <c r="Y434" s="1" t="str">
        <f t="shared" si="59"/>
        <v>Ok</v>
      </c>
      <c r="Z434" s="1" t="str">
        <f t="shared" si="60"/>
        <v>Ok</v>
      </c>
      <c r="AA434" s="1">
        <f t="shared" si="55"/>
        <v>0</v>
      </c>
      <c r="AB434" s="1" t="str">
        <f t="shared" si="61"/>
        <v>ok</v>
      </c>
      <c r="AC434" s="1" t="str">
        <f t="shared" si="62"/>
        <v>Not Returned</v>
      </c>
    </row>
    <row r="435" spans="1:29" x14ac:dyDescent="0.45">
      <c r="A435" s="1" t="s">
        <v>930</v>
      </c>
      <c r="B435" s="2" cm="1">
        <f t="array" ref="B435:D435">DATEVALUE(VLOOKUP(A435,Raw_Data!A434:D2434,{2,3,4},0))</f>
        <v>45349</v>
      </c>
      <c r="C435" s="2">
        <v>45350</v>
      </c>
      <c r="D435" s="2">
        <v>45351</v>
      </c>
      <c r="E435" s="1" t="s">
        <v>2530</v>
      </c>
      <c r="F435" s="1" t="s">
        <v>147</v>
      </c>
      <c r="G435" s="1" t="s">
        <v>147</v>
      </c>
      <c r="H435" s="1" t="s">
        <v>27</v>
      </c>
      <c r="I435" s="1" t="s">
        <v>55</v>
      </c>
      <c r="J435" s="1">
        <v>0</v>
      </c>
      <c r="K435" s="1">
        <v>500</v>
      </c>
      <c r="L435" s="1">
        <f t="shared" si="56"/>
        <v>0</v>
      </c>
      <c r="M435" s="1" t="s">
        <v>56</v>
      </c>
      <c r="N435" s="1" t="s">
        <v>57</v>
      </c>
      <c r="O435" s="1" t="s">
        <v>31</v>
      </c>
      <c r="P435" s="1" t="s">
        <v>58</v>
      </c>
      <c r="Q435" s="1" t="s">
        <v>33</v>
      </c>
      <c r="R435" s="1" t="s">
        <v>46</v>
      </c>
      <c r="S435" s="1" t="s">
        <v>2621</v>
      </c>
      <c r="T435" s="1">
        <v>1</v>
      </c>
      <c r="U435" s="1" t="str">
        <f t="shared" si="54"/>
        <v>Keep</v>
      </c>
      <c r="V435" s="1" t="str">
        <f t="shared" si="57"/>
        <v>Fix</v>
      </c>
      <c r="W435" s="1" t="str">
        <f>IF(Raw_Data!K435=0,"Missing","Valid")</f>
        <v>Valid</v>
      </c>
      <c r="X435" s="3" t="str">
        <f t="shared" si="58"/>
        <v>OK</v>
      </c>
      <c r="Y435" s="1" t="str">
        <f t="shared" si="59"/>
        <v>Ok</v>
      </c>
      <c r="Z435" s="1" t="str">
        <f t="shared" si="60"/>
        <v>Ok</v>
      </c>
      <c r="AA435" s="1">
        <f t="shared" si="55"/>
        <v>0</v>
      </c>
      <c r="AB435" s="1" t="str">
        <f t="shared" si="61"/>
        <v>ok</v>
      </c>
      <c r="AC435" s="1" t="str">
        <f t="shared" si="62"/>
        <v>Unknwon</v>
      </c>
    </row>
    <row r="436" spans="1:29" x14ac:dyDescent="0.45">
      <c r="A436" s="1" t="s">
        <v>931</v>
      </c>
      <c r="B436" s="2" cm="1">
        <f t="array" ref="B436:D436">DATEVALUE(VLOOKUP(A436,Raw_Data!A435:D2435,{2,3,4},0))</f>
        <v>45508</v>
      </c>
      <c r="C436" s="2">
        <v>45506</v>
      </c>
      <c r="D436" s="2">
        <v>45513</v>
      </c>
      <c r="E436" s="1" t="s">
        <v>2571</v>
      </c>
      <c r="F436" s="1" t="s">
        <v>69</v>
      </c>
      <c r="G436" s="1" t="s">
        <v>70</v>
      </c>
      <c r="H436" s="1" t="s">
        <v>27</v>
      </c>
      <c r="I436" s="1" t="s">
        <v>55</v>
      </c>
      <c r="J436" s="1">
        <v>-1</v>
      </c>
      <c r="K436" s="1">
        <v>500</v>
      </c>
      <c r="L436" s="1">
        <f t="shared" si="56"/>
        <v>-500</v>
      </c>
      <c r="M436" s="1" t="s">
        <v>29</v>
      </c>
      <c r="N436" s="1" t="s">
        <v>57</v>
      </c>
      <c r="O436" s="1" t="s">
        <v>44</v>
      </c>
      <c r="P436" s="1" t="s">
        <v>58</v>
      </c>
      <c r="Q436" s="1" t="s">
        <v>45</v>
      </c>
      <c r="R436" s="1" t="s">
        <v>46</v>
      </c>
      <c r="S436" s="1" t="s">
        <v>254</v>
      </c>
      <c r="T436" s="1">
        <v>7</v>
      </c>
      <c r="U436" s="1" t="str">
        <f t="shared" si="54"/>
        <v>Keep</v>
      </c>
      <c r="V436" s="1" t="str">
        <f t="shared" si="57"/>
        <v>Fix</v>
      </c>
      <c r="W436" s="1" t="str">
        <f>IF(Raw_Data!K436=0,"Missing","Valid")</f>
        <v>Valid</v>
      </c>
      <c r="X436" s="3" t="str">
        <f t="shared" si="58"/>
        <v>Dispatch Error</v>
      </c>
      <c r="Y436" s="1" t="str">
        <f t="shared" si="59"/>
        <v>Ok</v>
      </c>
      <c r="Z436" s="1" t="str">
        <f t="shared" si="60"/>
        <v>Ok</v>
      </c>
      <c r="AA436" s="1">
        <f t="shared" si="55"/>
        <v>-500</v>
      </c>
      <c r="AB436" s="1" t="str">
        <f t="shared" si="61"/>
        <v>ok</v>
      </c>
      <c r="AC436" s="1" t="str">
        <f t="shared" si="62"/>
        <v>Damaged</v>
      </c>
    </row>
    <row r="437" spans="1:29" x14ac:dyDescent="0.45">
      <c r="A437" s="1" t="s">
        <v>932</v>
      </c>
      <c r="B437" s="2" cm="1">
        <f t="array" ref="B437:D437">DATEVALUE(VLOOKUP(A437,Raw_Data!A436:D2436,{2,3,4},0))</f>
        <v>45442</v>
      </c>
      <c r="C437" s="2">
        <v>45440</v>
      </c>
      <c r="D437" s="2">
        <v>45439</v>
      </c>
      <c r="E437" s="1" t="s">
        <v>2543</v>
      </c>
      <c r="F437" s="1" t="s">
        <v>53</v>
      </c>
      <c r="G437" s="1" t="s">
        <v>54</v>
      </c>
      <c r="H437" s="1" t="s">
        <v>27</v>
      </c>
      <c r="I437" s="1" t="s">
        <v>28</v>
      </c>
      <c r="J437" s="1">
        <v>1</v>
      </c>
      <c r="K437" s="1">
        <v>1000</v>
      </c>
      <c r="L437" s="1">
        <f t="shared" si="56"/>
        <v>1000</v>
      </c>
      <c r="M437" s="1" t="s">
        <v>56</v>
      </c>
      <c r="N437" s="1" t="s">
        <v>93</v>
      </c>
      <c r="O437" s="1" t="s">
        <v>79</v>
      </c>
      <c r="P437" s="1" t="s">
        <v>32</v>
      </c>
      <c r="Q437" s="1" t="s">
        <v>33</v>
      </c>
      <c r="R437" s="1" t="s">
        <v>46</v>
      </c>
      <c r="S437" s="1" t="s">
        <v>2621</v>
      </c>
      <c r="T437" s="1">
        <v>-1</v>
      </c>
      <c r="U437" s="1" t="str">
        <f t="shared" si="54"/>
        <v>Keep</v>
      </c>
      <c r="V437" s="1" t="str">
        <f t="shared" si="57"/>
        <v>Ok</v>
      </c>
      <c r="W437" s="1" t="str">
        <f>IF(Raw_Data!K437=0,"Missing","Valid")</f>
        <v>Valid</v>
      </c>
      <c r="X437" s="3" t="str">
        <f t="shared" si="58"/>
        <v>Dispatch Error</v>
      </c>
      <c r="Y437" s="1" t="str">
        <f t="shared" si="59"/>
        <v>Ok</v>
      </c>
      <c r="Z437" s="1" t="str">
        <f t="shared" si="60"/>
        <v>Ok</v>
      </c>
      <c r="AA437" s="1">
        <f t="shared" si="55"/>
        <v>1000</v>
      </c>
      <c r="AB437" s="1" t="str">
        <f t="shared" si="61"/>
        <v>ok</v>
      </c>
      <c r="AC437" s="1" t="str">
        <f t="shared" si="62"/>
        <v>Unknwon</v>
      </c>
    </row>
    <row r="438" spans="1:29" x14ac:dyDescent="0.45">
      <c r="A438" s="1" t="s">
        <v>933</v>
      </c>
      <c r="B438" s="2" cm="1">
        <f t="array" ref="B438:D438">DATEVALUE(VLOOKUP(A438,Raw_Data!A437:D2437,{2,3,4},0))</f>
        <v>45531</v>
      </c>
      <c r="C438" s="2">
        <v>45532</v>
      </c>
      <c r="D438" s="2">
        <v>45533</v>
      </c>
      <c r="E438" s="1" t="s">
        <v>2576</v>
      </c>
      <c r="F438" s="1" t="s">
        <v>2608</v>
      </c>
      <c r="G438" s="1" t="s">
        <v>41</v>
      </c>
      <c r="H438" s="1" t="s">
        <v>27</v>
      </c>
      <c r="I438" s="1" t="s">
        <v>84</v>
      </c>
      <c r="J438" s="1">
        <v>2</v>
      </c>
      <c r="K438" s="1">
        <v>2000</v>
      </c>
      <c r="L438" s="1">
        <f t="shared" si="56"/>
        <v>4000</v>
      </c>
      <c r="M438" s="1" t="s">
        <v>2619</v>
      </c>
      <c r="N438" s="1" t="s">
        <v>93</v>
      </c>
      <c r="O438" s="1" t="s">
        <v>79</v>
      </c>
      <c r="P438" s="1" t="s">
        <v>85</v>
      </c>
      <c r="Q438" s="1" t="s">
        <v>45</v>
      </c>
      <c r="R438" s="1" t="s">
        <v>2620</v>
      </c>
      <c r="S438" s="1" t="s">
        <v>2620</v>
      </c>
      <c r="T438" s="1">
        <v>1</v>
      </c>
      <c r="U438" s="1" t="str">
        <f t="shared" si="54"/>
        <v>Keep</v>
      </c>
      <c r="V438" s="1" t="str">
        <f t="shared" si="57"/>
        <v>Ok</v>
      </c>
      <c r="W438" s="1" t="str">
        <f>IF(Raw_Data!K438=0,"Missing","Valid")</f>
        <v>Valid</v>
      </c>
      <c r="X438" s="3" t="str">
        <f t="shared" si="58"/>
        <v>OK</v>
      </c>
      <c r="Y438" s="1" t="str">
        <f t="shared" si="59"/>
        <v>Ok</v>
      </c>
      <c r="Z438" s="1" t="str">
        <f t="shared" si="60"/>
        <v>Ok</v>
      </c>
      <c r="AA438" s="1">
        <f t="shared" si="55"/>
        <v>4000</v>
      </c>
      <c r="AB438" s="1" t="str">
        <f t="shared" si="61"/>
        <v>ok</v>
      </c>
      <c r="AC438" s="1" t="str">
        <f t="shared" si="62"/>
        <v>Not Returned</v>
      </c>
    </row>
    <row r="439" spans="1:29" x14ac:dyDescent="0.45">
      <c r="A439" s="1" t="s">
        <v>934</v>
      </c>
      <c r="B439" s="2" cm="1">
        <f t="array" ref="B439:D439">DATEVALUE(VLOOKUP(A439,Raw_Data!A438:D2438,{2,3,4},0))</f>
        <v>45656</v>
      </c>
      <c r="C439" s="2">
        <v>45654</v>
      </c>
      <c r="D439" s="2">
        <v>45660</v>
      </c>
      <c r="E439" s="1" t="s">
        <v>2563</v>
      </c>
      <c r="F439" s="1" t="s">
        <v>147</v>
      </c>
      <c r="G439" s="1" t="s">
        <v>147</v>
      </c>
      <c r="H439" s="1" t="s">
        <v>27</v>
      </c>
      <c r="I439" s="1" t="s">
        <v>28</v>
      </c>
      <c r="J439" s="1">
        <v>0</v>
      </c>
      <c r="K439" s="1">
        <v>1000</v>
      </c>
      <c r="L439" s="1">
        <f t="shared" si="56"/>
        <v>0</v>
      </c>
      <c r="M439" s="1" t="s">
        <v>63</v>
      </c>
      <c r="N439" s="1" t="s">
        <v>57</v>
      </c>
      <c r="O439" s="1" t="s">
        <v>31</v>
      </c>
      <c r="P439" s="1" t="s">
        <v>85</v>
      </c>
      <c r="Q439" s="1" t="s">
        <v>33</v>
      </c>
      <c r="R439" s="1" t="s">
        <v>34</v>
      </c>
      <c r="S439" s="1" t="s">
        <v>2620</v>
      </c>
      <c r="T439" s="1">
        <v>6</v>
      </c>
      <c r="U439" s="1" t="str">
        <f t="shared" si="54"/>
        <v>Keep</v>
      </c>
      <c r="V439" s="1" t="str">
        <f t="shared" si="57"/>
        <v>Fix</v>
      </c>
      <c r="W439" s="1" t="str">
        <f>IF(Raw_Data!K439=0,"Missing","Valid")</f>
        <v>Valid</v>
      </c>
      <c r="X439" s="3" t="str">
        <f t="shared" si="58"/>
        <v>Dispatch Error</v>
      </c>
      <c r="Y439" s="1" t="str">
        <f t="shared" si="59"/>
        <v>Ok</v>
      </c>
      <c r="Z439" s="1" t="str">
        <f t="shared" si="60"/>
        <v>Ok</v>
      </c>
      <c r="AA439" s="1">
        <f t="shared" si="55"/>
        <v>0</v>
      </c>
      <c r="AB439" s="1" t="str">
        <f t="shared" si="61"/>
        <v>ok</v>
      </c>
      <c r="AC439" s="1" t="str">
        <f t="shared" si="62"/>
        <v>Not Returned</v>
      </c>
    </row>
    <row r="440" spans="1:29" x14ac:dyDescent="0.45">
      <c r="A440" s="1" t="s">
        <v>850</v>
      </c>
      <c r="B440" s="2" cm="1">
        <f t="array" ref="B440:D440">DATEVALUE(VLOOKUP(A440,Raw_Data!A439:D2439,{2,3,4},0))</f>
        <v>45518</v>
      </c>
      <c r="C440" s="2">
        <v>45519</v>
      </c>
      <c r="D440" s="2">
        <v>45525</v>
      </c>
      <c r="E440" s="1" t="s">
        <v>2587</v>
      </c>
      <c r="F440" s="1" t="s">
        <v>69</v>
      </c>
      <c r="G440" s="1" t="s">
        <v>70</v>
      </c>
      <c r="H440" s="1" t="s">
        <v>27</v>
      </c>
      <c r="I440" s="1" t="s">
        <v>84</v>
      </c>
      <c r="J440" s="1">
        <v>-1</v>
      </c>
      <c r="K440" s="1">
        <v>2000</v>
      </c>
      <c r="L440" s="1">
        <f t="shared" si="56"/>
        <v>-2000</v>
      </c>
      <c r="M440" s="1" t="s">
        <v>29</v>
      </c>
      <c r="N440" s="1" t="s">
        <v>93</v>
      </c>
      <c r="O440" s="1" t="s">
        <v>79</v>
      </c>
      <c r="P440" s="1" t="s">
        <v>32</v>
      </c>
      <c r="Q440" s="1" t="s">
        <v>33</v>
      </c>
      <c r="R440" s="1" t="s">
        <v>46</v>
      </c>
      <c r="S440" s="1" t="s">
        <v>245</v>
      </c>
      <c r="T440" s="1">
        <v>6</v>
      </c>
      <c r="U440" s="1" t="str">
        <f t="shared" si="54"/>
        <v>Keep</v>
      </c>
      <c r="V440" s="1" t="str">
        <f t="shared" si="57"/>
        <v>Fix</v>
      </c>
      <c r="W440" s="1" t="str">
        <f>IF(Raw_Data!K440=0,"Missing","Valid")</f>
        <v>Valid</v>
      </c>
      <c r="X440" s="3" t="str">
        <f t="shared" si="58"/>
        <v>OK</v>
      </c>
      <c r="Y440" s="1" t="str">
        <f t="shared" si="59"/>
        <v>Ok</v>
      </c>
      <c r="Z440" s="1" t="str">
        <f t="shared" si="60"/>
        <v>Ok</v>
      </c>
      <c r="AA440" s="1">
        <f t="shared" si="55"/>
        <v>-2000</v>
      </c>
      <c r="AB440" s="1" t="str">
        <f t="shared" si="61"/>
        <v>ok</v>
      </c>
      <c r="AC440" s="1" t="str">
        <f t="shared" si="62"/>
        <v>Wrong Item</v>
      </c>
    </row>
    <row r="441" spans="1:29" x14ac:dyDescent="0.45">
      <c r="A441" s="1" t="s">
        <v>936</v>
      </c>
      <c r="B441" s="2" cm="1">
        <f t="array" ref="B441:D441">DATEVALUE(VLOOKUP(A441,Raw_Data!A440:D2440,{2,3,4},0))</f>
        <v>45623</v>
      </c>
      <c r="C441" s="2">
        <v>45623</v>
      </c>
      <c r="D441" s="2">
        <v>45622</v>
      </c>
      <c r="E441" s="1" t="s">
        <v>2580</v>
      </c>
      <c r="F441" s="1" t="s">
        <v>2608</v>
      </c>
      <c r="G441" s="1" t="s">
        <v>41</v>
      </c>
      <c r="H441" s="1" t="s">
        <v>71</v>
      </c>
      <c r="I441" s="1" t="s">
        <v>92</v>
      </c>
      <c r="J441" s="1">
        <v>0</v>
      </c>
      <c r="K441" s="1">
        <v>2000</v>
      </c>
      <c r="L441" s="1">
        <f t="shared" si="56"/>
        <v>0</v>
      </c>
      <c r="M441" s="1" t="s">
        <v>2619</v>
      </c>
      <c r="N441" s="1" t="s">
        <v>57</v>
      </c>
      <c r="O441" s="1" t="s">
        <v>64</v>
      </c>
      <c r="P441" s="1" t="s">
        <v>85</v>
      </c>
      <c r="Q441" s="1" t="s">
        <v>33</v>
      </c>
      <c r="R441" s="1" t="s">
        <v>34</v>
      </c>
      <c r="S441" s="1" t="s">
        <v>2620</v>
      </c>
      <c r="T441" s="1">
        <v>-1</v>
      </c>
      <c r="U441" s="1" t="str">
        <f t="shared" si="54"/>
        <v>Keep</v>
      </c>
      <c r="V441" s="1" t="str">
        <f t="shared" si="57"/>
        <v>Fix</v>
      </c>
      <c r="W441" s="1" t="str">
        <f>IF(Raw_Data!K441=0,"Missing","Valid")</f>
        <v>Valid</v>
      </c>
      <c r="X441" s="3" t="str">
        <f t="shared" si="58"/>
        <v>Delivery Before Order</v>
      </c>
      <c r="Y441" s="1" t="str">
        <f t="shared" si="59"/>
        <v>Ok</v>
      </c>
      <c r="Z441" s="1" t="str">
        <f t="shared" si="60"/>
        <v>Ok</v>
      </c>
      <c r="AA441" s="1">
        <f t="shared" si="55"/>
        <v>0</v>
      </c>
      <c r="AB441" s="1" t="str">
        <f t="shared" si="61"/>
        <v>ok</v>
      </c>
      <c r="AC441" s="1" t="str">
        <f t="shared" si="62"/>
        <v>Not Returned</v>
      </c>
    </row>
    <row r="442" spans="1:29" x14ac:dyDescent="0.45">
      <c r="A442" s="1" t="s">
        <v>937</v>
      </c>
      <c r="B442" s="2" cm="1">
        <f t="array" ref="B442:D442">DATEVALUE(VLOOKUP(A442,Raw_Data!A441:D2441,{2,3,4},0))</f>
        <v>45306</v>
      </c>
      <c r="C442" s="2">
        <v>45308</v>
      </c>
      <c r="D442" s="2">
        <v>45313</v>
      </c>
      <c r="E442" s="1" t="s">
        <v>2565</v>
      </c>
      <c r="F442" s="1" t="s">
        <v>147</v>
      </c>
      <c r="G442" s="1" t="s">
        <v>147</v>
      </c>
      <c r="H442" s="1" t="s">
        <v>42</v>
      </c>
      <c r="I442" s="1" t="s">
        <v>122</v>
      </c>
      <c r="J442" s="1">
        <v>1</v>
      </c>
      <c r="K442" s="1">
        <v>2000</v>
      </c>
      <c r="L442" s="1">
        <f t="shared" si="56"/>
        <v>2000</v>
      </c>
      <c r="M442" s="1" t="s">
        <v>2619</v>
      </c>
      <c r="N442" s="1" t="s">
        <v>57</v>
      </c>
      <c r="O442" s="1" t="s">
        <v>31</v>
      </c>
      <c r="P442" s="1" t="s">
        <v>58</v>
      </c>
      <c r="Q442" s="1" t="s">
        <v>45</v>
      </c>
      <c r="R442" s="1" t="s">
        <v>46</v>
      </c>
      <c r="S442" s="1" t="s">
        <v>245</v>
      </c>
      <c r="T442" s="1">
        <v>5</v>
      </c>
      <c r="U442" s="1" t="str">
        <f t="shared" si="54"/>
        <v>Keep</v>
      </c>
      <c r="V442" s="1" t="str">
        <f t="shared" si="57"/>
        <v>Ok</v>
      </c>
      <c r="W442" s="1" t="str">
        <f>IF(Raw_Data!K442=0,"Missing","Valid")</f>
        <v>Valid</v>
      </c>
      <c r="X442" s="3" t="str">
        <f t="shared" si="58"/>
        <v>OK</v>
      </c>
      <c r="Y442" s="1" t="str">
        <f t="shared" si="59"/>
        <v>Ok</v>
      </c>
      <c r="Z442" s="1" t="str">
        <f t="shared" si="60"/>
        <v>Ok</v>
      </c>
      <c r="AA442" s="1">
        <f t="shared" si="55"/>
        <v>2000</v>
      </c>
      <c r="AB442" s="1" t="str">
        <f t="shared" si="61"/>
        <v>ok</v>
      </c>
      <c r="AC442" s="1" t="str">
        <f t="shared" si="62"/>
        <v>Wrong Item</v>
      </c>
    </row>
    <row r="443" spans="1:29" x14ac:dyDescent="0.45">
      <c r="A443" s="1" t="s">
        <v>938</v>
      </c>
      <c r="B443" s="2" cm="1">
        <f t="array" ref="B443:D443">DATEVALUE(VLOOKUP(A443,Raw_Data!A442:D2442,{2,3,4},0))</f>
        <v>45304</v>
      </c>
      <c r="C443" s="2">
        <v>45302</v>
      </c>
      <c r="D443" s="2">
        <v>45304</v>
      </c>
      <c r="E443" s="1" t="s">
        <v>2595</v>
      </c>
      <c r="F443" s="1" t="s">
        <v>147</v>
      </c>
      <c r="G443" s="1" t="s">
        <v>147</v>
      </c>
      <c r="H443" s="1" t="s">
        <v>128</v>
      </c>
      <c r="I443" s="1" t="s">
        <v>169</v>
      </c>
      <c r="J443" s="1">
        <v>3</v>
      </c>
      <c r="K443" s="1">
        <v>2000</v>
      </c>
      <c r="L443" s="1">
        <f t="shared" si="56"/>
        <v>6000</v>
      </c>
      <c r="M443" s="1" t="s">
        <v>56</v>
      </c>
      <c r="N443" s="1" t="s">
        <v>57</v>
      </c>
      <c r="O443" s="1" t="s">
        <v>44</v>
      </c>
      <c r="P443" s="1" t="s">
        <v>85</v>
      </c>
      <c r="Q443" s="1" t="s">
        <v>33</v>
      </c>
      <c r="R443" s="1" t="s">
        <v>34</v>
      </c>
      <c r="S443" s="1" t="s">
        <v>2620</v>
      </c>
      <c r="T443" s="1">
        <v>2</v>
      </c>
      <c r="U443" s="1" t="str">
        <f t="shared" si="54"/>
        <v>Keep</v>
      </c>
      <c r="V443" s="1" t="str">
        <f t="shared" si="57"/>
        <v>Ok</v>
      </c>
      <c r="W443" s="1" t="str">
        <f>IF(Raw_Data!K443=0,"Missing","Valid")</f>
        <v>Valid</v>
      </c>
      <c r="X443" s="3" t="str">
        <f t="shared" si="58"/>
        <v>Dispatch Error</v>
      </c>
      <c r="Y443" s="1" t="str">
        <f t="shared" si="59"/>
        <v>Ok</v>
      </c>
      <c r="Z443" s="1" t="str">
        <f t="shared" si="60"/>
        <v>Ok</v>
      </c>
      <c r="AA443" s="1">
        <f t="shared" si="55"/>
        <v>6000</v>
      </c>
      <c r="AB443" s="1" t="str">
        <f t="shared" si="61"/>
        <v>ok</v>
      </c>
      <c r="AC443" s="1" t="str">
        <f t="shared" si="62"/>
        <v>Not Returned</v>
      </c>
    </row>
    <row r="444" spans="1:29" x14ac:dyDescent="0.45">
      <c r="A444" s="1" t="s">
        <v>939</v>
      </c>
      <c r="B444" s="2" cm="1">
        <f t="array" ref="B444:D444">DATEVALUE(VLOOKUP(A444,Raw_Data!A443:D2443,{2,3,4},0))</f>
        <v>45609</v>
      </c>
      <c r="C444" s="2">
        <v>45610</v>
      </c>
      <c r="D444" s="2">
        <v>45616</v>
      </c>
      <c r="E444" s="1" t="s">
        <v>2600</v>
      </c>
      <c r="F444" s="1" t="s">
        <v>2606</v>
      </c>
      <c r="G444" s="1" t="s">
        <v>26</v>
      </c>
      <c r="H444" s="1" t="s">
        <v>42</v>
      </c>
      <c r="I444" s="1" t="s">
        <v>78</v>
      </c>
      <c r="J444" s="1">
        <v>3</v>
      </c>
      <c r="K444" s="1">
        <v>500</v>
      </c>
      <c r="L444" s="1">
        <f t="shared" si="56"/>
        <v>1500</v>
      </c>
      <c r="M444" s="1" t="s">
        <v>56</v>
      </c>
      <c r="N444" s="1" t="s">
        <v>57</v>
      </c>
      <c r="O444" s="1" t="s">
        <v>64</v>
      </c>
      <c r="P444" s="1" t="s">
        <v>58</v>
      </c>
      <c r="Q444" s="1" t="s">
        <v>33</v>
      </c>
      <c r="R444" s="1" t="s">
        <v>46</v>
      </c>
      <c r="S444" s="1" t="s">
        <v>47</v>
      </c>
      <c r="T444" s="1">
        <v>6</v>
      </c>
      <c r="U444" s="1" t="str">
        <f t="shared" si="54"/>
        <v>Keep</v>
      </c>
      <c r="V444" s="1" t="str">
        <f t="shared" si="57"/>
        <v>Ok</v>
      </c>
      <c r="W444" s="1" t="str">
        <f>IF(Raw_Data!K444=0,"Missing","Valid")</f>
        <v>Valid</v>
      </c>
      <c r="X444" s="3" t="str">
        <f t="shared" si="58"/>
        <v>OK</v>
      </c>
      <c r="Y444" s="1" t="str">
        <f t="shared" si="59"/>
        <v>Ok</v>
      </c>
      <c r="Z444" s="1" t="str">
        <f t="shared" si="60"/>
        <v>Ok</v>
      </c>
      <c r="AA444" s="1">
        <f t="shared" si="55"/>
        <v>1500</v>
      </c>
      <c r="AB444" s="1" t="str">
        <f t="shared" si="61"/>
        <v>ok</v>
      </c>
      <c r="AC444" s="1" t="str">
        <f t="shared" si="62"/>
        <v>Late Delivery</v>
      </c>
    </row>
    <row r="445" spans="1:29" x14ac:dyDescent="0.45">
      <c r="A445" s="1" t="s">
        <v>940</v>
      </c>
      <c r="B445" s="2" cm="1">
        <f t="array" ref="B445:D445">DATEVALUE(VLOOKUP(A445,Raw_Data!A444:D2444,{2,3,4},0))</f>
        <v>45518</v>
      </c>
      <c r="C445" s="2">
        <v>45519</v>
      </c>
      <c r="D445" s="2">
        <v>45520</v>
      </c>
      <c r="E445" s="1" t="s">
        <v>2528</v>
      </c>
      <c r="F445" s="1" t="s">
        <v>168</v>
      </c>
      <c r="G445" s="1" t="s">
        <v>41</v>
      </c>
      <c r="H445" s="1" t="s">
        <v>128</v>
      </c>
      <c r="I445" s="1" t="s">
        <v>169</v>
      </c>
      <c r="J445" s="1">
        <v>-1</v>
      </c>
      <c r="K445" s="1">
        <v>2000</v>
      </c>
      <c r="L445" s="1">
        <f t="shared" si="56"/>
        <v>-2000</v>
      </c>
      <c r="M445" s="1" t="s">
        <v>2619</v>
      </c>
      <c r="N445" s="1" t="s">
        <v>57</v>
      </c>
      <c r="O445" s="1" t="s">
        <v>44</v>
      </c>
      <c r="P445" s="1" t="s">
        <v>58</v>
      </c>
      <c r="Q445" s="1" t="s">
        <v>45</v>
      </c>
      <c r="R445" s="1" t="s">
        <v>46</v>
      </c>
      <c r="S445" s="1" t="s">
        <v>245</v>
      </c>
      <c r="T445" s="1">
        <v>1</v>
      </c>
      <c r="U445" s="1" t="str">
        <f t="shared" si="54"/>
        <v>Keep</v>
      </c>
      <c r="V445" s="1" t="str">
        <f t="shared" si="57"/>
        <v>Fix</v>
      </c>
      <c r="W445" s="1" t="str">
        <f>IF(Raw_Data!K445=0,"Missing","Valid")</f>
        <v>Valid</v>
      </c>
      <c r="X445" s="3" t="str">
        <f t="shared" si="58"/>
        <v>OK</v>
      </c>
      <c r="Y445" s="1" t="str">
        <f t="shared" si="59"/>
        <v>Ok</v>
      </c>
      <c r="Z445" s="1" t="str">
        <f t="shared" si="60"/>
        <v>Ok</v>
      </c>
      <c r="AA445" s="1">
        <f t="shared" si="55"/>
        <v>-2000</v>
      </c>
      <c r="AB445" s="1" t="str">
        <f t="shared" si="61"/>
        <v>ok</v>
      </c>
      <c r="AC445" s="1" t="str">
        <f t="shared" si="62"/>
        <v>Wrong Item</v>
      </c>
    </row>
    <row r="446" spans="1:29" x14ac:dyDescent="0.45">
      <c r="A446" s="1" t="s">
        <v>941</v>
      </c>
      <c r="B446" s="2" cm="1">
        <f t="array" ref="B446:D446">DATEVALUE(VLOOKUP(A446,Raw_Data!A445:D2445,{2,3,4},0))</f>
        <v>45402</v>
      </c>
      <c r="C446" s="2">
        <v>45404</v>
      </c>
      <c r="D446" s="2">
        <v>45406</v>
      </c>
      <c r="E446" s="1" t="s">
        <v>2582</v>
      </c>
      <c r="F446" s="1" t="s">
        <v>168</v>
      </c>
      <c r="G446" s="1" t="s">
        <v>41</v>
      </c>
      <c r="H446" s="1" t="s">
        <v>42</v>
      </c>
      <c r="I446" s="1" t="s">
        <v>78</v>
      </c>
      <c r="J446" s="1">
        <v>0</v>
      </c>
      <c r="K446" s="1">
        <v>100</v>
      </c>
      <c r="L446" s="1">
        <f t="shared" si="56"/>
        <v>0</v>
      </c>
      <c r="M446" s="1" t="s">
        <v>56</v>
      </c>
      <c r="N446" s="1" t="s">
        <v>57</v>
      </c>
      <c r="O446" s="1" t="s">
        <v>79</v>
      </c>
      <c r="P446" s="1" t="s">
        <v>58</v>
      </c>
      <c r="Q446" s="1" t="s">
        <v>45</v>
      </c>
      <c r="R446" s="1" t="s">
        <v>2620</v>
      </c>
      <c r="S446" s="1" t="s">
        <v>2620</v>
      </c>
      <c r="T446" s="1">
        <v>2</v>
      </c>
      <c r="U446" s="1" t="str">
        <f t="shared" si="54"/>
        <v>Keep</v>
      </c>
      <c r="V446" s="1" t="str">
        <f t="shared" si="57"/>
        <v>Fix</v>
      </c>
      <c r="W446" s="1" t="str">
        <f>IF(Raw_Data!K446=0,"Missing","Valid")</f>
        <v>Valid</v>
      </c>
      <c r="X446" s="3" t="str">
        <f t="shared" si="58"/>
        <v>OK</v>
      </c>
      <c r="Y446" s="1" t="str">
        <f t="shared" si="59"/>
        <v>Ok</v>
      </c>
      <c r="Z446" s="1" t="str">
        <f t="shared" si="60"/>
        <v>Ok</v>
      </c>
      <c r="AA446" s="1">
        <f t="shared" si="55"/>
        <v>0</v>
      </c>
      <c r="AB446" s="1" t="str">
        <f t="shared" si="61"/>
        <v>ok</v>
      </c>
      <c r="AC446" s="1" t="str">
        <f t="shared" si="62"/>
        <v>Not Returned</v>
      </c>
    </row>
    <row r="447" spans="1:29" x14ac:dyDescent="0.45">
      <c r="A447" s="1" t="s">
        <v>943</v>
      </c>
      <c r="B447" s="2" cm="1">
        <f t="array" ref="B447:D447">DATEVALUE(VLOOKUP(A447,Raw_Data!A446:D2446,{2,3,4},0))</f>
        <v>45438</v>
      </c>
      <c r="C447" s="2">
        <v>45437</v>
      </c>
      <c r="D447" s="2">
        <v>45437</v>
      </c>
      <c r="E447" s="1" t="s">
        <v>2595</v>
      </c>
      <c r="F447" s="1" t="s">
        <v>2606</v>
      </c>
      <c r="G447" s="1" t="s">
        <v>26</v>
      </c>
      <c r="H447" s="1" t="s">
        <v>27</v>
      </c>
      <c r="I447" s="1" t="s">
        <v>84</v>
      </c>
      <c r="J447" s="1">
        <v>2</v>
      </c>
      <c r="K447" s="1">
        <v>1000</v>
      </c>
      <c r="L447" s="1">
        <f t="shared" si="56"/>
        <v>2000</v>
      </c>
      <c r="M447" s="1" t="s">
        <v>56</v>
      </c>
      <c r="N447" s="1" t="s">
        <v>93</v>
      </c>
      <c r="O447" s="1" t="s">
        <v>79</v>
      </c>
      <c r="P447" s="1" t="s">
        <v>85</v>
      </c>
      <c r="Q447" s="1" t="s">
        <v>45</v>
      </c>
      <c r="R447" s="1" t="s">
        <v>34</v>
      </c>
      <c r="S447" s="1" t="s">
        <v>2620</v>
      </c>
      <c r="T447" s="1">
        <v>0</v>
      </c>
      <c r="U447" s="1" t="str">
        <f t="shared" si="54"/>
        <v>Keep</v>
      </c>
      <c r="V447" s="1" t="str">
        <f t="shared" si="57"/>
        <v>Ok</v>
      </c>
      <c r="W447" s="1" t="str">
        <f>IF(Raw_Data!K447=0,"Missing","Valid")</f>
        <v>Valid</v>
      </c>
      <c r="X447" s="3" t="str">
        <f t="shared" si="58"/>
        <v>Dispatch Error</v>
      </c>
      <c r="Y447" s="1" t="str">
        <f t="shared" si="59"/>
        <v>Ok</v>
      </c>
      <c r="Z447" s="1" t="str">
        <f t="shared" si="60"/>
        <v>Ok</v>
      </c>
      <c r="AA447" s="1">
        <f t="shared" si="55"/>
        <v>2000</v>
      </c>
      <c r="AB447" s="1" t="str">
        <f t="shared" si="61"/>
        <v>ok</v>
      </c>
      <c r="AC447" s="1" t="str">
        <f t="shared" si="62"/>
        <v>Not Returned</v>
      </c>
    </row>
    <row r="448" spans="1:29" x14ac:dyDescent="0.45">
      <c r="A448" s="1" t="s">
        <v>944</v>
      </c>
      <c r="B448" s="2" cm="1">
        <f t="array" ref="B448:D448">DATEVALUE(VLOOKUP(A448,Raw_Data!A447:D2447,{2,3,4},0))</f>
        <v>45647</v>
      </c>
      <c r="C448" s="2">
        <v>45648</v>
      </c>
      <c r="D448" s="2">
        <v>45655</v>
      </c>
      <c r="E448" s="1" t="s">
        <v>2568</v>
      </c>
      <c r="F448" s="1" t="s">
        <v>53</v>
      </c>
      <c r="G448" s="1" t="s">
        <v>54</v>
      </c>
      <c r="H448" s="1" t="s">
        <v>71</v>
      </c>
      <c r="I448" s="1" t="s">
        <v>92</v>
      </c>
      <c r="J448" s="1">
        <v>3</v>
      </c>
      <c r="K448" s="1">
        <v>500</v>
      </c>
      <c r="L448" s="1">
        <f t="shared" si="56"/>
        <v>1500</v>
      </c>
      <c r="M448" s="1" t="s">
        <v>29</v>
      </c>
      <c r="N448" s="1" t="s">
        <v>57</v>
      </c>
      <c r="O448" s="1" t="s">
        <v>31</v>
      </c>
      <c r="P448" s="1" t="s">
        <v>85</v>
      </c>
      <c r="Q448" s="1" t="s">
        <v>45</v>
      </c>
      <c r="R448" s="1" t="s">
        <v>46</v>
      </c>
      <c r="S448" s="1" t="s">
        <v>2621</v>
      </c>
      <c r="T448" s="1">
        <v>7</v>
      </c>
      <c r="U448" s="1" t="str">
        <f t="shared" si="54"/>
        <v>Keep</v>
      </c>
      <c r="V448" s="1" t="str">
        <f t="shared" si="57"/>
        <v>Ok</v>
      </c>
      <c r="W448" s="1" t="str">
        <f>IF(Raw_Data!K448=0,"Missing","Valid")</f>
        <v>Valid</v>
      </c>
      <c r="X448" s="3" t="str">
        <f t="shared" si="58"/>
        <v>OK</v>
      </c>
      <c r="Y448" s="1" t="str">
        <f t="shared" si="59"/>
        <v>Ok</v>
      </c>
      <c r="Z448" s="1" t="str">
        <f t="shared" si="60"/>
        <v>Ok</v>
      </c>
      <c r="AA448" s="1">
        <f t="shared" si="55"/>
        <v>1500</v>
      </c>
      <c r="AB448" s="1" t="str">
        <f t="shared" si="61"/>
        <v>ok</v>
      </c>
      <c r="AC448" s="1" t="str">
        <f t="shared" si="62"/>
        <v>Unknwon</v>
      </c>
    </row>
    <row r="449" spans="1:29" x14ac:dyDescent="0.45">
      <c r="A449" s="1" t="s">
        <v>946</v>
      </c>
      <c r="B449" s="2" cm="1">
        <f t="array" ref="B449:D449">DATEVALUE(VLOOKUP(A449,Raw_Data!A448:D2448,{2,3,4},0))</f>
        <v>45460</v>
      </c>
      <c r="C449" s="2">
        <v>45460</v>
      </c>
      <c r="D449" s="2">
        <v>45461</v>
      </c>
      <c r="E449" s="1" t="s">
        <v>2597</v>
      </c>
      <c r="F449" s="1" t="s">
        <v>69</v>
      </c>
      <c r="G449" s="1" t="s">
        <v>70</v>
      </c>
      <c r="H449" s="1" t="s">
        <v>27</v>
      </c>
      <c r="I449" s="1" t="s">
        <v>55</v>
      </c>
      <c r="J449" s="1">
        <v>2</v>
      </c>
      <c r="K449" s="1">
        <v>100</v>
      </c>
      <c r="L449" s="1">
        <f t="shared" si="56"/>
        <v>200</v>
      </c>
      <c r="M449" s="1" t="s">
        <v>63</v>
      </c>
      <c r="N449" s="1" t="s">
        <v>57</v>
      </c>
      <c r="O449" s="1" t="s">
        <v>31</v>
      </c>
      <c r="P449" s="1" t="s">
        <v>58</v>
      </c>
      <c r="Q449" s="1" t="s">
        <v>33</v>
      </c>
      <c r="R449" s="1" t="s">
        <v>34</v>
      </c>
      <c r="S449" s="1" t="s">
        <v>2620</v>
      </c>
      <c r="T449" s="1">
        <v>1</v>
      </c>
      <c r="U449" s="1" t="str">
        <f t="shared" si="54"/>
        <v>Keep</v>
      </c>
      <c r="V449" s="1" t="str">
        <f t="shared" si="57"/>
        <v>Ok</v>
      </c>
      <c r="W449" s="1" t="str">
        <f>IF(Raw_Data!K449=0,"Missing","Valid")</f>
        <v>Valid</v>
      </c>
      <c r="X449" s="3" t="str">
        <f t="shared" si="58"/>
        <v>OK</v>
      </c>
      <c r="Y449" s="1" t="str">
        <f t="shared" si="59"/>
        <v>Ok</v>
      </c>
      <c r="Z449" s="1" t="str">
        <f t="shared" si="60"/>
        <v>Ok</v>
      </c>
      <c r="AA449" s="1">
        <f t="shared" si="55"/>
        <v>200</v>
      </c>
      <c r="AB449" s="1" t="str">
        <f t="shared" si="61"/>
        <v>ok</v>
      </c>
      <c r="AC449" s="1" t="str">
        <f t="shared" si="62"/>
        <v>Not Returned</v>
      </c>
    </row>
    <row r="450" spans="1:29" x14ac:dyDescent="0.45">
      <c r="A450" s="1" t="s">
        <v>947</v>
      </c>
      <c r="B450" s="2" cm="1">
        <f t="array" ref="B450:D450">DATEVALUE(VLOOKUP(A450,Raw_Data!A449:D2449,{2,3,4},0))</f>
        <v>45403</v>
      </c>
      <c r="C450" s="2">
        <v>45406</v>
      </c>
      <c r="D450" s="2">
        <v>45413</v>
      </c>
      <c r="E450" s="1" t="s">
        <v>2588</v>
      </c>
      <c r="F450" s="1" t="s">
        <v>2608</v>
      </c>
      <c r="G450" s="1" t="s">
        <v>41</v>
      </c>
      <c r="H450" s="1" t="s">
        <v>128</v>
      </c>
      <c r="I450" s="1" t="s">
        <v>129</v>
      </c>
      <c r="J450" s="1">
        <v>0</v>
      </c>
      <c r="K450" s="1">
        <v>100</v>
      </c>
      <c r="L450" s="1">
        <f t="shared" si="56"/>
        <v>0</v>
      </c>
      <c r="M450" s="1" t="s">
        <v>56</v>
      </c>
      <c r="N450" s="1" t="s">
        <v>57</v>
      </c>
      <c r="O450" s="1" t="s">
        <v>31</v>
      </c>
      <c r="P450" s="1" t="s">
        <v>58</v>
      </c>
      <c r="Q450" s="1" t="s">
        <v>33</v>
      </c>
      <c r="R450" s="1" t="s">
        <v>2620</v>
      </c>
      <c r="S450" s="1" t="s">
        <v>2620</v>
      </c>
      <c r="T450" s="1">
        <v>7</v>
      </c>
      <c r="U450" s="1" t="str">
        <f t="shared" ref="U450:U513" si="63">IF(COUNTIF(A450:A2449,A450)=1,"Keep","Duplicate")</f>
        <v>Keep</v>
      </c>
      <c r="V450" s="1" t="str">
        <f t="shared" si="57"/>
        <v>Fix</v>
      </c>
      <c r="W450" s="1" t="str">
        <f>IF(Raw_Data!K450=0,"Missing","Valid")</f>
        <v>Valid</v>
      </c>
      <c r="X450" s="3" t="str">
        <f t="shared" si="58"/>
        <v>OK</v>
      </c>
      <c r="Y450" s="1" t="str">
        <f t="shared" si="59"/>
        <v>Ok</v>
      </c>
      <c r="Z450" s="1" t="str">
        <f t="shared" si="60"/>
        <v>Ok</v>
      </c>
      <c r="AA450" s="1">
        <f t="shared" ref="AA450:AA513" si="64">IF(OR(L450="",L450&lt;&gt;J450*K450),J450*K450,L450)</f>
        <v>0</v>
      </c>
      <c r="AB450" s="1" t="str">
        <f t="shared" si="61"/>
        <v>ok</v>
      </c>
      <c r="AC450" s="1" t="str">
        <f t="shared" si="62"/>
        <v>Not Returned</v>
      </c>
    </row>
    <row r="451" spans="1:29" x14ac:dyDescent="0.45">
      <c r="A451" s="1" t="s">
        <v>948</v>
      </c>
      <c r="B451" s="2" cm="1">
        <f t="array" ref="B451:D451">DATEVALUE(VLOOKUP(A451,Raw_Data!A450:D2450,{2,3,4},0))</f>
        <v>45333</v>
      </c>
      <c r="C451" s="2">
        <v>45333</v>
      </c>
      <c r="D451" s="2">
        <v>45333</v>
      </c>
      <c r="E451" s="1" t="s">
        <v>2568</v>
      </c>
      <c r="F451" s="1" t="s">
        <v>69</v>
      </c>
      <c r="G451" s="1" t="s">
        <v>70</v>
      </c>
      <c r="H451" s="1" t="s">
        <v>42</v>
      </c>
      <c r="I451" s="1" t="s">
        <v>43</v>
      </c>
      <c r="J451" s="1">
        <v>0</v>
      </c>
      <c r="K451" s="1">
        <v>0</v>
      </c>
      <c r="L451" s="1">
        <f t="shared" ref="L451:L514" si="65">J451*K451</f>
        <v>0</v>
      </c>
      <c r="M451" s="1" t="s">
        <v>63</v>
      </c>
      <c r="N451" s="1" t="s">
        <v>57</v>
      </c>
      <c r="O451" s="1" t="s">
        <v>64</v>
      </c>
      <c r="P451" s="1" t="s">
        <v>58</v>
      </c>
      <c r="Q451" s="1" t="s">
        <v>45</v>
      </c>
      <c r="R451" s="1" t="s">
        <v>34</v>
      </c>
      <c r="S451" s="1" t="s">
        <v>2620</v>
      </c>
      <c r="T451" s="1">
        <v>0</v>
      </c>
      <c r="U451" s="1" t="str">
        <f t="shared" si="63"/>
        <v>Keep</v>
      </c>
      <c r="V451" s="1" t="str">
        <f t="shared" ref="V451:V514" si="66">IF(J451&lt;=0,"Fix","Ok")</f>
        <v>Fix</v>
      </c>
      <c r="W451" s="1" t="str">
        <f>IF(Raw_Data!K451=0,"Missing","Valid")</f>
        <v>Missing</v>
      </c>
      <c r="X451" s="3" t="str">
        <f t="shared" ref="X451:X514" si="67">IF(C451&lt;B451,"Dispatch Error",IF(D451&lt;B451,"Delivery Before Order",IF(D451&lt;C451,"Delivery Before Dispatch","OK")))</f>
        <v>OK</v>
      </c>
      <c r="Y451" s="1" t="str">
        <f t="shared" ref="Y451:Y514" si="68">IF(K451&lt;=0,"Fix","Ok")</f>
        <v>Fix</v>
      </c>
      <c r="Z451" s="1" t="str">
        <f t="shared" ref="Z451:Z514" si="69">IF(L451="","Blank",IF(L451=J451*K451,"Ok","Wrong"))</f>
        <v>Ok</v>
      </c>
      <c r="AA451" s="1">
        <f t="shared" si="64"/>
        <v>0</v>
      </c>
      <c r="AB451" s="1" t="str">
        <f t="shared" ref="AB451:AB514" si="70">IF(M451="","Missing","ok")</f>
        <v>ok</v>
      </c>
      <c r="AC451" s="1" t="str">
        <f t="shared" ref="AC451:AC514" si="71">IF(R451="No","Not Returned",IF(R451="Yes",IF(S451="","Unknown",S451),IF(L451&lt;0,"Wrong",IF(OR(O451="Delayed",O451="In Transit",O451="On Time"),"Not Returned",""))))</f>
        <v>Not Returned</v>
      </c>
    </row>
    <row r="452" spans="1:29" x14ac:dyDescent="0.45">
      <c r="A452" s="1" t="s">
        <v>949</v>
      </c>
      <c r="B452" s="2" cm="1">
        <f t="array" ref="B452:D452">DATEVALUE(VLOOKUP(A452,Raw_Data!A451:D2451,{2,3,4},0))</f>
        <v>45545</v>
      </c>
      <c r="C452" s="2">
        <v>45546</v>
      </c>
      <c r="D452" s="2">
        <v>45553</v>
      </c>
      <c r="E452" s="1" t="s">
        <v>2543</v>
      </c>
      <c r="F452" s="1" t="s">
        <v>147</v>
      </c>
      <c r="G452" s="1" t="s">
        <v>147</v>
      </c>
      <c r="H452" s="1" t="s">
        <v>27</v>
      </c>
      <c r="I452" s="1" t="s">
        <v>28</v>
      </c>
      <c r="J452" s="1">
        <v>-1</v>
      </c>
      <c r="K452" s="1">
        <v>100</v>
      </c>
      <c r="L452" s="1">
        <f t="shared" si="65"/>
        <v>-100</v>
      </c>
      <c r="M452" s="1" t="s">
        <v>29</v>
      </c>
      <c r="N452" s="1" t="s">
        <v>57</v>
      </c>
      <c r="O452" s="1" t="s">
        <v>31</v>
      </c>
      <c r="P452" s="1" t="s">
        <v>32</v>
      </c>
      <c r="Q452" s="1" t="s">
        <v>45</v>
      </c>
      <c r="R452" s="1" t="s">
        <v>34</v>
      </c>
      <c r="S452" s="1" t="s">
        <v>2620</v>
      </c>
      <c r="T452" s="1">
        <v>7</v>
      </c>
      <c r="U452" s="1" t="str">
        <f t="shared" si="63"/>
        <v>Keep</v>
      </c>
      <c r="V452" s="1" t="str">
        <f t="shared" si="66"/>
        <v>Fix</v>
      </c>
      <c r="W452" s="1" t="str">
        <f>IF(Raw_Data!K452=0,"Missing","Valid")</f>
        <v>Valid</v>
      </c>
      <c r="X452" s="3" t="str">
        <f t="shared" si="67"/>
        <v>OK</v>
      </c>
      <c r="Y452" s="1" t="str">
        <f t="shared" si="68"/>
        <v>Ok</v>
      </c>
      <c r="Z452" s="1" t="str">
        <f t="shared" si="69"/>
        <v>Ok</v>
      </c>
      <c r="AA452" s="1">
        <f t="shared" si="64"/>
        <v>-100</v>
      </c>
      <c r="AB452" s="1" t="str">
        <f t="shared" si="70"/>
        <v>ok</v>
      </c>
      <c r="AC452" s="1" t="str">
        <f t="shared" si="71"/>
        <v>Not Returned</v>
      </c>
    </row>
    <row r="453" spans="1:29" x14ac:dyDescent="0.45">
      <c r="A453" s="1" t="s">
        <v>950</v>
      </c>
      <c r="B453" s="2" cm="1">
        <f t="array" ref="B453:D453">DATEVALUE(VLOOKUP(A453,Raw_Data!A452:D2452,{2,3,4},0))</f>
        <v>45408</v>
      </c>
      <c r="C453" s="2">
        <v>45411</v>
      </c>
      <c r="D453" s="2">
        <v>45411</v>
      </c>
      <c r="E453" s="1" t="s">
        <v>2591</v>
      </c>
      <c r="F453" s="1" t="s">
        <v>147</v>
      </c>
      <c r="G453" s="1" t="s">
        <v>147</v>
      </c>
      <c r="H453" s="1" t="s">
        <v>42</v>
      </c>
      <c r="I453" s="1" t="s">
        <v>122</v>
      </c>
      <c r="J453" s="1">
        <v>-1</v>
      </c>
      <c r="K453" s="1">
        <v>0</v>
      </c>
      <c r="L453" s="1">
        <f t="shared" si="65"/>
        <v>0</v>
      </c>
      <c r="M453" s="1" t="s">
        <v>63</v>
      </c>
      <c r="N453" s="1" t="s">
        <v>57</v>
      </c>
      <c r="O453" s="1" t="s">
        <v>64</v>
      </c>
      <c r="P453" s="1" t="s">
        <v>85</v>
      </c>
      <c r="Q453" s="1" t="s">
        <v>45</v>
      </c>
      <c r="R453" s="1" t="s">
        <v>34</v>
      </c>
      <c r="S453" s="1" t="s">
        <v>2620</v>
      </c>
      <c r="T453" s="1">
        <v>0</v>
      </c>
      <c r="U453" s="1" t="str">
        <f t="shared" si="63"/>
        <v>Keep</v>
      </c>
      <c r="V453" s="1" t="str">
        <f t="shared" si="66"/>
        <v>Fix</v>
      </c>
      <c r="W453" s="1" t="str">
        <f>IF(Raw_Data!K453=0,"Missing","Valid")</f>
        <v>Missing</v>
      </c>
      <c r="X453" s="3" t="str">
        <f t="shared" si="67"/>
        <v>OK</v>
      </c>
      <c r="Y453" s="1" t="str">
        <f t="shared" si="68"/>
        <v>Fix</v>
      </c>
      <c r="Z453" s="1" t="str">
        <f t="shared" si="69"/>
        <v>Ok</v>
      </c>
      <c r="AA453" s="1">
        <f t="shared" si="64"/>
        <v>0</v>
      </c>
      <c r="AB453" s="1" t="str">
        <f t="shared" si="70"/>
        <v>ok</v>
      </c>
      <c r="AC453" s="1" t="str">
        <f t="shared" si="71"/>
        <v>Not Returned</v>
      </c>
    </row>
    <row r="454" spans="1:29" x14ac:dyDescent="0.45">
      <c r="A454" s="1" t="s">
        <v>951</v>
      </c>
      <c r="B454" s="2" cm="1">
        <f t="array" ref="B454:D454">DATEVALUE(VLOOKUP(A454,Raw_Data!A453:D2453,{2,3,4},0))</f>
        <v>45324</v>
      </c>
      <c r="C454" s="2">
        <v>45324</v>
      </c>
      <c r="D454" s="2">
        <v>45326</v>
      </c>
      <c r="E454" s="1" t="s">
        <v>2600</v>
      </c>
      <c r="F454" s="1" t="s">
        <v>2606</v>
      </c>
      <c r="G454" s="1" t="s">
        <v>26</v>
      </c>
      <c r="H454" s="1" t="s">
        <v>27</v>
      </c>
      <c r="I454" s="1" t="s">
        <v>84</v>
      </c>
      <c r="J454" s="1">
        <v>3</v>
      </c>
      <c r="K454" s="1">
        <v>100</v>
      </c>
      <c r="L454" s="1">
        <f t="shared" si="65"/>
        <v>300</v>
      </c>
      <c r="M454" s="1" t="s">
        <v>56</v>
      </c>
      <c r="N454" s="1" t="s">
        <v>57</v>
      </c>
      <c r="O454" s="1" t="s">
        <v>44</v>
      </c>
      <c r="P454" s="1" t="s">
        <v>58</v>
      </c>
      <c r="Q454" s="1" t="s">
        <v>45</v>
      </c>
      <c r="R454" s="1" t="s">
        <v>34</v>
      </c>
      <c r="S454" s="1" t="s">
        <v>2620</v>
      </c>
      <c r="T454" s="1">
        <v>2</v>
      </c>
      <c r="U454" s="1" t="str">
        <f t="shared" si="63"/>
        <v>Keep</v>
      </c>
      <c r="V454" s="1" t="str">
        <f t="shared" si="66"/>
        <v>Ok</v>
      </c>
      <c r="W454" s="1" t="str">
        <f>IF(Raw_Data!K454=0,"Missing","Valid")</f>
        <v>Valid</v>
      </c>
      <c r="X454" s="3" t="str">
        <f t="shared" si="67"/>
        <v>OK</v>
      </c>
      <c r="Y454" s="1" t="str">
        <f t="shared" si="68"/>
        <v>Ok</v>
      </c>
      <c r="Z454" s="1" t="str">
        <f t="shared" si="69"/>
        <v>Ok</v>
      </c>
      <c r="AA454" s="1">
        <f t="shared" si="64"/>
        <v>300</v>
      </c>
      <c r="AB454" s="1" t="str">
        <f t="shared" si="70"/>
        <v>ok</v>
      </c>
      <c r="AC454" s="1" t="str">
        <f t="shared" si="71"/>
        <v>Not Returned</v>
      </c>
    </row>
    <row r="455" spans="1:29" x14ac:dyDescent="0.45">
      <c r="A455" s="1" t="s">
        <v>952</v>
      </c>
      <c r="B455" s="2" cm="1">
        <f t="array" ref="B455:D455">DATEVALUE(VLOOKUP(A455,Raw_Data!A454:D2454,{2,3,4},0))</f>
        <v>45381</v>
      </c>
      <c r="C455" s="2">
        <v>45382</v>
      </c>
      <c r="D455" s="2">
        <v>45388</v>
      </c>
      <c r="E455" s="1" t="s">
        <v>2602</v>
      </c>
      <c r="F455" s="1" t="s">
        <v>69</v>
      </c>
      <c r="G455" s="1" t="s">
        <v>70</v>
      </c>
      <c r="H455" s="1" t="s">
        <v>128</v>
      </c>
      <c r="I455" s="1" t="s">
        <v>231</v>
      </c>
      <c r="J455" s="1">
        <v>3</v>
      </c>
      <c r="K455" s="1">
        <v>1000</v>
      </c>
      <c r="L455" s="1">
        <f t="shared" si="65"/>
        <v>3000</v>
      </c>
      <c r="M455" s="1" t="s">
        <v>56</v>
      </c>
      <c r="N455" s="1" t="s">
        <v>30</v>
      </c>
      <c r="O455" s="1" t="s">
        <v>64</v>
      </c>
      <c r="P455" s="1" t="s">
        <v>58</v>
      </c>
      <c r="Q455" s="1" t="s">
        <v>45</v>
      </c>
      <c r="R455" s="1" t="s">
        <v>46</v>
      </c>
      <c r="S455" s="1" t="s">
        <v>47</v>
      </c>
      <c r="T455" s="1">
        <v>6</v>
      </c>
      <c r="U455" s="1" t="str">
        <f t="shared" si="63"/>
        <v>Keep</v>
      </c>
      <c r="V455" s="1" t="str">
        <f t="shared" si="66"/>
        <v>Ok</v>
      </c>
      <c r="W455" s="1" t="str">
        <f>IF(Raw_Data!K455=0,"Missing","Valid")</f>
        <v>Valid</v>
      </c>
      <c r="X455" s="3" t="str">
        <f t="shared" si="67"/>
        <v>OK</v>
      </c>
      <c r="Y455" s="1" t="str">
        <f t="shared" si="68"/>
        <v>Ok</v>
      </c>
      <c r="Z455" s="1" t="str">
        <f t="shared" si="69"/>
        <v>Ok</v>
      </c>
      <c r="AA455" s="1">
        <f t="shared" si="64"/>
        <v>3000</v>
      </c>
      <c r="AB455" s="1" t="str">
        <f t="shared" si="70"/>
        <v>ok</v>
      </c>
      <c r="AC455" s="1" t="str">
        <f t="shared" si="71"/>
        <v>Late Delivery</v>
      </c>
    </row>
    <row r="456" spans="1:29" x14ac:dyDescent="0.45">
      <c r="A456" s="1" t="s">
        <v>2500</v>
      </c>
      <c r="B456" s="2" cm="1">
        <f t="array" ref="B456:D456">DATEVALUE(VLOOKUP(A456,Raw_Data!A455:D2455,{2,3,4},0))</f>
        <v>45480</v>
      </c>
      <c r="C456" s="2">
        <v>45479</v>
      </c>
      <c r="D456" s="2">
        <v>45482</v>
      </c>
      <c r="E456" s="1" t="s">
        <v>2537</v>
      </c>
      <c r="F456" s="1" t="s">
        <v>2609</v>
      </c>
      <c r="G456" s="1" t="s">
        <v>116</v>
      </c>
      <c r="H456" s="1" t="s">
        <v>42</v>
      </c>
      <c r="I456" s="1" t="s">
        <v>78</v>
      </c>
      <c r="J456" s="1">
        <v>2</v>
      </c>
      <c r="K456" s="1">
        <v>100</v>
      </c>
      <c r="L456" s="1">
        <f t="shared" si="65"/>
        <v>200</v>
      </c>
      <c r="M456" s="1" t="s">
        <v>29</v>
      </c>
      <c r="N456" s="1" t="s">
        <v>57</v>
      </c>
      <c r="O456" s="1" t="s">
        <v>31</v>
      </c>
      <c r="P456" s="1" t="s">
        <v>58</v>
      </c>
      <c r="Q456" s="1" t="s">
        <v>33</v>
      </c>
      <c r="R456" s="1" t="s">
        <v>34</v>
      </c>
      <c r="S456" s="1" t="s">
        <v>2620</v>
      </c>
      <c r="T456" s="1">
        <v>3</v>
      </c>
      <c r="U456" s="1" t="str">
        <f t="shared" si="63"/>
        <v>Keep</v>
      </c>
      <c r="V456" s="1" t="str">
        <f t="shared" si="66"/>
        <v>Ok</v>
      </c>
      <c r="W456" s="1" t="str">
        <f>IF(Raw_Data!K456=0,"Missing","Valid")</f>
        <v>Valid</v>
      </c>
      <c r="X456" s="3" t="str">
        <f t="shared" si="67"/>
        <v>Dispatch Error</v>
      </c>
      <c r="Y456" s="1" t="str">
        <f t="shared" si="68"/>
        <v>Ok</v>
      </c>
      <c r="Z456" s="1" t="str">
        <f t="shared" si="69"/>
        <v>Ok</v>
      </c>
      <c r="AA456" s="1">
        <f t="shared" si="64"/>
        <v>200</v>
      </c>
      <c r="AB456" s="1" t="str">
        <f t="shared" si="70"/>
        <v>ok</v>
      </c>
      <c r="AC456" s="1" t="str">
        <f t="shared" si="71"/>
        <v>Not Returned</v>
      </c>
    </row>
    <row r="457" spans="1:29" x14ac:dyDescent="0.45">
      <c r="A457" s="1" t="s">
        <v>953</v>
      </c>
      <c r="B457" s="2" cm="1">
        <f t="array" ref="B457:D457">DATEVALUE(VLOOKUP(A457,Raw_Data!A456:D2456,{2,3,4},0))</f>
        <v>45576</v>
      </c>
      <c r="C457" s="2">
        <v>45577</v>
      </c>
      <c r="D457" s="2">
        <v>45580</v>
      </c>
      <c r="E457" s="1" t="s">
        <v>2533</v>
      </c>
      <c r="F457" s="1" t="s">
        <v>2609</v>
      </c>
      <c r="G457" s="1" t="s">
        <v>116</v>
      </c>
      <c r="H457" s="1" t="s">
        <v>42</v>
      </c>
      <c r="I457" s="1" t="s">
        <v>43</v>
      </c>
      <c r="J457" s="1">
        <v>2</v>
      </c>
      <c r="K457" s="1">
        <v>500</v>
      </c>
      <c r="L457" s="1">
        <f t="shared" si="65"/>
        <v>1000</v>
      </c>
      <c r="M457" s="1" t="s">
        <v>63</v>
      </c>
      <c r="N457" s="1" t="s">
        <v>93</v>
      </c>
      <c r="O457" s="1" t="s">
        <v>31</v>
      </c>
      <c r="P457" s="1" t="s">
        <v>32</v>
      </c>
      <c r="Q457" s="1" t="s">
        <v>33</v>
      </c>
      <c r="R457" s="1" t="s">
        <v>2620</v>
      </c>
      <c r="S457" s="1" t="s">
        <v>2620</v>
      </c>
      <c r="T457" s="1">
        <v>3</v>
      </c>
      <c r="U457" s="1" t="str">
        <f t="shared" si="63"/>
        <v>Keep</v>
      </c>
      <c r="V457" s="1" t="str">
        <f t="shared" si="66"/>
        <v>Ok</v>
      </c>
      <c r="W457" s="1" t="str">
        <f>IF(Raw_Data!K457=0,"Missing","Valid")</f>
        <v>Valid</v>
      </c>
      <c r="X457" s="3" t="str">
        <f t="shared" si="67"/>
        <v>OK</v>
      </c>
      <c r="Y457" s="1" t="str">
        <f t="shared" si="68"/>
        <v>Ok</v>
      </c>
      <c r="Z457" s="1" t="str">
        <f t="shared" si="69"/>
        <v>Ok</v>
      </c>
      <c r="AA457" s="1">
        <f t="shared" si="64"/>
        <v>1000</v>
      </c>
      <c r="AB457" s="1" t="str">
        <f t="shared" si="70"/>
        <v>ok</v>
      </c>
      <c r="AC457" s="1" t="str">
        <f t="shared" si="71"/>
        <v>Not Returned</v>
      </c>
    </row>
    <row r="458" spans="1:29" x14ac:dyDescent="0.45">
      <c r="A458" s="1" t="s">
        <v>954</v>
      </c>
      <c r="B458" s="2" cm="1">
        <f t="array" ref="B458:D458">DATEVALUE(VLOOKUP(A458,Raw_Data!A457:D2457,{2,3,4},0))</f>
        <v>45475</v>
      </c>
      <c r="C458" s="2">
        <v>45474</v>
      </c>
      <c r="D458" s="2">
        <v>45473</v>
      </c>
      <c r="E458" s="1" t="s">
        <v>2597</v>
      </c>
      <c r="F458" s="1" t="s">
        <v>2608</v>
      </c>
      <c r="G458" s="1" t="s">
        <v>41</v>
      </c>
      <c r="H458" s="1" t="s">
        <v>27</v>
      </c>
      <c r="I458" s="1" t="s">
        <v>28</v>
      </c>
      <c r="J458" s="1">
        <v>1</v>
      </c>
      <c r="K458" s="1">
        <v>0</v>
      </c>
      <c r="L458" s="1">
        <f t="shared" si="65"/>
        <v>0</v>
      </c>
      <c r="M458" s="1" t="s">
        <v>63</v>
      </c>
      <c r="N458" s="1" t="s">
        <v>30</v>
      </c>
      <c r="O458" s="1" t="s">
        <v>31</v>
      </c>
      <c r="P458" s="1" t="s">
        <v>85</v>
      </c>
      <c r="Q458" s="1" t="s">
        <v>33</v>
      </c>
      <c r="R458" s="1" t="s">
        <v>2620</v>
      </c>
      <c r="S458" s="1" t="s">
        <v>2620</v>
      </c>
      <c r="T458" s="1">
        <v>-1</v>
      </c>
      <c r="U458" s="1" t="str">
        <f t="shared" si="63"/>
        <v>Keep</v>
      </c>
      <c r="V458" s="1" t="str">
        <f t="shared" si="66"/>
        <v>Ok</v>
      </c>
      <c r="W458" s="1" t="str">
        <f>IF(Raw_Data!K458=0,"Missing","Valid")</f>
        <v>Missing</v>
      </c>
      <c r="X458" s="3" t="str">
        <f t="shared" si="67"/>
        <v>Dispatch Error</v>
      </c>
      <c r="Y458" s="1" t="str">
        <f t="shared" si="68"/>
        <v>Fix</v>
      </c>
      <c r="Z458" s="1" t="str">
        <f t="shared" si="69"/>
        <v>Ok</v>
      </c>
      <c r="AA458" s="1">
        <f t="shared" si="64"/>
        <v>0</v>
      </c>
      <c r="AB458" s="1" t="str">
        <f t="shared" si="70"/>
        <v>ok</v>
      </c>
      <c r="AC458" s="1" t="str">
        <f t="shared" si="71"/>
        <v>Not Returned</v>
      </c>
    </row>
    <row r="459" spans="1:29" x14ac:dyDescent="0.45">
      <c r="A459" s="1" t="s">
        <v>955</v>
      </c>
      <c r="B459" s="2" cm="1">
        <f t="array" ref="B459:D459">DATEVALUE(VLOOKUP(A459,Raw_Data!A458:D2458,{2,3,4},0))</f>
        <v>45312</v>
      </c>
      <c r="C459" s="2">
        <v>45313</v>
      </c>
      <c r="D459" s="2">
        <v>45313</v>
      </c>
      <c r="E459" s="1" t="s">
        <v>2598</v>
      </c>
      <c r="F459" s="1" t="s">
        <v>2608</v>
      </c>
      <c r="G459" s="1" t="s">
        <v>41</v>
      </c>
      <c r="H459" s="1" t="s">
        <v>71</v>
      </c>
      <c r="I459" s="1" t="s">
        <v>117</v>
      </c>
      <c r="J459" s="1">
        <v>3</v>
      </c>
      <c r="K459" s="1">
        <v>500</v>
      </c>
      <c r="L459" s="1">
        <f t="shared" si="65"/>
        <v>1500</v>
      </c>
      <c r="M459" s="1" t="s">
        <v>2619</v>
      </c>
      <c r="N459" s="1" t="s">
        <v>30</v>
      </c>
      <c r="O459" s="1" t="s">
        <v>31</v>
      </c>
      <c r="P459" s="1" t="s">
        <v>32</v>
      </c>
      <c r="Q459" s="1" t="s">
        <v>33</v>
      </c>
      <c r="R459" s="1" t="s">
        <v>2620</v>
      </c>
      <c r="S459" s="1" t="s">
        <v>2620</v>
      </c>
      <c r="T459" s="1">
        <v>0</v>
      </c>
      <c r="U459" s="1" t="str">
        <f t="shared" si="63"/>
        <v>Keep</v>
      </c>
      <c r="V459" s="1" t="str">
        <f t="shared" si="66"/>
        <v>Ok</v>
      </c>
      <c r="W459" s="1" t="str">
        <f>IF(Raw_Data!K459=0,"Missing","Valid")</f>
        <v>Valid</v>
      </c>
      <c r="X459" s="3" t="str">
        <f t="shared" si="67"/>
        <v>OK</v>
      </c>
      <c r="Y459" s="1" t="str">
        <f t="shared" si="68"/>
        <v>Ok</v>
      </c>
      <c r="Z459" s="1" t="str">
        <f t="shared" si="69"/>
        <v>Ok</v>
      </c>
      <c r="AA459" s="1">
        <f t="shared" si="64"/>
        <v>1500</v>
      </c>
      <c r="AB459" s="1" t="str">
        <f t="shared" si="70"/>
        <v>ok</v>
      </c>
      <c r="AC459" s="1" t="str">
        <f t="shared" si="71"/>
        <v>Not Returned</v>
      </c>
    </row>
    <row r="460" spans="1:29" x14ac:dyDescent="0.45">
      <c r="A460" s="1" t="s">
        <v>956</v>
      </c>
      <c r="B460" s="2" cm="1">
        <f t="array" ref="B460:D460">DATEVALUE(VLOOKUP(A460,Raw_Data!A459:D2459,{2,3,4},0))</f>
        <v>45527</v>
      </c>
      <c r="C460" s="2">
        <v>45528</v>
      </c>
      <c r="D460" s="2">
        <v>45530</v>
      </c>
      <c r="E460" s="1" t="s">
        <v>2568</v>
      </c>
      <c r="F460" s="1" t="s">
        <v>168</v>
      </c>
      <c r="G460" s="1" t="s">
        <v>41</v>
      </c>
      <c r="H460" s="1" t="s">
        <v>42</v>
      </c>
      <c r="I460" s="1" t="s">
        <v>78</v>
      </c>
      <c r="J460" s="1">
        <v>3</v>
      </c>
      <c r="K460" s="1">
        <v>500</v>
      </c>
      <c r="L460" s="1">
        <f t="shared" si="65"/>
        <v>1500</v>
      </c>
      <c r="M460" s="1" t="s">
        <v>63</v>
      </c>
      <c r="N460" s="1" t="s">
        <v>57</v>
      </c>
      <c r="O460" s="1" t="s">
        <v>79</v>
      </c>
      <c r="P460" s="1" t="s">
        <v>32</v>
      </c>
      <c r="Q460" s="1" t="s">
        <v>45</v>
      </c>
      <c r="R460" s="1" t="s">
        <v>2620</v>
      </c>
      <c r="S460" s="1" t="s">
        <v>2620</v>
      </c>
      <c r="T460" s="1">
        <v>2</v>
      </c>
      <c r="U460" s="1" t="str">
        <f t="shared" si="63"/>
        <v>Keep</v>
      </c>
      <c r="V460" s="1" t="str">
        <f t="shared" si="66"/>
        <v>Ok</v>
      </c>
      <c r="W460" s="1" t="str">
        <f>IF(Raw_Data!K460=0,"Missing","Valid")</f>
        <v>Valid</v>
      </c>
      <c r="X460" s="3" t="str">
        <f t="shared" si="67"/>
        <v>OK</v>
      </c>
      <c r="Y460" s="1" t="str">
        <f t="shared" si="68"/>
        <v>Ok</v>
      </c>
      <c r="Z460" s="1" t="str">
        <f t="shared" si="69"/>
        <v>Ok</v>
      </c>
      <c r="AA460" s="1">
        <f t="shared" si="64"/>
        <v>1500</v>
      </c>
      <c r="AB460" s="1" t="str">
        <f t="shared" si="70"/>
        <v>ok</v>
      </c>
      <c r="AC460" s="1" t="str">
        <f t="shared" si="71"/>
        <v>Not Returned</v>
      </c>
    </row>
    <row r="461" spans="1:29" x14ac:dyDescent="0.45">
      <c r="A461" s="1" t="s">
        <v>957</v>
      </c>
      <c r="B461" s="2" cm="1">
        <f t="array" ref="B461:D461">DATEVALUE(VLOOKUP(A461,Raw_Data!A460:D2460,{2,3,4},0))</f>
        <v>45614</v>
      </c>
      <c r="C461" s="2">
        <v>45612</v>
      </c>
      <c r="D461" s="2">
        <v>45616</v>
      </c>
      <c r="E461" s="1" t="s">
        <v>2572</v>
      </c>
      <c r="F461" s="1" t="s">
        <v>2607</v>
      </c>
      <c r="G461" s="1" t="s">
        <v>41</v>
      </c>
      <c r="H461" s="1" t="s">
        <v>27</v>
      </c>
      <c r="I461" s="1" t="s">
        <v>55</v>
      </c>
      <c r="J461" s="1">
        <v>3</v>
      </c>
      <c r="K461" s="1">
        <v>1000</v>
      </c>
      <c r="L461" s="1">
        <f t="shared" si="65"/>
        <v>3000</v>
      </c>
      <c r="M461" s="1" t="s">
        <v>63</v>
      </c>
      <c r="N461" s="1" t="s">
        <v>93</v>
      </c>
      <c r="O461" s="1" t="s">
        <v>79</v>
      </c>
      <c r="P461" s="1" t="s">
        <v>32</v>
      </c>
      <c r="Q461" s="1" t="s">
        <v>33</v>
      </c>
      <c r="R461" s="1" t="s">
        <v>34</v>
      </c>
      <c r="S461" s="1" t="s">
        <v>2620</v>
      </c>
      <c r="T461" s="1">
        <v>4</v>
      </c>
      <c r="U461" s="1" t="str">
        <f t="shared" si="63"/>
        <v>Keep</v>
      </c>
      <c r="V461" s="1" t="str">
        <f t="shared" si="66"/>
        <v>Ok</v>
      </c>
      <c r="W461" s="1" t="str">
        <f>IF(Raw_Data!K461=0,"Missing","Valid")</f>
        <v>Valid</v>
      </c>
      <c r="X461" s="3" t="str">
        <f t="shared" si="67"/>
        <v>Dispatch Error</v>
      </c>
      <c r="Y461" s="1" t="str">
        <f t="shared" si="68"/>
        <v>Ok</v>
      </c>
      <c r="Z461" s="1" t="str">
        <f t="shared" si="69"/>
        <v>Ok</v>
      </c>
      <c r="AA461" s="1">
        <f t="shared" si="64"/>
        <v>3000</v>
      </c>
      <c r="AB461" s="1" t="str">
        <f t="shared" si="70"/>
        <v>ok</v>
      </c>
      <c r="AC461" s="1" t="str">
        <f t="shared" si="71"/>
        <v>Not Returned</v>
      </c>
    </row>
    <row r="462" spans="1:29" x14ac:dyDescent="0.45">
      <c r="A462" s="1" t="s">
        <v>958</v>
      </c>
      <c r="B462" s="2" cm="1">
        <f t="array" ref="B462:D462">DATEVALUE(VLOOKUP(A462,Raw_Data!A461:D2461,{2,3,4},0))</f>
        <v>45433</v>
      </c>
      <c r="C462" s="2">
        <v>45436</v>
      </c>
      <c r="D462" s="2">
        <v>45435</v>
      </c>
      <c r="E462" s="1" t="s">
        <v>2570</v>
      </c>
      <c r="F462" s="1" t="s">
        <v>2606</v>
      </c>
      <c r="G462" s="1" t="s">
        <v>26</v>
      </c>
      <c r="H462" s="1" t="s">
        <v>27</v>
      </c>
      <c r="I462" s="1" t="s">
        <v>55</v>
      </c>
      <c r="J462" s="1">
        <v>1</v>
      </c>
      <c r="K462" s="1">
        <v>2000</v>
      </c>
      <c r="L462" s="1">
        <f t="shared" si="65"/>
        <v>2000</v>
      </c>
      <c r="M462" s="1" t="s">
        <v>63</v>
      </c>
      <c r="N462" s="1" t="s">
        <v>57</v>
      </c>
      <c r="O462" s="1" t="s">
        <v>44</v>
      </c>
      <c r="P462" s="1" t="s">
        <v>32</v>
      </c>
      <c r="Q462" s="1" t="s">
        <v>45</v>
      </c>
      <c r="R462" s="1" t="s">
        <v>2620</v>
      </c>
      <c r="S462" s="1" t="s">
        <v>2620</v>
      </c>
      <c r="T462" s="1">
        <v>-1</v>
      </c>
      <c r="U462" s="1" t="str">
        <f t="shared" si="63"/>
        <v>Keep</v>
      </c>
      <c r="V462" s="1" t="str">
        <f t="shared" si="66"/>
        <v>Ok</v>
      </c>
      <c r="W462" s="1" t="str">
        <f>IF(Raw_Data!K462=0,"Missing","Valid")</f>
        <v>Valid</v>
      </c>
      <c r="X462" s="3" t="str">
        <f t="shared" si="67"/>
        <v>Delivery Before Dispatch</v>
      </c>
      <c r="Y462" s="1" t="str">
        <f t="shared" si="68"/>
        <v>Ok</v>
      </c>
      <c r="Z462" s="1" t="str">
        <f t="shared" si="69"/>
        <v>Ok</v>
      </c>
      <c r="AA462" s="1">
        <f t="shared" si="64"/>
        <v>2000</v>
      </c>
      <c r="AB462" s="1" t="str">
        <f t="shared" si="70"/>
        <v>ok</v>
      </c>
      <c r="AC462" s="1" t="str">
        <f t="shared" si="71"/>
        <v>Not Returned</v>
      </c>
    </row>
    <row r="463" spans="1:29" x14ac:dyDescent="0.45">
      <c r="A463" s="1" t="s">
        <v>959</v>
      </c>
      <c r="B463" s="2" cm="1">
        <f t="array" ref="B463:D463">DATEVALUE(VLOOKUP(A463,Raw_Data!A462:D2462,{2,3,4},0))</f>
        <v>45402</v>
      </c>
      <c r="C463" s="2">
        <v>45400</v>
      </c>
      <c r="D463" s="2">
        <v>45400</v>
      </c>
      <c r="E463" s="1" t="s">
        <v>2605</v>
      </c>
      <c r="F463" s="1" t="s">
        <v>147</v>
      </c>
      <c r="G463" s="1" t="s">
        <v>147</v>
      </c>
      <c r="H463" s="1" t="s">
        <v>42</v>
      </c>
      <c r="I463" s="1" t="s">
        <v>122</v>
      </c>
      <c r="J463" s="1">
        <v>0</v>
      </c>
      <c r="K463" s="1">
        <v>0</v>
      </c>
      <c r="L463" s="1">
        <f t="shared" si="65"/>
        <v>0</v>
      </c>
      <c r="M463" s="1" t="s">
        <v>56</v>
      </c>
      <c r="N463" s="1" t="s">
        <v>57</v>
      </c>
      <c r="O463" s="1" t="s">
        <v>31</v>
      </c>
      <c r="P463" s="1" t="s">
        <v>32</v>
      </c>
      <c r="Q463" s="1" t="s">
        <v>33</v>
      </c>
      <c r="R463" s="1" t="s">
        <v>34</v>
      </c>
      <c r="S463" s="1" t="s">
        <v>2620</v>
      </c>
      <c r="T463" s="1">
        <v>0</v>
      </c>
      <c r="U463" s="1" t="str">
        <f t="shared" si="63"/>
        <v>Keep</v>
      </c>
      <c r="V463" s="1" t="str">
        <f t="shared" si="66"/>
        <v>Fix</v>
      </c>
      <c r="W463" s="1" t="str">
        <f>IF(Raw_Data!K463=0,"Missing","Valid")</f>
        <v>Missing</v>
      </c>
      <c r="X463" s="3" t="str">
        <f t="shared" si="67"/>
        <v>Dispatch Error</v>
      </c>
      <c r="Y463" s="1" t="str">
        <f t="shared" si="68"/>
        <v>Fix</v>
      </c>
      <c r="Z463" s="1" t="str">
        <f t="shared" si="69"/>
        <v>Ok</v>
      </c>
      <c r="AA463" s="1">
        <f t="shared" si="64"/>
        <v>0</v>
      </c>
      <c r="AB463" s="1" t="str">
        <f t="shared" si="70"/>
        <v>ok</v>
      </c>
      <c r="AC463" s="1" t="str">
        <f t="shared" si="71"/>
        <v>Not Returned</v>
      </c>
    </row>
    <row r="464" spans="1:29" x14ac:dyDescent="0.45">
      <c r="A464" s="1" t="s">
        <v>961</v>
      </c>
      <c r="B464" s="2" cm="1">
        <f t="array" ref="B464:D464">DATEVALUE(VLOOKUP(A464,Raw_Data!A463:D2463,{2,3,4},0))</f>
        <v>45302</v>
      </c>
      <c r="C464" s="2">
        <v>45304</v>
      </c>
      <c r="D464" s="2">
        <v>45303</v>
      </c>
      <c r="E464" s="1" t="s">
        <v>2539</v>
      </c>
      <c r="F464" s="1" t="s">
        <v>2607</v>
      </c>
      <c r="G464" s="1" t="s">
        <v>41</v>
      </c>
      <c r="H464" s="1" t="s">
        <v>128</v>
      </c>
      <c r="I464" s="1" t="s">
        <v>129</v>
      </c>
      <c r="J464" s="1">
        <v>1</v>
      </c>
      <c r="K464" s="1">
        <v>100</v>
      </c>
      <c r="L464" s="1">
        <f t="shared" si="65"/>
        <v>100</v>
      </c>
      <c r="M464" s="1" t="s">
        <v>56</v>
      </c>
      <c r="N464" s="1" t="s">
        <v>30</v>
      </c>
      <c r="O464" s="1" t="s">
        <v>79</v>
      </c>
      <c r="P464" s="1" t="s">
        <v>85</v>
      </c>
      <c r="Q464" s="1" t="s">
        <v>45</v>
      </c>
      <c r="R464" s="1" t="s">
        <v>34</v>
      </c>
      <c r="S464" s="1" t="s">
        <v>2620</v>
      </c>
      <c r="T464" s="1">
        <v>-1</v>
      </c>
      <c r="U464" s="1" t="str">
        <f t="shared" si="63"/>
        <v>Keep</v>
      </c>
      <c r="V464" s="1" t="str">
        <f t="shared" si="66"/>
        <v>Ok</v>
      </c>
      <c r="W464" s="1" t="str">
        <f>IF(Raw_Data!K464=0,"Missing","Valid")</f>
        <v>Valid</v>
      </c>
      <c r="X464" s="3" t="str">
        <f t="shared" si="67"/>
        <v>Delivery Before Dispatch</v>
      </c>
      <c r="Y464" s="1" t="str">
        <f t="shared" si="68"/>
        <v>Ok</v>
      </c>
      <c r="Z464" s="1" t="str">
        <f t="shared" si="69"/>
        <v>Ok</v>
      </c>
      <c r="AA464" s="1">
        <f t="shared" si="64"/>
        <v>100</v>
      </c>
      <c r="AB464" s="1" t="str">
        <f t="shared" si="70"/>
        <v>ok</v>
      </c>
      <c r="AC464" s="1" t="str">
        <f t="shared" si="71"/>
        <v>Not Returned</v>
      </c>
    </row>
    <row r="465" spans="1:29" x14ac:dyDescent="0.45">
      <c r="A465" s="1" t="s">
        <v>962</v>
      </c>
      <c r="B465" s="2" cm="1">
        <f t="array" ref="B465:D465">DATEVALUE(VLOOKUP(A465,Raw_Data!A464:D2464,{2,3,4},0))</f>
        <v>45590</v>
      </c>
      <c r="C465" s="2">
        <v>45592</v>
      </c>
      <c r="D465" s="2">
        <v>45594</v>
      </c>
      <c r="E465" s="1" t="s">
        <v>2540</v>
      </c>
      <c r="F465" s="1" t="s">
        <v>69</v>
      </c>
      <c r="G465" s="1" t="s">
        <v>70</v>
      </c>
      <c r="H465" s="1" t="s">
        <v>27</v>
      </c>
      <c r="I465" s="1" t="s">
        <v>28</v>
      </c>
      <c r="J465" s="1">
        <v>2</v>
      </c>
      <c r="K465" s="1">
        <v>2000</v>
      </c>
      <c r="L465" s="1">
        <f t="shared" si="65"/>
        <v>4000</v>
      </c>
      <c r="M465" s="1" t="s">
        <v>56</v>
      </c>
      <c r="N465" s="1" t="s">
        <v>57</v>
      </c>
      <c r="O465" s="1" t="s">
        <v>79</v>
      </c>
      <c r="P465" s="1" t="s">
        <v>32</v>
      </c>
      <c r="Q465" s="1" t="s">
        <v>33</v>
      </c>
      <c r="R465" s="1" t="s">
        <v>46</v>
      </c>
      <c r="S465" s="1" t="s">
        <v>254</v>
      </c>
      <c r="T465" s="1">
        <v>2</v>
      </c>
      <c r="U465" s="1" t="str">
        <f t="shared" si="63"/>
        <v>Keep</v>
      </c>
      <c r="V465" s="1" t="str">
        <f t="shared" si="66"/>
        <v>Ok</v>
      </c>
      <c r="W465" s="1" t="str">
        <f>IF(Raw_Data!K465=0,"Missing","Valid")</f>
        <v>Valid</v>
      </c>
      <c r="X465" s="3" t="str">
        <f t="shared" si="67"/>
        <v>OK</v>
      </c>
      <c r="Y465" s="1" t="str">
        <f t="shared" si="68"/>
        <v>Ok</v>
      </c>
      <c r="Z465" s="1" t="str">
        <f t="shared" si="69"/>
        <v>Ok</v>
      </c>
      <c r="AA465" s="1">
        <f t="shared" si="64"/>
        <v>4000</v>
      </c>
      <c r="AB465" s="1" t="str">
        <f t="shared" si="70"/>
        <v>ok</v>
      </c>
      <c r="AC465" s="1" t="str">
        <f t="shared" si="71"/>
        <v>Damaged</v>
      </c>
    </row>
    <row r="466" spans="1:29" x14ac:dyDescent="0.45">
      <c r="A466" s="1" t="s">
        <v>963</v>
      </c>
      <c r="B466" s="2" cm="1">
        <f t="array" ref="B466:D466">DATEVALUE(VLOOKUP(A466,Raw_Data!A465:D2465,{2,3,4},0))</f>
        <v>45515</v>
      </c>
      <c r="C466" s="2">
        <v>45514</v>
      </c>
      <c r="D466" s="2">
        <v>45517</v>
      </c>
      <c r="E466" s="1" t="s">
        <v>2544</v>
      </c>
      <c r="F466" s="1" t="s">
        <v>69</v>
      </c>
      <c r="G466" s="1" t="s">
        <v>70</v>
      </c>
      <c r="H466" s="1" t="s">
        <v>71</v>
      </c>
      <c r="I466" s="1" t="s">
        <v>117</v>
      </c>
      <c r="J466" s="1">
        <v>3</v>
      </c>
      <c r="K466" s="1">
        <v>100</v>
      </c>
      <c r="L466" s="1">
        <f t="shared" si="65"/>
        <v>300</v>
      </c>
      <c r="M466" s="1" t="s">
        <v>63</v>
      </c>
      <c r="N466" s="1" t="s">
        <v>57</v>
      </c>
      <c r="O466" s="1" t="s">
        <v>64</v>
      </c>
      <c r="P466" s="1" t="s">
        <v>32</v>
      </c>
      <c r="Q466" s="1" t="s">
        <v>45</v>
      </c>
      <c r="R466" s="1" t="s">
        <v>46</v>
      </c>
      <c r="S466" s="1" t="s">
        <v>245</v>
      </c>
      <c r="T466" s="1">
        <v>3</v>
      </c>
      <c r="U466" s="1" t="str">
        <f t="shared" si="63"/>
        <v>Keep</v>
      </c>
      <c r="V466" s="1" t="str">
        <f t="shared" si="66"/>
        <v>Ok</v>
      </c>
      <c r="W466" s="1" t="str">
        <f>IF(Raw_Data!K466=0,"Missing","Valid")</f>
        <v>Valid</v>
      </c>
      <c r="X466" s="3" t="str">
        <f t="shared" si="67"/>
        <v>Dispatch Error</v>
      </c>
      <c r="Y466" s="1" t="str">
        <f t="shared" si="68"/>
        <v>Ok</v>
      </c>
      <c r="Z466" s="1" t="str">
        <f t="shared" si="69"/>
        <v>Ok</v>
      </c>
      <c r="AA466" s="1">
        <f t="shared" si="64"/>
        <v>300</v>
      </c>
      <c r="AB466" s="1" t="str">
        <f t="shared" si="70"/>
        <v>ok</v>
      </c>
      <c r="AC466" s="1" t="str">
        <f t="shared" si="71"/>
        <v>Wrong Item</v>
      </c>
    </row>
    <row r="467" spans="1:29" x14ac:dyDescent="0.45">
      <c r="A467" s="1" t="s">
        <v>285</v>
      </c>
      <c r="B467" s="2" cm="1">
        <f t="array" ref="B467:D467">DATEVALUE(VLOOKUP(A467,Raw_Data!A466:D2466,{2,3,4},0))</f>
        <v>45440</v>
      </c>
      <c r="C467" s="2">
        <v>45441</v>
      </c>
      <c r="D467" s="2">
        <v>45442</v>
      </c>
      <c r="E467" s="1" t="s">
        <v>2548</v>
      </c>
      <c r="F467" s="1" t="s">
        <v>2609</v>
      </c>
      <c r="G467" s="1" t="s">
        <v>116</v>
      </c>
      <c r="H467" s="1" t="s">
        <v>42</v>
      </c>
      <c r="I467" s="1" t="s">
        <v>43</v>
      </c>
      <c r="J467" s="1">
        <v>2</v>
      </c>
      <c r="K467" s="1">
        <v>0</v>
      </c>
      <c r="L467" s="1">
        <f t="shared" si="65"/>
        <v>0</v>
      </c>
      <c r="M467" s="1" t="s">
        <v>63</v>
      </c>
      <c r="N467" s="1" t="s">
        <v>30</v>
      </c>
      <c r="O467" s="1" t="s">
        <v>64</v>
      </c>
      <c r="P467" s="1" t="s">
        <v>85</v>
      </c>
      <c r="Q467" s="1" t="s">
        <v>45</v>
      </c>
      <c r="R467" s="1" t="s">
        <v>46</v>
      </c>
      <c r="S467" s="1" t="s">
        <v>2621</v>
      </c>
      <c r="T467" s="1">
        <v>1</v>
      </c>
      <c r="U467" s="1" t="str">
        <f t="shared" si="63"/>
        <v>Keep</v>
      </c>
      <c r="V467" s="1" t="str">
        <f t="shared" si="66"/>
        <v>Ok</v>
      </c>
      <c r="W467" s="1" t="str">
        <f>IF(Raw_Data!K467=0,"Missing","Valid")</f>
        <v>Missing</v>
      </c>
      <c r="X467" s="3" t="str">
        <f t="shared" si="67"/>
        <v>OK</v>
      </c>
      <c r="Y467" s="1" t="str">
        <f t="shared" si="68"/>
        <v>Fix</v>
      </c>
      <c r="Z467" s="1" t="str">
        <f t="shared" si="69"/>
        <v>Ok</v>
      </c>
      <c r="AA467" s="1">
        <f t="shared" si="64"/>
        <v>0</v>
      </c>
      <c r="AB467" s="1" t="str">
        <f t="shared" si="70"/>
        <v>ok</v>
      </c>
      <c r="AC467" s="1" t="str">
        <f t="shared" si="71"/>
        <v>Unknwon</v>
      </c>
    </row>
    <row r="468" spans="1:29" x14ac:dyDescent="0.45">
      <c r="A468" s="1" t="s">
        <v>964</v>
      </c>
      <c r="B468" s="2" cm="1">
        <f t="array" ref="B468:D468">DATEVALUE(VLOOKUP(A468,Raw_Data!A467:D2467,{2,3,4},0))</f>
        <v>45533</v>
      </c>
      <c r="C468" s="2">
        <v>45532</v>
      </c>
      <c r="D468" s="2">
        <v>45539</v>
      </c>
      <c r="E468" s="1" t="s">
        <v>2574</v>
      </c>
      <c r="F468" s="1" t="s">
        <v>147</v>
      </c>
      <c r="G468" s="1" t="s">
        <v>147</v>
      </c>
      <c r="H468" s="1" t="s">
        <v>128</v>
      </c>
      <c r="I468" s="1" t="s">
        <v>169</v>
      </c>
      <c r="J468" s="1">
        <v>1</v>
      </c>
      <c r="K468" s="1">
        <v>500</v>
      </c>
      <c r="L468" s="1">
        <f t="shared" si="65"/>
        <v>500</v>
      </c>
      <c r="M468" s="1" t="s">
        <v>56</v>
      </c>
      <c r="N468" s="1" t="s">
        <v>30</v>
      </c>
      <c r="O468" s="1" t="s">
        <v>44</v>
      </c>
      <c r="P468" s="1" t="s">
        <v>58</v>
      </c>
      <c r="Q468" s="1" t="s">
        <v>33</v>
      </c>
      <c r="R468" s="1" t="s">
        <v>2620</v>
      </c>
      <c r="S468" s="1" t="s">
        <v>2620</v>
      </c>
      <c r="T468" s="1">
        <v>7</v>
      </c>
      <c r="U468" s="1" t="str">
        <f t="shared" si="63"/>
        <v>Keep</v>
      </c>
      <c r="V468" s="1" t="str">
        <f t="shared" si="66"/>
        <v>Ok</v>
      </c>
      <c r="W468" s="1" t="str">
        <f>IF(Raw_Data!K468=0,"Missing","Valid")</f>
        <v>Valid</v>
      </c>
      <c r="X468" s="3" t="str">
        <f t="shared" si="67"/>
        <v>Dispatch Error</v>
      </c>
      <c r="Y468" s="1" t="str">
        <f t="shared" si="68"/>
        <v>Ok</v>
      </c>
      <c r="Z468" s="1" t="str">
        <f t="shared" si="69"/>
        <v>Ok</v>
      </c>
      <c r="AA468" s="1">
        <f t="shared" si="64"/>
        <v>500</v>
      </c>
      <c r="AB468" s="1" t="str">
        <f t="shared" si="70"/>
        <v>ok</v>
      </c>
      <c r="AC468" s="1" t="str">
        <f t="shared" si="71"/>
        <v>Not Returned</v>
      </c>
    </row>
    <row r="469" spans="1:29" x14ac:dyDescent="0.45">
      <c r="A469" s="1" t="s">
        <v>965</v>
      </c>
      <c r="B469" s="2" cm="1">
        <f t="array" ref="B469:D469">DATEVALUE(VLOOKUP(A469,Raw_Data!A468:D2468,{2,3,4},0))</f>
        <v>45474</v>
      </c>
      <c r="C469" s="2">
        <v>45477</v>
      </c>
      <c r="D469" s="2">
        <v>45480</v>
      </c>
      <c r="E469" s="1" t="s">
        <v>2571</v>
      </c>
      <c r="F469" s="1" t="s">
        <v>2606</v>
      </c>
      <c r="G469" s="1" t="s">
        <v>26</v>
      </c>
      <c r="H469" s="1" t="s">
        <v>128</v>
      </c>
      <c r="I469" s="1" t="s">
        <v>231</v>
      </c>
      <c r="J469" s="1">
        <v>1</v>
      </c>
      <c r="K469" s="1">
        <v>1000</v>
      </c>
      <c r="L469" s="1">
        <f t="shared" si="65"/>
        <v>1000</v>
      </c>
      <c r="M469" s="1" t="s">
        <v>29</v>
      </c>
      <c r="N469" s="1" t="s">
        <v>93</v>
      </c>
      <c r="O469" s="1" t="s">
        <v>31</v>
      </c>
      <c r="P469" s="1" t="s">
        <v>32</v>
      </c>
      <c r="Q469" s="1" t="s">
        <v>33</v>
      </c>
      <c r="R469" s="1" t="s">
        <v>34</v>
      </c>
      <c r="S469" s="1" t="s">
        <v>2620</v>
      </c>
      <c r="T469" s="1">
        <v>3</v>
      </c>
      <c r="U469" s="1" t="str">
        <f t="shared" si="63"/>
        <v>Keep</v>
      </c>
      <c r="V469" s="1" t="str">
        <f t="shared" si="66"/>
        <v>Ok</v>
      </c>
      <c r="W469" s="1" t="str">
        <f>IF(Raw_Data!K469=0,"Missing","Valid")</f>
        <v>Valid</v>
      </c>
      <c r="X469" s="3" t="str">
        <f t="shared" si="67"/>
        <v>OK</v>
      </c>
      <c r="Y469" s="1" t="str">
        <f t="shared" si="68"/>
        <v>Ok</v>
      </c>
      <c r="Z469" s="1" t="str">
        <f t="shared" si="69"/>
        <v>Ok</v>
      </c>
      <c r="AA469" s="1">
        <f t="shared" si="64"/>
        <v>1000</v>
      </c>
      <c r="AB469" s="1" t="str">
        <f t="shared" si="70"/>
        <v>ok</v>
      </c>
      <c r="AC469" s="1" t="str">
        <f t="shared" si="71"/>
        <v>Not Returned</v>
      </c>
    </row>
    <row r="470" spans="1:29" x14ac:dyDescent="0.45">
      <c r="A470" s="1" t="s">
        <v>966</v>
      </c>
      <c r="B470" s="2" cm="1">
        <f t="array" ref="B470:D470">DATEVALUE(VLOOKUP(A470,Raw_Data!A469:D2469,{2,3,4},0))</f>
        <v>45607</v>
      </c>
      <c r="C470" s="2">
        <v>45610</v>
      </c>
      <c r="D470" s="2">
        <v>45613</v>
      </c>
      <c r="E470" s="1" t="s">
        <v>2567</v>
      </c>
      <c r="F470" s="1" t="s">
        <v>2607</v>
      </c>
      <c r="G470" s="1" t="s">
        <v>41</v>
      </c>
      <c r="H470" s="1" t="s">
        <v>42</v>
      </c>
      <c r="I470" s="1" t="s">
        <v>122</v>
      </c>
      <c r="J470" s="1">
        <v>2</v>
      </c>
      <c r="K470" s="1">
        <v>2000</v>
      </c>
      <c r="L470" s="1">
        <f t="shared" si="65"/>
        <v>4000</v>
      </c>
      <c r="M470" s="1" t="s">
        <v>63</v>
      </c>
      <c r="N470" s="1" t="s">
        <v>30</v>
      </c>
      <c r="O470" s="1" t="s">
        <v>64</v>
      </c>
      <c r="P470" s="1" t="s">
        <v>32</v>
      </c>
      <c r="Q470" s="1" t="s">
        <v>33</v>
      </c>
      <c r="R470" s="1" t="s">
        <v>46</v>
      </c>
      <c r="S470" s="1" t="s">
        <v>254</v>
      </c>
      <c r="T470" s="1">
        <v>3</v>
      </c>
      <c r="U470" s="1" t="str">
        <f t="shared" si="63"/>
        <v>Keep</v>
      </c>
      <c r="V470" s="1" t="str">
        <f t="shared" si="66"/>
        <v>Ok</v>
      </c>
      <c r="W470" s="1" t="str">
        <f>IF(Raw_Data!K470=0,"Missing","Valid")</f>
        <v>Valid</v>
      </c>
      <c r="X470" s="3" t="str">
        <f t="shared" si="67"/>
        <v>OK</v>
      </c>
      <c r="Y470" s="1" t="str">
        <f t="shared" si="68"/>
        <v>Ok</v>
      </c>
      <c r="Z470" s="1" t="str">
        <f t="shared" si="69"/>
        <v>Ok</v>
      </c>
      <c r="AA470" s="1">
        <f t="shared" si="64"/>
        <v>4000</v>
      </c>
      <c r="AB470" s="1" t="str">
        <f t="shared" si="70"/>
        <v>ok</v>
      </c>
      <c r="AC470" s="1" t="str">
        <f t="shared" si="71"/>
        <v>Damaged</v>
      </c>
    </row>
    <row r="471" spans="1:29" x14ac:dyDescent="0.45">
      <c r="A471" s="1" t="s">
        <v>967</v>
      </c>
      <c r="B471" s="2" cm="1">
        <f t="array" ref="B471:D471">DATEVALUE(VLOOKUP(A471,Raw_Data!A470:D2470,{2,3,4},0))</f>
        <v>45387</v>
      </c>
      <c r="C471" s="2">
        <v>45386</v>
      </c>
      <c r="D471" s="2">
        <v>45393</v>
      </c>
      <c r="E471" s="1" t="s">
        <v>2567</v>
      </c>
      <c r="F471" s="1" t="s">
        <v>168</v>
      </c>
      <c r="G471" s="1" t="s">
        <v>41</v>
      </c>
      <c r="H471" s="1" t="s">
        <v>128</v>
      </c>
      <c r="I471" s="1" t="s">
        <v>169</v>
      </c>
      <c r="J471" s="1">
        <v>3</v>
      </c>
      <c r="K471" s="1">
        <v>100</v>
      </c>
      <c r="L471" s="1">
        <f t="shared" si="65"/>
        <v>300</v>
      </c>
      <c r="M471" s="1" t="s">
        <v>63</v>
      </c>
      <c r="N471" s="1" t="s">
        <v>93</v>
      </c>
      <c r="O471" s="1" t="s">
        <v>31</v>
      </c>
      <c r="P471" s="1" t="s">
        <v>85</v>
      </c>
      <c r="Q471" s="1" t="s">
        <v>45</v>
      </c>
      <c r="R471" s="1" t="s">
        <v>2620</v>
      </c>
      <c r="S471" s="1" t="s">
        <v>2620</v>
      </c>
      <c r="T471" s="1">
        <v>7</v>
      </c>
      <c r="U471" s="1" t="str">
        <f t="shared" si="63"/>
        <v>Keep</v>
      </c>
      <c r="V471" s="1" t="str">
        <f t="shared" si="66"/>
        <v>Ok</v>
      </c>
      <c r="W471" s="1" t="str">
        <f>IF(Raw_Data!K471=0,"Missing","Valid")</f>
        <v>Valid</v>
      </c>
      <c r="X471" s="3" t="str">
        <f t="shared" si="67"/>
        <v>Dispatch Error</v>
      </c>
      <c r="Y471" s="1" t="str">
        <f t="shared" si="68"/>
        <v>Ok</v>
      </c>
      <c r="Z471" s="1" t="str">
        <f t="shared" si="69"/>
        <v>Ok</v>
      </c>
      <c r="AA471" s="1">
        <f t="shared" si="64"/>
        <v>300</v>
      </c>
      <c r="AB471" s="1" t="str">
        <f t="shared" si="70"/>
        <v>ok</v>
      </c>
      <c r="AC471" s="1" t="str">
        <f t="shared" si="71"/>
        <v>Not Returned</v>
      </c>
    </row>
    <row r="472" spans="1:29" x14ac:dyDescent="0.45">
      <c r="A472" s="1" t="s">
        <v>968</v>
      </c>
      <c r="B472" s="2" cm="1">
        <f t="array" ref="B472:D472">DATEVALUE(VLOOKUP(A472,Raw_Data!A471:D2471,{2,3,4},0))</f>
        <v>45388</v>
      </c>
      <c r="C472" s="2">
        <v>45391</v>
      </c>
      <c r="D472" s="2">
        <v>45391</v>
      </c>
      <c r="E472" s="1" t="s">
        <v>2567</v>
      </c>
      <c r="F472" s="1" t="s">
        <v>53</v>
      </c>
      <c r="G472" s="1" t="s">
        <v>54</v>
      </c>
      <c r="H472" s="1" t="s">
        <v>71</v>
      </c>
      <c r="I472" s="1" t="s">
        <v>117</v>
      </c>
      <c r="J472" s="1">
        <v>3</v>
      </c>
      <c r="K472" s="1">
        <v>1000</v>
      </c>
      <c r="L472" s="1">
        <f t="shared" si="65"/>
        <v>3000</v>
      </c>
      <c r="M472" s="1" t="s">
        <v>2619</v>
      </c>
      <c r="N472" s="1" t="s">
        <v>57</v>
      </c>
      <c r="O472" s="1" t="s">
        <v>31</v>
      </c>
      <c r="P472" s="1" t="s">
        <v>85</v>
      </c>
      <c r="Q472" s="1" t="s">
        <v>45</v>
      </c>
      <c r="R472" s="1" t="s">
        <v>2620</v>
      </c>
      <c r="S472" s="1" t="s">
        <v>2620</v>
      </c>
      <c r="T472" s="1">
        <v>0</v>
      </c>
      <c r="U472" s="1" t="str">
        <f t="shared" si="63"/>
        <v>Keep</v>
      </c>
      <c r="V472" s="1" t="str">
        <f t="shared" si="66"/>
        <v>Ok</v>
      </c>
      <c r="W472" s="1" t="str">
        <f>IF(Raw_Data!K472=0,"Missing","Valid")</f>
        <v>Valid</v>
      </c>
      <c r="X472" s="3" t="str">
        <f t="shared" si="67"/>
        <v>OK</v>
      </c>
      <c r="Y472" s="1" t="str">
        <f t="shared" si="68"/>
        <v>Ok</v>
      </c>
      <c r="Z472" s="1" t="str">
        <f t="shared" si="69"/>
        <v>Ok</v>
      </c>
      <c r="AA472" s="1">
        <f t="shared" si="64"/>
        <v>3000</v>
      </c>
      <c r="AB472" s="1" t="str">
        <f t="shared" si="70"/>
        <v>ok</v>
      </c>
      <c r="AC472" s="1" t="str">
        <f t="shared" si="71"/>
        <v>Not Returned</v>
      </c>
    </row>
    <row r="473" spans="1:29" x14ac:dyDescent="0.45">
      <c r="A473" s="1" t="s">
        <v>970</v>
      </c>
      <c r="B473" s="2" cm="1">
        <f t="array" ref="B473:D473">DATEVALUE(VLOOKUP(A473,Raw_Data!A472:D2472,{2,3,4},0))</f>
        <v>45424</v>
      </c>
      <c r="C473" s="2">
        <v>45424</v>
      </c>
      <c r="D473" s="2">
        <v>45428</v>
      </c>
      <c r="E473" s="1" t="s">
        <v>2543</v>
      </c>
      <c r="F473" s="1" t="s">
        <v>2608</v>
      </c>
      <c r="G473" s="1" t="s">
        <v>41</v>
      </c>
      <c r="H473" s="1" t="s">
        <v>27</v>
      </c>
      <c r="I473" s="1" t="s">
        <v>28</v>
      </c>
      <c r="J473" s="1">
        <v>0</v>
      </c>
      <c r="K473" s="1">
        <v>500</v>
      </c>
      <c r="L473" s="1">
        <f t="shared" si="65"/>
        <v>0</v>
      </c>
      <c r="M473" s="1" t="s">
        <v>63</v>
      </c>
      <c r="N473" s="1" t="s">
        <v>57</v>
      </c>
      <c r="O473" s="1" t="s">
        <v>31</v>
      </c>
      <c r="P473" s="1" t="s">
        <v>85</v>
      </c>
      <c r="Q473" s="1" t="s">
        <v>33</v>
      </c>
      <c r="R473" s="1" t="s">
        <v>46</v>
      </c>
      <c r="S473" s="1" t="s">
        <v>47</v>
      </c>
      <c r="T473" s="1">
        <v>4</v>
      </c>
      <c r="U473" s="1" t="str">
        <f t="shared" si="63"/>
        <v>Keep</v>
      </c>
      <c r="V473" s="1" t="str">
        <f t="shared" si="66"/>
        <v>Fix</v>
      </c>
      <c r="W473" s="1" t="str">
        <f>IF(Raw_Data!K473=0,"Missing","Valid")</f>
        <v>Valid</v>
      </c>
      <c r="X473" s="3" t="str">
        <f t="shared" si="67"/>
        <v>OK</v>
      </c>
      <c r="Y473" s="1" t="str">
        <f t="shared" si="68"/>
        <v>Ok</v>
      </c>
      <c r="Z473" s="1" t="str">
        <f t="shared" si="69"/>
        <v>Ok</v>
      </c>
      <c r="AA473" s="1">
        <f t="shared" si="64"/>
        <v>0</v>
      </c>
      <c r="AB473" s="1" t="str">
        <f t="shared" si="70"/>
        <v>ok</v>
      </c>
      <c r="AC473" s="1" t="str">
        <f t="shared" si="71"/>
        <v>Late Delivery</v>
      </c>
    </row>
    <row r="474" spans="1:29" x14ac:dyDescent="0.45">
      <c r="A474" s="1" t="s">
        <v>971</v>
      </c>
      <c r="B474" s="2" cm="1">
        <f t="array" ref="B474:D474">DATEVALUE(VLOOKUP(A474,Raw_Data!A473:D2473,{2,3,4},0))</f>
        <v>45628</v>
      </c>
      <c r="C474" s="2">
        <v>45627</v>
      </c>
      <c r="D474" s="2">
        <v>45634</v>
      </c>
      <c r="E474" s="1" t="s">
        <v>2576</v>
      </c>
      <c r="F474" s="1" t="s">
        <v>2607</v>
      </c>
      <c r="G474" s="1" t="s">
        <v>41</v>
      </c>
      <c r="H474" s="1" t="s">
        <v>128</v>
      </c>
      <c r="I474" s="1" t="s">
        <v>231</v>
      </c>
      <c r="J474" s="1">
        <v>0</v>
      </c>
      <c r="K474" s="1">
        <v>2000</v>
      </c>
      <c r="L474" s="1">
        <f t="shared" si="65"/>
        <v>0</v>
      </c>
      <c r="M474" s="1" t="s">
        <v>63</v>
      </c>
      <c r="N474" s="1" t="s">
        <v>30</v>
      </c>
      <c r="O474" s="1" t="s">
        <v>79</v>
      </c>
      <c r="P474" s="1" t="s">
        <v>85</v>
      </c>
      <c r="Q474" s="1" t="s">
        <v>33</v>
      </c>
      <c r="R474" s="1" t="s">
        <v>34</v>
      </c>
      <c r="S474" s="1" t="s">
        <v>2620</v>
      </c>
      <c r="T474" s="1">
        <v>7</v>
      </c>
      <c r="U474" s="1" t="str">
        <f t="shared" si="63"/>
        <v>Keep</v>
      </c>
      <c r="V474" s="1" t="str">
        <f t="shared" si="66"/>
        <v>Fix</v>
      </c>
      <c r="W474" s="1" t="str">
        <f>IF(Raw_Data!K474=0,"Missing","Valid")</f>
        <v>Valid</v>
      </c>
      <c r="X474" s="3" t="str">
        <f t="shared" si="67"/>
        <v>Dispatch Error</v>
      </c>
      <c r="Y474" s="1" t="str">
        <f t="shared" si="68"/>
        <v>Ok</v>
      </c>
      <c r="Z474" s="1" t="str">
        <f t="shared" si="69"/>
        <v>Ok</v>
      </c>
      <c r="AA474" s="1">
        <f t="shared" si="64"/>
        <v>0</v>
      </c>
      <c r="AB474" s="1" t="str">
        <f t="shared" si="70"/>
        <v>ok</v>
      </c>
      <c r="AC474" s="1" t="str">
        <f t="shared" si="71"/>
        <v>Not Returned</v>
      </c>
    </row>
    <row r="475" spans="1:29" x14ac:dyDescent="0.45">
      <c r="A475" s="1" t="s">
        <v>972</v>
      </c>
      <c r="B475" s="2" cm="1">
        <f t="array" ref="B475:D475">DATEVALUE(VLOOKUP(A475,Raw_Data!A474:D2474,{2,3,4},0))</f>
        <v>45603</v>
      </c>
      <c r="C475" s="2">
        <v>45602</v>
      </c>
      <c r="D475" s="2">
        <v>45606</v>
      </c>
      <c r="E475" s="1" t="s">
        <v>2600</v>
      </c>
      <c r="F475" s="1" t="s">
        <v>2606</v>
      </c>
      <c r="G475" s="1" t="s">
        <v>26</v>
      </c>
      <c r="H475" s="1" t="s">
        <v>27</v>
      </c>
      <c r="I475" s="1" t="s">
        <v>84</v>
      </c>
      <c r="J475" s="1">
        <v>1</v>
      </c>
      <c r="K475" s="1">
        <v>1000</v>
      </c>
      <c r="L475" s="1">
        <f t="shared" si="65"/>
        <v>1000</v>
      </c>
      <c r="M475" s="1" t="s">
        <v>29</v>
      </c>
      <c r="N475" s="1" t="s">
        <v>30</v>
      </c>
      <c r="O475" s="1" t="s">
        <v>79</v>
      </c>
      <c r="P475" s="1" t="s">
        <v>85</v>
      </c>
      <c r="Q475" s="1" t="s">
        <v>45</v>
      </c>
      <c r="R475" s="1" t="s">
        <v>34</v>
      </c>
      <c r="S475" s="1" t="s">
        <v>2620</v>
      </c>
      <c r="T475" s="1">
        <v>4</v>
      </c>
      <c r="U475" s="1" t="str">
        <f t="shared" si="63"/>
        <v>Keep</v>
      </c>
      <c r="V475" s="1" t="str">
        <f t="shared" si="66"/>
        <v>Ok</v>
      </c>
      <c r="W475" s="1" t="str">
        <f>IF(Raw_Data!K475=0,"Missing","Valid")</f>
        <v>Valid</v>
      </c>
      <c r="X475" s="3" t="str">
        <f t="shared" si="67"/>
        <v>Dispatch Error</v>
      </c>
      <c r="Y475" s="1" t="str">
        <f t="shared" si="68"/>
        <v>Ok</v>
      </c>
      <c r="Z475" s="1" t="str">
        <f t="shared" si="69"/>
        <v>Ok</v>
      </c>
      <c r="AA475" s="1">
        <f t="shared" si="64"/>
        <v>1000</v>
      </c>
      <c r="AB475" s="1" t="str">
        <f t="shared" si="70"/>
        <v>ok</v>
      </c>
      <c r="AC475" s="1" t="str">
        <f t="shared" si="71"/>
        <v>Not Returned</v>
      </c>
    </row>
    <row r="476" spans="1:29" x14ac:dyDescent="0.45">
      <c r="A476" s="1" t="s">
        <v>973</v>
      </c>
      <c r="B476" s="2" cm="1">
        <f t="array" ref="B476:D476">DATEVALUE(VLOOKUP(A476,Raw_Data!A475:D2475,{2,3,4},0))</f>
        <v>45610</v>
      </c>
      <c r="C476" s="2">
        <v>45610</v>
      </c>
      <c r="D476" s="2">
        <v>45617</v>
      </c>
      <c r="E476" s="1" t="s">
        <v>2536</v>
      </c>
      <c r="F476" s="1" t="s">
        <v>147</v>
      </c>
      <c r="G476" s="1" t="s">
        <v>147</v>
      </c>
      <c r="H476" s="1" t="s">
        <v>71</v>
      </c>
      <c r="I476" s="1" t="s">
        <v>117</v>
      </c>
      <c r="J476" s="1">
        <v>0</v>
      </c>
      <c r="K476" s="1">
        <v>0</v>
      </c>
      <c r="L476" s="1">
        <f t="shared" si="65"/>
        <v>0</v>
      </c>
      <c r="M476" s="1" t="s">
        <v>56</v>
      </c>
      <c r="N476" s="1" t="s">
        <v>30</v>
      </c>
      <c r="O476" s="1" t="s">
        <v>44</v>
      </c>
      <c r="P476" s="1" t="s">
        <v>32</v>
      </c>
      <c r="Q476" s="1" t="s">
        <v>33</v>
      </c>
      <c r="R476" s="1" t="s">
        <v>2620</v>
      </c>
      <c r="S476" s="1" t="s">
        <v>2620</v>
      </c>
      <c r="T476" s="1">
        <v>7</v>
      </c>
      <c r="U476" s="1" t="str">
        <f t="shared" si="63"/>
        <v>Keep</v>
      </c>
      <c r="V476" s="1" t="str">
        <f t="shared" si="66"/>
        <v>Fix</v>
      </c>
      <c r="W476" s="1" t="str">
        <f>IF(Raw_Data!K476=0,"Missing","Valid")</f>
        <v>Missing</v>
      </c>
      <c r="X476" s="3" t="str">
        <f t="shared" si="67"/>
        <v>OK</v>
      </c>
      <c r="Y476" s="1" t="str">
        <f t="shared" si="68"/>
        <v>Fix</v>
      </c>
      <c r="Z476" s="1" t="str">
        <f t="shared" si="69"/>
        <v>Ok</v>
      </c>
      <c r="AA476" s="1">
        <f t="shared" si="64"/>
        <v>0</v>
      </c>
      <c r="AB476" s="1" t="str">
        <f t="shared" si="70"/>
        <v>ok</v>
      </c>
      <c r="AC476" s="1" t="str">
        <f t="shared" si="71"/>
        <v>Not Returned</v>
      </c>
    </row>
    <row r="477" spans="1:29" x14ac:dyDescent="0.45">
      <c r="A477" s="1" t="s">
        <v>974</v>
      </c>
      <c r="B477" s="2" cm="1">
        <f t="array" ref="B477:D477">DATEVALUE(VLOOKUP(A477,Raw_Data!A476:D2476,{2,3,4},0))</f>
        <v>45431</v>
      </c>
      <c r="C477" s="2">
        <v>45433</v>
      </c>
      <c r="D477" s="2">
        <v>45433</v>
      </c>
      <c r="E477" s="1" t="s">
        <v>2535</v>
      </c>
      <c r="F477" s="1" t="s">
        <v>69</v>
      </c>
      <c r="G477" s="1" t="s">
        <v>70</v>
      </c>
      <c r="H477" s="1" t="s">
        <v>71</v>
      </c>
      <c r="I477" s="1" t="s">
        <v>72</v>
      </c>
      <c r="J477" s="1">
        <v>-1</v>
      </c>
      <c r="K477" s="1">
        <v>1000</v>
      </c>
      <c r="L477" s="1">
        <f t="shared" si="65"/>
        <v>-1000</v>
      </c>
      <c r="M477" s="1" t="s">
        <v>56</v>
      </c>
      <c r="N477" s="1" t="s">
        <v>57</v>
      </c>
      <c r="O477" s="1" t="s">
        <v>64</v>
      </c>
      <c r="P477" s="1" t="s">
        <v>32</v>
      </c>
      <c r="Q477" s="1" t="s">
        <v>33</v>
      </c>
      <c r="R477" s="1" t="s">
        <v>34</v>
      </c>
      <c r="S477" s="1" t="s">
        <v>2620</v>
      </c>
      <c r="T477" s="1">
        <v>0</v>
      </c>
      <c r="U477" s="1" t="str">
        <f t="shared" si="63"/>
        <v>Keep</v>
      </c>
      <c r="V477" s="1" t="str">
        <f t="shared" si="66"/>
        <v>Fix</v>
      </c>
      <c r="W477" s="1" t="str">
        <f>IF(Raw_Data!K477=0,"Missing","Valid")</f>
        <v>Valid</v>
      </c>
      <c r="X477" s="3" t="str">
        <f t="shared" si="67"/>
        <v>OK</v>
      </c>
      <c r="Y477" s="1" t="str">
        <f t="shared" si="68"/>
        <v>Ok</v>
      </c>
      <c r="Z477" s="1" t="str">
        <f t="shared" si="69"/>
        <v>Ok</v>
      </c>
      <c r="AA477" s="1">
        <f t="shared" si="64"/>
        <v>-1000</v>
      </c>
      <c r="AB477" s="1" t="str">
        <f t="shared" si="70"/>
        <v>ok</v>
      </c>
      <c r="AC477" s="1" t="str">
        <f t="shared" si="71"/>
        <v>Not Returned</v>
      </c>
    </row>
    <row r="478" spans="1:29" x14ac:dyDescent="0.45">
      <c r="A478" s="1" t="s">
        <v>975</v>
      </c>
      <c r="B478" s="2" cm="1">
        <f t="array" ref="B478:D478">DATEVALUE(VLOOKUP(A478,Raw_Data!A477:D2477,{2,3,4},0))</f>
        <v>45548</v>
      </c>
      <c r="C478" s="2">
        <v>45551</v>
      </c>
      <c r="D478" s="2">
        <v>45557</v>
      </c>
      <c r="E478" s="1" t="s">
        <v>2545</v>
      </c>
      <c r="F478" s="1" t="s">
        <v>69</v>
      </c>
      <c r="G478" s="1" t="s">
        <v>70</v>
      </c>
      <c r="H478" s="1" t="s">
        <v>42</v>
      </c>
      <c r="I478" s="1" t="s">
        <v>43</v>
      </c>
      <c r="J478" s="1">
        <v>0</v>
      </c>
      <c r="K478" s="1">
        <v>2000</v>
      </c>
      <c r="L478" s="1">
        <f t="shared" si="65"/>
        <v>0</v>
      </c>
      <c r="M478" s="1" t="s">
        <v>2619</v>
      </c>
      <c r="N478" s="1" t="s">
        <v>30</v>
      </c>
      <c r="O478" s="1" t="s">
        <v>79</v>
      </c>
      <c r="P478" s="1" t="s">
        <v>32</v>
      </c>
      <c r="Q478" s="1" t="s">
        <v>33</v>
      </c>
      <c r="R478" s="1" t="s">
        <v>2620</v>
      </c>
      <c r="S478" s="1" t="s">
        <v>2620</v>
      </c>
      <c r="T478" s="1">
        <v>6</v>
      </c>
      <c r="U478" s="1" t="str">
        <f t="shared" si="63"/>
        <v>Keep</v>
      </c>
      <c r="V478" s="1" t="str">
        <f t="shared" si="66"/>
        <v>Fix</v>
      </c>
      <c r="W478" s="1" t="str">
        <f>IF(Raw_Data!K478=0,"Missing","Valid")</f>
        <v>Valid</v>
      </c>
      <c r="X478" s="3" t="str">
        <f t="shared" si="67"/>
        <v>OK</v>
      </c>
      <c r="Y478" s="1" t="str">
        <f t="shared" si="68"/>
        <v>Ok</v>
      </c>
      <c r="Z478" s="1" t="str">
        <f t="shared" si="69"/>
        <v>Ok</v>
      </c>
      <c r="AA478" s="1">
        <f t="shared" si="64"/>
        <v>0</v>
      </c>
      <c r="AB478" s="1" t="str">
        <f t="shared" si="70"/>
        <v>ok</v>
      </c>
      <c r="AC478" s="1" t="str">
        <f t="shared" si="71"/>
        <v>Not Returned</v>
      </c>
    </row>
    <row r="479" spans="1:29" x14ac:dyDescent="0.45">
      <c r="A479" s="1" t="s">
        <v>977</v>
      </c>
      <c r="B479" s="2" cm="1">
        <f t="array" ref="B479:D479">DATEVALUE(VLOOKUP(A479,Raw_Data!A478:D2478,{2,3,4},0))</f>
        <v>45629</v>
      </c>
      <c r="C479" s="2">
        <v>45630</v>
      </c>
      <c r="D479" s="2">
        <v>45635</v>
      </c>
      <c r="E479" s="1" t="s">
        <v>2559</v>
      </c>
      <c r="F479" s="1" t="s">
        <v>168</v>
      </c>
      <c r="G479" s="1" t="s">
        <v>41</v>
      </c>
      <c r="H479" s="1" t="s">
        <v>71</v>
      </c>
      <c r="I479" s="1" t="s">
        <v>92</v>
      </c>
      <c r="J479" s="1">
        <v>-1</v>
      </c>
      <c r="K479" s="1">
        <v>100</v>
      </c>
      <c r="L479" s="1">
        <f t="shared" si="65"/>
        <v>-100</v>
      </c>
      <c r="M479" s="1" t="s">
        <v>2619</v>
      </c>
      <c r="N479" s="1" t="s">
        <v>30</v>
      </c>
      <c r="O479" s="1" t="s">
        <v>31</v>
      </c>
      <c r="P479" s="1" t="s">
        <v>32</v>
      </c>
      <c r="Q479" s="1" t="s">
        <v>45</v>
      </c>
      <c r="R479" s="1" t="s">
        <v>34</v>
      </c>
      <c r="S479" s="1" t="s">
        <v>2620</v>
      </c>
      <c r="T479" s="1">
        <v>5</v>
      </c>
      <c r="U479" s="1" t="str">
        <f t="shared" si="63"/>
        <v>Keep</v>
      </c>
      <c r="V479" s="1" t="str">
        <f t="shared" si="66"/>
        <v>Fix</v>
      </c>
      <c r="W479" s="1" t="str">
        <f>IF(Raw_Data!K479=0,"Missing","Valid")</f>
        <v>Valid</v>
      </c>
      <c r="X479" s="3" t="str">
        <f t="shared" si="67"/>
        <v>OK</v>
      </c>
      <c r="Y479" s="1" t="str">
        <f t="shared" si="68"/>
        <v>Ok</v>
      </c>
      <c r="Z479" s="1" t="str">
        <f t="shared" si="69"/>
        <v>Ok</v>
      </c>
      <c r="AA479" s="1">
        <f t="shared" si="64"/>
        <v>-100</v>
      </c>
      <c r="AB479" s="1" t="str">
        <f t="shared" si="70"/>
        <v>ok</v>
      </c>
      <c r="AC479" s="1" t="str">
        <f t="shared" si="71"/>
        <v>Not Returned</v>
      </c>
    </row>
    <row r="480" spans="1:29" x14ac:dyDescent="0.45">
      <c r="A480" s="1" t="s">
        <v>978</v>
      </c>
      <c r="B480" s="2" cm="1">
        <f t="array" ref="B480:D480">DATEVALUE(VLOOKUP(A480,Raw_Data!A479:D2479,{2,3,4},0))</f>
        <v>45321</v>
      </c>
      <c r="C480" s="2">
        <v>45319</v>
      </c>
      <c r="D480" s="2">
        <v>45323</v>
      </c>
      <c r="E480" s="1" t="s">
        <v>2543</v>
      </c>
      <c r="F480" s="1" t="s">
        <v>53</v>
      </c>
      <c r="G480" s="1" t="s">
        <v>54</v>
      </c>
      <c r="H480" s="1" t="s">
        <v>128</v>
      </c>
      <c r="I480" s="1" t="s">
        <v>129</v>
      </c>
      <c r="J480" s="1">
        <v>2</v>
      </c>
      <c r="K480" s="1">
        <v>500</v>
      </c>
      <c r="L480" s="1">
        <f t="shared" si="65"/>
        <v>1000</v>
      </c>
      <c r="M480" s="1" t="s">
        <v>2619</v>
      </c>
      <c r="N480" s="1" t="s">
        <v>30</v>
      </c>
      <c r="O480" s="1" t="s">
        <v>64</v>
      </c>
      <c r="P480" s="1" t="s">
        <v>58</v>
      </c>
      <c r="Q480" s="1" t="s">
        <v>33</v>
      </c>
      <c r="R480" s="1" t="s">
        <v>46</v>
      </c>
      <c r="S480" s="1" t="s">
        <v>47</v>
      </c>
      <c r="T480" s="1">
        <v>4</v>
      </c>
      <c r="U480" s="1" t="str">
        <f t="shared" si="63"/>
        <v>Keep</v>
      </c>
      <c r="V480" s="1" t="str">
        <f t="shared" si="66"/>
        <v>Ok</v>
      </c>
      <c r="W480" s="1" t="str">
        <f>IF(Raw_Data!K480=0,"Missing","Valid")</f>
        <v>Valid</v>
      </c>
      <c r="X480" s="3" t="str">
        <f t="shared" si="67"/>
        <v>Dispatch Error</v>
      </c>
      <c r="Y480" s="1" t="str">
        <f t="shared" si="68"/>
        <v>Ok</v>
      </c>
      <c r="Z480" s="1" t="str">
        <f t="shared" si="69"/>
        <v>Ok</v>
      </c>
      <c r="AA480" s="1">
        <f t="shared" si="64"/>
        <v>1000</v>
      </c>
      <c r="AB480" s="1" t="str">
        <f t="shared" si="70"/>
        <v>ok</v>
      </c>
      <c r="AC480" s="1" t="str">
        <f t="shared" si="71"/>
        <v>Late Delivery</v>
      </c>
    </row>
    <row r="481" spans="1:29" x14ac:dyDescent="0.45">
      <c r="A481" s="1" t="s">
        <v>979</v>
      </c>
      <c r="B481" s="2" cm="1">
        <f t="array" ref="B481:D481">DATEVALUE(VLOOKUP(A481,Raw_Data!A480:D2480,{2,3,4},0))</f>
        <v>45476</v>
      </c>
      <c r="C481" s="2">
        <v>45474</v>
      </c>
      <c r="D481" s="2">
        <v>45480</v>
      </c>
      <c r="E481" s="1" t="s">
        <v>2534</v>
      </c>
      <c r="F481" s="1" t="s">
        <v>2606</v>
      </c>
      <c r="G481" s="1" t="s">
        <v>26</v>
      </c>
      <c r="H481" s="1" t="s">
        <v>42</v>
      </c>
      <c r="I481" s="1" t="s">
        <v>43</v>
      </c>
      <c r="J481" s="1">
        <v>0</v>
      </c>
      <c r="K481" s="1">
        <v>100</v>
      </c>
      <c r="L481" s="1">
        <f t="shared" si="65"/>
        <v>0</v>
      </c>
      <c r="M481" s="1" t="s">
        <v>29</v>
      </c>
      <c r="N481" s="1" t="s">
        <v>30</v>
      </c>
      <c r="O481" s="1" t="s">
        <v>31</v>
      </c>
      <c r="P481" s="1" t="s">
        <v>32</v>
      </c>
      <c r="Q481" s="1" t="s">
        <v>45</v>
      </c>
      <c r="R481" s="1" t="s">
        <v>46</v>
      </c>
      <c r="S481" s="1" t="s">
        <v>47</v>
      </c>
      <c r="T481" s="1">
        <v>6</v>
      </c>
      <c r="U481" s="1" t="str">
        <f t="shared" si="63"/>
        <v>Keep</v>
      </c>
      <c r="V481" s="1" t="str">
        <f t="shared" si="66"/>
        <v>Fix</v>
      </c>
      <c r="W481" s="1" t="str">
        <f>IF(Raw_Data!K481=0,"Missing","Valid")</f>
        <v>Valid</v>
      </c>
      <c r="X481" s="3" t="str">
        <f t="shared" si="67"/>
        <v>Dispatch Error</v>
      </c>
      <c r="Y481" s="1" t="str">
        <f t="shared" si="68"/>
        <v>Ok</v>
      </c>
      <c r="Z481" s="1" t="str">
        <f t="shared" si="69"/>
        <v>Ok</v>
      </c>
      <c r="AA481" s="1">
        <f t="shared" si="64"/>
        <v>0</v>
      </c>
      <c r="AB481" s="1" t="str">
        <f t="shared" si="70"/>
        <v>ok</v>
      </c>
      <c r="AC481" s="1" t="str">
        <f t="shared" si="71"/>
        <v>Late Delivery</v>
      </c>
    </row>
    <row r="482" spans="1:29" x14ac:dyDescent="0.45">
      <c r="A482" s="1" t="s">
        <v>980</v>
      </c>
      <c r="B482" s="2" cm="1">
        <f t="array" ref="B482:D482">DATEVALUE(VLOOKUP(A482,Raw_Data!A481:D2481,{2,3,4},0))</f>
        <v>45334</v>
      </c>
      <c r="C482" s="2">
        <v>45336</v>
      </c>
      <c r="D482" s="2">
        <v>45338</v>
      </c>
      <c r="E482" s="1" t="s">
        <v>2582</v>
      </c>
      <c r="F482" s="1" t="s">
        <v>147</v>
      </c>
      <c r="G482" s="1" t="s">
        <v>147</v>
      </c>
      <c r="H482" s="1" t="s">
        <v>128</v>
      </c>
      <c r="I482" s="1" t="s">
        <v>169</v>
      </c>
      <c r="J482" s="1">
        <v>2</v>
      </c>
      <c r="K482" s="1">
        <v>2000</v>
      </c>
      <c r="L482" s="1">
        <f t="shared" si="65"/>
        <v>4000</v>
      </c>
      <c r="M482" s="1" t="s">
        <v>2619</v>
      </c>
      <c r="N482" s="1" t="s">
        <v>93</v>
      </c>
      <c r="O482" s="1" t="s">
        <v>44</v>
      </c>
      <c r="P482" s="1" t="s">
        <v>85</v>
      </c>
      <c r="Q482" s="1" t="s">
        <v>45</v>
      </c>
      <c r="R482" s="1" t="s">
        <v>2620</v>
      </c>
      <c r="S482" s="1" t="s">
        <v>2620</v>
      </c>
      <c r="T482" s="1">
        <v>2</v>
      </c>
      <c r="U482" s="1" t="str">
        <f t="shared" si="63"/>
        <v>Keep</v>
      </c>
      <c r="V482" s="1" t="str">
        <f t="shared" si="66"/>
        <v>Ok</v>
      </c>
      <c r="W482" s="1" t="str">
        <f>IF(Raw_Data!K482=0,"Missing","Valid")</f>
        <v>Valid</v>
      </c>
      <c r="X482" s="3" t="str">
        <f t="shared" si="67"/>
        <v>OK</v>
      </c>
      <c r="Y482" s="1" t="str">
        <f t="shared" si="68"/>
        <v>Ok</v>
      </c>
      <c r="Z482" s="1" t="str">
        <f t="shared" si="69"/>
        <v>Ok</v>
      </c>
      <c r="AA482" s="1">
        <f t="shared" si="64"/>
        <v>4000</v>
      </c>
      <c r="AB482" s="1" t="str">
        <f t="shared" si="70"/>
        <v>ok</v>
      </c>
      <c r="AC482" s="1" t="str">
        <f t="shared" si="71"/>
        <v>Not Returned</v>
      </c>
    </row>
    <row r="483" spans="1:29" x14ac:dyDescent="0.45">
      <c r="A483" s="1" t="s">
        <v>2501</v>
      </c>
      <c r="B483" s="2" cm="1">
        <f t="array" ref="B483:D483">DATEVALUE(VLOOKUP(A483,Raw_Data!A482:D2482,{2,3,4},0))</f>
        <v>45655</v>
      </c>
      <c r="C483" s="2">
        <v>45654</v>
      </c>
      <c r="D483" s="2">
        <v>45653</v>
      </c>
      <c r="E483" s="1" t="s">
        <v>2533</v>
      </c>
      <c r="F483" s="1" t="s">
        <v>2606</v>
      </c>
      <c r="G483" s="1" t="s">
        <v>26</v>
      </c>
      <c r="H483" s="1" t="s">
        <v>128</v>
      </c>
      <c r="I483" s="1" t="s">
        <v>169</v>
      </c>
      <c r="J483" s="1">
        <v>-1</v>
      </c>
      <c r="K483" s="1">
        <v>100</v>
      </c>
      <c r="L483" s="1">
        <f t="shared" si="65"/>
        <v>-100</v>
      </c>
      <c r="M483" s="1" t="s">
        <v>56</v>
      </c>
      <c r="N483" s="1" t="s">
        <v>57</v>
      </c>
      <c r="O483" s="1" t="s">
        <v>79</v>
      </c>
      <c r="P483" s="1" t="s">
        <v>32</v>
      </c>
      <c r="Q483" s="1" t="s">
        <v>33</v>
      </c>
      <c r="R483" s="1" t="s">
        <v>46</v>
      </c>
      <c r="S483" s="1" t="s">
        <v>245</v>
      </c>
      <c r="T483" s="1">
        <v>-1</v>
      </c>
      <c r="U483" s="1" t="str">
        <f t="shared" si="63"/>
        <v>Keep</v>
      </c>
      <c r="V483" s="1" t="str">
        <f t="shared" si="66"/>
        <v>Fix</v>
      </c>
      <c r="W483" s="1" t="str">
        <f>IF(Raw_Data!K483=0,"Missing","Valid")</f>
        <v>Valid</v>
      </c>
      <c r="X483" s="3" t="str">
        <f t="shared" si="67"/>
        <v>Dispatch Error</v>
      </c>
      <c r="Y483" s="1" t="str">
        <f t="shared" si="68"/>
        <v>Ok</v>
      </c>
      <c r="Z483" s="1" t="str">
        <f t="shared" si="69"/>
        <v>Ok</v>
      </c>
      <c r="AA483" s="1">
        <f t="shared" si="64"/>
        <v>-100</v>
      </c>
      <c r="AB483" s="1" t="str">
        <f t="shared" si="70"/>
        <v>ok</v>
      </c>
      <c r="AC483" s="1" t="str">
        <f t="shared" si="71"/>
        <v>Wrong Item</v>
      </c>
    </row>
    <row r="484" spans="1:29" x14ac:dyDescent="0.45">
      <c r="A484" s="1" t="s">
        <v>982</v>
      </c>
      <c r="B484" s="2" cm="1">
        <f t="array" ref="B484:D484">DATEVALUE(VLOOKUP(A484,Raw_Data!A483:D2483,{2,3,4},0))</f>
        <v>45315</v>
      </c>
      <c r="C484" s="2">
        <v>45317</v>
      </c>
      <c r="D484" s="2">
        <v>45316</v>
      </c>
      <c r="E484" s="1" t="s">
        <v>2531</v>
      </c>
      <c r="F484" s="1" t="s">
        <v>53</v>
      </c>
      <c r="G484" s="1" t="s">
        <v>54</v>
      </c>
      <c r="H484" s="1" t="s">
        <v>128</v>
      </c>
      <c r="I484" s="1" t="s">
        <v>231</v>
      </c>
      <c r="J484" s="1">
        <v>0</v>
      </c>
      <c r="K484" s="1">
        <v>1000</v>
      </c>
      <c r="L484" s="1">
        <f t="shared" si="65"/>
        <v>0</v>
      </c>
      <c r="M484" s="1" t="s">
        <v>56</v>
      </c>
      <c r="N484" s="1" t="s">
        <v>30</v>
      </c>
      <c r="O484" s="1" t="s">
        <v>44</v>
      </c>
      <c r="P484" s="1" t="s">
        <v>85</v>
      </c>
      <c r="Q484" s="1" t="s">
        <v>33</v>
      </c>
      <c r="R484" s="1" t="s">
        <v>46</v>
      </c>
      <c r="S484" s="1" t="s">
        <v>47</v>
      </c>
      <c r="T484" s="1">
        <v>-1</v>
      </c>
      <c r="U484" s="1" t="str">
        <f t="shared" si="63"/>
        <v>Keep</v>
      </c>
      <c r="V484" s="1" t="str">
        <f t="shared" si="66"/>
        <v>Fix</v>
      </c>
      <c r="W484" s="1" t="str">
        <f>IF(Raw_Data!K484=0,"Missing","Valid")</f>
        <v>Valid</v>
      </c>
      <c r="X484" s="3" t="str">
        <f t="shared" si="67"/>
        <v>Delivery Before Dispatch</v>
      </c>
      <c r="Y484" s="1" t="str">
        <f t="shared" si="68"/>
        <v>Ok</v>
      </c>
      <c r="Z484" s="1" t="str">
        <f t="shared" si="69"/>
        <v>Ok</v>
      </c>
      <c r="AA484" s="1">
        <f t="shared" si="64"/>
        <v>0</v>
      </c>
      <c r="AB484" s="1" t="str">
        <f t="shared" si="70"/>
        <v>ok</v>
      </c>
      <c r="AC484" s="1" t="str">
        <f t="shared" si="71"/>
        <v>Late Delivery</v>
      </c>
    </row>
    <row r="485" spans="1:29" x14ac:dyDescent="0.45">
      <c r="A485" s="1" t="s">
        <v>983</v>
      </c>
      <c r="B485" s="2" cm="1">
        <f t="array" ref="B485:D485">DATEVALUE(VLOOKUP(A485,Raw_Data!A484:D2484,{2,3,4},0))</f>
        <v>45298</v>
      </c>
      <c r="C485" s="2">
        <v>45298</v>
      </c>
      <c r="D485" s="2">
        <v>45298</v>
      </c>
      <c r="E485" s="1" t="s">
        <v>2585</v>
      </c>
      <c r="F485" s="1" t="s">
        <v>2609</v>
      </c>
      <c r="G485" s="1" t="s">
        <v>116</v>
      </c>
      <c r="H485" s="1" t="s">
        <v>27</v>
      </c>
      <c r="I485" s="1" t="s">
        <v>28</v>
      </c>
      <c r="J485" s="1">
        <v>2</v>
      </c>
      <c r="K485" s="1">
        <v>1000</v>
      </c>
      <c r="L485" s="1">
        <f t="shared" si="65"/>
        <v>2000</v>
      </c>
      <c r="M485" s="1" t="s">
        <v>29</v>
      </c>
      <c r="N485" s="1" t="s">
        <v>30</v>
      </c>
      <c r="O485" s="1" t="s">
        <v>44</v>
      </c>
      <c r="P485" s="1" t="s">
        <v>58</v>
      </c>
      <c r="Q485" s="1" t="s">
        <v>45</v>
      </c>
      <c r="R485" s="1" t="s">
        <v>46</v>
      </c>
      <c r="S485" s="1" t="s">
        <v>254</v>
      </c>
      <c r="T485" s="1">
        <v>0</v>
      </c>
      <c r="U485" s="1" t="str">
        <f t="shared" si="63"/>
        <v>Keep</v>
      </c>
      <c r="V485" s="1" t="str">
        <f t="shared" si="66"/>
        <v>Ok</v>
      </c>
      <c r="W485" s="1" t="str">
        <f>IF(Raw_Data!K485=0,"Missing","Valid")</f>
        <v>Valid</v>
      </c>
      <c r="X485" s="3" t="str">
        <f t="shared" si="67"/>
        <v>OK</v>
      </c>
      <c r="Y485" s="1" t="str">
        <f t="shared" si="68"/>
        <v>Ok</v>
      </c>
      <c r="Z485" s="1" t="str">
        <f t="shared" si="69"/>
        <v>Ok</v>
      </c>
      <c r="AA485" s="1">
        <f t="shared" si="64"/>
        <v>2000</v>
      </c>
      <c r="AB485" s="1" t="str">
        <f t="shared" si="70"/>
        <v>ok</v>
      </c>
      <c r="AC485" s="1" t="str">
        <f t="shared" si="71"/>
        <v>Damaged</v>
      </c>
    </row>
    <row r="486" spans="1:29" x14ac:dyDescent="0.45">
      <c r="A486" s="1" t="s">
        <v>984</v>
      </c>
      <c r="B486" s="2" cm="1">
        <f t="array" ref="B486:D486">DATEVALUE(VLOOKUP(A486,Raw_Data!A485:D2485,{2,3,4},0))</f>
        <v>45443</v>
      </c>
      <c r="C486" s="2">
        <v>45445</v>
      </c>
      <c r="D486" s="2">
        <v>45446</v>
      </c>
      <c r="E486" s="1" t="s">
        <v>2535</v>
      </c>
      <c r="F486" s="1" t="s">
        <v>2607</v>
      </c>
      <c r="G486" s="1" t="s">
        <v>41</v>
      </c>
      <c r="H486" s="1" t="s">
        <v>128</v>
      </c>
      <c r="I486" s="1" t="s">
        <v>231</v>
      </c>
      <c r="J486" s="1">
        <v>-1</v>
      </c>
      <c r="K486" s="1">
        <v>2000</v>
      </c>
      <c r="L486" s="1">
        <f t="shared" si="65"/>
        <v>-2000</v>
      </c>
      <c r="M486" s="1" t="s">
        <v>63</v>
      </c>
      <c r="N486" s="1" t="s">
        <v>30</v>
      </c>
      <c r="O486" s="1" t="s">
        <v>79</v>
      </c>
      <c r="P486" s="1" t="s">
        <v>58</v>
      </c>
      <c r="Q486" s="1" t="s">
        <v>33</v>
      </c>
      <c r="R486" s="1" t="s">
        <v>46</v>
      </c>
      <c r="S486" s="1" t="s">
        <v>245</v>
      </c>
      <c r="T486" s="1">
        <v>1</v>
      </c>
      <c r="U486" s="1" t="str">
        <f t="shared" si="63"/>
        <v>Keep</v>
      </c>
      <c r="V486" s="1" t="str">
        <f t="shared" si="66"/>
        <v>Fix</v>
      </c>
      <c r="W486" s="1" t="str">
        <f>IF(Raw_Data!K486=0,"Missing","Valid")</f>
        <v>Valid</v>
      </c>
      <c r="X486" s="3" t="str">
        <f t="shared" si="67"/>
        <v>OK</v>
      </c>
      <c r="Y486" s="1" t="str">
        <f t="shared" si="68"/>
        <v>Ok</v>
      </c>
      <c r="Z486" s="1" t="str">
        <f t="shared" si="69"/>
        <v>Ok</v>
      </c>
      <c r="AA486" s="1">
        <f t="shared" si="64"/>
        <v>-2000</v>
      </c>
      <c r="AB486" s="1" t="str">
        <f t="shared" si="70"/>
        <v>ok</v>
      </c>
      <c r="AC486" s="1" t="str">
        <f t="shared" si="71"/>
        <v>Wrong Item</v>
      </c>
    </row>
    <row r="487" spans="1:29" x14ac:dyDescent="0.45">
      <c r="A487" s="1" t="s">
        <v>985</v>
      </c>
      <c r="B487" s="2" cm="1">
        <f t="array" ref="B487:D487">DATEVALUE(VLOOKUP(A487,Raw_Data!A486:D2486,{2,3,4},0))</f>
        <v>45292</v>
      </c>
      <c r="C487" s="2">
        <v>45294</v>
      </c>
      <c r="D487" s="2">
        <v>45300</v>
      </c>
      <c r="E487" s="1" t="s">
        <v>2577</v>
      </c>
      <c r="F487" s="1" t="s">
        <v>147</v>
      </c>
      <c r="G487" s="1" t="s">
        <v>147</v>
      </c>
      <c r="H487" s="1" t="s">
        <v>42</v>
      </c>
      <c r="I487" s="1" t="s">
        <v>43</v>
      </c>
      <c r="J487" s="1">
        <v>0</v>
      </c>
      <c r="K487" s="1">
        <v>0</v>
      </c>
      <c r="L487" s="1">
        <f t="shared" si="65"/>
        <v>0</v>
      </c>
      <c r="M487" s="1" t="s">
        <v>63</v>
      </c>
      <c r="N487" s="1" t="s">
        <v>57</v>
      </c>
      <c r="O487" s="1" t="s">
        <v>44</v>
      </c>
      <c r="P487" s="1" t="s">
        <v>32</v>
      </c>
      <c r="Q487" s="1" t="s">
        <v>45</v>
      </c>
      <c r="R487" s="1" t="s">
        <v>46</v>
      </c>
      <c r="S487" s="1" t="s">
        <v>2621</v>
      </c>
      <c r="T487" s="1">
        <v>6</v>
      </c>
      <c r="U487" s="1" t="str">
        <f t="shared" si="63"/>
        <v>Keep</v>
      </c>
      <c r="V487" s="1" t="str">
        <f t="shared" si="66"/>
        <v>Fix</v>
      </c>
      <c r="W487" s="1" t="str">
        <f>IF(Raw_Data!K487=0,"Missing","Valid")</f>
        <v>Missing</v>
      </c>
      <c r="X487" s="3" t="str">
        <f t="shared" si="67"/>
        <v>OK</v>
      </c>
      <c r="Y487" s="1" t="str">
        <f t="shared" si="68"/>
        <v>Fix</v>
      </c>
      <c r="Z487" s="1" t="str">
        <f t="shared" si="69"/>
        <v>Ok</v>
      </c>
      <c r="AA487" s="1">
        <f t="shared" si="64"/>
        <v>0</v>
      </c>
      <c r="AB487" s="1" t="str">
        <f t="shared" si="70"/>
        <v>ok</v>
      </c>
      <c r="AC487" s="1" t="str">
        <f t="shared" si="71"/>
        <v>Unknwon</v>
      </c>
    </row>
    <row r="488" spans="1:29" x14ac:dyDescent="0.45">
      <c r="A488" s="1" t="s">
        <v>2502</v>
      </c>
      <c r="B488" s="2" cm="1">
        <f t="array" ref="B488:D488">DATEVALUE(VLOOKUP(A488,Raw_Data!A487:D2487,{2,3,4},0))</f>
        <v>45517</v>
      </c>
      <c r="C488" s="2">
        <v>45518</v>
      </c>
      <c r="D488" s="2">
        <v>45524</v>
      </c>
      <c r="E488" s="1" t="s">
        <v>2526</v>
      </c>
      <c r="F488" s="1" t="s">
        <v>2608</v>
      </c>
      <c r="G488" s="1" t="s">
        <v>41</v>
      </c>
      <c r="H488" s="1" t="s">
        <v>27</v>
      </c>
      <c r="I488" s="1" t="s">
        <v>84</v>
      </c>
      <c r="J488" s="1">
        <v>3</v>
      </c>
      <c r="K488" s="1">
        <v>1000</v>
      </c>
      <c r="L488" s="1">
        <f t="shared" si="65"/>
        <v>3000</v>
      </c>
      <c r="M488" s="1" t="s">
        <v>2619</v>
      </c>
      <c r="N488" s="1" t="s">
        <v>57</v>
      </c>
      <c r="O488" s="1" t="s">
        <v>44</v>
      </c>
      <c r="P488" s="1" t="s">
        <v>58</v>
      </c>
      <c r="Q488" s="1" t="s">
        <v>45</v>
      </c>
      <c r="R488" s="1" t="s">
        <v>46</v>
      </c>
      <c r="S488" s="1" t="s">
        <v>2621</v>
      </c>
      <c r="T488" s="1">
        <v>6</v>
      </c>
      <c r="U488" s="1" t="str">
        <f t="shared" si="63"/>
        <v>Keep</v>
      </c>
      <c r="V488" s="1" t="str">
        <f t="shared" si="66"/>
        <v>Ok</v>
      </c>
      <c r="W488" s="1" t="str">
        <f>IF(Raw_Data!K488=0,"Missing","Valid")</f>
        <v>Valid</v>
      </c>
      <c r="X488" s="3" t="str">
        <f t="shared" si="67"/>
        <v>OK</v>
      </c>
      <c r="Y488" s="1" t="str">
        <f t="shared" si="68"/>
        <v>Ok</v>
      </c>
      <c r="Z488" s="1" t="str">
        <f t="shared" si="69"/>
        <v>Ok</v>
      </c>
      <c r="AA488" s="1">
        <f t="shared" si="64"/>
        <v>3000</v>
      </c>
      <c r="AB488" s="1" t="str">
        <f t="shared" si="70"/>
        <v>ok</v>
      </c>
      <c r="AC488" s="1" t="str">
        <f t="shared" si="71"/>
        <v>Unknwon</v>
      </c>
    </row>
    <row r="489" spans="1:29" x14ac:dyDescent="0.45">
      <c r="A489" s="1" t="s">
        <v>986</v>
      </c>
      <c r="B489" s="2" cm="1">
        <f t="array" ref="B489:D489">DATEVALUE(VLOOKUP(A489,Raw_Data!A488:D2488,{2,3,4},0))</f>
        <v>45597</v>
      </c>
      <c r="C489" s="2">
        <v>45597</v>
      </c>
      <c r="D489" s="2">
        <v>45596</v>
      </c>
      <c r="E489" s="1" t="s">
        <v>2561</v>
      </c>
      <c r="F489" s="1" t="s">
        <v>69</v>
      </c>
      <c r="G489" s="1" t="s">
        <v>70</v>
      </c>
      <c r="H489" s="1" t="s">
        <v>27</v>
      </c>
      <c r="I489" s="1" t="s">
        <v>55</v>
      </c>
      <c r="J489" s="1">
        <v>1</v>
      </c>
      <c r="K489" s="1">
        <v>500</v>
      </c>
      <c r="L489" s="1">
        <f t="shared" si="65"/>
        <v>500</v>
      </c>
      <c r="M489" s="1" t="s">
        <v>2619</v>
      </c>
      <c r="N489" s="1" t="s">
        <v>57</v>
      </c>
      <c r="O489" s="1" t="s">
        <v>31</v>
      </c>
      <c r="P489" s="1" t="s">
        <v>32</v>
      </c>
      <c r="Q489" s="1" t="s">
        <v>33</v>
      </c>
      <c r="R489" s="1" t="s">
        <v>46</v>
      </c>
      <c r="S489" s="1" t="s">
        <v>245</v>
      </c>
      <c r="T489" s="1">
        <v>-1</v>
      </c>
      <c r="U489" s="1" t="str">
        <f t="shared" si="63"/>
        <v>Keep</v>
      </c>
      <c r="V489" s="1" t="str">
        <f t="shared" si="66"/>
        <v>Ok</v>
      </c>
      <c r="W489" s="1" t="str">
        <f>IF(Raw_Data!K489=0,"Missing","Valid")</f>
        <v>Valid</v>
      </c>
      <c r="X489" s="3" t="str">
        <f t="shared" si="67"/>
        <v>Delivery Before Order</v>
      </c>
      <c r="Y489" s="1" t="str">
        <f t="shared" si="68"/>
        <v>Ok</v>
      </c>
      <c r="Z489" s="1" t="str">
        <f t="shared" si="69"/>
        <v>Ok</v>
      </c>
      <c r="AA489" s="1">
        <f t="shared" si="64"/>
        <v>500</v>
      </c>
      <c r="AB489" s="1" t="str">
        <f t="shared" si="70"/>
        <v>ok</v>
      </c>
      <c r="AC489" s="1" t="str">
        <f t="shared" si="71"/>
        <v>Wrong Item</v>
      </c>
    </row>
    <row r="490" spans="1:29" x14ac:dyDescent="0.45">
      <c r="A490" s="1" t="s">
        <v>987</v>
      </c>
      <c r="B490" s="2" cm="1">
        <f t="array" ref="B490:D490">DATEVALUE(VLOOKUP(A490,Raw_Data!A489:D2489,{2,3,4},0))</f>
        <v>45394</v>
      </c>
      <c r="C490" s="2">
        <v>45397</v>
      </c>
      <c r="D490" s="2">
        <v>45400</v>
      </c>
      <c r="E490" s="1" t="s">
        <v>2565</v>
      </c>
      <c r="F490" s="1" t="s">
        <v>53</v>
      </c>
      <c r="G490" s="1" t="s">
        <v>54</v>
      </c>
      <c r="H490" s="1" t="s">
        <v>128</v>
      </c>
      <c r="I490" s="1" t="s">
        <v>169</v>
      </c>
      <c r="J490" s="1">
        <v>2</v>
      </c>
      <c r="K490" s="1">
        <v>100</v>
      </c>
      <c r="L490" s="1">
        <f t="shared" si="65"/>
        <v>200</v>
      </c>
      <c r="M490" s="1" t="s">
        <v>63</v>
      </c>
      <c r="N490" s="1" t="s">
        <v>30</v>
      </c>
      <c r="O490" s="1" t="s">
        <v>44</v>
      </c>
      <c r="P490" s="1" t="s">
        <v>32</v>
      </c>
      <c r="Q490" s="1" t="s">
        <v>33</v>
      </c>
      <c r="R490" s="1" t="s">
        <v>46</v>
      </c>
      <c r="S490" s="1" t="s">
        <v>2621</v>
      </c>
      <c r="T490" s="1">
        <v>3</v>
      </c>
      <c r="U490" s="1" t="str">
        <f t="shared" si="63"/>
        <v>Keep</v>
      </c>
      <c r="V490" s="1" t="str">
        <f t="shared" si="66"/>
        <v>Ok</v>
      </c>
      <c r="W490" s="1" t="str">
        <f>IF(Raw_Data!K490=0,"Missing","Valid")</f>
        <v>Valid</v>
      </c>
      <c r="X490" s="3" t="str">
        <f t="shared" si="67"/>
        <v>OK</v>
      </c>
      <c r="Y490" s="1" t="str">
        <f t="shared" si="68"/>
        <v>Ok</v>
      </c>
      <c r="Z490" s="1" t="str">
        <f t="shared" si="69"/>
        <v>Ok</v>
      </c>
      <c r="AA490" s="1">
        <f t="shared" si="64"/>
        <v>200</v>
      </c>
      <c r="AB490" s="1" t="str">
        <f t="shared" si="70"/>
        <v>ok</v>
      </c>
      <c r="AC490" s="1" t="str">
        <f t="shared" si="71"/>
        <v>Unknwon</v>
      </c>
    </row>
    <row r="491" spans="1:29" x14ac:dyDescent="0.45">
      <c r="A491" s="1" t="s">
        <v>988</v>
      </c>
      <c r="B491" s="2" cm="1">
        <f t="array" ref="B491:D491">DATEVALUE(VLOOKUP(A491,Raw_Data!A490:D2490,{2,3,4},0))</f>
        <v>45453</v>
      </c>
      <c r="C491" s="2">
        <v>45453</v>
      </c>
      <c r="D491" s="2">
        <v>45459</v>
      </c>
      <c r="E491" s="1" t="s">
        <v>2583</v>
      </c>
      <c r="F491" s="1" t="s">
        <v>2606</v>
      </c>
      <c r="G491" s="1" t="s">
        <v>26</v>
      </c>
      <c r="H491" s="1" t="s">
        <v>128</v>
      </c>
      <c r="I491" s="1" t="s">
        <v>169</v>
      </c>
      <c r="J491" s="1">
        <v>0</v>
      </c>
      <c r="K491" s="1">
        <v>2000</v>
      </c>
      <c r="L491" s="1">
        <f t="shared" si="65"/>
        <v>0</v>
      </c>
      <c r="M491" s="1" t="s">
        <v>56</v>
      </c>
      <c r="N491" s="1" t="s">
        <v>30</v>
      </c>
      <c r="O491" s="1" t="s">
        <v>31</v>
      </c>
      <c r="P491" s="1" t="s">
        <v>58</v>
      </c>
      <c r="Q491" s="1" t="s">
        <v>33</v>
      </c>
      <c r="R491" s="1" t="s">
        <v>34</v>
      </c>
      <c r="S491" s="1" t="s">
        <v>2620</v>
      </c>
      <c r="T491" s="1">
        <v>6</v>
      </c>
      <c r="U491" s="1" t="str">
        <f t="shared" si="63"/>
        <v>Keep</v>
      </c>
      <c r="V491" s="1" t="str">
        <f t="shared" si="66"/>
        <v>Fix</v>
      </c>
      <c r="W491" s="1" t="str">
        <f>IF(Raw_Data!K491=0,"Missing","Valid")</f>
        <v>Valid</v>
      </c>
      <c r="X491" s="3" t="str">
        <f t="shared" si="67"/>
        <v>OK</v>
      </c>
      <c r="Y491" s="1" t="str">
        <f t="shared" si="68"/>
        <v>Ok</v>
      </c>
      <c r="Z491" s="1" t="str">
        <f t="shared" si="69"/>
        <v>Ok</v>
      </c>
      <c r="AA491" s="1">
        <f t="shared" si="64"/>
        <v>0</v>
      </c>
      <c r="AB491" s="1" t="str">
        <f t="shared" si="70"/>
        <v>ok</v>
      </c>
      <c r="AC491" s="1" t="str">
        <f t="shared" si="71"/>
        <v>Not Returned</v>
      </c>
    </row>
    <row r="492" spans="1:29" x14ac:dyDescent="0.45">
      <c r="A492" s="1" t="s">
        <v>989</v>
      </c>
      <c r="B492" s="2" cm="1">
        <f t="array" ref="B492:D492">DATEVALUE(VLOOKUP(A492,Raw_Data!A491:D2491,{2,3,4},0))</f>
        <v>45530</v>
      </c>
      <c r="C492" s="2">
        <v>45533</v>
      </c>
      <c r="D492" s="2">
        <v>45535</v>
      </c>
      <c r="E492" s="1" t="s">
        <v>2550</v>
      </c>
      <c r="F492" s="1" t="s">
        <v>69</v>
      </c>
      <c r="G492" s="1" t="s">
        <v>70</v>
      </c>
      <c r="H492" s="1" t="s">
        <v>128</v>
      </c>
      <c r="I492" s="1" t="s">
        <v>129</v>
      </c>
      <c r="J492" s="1">
        <v>3</v>
      </c>
      <c r="K492" s="1">
        <v>500</v>
      </c>
      <c r="L492" s="1">
        <f t="shared" si="65"/>
        <v>1500</v>
      </c>
      <c r="M492" s="1" t="s">
        <v>29</v>
      </c>
      <c r="N492" s="1" t="s">
        <v>57</v>
      </c>
      <c r="O492" s="1" t="s">
        <v>31</v>
      </c>
      <c r="P492" s="1" t="s">
        <v>85</v>
      </c>
      <c r="Q492" s="1" t="s">
        <v>45</v>
      </c>
      <c r="R492" s="1" t="s">
        <v>2620</v>
      </c>
      <c r="S492" s="1" t="s">
        <v>2620</v>
      </c>
      <c r="T492" s="1">
        <v>2</v>
      </c>
      <c r="U492" s="1" t="str">
        <f t="shared" si="63"/>
        <v>Keep</v>
      </c>
      <c r="V492" s="1" t="str">
        <f t="shared" si="66"/>
        <v>Ok</v>
      </c>
      <c r="W492" s="1" t="str">
        <f>IF(Raw_Data!K492=0,"Missing","Valid")</f>
        <v>Valid</v>
      </c>
      <c r="X492" s="3" t="str">
        <f t="shared" si="67"/>
        <v>OK</v>
      </c>
      <c r="Y492" s="1" t="str">
        <f t="shared" si="68"/>
        <v>Ok</v>
      </c>
      <c r="Z492" s="1" t="str">
        <f t="shared" si="69"/>
        <v>Ok</v>
      </c>
      <c r="AA492" s="1">
        <f t="shared" si="64"/>
        <v>1500</v>
      </c>
      <c r="AB492" s="1" t="str">
        <f t="shared" si="70"/>
        <v>ok</v>
      </c>
      <c r="AC492" s="1" t="str">
        <f t="shared" si="71"/>
        <v>Not Returned</v>
      </c>
    </row>
    <row r="493" spans="1:29" x14ac:dyDescent="0.45">
      <c r="A493" s="1" t="s">
        <v>990</v>
      </c>
      <c r="B493" s="2" cm="1">
        <f t="array" ref="B493:D493">DATEVALUE(VLOOKUP(A493,Raw_Data!A492:D2492,{2,3,4},0))</f>
        <v>45522</v>
      </c>
      <c r="C493" s="2">
        <v>45524</v>
      </c>
      <c r="D493" s="2">
        <v>45523</v>
      </c>
      <c r="E493" s="1" t="s">
        <v>2583</v>
      </c>
      <c r="F493" s="1" t="s">
        <v>147</v>
      </c>
      <c r="G493" s="1" t="s">
        <v>147</v>
      </c>
      <c r="H493" s="1" t="s">
        <v>42</v>
      </c>
      <c r="I493" s="1" t="s">
        <v>122</v>
      </c>
      <c r="J493" s="1">
        <v>-1</v>
      </c>
      <c r="K493" s="1">
        <v>2000</v>
      </c>
      <c r="L493" s="1">
        <f t="shared" si="65"/>
        <v>-2000</v>
      </c>
      <c r="M493" s="1" t="s">
        <v>56</v>
      </c>
      <c r="N493" s="1" t="s">
        <v>93</v>
      </c>
      <c r="O493" s="1" t="s">
        <v>64</v>
      </c>
      <c r="P493" s="1" t="s">
        <v>58</v>
      </c>
      <c r="Q493" s="1" t="s">
        <v>33</v>
      </c>
      <c r="R493" s="1" t="s">
        <v>46</v>
      </c>
      <c r="S493" s="1" t="s">
        <v>2621</v>
      </c>
      <c r="T493" s="1">
        <v>-1</v>
      </c>
      <c r="U493" s="1" t="str">
        <f t="shared" si="63"/>
        <v>Keep</v>
      </c>
      <c r="V493" s="1" t="str">
        <f t="shared" si="66"/>
        <v>Fix</v>
      </c>
      <c r="W493" s="1" t="str">
        <f>IF(Raw_Data!K493=0,"Missing","Valid")</f>
        <v>Valid</v>
      </c>
      <c r="X493" s="3" t="str">
        <f t="shared" si="67"/>
        <v>Delivery Before Dispatch</v>
      </c>
      <c r="Y493" s="1" t="str">
        <f t="shared" si="68"/>
        <v>Ok</v>
      </c>
      <c r="Z493" s="1" t="str">
        <f t="shared" si="69"/>
        <v>Ok</v>
      </c>
      <c r="AA493" s="1">
        <f t="shared" si="64"/>
        <v>-2000</v>
      </c>
      <c r="AB493" s="1" t="str">
        <f t="shared" si="70"/>
        <v>ok</v>
      </c>
      <c r="AC493" s="1" t="str">
        <f t="shared" si="71"/>
        <v>Unknwon</v>
      </c>
    </row>
    <row r="494" spans="1:29" x14ac:dyDescent="0.45">
      <c r="A494" s="1" t="s">
        <v>991</v>
      </c>
      <c r="B494" s="2" cm="1">
        <f t="array" ref="B494:D494">DATEVALUE(VLOOKUP(A494,Raw_Data!A493:D2493,{2,3,4},0))</f>
        <v>45429</v>
      </c>
      <c r="C494" s="2">
        <v>45430</v>
      </c>
      <c r="D494" s="2">
        <v>45429</v>
      </c>
      <c r="E494" s="1" t="s">
        <v>2551</v>
      </c>
      <c r="F494" s="1" t="s">
        <v>2606</v>
      </c>
      <c r="G494" s="1" t="s">
        <v>26</v>
      </c>
      <c r="H494" s="1" t="s">
        <v>71</v>
      </c>
      <c r="I494" s="1" t="s">
        <v>117</v>
      </c>
      <c r="J494" s="1">
        <v>-1</v>
      </c>
      <c r="K494" s="1">
        <v>0</v>
      </c>
      <c r="L494" s="1">
        <f t="shared" si="65"/>
        <v>0</v>
      </c>
      <c r="M494" s="1" t="s">
        <v>2619</v>
      </c>
      <c r="N494" s="1" t="s">
        <v>57</v>
      </c>
      <c r="O494" s="1" t="s">
        <v>64</v>
      </c>
      <c r="P494" s="1" t="s">
        <v>58</v>
      </c>
      <c r="Q494" s="1" t="s">
        <v>45</v>
      </c>
      <c r="R494" s="1" t="s">
        <v>46</v>
      </c>
      <c r="S494" s="1" t="s">
        <v>245</v>
      </c>
      <c r="T494" s="1">
        <v>-1</v>
      </c>
      <c r="U494" s="1" t="str">
        <f t="shared" si="63"/>
        <v>Keep</v>
      </c>
      <c r="V494" s="1" t="str">
        <f t="shared" si="66"/>
        <v>Fix</v>
      </c>
      <c r="W494" s="1" t="str">
        <f>IF(Raw_Data!K494=0,"Missing","Valid")</f>
        <v>Missing</v>
      </c>
      <c r="X494" s="3" t="str">
        <f t="shared" si="67"/>
        <v>Delivery Before Dispatch</v>
      </c>
      <c r="Y494" s="1" t="str">
        <f t="shared" si="68"/>
        <v>Fix</v>
      </c>
      <c r="Z494" s="1" t="str">
        <f t="shared" si="69"/>
        <v>Ok</v>
      </c>
      <c r="AA494" s="1">
        <f t="shared" si="64"/>
        <v>0</v>
      </c>
      <c r="AB494" s="1" t="str">
        <f t="shared" si="70"/>
        <v>ok</v>
      </c>
      <c r="AC494" s="1" t="str">
        <f t="shared" si="71"/>
        <v>Wrong Item</v>
      </c>
    </row>
    <row r="495" spans="1:29" x14ac:dyDescent="0.45">
      <c r="A495" s="1" t="s">
        <v>992</v>
      </c>
      <c r="B495" s="2" cm="1">
        <f t="array" ref="B495:D495">DATEVALUE(VLOOKUP(A495,Raw_Data!A494:D2494,{2,3,4},0))</f>
        <v>45454</v>
      </c>
      <c r="C495" s="2">
        <v>45454</v>
      </c>
      <c r="D495" s="2">
        <v>45461</v>
      </c>
      <c r="E495" s="1" t="s">
        <v>2553</v>
      </c>
      <c r="F495" s="1" t="s">
        <v>69</v>
      </c>
      <c r="G495" s="1" t="s">
        <v>70</v>
      </c>
      <c r="H495" s="1" t="s">
        <v>71</v>
      </c>
      <c r="I495" s="1" t="s">
        <v>72</v>
      </c>
      <c r="J495" s="1">
        <v>2</v>
      </c>
      <c r="K495" s="1">
        <v>0</v>
      </c>
      <c r="L495" s="1">
        <f t="shared" si="65"/>
        <v>0</v>
      </c>
      <c r="M495" s="1" t="s">
        <v>2619</v>
      </c>
      <c r="N495" s="1" t="s">
        <v>57</v>
      </c>
      <c r="O495" s="1" t="s">
        <v>44</v>
      </c>
      <c r="P495" s="1" t="s">
        <v>32</v>
      </c>
      <c r="Q495" s="1" t="s">
        <v>45</v>
      </c>
      <c r="R495" s="1" t="s">
        <v>2620</v>
      </c>
      <c r="S495" s="1" t="s">
        <v>2620</v>
      </c>
      <c r="T495" s="1">
        <v>7</v>
      </c>
      <c r="U495" s="1" t="str">
        <f t="shared" si="63"/>
        <v>Keep</v>
      </c>
      <c r="V495" s="1" t="str">
        <f t="shared" si="66"/>
        <v>Ok</v>
      </c>
      <c r="W495" s="1" t="str">
        <f>IF(Raw_Data!K495=0,"Missing","Valid")</f>
        <v>Missing</v>
      </c>
      <c r="X495" s="3" t="str">
        <f t="shared" si="67"/>
        <v>OK</v>
      </c>
      <c r="Y495" s="1" t="str">
        <f t="shared" si="68"/>
        <v>Fix</v>
      </c>
      <c r="Z495" s="1" t="str">
        <f t="shared" si="69"/>
        <v>Ok</v>
      </c>
      <c r="AA495" s="1">
        <f t="shared" si="64"/>
        <v>0</v>
      </c>
      <c r="AB495" s="1" t="str">
        <f t="shared" si="70"/>
        <v>ok</v>
      </c>
      <c r="AC495" s="1" t="str">
        <f t="shared" si="71"/>
        <v>Not Returned</v>
      </c>
    </row>
    <row r="496" spans="1:29" x14ac:dyDescent="0.45">
      <c r="A496" s="1" t="s">
        <v>993</v>
      </c>
      <c r="B496" s="2" cm="1">
        <f t="array" ref="B496:D496">DATEVALUE(VLOOKUP(A496,Raw_Data!A495:D2495,{2,3,4},0))</f>
        <v>45304</v>
      </c>
      <c r="C496" s="2">
        <v>45302</v>
      </c>
      <c r="D496" s="2">
        <v>45303</v>
      </c>
      <c r="E496" s="1" t="s">
        <v>2541</v>
      </c>
      <c r="F496" s="1" t="s">
        <v>168</v>
      </c>
      <c r="G496" s="1" t="s">
        <v>41</v>
      </c>
      <c r="H496" s="1" t="s">
        <v>128</v>
      </c>
      <c r="I496" s="1" t="s">
        <v>231</v>
      </c>
      <c r="J496" s="1">
        <v>0</v>
      </c>
      <c r="K496" s="1">
        <v>500</v>
      </c>
      <c r="L496" s="1">
        <f t="shared" si="65"/>
        <v>0</v>
      </c>
      <c r="M496" s="1" t="s">
        <v>63</v>
      </c>
      <c r="N496" s="1" t="s">
        <v>57</v>
      </c>
      <c r="O496" s="1" t="s">
        <v>31</v>
      </c>
      <c r="P496" s="1" t="s">
        <v>32</v>
      </c>
      <c r="Q496" s="1" t="s">
        <v>45</v>
      </c>
      <c r="R496" s="1" t="s">
        <v>34</v>
      </c>
      <c r="S496" s="1" t="s">
        <v>2620</v>
      </c>
      <c r="T496" s="1">
        <v>1</v>
      </c>
      <c r="U496" s="1" t="str">
        <f t="shared" si="63"/>
        <v>Keep</v>
      </c>
      <c r="V496" s="1" t="str">
        <f t="shared" si="66"/>
        <v>Fix</v>
      </c>
      <c r="W496" s="1" t="str">
        <f>IF(Raw_Data!K496=0,"Missing","Valid")</f>
        <v>Valid</v>
      </c>
      <c r="X496" s="3" t="str">
        <f t="shared" si="67"/>
        <v>Dispatch Error</v>
      </c>
      <c r="Y496" s="1" t="str">
        <f t="shared" si="68"/>
        <v>Ok</v>
      </c>
      <c r="Z496" s="1" t="str">
        <f t="shared" si="69"/>
        <v>Ok</v>
      </c>
      <c r="AA496" s="1">
        <f t="shared" si="64"/>
        <v>0</v>
      </c>
      <c r="AB496" s="1" t="str">
        <f t="shared" si="70"/>
        <v>ok</v>
      </c>
      <c r="AC496" s="1" t="str">
        <f t="shared" si="71"/>
        <v>Not Returned</v>
      </c>
    </row>
    <row r="497" spans="1:29" x14ac:dyDescent="0.45">
      <c r="A497" s="1" t="s">
        <v>994</v>
      </c>
      <c r="B497" s="2" cm="1">
        <f t="array" ref="B497:D497">DATEVALUE(VLOOKUP(A497,Raw_Data!A496:D2496,{2,3,4},0))</f>
        <v>45366</v>
      </c>
      <c r="C497" s="2">
        <v>45367</v>
      </c>
      <c r="D497" s="2">
        <v>45373</v>
      </c>
      <c r="E497" s="1" t="s">
        <v>2601</v>
      </c>
      <c r="F497" s="1" t="s">
        <v>2607</v>
      </c>
      <c r="G497" s="1" t="s">
        <v>41</v>
      </c>
      <c r="H497" s="1" t="s">
        <v>128</v>
      </c>
      <c r="I497" s="1" t="s">
        <v>231</v>
      </c>
      <c r="J497" s="1">
        <v>-1</v>
      </c>
      <c r="K497" s="1">
        <v>0</v>
      </c>
      <c r="L497" s="1">
        <f t="shared" si="65"/>
        <v>0</v>
      </c>
      <c r="M497" s="1" t="s">
        <v>63</v>
      </c>
      <c r="N497" s="1" t="s">
        <v>57</v>
      </c>
      <c r="O497" s="1" t="s">
        <v>31</v>
      </c>
      <c r="P497" s="1" t="s">
        <v>32</v>
      </c>
      <c r="Q497" s="1" t="s">
        <v>33</v>
      </c>
      <c r="R497" s="1" t="s">
        <v>46</v>
      </c>
      <c r="S497" s="1" t="s">
        <v>245</v>
      </c>
      <c r="T497" s="1">
        <v>6</v>
      </c>
      <c r="U497" s="1" t="str">
        <f t="shared" si="63"/>
        <v>Keep</v>
      </c>
      <c r="V497" s="1" t="str">
        <f t="shared" si="66"/>
        <v>Fix</v>
      </c>
      <c r="W497" s="1" t="str">
        <f>IF(Raw_Data!K497=0,"Missing","Valid")</f>
        <v>Missing</v>
      </c>
      <c r="X497" s="3" t="str">
        <f t="shared" si="67"/>
        <v>OK</v>
      </c>
      <c r="Y497" s="1" t="str">
        <f t="shared" si="68"/>
        <v>Fix</v>
      </c>
      <c r="Z497" s="1" t="str">
        <f t="shared" si="69"/>
        <v>Ok</v>
      </c>
      <c r="AA497" s="1">
        <f t="shared" si="64"/>
        <v>0</v>
      </c>
      <c r="AB497" s="1" t="str">
        <f t="shared" si="70"/>
        <v>ok</v>
      </c>
      <c r="AC497" s="1" t="str">
        <f t="shared" si="71"/>
        <v>Wrong Item</v>
      </c>
    </row>
    <row r="498" spans="1:29" x14ac:dyDescent="0.45">
      <c r="A498" s="1" t="s">
        <v>995</v>
      </c>
      <c r="B498" s="2" cm="1">
        <f t="array" ref="B498:D498">DATEVALUE(VLOOKUP(A498,Raw_Data!A497:D2497,{2,3,4},0))</f>
        <v>45301</v>
      </c>
      <c r="C498" s="2">
        <v>45304</v>
      </c>
      <c r="D498" s="2">
        <v>45309</v>
      </c>
      <c r="E498" s="1" t="s">
        <v>2576</v>
      </c>
      <c r="F498" s="1" t="s">
        <v>2608</v>
      </c>
      <c r="G498" s="1" t="s">
        <v>41</v>
      </c>
      <c r="H498" s="1" t="s">
        <v>42</v>
      </c>
      <c r="I498" s="1" t="s">
        <v>43</v>
      </c>
      <c r="J498" s="1">
        <v>0</v>
      </c>
      <c r="K498" s="1">
        <v>1000</v>
      </c>
      <c r="L498" s="1">
        <f t="shared" si="65"/>
        <v>0</v>
      </c>
      <c r="M498" s="1" t="s">
        <v>63</v>
      </c>
      <c r="N498" s="1" t="s">
        <v>57</v>
      </c>
      <c r="O498" s="1" t="s">
        <v>31</v>
      </c>
      <c r="P498" s="1" t="s">
        <v>32</v>
      </c>
      <c r="Q498" s="1" t="s">
        <v>33</v>
      </c>
      <c r="R498" s="1" t="s">
        <v>34</v>
      </c>
      <c r="S498" s="1" t="s">
        <v>2620</v>
      </c>
      <c r="T498" s="1">
        <v>5</v>
      </c>
      <c r="U498" s="1" t="str">
        <f t="shared" si="63"/>
        <v>Keep</v>
      </c>
      <c r="V498" s="1" t="str">
        <f t="shared" si="66"/>
        <v>Fix</v>
      </c>
      <c r="W498" s="1" t="str">
        <f>IF(Raw_Data!K498=0,"Missing","Valid")</f>
        <v>Valid</v>
      </c>
      <c r="X498" s="3" t="str">
        <f t="shared" si="67"/>
        <v>OK</v>
      </c>
      <c r="Y498" s="1" t="str">
        <f t="shared" si="68"/>
        <v>Ok</v>
      </c>
      <c r="Z498" s="1" t="str">
        <f t="shared" si="69"/>
        <v>Ok</v>
      </c>
      <c r="AA498" s="1">
        <f t="shared" si="64"/>
        <v>0</v>
      </c>
      <c r="AB498" s="1" t="str">
        <f t="shared" si="70"/>
        <v>ok</v>
      </c>
      <c r="AC498" s="1" t="str">
        <f t="shared" si="71"/>
        <v>Not Returned</v>
      </c>
    </row>
    <row r="499" spans="1:29" x14ac:dyDescent="0.45">
      <c r="A499" s="1" t="s">
        <v>996</v>
      </c>
      <c r="B499" s="2" cm="1">
        <f t="array" ref="B499:D499">DATEVALUE(VLOOKUP(A499,Raw_Data!A498:D2498,{2,3,4},0))</f>
        <v>45408</v>
      </c>
      <c r="C499" s="2">
        <v>45408</v>
      </c>
      <c r="D499" s="2">
        <v>45411</v>
      </c>
      <c r="E499" s="1" t="s">
        <v>2580</v>
      </c>
      <c r="F499" s="1" t="s">
        <v>2607</v>
      </c>
      <c r="G499" s="1" t="s">
        <v>41</v>
      </c>
      <c r="H499" s="1" t="s">
        <v>71</v>
      </c>
      <c r="I499" s="1" t="s">
        <v>72</v>
      </c>
      <c r="J499" s="1">
        <v>2</v>
      </c>
      <c r="K499" s="1">
        <v>2000</v>
      </c>
      <c r="L499" s="1">
        <f t="shared" si="65"/>
        <v>4000</v>
      </c>
      <c r="M499" s="1" t="s">
        <v>63</v>
      </c>
      <c r="N499" s="1" t="s">
        <v>57</v>
      </c>
      <c r="O499" s="1" t="s">
        <v>44</v>
      </c>
      <c r="P499" s="1" t="s">
        <v>32</v>
      </c>
      <c r="Q499" s="1" t="s">
        <v>45</v>
      </c>
      <c r="R499" s="1" t="s">
        <v>34</v>
      </c>
      <c r="S499" s="1" t="s">
        <v>2620</v>
      </c>
      <c r="T499" s="1">
        <v>3</v>
      </c>
      <c r="U499" s="1" t="str">
        <f t="shared" si="63"/>
        <v>Keep</v>
      </c>
      <c r="V499" s="1" t="str">
        <f t="shared" si="66"/>
        <v>Ok</v>
      </c>
      <c r="W499" s="1" t="str">
        <f>IF(Raw_Data!K499=0,"Missing","Valid")</f>
        <v>Valid</v>
      </c>
      <c r="X499" s="3" t="str">
        <f t="shared" si="67"/>
        <v>OK</v>
      </c>
      <c r="Y499" s="1" t="str">
        <f t="shared" si="68"/>
        <v>Ok</v>
      </c>
      <c r="Z499" s="1" t="str">
        <f t="shared" si="69"/>
        <v>Ok</v>
      </c>
      <c r="AA499" s="1">
        <f t="shared" si="64"/>
        <v>4000</v>
      </c>
      <c r="AB499" s="1" t="str">
        <f t="shared" si="70"/>
        <v>ok</v>
      </c>
      <c r="AC499" s="1" t="str">
        <f t="shared" si="71"/>
        <v>Not Returned</v>
      </c>
    </row>
    <row r="500" spans="1:29" x14ac:dyDescent="0.45">
      <c r="A500" s="1" t="s">
        <v>997</v>
      </c>
      <c r="B500" s="2" cm="1">
        <f t="array" ref="B500:D500">DATEVALUE(VLOOKUP(A500,Raw_Data!A499:D2499,{2,3,4},0))</f>
        <v>45485</v>
      </c>
      <c r="C500" s="2">
        <v>45487</v>
      </c>
      <c r="D500" s="2">
        <v>45491</v>
      </c>
      <c r="E500" s="1" t="s">
        <v>2571</v>
      </c>
      <c r="F500" s="1" t="s">
        <v>147</v>
      </c>
      <c r="G500" s="1" t="s">
        <v>147</v>
      </c>
      <c r="H500" s="1" t="s">
        <v>42</v>
      </c>
      <c r="I500" s="1" t="s">
        <v>43</v>
      </c>
      <c r="J500" s="1">
        <v>0</v>
      </c>
      <c r="K500" s="1">
        <v>2000</v>
      </c>
      <c r="L500" s="1">
        <f t="shared" si="65"/>
        <v>0</v>
      </c>
      <c r="M500" s="1" t="s">
        <v>29</v>
      </c>
      <c r="N500" s="1" t="s">
        <v>57</v>
      </c>
      <c r="O500" s="1" t="s">
        <v>64</v>
      </c>
      <c r="P500" s="1" t="s">
        <v>58</v>
      </c>
      <c r="Q500" s="1" t="s">
        <v>33</v>
      </c>
      <c r="R500" s="1" t="s">
        <v>34</v>
      </c>
      <c r="S500" s="1" t="s">
        <v>2620</v>
      </c>
      <c r="T500" s="1">
        <v>4</v>
      </c>
      <c r="U500" s="1" t="str">
        <f t="shared" si="63"/>
        <v>Keep</v>
      </c>
      <c r="V500" s="1" t="str">
        <f t="shared" si="66"/>
        <v>Fix</v>
      </c>
      <c r="W500" s="1" t="str">
        <f>IF(Raw_Data!K500=0,"Missing","Valid")</f>
        <v>Valid</v>
      </c>
      <c r="X500" s="3" t="str">
        <f t="shared" si="67"/>
        <v>OK</v>
      </c>
      <c r="Y500" s="1" t="str">
        <f t="shared" si="68"/>
        <v>Ok</v>
      </c>
      <c r="Z500" s="1" t="str">
        <f t="shared" si="69"/>
        <v>Ok</v>
      </c>
      <c r="AA500" s="1">
        <f t="shared" si="64"/>
        <v>0</v>
      </c>
      <c r="AB500" s="1" t="str">
        <f t="shared" si="70"/>
        <v>ok</v>
      </c>
      <c r="AC500" s="1" t="str">
        <f t="shared" si="71"/>
        <v>Not Returned</v>
      </c>
    </row>
    <row r="501" spans="1:29" x14ac:dyDescent="0.45">
      <c r="A501" s="1" t="s">
        <v>2503</v>
      </c>
      <c r="B501" s="2" cm="1">
        <f t="array" ref="B501:D501">DATEVALUE(VLOOKUP(A501,Raw_Data!A500:D2500,{2,3,4},0))</f>
        <v>45592</v>
      </c>
      <c r="C501" s="2">
        <v>45590</v>
      </c>
      <c r="D501" s="2">
        <v>45594</v>
      </c>
      <c r="E501" s="1" t="s">
        <v>2535</v>
      </c>
      <c r="F501" s="1" t="s">
        <v>2608</v>
      </c>
      <c r="G501" s="1" t="s">
        <v>41</v>
      </c>
      <c r="H501" s="1" t="s">
        <v>27</v>
      </c>
      <c r="I501" s="1" t="s">
        <v>55</v>
      </c>
      <c r="J501" s="1">
        <v>-1</v>
      </c>
      <c r="K501" s="1">
        <v>0</v>
      </c>
      <c r="L501" s="1">
        <f t="shared" si="65"/>
        <v>0</v>
      </c>
      <c r="M501" s="1" t="s">
        <v>2619</v>
      </c>
      <c r="N501" s="1" t="s">
        <v>57</v>
      </c>
      <c r="O501" s="1" t="s">
        <v>44</v>
      </c>
      <c r="P501" s="1" t="s">
        <v>85</v>
      </c>
      <c r="Q501" s="1" t="s">
        <v>33</v>
      </c>
      <c r="R501" s="1" t="s">
        <v>2620</v>
      </c>
      <c r="S501" s="1" t="s">
        <v>2620</v>
      </c>
      <c r="T501" s="1">
        <v>4</v>
      </c>
      <c r="U501" s="1" t="str">
        <f t="shared" si="63"/>
        <v>Keep</v>
      </c>
      <c r="V501" s="1" t="str">
        <f t="shared" si="66"/>
        <v>Fix</v>
      </c>
      <c r="W501" s="1" t="str">
        <f>IF(Raw_Data!K501=0,"Missing","Valid")</f>
        <v>Missing</v>
      </c>
      <c r="X501" s="3" t="str">
        <f t="shared" si="67"/>
        <v>Dispatch Error</v>
      </c>
      <c r="Y501" s="1" t="str">
        <f t="shared" si="68"/>
        <v>Fix</v>
      </c>
      <c r="Z501" s="1" t="str">
        <f t="shared" si="69"/>
        <v>Ok</v>
      </c>
      <c r="AA501" s="1">
        <f t="shared" si="64"/>
        <v>0</v>
      </c>
      <c r="AB501" s="1" t="str">
        <f t="shared" si="70"/>
        <v>ok</v>
      </c>
      <c r="AC501" s="1" t="str">
        <f t="shared" si="71"/>
        <v>Not Returned</v>
      </c>
    </row>
    <row r="502" spans="1:29" x14ac:dyDescent="0.45">
      <c r="A502" s="1" t="s">
        <v>998</v>
      </c>
      <c r="B502" s="2" cm="1">
        <f t="array" ref="B502:D502">DATEVALUE(VLOOKUP(A502,Raw_Data!A501:D2501,{2,3,4},0))</f>
        <v>45570</v>
      </c>
      <c r="C502" s="2">
        <v>45573</v>
      </c>
      <c r="D502" s="2">
        <v>45578</v>
      </c>
      <c r="E502" s="1" t="s">
        <v>2538</v>
      </c>
      <c r="F502" s="1" t="s">
        <v>2606</v>
      </c>
      <c r="G502" s="1" t="s">
        <v>26</v>
      </c>
      <c r="H502" s="1" t="s">
        <v>71</v>
      </c>
      <c r="I502" s="1" t="s">
        <v>117</v>
      </c>
      <c r="J502" s="1">
        <v>2</v>
      </c>
      <c r="K502" s="1">
        <v>500</v>
      </c>
      <c r="L502" s="1">
        <f t="shared" si="65"/>
        <v>1000</v>
      </c>
      <c r="M502" s="1" t="s">
        <v>2619</v>
      </c>
      <c r="N502" s="1" t="s">
        <v>57</v>
      </c>
      <c r="O502" s="1" t="s">
        <v>79</v>
      </c>
      <c r="P502" s="1" t="s">
        <v>85</v>
      </c>
      <c r="Q502" s="1" t="s">
        <v>33</v>
      </c>
      <c r="R502" s="1" t="s">
        <v>34</v>
      </c>
      <c r="S502" s="1" t="s">
        <v>2620</v>
      </c>
      <c r="T502" s="1">
        <v>5</v>
      </c>
      <c r="U502" s="1" t="str">
        <f t="shared" si="63"/>
        <v>Keep</v>
      </c>
      <c r="V502" s="1" t="str">
        <f t="shared" si="66"/>
        <v>Ok</v>
      </c>
      <c r="W502" s="1" t="str">
        <f>IF(Raw_Data!K502=0,"Missing","Valid")</f>
        <v>Valid</v>
      </c>
      <c r="X502" s="3" t="str">
        <f t="shared" si="67"/>
        <v>OK</v>
      </c>
      <c r="Y502" s="1" t="str">
        <f t="shared" si="68"/>
        <v>Ok</v>
      </c>
      <c r="Z502" s="1" t="str">
        <f t="shared" si="69"/>
        <v>Ok</v>
      </c>
      <c r="AA502" s="1">
        <f t="shared" si="64"/>
        <v>1000</v>
      </c>
      <c r="AB502" s="1" t="str">
        <f t="shared" si="70"/>
        <v>ok</v>
      </c>
      <c r="AC502" s="1" t="str">
        <f t="shared" si="71"/>
        <v>Not Returned</v>
      </c>
    </row>
    <row r="503" spans="1:29" x14ac:dyDescent="0.45">
      <c r="A503" s="1" t="s">
        <v>999</v>
      </c>
      <c r="B503" s="2" cm="1">
        <f t="array" ref="B503:D503">DATEVALUE(VLOOKUP(A503,Raw_Data!A502:D2502,{2,3,4},0))</f>
        <v>45504</v>
      </c>
      <c r="C503" s="2">
        <v>45503</v>
      </c>
      <c r="D503" s="2">
        <v>45506</v>
      </c>
      <c r="E503" s="1" t="s">
        <v>2587</v>
      </c>
      <c r="F503" s="1" t="s">
        <v>2609</v>
      </c>
      <c r="G503" s="1" t="s">
        <v>116</v>
      </c>
      <c r="H503" s="1" t="s">
        <v>71</v>
      </c>
      <c r="I503" s="1" t="s">
        <v>92</v>
      </c>
      <c r="J503" s="1">
        <v>1</v>
      </c>
      <c r="K503" s="1">
        <v>2000</v>
      </c>
      <c r="L503" s="1">
        <f t="shared" si="65"/>
        <v>2000</v>
      </c>
      <c r="M503" s="1" t="s">
        <v>56</v>
      </c>
      <c r="N503" s="1" t="s">
        <v>57</v>
      </c>
      <c r="O503" s="1" t="s">
        <v>79</v>
      </c>
      <c r="P503" s="1" t="s">
        <v>58</v>
      </c>
      <c r="Q503" s="1" t="s">
        <v>45</v>
      </c>
      <c r="R503" s="1" t="s">
        <v>2620</v>
      </c>
      <c r="S503" s="1" t="s">
        <v>2620</v>
      </c>
      <c r="T503" s="1">
        <v>3</v>
      </c>
      <c r="U503" s="1" t="str">
        <f t="shared" si="63"/>
        <v>Keep</v>
      </c>
      <c r="V503" s="1" t="str">
        <f t="shared" si="66"/>
        <v>Ok</v>
      </c>
      <c r="W503" s="1" t="str">
        <f>IF(Raw_Data!K503=0,"Missing","Valid")</f>
        <v>Valid</v>
      </c>
      <c r="X503" s="3" t="str">
        <f t="shared" si="67"/>
        <v>Dispatch Error</v>
      </c>
      <c r="Y503" s="1" t="str">
        <f t="shared" si="68"/>
        <v>Ok</v>
      </c>
      <c r="Z503" s="1" t="str">
        <f t="shared" si="69"/>
        <v>Ok</v>
      </c>
      <c r="AA503" s="1">
        <f t="shared" si="64"/>
        <v>2000</v>
      </c>
      <c r="AB503" s="1" t="str">
        <f t="shared" si="70"/>
        <v>ok</v>
      </c>
      <c r="AC503" s="1" t="str">
        <f t="shared" si="71"/>
        <v>Not Returned</v>
      </c>
    </row>
    <row r="504" spans="1:29" x14ac:dyDescent="0.45">
      <c r="A504" s="1" t="s">
        <v>1000</v>
      </c>
      <c r="B504" s="2" cm="1">
        <f t="array" ref="B504:D504">DATEVALUE(VLOOKUP(A504,Raw_Data!A503:D2503,{2,3,4},0))</f>
        <v>45618</v>
      </c>
      <c r="C504" s="2">
        <v>45619</v>
      </c>
      <c r="D504" s="2">
        <v>45624</v>
      </c>
      <c r="E504" s="1" t="s">
        <v>2584</v>
      </c>
      <c r="F504" s="1" t="s">
        <v>168</v>
      </c>
      <c r="G504" s="1" t="s">
        <v>41</v>
      </c>
      <c r="H504" s="1" t="s">
        <v>128</v>
      </c>
      <c r="I504" s="1" t="s">
        <v>129</v>
      </c>
      <c r="J504" s="1">
        <v>0</v>
      </c>
      <c r="K504" s="1">
        <v>500</v>
      </c>
      <c r="L504" s="1">
        <f t="shared" si="65"/>
        <v>0</v>
      </c>
      <c r="M504" s="1" t="s">
        <v>63</v>
      </c>
      <c r="N504" s="1" t="s">
        <v>57</v>
      </c>
      <c r="O504" s="1" t="s">
        <v>31</v>
      </c>
      <c r="P504" s="1" t="s">
        <v>58</v>
      </c>
      <c r="Q504" s="1" t="s">
        <v>33</v>
      </c>
      <c r="R504" s="1" t="s">
        <v>2620</v>
      </c>
      <c r="S504" s="1" t="s">
        <v>2620</v>
      </c>
      <c r="T504" s="1">
        <v>5</v>
      </c>
      <c r="U504" s="1" t="str">
        <f t="shared" si="63"/>
        <v>Keep</v>
      </c>
      <c r="V504" s="1" t="str">
        <f t="shared" si="66"/>
        <v>Fix</v>
      </c>
      <c r="W504" s="1" t="str">
        <f>IF(Raw_Data!K504=0,"Missing","Valid")</f>
        <v>Valid</v>
      </c>
      <c r="X504" s="3" t="str">
        <f t="shared" si="67"/>
        <v>OK</v>
      </c>
      <c r="Y504" s="1" t="str">
        <f t="shared" si="68"/>
        <v>Ok</v>
      </c>
      <c r="Z504" s="1" t="str">
        <f t="shared" si="69"/>
        <v>Ok</v>
      </c>
      <c r="AA504" s="1">
        <f t="shared" si="64"/>
        <v>0</v>
      </c>
      <c r="AB504" s="1" t="str">
        <f t="shared" si="70"/>
        <v>ok</v>
      </c>
      <c r="AC504" s="1" t="str">
        <f t="shared" si="71"/>
        <v>Not Returned</v>
      </c>
    </row>
    <row r="505" spans="1:29" x14ac:dyDescent="0.45">
      <c r="A505" s="1" t="s">
        <v>1001</v>
      </c>
      <c r="B505" s="2" cm="1">
        <f t="array" ref="B505:D505">DATEVALUE(VLOOKUP(A505,Raw_Data!A504:D2504,{2,3,4},0))</f>
        <v>45560</v>
      </c>
      <c r="C505" s="2">
        <v>45563</v>
      </c>
      <c r="D505" s="2">
        <v>45564</v>
      </c>
      <c r="E505" s="1" t="s">
        <v>2571</v>
      </c>
      <c r="F505" s="1" t="s">
        <v>2609</v>
      </c>
      <c r="G505" s="1" t="s">
        <v>116</v>
      </c>
      <c r="H505" s="1" t="s">
        <v>71</v>
      </c>
      <c r="I505" s="1" t="s">
        <v>72</v>
      </c>
      <c r="J505" s="1">
        <v>3</v>
      </c>
      <c r="K505" s="1">
        <v>1000</v>
      </c>
      <c r="L505" s="1">
        <f t="shared" si="65"/>
        <v>3000</v>
      </c>
      <c r="M505" s="1" t="s">
        <v>56</v>
      </c>
      <c r="N505" s="1" t="s">
        <v>57</v>
      </c>
      <c r="O505" s="1" t="s">
        <v>31</v>
      </c>
      <c r="P505" s="1" t="s">
        <v>32</v>
      </c>
      <c r="Q505" s="1" t="s">
        <v>45</v>
      </c>
      <c r="R505" s="1" t="s">
        <v>2620</v>
      </c>
      <c r="S505" s="1" t="s">
        <v>2620</v>
      </c>
      <c r="T505" s="1">
        <v>1</v>
      </c>
      <c r="U505" s="1" t="str">
        <f t="shared" si="63"/>
        <v>Keep</v>
      </c>
      <c r="V505" s="1" t="str">
        <f t="shared" si="66"/>
        <v>Ok</v>
      </c>
      <c r="W505" s="1" t="str">
        <f>IF(Raw_Data!K505=0,"Missing","Valid")</f>
        <v>Valid</v>
      </c>
      <c r="X505" s="3" t="str">
        <f t="shared" si="67"/>
        <v>OK</v>
      </c>
      <c r="Y505" s="1" t="str">
        <f t="shared" si="68"/>
        <v>Ok</v>
      </c>
      <c r="Z505" s="1" t="str">
        <f t="shared" si="69"/>
        <v>Ok</v>
      </c>
      <c r="AA505" s="1">
        <f t="shared" si="64"/>
        <v>3000</v>
      </c>
      <c r="AB505" s="1" t="str">
        <f t="shared" si="70"/>
        <v>ok</v>
      </c>
      <c r="AC505" s="1" t="str">
        <f t="shared" si="71"/>
        <v>Not Returned</v>
      </c>
    </row>
    <row r="506" spans="1:29" x14ac:dyDescent="0.45">
      <c r="A506" s="1" t="s">
        <v>1002</v>
      </c>
      <c r="B506" s="2" cm="1">
        <f t="array" ref="B506:D506">DATEVALUE(VLOOKUP(A506,Raw_Data!A505:D2505,{2,3,4},0))</f>
        <v>45292</v>
      </c>
      <c r="C506" s="2">
        <v>45295</v>
      </c>
      <c r="D506" s="2">
        <v>45296</v>
      </c>
      <c r="E506" s="1" t="s">
        <v>2540</v>
      </c>
      <c r="F506" s="1" t="s">
        <v>53</v>
      </c>
      <c r="G506" s="1" t="s">
        <v>54</v>
      </c>
      <c r="H506" s="1" t="s">
        <v>128</v>
      </c>
      <c r="I506" s="1" t="s">
        <v>169</v>
      </c>
      <c r="J506" s="1">
        <v>-1</v>
      </c>
      <c r="K506" s="1">
        <v>2000</v>
      </c>
      <c r="L506" s="1">
        <f t="shared" si="65"/>
        <v>-2000</v>
      </c>
      <c r="M506" s="1" t="s">
        <v>2619</v>
      </c>
      <c r="N506" s="1" t="s">
        <v>93</v>
      </c>
      <c r="O506" s="1" t="s">
        <v>31</v>
      </c>
      <c r="P506" s="1" t="s">
        <v>85</v>
      </c>
      <c r="Q506" s="1" t="s">
        <v>33</v>
      </c>
      <c r="R506" s="1" t="s">
        <v>34</v>
      </c>
      <c r="S506" s="1" t="s">
        <v>2620</v>
      </c>
      <c r="T506" s="1">
        <v>1</v>
      </c>
      <c r="U506" s="1" t="str">
        <f t="shared" si="63"/>
        <v>Keep</v>
      </c>
      <c r="V506" s="1" t="str">
        <f t="shared" si="66"/>
        <v>Fix</v>
      </c>
      <c r="W506" s="1" t="str">
        <f>IF(Raw_Data!K506=0,"Missing","Valid")</f>
        <v>Valid</v>
      </c>
      <c r="X506" s="3" t="str">
        <f t="shared" si="67"/>
        <v>OK</v>
      </c>
      <c r="Y506" s="1" t="str">
        <f t="shared" si="68"/>
        <v>Ok</v>
      </c>
      <c r="Z506" s="1" t="str">
        <f t="shared" si="69"/>
        <v>Ok</v>
      </c>
      <c r="AA506" s="1">
        <f t="shared" si="64"/>
        <v>-2000</v>
      </c>
      <c r="AB506" s="1" t="str">
        <f t="shared" si="70"/>
        <v>ok</v>
      </c>
      <c r="AC506" s="1" t="str">
        <f t="shared" si="71"/>
        <v>Not Returned</v>
      </c>
    </row>
    <row r="507" spans="1:29" x14ac:dyDescent="0.45">
      <c r="A507" s="1" t="s">
        <v>1003</v>
      </c>
      <c r="B507" s="2" cm="1">
        <f t="array" ref="B507:D507">DATEVALUE(VLOOKUP(A507,Raw_Data!A506:D2506,{2,3,4},0))</f>
        <v>45592</v>
      </c>
      <c r="C507" s="2">
        <v>45593</v>
      </c>
      <c r="D507" s="2">
        <v>45599</v>
      </c>
      <c r="E507" s="1" t="s">
        <v>2589</v>
      </c>
      <c r="F507" s="1" t="s">
        <v>69</v>
      </c>
      <c r="G507" s="1" t="s">
        <v>70</v>
      </c>
      <c r="H507" s="1" t="s">
        <v>27</v>
      </c>
      <c r="I507" s="1" t="s">
        <v>84</v>
      </c>
      <c r="J507" s="1">
        <v>1</v>
      </c>
      <c r="K507" s="1">
        <v>100</v>
      </c>
      <c r="L507" s="1">
        <f t="shared" si="65"/>
        <v>100</v>
      </c>
      <c r="M507" s="1" t="s">
        <v>56</v>
      </c>
      <c r="N507" s="1" t="s">
        <v>93</v>
      </c>
      <c r="O507" s="1" t="s">
        <v>31</v>
      </c>
      <c r="P507" s="1" t="s">
        <v>85</v>
      </c>
      <c r="Q507" s="1" t="s">
        <v>45</v>
      </c>
      <c r="R507" s="1" t="s">
        <v>34</v>
      </c>
      <c r="S507" s="1" t="s">
        <v>2620</v>
      </c>
      <c r="T507" s="1">
        <v>6</v>
      </c>
      <c r="U507" s="1" t="str">
        <f t="shared" si="63"/>
        <v>Keep</v>
      </c>
      <c r="V507" s="1" t="str">
        <f t="shared" si="66"/>
        <v>Ok</v>
      </c>
      <c r="W507" s="1" t="str">
        <f>IF(Raw_Data!K507=0,"Missing","Valid")</f>
        <v>Valid</v>
      </c>
      <c r="X507" s="3" t="str">
        <f t="shared" si="67"/>
        <v>OK</v>
      </c>
      <c r="Y507" s="1" t="str">
        <f t="shared" si="68"/>
        <v>Ok</v>
      </c>
      <c r="Z507" s="1" t="str">
        <f t="shared" si="69"/>
        <v>Ok</v>
      </c>
      <c r="AA507" s="1">
        <f t="shared" si="64"/>
        <v>100</v>
      </c>
      <c r="AB507" s="1" t="str">
        <f t="shared" si="70"/>
        <v>ok</v>
      </c>
      <c r="AC507" s="1" t="str">
        <f t="shared" si="71"/>
        <v>Not Returned</v>
      </c>
    </row>
    <row r="508" spans="1:29" x14ac:dyDescent="0.45">
      <c r="A508" s="1" t="s">
        <v>1004</v>
      </c>
      <c r="B508" s="2" cm="1">
        <f t="array" ref="B508:D508">DATEVALUE(VLOOKUP(A508,Raw_Data!A507:D2507,{2,3,4},0))</f>
        <v>45529</v>
      </c>
      <c r="C508" s="2">
        <v>45532</v>
      </c>
      <c r="D508" s="2">
        <v>45533</v>
      </c>
      <c r="E508" s="1" t="s">
        <v>2583</v>
      </c>
      <c r="F508" s="1" t="s">
        <v>69</v>
      </c>
      <c r="G508" s="1" t="s">
        <v>70</v>
      </c>
      <c r="H508" s="1" t="s">
        <v>71</v>
      </c>
      <c r="I508" s="1" t="s">
        <v>72</v>
      </c>
      <c r="J508" s="1">
        <v>0</v>
      </c>
      <c r="K508" s="1">
        <v>1000</v>
      </c>
      <c r="L508" s="1">
        <f t="shared" si="65"/>
        <v>0</v>
      </c>
      <c r="M508" s="1" t="s">
        <v>29</v>
      </c>
      <c r="N508" s="1" t="s">
        <v>57</v>
      </c>
      <c r="O508" s="1" t="s">
        <v>79</v>
      </c>
      <c r="P508" s="1" t="s">
        <v>32</v>
      </c>
      <c r="Q508" s="1" t="s">
        <v>45</v>
      </c>
      <c r="R508" s="1" t="s">
        <v>2620</v>
      </c>
      <c r="S508" s="1" t="s">
        <v>2620</v>
      </c>
      <c r="T508" s="1">
        <v>1</v>
      </c>
      <c r="U508" s="1" t="str">
        <f t="shared" si="63"/>
        <v>Keep</v>
      </c>
      <c r="V508" s="1" t="str">
        <f t="shared" si="66"/>
        <v>Fix</v>
      </c>
      <c r="W508" s="1" t="str">
        <f>IF(Raw_Data!K508=0,"Missing","Valid")</f>
        <v>Valid</v>
      </c>
      <c r="X508" s="3" t="str">
        <f t="shared" si="67"/>
        <v>OK</v>
      </c>
      <c r="Y508" s="1" t="str">
        <f t="shared" si="68"/>
        <v>Ok</v>
      </c>
      <c r="Z508" s="1" t="str">
        <f t="shared" si="69"/>
        <v>Ok</v>
      </c>
      <c r="AA508" s="1">
        <f t="shared" si="64"/>
        <v>0</v>
      </c>
      <c r="AB508" s="1" t="str">
        <f t="shared" si="70"/>
        <v>ok</v>
      </c>
      <c r="AC508" s="1" t="str">
        <f t="shared" si="71"/>
        <v>Not Returned</v>
      </c>
    </row>
    <row r="509" spans="1:29" x14ac:dyDescent="0.45">
      <c r="A509" s="1" t="s">
        <v>1005</v>
      </c>
      <c r="B509" s="2" cm="1">
        <f t="array" ref="B509:D509">DATEVALUE(VLOOKUP(A509,Raw_Data!A508:D2508,{2,3,4},0))</f>
        <v>45441</v>
      </c>
      <c r="C509" s="2">
        <v>45444</v>
      </c>
      <c r="D509" s="2">
        <v>45449</v>
      </c>
      <c r="E509" s="1" t="s">
        <v>2560</v>
      </c>
      <c r="F509" s="1" t="s">
        <v>2609</v>
      </c>
      <c r="G509" s="1" t="s">
        <v>116</v>
      </c>
      <c r="H509" s="1" t="s">
        <v>71</v>
      </c>
      <c r="I509" s="1" t="s">
        <v>117</v>
      </c>
      <c r="J509" s="1">
        <v>1</v>
      </c>
      <c r="K509" s="1">
        <v>0</v>
      </c>
      <c r="L509" s="1">
        <f t="shared" si="65"/>
        <v>0</v>
      </c>
      <c r="M509" s="1" t="s">
        <v>2619</v>
      </c>
      <c r="N509" s="1" t="s">
        <v>57</v>
      </c>
      <c r="O509" s="1" t="s">
        <v>44</v>
      </c>
      <c r="P509" s="1" t="s">
        <v>32</v>
      </c>
      <c r="Q509" s="1" t="s">
        <v>45</v>
      </c>
      <c r="R509" s="1" t="s">
        <v>46</v>
      </c>
      <c r="S509" s="1" t="s">
        <v>2621</v>
      </c>
      <c r="T509" s="1">
        <v>5</v>
      </c>
      <c r="U509" s="1" t="str">
        <f t="shared" si="63"/>
        <v>Keep</v>
      </c>
      <c r="V509" s="1" t="str">
        <f t="shared" si="66"/>
        <v>Ok</v>
      </c>
      <c r="W509" s="1" t="str">
        <f>IF(Raw_Data!K509=0,"Missing","Valid")</f>
        <v>Missing</v>
      </c>
      <c r="X509" s="3" t="str">
        <f t="shared" si="67"/>
        <v>OK</v>
      </c>
      <c r="Y509" s="1" t="str">
        <f t="shared" si="68"/>
        <v>Fix</v>
      </c>
      <c r="Z509" s="1" t="str">
        <f t="shared" si="69"/>
        <v>Ok</v>
      </c>
      <c r="AA509" s="1">
        <f t="shared" si="64"/>
        <v>0</v>
      </c>
      <c r="AB509" s="1" t="str">
        <f t="shared" si="70"/>
        <v>ok</v>
      </c>
      <c r="AC509" s="1" t="str">
        <f t="shared" si="71"/>
        <v>Unknwon</v>
      </c>
    </row>
    <row r="510" spans="1:29" x14ac:dyDescent="0.45">
      <c r="A510" s="1" t="s">
        <v>1006</v>
      </c>
      <c r="B510" s="2" cm="1">
        <f t="array" ref="B510:D510">DATEVALUE(VLOOKUP(A510,Raw_Data!A509:D2509,{2,3,4},0))</f>
        <v>45396</v>
      </c>
      <c r="C510" s="2">
        <v>45394</v>
      </c>
      <c r="D510" s="2">
        <v>45399</v>
      </c>
      <c r="E510" s="1" t="s">
        <v>2566</v>
      </c>
      <c r="F510" s="1" t="s">
        <v>2607</v>
      </c>
      <c r="G510" s="1" t="s">
        <v>41</v>
      </c>
      <c r="H510" s="1" t="s">
        <v>128</v>
      </c>
      <c r="I510" s="1" t="s">
        <v>169</v>
      </c>
      <c r="J510" s="1">
        <v>2</v>
      </c>
      <c r="K510" s="1">
        <v>2000</v>
      </c>
      <c r="L510" s="1">
        <f t="shared" si="65"/>
        <v>4000</v>
      </c>
      <c r="M510" s="1" t="s">
        <v>56</v>
      </c>
      <c r="N510" s="1" t="s">
        <v>57</v>
      </c>
      <c r="O510" s="1" t="s">
        <v>31</v>
      </c>
      <c r="P510" s="1" t="s">
        <v>85</v>
      </c>
      <c r="Q510" s="1" t="s">
        <v>45</v>
      </c>
      <c r="R510" s="1" t="s">
        <v>46</v>
      </c>
      <c r="S510" s="1" t="s">
        <v>47</v>
      </c>
      <c r="T510" s="1">
        <v>5</v>
      </c>
      <c r="U510" s="1" t="str">
        <f t="shared" si="63"/>
        <v>Keep</v>
      </c>
      <c r="V510" s="1" t="str">
        <f t="shared" si="66"/>
        <v>Ok</v>
      </c>
      <c r="W510" s="1" t="str">
        <f>IF(Raw_Data!K510=0,"Missing","Valid")</f>
        <v>Valid</v>
      </c>
      <c r="X510" s="3" t="str">
        <f t="shared" si="67"/>
        <v>Dispatch Error</v>
      </c>
      <c r="Y510" s="1" t="str">
        <f t="shared" si="68"/>
        <v>Ok</v>
      </c>
      <c r="Z510" s="1" t="str">
        <f t="shared" si="69"/>
        <v>Ok</v>
      </c>
      <c r="AA510" s="1">
        <f t="shared" si="64"/>
        <v>4000</v>
      </c>
      <c r="AB510" s="1" t="str">
        <f t="shared" si="70"/>
        <v>ok</v>
      </c>
      <c r="AC510" s="1" t="str">
        <f t="shared" si="71"/>
        <v>Late Delivery</v>
      </c>
    </row>
    <row r="511" spans="1:29" x14ac:dyDescent="0.45">
      <c r="A511" s="1" t="s">
        <v>1007</v>
      </c>
      <c r="B511" s="2" cm="1">
        <f t="array" ref="B511:D511">DATEVALUE(VLOOKUP(A511,Raw_Data!A510:D2510,{2,3,4},0))</f>
        <v>45465</v>
      </c>
      <c r="C511" s="2">
        <v>45468</v>
      </c>
      <c r="D511" s="2">
        <v>45468</v>
      </c>
      <c r="E511" s="1" t="s">
        <v>2586</v>
      </c>
      <c r="F511" s="1" t="s">
        <v>2607</v>
      </c>
      <c r="G511" s="1" t="s">
        <v>41</v>
      </c>
      <c r="H511" s="1" t="s">
        <v>71</v>
      </c>
      <c r="I511" s="1" t="s">
        <v>72</v>
      </c>
      <c r="J511" s="1">
        <v>-1</v>
      </c>
      <c r="K511" s="1">
        <v>1000</v>
      </c>
      <c r="L511" s="1">
        <f t="shared" si="65"/>
        <v>-1000</v>
      </c>
      <c r="M511" s="1" t="s">
        <v>56</v>
      </c>
      <c r="N511" s="1" t="s">
        <v>30</v>
      </c>
      <c r="O511" s="1" t="s">
        <v>31</v>
      </c>
      <c r="P511" s="1" t="s">
        <v>32</v>
      </c>
      <c r="Q511" s="1" t="s">
        <v>45</v>
      </c>
      <c r="R511" s="1" t="s">
        <v>46</v>
      </c>
      <c r="S511" s="1" t="s">
        <v>47</v>
      </c>
      <c r="T511" s="1">
        <v>0</v>
      </c>
      <c r="U511" s="1" t="str">
        <f t="shared" si="63"/>
        <v>Keep</v>
      </c>
      <c r="V511" s="1" t="str">
        <f t="shared" si="66"/>
        <v>Fix</v>
      </c>
      <c r="W511" s="1" t="str">
        <f>IF(Raw_Data!K511=0,"Missing","Valid")</f>
        <v>Valid</v>
      </c>
      <c r="X511" s="3" t="str">
        <f t="shared" si="67"/>
        <v>OK</v>
      </c>
      <c r="Y511" s="1" t="str">
        <f t="shared" si="68"/>
        <v>Ok</v>
      </c>
      <c r="Z511" s="1" t="str">
        <f t="shared" si="69"/>
        <v>Ok</v>
      </c>
      <c r="AA511" s="1">
        <f t="shared" si="64"/>
        <v>-1000</v>
      </c>
      <c r="AB511" s="1" t="str">
        <f t="shared" si="70"/>
        <v>ok</v>
      </c>
      <c r="AC511" s="1" t="str">
        <f t="shared" si="71"/>
        <v>Late Delivery</v>
      </c>
    </row>
    <row r="512" spans="1:29" x14ac:dyDescent="0.45">
      <c r="A512" s="1" t="s">
        <v>1008</v>
      </c>
      <c r="B512" s="2" cm="1">
        <f t="array" ref="B512:D512">DATEVALUE(VLOOKUP(A512,Raw_Data!A511:D2511,{2,3,4},0))</f>
        <v>45560</v>
      </c>
      <c r="C512" s="2">
        <v>45560</v>
      </c>
      <c r="D512" s="2">
        <v>45560</v>
      </c>
      <c r="E512" s="1" t="s">
        <v>2561</v>
      </c>
      <c r="F512" s="1" t="s">
        <v>147</v>
      </c>
      <c r="G512" s="1" t="s">
        <v>147</v>
      </c>
      <c r="H512" s="1" t="s">
        <v>71</v>
      </c>
      <c r="I512" s="1" t="s">
        <v>72</v>
      </c>
      <c r="J512" s="1">
        <v>1</v>
      </c>
      <c r="K512" s="1">
        <v>2000</v>
      </c>
      <c r="L512" s="1">
        <f t="shared" si="65"/>
        <v>2000</v>
      </c>
      <c r="M512" s="1" t="s">
        <v>56</v>
      </c>
      <c r="N512" s="1" t="s">
        <v>30</v>
      </c>
      <c r="O512" s="1" t="s">
        <v>31</v>
      </c>
      <c r="P512" s="1" t="s">
        <v>58</v>
      </c>
      <c r="Q512" s="1" t="s">
        <v>33</v>
      </c>
      <c r="R512" s="1" t="s">
        <v>46</v>
      </c>
      <c r="S512" s="1" t="s">
        <v>47</v>
      </c>
      <c r="T512" s="1">
        <v>0</v>
      </c>
      <c r="U512" s="1" t="str">
        <f t="shared" si="63"/>
        <v>Keep</v>
      </c>
      <c r="V512" s="1" t="str">
        <f t="shared" si="66"/>
        <v>Ok</v>
      </c>
      <c r="W512" s="1" t="str">
        <f>IF(Raw_Data!K512=0,"Missing","Valid")</f>
        <v>Valid</v>
      </c>
      <c r="X512" s="3" t="str">
        <f t="shared" si="67"/>
        <v>OK</v>
      </c>
      <c r="Y512" s="1" t="str">
        <f t="shared" si="68"/>
        <v>Ok</v>
      </c>
      <c r="Z512" s="1" t="str">
        <f t="shared" si="69"/>
        <v>Ok</v>
      </c>
      <c r="AA512" s="1">
        <f t="shared" si="64"/>
        <v>2000</v>
      </c>
      <c r="AB512" s="1" t="str">
        <f t="shared" si="70"/>
        <v>ok</v>
      </c>
      <c r="AC512" s="1" t="str">
        <f t="shared" si="71"/>
        <v>Late Delivery</v>
      </c>
    </row>
    <row r="513" spans="1:29" x14ac:dyDescent="0.45">
      <c r="A513" s="1" t="s">
        <v>1009</v>
      </c>
      <c r="B513" s="2" cm="1">
        <f t="array" ref="B513:D513">DATEVALUE(VLOOKUP(A513,Raw_Data!A512:D2512,{2,3,4},0))</f>
        <v>45462</v>
      </c>
      <c r="C513" s="2">
        <v>45460</v>
      </c>
      <c r="D513" s="2">
        <v>45460</v>
      </c>
      <c r="E513" s="1" t="s">
        <v>2588</v>
      </c>
      <c r="F513" s="1" t="s">
        <v>2608</v>
      </c>
      <c r="G513" s="1" t="s">
        <v>41</v>
      </c>
      <c r="H513" s="1" t="s">
        <v>128</v>
      </c>
      <c r="I513" s="1" t="s">
        <v>129</v>
      </c>
      <c r="J513" s="1">
        <v>0</v>
      </c>
      <c r="K513" s="1">
        <v>500</v>
      </c>
      <c r="L513" s="1">
        <f t="shared" si="65"/>
        <v>0</v>
      </c>
      <c r="M513" s="1" t="s">
        <v>63</v>
      </c>
      <c r="N513" s="1" t="s">
        <v>57</v>
      </c>
      <c r="O513" s="1" t="s">
        <v>44</v>
      </c>
      <c r="P513" s="1" t="s">
        <v>58</v>
      </c>
      <c r="Q513" s="1" t="s">
        <v>45</v>
      </c>
      <c r="R513" s="1" t="s">
        <v>2620</v>
      </c>
      <c r="S513" s="1" t="s">
        <v>2620</v>
      </c>
      <c r="T513" s="1">
        <v>0</v>
      </c>
      <c r="U513" s="1" t="str">
        <f t="shared" si="63"/>
        <v>Keep</v>
      </c>
      <c r="V513" s="1" t="str">
        <f t="shared" si="66"/>
        <v>Fix</v>
      </c>
      <c r="W513" s="1" t="str">
        <f>IF(Raw_Data!K513=0,"Missing","Valid")</f>
        <v>Valid</v>
      </c>
      <c r="X513" s="3" t="str">
        <f t="shared" si="67"/>
        <v>Dispatch Error</v>
      </c>
      <c r="Y513" s="1" t="str">
        <f t="shared" si="68"/>
        <v>Ok</v>
      </c>
      <c r="Z513" s="1" t="str">
        <f t="shared" si="69"/>
        <v>Ok</v>
      </c>
      <c r="AA513" s="1">
        <f t="shared" si="64"/>
        <v>0</v>
      </c>
      <c r="AB513" s="1" t="str">
        <f t="shared" si="70"/>
        <v>ok</v>
      </c>
      <c r="AC513" s="1" t="str">
        <f t="shared" si="71"/>
        <v>Not Returned</v>
      </c>
    </row>
    <row r="514" spans="1:29" x14ac:dyDescent="0.45">
      <c r="A514" s="1" t="s">
        <v>1010</v>
      </c>
      <c r="B514" s="2" cm="1">
        <f t="array" ref="B514:D514">DATEVALUE(VLOOKUP(A514,Raw_Data!A513:D2513,{2,3,4},0))</f>
        <v>45415</v>
      </c>
      <c r="C514" s="2">
        <v>45418</v>
      </c>
      <c r="D514" s="2">
        <v>45425</v>
      </c>
      <c r="E514" s="1" t="s">
        <v>2544</v>
      </c>
      <c r="F514" s="1" t="s">
        <v>53</v>
      </c>
      <c r="G514" s="1" t="s">
        <v>54</v>
      </c>
      <c r="H514" s="1" t="s">
        <v>27</v>
      </c>
      <c r="I514" s="1" t="s">
        <v>55</v>
      </c>
      <c r="J514" s="1">
        <v>-1</v>
      </c>
      <c r="K514" s="1">
        <v>0</v>
      </c>
      <c r="L514" s="1">
        <f t="shared" si="65"/>
        <v>0</v>
      </c>
      <c r="M514" s="1" t="s">
        <v>56</v>
      </c>
      <c r="N514" s="1" t="s">
        <v>57</v>
      </c>
      <c r="O514" s="1" t="s">
        <v>79</v>
      </c>
      <c r="P514" s="1" t="s">
        <v>85</v>
      </c>
      <c r="Q514" s="1" t="s">
        <v>45</v>
      </c>
      <c r="R514" s="1" t="s">
        <v>2620</v>
      </c>
      <c r="S514" s="1" t="s">
        <v>2620</v>
      </c>
      <c r="T514" s="1">
        <v>7</v>
      </c>
      <c r="U514" s="1" t="str">
        <f t="shared" ref="U514:U577" si="72">IF(COUNTIF(A514:A2513,A514)=1,"Keep","Duplicate")</f>
        <v>Keep</v>
      </c>
      <c r="V514" s="1" t="str">
        <f t="shared" si="66"/>
        <v>Fix</v>
      </c>
      <c r="W514" s="1" t="str">
        <f>IF(Raw_Data!K514=0,"Missing","Valid")</f>
        <v>Missing</v>
      </c>
      <c r="X514" s="3" t="str">
        <f t="shared" si="67"/>
        <v>OK</v>
      </c>
      <c r="Y514" s="1" t="str">
        <f t="shared" si="68"/>
        <v>Fix</v>
      </c>
      <c r="Z514" s="1" t="str">
        <f t="shared" si="69"/>
        <v>Ok</v>
      </c>
      <c r="AA514" s="1">
        <f t="shared" ref="AA514:AA577" si="73">IF(OR(L514="",L514&lt;&gt;J514*K514),J514*K514,L514)</f>
        <v>0</v>
      </c>
      <c r="AB514" s="1" t="str">
        <f t="shared" si="70"/>
        <v>ok</v>
      </c>
      <c r="AC514" s="1" t="str">
        <f t="shared" si="71"/>
        <v>Not Returned</v>
      </c>
    </row>
    <row r="515" spans="1:29" x14ac:dyDescent="0.45">
      <c r="A515" s="1" t="s">
        <v>1013</v>
      </c>
      <c r="B515" s="2" cm="1">
        <f t="array" ref="B515:D515">DATEVALUE(VLOOKUP(A515,Raw_Data!A514:D2514,{2,3,4},0))</f>
        <v>45653</v>
      </c>
      <c r="C515" s="2">
        <v>45652</v>
      </c>
      <c r="D515" s="2">
        <v>45654</v>
      </c>
      <c r="E515" s="1" t="s">
        <v>2551</v>
      </c>
      <c r="F515" s="1" t="s">
        <v>2609</v>
      </c>
      <c r="G515" s="1" t="s">
        <v>116</v>
      </c>
      <c r="H515" s="1" t="s">
        <v>128</v>
      </c>
      <c r="I515" s="1" t="s">
        <v>231</v>
      </c>
      <c r="J515" s="1">
        <v>0</v>
      </c>
      <c r="K515" s="1">
        <v>1000</v>
      </c>
      <c r="L515" s="1">
        <f t="shared" ref="L515:L578" si="74">J515*K515</f>
        <v>0</v>
      </c>
      <c r="M515" s="1" t="s">
        <v>2619</v>
      </c>
      <c r="N515" s="1" t="s">
        <v>57</v>
      </c>
      <c r="O515" s="1" t="s">
        <v>31</v>
      </c>
      <c r="P515" s="1" t="s">
        <v>85</v>
      </c>
      <c r="Q515" s="1" t="s">
        <v>33</v>
      </c>
      <c r="R515" s="1" t="s">
        <v>34</v>
      </c>
      <c r="S515" s="1" t="s">
        <v>2620</v>
      </c>
      <c r="T515" s="1">
        <v>2</v>
      </c>
      <c r="U515" s="1" t="str">
        <f t="shared" si="72"/>
        <v>Keep</v>
      </c>
      <c r="V515" s="1" t="str">
        <f t="shared" ref="V515:V578" si="75">IF(J515&lt;=0,"Fix","Ok")</f>
        <v>Fix</v>
      </c>
      <c r="W515" s="1" t="str">
        <f>IF(Raw_Data!K515=0,"Missing","Valid")</f>
        <v>Valid</v>
      </c>
      <c r="X515" s="3" t="str">
        <f t="shared" ref="X515:X578" si="76">IF(C515&lt;B515,"Dispatch Error",IF(D515&lt;B515,"Delivery Before Order",IF(D515&lt;C515,"Delivery Before Dispatch","OK")))</f>
        <v>Dispatch Error</v>
      </c>
      <c r="Y515" s="1" t="str">
        <f t="shared" ref="Y515:Y578" si="77">IF(K515&lt;=0,"Fix","Ok")</f>
        <v>Ok</v>
      </c>
      <c r="Z515" s="1" t="str">
        <f t="shared" ref="Z515:Z578" si="78">IF(L515="","Blank",IF(L515=J515*K515,"Ok","Wrong"))</f>
        <v>Ok</v>
      </c>
      <c r="AA515" s="1">
        <f t="shared" si="73"/>
        <v>0</v>
      </c>
      <c r="AB515" s="1" t="str">
        <f t="shared" ref="AB515:AB578" si="79">IF(M515="","Missing","ok")</f>
        <v>ok</v>
      </c>
      <c r="AC515" s="1" t="str">
        <f t="shared" ref="AC515:AC578" si="80">IF(R515="No","Not Returned",IF(R515="Yes",IF(S515="","Unknown",S515),IF(L515&lt;0,"Wrong",IF(OR(O515="Delayed",O515="In Transit",O515="On Time"),"Not Returned",""))))</f>
        <v>Not Returned</v>
      </c>
    </row>
    <row r="516" spans="1:29" x14ac:dyDescent="0.45">
      <c r="A516" s="1" t="s">
        <v>1014</v>
      </c>
      <c r="B516" s="2" cm="1">
        <f t="array" ref="B516:D516">DATEVALUE(VLOOKUP(A516,Raw_Data!A515:D2515,{2,3,4},0))</f>
        <v>45440</v>
      </c>
      <c r="C516" s="2">
        <v>45442</v>
      </c>
      <c r="D516" s="2">
        <v>45441</v>
      </c>
      <c r="E516" s="1" t="s">
        <v>2572</v>
      </c>
      <c r="F516" s="1" t="s">
        <v>2608</v>
      </c>
      <c r="G516" s="1" t="s">
        <v>41</v>
      </c>
      <c r="H516" s="1" t="s">
        <v>42</v>
      </c>
      <c r="I516" s="1" t="s">
        <v>78</v>
      </c>
      <c r="J516" s="1">
        <v>2</v>
      </c>
      <c r="K516" s="1">
        <v>500</v>
      </c>
      <c r="L516" s="1">
        <f t="shared" si="74"/>
        <v>1000</v>
      </c>
      <c r="M516" s="1" t="s">
        <v>56</v>
      </c>
      <c r="N516" s="1" t="s">
        <v>93</v>
      </c>
      <c r="O516" s="1" t="s">
        <v>31</v>
      </c>
      <c r="P516" s="1" t="s">
        <v>32</v>
      </c>
      <c r="Q516" s="1" t="s">
        <v>45</v>
      </c>
      <c r="R516" s="1" t="s">
        <v>34</v>
      </c>
      <c r="S516" s="1" t="s">
        <v>2620</v>
      </c>
      <c r="T516" s="1">
        <v>-1</v>
      </c>
      <c r="U516" s="1" t="str">
        <f t="shared" si="72"/>
        <v>Keep</v>
      </c>
      <c r="V516" s="1" t="str">
        <f t="shared" si="75"/>
        <v>Ok</v>
      </c>
      <c r="W516" s="1" t="str">
        <f>IF(Raw_Data!K516=0,"Missing","Valid")</f>
        <v>Valid</v>
      </c>
      <c r="X516" s="3" t="str">
        <f t="shared" si="76"/>
        <v>Delivery Before Dispatch</v>
      </c>
      <c r="Y516" s="1" t="str">
        <f t="shared" si="77"/>
        <v>Ok</v>
      </c>
      <c r="Z516" s="1" t="str">
        <f t="shared" si="78"/>
        <v>Ok</v>
      </c>
      <c r="AA516" s="1">
        <f t="shared" si="73"/>
        <v>1000</v>
      </c>
      <c r="AB516" s="1" t="str">
        <f t="shared" si="79"/>
        <v>ok</v>
      </c>
      <c r="AC516" s="1" t="str">
        <f t="shared" si="80"/>
        <v>Not Returned</v>
      </c>
    </row>
    <row r="517" spans="1:29" x14ac:dyDescent="0.45">
      <c r="A517" s="1" t="s">
        <v>1015</v>
      </c>
      <c r="B517" s="2" cm="1">
        <f t="array" ref="B517:D517">DATEVALUE(VLOOKUP(A517,Raw_Data!A516:D2516,{2,3,4},0))</f>
        <v>45498</v>
      </c>
      <c r="C517" s="2">
        <v>45496</v>
      </c>
      <c r="D517" s="2">
        <v>45503</v>
      </c>
      <c r="E517" s="1" t="s">
        <v>2556</v>
      </c>
      <c r="F517" s="1" t="s">
        <v>2607</v>
      </c>
      <c r="G517" s="1" t="s">
        <v>41</v>
      </c>
      <c r="H517" s="1" t="s">
        <v>27</v>
      </c>
      <c r="I517" s="1" t="s">
        <v>55</v>
      </c>
      <c r="J517" s="1">
        <v>3</v>
      </c>
      <c r="K517" s="1">
        <v>0</v>
      </c>
      <c r="L517" s="1">
        <f t="shared" si="74"/>
        <v>0</v>
      </c>
      <c r="M517" s="1" t="s">
        <v>29</v>
      </c>
      <c r="N517" s="1" t="s">
        <v>93</v>
      </c>
      <c r="O517" s="1" t="s">
        <v>44</v>
      </c>
      <c r="P517" s="1" t="s">
        <v>58</v>
      </c>
      <c r="Q517" s="1" t="s">
        <v>33</v>
      </c>
      <c r="R517" s="1" t="s">
        <v>46</v>
      </c>
      <c r="S517" s="1" t="s">
        <v>2621</v>
      </c>
      <c r="T517" s="1">
        <v>7</v>
      </c>
      <c r="U517" s="1" t="str">
        <f t="shared" si="72"/>
        <v>Keep</v>
      </c>
      <c r="V517" s="1" t="str">
        <f t="shared" si="75"/>
        <v>Ok</v>
      </c>
      <c r="W517" s="1" t="str">
        <f>IF(Raw_Data!K517=0,"Missing","Valid")</f>
        <v>Missing</v>
      </c>
      <c r="X517" s="3" t="str">
        <f t="shared" si="76"/>
        <v>Dispatch Error</v>
      </c>
      <c r="Y517" s="1" t="str">
        <f t="shared" si="77"/>
        <v>Fix</v>
      </c>
      <c r="Z517" s="1" t="str">
        <f t="shared" si="78"/>
        <v>Ok</v>
      </c>
      <c r="AA517" s="1">
        <f t="shared" si="73"/>
        <v>0</v>
      </c>
      <c r="AB517" s="1" t="str">
        <f t="shared" si="79"/>
        <v>ok</v>
      </c>
      <c r="AC517" s="1" t="str">
        <f t="shared" si="80"/>
        <v>Unknwon</v>
      </c>
    </row>
    <row r="518" spans="1:29" x14ac:dyDescent="0.45">
      <c r="A518" s="1" t="s">
        <v>1016</v>
      </c>
      <c r="B518" s="2" cm="1">
        <f t="array" ref="B518:D518">DATEVALUE(VLOOKUP(A518,Raw_Data!A517:D2517,{2,3,4},0))</f>
        <v>45619</v>
      </c>
      <c r="C518" s="2">
        <v>45622</v>
      </c>
      <c r="D518" s="2">
        <v>45625</v>
      </c>
      <c r="E518" s="1" t="s">
        <v>2543</v>
      </c>
      <c r="F518" s="1" t="s">
        <v>2608</v>
      </c>
      <c r="G518" s="1" t="s">
        <v>41</v>
      </c>
      <c r="H518" s="1" t="s">
        <v>27</v>
      </c>
      <c r="I518" s="1" t="s">
        <v>84</v>
      </c>
      <c r="J518" s="1">
        <v>2</v>
      </c>
      <c r="K518" s="1">
        <v>0</v>
      </c>
      <c r="L518" s="1">
        <f t="shared" si="74"/>
        <v>0</v>
      </c>
      <c r="M518" s="1" t="s">
        <v>63</v>
      </c>
      <c r="N518" s="1" t="s">
        <v>30</v>
      </c>
      <c r="O518" s="1" t="s">
        <v>31</v>
      </c>
      <c r="P518" s="1" t="s">
        <v>58</v>
      </c>
      <c r="Q518" s="1" t="s">
        <v>45</v>
      </c>
      <c r="R518" s="1" t="s">
        <v>46</v>
      </c>
      <c r="S518" s="1" t="s">
        <v>2621</v>
      </c>
      <c r="T518" s="1">
        <v>3</v>
      </c>
      <c r="U518" s="1" t="str">
        <f t="shared" si="72"/>
        <v>Keep</v>
      </c>
      <c r="V518" s="1" t="str">
        <f t="shared" si="75"/>
        <v>Ok</v>
      </c>
      <c r="W518" s="1" t="str">
        <f>IF(Raw_Data!K518=0,"Missing","Valid")</f>
        <v>Missing</v>
      </c>
      <c r="X518" s="3" t="str">
        <f t="shared" si="76"/>
        <v>OK</v>
      </c>
      <c r="Y518" s="1" t="str">
        <f t="shared" si="77"/>
        <v>Fix</v>
      </c>
      <c r="Z518" s="1" t="str">
        <f t="shared" si="78"/>
        <v>Ok</v>
      </c>
      <c r="AA518" s="1">
        <f t="shared" si="73"/>
        <v>0</v>
      </c>
      <c r="AB518" s="1" t="str">
        <f t="shared" si="79"/>
        <v>ok</v>
      </c>
      <c r="AC518" s="1" t="str">
        <f t="shared" si="80"/>
        <v>Unknwon</v>
      </c>
    </row>
    <row r="519" spans="1:29" x14ac:dyDescent="0.45">
      <c r="A519" s="1" t="s">
        <v>1017</v>
      </c>
      <c r="B519" s="2" cm="1">
        <f t="array" ref="B519:D519">DATEVALUE(VLOOKUP(A519,Raw_Data!A518:D2518,{2,3,4},0))</f>
        <v>45655</v>
      </c>
      <c r="C519" s="2">
        <v>45654</v>
      </c>
      <c r="D519" s="2">
        <v>45658</v>
      </c>
      <c r="E519" s="1" t="s">
        <v>2549</v>
      </c>
      <c r="F519" s="1" t="s">
        <v>2608</v>
      </c>
      <c r="G519" s="1" t="s">
        <v>41</v>
      </c>
      <c r="H519" s="1" t="s">
        <v>128</v>
      </c>
      <c r="I519" s="1" t="s">
        <v>169</v>
      </c>
      <c r="J519" s="1">
        <v>1</v>
      </c>
      <c r="K519" s="1">
        <v>1000</v>
      </c>
      <c r="L519" s="1">
        <f t="shared" si="74"/>
        <v>1000</v>
      </c>
      <c r="M519" s="1" t="s">
        <v>56</v>
      </c>
      <c r="N519" s="1" t="s">
        <v>93</v>
      </c>
      <c r="O519" s="1" t="s">
        <v>64</v>
      </c>
      <c r="P519" s="1" t="s">
        <v>32</v>
      </c>
      <c r="Q519" s="1" t="s">
        <v>45</v>
      </c>
      <c r="R519" s="1" t="s">
        <v>46</v>
      </c>
      <c r="S519" s="1" t="s">
        <v>47</v>
      </c>
      <c r="T519" s="1">
        <v>4</v>
      </c>
      <c r="U519" s="1" t="str">
        <f t="shared" si="72"/>
        <v>Keep</v>
      </c>
      <c r="V519" s="1" t="str">
        <f t="shared" si="75"/>
        <v>Ok</v>
      </c>
      <c r="W519" s="1" t="str">
        <f>IF(Raw_Data!K519=0,"Missing","Valid")</f>
        <v>Valid</v>
      </c>
      <c r="X519" s="3" t="str">
        <f t="shared" si="76"/>
        <v>Dispatch Error</v>
      </c>
      <c r="Y519" s="1" t="str">
        <f t="shared" si="77"/>
        <v>Ok</v>
      </c>
      <c r="Z519" s="1" t="str">
        <f t="shared" si="78"/>
        <v>Ok</v>
      </c>
      <c r="AA519" s="1">
        <f t="shared" si="73"/>
        <v>1000</v>
      </c>
      <c r="AB519" s="1" t="str">
        <f t="shared" si="79"/>
        <v>ok</v>
      </c>
      <c r="AC519" s="1" t="str">
        <f t="shared" si="80"/>
        <v>Late Delivery</v>
      </c>
    </row>
    <row r="520" spans="1:29" x14ac:dyDescent="0.45">
      <c r="A520" s="1" t="s">
        <v>1018</v>
      </c>
      <c r="B520" s="2" cm="1">
        <f t="array" ref="B520:D520">DATEVALUE(VLOOKUP(A520,Raw_Data!A519:D2519,{2,3,4},0))</f>
        <v>45434</v>
      </c>
      <c r="C520" s="2">
        <v>45435</v>
      </c>
      <c r="D520" s="2">
        <v>45440</v>
      </c>
      <c r="E520" s="1" t="s">
        <v>2605</v>
      </c>
      <c r="F520" s="1" t="s">
        <v>53</v>
      </c>
      <c r="G520" s="1" t="s">
        <v>54</v>
      </c>
      <c r="H520" s="1" t="s">
        <v>42</v>
      </c>
      <c r="I520" s="1" t="s">
        <v>43</v>
      </c>
      <c r="J520" s="1">
        <v>2</v>
      </c>
      <c r="K520" s="1">
        <v>0</v>
      </c>
      <c r="L520" s="1">
        <f t="shared" si="74"/>
        <v>0</v>
      </c>
      <c r="M520" s="1" t="s">
        <v>29</v>
      </c>
      <c r="N520" s="1" t="s">
        <v>30</v>
      </c>
      <c r="O520" s="1" t="s">
        <v>31</v>
      </c>
      <c r="P520" s="1" t="s">
        <v>85</v>
      </c>
      <c r="Q520" s="1" t="s">
        <v>45</v>
      </c>
      <c r="R520" s="1" t="s">
        <v>2620</v>
      </c>
      <c r="S520" s="1" t="s">
        <v>2620</v>
      </c>
      <c r="T520" s="1">
        <v>5</v>
      </c>
      <c r="U520" s="1" t="str">
        <f t="shared" si="72"/>
        <v>Keep</v>
      </c>
      <c r="V520" s="1" t="str">
        <f t="shared" si="75"/>
        <v>Ok</v>
      </c>
      <c r="W520" s="1" t="str">
        <f>IF(Raw_Data!K520=0,"Missing","Valid")</f>
        <v>Missing</v>
      </c>
      <c r="X520" s="3" t="str">
        <f t="shared" si="76"/>
        <v>OK</v>
      </c>
      <c r="Y520" s="1" t="str">
        <f t="shared" si="77"/>
        <v>Fix</v>
      </c>
      <c r="Z520" s="1" t="str">
        <f t="shared" si="78"/>
        <v>Ok</v>
      </c>
      <c r="AA520" s="1">
        <f t="shared" si="73"/>
        <v>0</v>
      </c>
      <c r="AB520" s="1" t="str">
        <f t="shared" si="79"/>
        <v>ok</v>
      </c>
      <c r="AC520" s="1" t="str">
        <f t="shared" si="80"/>
        <v>Not Returned</v>
      </c>
    </row>
    <row r="521" spans="1:29" x14ac:dyDescent="0.45">
      <c r="A521" s="1" t="s">
        <v>1019</v>
      </c>
      <c r="B521" s="2" cm="1">
        <f t="array" ref="B521:D521">DATEVALUE(VLOOKUP(A521,Raw_Data!A520:D2520,{2,3,4},0))</f>
        <v>45540</v>
      </c>
      <c r="C521" s="2">
        <v>45543</v>
      </c>
      <c r="D521" s="2">
        <v>45543</v>
      </c>
      <c r="E521" s="1" t="s">
        <v>2537</v>
      </c>
      <c r="F521" s="1" t="s">
        <v>2609</v>
      </c>
      <c r="G521" s="1" t="s">
        <v>116</v>
      </c>
      <c r="H521" s="1" t="s">
        <v>42</v>
      </c>
      <c r="I521" s="1" t="s">
        <v>122</v>
      </c>
      <c r="J521" s="1">
        <v>3</v>
      </c>
      <c r="K521" s="1">
        <v>500</v>
      </c>
      <c r="L521" s="1">
        <f t="shared" si="74"/>
        <v>1500</v>
      </c>
      <c r="M521" s="1" t="s">
        <v>2619</v>
      </c>
      <c r="N521" s="1" t="s">
        <v>57</v>
      </c>
      <c r="O521" s="1" t="s">
        <v>31</v>
      </c>
      <c r="P521" s="1" t="s">
        <v>32</v>
      </c>
      <c r="Q521" s="1" t="s">
        <v>33</v>
      </c>
      <c r="R521" s="1" t="s">
        <v>2620</v>
      </c>
      <c r="S521" s="1" t="s">
        <v>2620</v>
      </c>
      <c r="T521" s="1">
        <v>0</v>
      </c>
      <c r="U521" s="1" t="str">
        <f t="shared" si="72"/>
        <v>Keep</v>
      </c>
      <c r="V521" s="1" t="str">
        <f t="shared" si="75"/>
        <v>Ok</v>
      </c>
      <c r="W521" s="1" t="str">
        <f>IF(Raw_Data!K521=0,"Missing","Valid")</f>
        <v>Valid</v>
      </c>
      <c r="X521" s="3" t="str">
        <f t="shared" si="76"/>
        <v>OK</v>
      </c>
      <c r="Y521" s="1" t="str">
        <f t="shared" si="77"/>
        <v>Ok</v>
      </c>
      <c r="Z521" s="1" t="str">
        <f t="shared" si="78"/>
        <v>Ok</v>
      </c>
      <c r="AA521" s="1">
        <f t="shared" si="73"/>
        <v>1500</v>
      </c>
      <c r="AB521" s="1" t="str">
        <f t="shared" si="79"/>
        <v>ok</v>
      </c>
      <c r="AC521" s="1" t="str">
        <f t="shared" si="80"/>
        <v>Not Returned</v>
      </c>
    </row>
    <row r="522" spans="1:29" x14ac:dyDescent="0.45">
      <c r="A522" s="1" t="s">
        <v>1020</v>
      </c>
      <c r="B522" s="2" cm="1">
        <f t="array" ref="B522:D522">DATEVALUE(VLOOKUP(A522,Raw_Data!A521:D2521,{2,3,4},0))</f>
        <v>45580</v>
      </c>
      <c r="C522" s="2">
        <v>45581</v>
      </c>
      <c r="D522" s="2">
        <v>45588</v>
      </c>
      <c r="E522" s="1" t="s">
        <v>2603</v>
      </c>
      <c r="F522" s="1" t="s">
        <v>168</v>
      </c>
      <c r="G522" s="1" t="s">
        <v>41</v>
      </c>
      <c r="H522" s="1" t="s">
        <v>128</v>
      </c>
      <c r="I522" s="1" t="s">
        <v>231</v>
      </c>
      <c r="J522" s="1">
        <v>3</v>
      </c>
      <c r="K522" s="1">
        <v>0</v>
      </c>
      <c r="L522" s="1">
        <f t="shared" si="74"/>
        <v>0</v>
      </c>
      <c r="M522" s="1" t="s">
        <v>56</v>
      </c>
      <c r="N522" s="1" t="s">
        <v>93</v>
      </c>
      <c r="O522" s="1" t="s">
        <v>44</v>
      </c>
      <c r="P522" s="1" t="s">
        <v>32</v>
      </c>
      <c r="Q522" s="1" t="s">
        <v>45</v>
      </c>
      <c r="R522" s="1" t="s">
        <v>46</v>
      </c>
      <c r="S522" s="1" t="s">
        <v>245</v>
      </c>
      <c r="T522" s="1">
        <v>7</v>
      </c>
      <c r="U522" s="1" t="str">
        <f t="shared" si="72"/>
        <v>Keep</v>
      </c>
      <c r="V522" s="1" t="str">
        <f t="shared" si="75"/>
        <v>Ok</v>
      </c>
      <c r="W522" s="1" t="str">
        <f>IF(Raw_Data!K522=0,"Missing","Valid")</f>
        <v>Missing</v>
      </c>
      <c r="X522" s="3" t="str">
        <f t="shared" si="76"/>
        <v>OK</v>
      </c>
      <c r="Y522" s="1" t="str">
        <f t="shared" si="77"/>
        <v>Fix</v>
      </c>
      <c r="Z522" s="1" t="str">
        <f t="shared" si="78"/>
        <v>Ok</v>
      </c>
      <c r="AA522" s="1">
        <f t="shared" si="73"/>
        <v>0</v>
      </c>
      <c r="AB522" s="1" t="str">
        <f t="shared" si="79"/>
        <v>ok</v>
      </c>
      <c r="AC522" s="1" t="str">
        <f t="shared" si="80"/>
        <v>Wrong Item</v>
      </c>
    </row>
    <row r="523" spans="1:29" x14ac:dyDescent="0.45">
      <c r="A523" s="1" t="s">
        <v>2504</v>
      </c>
      <c r="B523" s="2" cm="1">
        <f t="array" ref="B523:D523">DATEVALUE(VLOOKUP(A523,Raw_Data!A522:D2522,{2,3,4},0))</f>
        <v>45566</v>
      </c>
      <c r="C523" s="2">
        <v>45565</v>
      </c>
      <c r="D523" s="2">
        <v>45564</v>
      </c>
      <c r="E523" s="1" t="s">
        <v>2575</v>
      </c>
      <c r="F523" s="1" t="s">
        <v>53</v>
      </c>
      <c r="G523" s="1" t="s">
        <v>54</v>
      </c>
      <c r="H523" s="1" t="s">
        <v>71</v>
      </c>
      <c r="I523" s="1" t="s">
        <v>117</v>
      </c>
      <c r="J523" s="1">
        <v>2</v>
      </c>
      <c r="K523" s="1">
        <v>500</v>
      </c>
      <c r="L523" s="1">
        <f t="shared" si="74"/>
        <v>1000</v>
      </c>
      <c r="M523" s="1" t="s">
        <v>56</v>
      </c>
      <c r="N523" s="1" t="s">
        <v>57</v>
      </c>
      <c r="O523" s="1" t="s">
        <v>44</v>
      </c>
      <c r="P523" s="1" t="s">
        <v>85</v>
      </c>
      <c r="Q523" s="1" t="s">
        <v>45</v>
      </c>
      <c r="R523" s="1" t="s">
        <v>34</v>
      </c>
      <c r="S523" s="1" t="s">
        <v>2620</v>
      </c>
      <c r="T523" s="1">
        <v>-1</v>
      </c>
      <c r="U523" s="1" t="str">
        <f t="shared" si="72"/>
        <v>Keep</v>
      </c>
      <c r="V523" s="1" t="str">
        <f t="shared" si="75"/>
        <v>Ok</v>
      </c>
      <c r="W523" s="1" t="str">
        <f>IF(Raw_Data!K523=0,"Missing","Valid")</f>
        <v>Valid</v>
      </c>
      <c r="X523" s="3" t="str">
        <f t="shared" si="76"/>
        <v>Dispatch Error</v>
      </c>
      <c r="Y523" s="1" t="str">
        <f t="shared" si="77"/>
        <v>Ok</v>
      </c>
      <c r="Z523" s="1" t="str">
        <f t="shared" si="78"/>
        <v>Ok</v>
      </c>
      <c r="AA523" s="1">
        <f t="shared" si="73"/>
        <v>1000</v>
      </c>
      <c r="AB523" s="1" t="str">
        <f t="shared" si="79"/>
        <v>ok</v>
      </c>
      <c r="AC523" s="1" t="str">
        <f t="shared" si="80"/>
        <v>Not Returned</v>
      </c>
    </row>
    <row r="524" spans="1:29" x14ac:dyDescent="0.45">
      <c r="A524" s="1" t="s">
        <v>1021</v>
      </c>
      <c r="B524" s="2" cm="1">
        <f t="array" ref="B524:D524">DATEVALUE(VLOOKUP(A524,Raw_Data!A523:D2523,{2,3,4},0))</f>
        <v>45438</v>
      </c>
      <c r="C524" s="2">
        <v>45441</v>
      </c>
      <c r="D524" s="2">
        <v>45444</v>
      </c>
      <c r="E524" s="1" t="s">
        <v>2572</v>
      </c>
      <c r="F524" s="1" t="s">
        <v>2608</v>
      </c>
      <c r="G524" s="1" t="s">
        <v>41</v>
      </c>
      <c r="H524" s="1" t="s">
        <v>128</v>
      </c>
      <c r="I524" s="1" t="s">
        <v>129</v>
      </c>
      <c r="J524" s="1">
        <v>3</v>
      </c>
      <c r="K524" s="1">
        <v>2000</v>
      </c>
      <c r="L524" s="1">
        <f t="shared" si="74"/>
        <v>6000</v>
      </c>
      <c r="M524" s="1" t="s">
        <v>56</v>
      </c>
      <c r="N524" s="1" t="s">
        <v>30</v>
      </c>
      <c r="O524" s="1" t="s">
        <v>44</v>
      </c>
      <c r="P524" s="1" t="s">
        <v>32</v>
      </c>
      <c r="Q524" s="1" t="s">
        <v>33</v>
      </c>
      <c r="R524" s="1" t="s">
        <v>2620</v>
      </c>
      <c r="S524" s="1" t="s">
        <v>2620</v>
      </c>
      <c r="T524" s="1">
        <v>3</v>
      </c>
      <c r="U524" s="1" t="str">
        <f t="shared" si="72"/>
        <v>Keep</v>
      </c>
      <c r="V524" s="1" t="str">
        <f t="shared" si="75"/>
        <v>Ok</v>
      </c>
      <c r="W524" s="1" t="str">
        <f>IF(Raw_Data!K524=0,"Missing","Valid")</f>
        <v>Valid</v>
      </c>
      <c r="X524" s="3" t="str">
        <f t="shared" si="76"/>
        <v>OK</v>
      </c>
      <c r="Y524" s="1" t="str">
        <f t="shared" si="77"/>
        <v>Ok</v>
      </c>
      <c r="Z524" s="1" t="str">
        <f t="shared" si="78"/>
        <v>Ok</v>
      </c>
      <c r="AA524" s="1">
        <f t="shared" si="73"/>
        <v>6000</v>
      </c>
      <c r="AB524" s="1" t="str">
        <f t="shared" si="79"/>
        <v>ok</v>
      </c>
      <c r="AC524" s="1" t="str">
        <f t="shared" si="80"/>
        <v>Not Returned</v>
      </c>
    </row>
    <row r="525" spans="1:29" x14ac:dyDescent="0.45">
      <c r="A525" s="1" t="s">
        <v>1022</v>
      </c>
      <c r="B525" s="2" cm="1">
        <f t="array" ref="B525:D525">DATEVALUE(VLOOKUP(A525,Raw_Data!A524:D2524,{2,3,4},0))</f>
        <v>45542</v>
      </c>
      <c r="C525" s="2">
        <v>45545</v>
      </c>
      <c r="D525" s="2">
        <v>45546</v>
      </c>
      <c r="E525" s="1" t="s">
        <v>2548</v>
      </c>
      <c r="F525" s="1" t="s">
        <v>2607</v>
      </c>
      <c r="G525" s="1" t="s">
        <v>41</v>
      </c>
      <c r="H525" s="1" t="s">
        <v>42</v>
      </c>
      <c r="I525" s="1" t="s">
        <v>78</v>
      </c>
      <c r="J525" s="1">
        <v>3</v>
      </c>
      <c r="K525" s="1">
        <v>1000</v>
      </c>
      <c r="L525" s="1">
        <f t="shared" si="74"/>
        <v>3000</v>
      </c>
      <c r="M525" s="1" t="s">
        <v>56</v>
      </c>
      <c r="N525" s="1" t="s">
        <v>57</v>
      </c>
      <c r="O525" s="1" t="s">
        <v>79</v>
      </c>
      <c r="P525" s="1" t="s">
        <v>32</v>
      </c>
      <c r="Q525" s="1" t="s">
        <v>45</v>
      </c>
      <c r="R525" s="1" t="s">
        <v>34</v>
      </c>
      <c r="S525" s="1" t="s">
        <v>2620</v>
      </c>
      <c r="T525" s="1">
        <v>1</v>
      </c>
      <c r="U525" s="1" t="str">
        <f t="shared" si="72"/>
        <v>Keep</v>
      </c>
      <c r="V525" s="1" t="str">
        <f t="shared" si="75"/>
        <v>Ok</v>
      </c>
      <c r="W525" s="1" t="str">
        <f>IF(Raw_Data!K525=0,"Missing","Valid")</f>
        <v>Valid</v>
      </c>
      <c r="X525" s="3" t="str">
        <f t="shared" si="76"/>
        <v>OK</v>
      </c>
      <c r="Y525" s="1" t="str">
        <f t="shared" si="77"/>
        <v>Ok</v>
      </c>
      <c r="Z525" s="1" t="str">
        <f t="shared" si="78"/>
        <v>Ok</v>
      </c>
      <c r="AA525" s="1">
        <f t="shared" si="73"/>
        <v>3000</v>
      </c>
      <c r="AB525" s="1" t="str">
        <f t="shared" si="79"/>
        <v>ok</v>
      </c>
      <c r="AC525" s="1" t="str">
        <f t="shared" si="80"/>
        <v>Not Returned</v>
      </c>
    </row>
    <row r="526" spans="1:29" x14ac:dyDescent="0.45">
      <c r="A526" s="1" t="s">
        <v>1023</v>
      </c>
      <c r="B526" s="2" cm="1">
        <f t="array" ref="B526:D526">DATEVALUE(VLOOKUP(A526,Raw_Data!A525:D2525,{2,3,4},0))</f>
        <v>45550</v>
      </c>
      <c r="C526" s="2">
        <v>45549</v>
      </c>
      <c r="D526" s="2">
        <v>45550</v>
      </c>
      <c r="E526" s="1" t="s">
        <v>2573</v>
      </c>
      <c r="F526" s="1" t="s">
        <v>2608</v>
      </c>
      <c r="G526" s="1" t="s">
        <v>41</v>
      </c>
      <c r="H526" s="1" t="s">
        <v>42</v>
      </c>
      <c r="I526" s="1" t="s">
        <v>78</v>
      </c>
      <c r="J526" s="1">
        <v>3</v>
      </c>
      <c r="K526" s="1">
        <v>1000</v>
      </c>
      <c r="L526" s="1">
        <f t="shared" si="74"/>
        <v>3000</v>
      </c>
      <c r="M526" s="1" t="s">
        <v>2619</v>
      </c>
      <c r="N526" s="1" t="s">
        <v>30</v>
      </c>
      <c r="O526" s="1" t="s">
        <v>79</v>
      </c>
      <c r="P526" s="1" t="s">
        <v>58</v>
      </c>
      <c r="Q526" s="1" t="s">
        <v>33</v>
      </c>
      <c r="R526" s="1" t="s">
        <v>2620</v>
      </c>
      <c r="S526" s="1" t="s">
        <v>2620</v>
      </c>
      <c r="T526" s="1">
        <v>1</v>
      </c>
      <c r="U526" s="1" t="str">
        <f t="shared" si="72"/>
        <v>Keep</v>
      </c>
      <c r="V526" s="1" t="str">
        <f t="shared" si="75"/>
        <v>Ok</v>
      </c>
      <c r="W526" s="1" t="str">
        <f>IF(Raw_Data!K526=0,"Missing","Valid")</f>
        <v>Valid</v>
      </c>
      <c r="X526" s="3" t="str">
        <f t="shared" si="76"/>
        <v>Dispatch Error</v>
      </c>
      <c r="Y526" s="1" t="str">
        <f t="shared" si="77"/>
        <v>Ok</v>
      </c>
      <c r="Z526" s="1" t="str">
        <f t="shared" si="78"/>
        <v>Ok</v>
      </c>
      <c r="AA526" s="1">
        <f t="shared" si="73"/>
        <v>3000</v>
      </c>
      <c r="AB526" s="1" t="str">
        <f t="shared" si="79"/>
        <v>ok</v>
      </c>
      <c r="AC526" s="1" t="str">
        <f t="shared" si="80"/>
        <v>Not Returned</v>
      </c>
    </row>
    <row r="527" spans="1:29" x14ac:dyDescent="0.45">
      <c r="A527" s="1" t="s">
        <v>1024</v>
      </c>
      <c r="B527" s="2" cm="1">
        <f t="array" ref="B527:D527">DATEVALUE(VLOOKUP(A527,Raw_Data!A526:D2526,{2,3,4},0))</f>
        <v>45558</v>
      </c>
      <c r="C527" s="2">
        <v>45560</v>
      </c>
      <c r="D527" s="2">
        <v>45566</v>
      </c>
      <c r="E527" s="1" t="s">
        <v>2550</v>
      </c>
      <c r="F527" s="1" t="s">
        <v>168</v>
      </c>
      <c r="G527" s="1" t="s">
        <v>41</v>
      </c>
      <c r="H527" s="1" t="s">
        <v>27</v>
      </c>
      <c r="I527" s="1" t="s">
        <v>28</v>
      </c>
      <c r="J527" s="1">
        <v>0</v>
      </c>
      <c r="K527" s="1">
        <v>2000</v>
      </c>
      <c r="L527" s="1">
        <f t="shared" si="74"/>
        <v>0</v>
      </c>
      <c r="M527" s="1" t="s">
        <v>56</v>
      </c>
      <c r="N527" s="1" t="s">
        <v>57</v>
      </c>
      <c r="O527" s="1" t="s">
        <v>31</v>
      </c>
      <c r="P527" s="1" t="s">
        <v>32</v>
      </c>
      <c r="Q527" s="1" t="s">
        <v>45</v>
      </c>
      <c r="R527" s="1" t="s">
        <v>34</v>
      </c>
      <c r="S527" s="1" t="s">
        <v>2620</v>
      </c>
      <c r="T527" s="1">
        <v>6</v>
      </c>
      <c r="U527" s="1" t="str">
        <f t="shared" si="72"/>
        <v>Keep</v>
      </c>
      <c r="V527" s="1" t="str">
        <f t="shared" si="75"/>
        <v>Fix</v>
      </c>
      <c r="W527" s="1" t="str">
        <f>IF(Raw_Data!K527=0,"Missing","Valid")</f>
        <v>Valid</v>
      </c>
      <c r="X527" s="3" t="str">
        <f t="shared" si="76"/>
        <v>OK</v>
      </c>
      <c r="Y527" s="1" t="str">
        <f t="shared" si="77"/>
        <v>Ok</v>
      </c>
      <c r="Z527" s="1" t="str">
        <f t="shared" si="78"/>
        <v>Ok</v>
      </c>
      <c r="AA527" s="1">
        <f t="shared" si="73"/>
        <v>0</v>
      </c>
      <c r="AB527" s="1" t="str">
        <f t="shared" si="79"/>
        <v>ok</v>
      </c>
      <c r="AC527" s="1" t="str">
        <f t="shared" si="80"/>
        <v>Not Returned</v>
      </c>
    </row>
    <row r="528" spans="1:29" x14ac:dyDescent="0.45">
      <c r="A528" s="1" t="s">
        <v>1025</v>
      </c>
      <c r="B528" s="2" cm="1">
        <f t="array" ref="B528:D528">DATEVALUE(VLOOKUP(A528,Raw_Data!A527:D2527,{2,3,4},0))</f>
        <v>45307</v>
      </c>
      <c r="C528" s="2">
        <v>45308</v>
      </c>
      <c r="D528" s="2">
        <v>45312</v>
      </c>
      <c r="E528" s="1" t="s">
        <v>2542</v>
      </c>
      <c r="F528" s="1" t="s">
        <v>2609</v>
      </c>
      <c r="G528" s="1" t="s">
        <v>116</v>
      </c>
      <c r="H528" s="1" t="s">
        <v>27</v>
      </c>
      <c r="I528" s="1" t="s">
        <v>84</v>
      </c>
      <c r="J528" s="1">
        <v>2</v>
      </c>
      <c r="K528" s="1">
        <v>0</v>
      </c>
      <c r="L528" s="1">
        <f t="shared" si="74"/>
        <v>0</v>
      </c>
      <c r="M528" s="1" t="s">
        <v>2619</v>
      </c>
      <c r="N528" s="1" t="s">
        <v>30</v>
      </c>
      <c r="O528" s="1" t="s">
        <v>44</v>
      </c>
      <c r="P528" s="1" t="s">
        <v>32</v>
      </c>
      <c r="Q528" s="1" t="s">
        <v>33</v>
      </c>
      <c r="R528" s="1" t="s">
        <v>34</v>
      </c>
      <c r="S528" s="1" t="s">
        <v>2620</v>
      </c>
      <c r="T528" s="1">
        <v>4</v>
      </c>
      <c r="U528" s="1" t="str">
        <f t="shared" si="72"/>
        <v>Keep</v>
      </c>
      <c r="V528" s="1" t="str">
        <f t="shared" si="75"/>
        <v>Ok</v>
      </c>
      <c r="W528" s="1" t="str">
        <f>IF(Raw_Data!K528=0,"Missing","Valid")</f>
        <v>Missing</v>
      </c>
      <c r="X528" s="3" t="str">
        <f t="shared" si="76"/>
        <v>OK</v>
      </c>
      <c r="Y528" s="1" t="str">
        <f t="shared" si="77"/>
        <v>Fix</v>
      </c>
      <c r="Z528" s="1" t="str">
        <f t="shared" si="78"/>
        <v>Ok</v>
      </c>
      <c r="AA528" s="1">
        <f t="shared" si="73"/>
        <v>0</v>
      </c>
      <c r="AB528" s="1" t="str">
        <f t="shared" si="79"/>
        <v>ok</v>
      </c>
      <c r="AC528" s="1" t="str">
        <f t="shared" si="80"/>
        <v>Not Returned</v>
      </c>
    </row>
    <row r="529" spans="1:29" x14ac:dyDescent="0.45">
      <c r="A529" s="1" t="s">
        <v>1027</v>
      </c>
      <c r="B529" s="2" cm="1">
        <f t="array" ref="B529:D529">DATEVALUE(VLOOKUP(A529,Raw_Data!A528:D2528,{2,3,4},0))</f>
        <v>45392</v>
      </c>
      <c r="C529" s="2">
        <v>45393</v>
      </c>
      <c r="D529" s="2">
        <v>45396</v>
      </c>
      <c r="E529" s="1" t="s">
        <v>2564</v>
      </c>
      <c r="F529" s="1" t="s">
        <v>2606</v>
      </c>
      <c r="G529" s="1" t="s">
        <v>26</v>
      </c>
      <c r="H529" s="1" t="s">
        <v>128</v>
      </c>
      <c r="I529" s="1" t="s">
        <v>231</v>
      </c>
      <c r="J529" s="1">
        <v>0</v>
      </c>
      <c r="K529" s="1">
        <v>1000</v>
      </c>
      <c r="L529" s="1">
        <f t="shared" si="74"/>
        <v>0</v>
      </c>
      <c r="M529" s="1" t="s">
        <v>56</v>
      </c>
      <c r="N529" s="1" t="s">
        <v>57</v>
      </c>
      <c r="O529" s="1" t="s">
        <v>79</v>
      </c>
      <c r="P529" s="1" t="s">
        <v>85</v>
      </c>
      <c r="Q529" s="1" t="s">
        <v>45</v>
      </c>
      <c r="R529" s="1" t="s">
        <v>46</v>
      </c>
      <c r="S529" s="1" t="s">
        <v>47</v>
      </c>
      <c r="T529" s="1">
        <v>3</v>
      </c>
      <c r="U529" s="1" t="str">
        <f t="shared" si="72"/>
        <v>Keep</v>
      </c>
      <c r="V529" s="1" t="str">
        <f t="shared" si="75"/>
        <v>Fix</v>
      </c>
      <c r="W529" s="1" t="str">
        <f>IF(Raw_Data!K529=0,"Missing","Valid")</f>
        <v>Valid</v>
      </c>
      <c r="X529" s="3" t="str">
        <f t="shared" si="76"/>
        <v>OK</v>
      </c>
      <c r="Y529" s="1" t="str">
        <f t="shared" si="77"/>
        <v>Ok</v>
      </c>
      <c r="Z529" s="1" t="str">
        <f t="shared" si="78"/>
        <v>Ok</v>
      </c>
      <c r="AA529" s="1">
        <f t="shared" si="73"/>
        <v>0</v>
      </c>
      <c r="AB529" s="1" t="str">
        <f t="shared" si="79"/>
        <v>ok</v>
      </c>
      <c r="AC529" s="1" t="str">
        <f t="shared" si="80"/>
        <v>Late Delivery</v>
      </c>
    </row>
    <row r="530" spans="1:29" x14ac:dyDescent="0.45">
      <c r="A530" s="1" t="s">
        <v>1028</v>
      </c>
      <c r="B530" s="2" cm="1">
        <f t="array" ref="B530:D530">DATEVALUE(VLOOKUP(A530,Raw_Data!A529:D2529,{2,3,4},0))</f>
        <v>45530</v>
      </c>
      <c r="C530" s="2">
        <v>45530</v>
      </c>
      <c r="D530" s="2">
        <v>45531</v>
      </c>
      <c r="E530" s="1" t="s">
        <v>2594</v>
      </c>
      <c r="F530" s="1" t="s">
        <v>2607</v>
      </c>
      <c r="G530" s="1" t="s">
        <v>41</v>
      </c>
      <c r="H530" s="1" t="s">
        <v>42</v>
      </c>
      <c r="I530" s="1" t="s">
        <v>78</v>
      </c>
      <c r="J530" s="1">
        <v>3</v>
      </c>
      <c r="K530" s="1">
        <v>1000</v>
      </c>
      <c r="L530" s="1">
        <f t="shared" si="74"/>
        <v>3000</v>
      </c>
      <c r="M530" s="1" t="s">
        <v>2619</v>
      </c>
      <c r="N530" s="1" t="s">
        <v>93</v>
      </c>
      <c r="O530" s="1" t="s">
        <v>44</v>
      </c>
      <c r="P530" s="1" t="s">
        <v>58</v>
      </c>
      <c r="Q530" s="1" t="s">
        <v>33</v>
      </c>
      <c r="R530" s="1" t="s">
        <v>46</v>
      </c>
      <c r="S530" s="1" t="s">
        <v>245</v>
      </c>
      <c r="T530" s="1">
        <v>1</v>
      </c>
      <c r="U530" s="1" t="str">
        <f t="shared" si="72"/>
        <v>Keep</v>
      </c>
      <c r="V530" s="1" t="str">
        <f t="shared" si="75"/>
        <v>Ok</v>
      </c>
      <c r="W530" s="1" t="str">
        <f>IF(Raw_Data!K530=0,"Missing","Valid")</f>
        <v>Valid</v>
      </c>
      <c r="X530" s="3" t="str">
        <f t="shared" si="76"/>
        <v>OK</v>
      </c>
      <c r="Y530" s="1" t="str">
        <f t="shared" si="77"/>
        <v>Ok</v>
      </c>
      <c r="Z530" s="1" t="str">
        <f t="shared" si="78"/>
        <v>Ok</v>
      </c>
      <c r="AA530" s="1">
        <f t="shared" si="73"/>
        <v>3000</v>
      </c>
      <c r="AB530" s="1" t="str">
        <f t="shared" si="79"/>
        <v>ok</v>
      </c>
      <c r="AC530" s="1" t="str">
        <f t="shared" si="80"/>
        <v>Wrong Item</v>
      </c>
    </row>
    <row r="531" spans="1:29" x14ac:dyDescent="0.45">
      <c r="A531" s="1" t="s">
        <v>1029</v>
      </c>
      <c r="B531" s="2" cm="1">
        <f t="array" ref="B531:D531">DATEVALUE(VLOOKUP(A531,Raw_Data!A530:D2530,{2,3,4},0))</f>
        <v>45497</v>
      </c>
      <c r="C531" s="2">
        <v>45498</v>
      </c>
      <c r="D531" s="2">
        <v>45505</v>
      </c>
      <c r="E531" s="1" t="s">
        <v>2602</v>
      </c>
      <c r="F531" s="1" t="s">
        <v>2607</v>
      </c>
      <c r="G531" s="1" t="s">
        <v>41</v>
      </c>
      <c r="H531" s="1" t="s">
        <v>71</v>
      </c>
      <c r="I531" s="1" t="s">
        <v>92</v>
      </c>
      <c r="J531" s="1">
        <v>0</v>
      </c>
      <c r="K531" s="1">
        <v>100</v>
      </c>
      <c r="L531" s="1">
        <f t="shared" si="74"/>
        <v>0</v>
      </c>
      <c r="M531" s="1" t="s">
        <v>29</v>
      </c>
      <c r="N531" s="1" t="s">
        <v>30</v>
      </c>
      <c r="O531" s="1" t="s">
        <v>64</v>
      </c>
      <c r="P531" s="1" t="s">
        <v>32</v>
      </c>
      <c r="Q531" s="1" t="s">
        <v>33</v>
      </c>
      <c r="R531" s="1" t="s">
        <v>46</v>
      </c>
      <c r="S531" s="1" t="s">
        <v>2621</v>
      </c>
      <c r="T531" s="1">
        <v>7</v>
      </c>
      <c r="U531" s="1" t="str">
        <f t="shared" si="72"/>
        <v>Keep</v>
      </c>
      <c r="V531" s="1" t="str">
        <f t="shared" si="75"/>
        <v>Fix</v>
      </c>
      <c r="W531" s="1" t="str">
        <f>IF(Raw_Data!K531=0,"Missing","Valid")</f>
        <v>Valid</v>
      </c>
      <c r="X531" s="3" t="str">
        <f t="shared" si="76"/>
        <v>OK</v>
      </c>
      <c r="Y531" s="1" t="str">
        <f t="shared" si="77"/>
        <v>Ok</v>
      </c>
      <c r="Z531" s="1" t="str">
        <f t="shared" si="78"/>
        <v>Ok</v>
      </c>
      <c r="AA531" s="1">
        <f t="shared" si="73"/>
        <v>0</v>
      </c>
      <c r="AB531" s="1" t="str">
        <f t="shared" si="79"/>
        <v>ok</v>
      </c>
      <c r="AC531" s="1" t="str">
        <f t="shared" si="80"/>
        <v>Unknwon</v>
      </c>
    </row>
    <row r="532" spans="1:29" x14ac:dyDescent="0.45">
      <c r="A532" s="1" t="s">
        <v>1030</v>
      </c>
      <c r="B532" s="2" cm="1">
        <f t="array" ref="B532:D532">DATEVALUE(VLOOKUP(A532,Raw_Data!A531:D2531,{2,3,4},0))</f>
        <v>45612</v>
      </c>
      <c r="C532" s="2">
        <v>45615</v>
      </c>
      <c r="D532" s="2">
        <v>45622</v>
      </c>
      <c r="E532" s="1" t="s">
        <v>2557</v>
      </c>
      <c r="F532" s="1" t="s">
        <v>147</v>
      </c>
      <c r="G532" s="1" t="s">
        <v>147</v>
      </c>
      <c r="H532" s="1" t="s">
        <v>128</v>
      </c>
      <c r="I532" s="1" t="s">
        <v>129</v>
      </c>
      <c r="J532" s="1">
        <v>1</v>
      </c>
      <c r="K532" s="1">
        <v>500</v>
      </c>
      <c r="L532" s="1">
        <f t="shared" si="74"/>
        <v>500</v>
      </c>
      <c r="M532" s="1" t="s">
        <v>29</v>
      </c>
      <c r="N532" s="1" t="s">
        <v>57</v>
      </c>
      <c r="O532" s="1" t="s">
        <v>31</v>
      </c>
      <c r="P532" s="1" t="s">
        <v>32</v>
      </c>
      <c r="Q532" s="1" t="s">
        <v>33</v>
      </c>
      <c r="R532" s="1" t="s">
        <v>2620</v>
      </c>
      <c r="S532" s="1" t="s">
        <v>2620</v>
      </c>
      <c r="T532" s="1">
        <v>7</v>
      </c>
      <c r="U532" s="1" t="str">
        <f t="shared" si="72"/>
        <v>Keep</v>
      </c>
      <c r="V532" s="1" t="str">
        <f t="shared" si="75"/>
        <v>Ok</v>
      </c>
      <c r="W532" s="1" t="str">
        <f>IF(Raw_Data!K532=0,"Missing","Valid")</f>
        <v>Valid</v>
      </c>
      <c r="X532" s="3" t="str">
        <f t="shared" si="76"/>
        <v>OK</v>
      </c>
      <c r="Y532" s="1" t="str">
        <f t="shared" si="77"/>
        <v>Ok</v>
      </c>
      <c r="Z532" s="1" t="str">
        <f t="shared" si="78"/>
        <v>Ok</v>
      </c>
      <c r="AA532" s="1">
        <f t="shared" si="73"/>
        <v>500</v>
      </c>
      <c r="AB532" s="1" t="str">
        <f t="shared" si="79"/>
        <v>ok</v>
      </c>
      <c r="AC532" s="1" t="str">
        <f t="shared" si="80"/>
        <v>Not Returned</v>
      </c>
    </row>
    <row r="533" spans="1:29" x14ac:dyDescent="0.45">
      <c r="A533" s="1" t="s">
        <v>1031</v>
      </c>
      <c r="B533" s="2" cm="1">
        <f t="array" ref="B533:D533">DATEVALUE(VLOOKUP(A533,Raw_Data!A532:D2532,{2,3,4},0))</f>
        <v>45554</v>
      </c>
      <c r="C533" s="2">
        <v>45553</v>
      </c>
      <c r="D533" s="2">
        <v>45555</v>
      </c>
      <c r="E533" s="1" t="s">
        <v>2526</v>
      </c>
      <c r="F533" s="1" t="s">
        <v>147</v>
      </c>
      <c r="G533" s="1" t="s">
        <v>147</v>
      </c>
      <c r="H533" s="1" t="s">
        <v>42</v>
      </c>
      <c r="I533" s="1" t="s">
        <v>122</v>
      </c>
      <c r="J533" s="1">
        <v>-1</v>
      </c>
      <c r="K533" s="1">
        <v>500</v>
      </c>
      <c r="L533" s="1">
        <f t="shared" si="74"/>
        <v>-500</v>
      </c>
      <c r="M533" s="1" t="s">
        <v>29</v>
      </c>
      <c r="N533" s="1" t="s">
        <v>57</v>
      </c>
      <c r="O533" s="1" t="s">
        <v>31</v>
      </c>
      <c r="P533" s="1" t="s">
        <v>32</v>
      </c>
      <c r="Q533" s="1" t="s">
        <v>33</v>
      </c>
      <c r="R533" s="1" t="s">
        <v>46</v>
      </c>
      <c r="S533" s="1" t="s">
        <v>2621</v>
      </c>
      <c r="T533" s="1">
        <v>2</v>
      </c>
      <c r="U533" s="1" t="str">
        <f t="shared" si="72"/>
        <v>Keep</v>
      </c>
      <c r="V533" s="1" t="str">
        <f t="shared" si="75"/>
        <v>Fix</v>
      </c>
      <c r="W533" s="1" t="str">
        <f>IF(Raw_Data!K533=0,"Missing","Valid")</f>
        <v>Valid</v>
      </c>
      <c r="X533" s="3" t="str">
        <f t="shared" si="76"/>
        <v>Dispatch Error</v>
      </c>
      <c r="Y533" s="1" t="str">
        <f t="shared" si="77"/>
        <v>Ok</v>
      </c>
      <c r="Z533" s="1" t="str">
        <f t="shared" si="78"/>
        <v>Ok</v>
      </c>
      <c r="AA533" s="1">
        <f t="shared" si="73"/>
        <v>-500</v>
      </c>
      <c r="AB533" s="1" t="str">
        <f t="shared" si="79"/>
        <v>ok</v>
      </c>
      <c r="AC533" s="1" t="str">
        <f t="shared" si="80"/>
        <v>Unknwon</v>
      </c>
    </row>
    <row r="534" spans="1:29" x14ac:dyDescent="0.45">
      <c r="A534" s="1" t="s">
        <v>1032</v>
      </c>
      <c r="B534" s="2" cm="1">
        <f t="array" ref="B534:D534">DATEVALUE(VLOOKUP(A534,Raw_Data!A533:D2533,{2,3,4},0))</f>
        <v>45647</v>
      </c>
      <c r="C534" s="2">
        <v>45645</v>
      </c>
      <c r="D534" s="2">
        <v>45648</v>
      </c>
      <c r="E534" s="1" t="s">
        <v>2577</v>
      </c>
      <c r="F534" s="1" t="s">
        <v>147</v>
      </c>
      <c r="G534" s="1" t="s">
        <v>147</v>
      </c>
      <c r="H534" s="1" t="s">
        <v>42</v>
      </c>
      <c r="I534" s="1" t="s">
        <v>122</v>
      </c>
      <c r="J534" s="1">
        <v>-1</v>
      </c>
      <c r="K534" s="1">
        <v>100</v>
      </c>
      <c r="L534" s="1">
        <f t="shared" si="74"/>
        <v>-100</v>
      </c>
      <c r="M534" s="1" t="s">
        <v>2619</v>
      </c>
      <c r="N534" s="1" t="s">
        <v>57</v>
      </c>
      <c r="O534" s="1" t="s">
        <v>44</v>
      </c>
      <c r="P534" s="1" t="s">
        <v>58</v>
      </c>
      <c r="Q534" s="1" t="s">
        <v>33</v>
      </c>
      <c r="R534" s="1" t="s">
        <v>46</v>
      </c>
      <c r="S534" s="1" t="s">
        <v>254</v>
      </c>
      <c r="T534" s="1">
        <v>3</v>
      </c>
      <c r="U534" s="1" t="str">
        <f t="shared" si="72"/>
        <v>Keep</v>
      </c>
      <c r="V534" s="1" t="str">
        <f t="shared" si="75"/>
        <v>Fix</v>
      </c>
      <c r="W534" s="1" t="str">
        <f>IF(Raw_Data!K534=0,"Missing","Valid")</f>
        <v>Valid</v>
      </c>
      <c r="X534" s="3" t="str">
        <f t="shared" si="76"/>
        <v>Dispatch Error</v>
      </c>
      <c r="Y534" s="1" t="str">
        <f t="shared" si="77"/>
        <v>Ok</v>
      </c>
      <c r="Z534" s="1" t="str">
        <f t="shared" si="78"/>
        <v>Ok</v>
      </c>
      <c r="AA534" s="1">
        <f t="shared" si="73"/>
        <v>-100</v>
      </c>
      <c r="AB534" s="1" t="str">
        <f t="shared" si="79"/>
        <v>ok</v>
      </c>
      <c r="AC534" s="1" t="str">
        <f t="shared" si="80"/>
        <v>Damaged</v>
      </c>
    </row>
    <row r="535" spans="1:29" x14ac:dyDescent="0.45">
      <c r="A535" s="1" t="s">
        <v>1033</v>
      </c>
      <c r="B535" s="2" cm="1">
        <f t="array" ref="B535:D535">DATEVALUE(VLOOKUP(A535,Raw_Data!A534:D2534,{2,3,4},0))</f>
        <v>45378</v>
      </c>
      <c r="C535" s="2">
        <v>45379</v>
      </c>
      <c r="D535" s="2">
        <v>45383</v>
      </c>
      <c r="E535" s="1" t="s">
        <v>2561</v>
      </c>
      <c r="F535" s="1" t="s">
        <v>69</v>
      </c>
      <c r="G535" s="1" t="s">
        <v>70</v>
      </c>
      <c r="H535" s="1" t="s">
        <v>71</v>
      </c>
      <c r="I535" s="1" t="s">
        <v>72</v>
      </c>
      <c r="J535" s="1">
        <v>-1</v>
      </c>
      <c r="K535" s="1">
        <v>1000</v>
      </c>
      <c r="L535" s="1">
        <f t="shared" si="74"/>
        <v>-1000</v>
      </c>
      <c r="M535" s="1" t="s">
        <v>29</v>
      </c>
      <c r="N535" s="1" t="s">
        <v>93</v>
      </c>
      <c r="O535" s="1" t="s">
        <v>79</v>
      </c>
      <c r="P535" s="1" t="s">
        <v>32</v>
      </c>
      <c r="Q535" s="1" t="s">
        <v>33</v>
      </c>
      <c r="R535" s="1" t="s">
        <v>34</v>
      </c>
      <c r="S535" s="1" t="s">
        <v>2620</v>
      </c>
      <c r="T535" s="1">
        <v>4</v>
      </c>
      <c r="U535" s="1" t="str">
        <f t="shared" si="72"/>
        <v>Keep</v>
      </c>
      <c r="V535" s="1" t="str">
        <f t="shared" si="75"/>
        <v>Fix</v>
      </c>
      <c r="W535" s="1" t="str">
        <f>IF(Raw_Data!K535=0,"Missing","Valid")</f>
        <v>Valid</v>
      </c>
      <c r="X535" s="3" t="str">
        <f t="shared" si="76"/>
        <v>OK</v>
      </c>
      <c r="Y535" s="1" t="str">
        <f t="shared" si="77"/>
        <v>Ok</v>
      </c>
      <c r="Z535" s="1" t="str">
        <f t="shared" si="78"/>
        <v>Ok</v>
      </c>
      <c r="AA535" s="1">
        <f t="shared" si="73"/>
        <v>-1000</v>
      </c>
      <c r="AB535" s="1" t="str">
        <f t="shared" si="79"/>
        <v>ok</v>
      </c>
      <c r="AC535" s="1" t="str">
        <f t="shared" si="80"/>
        <v>Not Returned</v>
      </c>
    </row>
    <row r="536" spans="1:29" x14ac:dyDescent="0.45">
      <c r="A536" s="1" t="s">
        <v>1034</v>
      </c>
      <c r="B536" s="2" cm="1">
        <f t="array" ref="B536:D536">DATEVALUE(VLOOKUP(A536,Raw_Data!A535:D2535,{2,3,4},0))</f>
        <v>45545</v>
      </c>
      <c r="C536" s="2">
        <v>45547</v>
      </c>
      <c r="D536" s="2">
        <v>45552</v>
      </c>
      <c r="E536" s="1" t="s">
        <v>2572</v>
      </c>
      <c r="F536" s="1" t="s">
        <v>168</v>
      </c>
      <c r="G536" s="1" t="s">
        <v>41</v>
      </c>
      <c r="H536" s="1" t="s">
        <v>71</v>
      </c>
      <c r="I536" s="1" t="s">
        <v>72</v>
      </c>
      <c r="J536" s="1">
        <v>2</v>
      </c>
      <c r="K536" s="1">
        <v>2000</v>
      </c>
      <c r="L536" s="1">
        <f t="shared" si="74"/>
        <v>4000</v>
      </c>
      <c r="M536" s="1" t="s">
        <v>29</v>
      </c>
      <c r="N536" s="1" t="s">
        <v>57</v>
      </c>
      <c r="O536" s="1" t="s">
        <v>31</v>
      </c>
      <c r="P536" s="1" t="s">
        <v>85</v>
      </c>
      <c r="Q536" s="1" t="s">
        <v>45</v>
      </c>
      <c r="R536" s="1" t="s">
        <v>46</v>
      </c>
      <c r="S536" s="1" t="s">
        <v>254</v>
      </c>
      <c r="T536" s="1">
        <v>5</v>
      </c>
      <c r="U536" s="1" t="str">
        <f t="shared" si="72"/>
        <v>Keep</v>
      </c>
      <c r="V536" s="1" t="str">
        <f t="shared" si="75"/>
        <v>Ok</v>
      </c>
      <c r="W536" s="1" t="str">
        <f>IF(Raw_Data!K536=0,"Missing","Valid")</f>
        <v>Valid</v>
      </c>
      <c r="X536" s="3" t="str">
        <f t="shared" si="76"/>
        <v>OK</v>
      </c>
      <c r="Y536" s="1" t="str">
        <f t="shared" si="77"/>
        <v>Ok</v>
      </c>
      <c r="Z536" s="1" t="str">
        <f t="shared" si="78"/>
        <v>Ok</v>
      </c>
      <c r="AA536" s="1">
        <f t="shared" si="73"/>
        <v>4000</v>
      </c>
      <c r="AB536" s="1" t="str">
        <f t="shared" si="79"/>
        <v>ok</v>
      </c>
      <c r="AC536" s="1" t="str">
        <f t="shared" si="80"/>
        <v>Damaged</v>
      </c>
    </row>
    <row r="537" spans="1:29" x14ac:dyDescent="0.45">
      <c r="A537" s="1" t="s">
        <v>1035</v>
      </c>
      <c r="B537" s="2" cm="1">
        <f t="array" ref="B537:D537">DATEVALUE(VLOOKUP(A537,Raw_Data!A536:D2536,{2,3,4},0))</f>
        <v>45436</v>
      </c>
      <c r="C537" s="2">
        <v>45435</v>
      </c>
      <c r="D537" s="2">
        <v>45435</v>
      </c>
      <c r="E537" s="1" t="s">
        <v>2550</v>
      </c>
      <c r="F537" s="1" t="s">
        <v>69</v>
      </c>
      <c r="G537" s="1" t="s">
        <v>70</v>
      </c>
      <c r="H537" s="1" t="s">
        <v>27</v>
      </c>
      <c r="I537" s="1" t="s">
        <v>55</v>
      </c>
      <c r="J537" s="1">
        <v>-1</v>
      </c>
      <c r="K537" s="1">
        <v>2000</v>
      </c>
      <c r="L537" s="1">
        <f t="shared" si="74"/>
        <v>-2000</v>
      </c>
      <c r="M537" s="1" t="s">
        <v>56</v>
      </c>
      <c r="N537" s="1" t="s">
        <v>57</v>
      </c>
      <c r="O537" s="1" t="s">
        <v>44</v>
      </c>
      <c r="P537" s="1" t="s">
        <v>85</v>
      </c>
      <c r="Q537" s="1" t="s">
        <v>45</v>
      </c>
      <c r="R537" s="1" t="s">
        <v>34</v>
      </c>
      <c r="S537" s="1" t="s">
        <v>2620</v>
      </c>
      <c r="T537" s="1">
        <v>0</v>
      </c>
      <c r="U537" s="1" t="str">
        <f t="shared" si="72"/>
        <v>Keep</v>
      </c>
      <c r="V537" s="1" t="str">
        <f t="shared" si="75"/>
        <v>Fix</v>
      </c>
      <c r="W537" s="1" t="str">
        <f>IF(Raw_Data!K537=0,"Missing","Valid")</f>
        <v>Valid</v>
      </c>
      <c r="X537" s="3" t="str">
        <f t="shared" si="76"/>
        <v>Dispatch Error</v>
      </c>
      <c r="Y537" s="1" t="str">
        <f t="shared" si="77"/>
        <v>Ok</v>
      </c>
      <c r="Z537" s="1" t="str">
        <f t="shared" si="78"/>
        <v>Ok</v>
      </c>
      <c r="AA537" s="1">
        <f t="shared" si="73"/>
        <v>-2000</v>
      </c>
      <c r="AB537" s="1" t="str">
        <f t="shared" si="79"/>
        <v>ok</v>
      </c>
      <c r="AC537" s="1" t="str">
        <f t="shared" si="80"/>
        <v>Not Returned</v>
      </c>
    </row>
    <row r="538" spans="1:29" x14ac:dyDescent="0.45">
      <c r="A538" s="1" t="s">
        <v>1036</v>
      </c>
      <c r="B538" s="2" cm="1">
        <f t="array" ref="B538:D538">DATEVALUE(VLOOKUP(A538,Raw_Data!A537:D2537,{2,3,4},0))</f>
        <v>45605</v>
      </c>
      <c r="C538" s="2">
        <v>45607</v>
      </c>
      <c r="D538" s="2">
        <v>45612</v>
      </c>
      <c r="E538" s="1" t="s">
        <v>2596</v>
      </c>
      <c r="F538" s="1" t="s">
        <v>2606</v>
      </c>
      <c r="G538" s="1" t="s">
        <v>26</v>
      </c>
      <c r="H538" s="1" t="s">
        <v>27</v>
      </c>
      <c r="I538" s="1" t="s">
        <v>84</v>
      </c>
      <c r="J538" s="1">
        <v>0</v>
      </c>
      <c r="K538" s="1">
        <v>1000</v>
      </c>
      <c r="L538" s="1">
        <f t="shared" si="74"/>
        <v>0</v>
      </c>
      <c r="M538" s="1" t="s">
        <v>63</v>
      </c>
      <c r="N538" s="1" t="s">
        <v>57</v>
      </c>
      <c r="O538" s="1" t="s">
        <v>31</v>
      </c>
      <c r="P538" s="1" t="s">
        <v>32</v>
      </c>
      <c r="Q538" s="1" t="s">
        <v>45</v>
      </c>
      <c r="R538" s="1" t="s">
        <v>46</v>
      </c>
      <c r="S538" s="1" t="s">
        <v>2621</v>
      </c>
      <c r="T538" s="1">
        <v>5</v>
      </c>
      <c r="U538" s="1" t="str">
        <f t="shared" si="72"/>
        <v>Keep</v>
      </c>
      <c r="V538" s="1" t="str">
        <f t="shared" si="75"/>
        <v>Fix</v>
      </c>
      <c r="W538" s="1" t="str">
        <f>IF(Raw_Data!K538=0,"Missing","Valid")</f>
        <v>Valid</v>
      </c>
      <c r="X538" s="3" t="str">
        <f t="shared" si="76"/>
        <v>OK</v>
      </c>
      <c r="Y538" s="1" t="str">
        <f t="shared" si="77"/>
        <v>Ok</v>
      </c>
      <c r="Z538" s="1" t="str">
        <f t="shared" si="78"/>
        <v>Ok</v>
      </c>
      <c r="AA538" s="1">
        <f t="shared" si="73"/>
        <v>0</v>
      </c>
      <c r="AB538" s="1" t="str">
        <f t="shared" si="79"/>
        <v>ok</v>
      </c>
      <c r="AC538" s="1" t="str">
        <f t="shared" si="80"/>
        <v>Unknwon</v>
      </c>
    </row>
    <row r="539" spans="1:29" x14ac:dyDescent="0.45">
      <c r="A539" s="1" t="s">
        <v>1037</v>
      </c>
      <c r="B539" s="2" cm="1">
        <f t="array" ref="B539:D539">DATEVALUE(VLOOKUP(A539,Raw_Data!A538:D2538,{2,3,4},0))</f>
        <v>45631</v>
      </c>
      <c r="C539" s="2">
        <v>45631</v>
      </c>
      <c r="D539" s="2">
        <v>45631</v>
      </c>
      <c r="E539" s="1" t="s">
        <v>2584</v>
      </c>
      <c r="F539" s="1" t="s">
        <v>53</v>
      </c>
      <c r="G539" s="1" t="s">
        <v>54</v>
      </c>
      <c r="H539" s="1" t="s">
        <v>71</v>
      </c>
      <c r="I539" s="1" t="s">
        <v>72</v>
      </c>
      <c r="J539" s="1">
        <v>1</v>
      </c>
      <c r="K539" s="1">
        <v>500</v>
      </c>
      <c r="L539" s="1">
        <f t="shared" si="74"/>
        <v>500</v>
      </c>
      <c r="M539" s="1" t="s">
        <v>63</v>
      </c>
      <c r="N539" s="1" t="s">
        <v>30</v>
      </c>
      <c r="O539" s="1" t="s">
        <v>44</v>
      </c>
      <c r="P539" s="1" t="s">
        <v>58</v>
      </c>
      <c r="Q539" s="1" t="s">
        <v>33</v>
      </c>
      <c r="R539" s="1" t="s">
        <v>34</v>
      </c>
      <c r="S539" s="1" t="s">
        <v>2620</v>
      </c>
      <c r="T539" s="1">
        <v>0</v>
      </c>
      <c r="U539" s="1" t="str">
        <f t="shared" si="72"/>
        <v>Keep</v>
      </c>
      <c r="V539" s="1" t="str">
        <f t="shared" si="75"/>
        <v>Ok</v>
      </c>
      <c r="W539" s="1" t="str">
        <f>IF(Raw_Data!K539=0,"Missing","Valid")</f>
        <v>Valid</v>
      </c>
      <c r="X539" s="3" t="str">
        <f t="shared" si="76"/>
        <v>OK</v>
      </c>
      <c r="Y539" s="1" t="str">
        <f t="shared" si="77"/>
        <v>Ok</v>
      </c>
      <c r="Z539" s="1" t="str">
        <f t="shared" si="78"/>
        <v>Ok</v>
      </c>
      <c r="AA539" s="1">
        <f t="shared" si="73"/>
        <v>500</v>
      </c>
      <c r="AB539" s="1" t="str">
        <f t="shared" si="79"/>
        <v>ok</v>
      </c>
      <c r="AC539" s="1" t="str">
        <f t="shared" si="80"/>
        <v>Not Returned</v>
      </c>
    </row>
    <row r="540" spans="1:29" x14ac:dyDescent="0.45">
      <c r="A540" s="1" t="s">
        <v>1038</v>
      </c>
      <c r="B540" s="2" cm="1">
        <f t="array" ref="B540:D540">DATEVALUE(VLOOKUP(A540,Raw_Data!A539:D2539,{2,3,4},0))</f>
        <v>45599</v>
      </c>
      <c r="C540" s="2">
        <v>45597</v>
      </c>
      <c r="D540" s="2">
        <v>45604</v>
      </c>
      <c r="E540" s="1" t="s">
        <v>2563</v>
      </c>
      <c r="F540" s="1" t="s">
        <v>147</v>
      </c>
      <c r="G540" s="1" t="s">
        <v>147</v>
      </c>
      <c r="H540" s="1" t="s">
        <v>128</v>
      </c>
      <c r="I540" s="1" t="s">
        <v>129</v>
      </c>
      <c r="J540" s="1">
        <v>2</v>
      </c>
      <c r="K540" s="1">
        <v>500</v>
      </c>
      <c r="L540" s="1">
        <f t="shared" si="74"/>
        <v>1000</v>
      </c>
      <c r="M540" s="1" t="s">
        <v>56</v>
      </c>
      <c r="N540" s="1" t="s">
        <v>57</v>
      </c>
      <c r="O540" s="1" t="s">
        <v>79</v>
      </c>
      <c r="P540" s="1" t="s">
        <v>85</v>
      </c>
      <c r="Q540" s="1" t="s">
        <v>33</v>
      </c>
      <c r="R540" s="1" t="s">
        <v>46</v>
      </c>
      <c r="S540" s="1" t="s">
        <v>2621</v>
      </c>
      <c r="T540" s="1">
        <v>7</v>
      </c>
      <c r="U540" s="1" t="str">
        <f t="shared" si="72"/>
        <v>Keep</v>
      </c>
      <c r="V540" s="1" t="str">
        <f t="shared" si="75"/>
        <v>Ok</v>
      </c>
      <c r="W540" s="1" t="str">
        <f>IF(Raw_Data!K540=0,"Missing","Valid")</f>
        <v>Valid</v>
      </c>
      <c r="X540" s="3" t="str">
        <f t="shared" si="76"/>
        <v>Dispatch Error</v>
      </c>
      <c r="Y540" s="1" t="str">
        <f t="shared" si="77"/>
        <v>Ok</v>
      </c>
      <c r="Z540" s="1" t="str">
        <f t="shared" si="78"/>
        <v>Ok</v>
      </c>
      <c r="AA540" s="1">
        <f t="shared" si="73"/>
        <v>1000</v>
      </c>
      <c r="AB540" s="1" t="str">
        <f t="shared" si="79"/>
        <v>ok</v>
      </c>
      <c r="AC540" s="1" t="str">
        <f t="shared" si="80"/>
        <v>Unknwon</v>
      </c>
    </row>
    <row r="541" spans="1:29" x14ac:dyDescent="0.45">
      <c r="A541" s="1" t="s">
        <v>1039</v>
      </c>
      <c r="B541" s="2" cm="1">
        <f t="array" ref="B541:D541">DATEVALUE(VLOOKUP(A541,Raw_Data!A540:D2540,{2,3,4},0))</f>
        <v>45485</v>
      </c>
      <c r="C541" s="2">
        <v>45487</v>
      </c>
      <c r="D541" s="2">
        <v>45490</v>
      </c>
      <c r="E541" s="1" t="s">
        <v>2567</v>
      </c>
      <c r="F541" s="1" t="s">
        <v>2607</v>
      </c>
      <c r="G541" s="1" t="s">
        <v>41</v>
      </c>
      <c r="H541" s="1" t="s">
        <v>42</v>
      </c>
      <c r="I541" s="1" t="s">
        <v>122</v>
      </c>
      <c r="J541" s="1">
        <v>0</v>
      </c>
      <c r="K541" s="1">
        <v>500</v>
      </c>
      <c r="L541" s="1">
        <f t="shared" si="74"/>
        <v>0</v>
      </c>
      <c r="M541" s="1" t="s">
        <v>56</v>
      </c>
      <c r="N541" s="1" t="s">
        <v>93</v>
      </c>
      <c r="O541" s="1" t="s">
        <v>64</v>
      </c>
      <c r="P541" s="1" t="s">
        <v>32</v>
      </c>
      <c r="Q541" s="1" t="s">
        <v>45</v>
      </c>
      <c r="R541" s="1" t="s">
        <v>34</v>
      </c>
      <c r="S541" s="1" t="s">
        <v>2620</v>
      </c>
      <c r="T541" s="1">
        <v>3</v>
      </c>
      <c r="U541" s="1" t="str">
        <f t="shared" si="72"/>
        <v>Keep</v>
      </c>
      <c r="V541" s="1" t="str">
        <f t="shared" si="75"/>
        <v>Fix</v>
      </c>
      <c r="W541" s="1" t="str">
        <f>IF(Raw_Data!K541=0,"Missing","Valid")</f>
        <v>Valid</v>
      </c>
      <c r="X541" s="3" t="str">
        <f t="shared" si="76"/>
        <v>OK</v>
      </c>
      <c r="Y541" s="1" t="str">
        <f t="shared" si="77"/>
        <v>Ok</v>
      </c>
      <c r="Z541" s="1" t="str">
        <f t="shared" si="78"/>
        <v>Ok</v>
      </c>
      <c r="AA541" s="1">
        <f t="shared" si="73"/>
        <v>0</v>
      </c>
      <c r="AB541" s="1" t="str">
        <f t="shared" si="79"/>
        <v>ok</v>
      </c>
      <c r="AC541" s="1" t="str">
        <f t="shared" si="80"/>
        <v>Not Returned</v>
      </c>
    </row>
    <row r="542" spans="1:29" x14ac:dyDescent="0.45">
      <c r="A542" s="1" t="s">
        <v>1040</v>
      </c>
      <c r="B542" s="2" cm="1">
        <f t="array" ref="B542:D542">DATEVALUE(VLOOKUP(A542,Raw_Data!A541:D2541,{2,3,4},0))</f>
        <v>45336</v>
      </c>
      <c r="C542" s="2">
        <v>45336</v>
      </c>
      <c r="D542" s="2">
        <v>45342</v>
      </c>
      <c r="E542" s="1" t="s">
        <v>2541</v>
      </c>
      <c r="F542" s="1" t="s">
        <v>168</v>
      </c>
      <c r="G542" s="1" t="s">
        <v>41</v>
      </c>
      <c r="H542" s="1" t="s">
        <v>27</v>
      </c>
      <c r="I542" s="1" t="s">
        <v>28</v>
      </c>
      <c r="J542" s="1">
        <v>1</v>
      </c>
      <c r="K542" s="1">
        <v>1000</v>
      </c>
      <c r="L542" s="1">
        <f t="shared" si="74"/>
        <v>1000</v>
      </c>
      <c r="M542" s="1" t="s">
        <v>2619</v>
      </c>
      <c r="N542" s="1" t="s">
        <v>57</v>
      </c>
      <c r="O542" s="1" t="s">
        <v>79</v>
      </c>
      <c r="P542" s="1" t="s">
        <v>32</v>
      </c>
      <c r="Q542" s="1" t="s">
        <v>45</v>
      </c>
      <c r="R542" s="1" t="s">
        <v>46</v>
      </c>
      <c r="S542" s="1" t="s">
        <v>245</v>
      </c>
      <c r="T542" s="1">
        <v>6</v>
      </c>
      <c r="U542" s="1" t="str">
        <f t="shared" si="72"/>
        <v>Keep</v>
      </c>
      <c r="V542" s="1" t="str">
        <f t="shared" si="75"/>
        <v>Ok</v>
      </c>
      <c r="W542" s="1" t="str">
        <f>IF(Raw_Data!K542=0,"Missing","Valid")</f>
        <v>Valid</v>
      </c>
      <c r="X542" s="3" t="str">
        <f t="shared" si="76"/>
        <v>OK</v>
      </c>
      <c r="Y542" s="1" t="str">
        <f t="shared" si="77"/>
        <v>Ok</v>
      </c>
      <c r="Z542" s="1" t="str">
        <f t="shared" si="78"/>
        <v>Ok</v>
      </c>
      <c r="AA542" s="1">
        <f t="shared" si="73"/>
        <v>1000</v>
      </c>
      <c r="AB542" s="1" t="str">
        <f t="shared" si="79"/>
        <v>ok</v>
      </c>
      <c r="AC542" s="1" t="str">
        <f t="shared" si="80"/>
        <v>Wrong Item</v>
      </c>
    </row>
    <row r="543" spans="1:29" x14ac:dyDescent="0.45">
      <c r="A543" s="1" t="s">
        <v>1041</v>
      </c>
      <c r="B543" s="2" cm="1">
        <f t="array" ref="B543:D543">DATEVALUE(VLOOKUP(A543,Raw_Data!A542:D2542,{2,3,4},0))</f>
        <v>45389</v>
      </c>
      <c r="C543" s="2">
        <v>45392</v>
      </c>
      <c r="D543" s="2">
        <v>45394</v>
      </c>
      <c r="E543" s="1" t="s">
        <v>2559</v>
      </c>
      <c r="F543" s="1" t="s">
        <v>2606</v>
      </c>
      <c r="G543" s="1" t="s">
        <v>26</v>
      </c>
      <c r="H543" s="1" t="s">
        <v>42</v>
      </c>
      <c r="I543" s="1" t="s">
        <v>122</v>
      </c>
      <c r="J543" s="1">
        <v>3</v>
      </c>
      <c r="K543" s="1">
        <v>100</v>
      </c>
      <c r="L543" s="1">
        <f t="shared" si="74"/>
        <v>300</v>
      </c>
      <c r="M543" s="1" t="s">
        <v>2619</v>
      </c>
      <c r="N543" s="1" t="s">
        <v>57</v>
      </c>
      <c r="O543" s="1" t="s">
        <v>31</v>
      </c>
      <c r="P543" s="1" t="s">
        <v>32</v>
      </c>
      <c r="Q543" s="1" t="s">
        <v>33</v>
      </c>
      <c r="R543" s="1" t="s">
        <v>34</v>
      </c>
      <c r="S543" s="1" t="s">
        <v>2620</v>
      </c>
      <c r="T543" s="1">
        <v>2</v>
      </c>
      <c r="U543" s="1" t="str">
        <f t="shared" si="72"/>
        <v>Keep</v>
      </c>
      <c r="V543" s="1" t="str">
        <f t="shared" si="75"/>
        <v>Ok</v>
      </c>
      <c r="W543" s="1" t="str">
        <f>IF(Raw_Data!K543=0,"Missing","Valid")</f>
        <v>Valid</v>
      </c>
      <c r="X543" s="3" t="str">
        <f t="shared" si="76"/>
        <v>OK</v>
      </c>
      <c r="Y543" s="1" t="str">
        <f t="shared" si="77"/>
        <v>Ok</v>
      </c>
      <c r="Z543" s="1" t="str">
        <f t="shared" si="78"/>
        <v>Ok</v>
      </c>
      <c r="AA543" s="1">
        <f t="shared" si="73"/>
        <v>300</v>
      </c>
      <c r="AB543" s="1" t="str">
        <f t="shared" si="79"/>
        <v>ok</v>
      </c>
      <c r="AC543" s="1" t="str">
        <f t="shared" si="80"/>
        <v>Not Returned</v>
      </c>
    </row>
    <row r="544" spans="1:29" x14ac:dyDescent="0.45">
      <c r="A544" s="1" t="s">
        <v>1042</v>
      </c>
      <c r="B544" s="2" cm="1">
        <f t="array" ref="B544:D544">DATEVALUE(VLOOKUP(A544,Raw_Data!A543:D2543,{2,3,4},0))</f>
        <v>45535</v>
      </c>
      <c r="C544" s="2">
        <v>45536</v>
      </c>
      <c r="D544" s="2">
        <v>45536</v>
      </c>
      <c r="E544" s="1" t="s">
        <v>2591</v>
      </c>
      <c r="F544" s="1" t="s">
        <v>2606</v>
      </c>
      <c r="G544" s="1" t="s">
        <v>26</v>
      </c>
      <c r="H544" s="1" t="s">
        <v>27</v>
      </c>
      <c r="I544" s="1" t="s">
        <v>28</v>
      </c>
      <c r="J544" s="1">
        <v>0</v>
      </c>
      <c r="K544" s="1">
        <v>100</v>
      </c>
      <c r="L544" s="1">
        <f t="shared" si="74"/>
        <v>0</v>
      </c>
      <c r="M544" s="1" t="s">
        <v>29</v>
      </c>
      <c r="N544" s="1" t="s">
        <v>57</v>
      </c>
      <c r="O544" s="1" t="s">
        <v>31</v>
      </c>
      <c r="P544" s="1" t="s">
        <v>32</v>
      </c>
      <c r="Q544" s="1" t="s">
        <v>33</v>
      </c>
      <c r="R544" s="1" t="s">
        <v>46</v>
      </c>
      <c r="S544" s="1" t="s">
        <v>254</v>
      </c>
      <c r="T544" s="1">
        <v>0</v>
      </c>
      <c r="U544" s="1" t="str">
        <f t="shared" si="72"/>
        <v>Keep</v>
      </c>
      <c r="V544" s="1" t="str">
        <f t="shared" si="75"/>
        <v>Fix</v>
      </c>
      <c r="W544" s="1" t="str">
        <f>IF(Raw_Data!K544=0,"Missing","Valid")</f>
        <v>Valid</v>
      </c>
      <c r="X544" s="3" t="str">
        <f t="shared" si="76"/>
        <v>OK</v>
      </c>
      <c r="Y544" s="1" t="str">
        <f t="shared" si="77"/>
        <v>Ok</v>
      </c>
      <c r="Z544" s="1" t="str">
        <f t="shared" si="78"/>
        <v>Ok</v>
      </c>
      <c r="AA544" s="1">
        <f t="shared" si="73"/>
        <v>0</v>
      </c>
      <c r="AB544" s="1" t="str">
        <f t="shared" si="79"/>
        <v>ok</v>
      </c>
      <c r="AC544" s="1" t="str">
        <f t="shared" si="80"/>
        <v>Damaged</v>
      </c>
    </row>
    <row r="545" spans="1:29" x14ac:dyDescent="0.45">
      <c r="A545" s="1" t="s">
        <v>1043</v>
      </c>
      <c r="B545" s="2" cm="1">
        <f t="array" ref="B545:D545">DATEVALUE(VLOOKUP(A545,Raw_Data!A544:D2544,{2,3,4},0))</f>
        <v>45432</v>
      </c>
      <c r="C545" s="2">
        <v>45433</v>
      </c>
      <c r="D545" s="2">
        <v>45434</v>
      </c>
      <c r="E545" s="1" t="s">
        <v>2605</v>
      </c>
      <c r="F545" s="1" t="s">
        <v>147</v>
      </c>
      <c r="G545" s="1" t="s">
        <v>147</v>
      </c>
      <c r="H545" s="1" t="s">
        <v>42</v>
      </c>
      <c r="I545" s="1" t="s">
        <v>122</v>
      </c>
      <c r="J545" s="1">
        <v>-1</v>
      </c>
      <c r="K545" s="1">
        <v>2000</v>
      </c>
      <c r="L545" s="1">
        <f t="shared" si="74"/>
        <v>-2000</v>
      </c>
      <c r="M545" s="1" t="s">
        <v>56</v>
      </c>
      <c r="N545" s="1" t="s">
        <v>57</v>
      </c>
      <c r="O545" s="1" t="s">
        <v>31</v>
      </c>
      <c r="P545" s="1" t="s">
        <v>58</v>
      </c>
      <c r="Q545" s="1" t="s">
        <v>45</v>
      </c>
      <c r="R545" s="1" t="s">
        <v>2620</v>
      </c>
      <c r="S545" s="1" t="s">
        <v>2620</v>
      </c>
      <c r="T545" s="1">
        <v>1</v>
      </c>
      <c r="U545" s="1" t="str">
        <f t="shared" si="72"/>
        <v>Keep</v>
      </c>
      <c r="V545" s="1" t="str">
        <f t="shared" si="75"/>
        <v>Fix</v>
      </c>
      <c r="W545" s="1" t="str">
        <f>IF(Raw_Data!K545=0,"Missing","Valid")</f>
        <v>Valid</v>
      </c>
      <c r="X545" s="3" t="str">
        <f t="shared" si="76"/>
        <v>OK</v>
      </c>
      <c r="Y545" s="1" t="str">
        <f t="shared" si="77"/>
        <v>Ok</v>
      </c>
      <c r="Z545" s="1" t="str">
        <f t="shared" si="78"/>
        <v>Ok</v>
      </c>
      <c r="AA545" s="1">
        <f t="shared" si="73"/>
        <v>-2000</v>
      </c>
      <c r="AB545" s="1" t="str">
        <f t="shared" si="79"/>
        <v>ok</v>
      </c>
      <c r="AC545" s="1" t="str">
        <f t="shared" si="80"/>
        <v>Wrong</v>
      </c>
    </row>
    <row r="546" spans="1:29" x14ac:dyDescent="0.45">
      <c r="A546" s="1" t="s">
        <v>1044</v>
      </c>
      <c r="B546" s="2" cm="1">
        <f t="array" ref="B546:D546">DATEVALUE(VLOOKUP(A546,Raw_Data!A545:D2545,{2,3,4},0))</f>
        <v>45592</v>
      </c>
      <c r="C546" s="2">
        <v>45592</v>
      </c>
      <c r="D546" s="2">
        <v>45591</v>
      </c>
      <c r="E546" s="1" t="s">
        <v>2564</v>
      </c>
      <c r="F546" s="1" t="s">
        <v>168</v>
      </c>
      <c r="G546" s="1" t="s">
        <v>41</v>
      </c>
      <c r="H546" s="1" t="s">
        <v>71</v>
      </c>
      <c r="I546" s="1" t="s">
        <v>72</v>
      </c>
      <c r="J546" s="1">
        <v>0</v>
      </c>
      <c r="K546" s="1">
        <v>1000</v>
      </c>
      <c r="L546" s="1">
        <f t="shared" si="74"/>
        <v>0</v>
      </c>
      <c r="M546" s="1" t="s">
        <v>2619</v>
      </c>
      <c r="N546" s="1" t="s">
        <v>57</v>
      </c>
      <c r="O546" s="1" t="s">
        <v>31</v>
      </c>
      <c r="P546" s="1" t="s">
        <v>32</v>
      </c>
      <c r="Q546" s="1" t="s">
        <v>33</v>
      </c>
      <c r="R546" s="1" t="s">
        <v>2620</v>
      </c>
      <c r="S546" s="1" t="s">
        <v>2620</v>
      </c>
      <c r="T546" s="1">
        <v>-1</v>
      </c>
      <c r="U546" s="1" t="str">
        <f t="shared" si="72"/>
        <v>Keep</v>
      </c>
      <c r="V546" s="1" t="str">
        <f t="shared" si="75"/>
        <v>Fix</v>
      </c>
      <c r="W546" s="1" t="str">
        <f>IF(Raw_Data!K546=0,"Missing","Valid")</f>
        <v>Valid</v>
      </c>
      <c r="X546" s="3" t="str">
        <f t="shared" si="76"/>
        <v>Delivery Before Order</v>
      </c>
      <c r="Y546" s="1" t="str">
        <f t="shared" si="77"/>
        <v>Ok</v>
      </c>
      <c r="Z546" s="1" t="str">
        <f t="shared" si="78"/>
        <v>Ok</v>
      </c>
      <c r="AA546" s="1">
        <f t="shared" si="73"/>
        <v>0</v>
      </c>
      <c r="AB546" s="1" t="str">
        <f t="shared" si="79"/>
        <v>ok</v>
      </c>
      <c r="AC546" s="1" t="str">
        <f t="shared" si="80"/>
        <v>Not Returned</v>
      </c>
    </row>
    <row r="547" spans="1:29" x14ac:dyDescent="0.45">
      <c r="A547" s="1" t="s">
        <v>1045</v>
      </c>
      <c r="B547" s="2" cm="1">
        <f t="array" ref="B547:D547">DATEVALUE(VLOOKUP(A547,Raw_Data!A546:D2546,{2,3,4},0))</f>
        <v>45504</v>
      </c>
      <c r="C547" s="2">
        <v>45502</v>
      </c>
      <c r="D547" s="2">
        <v>45501</v>
      </c>
      <c r="E547" s="1" t="s">
        <v>2547</v>
      </c>
      <c r="F547" s="1" t="s">
        <v>53</v>
      </c>
      <c r="G547" s="1" t="s">
        <v>54</v>
      </c>
      <c r="H547" s="1" t="s">
        <v>42</v>
      </c>
      <c r="I547" s="1" t="s">
        <v>43</v>
      </c>
      <c r="J547" s="1">
        <v>0</v>
      </c>
      <c r="K547" s="1">
        <v>100</v>
      </c>
      <c r="L547" s="1">
        <f t="shared" si="74"/>
        <v>0</v>
      </c>
      <c r="M547" s="1" t="s">
        <v>2619</v>
      </c>
      <c r="N547" s="1" t="s">
        <v>30</v>
      </c>
      <c r="O547" s="1" t="s">
        <v>31</v>
      </c>
      <c r="P547" s="1" t="s">
        <v>85</v>
      </c>
      <c r="Q547" s="1" t="s">
        <v>33</v>
      </c>
      <c r="R547" s="1" t="s">
        <v>46</v>
      </c>
      <c r="S547" s="1" t="s">
        <v>254</v>
      </c>
      <c r="T547" s="1">
        <v>-1</v>
      </c>
      <c r="U547" s="1" t="str">
        <f t="shared" si="72"/>
        <v>Keep</v>
      </c>
      <c r="V547" s="1" t="str">
        <f t="shared" si="75"/>
        <v>Fix</v>
      </c>
      <c r="W547" s="1" t="str">
        <f>IF(Raw_Data!K547=0,"Missing","Valid")</f>
        <v>Valid</v>
      </c>
      <c r="X547" s="3" t="str">
        <f t="shared" si="76"/>
        <v>Dispatch Error</v>
      </c>
      <c r="Y547" s="1" t="str">
        <f t="shared" si="77"/>
        <v>Ok</v>
      </c>
      <c r="Z547" s="1" t="str">
        <f t="shared" si="78"/>
        <v>Ok</v>
      </c>
      <c r="AA547" s="1">
        <f t="shared" si="73"/>
        <v>0</v>
      </c>
      <c r="AB547" s="1" t="str">
        <f t="shared" si="79"/>
        <v>ok</v>
      </c>
      <c r="AC547" s="1" t="str">
        <f t="shared" si="80"/>
        <v>Damaged</v>
      </c>
    </row>
    <row r="548" spans="1:29" x14ac:dyDescent="0.45">
      <c r="A548" s="1" t="s">
        <v>1046</v>
      </c>
      <c r="B548" s="2" cm="1">
        <f t="array" ref="B548:D548">DATEVALUE(VLOOKUP(A548,Raw_Data!A547:D2547,{2,3,4},0))</f>
        <v>45618</v>
      </c>
      <c r="C548" s="2">
        <v>45621</v>
      </c>
      <c r="D548" s="2">
        <v>45622</v>
      </c>
      <c r="E548" s="1" t="s">
        <v>2544</v>
      </c>
      <c r="F548" s="1" t="s">
        <v>2608</v>
      </c>
      <c r="G548" s="1" t="s">
        <v>41</v>
      </c>
      <c r="H548" s="1" t="s">
        <v>128</v>
      </c>
      <c r="I548" s="1" t="s">
        <v>169</v>
      </c>
      <c r="J548" s="1">
        <v>-1</v>
      </c>
      <c r="K548" s="1">
        <v>2000</v>
      </c>
      <c r="L548" s="1">
        <f t="shared" si="74"/>
        <v>-2000</v>
      </c>
      <c r="M548" s="1" t="s">
        <v>56</v>
      </c>
      <c r="N548" s="1" t="s">
        <v>57</v>
      </c>
      <c r="O548" s="1" t="s">
        <v>44</v>
      </c>
      <c r="P548" s="1" t="s">
        <v>32</v>
      </c>
      <c r="Q548" s="1" t="s">
        <v>45</v>
      </c>
      <c r="R548" s="1" t="s">
        <v>46</v>
      </c>
      <c r="S548" s="1" t="s">
        <v>245</v>
      </c>
      <c r="T548" s="1">
        <v>1</v>
      </c>
      <c r="U548" s="1" t="str">
        <f t="shared" si="72"/>
        <v>Keep</v>
      </c>
      <c r="V548" s="1" t="str">
        <f t="shared" si="75"/>
        <v>Fix</v>
      </c>
      <c r="W548" s="1" t="str">
        <f>IF(Raw_Data!K548=0,"Missing","Valid")</f>
        <v>Valid</v>
      </c>
      <c r="X548" s="3" t="str">
        <f t="shared" si="76"/>
        <v>OK</v>
      </c>
      <c r="Y548" s="1" t="str">
        <f t="shared" si="77"/>
        <v>Ok</v>
      </c>
      <c r="Z548" s="1" t="str">
        <f t="shared" si="78"/>
        <v>Ok</v>
      </c>
      <c r="AA548" s="1">
        <f t="shared" si="73"/>
        <v>-2000</v>
      </c>
      <c r="AB548" s="1" t="str">
        <f t="shared" si="79"/>
        <v>ok</v>
      </c>
      <c r="AC548" s="1" t="str">
        <f t="shared" si="80"/>
        <v>Wrong Item</v>
      </c>
    </row>
    <row r="549" spans="1:29" x14ac:dyDescent="0.45">
      <c r="A549" s="1" t="s">
        <v>1047</v>
      </c>
      <c r="B549" s="2" cm="1">
        <f t="array" ref="B549:D549">DATEVALUE(VLOOKUP(A549,Raw_Data!A548:D2548,{2,3,4},0))</f>
        <v>45390</v>
      </c>
      <c r="C549" s="2">
        <v>45390</v>
      </c>
      <c r="D549" s="2">
        <v>45394</v>
      </c>
      <c r="E549" s="1" t="s">
        <v>2538</v>
      </c>
      <c r="F549" s="1" t="s">
        <v>2608</v>
      </c>
      <c r="G549" s="1" t="s">
        <v>41</v>
      </c>
      <c r="H549" s="1" t="s">
        <v>42</v>
      </c>
      <c r="I549" s="1" t="s">
        <v>78</v>
      </c>
      <c r="J549" s="1">
        <v>0</v>
      </c>
      <c r="K549" s="1">
        <v>500</v>
      </c>
      <c r="L549" s="1">
        <f t="shared" si="74"/>
        <v>0</v>
      </c>
      <c r="M549" s="1" t="s">
        <v>63</v>
      </c>
      <c r="N549" s="1" t="s">
        <v>93</v>
      </c>
      <c r="O549" s="1" t="s">
        <v>64</v>
      </c>
      <c r="P549" s="1" t="s">
        <v>85</v>
      </c>
      <c r="Q549" s="1" t="s">
        <v>33</v>
      </c>
      <c r="R549" s="1" t="s">
        <v>46</v>
      </c>
      <c r="S549" s="1" t="s">
        <v>47</v>
      </c>
      <c r="T549" s="1">
        <v>4</v>
      </c>
      <c r="U549" s="1" t="str">
        <f t="shared" si="72"/>
        <v>Keep</v>
      </c>
      <c r="V549" s="1" t="str">
        <f t="shared" si="75"/>
        <v>Fix</v>
      </c>
      <c r="W549" s="1" t="str">
        <f>IF(Raw_Data!K549=0,"Missing","Valid")</f>
        <v>Valid</v>
      </c>
      <c r="X549" s="3" t="str">
        <f t="shared" si="76"/>
        <v>OK</v>
      </c>
      <c r="Y549" s="1" t="str">
        <f t="shared" si="77"/>
        <v>Ok</v>
      </c>
      <c r="Z549" s="1" t="str">
        <f t="shared" si="78"/>
        <v>Ok</v>
      </c>
      <c r="AA549" s="1">
        <f t="shared" si="73"/>
        <v>0</v>
      </c>
      <c r="AB549" s="1" t="str">
        <f t="shared" si="79"/>
        <v>ok</v>
      </c>
      <c r="AC549" s="1" t="str">
        <f t="shared" si="80"/>
        <v>Late Delivery</v>
      </c>
    </row>
    <row r="550" spans="1:29" x14ac:dyDescent="0.45">
      <c r="A550" s="1" t="s">
        <v>1048</v>
      </c>
      <c r="B550" s="2" cm="1">
        <f t="array" ref="B550:D550">DATEVALUE(VLOOKUP(A550,Raw_Data!A549:D2549,{2,3,4},0))</f>
        <v>45611</v>
      </c>
      <c r="C550" s="2">
        <v>45610</v>
      </c>
      <c r="D550" s="2">
        <v>45613</v>
      </c>
      <c r="E550" s="1" t="s">
        <v>2532</v>
      </c>
      <c r="F550" s="1" t="s">
        <v>2609</v>
      </c>
      <c r="G550" s="1" t="s">
        <v>116</v>
      </c>
      <c r="H550" s="1" t="s">
        <v>71</v>
      </c>
      <c r="I550" s="1" t="s">
        <v>92</v>
      </c>
      <c r="J550" s="1">
        <v>0</v>
      </c>
      <c r="K550" s="1">
        <v>100</v>
      </c>
      <c r="L550" s="1">
        <f t="shared" si="74"/>
        <v>0</v>
      </c>
      <c r="M550" s="1" t="s">
        <v>63</v>
      </c>
      <c r="N550" s="1" t="s">
        <v>57</v>
      </c>
      <c r="O550" s="1" t="s">
        <v>31</v>
      </c>
      <c r="P550" s="1" t="s">
        <v>32</v>
      </c>
      <c r="Q550" s="1" t="s">
        <v>45</v>
      </c>
      <c r="R550" s="1" t="s">
        <v>34</v>
      </c>
      <c r="S550" s="1" t="s">
        <v>2620</v>
      </c>
      <c r="T550" s="1">
        <v>3</v>
      </c>
      <c r="U550" s="1" t="str">
        <f t="shared" si="72"/>
        <v>Keep</v>
      </c>
      <c r="V550" s="1" t="str">
        <f t="shared" si="75"/>
        <v>Fix</v>
      </c>
      <c r="W550" s="1" t="str">
        <f>IF(Raw_Data!K550=0,"Missing","Valid")</f>
        <v>Valid</v>
      </c>
      <c r="X550" s="3" t="str">
        <f t="shared" si="76"/>
        <v>Dispatch Error</v>
      </c>
      <c r="Y550" s="1" t="str">
        <f t="shared" si="77"/>
        <v>Ok</v>
      </c>
      <c r="Z550" s="1" t="str">
        <f t="shared" si="78"/>
        <v>Ok</v>
      </c>
      <c r="AA550" s="1">
        <f t="shared" si="73"/>
        <v>0</v>
      </c>
      <c r="AB550" s="1" t="str">
        <f t="shared" si="79"/>
        <v>ok</v>
      </c>
      <c r="AC550" s="1" t="str">
        <f t="shared" si="80"/>
        <v>Not Returned</v>
      </c>
    </row>
    <row r="551" spans="1:29" x14ac:dyDescent="0.45">
      <c r="A551" s="1" t="s">
        <v>1049</v>
      </c>
      <c r="B551" s="2" cm="1">
        <f t="array" ref="B551:D551">DATEVALUE(VLOOKUP(A551,Raw_Data!A550:D2550,{2,3,4},0))</f>
        <v>45610</v>
      </c>
      <c r="C551" s="2">
        <v>45612</v>
      </c>
      <c r="D551" s="2">
        <v>45616</v>
      </c>
      <c r="E551" s="1" t="s">
        <v>2585</v>
      </c>
      <c r="F551" s="1" t="s">
        <v>147</v>
      </c>
      <c r="G551" s="1" t="s">
        <v>147</v>
      </c>
      <c r="H551" s="1" t="s">
        <v>128</v>
      </c>
      <c r="I551" s="1" t="s">
        <v>129</v>
      </c>
      <c r="J551" s="1">
        <v>2</v>
      </c>
      <c r="K551" s="1">
        <v>0</v>
      </c>
      <c r="L551" s="1">
        <f t="shared" si="74"/>
        <v>0</v>
      </c>
      <c r="M551" s="1" t="s">
        <v>29</v>
      </c>
      <c r="N551" s="1" t="s">
        <v>57</v>
      </c>
      <c r="O551" s="1" t="s">
        <v>31</v>
      </c>
      <c r="P551" s="1" t="s">
        <v>32</v>
      </c>
      <c r="Q551" s="1" t="s">
        <v>45</v>
      </c>
      <c r="R551" s="1" t="s">
        <v>46</v>
      </c>
      <c r="S551" s="1" t="s">
        <v>2621</v>
      </c>
      <c r="T551" s="1">
        <v>4</v>
      </c>
      <c r="U551" s="1" t="str">
        <f t="shared" si="72"/>
        <v>Keep</v>
      </c>
      <c r="V551" s="1" t="str">
        <f t="shared" si="75"/>
        <v>Ok</v>
      </c>
      <c r="W551" s="1" t="str">
        <f>IF(Raw_Data!K551=0,"Missing","Valid")</f>
        <v>Missing</v>
      </c>
      <c r="X551" s="3" t="str">
        <f t="shared" si="76"/>
        <v>OK</v>
      </c>
      <c r="Y551" s="1" t="str">
        <f t="shared" si="77"/>
        <v>Fix</v>
      </c>
      <c r="Z551" s="1" t="str">
        <f t="shared" si="78"/>
        <v>Ok</v>
      </c>
      <c r="AA551" s="1">
        <f t="shared" si="73"/>
        <v>0</v>
      </c>
      <c r="AB551" s="1" t="str">
        <f t="shared" si="79"/>
        <v>ok</v>
      </c>
      <c r="AC551" s="1" t="str">
        <f t="shared" si="80"/>
        <v>Unknwon</v>
      </c>
    </row>
    <row r="552" spans="1:29" x14ac:dyDescent="0.45">
      <c r="A552" s="1" t="s">
        <v>1050</v>
      </c>
      <c r="B552" s="2" cm="1">
        <f t="array" ref="B552:D552">DATEVALUE(VLOOKUP(A552,Raw_Data!A551:D2551,{2,3,4},0))</f>
        <v>45423</v>
      </c>
      <c r="C552" s="2">
        <v>45421</v>
      </c>
      <c r="D552" s="2">
        <v>45425</v>
      </c>
      <c r="E552" s="1" t="s">
        <v>2541</v>
      </c>
      <c r="F552" s="1" t="s">
        <v>2608</v>
      </c>
      <c r="G552" s="1" t="s">
        <v>41</v>
      </c>
      <c r="H552" s="1" t="s">
        <v>27</v>
      </c>
      <c r="I552" s="1" t="s">
        <v>28</v>
      </c>
      <c r="J552" s="1">
        <v>2</v>
      </c>
      <c r="K552" s="1">
        <v>500</v>
      </c>
      <c r="L552" s="1">
        <f t="shared" si="74"/>
        <v>1000</v>
      </c>
      <c r="M552" s="1" t="s">
        <v>63</v>
      </c>
      <c r="N552" s="1" t="s">
        <v>57</v>
      </c>
      <c r="O552" s="1" t="s">
        <v>44</v>
      </c>
      <c r="P552" s="1" t="s">
        <v>85</v>
      </c>
      <c r="Q552" s="1" t="s">
        <v>33</v>
      </c>
      <c r="R552" s="1" t="s">
        <v>46</v>
      </c>
      <c r="S552" s="1" t="s">
        <v>254</v>
      </c>
      <c r="T552" s="1">
        <v>4</v>
      </c>
      <c r="U552" s="1" t="str">
        <f t="shared" si="72"/>
        <v>Keep</v>
      </c>
      <c r="V552" s="1" t="str">
        <f t="shared" si="75"/>
        <v>Ok</v>
      </c>
      <c r="W552" s="1" t="str">
        <f>IF(Raw_Data!K552=0,"Missing","Valid")</f>
        <v>Valid</v>
      </c>
      <c r="X552" s="3" t="str">
        <f t="shared" si="76"/>
        <v>Dispatch Error</v>
      </c>
      <c r="Y552" s="1" t="str">
        <f t="shared" si="77"/>
        <v>Ok</v>
      </c>
      <c r="Z552" s="1" t="str">
        <f t="shared" si="78"/>
        <v>Ok</v>
      </c>
      <c r="AA552" s="1">
        <f t="shared" si="73"/>
        <v>1000</v>
      </c>
      <c r="AB552" s="1" t="str">
        <f t="shared" si="79"/>
        <v>ok</v>
      </c>
      <c r="AC552" s="1" t="str">
        <f t="shared" si="80"/>
        <v>Damaged</v>
      </c>
    </row>
    <row r="553" spans="1:29" x14ac:dyDescent="0.45">
      <c r="A553" s="1" t="s">
        <v>1051</v>
      </c>
      <c r="B553" s="2" cm="1">
        <f t="array" ref="B553:D553">DATEVALUE(VLOOKUP(A553,Raw_Data!A552:D2552,{2,3,4},0))</f>
        <v>45298</v>
      </c>
      <c r="C553" s="2">
        <v>45296</v>
      </c>
      <c r="D553" s="2">
        <v>45302</v>
      </c>
      <c r="E553" s="1" t="s">
        <v>2552</v>
      </c>
      <c r="F553" s="1" t="s">
        <v>53</v>
      </c>
      <c r="G553" s="1" t="s">
        <v>54</v>
      </c>
      <c r="H553" s="1" t="s">
        <v>27</v>
      </c>
      <c r="I553" s="1" t="s">
        <v>28</v>
      </c>
      <c r="J553" s="1">
        <v>-1</v>
      </c>
      <c r="K553" s="1">
        <v>0</v>
      </c>
      <c r="L553" s="1">
        <f t="shared" si="74"/>
        <v>0</v>
      </c>
      <c r="M553" s="1" t="s">
        <v>56</v>
      </c>
      <c r="N553" s="1" t="s">
        <v>30</v>
      </c>
      <c r="O553" s="1" t="s">
        <v>79</v>
      </c>
      <c r="P553" s="1" t="s">
        <v>85</v>
      </c>
      <c r="Q553" s="1" t="s">
        <v>45</v>
      </c>
      <c r="R553" s="1" t="s">
        <v>2620</v>
      </c>
      <c r="S553" s="1" t="s">
        <v>2620</v>
      </c>
      <c r="T553" s="1">
        <v>6</v>
      </c>
      <c r="U553" s="1" t="str">
        <f t="shared" si="72"/>
        <v>Keep</v>
      </c>
      <c r="V553" s="1" t="str">
        <f t="shared" si="75"/>
        <v>Fix</v>
      </c>
      <c r="W553" s="1" t="str">
        <f>IF(Raw_Data!K553=0,"Missing","Valid")</f>
        <v>Missing</v>
      </c>
      <c r="X553" s="3" t="str">
        <f t="shared" si="76"/>
        <v>Dispatch Error</v>
      </c>
      <c r="Y553" s="1" t="str">
        <f t="shared" si="77"/>
        <v>Fix</v>
      </c>
      <c r="Z553" s="1" t="str">
        <f t="shared" si="78"/>
        <v>Ok</v>
      </c>
      <c r="AA553" s="1">
        <f t="shared" si="73"/>
        <v>0</v>
      </c>
      <c r="AB553" s="1" t="str">
        <f t="shared" si="79"/>
        <v>ok</v>
      </c>
      <c r="AC553" s="1" t="str">
        <f t="shared" si="80"/>
        <v>Not Returned</v>
      </c>
    </row>
    <row r="554" spans="1:29" x14ac:dyDescent="0.45">
      <c r="A554" s="1" t="s">
        <v>1052</v>
      </c>
      <c r="B554" s="2" cm="1">
        <f t="array" ref="B554:D554">DATEVALUE(VLOOKUP(A554,Raw_Data!A553:D2553,{2,3,4},0))</f>
        <v>45575</v>
      </c>
      <c r="C554" s="2">
        <v>45574</v>
      </c>
      <c r="D554" s="2">
        <v>45575</v>
      </c>
      <c r="E554" s="1" t="s">
        <v>2535</v>
      </c>
      <c r="F554" s="1" t="s">
        <v>2606</v>
      </c>
      <c r="G554" s="1" t="s">
        <v>26</v>
      </c>
      <c r="H554" s="1" t="s">
        <v>42</v>
      </c>
      <c r="I554" s="1" t="s">
        <v>43</v>
      </c>
      <c r="J554" s="1">
        <v>0</v>
      </c>
      <c r="K554" s="1">
        <v>1000</v>
      </c>
      <c r="L554" s="1">
        <f t="shared" si="74"/>
        <v>0</v>
      </c>
      <c r="M554" s="1" t="s">
        <v>56</v>
      </c>
      <c r="N554" s="1" t="s">
        <v>30</v>
      </c>
      <c r="O554" s="1" t="s">
        <v>31</v>
      </c>
      <c r="P554" s="1" t="s">
        <v>85</v>
      </c>
      <c r="Q554" s="1" t="s">
        <v>33</v>
      </c>
      <c r="R554" s="1" t="s">
        <v>46</v>
      </c>
      <c r="S554" s="1" t="s">
        <v>245</v>
      </c>
      <c r="T554" s="1">
        <v>1</v>
      </c>
      <c r="U554" s="1" t="str">
        <f t="shared" si="72"/>
        <v>Keep</v>
      </c>
      <c r="V554" s="1" t="str">
        <f t="shared" si="75"/>
        <v>Fix</v>
      </c>
      <c r="W554" s="1" t="str">
        <f>IF(Raw_Data!K554=0,"Missing","Valid")</f>
        <v>Valid</v>
      </c>
      <c r="X554" s="3" t="str">
        <f t="shared" si="76"/>
        <v>Dispatch Error</v>
      </c>
      <c r="Y554" s="1" t="str">
        <f t="shared" si="77"/>
        <v>Ok</v>
      </c>
      <c r="Z554" s="1" t="str">
        <f t="shared" si="78"/>
        <v>Ok</v>
      </c>
      <c r="AA554" s="1">
        <f t="shared" si="73"/>
        <v>0</v>
      </c>
      <c r="AB554" s="1" t="str">
        <f t="shared" si="79"/>
        <v>ok</v>
      </c>
      <c r="AC554" s="1" t="str">
        <f t="shared" si="80"/>
        <v>Wrong Item</v>
      </c>
    </row>
    <row r="555" spans="1:29" x14ac:dyDescent="0.45">
      <c r="A555" s="1" t="s">
        <v>1053</v>
      </c>
      <c r="B555" s="2" cm="1">
        <f t="array" ref="B555:D555">DATEVALUE(VLOOKUP(A555,Raw_Data!A554:D2554,{2,3,4},0))</f>
        <v>45508</v>
      </c>
      <c r="C555" s="2">
        <v>45510</v>
      </c>
      <c r="D555" s="2">
        <v>45515</v>
      </c>
      <c r="E555" s="1" t="s">
        <v>2562</v>
      </c>
      <c r="F555" s="1" t="s">
        <v>2609</v>
      </c>
      <c r="G555" s="1" t="s">
        <v>116</v>
      </c>
      <c r="H555" s="1" t="s">
        <v>71</v>
      </c>
      <c r="I555" s="1" t="s">
        <v>117</v>
      </c>
      <c r="J555" s="1">
        <v>1</v>
      </c>
      <c r="K555" s="1">
        <v>1000</v>
      </c>
      <c r="L555" s="1">
        <f t="shared" si="74"/>
        <v>1000</v>
      </c>
      <c r="M555" s="1" t="s">
        <v>2619</v>
      </c>
      <c r="N555" s="1" t="s">
        <v>57</v>
      </c>
      <c r="O555" s="1" t="s">
        <v>31</v>
      </c>
      <c r="P555" s="1" t="s">
        <v>32</v>
      </c>
      <c r="Q555" s="1" t="s">
        <v>45</v>
      </c>
      <c r="R555" s="1" t="s">
        <v>34</v>
      </c>
      <c r="S555" s="1" t="s">
        <v>2620</v>
      </c>
      <c r="T555" s="1">
        <v>5</v>
      </c>
      <c r="U555" s="1" t="str">
        <f t="shared" si="72"/>
        <v>Keep</v>
      </c>
      <c r="V555" s="1" t="str">
        <f t="shared" si="75"/>
        <v>Ok</v>
      </c>
      <c r="W555" s="1" t="str">
        <f>IF(Raw_Data!K555=0,"Missing","Valid")</f>
        <v>Valid</v>
      </c>
      <c r="X555" s="3" t="str">
        <f t="shared" si="76"/>
        <v>OK</v>
      </c>
      <c r="Y555" s="1" t="str">
        <f t="shared" si="77"/>
        <v>Ok</v>
      </c>
      <c r="Z555" s="1" t="str">
        <f t="shared" si="78"/>
        <v>Ok</v>
      </c>
      <c r="AA555" s="1">
        <f t="shared" si="73"/>
        <v>1000</v>
      </c>
      <c r="AB555" s="1" t="str">
        <f t="shared" si="79"/>
        <v>ok</v>
      </c>
      <c r="AC555" s="1" t="str">
        <f t="shared" si="80"/>
        <v>Not Returned</v>
      </c>
    </row>
    <row r="556" spans="1:29" x14ac:dyDescent="0.45">
      <c r="A556" s="1" t="s">
        <v>1054</v>
      </c>
      <c r="B556" s="2" cm="1">
        <f t="array" ref="B556:D556">DATEVALUE(VLOOKUP(A556,Raw_Data!A555:D2555,{2,3,4},0))</f>
        <v>45560</v>
      </c>
      <c r="C556" s="2">
        <v>45563</v>
      </c>
      <c r="D556" s="2">
        <v>45563</v>
      </c>
      <c r="E556" s="1" t="s">
        <v>2550</v>
      </c>
      <c r="F556" s="1" t="s">
        <v>147</v>
      </c>
      <c r="G556" s="1" t="s">
        <v>147</v>
      </c>
      <c r="H556" s="1" t="s">
        <v>71</v>
      </c>
      <c r="I556" s="1" t="s">
        <v>117</v>
      </c>
      <c r="J556" s="1">
        <v>1</v>
      </c>
      <c r="K556" s="1">
        <v>500</v>
      </c>
      <c r="L556" s="1">
        <f t="shared" si="74"/>
        <v>500</v>
      </c>
      <c r="M556" s="1" t="s">
        <v>56</v>
      </c>
      <c r="N556" s="1" t="s">
        <v>57</v>
      </c>
      <c r="O556" s="1" t="s">
        <v>31</v>
      </c>
      <c r="P556" s="1" t="s">
        <v>32</v>
      </c>
      <c r="Q556" s="1" t="s">
        <v>33</v>
      </c>
      <c r="R556" s="1" t="s">
        <v>34</v>
      </c>
      <c r="S556" s="1" t="s">
        <v>2620</v>
      </c>
      <c r="T556" s="1">
        <v>0</v>
      </c>
      <c r="U556" s="1" t="str">
        <f t="shared" si="72"/>
        <v>Keep</v>
      </c>
      <c r="V556" s="1" t="str">
        <f t="shared" si="75"/>
        <v>Ok</v>
      </c>
      <c r="W556" s="1" t="str">
        <f>IF(Raw_Data!K556=0,"Missing","Valid")</f>
        <v>Valid</v>
      </c>
      <c r="X556" s="3" t="str">
        <f t="shared" si="76"/>
        <v>OK</v>
      </c>
      <c r="Y556" s="1" t="str">
        <f t="shared" si="77"/>
        <v>Ok</v>
      </c>
      <c r="Z556" s="1" t="str">
        <f t="shared" si="78"/>
        <v>Ok</v>
      </c>
      <c r="AA556" s="1">
        <f t="shared" si="73"/>
        <v>500</v>
      </c>
      <c r="AB556" s="1" t="str">
        <f t="shared" si="79"/>
        <v>ok</v>
      </c>
      <c r="AC556" s="1" t="str">
        <f t="shared" si="80"/>
        <v>Not Returned</v>
      </c>
    </row>
    <row r="557" spans="1:29" x14ac:dyDescent="0.45">
      <c r="A557" s="1" t="s">
        <v>1055</v>
      </c>
      <c r="B557" s="2" cm="1">
        <f t="array" ref="B557:D557">DATEVALUE(VLOOKUP(A557,Raw_Data!A556:D2556,{2,3,4},0))</f>
        <v>45526</v>
      </c>
      <c r="C557" s="2">
        <v>45525</v>
      </c>
      <c r="D557" s="2">
        <v>45524</v>
      </c>
      <c r="E557" s="1" t="s">
        <v>2572</v>
      </c>
      <c r="F557" s="1" t="s">
        <v>69</v>
      </c>
      <c r="G557" s="1" t="s">
        <v>70</v>
      </c>
      <c r="H557" s="1" t="s">
        <v>42</v>
      </c>
      <c r="I557" s="1" t="s">
        <v>43</v>
      </c>
      <c r="J557" s="1">
        <v>-1</v>
      </c>
      <c r="K557" s="1">
        <v>0</v>
      </c>
      <c r="L557" s="1">
        <f t="shared" si="74"/>
        <v>0</v>
      </c>
      <c r="M557" s="1" t="s">
        <v>29</v>
      </c>
      <c r="N557" s="1" t="s">
        <v>30</v>
      </c>
      <c r="O557" s="1" t="s">
        <v>79</v>
      </c>
      <c r="P557" s="1" t="s">
        <v>32</v>
      </c>
      <c r="Q557" s="1" t="s">
        <v>33</v>
      </c>
      <c r="R557" s="1" t="s">
        <v>2620</v>
      </c>
      <c r="S557" s="1" t="s">
        <v>2620</v>
      </c>
      <c r="T557" s="1">
        <v>-1</v>
      </c>
      <c r="U557" s="1" t="str">
        <f t="shared" si="72"/>
        <v>Keep</v>
      </c>
      <c r="V557" s="1" t="str">
        <f t="shared" si="75"/>
        <v>Fix</v>
      </c>
      <c r="W557" s="1" t="str">
        <f>IF(Raw_Data!K557=0,"Missing","Valid")</f>
        <v>Missing</v>
      </c>
      <c r="X557" s="3" t="str">
        <f t="shared" si="76"/>
        <v>Dispatch Error</v>
      </c>
      <c r="Y557" s="1" t="str">
        <f t="shared" si="77"/>
        <v>Fix</v>
      </c>
      <c r="Z557" s="1" t="str">
        <f t="shared" si="78"/>
        <v>Ok</v>
      </c>
      <c r="AA557" s="1">
        <f t="shared" si="73"/>
        <v>0</v>
      </c>
      <c r="AB557" s="1" t="str">
        <f t="shared" si="79"/>
        <v>ok</v>
      </c>
      <c r="AC557" s="1" t="str">
        <f t="shared" si="80"/>
        <v>Not Returned</v>
      </c>
    </row>
    <row r="558" spans="1:29" x14ac:dyDescent="0.45">
      <c r="A558" s="1" t="s">
        <v>1057</v>
      </c>
      <c r="B558" s="2" cm="1">
        <f t="array" ref="B558:D558">DATEVALUE(VLOOKUP(A558,Raw_Data!A557:D2557,{2,3,4},0))</f>
        <v>45509</v>
      </c>
      <c r="C558" s="2">
        <v>45507</v>
      </c>
      <c r="D558" s="2">
        <v>45506</v>
      </c>
      <c r="E558" s="1" t="s">
        <v>2529</v>
      </c>
      <c r="F558" s="1" t="s">
        <v>2606</v>
      </c>
      <c r="G558" s="1" t="s">
        <v>26</v>
      </c>
      <c r="H558" s="1" t="s">
        <v>27</v>
      </c>
      <c r="I558" s="1" t="s">
        <v>55</v>
      </c>
      <c r="J558" s="1">
        <v>2</v>
      </c>
      <c r="K558" s="1">
        <v>1000</v>
      </c>
      <c r="L558" s="1">
        <f t="shared" si="74"/>
        <v>2000</v>
      </c>
      <c r="M558" s="1" t="s">
        <v>2619</v>
      </c>
      <c r="N558" s="1" t="s">
        <v>30</v>
      </c>
      <c r="O558" s="1" t="s">
        <v>44</v>
      </c>
      <c r="P558" s="1" t="s">
        <v>58</v>
      </c>
      <c r="Q558" s="1" t="s">
        <v>33</v>
      </c>
      <c r="R558" s="1" t="s">
        <v>34</v>
      </c>
      <c r="S558" s="1" t="s">
        <v>2620</v>
      </c>
      <c r="T558" s="1">
        <v>-1</v>
      </c>
      <c r="U558" s="1" t="str">
        <f t="shared" si="72"/>
        <v>Keep</v>
      </c>
      <c r="V558" s="1" t="str">
        <f t="shared" si="75"/>
        <v>Ok</v>
      </c>
      <c r="W558" s="1" t="str">
        <f>IF(Raw_Data!K558=0,"Missing","Valid")</f>
        <v>Valid</v>
      </c>
      <c r="X558" s="3" t="str">
        <f t="shared" si="76"/>
        <v>Dispatch Error</v>
      </c>
      <c r="Y558" s="1" t="str">
        <f t="shared" si="77"/>
        <v>Ok</v>
      </c>
      <c r="Z558" s="1" t="str">
        <f t="shared" si="78"/>
        <v>Ok</v>
      </c>
      <c r="AA558" s="1">
        <f t="shared" si="73"/>
        <v>2000</v>
      </c>
      <c r="AB558" s="1" t="str">
        <f t="shared" si="79"/>
        <v>ok</v>
      </c>
      <c r="AC558" s="1" t="str">
        <f t="shared" si="80"/>
        <v>Not Returned</v>
      </c>
    </row>
    <row r="559" spans="1:29" x14ac:dyDescent="0.45">
      <c r="A559" s="1" t="s">
        <v>1058</v>
      </c>
      <c r="B559" s="2" cm="1">
        <f t="array" ref="B559:D559">DATEVALUE(VLOOKUP(A559,Raw_Data!A558:D2558,{2,3,4},0))</f>
        <v>45560</v>
      </c>
      <c r="C559" s="2">
        <v>45560</v>
      </c>
      <c r="D559" s="2">
        <v>45564</v>
      </c>
      <c r="E559" s="1" t="s">
        <v>2556</v>
      </c>
      <c r="F559" s="1" t="s">
        <v>2606</v>
      </c>
      <c r="G559" s="1" t="s">
        <v>26</v>
      </c>
      <c r="H559" s="1" t="s">
        <v>128</v>
      </c>
      <c r="I559" s="1" t="s">
        <v>169</v>
      </c>
      <c r="J559" s="1">
        <v>3</v>
      </c>
      <c r="K559" s="1">
        <v>500</v>
      </c>
      <c r="L559" s="1">
        <f t="shared" si="74"/>
        <v>1500</v>
      </c>
      <c r="M559" s="1" t="s">
        <v>29</v>
      </c>
      <c r="N559" s="1" t="s">
        <v>93</v>
      </c>
      <c r="O559" s="1" t="s">
        <v>64</v>
      </c>
      <c r="P559" s="1" t="s">
        <v>58</v>
      </c>
      <c r="Q559" s="1" t="s">
        <v>33</v>
      </c>
      <c r="R559" s="1" t="s">
        <v>34</v>
      </c>
      <c r="S559" s="1" t="s">
        <v>2620</v>
      </c>
      <c r="T559" s="1">
        <v>4</v>
      </c>
      <c r="U559" s="1" t="str">
        <f t="shared" si="72"/>
        <v>Keep</v>
      </c>
      <c r="V559" s="1" t="str">
        <f t="shared" si="75"/>
        <v>Ok</v>
      </c>
      <c r="W559" s="1" t="str">
        <f>IF(Raw_Data!K559=0,"Missing","Valid")</f>
        <v>Valid</v>
      </c>
      <c r="X559" s="3" t="str">
        <f t="shared" si="76"/>
        <v>OK</v>
      </c>
      <c r="Y559" s="1" t="str">
        <f t="shared" si="77"/>
        <v>Ok</v>
      </c>
      <c r="Z559" s="1" t="str">
        <f t="shared" si="78"/>
        <v>Ok</v>
      </c>
      <c r="AA559" s="1">
        <f t="shared" si="73"/>
        <v>1500</v>
      </c>
      <c r="AB559" s="1" t="str">
        <f t="shared" si="79"/>
        <v>ok</v>
      </c>
      <c r="AC559" s="1" t="str">
        <f t="shared" si="80"/>
        <v>Not Returned</v>
      </c>
    </row>
    <row r="560" spans="1:29" x14ac:dyDescent="0.45">
      <c r="A560" s="1" t="s">
        <v>1059</v>
      </c>
      <c r="B560" s="2" cm="1">
        <f t="array" ref="B560:D560">DATEVALUE(VLOOKUP(A560,Raw_Data!A559:D2559,{2,3,4},0))</f>
        <v>45311</v>
      </c>
      <c r="C560" s="2">
        <v>45311</v>
      </c>
      <c r="D560" s="2">
        <v>45311</v>
      </c>
      <c r="E560" s="1" t="s">
        <v>2589</v>
      </c>
      <c r="F560" s="1" t="s">
        <v>147</v>
      </c>
      <c r="G560" s="1" t="s">
        <v>147</v>
      </c>
      <c r="H560" s="1" t="s">
        <v>27</v>
      </c>
      <c r="I560" s="1" t="s">
        <v>28</v>
      </c>
      <c r="J560" s="1">
        <v>0</v>
      </c>
      <c r="K560" s="1">
        <v>1000</v>
      </c>
      <c r="L560" s="1">
        <f t="shared" si="74"/>
        <v>0</v>
      </c>
      <c r="M560" s="1" t="s">
        <v>29</v>
      </c>
      <c r="N560" s="1" t="s">
        <v>57</v>
      </c>
      <c r="O560" s="1" t="s">
        <v>79</v>
      </c>
      <c r="P560" s="1" t="s">
        <v>85</v>
      </c>
      <c r="Q560" s="1" t="s">
        <v>33</v>
      </c>
      <c r="R560" s="1" t="s">
        <v>46</v>
      </c>
      <c r="S560" s="1" t="s">
        <v>254</v>
      </c>
      <c r="T560" s="1">
        <v>0</v>
      </c>
      <c r="U560" s="1" t="str">
        <f t="shared" si="72"/>
        <v>Keep</v>
      </c>
      <c r="V560" s="1" t="str">
        <f t="shared" si="75"/>
        <v>Fix</v>
      </c>
      <c r="W560" s="1" t="str">
        <f>IF(Raw_Data!K560=0,"Missing","Valid")</f>
        <v>Valid</v>
      </c>
      <c r="X560" s="3" t="str">
        <f t="shared" si="76"/>
        <v>OK</v>
      </c>
      <c r="Y560" s="1" t="str">
        <f t="shared" si="77"/>
        <v>Ok</v>
      </c>
      <c r="Z560" s="1" t="str">
        <f t="shared" si="78"/>
        <v>Ok</v>
      </c>
      <c r="AA560" s="1">
        <f t="shared" si="73"/>
        <v>0</v>
      </c>
      <c r="AB560" s="1" t="str">
        <f t="shared" si="79"/>
        <v>ok</v>
      </c>
      <c r="AC560" s="1" t="str">
        <f t="shared" si="80"/>
        <v>Damaged</v>
      </c>
    </row>
    <row r="561" spans="1:29" x14ac:dyDescent="0.45">
      <c r="A561" s="1" t="s">
        <v>1060</v>
      </c>
      <c r="B561" s="2" cm="1">
        <f t="array" ref="B561:D561">DATEVALUE(VLOOKUP(A561,Raw_Data!A560:D2560,{2,3,4},0))</f>
        <v>45334</v>
      </c>
      <c r="C561" s="2">
        <v>45337</v>
      </c>
      <c r="D561" s="2">
        <v>45343</v>
      </c>
      <c r="E561" s="1" t="s">
        <v>2598</v>
      </c>
      <c r="F561" s="1" t="s">
        <v>2608</v>
      </c>
      <c r="G561" s="1" t="s">
        <v>41</v>
      </c>
      <c r="H561" s="1" t="s">
        <v>42</v>
      </c>
      <c r="I561" s="1" t="s">
        <v>43</v>
      </c>
      <c r="J561" s="1">
        <v>2</v>
      </c>
      <c r="K561" s="1">
        <v>500</v>
      </c>
      <c r="L561" s="1">
        <f t="shared" si="74"/>
        <v>1000</v>
      </c>
      <c r="M561" s="1" t="s">
        <v>56</v>
      </c>
      <c r="N561" s="1" t="s">
        <v>30</v>
      </c>
      <c r="O561" s="1" t="s">
        <v>64</v>
      </c>
      <c r="P561" s="1" t="s">
        <v>58</v>
      </c>
      <c r="Q561" s="1" t="s">
        <v>33</v>
      </c>
      <c r="R561" s="1" t="s">
        <v>46</v>
      </c>
      <c r="S561" s="1" t="s">
        <v>254</v>
      </c>
      <c r="T561" s="1">
        <v>6</v>
      </c>
      <c r="U561" s="1" t="str">
        <f t="shared" si="72"/>
        <v>Keep</v>
      </c>
      <c r="V561" s="1" t="str">
        <f t="shared" si="75"/>
        <v>Ok</v>
      </c>
      <c r="W561" s="1" t="str">
        <f>IF(Raw_Data!K561=0,"Missing","Valid")</f>
        <v>Valid</v>
      </c>
      <c r="X561" s="3" t="str">
        <f t="shared" si="76"/>
        <v>OK</v>
      </c>
      <c r="Y561" s="1" t="str">
        <f t="shared" si="77"/>
        <v>Ok</v>
      </c>
      <c r="Z561" s="1" t="str">
        <f t="shared" si="78"/>
        <v>Ok</v>
      </c>
      <c r="AA561" s="1">
        <f t="shared" si="73"/>
        <v>1000</v>
      </c>
      <c r="AB561" s="1" t="str">
        <f t="shared" si="79"/>
        <v>ok</v>
      </c>
      <c r="AC561" s="1" t="str">
        <f t="shared" si="80"/>
        <v>Damaged</v>
      </c>
    </row>
    <row r="562" spans="1:29" x14ac:dyDescent="0.45">
      <c r="A562" s="1" t="s">
        <v>1061</v>
      </c>
      <c r="B562" s="2" cm="1">
        <f t="array" ref="B562:D562">DATEVALUE(VLOOKUP(A562,Raw_Data!A561:D2561,{2,3,4},0))</f>
        <v>45588</v>
      </c>
      <c r="C562" s="2">
        <v>45590</v>
      </c>
      <c r="D562" s="2">
        <v>45597</v>
      </c>
      <c r="E562" s="1" t="s">
        <v>2552</v>
      </c>
      <c r="F562" s="1" t="s">
        <v>2608</v>
      </c>
      <c r="G562" s="1" t="s">
        <v>41</v>
      </c>
      <c r="H562" s="1" t="s">
        <v>42</v>
      </c>
      <c r="I562" s="1" t="s">
        <v>78</v>
      </c>
      <c r="J562" s="1">
        <v>2</v>
      </c>
      <c r="K562" s="1">
        <v>0</v>
      </c>
      <c r="L562" s="1">
        <f t="shared" si="74"/>
        <v>0</v>
      </c>
      <c r="M562" s="1" t="s">
        <v>29</v>
      </c>
      <c r="N562" s="1" t="s">
        <v>57</v>
      </c>
      <c r="O562" s="1" t="s">
        <v>79</v>
      </c>
      <c r="P562" s="1" t="s">
        <v>58</v>
      </c>
      <c r="Q562" s="1" t="s">
        <v>33</v>
      </c>
      <c r="R562" s="1" t="s">
        <v>46</v>
      </c>
      <c r="S562" s="1" t="s">
        <v>245</v>
      </c>
      <c r="T562" s="1">
        <v>7</v>
      </c>
      <c r="U562" s="1" t="str">
        <f t="shared" si="72"/>
        <v>Keep</v>
      </c>
      <c r="V562" s="1" t="str">
        <f t="shared" si="75"/>
        <v>Ok</v>
      </c>
      <c r="W562" s="1" t="str">
        <f>IF(Raw_Data!K562=0,"Missing","Valid")</f>
        <v>Missing</v>
      </c>
      <c r="X562" s="3" t="str">
        <f t="shared" si="76"/>
        <v>OK</v>
      </c>
      <c r="Y562" s="1" t="str">
        <f t="shared" si="77"/>
        <v>Fix</v>
      </c>
      <c r="Z562" s="1" t="str">
        <f t="shared" si="78"/>
        <v>Ok</v>
      </c>
      <c r="AA562" s="1">
        <f t="shared" si="73"/>
        <v>0</v>
      </c>
      <c r="AB562" s="1" t="str">
        <f t="shared" si="79"/>
        <v>ok</v>
      </c>
      <c r="AC562" s="1" t="str">
        <f t="shared" si="80"/>
        <v>Wrong Item</v>
      </c>
    </row>
    <row r="563" spans="1:29" x14ac:dyDescent="0.45">
      <c r="A563" s="1" t="s">
        <v>1062</v>
      </c>
      <c r="B563" s="2" cm="1">
        <f t="array" ref="B563:D563">DATEVALUE(VLOOKUP(A563,Raw_Data!A562:D2562,{2,3,4},0))</f>
        <v>45480</v>
      </c>
      <c r="C563" s="2">
        <v>45482</v>
      </c>
      <c r="D563" s="2">
        <v>45481</v>
      </c>
      <c r="E563" s="1" t="s">
        <v>2578</v>
      </c>
      <c r="F563" s="1" t="s">
        <v>168</v>
      </c>
      <c r="G563" s="1" t="s">
        <v>41</v>
      </c>
      <c r="H563" s="1" t="s">
        <v>27</v>
      </c>
      <c r="I563" s="1" t="s">
        <v>28</v>
      </c>
      <c r="J563" s="1">
        <v>1</v>
      </c>
      <c r="K563" s="1">
        <v>1000</v>
      </c>
      <c r="L563" s="1">
        <f t="shared" si="74"/>
        <v>1000</v>
      </c>
      <c r="M563" s="1" t="s">
        <v>29</v>
      </c>
      <c r="N563" s="1" t="s">
        <v>30</v>
      </c>
      <c r="O563" s="1" t="s">
        <v>31</v>
      </c>
      <c r="P563" s="1" t="s">
        <v>58</v>
      </c>
      <c r="Q563" s="1" t="s">
        <v>33</v>
      </c>
      <c r="R563" s="1" t="s">
        <v>2620</v>
      </c>
      <c r="S563" s="1" t="s">
        <v>2620</v>
      </c>
      <c r="T563" s="1">
        <v>-1</v>
      </c>
      <c r="U563" s="1" t="str">
        <f t="shared" si="72"/>
        <v>Keep</v>
      </c>
      <c r="V563" s="1" t="str">
        <f t="shared" si="75"/>
        <v>Ok</v>
      </c>
      <c r="W563" s="1" t="str">
        <f>IF(Raw_Data!K563=0,"Missing","Valid")</f>
        <v>Valid</v>
      </c>
      <c r="X563" s="3" t="str">
        <f t="shared" si="76"/>
        <v>Delivery Before Dispatch</v>
      </c>
      <c r="Y563" s="1" t="str">
        <f t="shared" si="77"/>
        <v>Ok</v>
      </c>
      <c r="Z563" s="1" t="str">
        <f t="shared" si="78"/>
        <v>Ok</v>
      </c>
      <c r="AA563" s="1">
        <f t="shared" si="73"/>
        <v>1000</v>
      </c>
      <c r="AB563" s="1" t="str">
        <f t="shared" si="79"/>
        <v>ok</v>
      </c>
      <c r="AC563" s="1" t="str">
        <f t="shared" si="80"/>
        <v>Not Returned</v>
      </c>
    </row>
    <row r="564" spans="1:29" x14ac:dyDescent="0.45">
      <c r="A564" s="1" t="s">
        <v>1063</v>
      </c>
      <c r="B564" s="2" cm="1">
        <f t="array" ref="B564:D564">DATEVALUE(VLOOKUP(A564,Raw_Data!A563:D2563,{2,3,4},0))</f>
        <v>45299</v>
      </c>
      <c r="C564" s="2">
        <v>45297</v>
      </c>
      <c r="D564" s="2">
        <v>45297</v>
      </c>
      <c r="E564" s="1" t="s">
        <v>2563</v>
      </c>
      <c r="F564" s="1" t="s">
        <v>2607</v>
      </c>
      <c r="G564" s="1" t="s">
        <v>41</v>
      </c>
      <c r="H564" s="1" t="s">
        <v>42</v>
      </c>
      <c r="I564" s="1" t="s">
        <v>78</v>
      </c>
      <c r="J564" s="1">
        <v>2</v>
      </c>
      <c r="K564" s="1">
        <v>500</v>
      </c>
      <c r="L564" s="1">
        <f t="shared" si="74"/>
        <v>1000</v>
      </c>
      <c r="M564" s="1" t="s">
        <v>63</v>
      </c>
      <c r="N564" s="1" t="s">
        <v>57</v>
      </c>
      <c r="O564" s="1" t="s">
        <v>31</v>
      </c>
      <c r="P564" s="1" t="s">
        <v>32</v>
      </c>
      <c r="Q564" s="1" t="s">
        <v>33</v>
      </c>
      <c r="R564" s="1" t="s">
        <v>46</v>
      </c>
      <c r="S564" s="1" t="s">
        <v>2621</v>
      </c>
      <c r="T564" s="1">
        <v>0</v>
      </c>
      <c r="U564" s="1" t="str">
        <f t="shared" si="72"/>
        <v>Keep</v>
      </c>
      <c r="V564" s="1" t="str">
        <f t="shared" si="75"/>
        <v>Ok</v>
      </c>
      <c r="W564" s="1" t="str">
        <f>IF(Raw_Data!K564=0,"Missing","Valid")</f>
        <v>Valid</v>
      </c>
      <c r="X564" s="3" t="str">
        <f t="shared" si="76"/>
        <v>Dispatch Error</v>
      </c>
      <c r="Y564" s="1" t="str">
        <f t="shared" si="77"/>
        <v>Ok</v>
      </c>
      <c r="Z564" s="1" t="str">
        <f t="shared" si="78"/>
        <v>Ok</v>
      </c>
      <c r="AA564" s="1">
        <f t="shared" si="73"/>
        <v>1000</v>
      </c>
      <c r="AB564" s="1" t="str">
        <f t="shared" si="79"/>
        <v>ok</v>
      </c>
      <c r="AC564" s="1" t="str">
        <f t="shared" si="80"/>
        <v>Unknwon</v>
      </c>
    </row>
    <row r="565" spans="1:29" x14ac:dyDescent="0.45">
      <c r="A565" s="1" t="s">
        <v>1064</v>
      </c>
      <c r="B565" s="2" cm="1">
        <f t="array" ref="B565:D565">DATEVALUE(VLOOKUP(A565,Raw_Data!A564:D2564,{2,3,4},0))</f>
        <v>45378</v>
      </c>
      <c r="C565" s="2">
        <v>45381</v>
      </c>
      <c r="D565" s="2">
        <v>45385</v>
      </c>
      <c r="E565" s="1" t="s">
        <v>2588</v>
      </c>
      <c r="F565" s="1" t="s">
        <v>2609</v>
      </c>
      <c r="G565" s="1" t="s">
        <v>116</v>
      </c>
      <c r="H565" s="1" t="s">
        <v>128</v>
      </c>
      <c r="I565" s="1" t="s">
        <v>169</v>
      </c>
      <c r="J565" s="1">
        <v>2</v>
      </c>
      <c r="K565" s="1">
        <v>500</v>
      </c>
      <c r="L565" s="1">
        <f t="shared" si="74"/>
        <v>1000</v>
      </c>
      <c r="M565" s="1" t="s">
        <v>63</v>
      </c>
      <c r="N565" s="1" t="s">
        <v>57</v>
      </c>
      <c r="O565" s="1" t="s">
        <v>44</v>
      </c>
      <c r="P565" s="1" t="s">
        <v>58</v>
      </c>
      <c r="Q565" s="1" t="s">
        <v>33</v>
      </c>
      <c r="R565" s="1" t="s">
        <v>2620</v>
      </c>
      <c r="S565" s="1" t="s">
        <v>2620</v>
      </c>
      <c r="T565" s="1">
        <v>4</v>
      </c>
      <c r="U565" s="1" t="str">
        <f t="shared" si="72"/>
        <v>Keep</v>
      </c>
      <c r="V565" s="1" t="str">
        <f t="shared" si="75"/>
        <v>Ok</v>
      </c>
      <c r="W565" s="1" t="str">
        <f>IF(Raw_Data!K565=0,"Missing","Valid")</f>
        <v>Valid</v>
      </c>
      <c r="X565" s="3" t="str">
        <f t="shared" si="76"/>
        <v>OK</v>
      </c>
      <c r="Y565" s="1" t="str">
        <f t="shared" si="77"/>
        <v>Ok</v>
      </c>
      <c r="Z565" s="1" t="str">
        <f t="shared" si="78"/>
        <v>Ok</v>
      </c>
      <c r="AA565" s="1">
        <f t="shared" si="73"/>
        <v>1000</v>
      </c>
      <c r="AB565" s="1" t="str">
        <f t="shared" si="79"/>
        <v>ok</v>
      </c>
      <c r="AC565" s="1" t="str">
        <f t="shared" si="80"/>
        <v>Not Returned</v>
      </c>
    </row>
    <row r="566" spans="1:29" x14ac:dyDescent="0.45">
      <c r="A566" s="1" t="s">
        <v>1066</v>
      </c>
      <c r="B566" s="2" cm="1">
        <f t="array" ref="B566:D566">DATEVALUE(VLOOKUP(A566,Raw_Data!A565:D2565,{2,3,4},0))</f>
        <v>45519</v>
      </c>
      <c r="C566" s="2">
        <v>45517</v>
      </c>
      <c r="D566" s="2">
        <v>45524</v>
      </c>
      <c r="E566" s="1" t="s">
        <v>2603</v>
      </c>
      <c r="F566" s="1" t="s">
        <v>2607</v>
      </c>
      <c r="G566" s="1" t="s">
        <v>41</v>
      </c>
      <c r="H566" s="1" t="s">
        <v>27</v>
      </c>
      <c r="I566" s="1" t="s">
        <v>28</v>
      </c>
      <c r="J566" s="1">
        <v>3</v>
      </c>
      <c r="K566" s="1">
        <v>500</v>
      </c>
      <c r="L566" s="1">
        <f t="shared" si="74"/>
        <v>1500</v>
      </c>
      <c r="M566" s="1" t="s">
        <v>56</v>
      </c>
      <c r="N566" s="1" t="s">
        <v>57</v>
      </c>
      <c r="O566" s="1" t="s">
        <v>31</v>
      </c>
      <c r="P566" s="1" t="s">
        <v>85</v>
      </c>
      <c r="Q566" s="1" t="s">
        <v>33</v>
      </c>
      <c r="R566" s="1" t="s">
        <v>2620</v>
      </c>
      <c r="S566" s="1" t="s">
        <v>2620</v>
      </c>
      <c r="T566" s="1">
        <v>7</v>
      </c>
      <c r="U566" s="1" t="str">
        <f t="shared" si="72"/>
        <v>Keep</v>
      </c>
      <c r="V566" s="1" t="str">
        <f t="shared" si="75"/>
        <v>Ok</v>
      </c>
      <c r="W566" s="1" t="str">
        <f>IF(Raw_Data!K566=0,"Missing","Valid")</f>
        <v>Valid</v>
      </c>
      <c r="X566" s="3" t="str">
        <f t="shared" si="76"/>
        <v>Dispatch Error</v>
      </c>
      <c r="Y566" s="1" t="str">
        <f t="shared" si="77"/>
        <v>Ok</v>
      </c>
      <c r="Z566" s="1" t="str">
        <f t="shared" si="78"/>
        <v>Ok</v>
      </c>
      <c r="AA566" s="1">
        <f t="shared" si="73"/>
        <v>1500</v>
      </c>
      <c r="AB566" s="1" t="str">
        <f t="shared" si="79"/>
        <v>ok</v>
      </c>
      <c r="AC566" s="1" t="str">
        <f t="shared" si="80"/>
        <v>Not Returned</v>
      </c>
    </row>
    <row r="567" spans="1:29" x14ac:dyDescent="0.45">
      <c r="A567" s="1" t="s">
        <v>1067</v>
      </c>
      <c r="B567" s="2" cm="1">
        <f t="array" ref="B567:D567">DATEVALUE(VLOOKUP(A567,Raw_Data!A566:D2566,{2,3,4},0))</f>
        <v>45642</v>
      </c>
      <c r="C567" s="2">
        <v>45642</v>
      </c>
      <c r="D567" s="2">
        <v>45643</v>
      </c>
      <c r="E567" s="1" t="s">
        <v>2554</v>
      </c>
      <c r="F567" s="1" t="s">
        <v>168</v>
      </c>
      <c r="G567" s="1" t="s">
        <v>41</v>
      </c>
      <c r="H567" s="1" t="s">
        <v>128</v>
      </c>
      <c r="I567" s="1" t="s">
        <v>231</v>
      </c>
      <c r="J567" s="1">
        <v>1</v>
      </c>
      <c r="K567" s="1">
        <v>100</v>
      </c>
      <c r="L567" s="1">
        <f t="shared" si="74"/>
        <v>100</v>
      </c>
      <c r="M567" s="1" t="s">
        <v>63</v>
      </c>
      <c r="N567" s="1" t="s">
        <v>57</v>
      </c>
      <c r="O567" s="1" t="s">
        <v>64</v>
      </c>
      <c r="P567" s="1" t="s">
        <v>32</v>
      </c>
      <c r="Q567" s="1" t="s">
        <v>45</v>
      </c>
      <c r="R567" s="1" t="s">
        <v>46</v>
      </c>
      <c r="S567" s="1" t="s">
        <v>245</v>
      </c>
      <c r="T567" s="1">
        <v>1</v>
      </c>
      <c r="U567" s="1" t="str">
        <f t="shared" si="72"/>
        <v>Keep</v>
      </c>
      <c r="V567" s="1" t="str">
        <f t="shared" si="75"/>
        <v>Ok</v>
      </c>
      <c r="W567" s="1" t="str">
        <f>IF(Raw_Data!K567=0,"Missing","Valid")</f>
        <v>Valid</v>
      </c>
      <c r="X567" s="3" t="str">
        <f t="shared" si="76"/>
        <v>OK</v>
      </c>
      <c r="Y567" s="1" t="str">
        <f t="shared" si="77"/>
        <v>Ok</v>
      </c>
      <c r="Z567" s="1" t="str">
        <f t="shared" si="78"/>
        <v>Ok</v>
      </c>
      <c r="AA567" s="1">
        <f t="shared" si="73"/>
        <v>100</v>
      </c>
      <c r="AB567" s="1" t="str">
        <f t="shared" si="79"/>
        <v>ok</v>
      </c>
      <c r="AC567" s="1" t="str">
        <f t="shared" si="80"/>
        <v>Wrong Item</v>
      </c>
    </row>
    <row r="568" spans="1:29" x14ac:dyDescent="0.45">
      <c r="A568" s="1" t="s">
        <v>1068</v>
      </c>
      <c r="B568" s="2" cm="1">
        <f t="array" ref="B568:D568">DATEVALUE(VLOOKUP(A568,Raw_Data!A567:D2567,{2,3,4},0))</f>
        <v>45332</v>
      </c>
      <c r="C568" s="2">
        <v>45331</v>
      </c>
      <c r="D568" s="2">
        <v>45337</v>
      </c>
      <c r="E568" s="1" t="s">
        <v>2561</v>
      </c>
      <c r="F568" s="1" t="s">
        <v>2608</v>
      </c>
      <c r="G568" s="1" t="s">
        <v>41</v>
      </c>
      <c r="H568" s="1" t="s">
        <v>71</v>
      </c>
      <c r="I568" s="1" t="s">
        <v>117</v>
      </c>
      <c r="J568" s="1">
        <v>-1</v>
      </c>
      <c r="K568" s="1">
        <v>100</v>
      </c>
      <c r="L568" s="1">
        <f t="shared" si="74"/>
        <v>-100</v>
      </c>
      <c r="M568" s="1" t="s">
        <v>63</v>
      </c>
      <c r="N568" s="1" t="s">
        <v>57</v>
      </c>
      <c r="O568" s="1" t="s">
        <v>44</v>
      </c>
      <c r="P568" s="1" t="s">
        <v>32</v>
      </c>
      <c r="Q568" s="1" t="s">
        <v>45</v>
      </c>
      <c r="R568" s="1" t="s">
        <v>2620</v>
      </c>
      <c r="S568" s="1" t="s">
        <v>2620</v>
      </c>
      <c r="T568" s="1">
        <v>6</v>
      </c>
      <c r="U568" s="1" t="str">
        <f t="shared" si="72"/>
        <v>Keep</v>
      </c>
      <c r="V568" s="1" t="str">
        <f t="shared" si="75"/>
        <v>Fix</v>
      </c>
      <c r="W568" s="1" t="str">
        <f>IF(Raw_Data!K568=0,"Missing","Valid")</f>
        <v>Valid</v>
      </c>
      <c r="X568" s="3" t="str">
        <f t="shared" si="76"/>
        <v>Dispatch Error</v>
      </c>
      <c r="Y568" s="1" t="str">
        <f t="shared" si="77"/>
        <v>Ok</v>
      </c>
      <c r="Z568" s="1" t="str">
        <f t="shared" si="78"/>
        <v>Ok</v>
      </c>
      <c r="AA568" s="1">
        <f t="shared" si="73"/>
        <v>-100</v>
      </c>
      <c r="AB568" s="1" t="str">
        <f t="shared" si="79"/>
        <v>ok</v>
      </c>
      <c r="AC568" s="1" t="str">
        <f t="shared" si="80"/>
        <v>Wrong</v>
      </c>
    </row>
    <row r="569" spans="1:29" x14ac:dyDescent="0.45">
      <c r="A569" s="1" t="s">
        <v>1069</v>
      </c>
      <c r="B569" s="2" cm="1">
        <f t="array" ref="B569:D569">DATEVALUE(VLOOKUP(A569,Raw_Data!A568:D2568,{2,3,4},0))</f>
        <v>45439</v>
      </c>
      <c r="C569" s="2">
        <v>45442</v>
      </c>
      <c r="D569" s="2">
        <v>45449</v>
      </c>
      <c r="E569" s="1" t="s">
        <v>2602</v>
      </c>
      <c r="F569" s="1" t="s">
        <v>53</v>
      </c>
      <c r="G569" s="1" t="s">
        <v>54</v>
      </c>
      <c r="H569" s="1" t="s">
        <v>27</v>
      </c>
      <c r="I569" s="1" t="s">
        <v>28</v>
      </c>
      <c r="J569" s="1">
        <v>-1</v>
      </c>
      <c r="K569" s="1">
        <v>100</v>
      </c>
      <c r="L569" s="1">
        <f t="shared" si="74"/>
        <v>-100</v>
      </c>
      <c r="M569" s="1" t="s">
        <v>29</v>
      </c>
      <c r="N569" s="1" t="s">
        <v>93</v>
      </c>
      <c r="O569" s="1" t="s">
        <v>31</v>
      </c>
      <c r="P569" s="1" t="s">
        <v>58</v>
      </c>
      <c r="Q569" s="1" t="s">
        <v>33</v>
      </c>
      <c r="R569" s="1" t="s">
        <v>46</v>
      </c>
      <c r="S569" s="1" t="s">
        <v>245</v>
      </c>
      <c r="T569" s="1">
        <v>7</v>
      </c>
      <c r="U569" s="1" t="str">
        <f t="shared" si="72"/>
        <v>Keep</v>
      </c>
      <c r="V569" s="1" t="str">
        <f t="shared" si="75"/>
        <v>Fix</v>
      </c>
      <c r="W569" s="1" t="str">
        <f>IF(Raw_Data!K569=0,"Missing","Valid")</f>
        <v>Valid</v>
      </c>
      <c r="X569" s="3" t="str">
        <f t="shared" si="76"/>
        <v>OK</v>
      </c>
      <c r="Y569" s="1" t="str">
        <f t="shared" si="77"/>
        <v>Ok</v>
      </c>
      <c r="Z569" s="1" t="str">
        <f t="shared" si="78"/>
        <v>Ok</v>
      </c>
      <c r="AA569" s="1">
        <f t="shared" si="73"/>
        <v>-100</v>
      </c>
      <c r="AB569" s="1" t="str">
        <f t="shared" si="79"/>
        <v>ok</v>
      </c>
      <c r="AC569" s="1" t="str">
        <f t="shared" si="80"/>
        <v>Wrong Item</v>
      </c>
    </row>
    <row r="570" spans="1:29" x14ac:dyDescent="0.45">
      <c r="A570" s="1" t="s">
        <v>1070</v>
      </c>
      <c r="B570" s="2" cm="1">
        <f t="array" ref="B570:D570">DATEVALUE(VLOOKUP(A570,Raw_Data!A569:D2569,{2,3,4},0))</f>
        <v>45599</v>
      </c>
      <c r="C570" s="2">
        <v>45601</v>
      </c>
      <c r="D570" s="2">
        <v>45600</v>
      </c>
      <c r="E570" s="1" t="s">
        <v>2575</v>
      </c>
      <c r="F570" s="1" t="s">
        <v>2607</v>
      </c>
      <c r="G570" s="1" t="s">
        <v>41</v>
      </c>
      <c r="H570" s="1" t="s">
        <v>71</v>
      </c>
      <c r="I570" s="1" t="s">
        <v>72</v>
      </c>
      <c r="J570" s="1">
        <v>-1</v>
      </c>
      <c r="K570" s="1">
        <v>1000</v>
      </c>
      <c r="L570" s="1">
        <f t="shared" si="74"/>
        <v>-1000</v>
      </c>
      <c r="M570" s="1" t="s">
        <v>2619</v>
      </c>
      <c r="N570" s="1" t="s">
        <v>30</v>
      </c>
      <c r="O570" s="1" t="s">
        <v>64</v>
      </c>
      <c r="P570" s="1" t="s">
        <v>85</v>
      </c>
      <c r="Q570" s="1" t="s">
        <v>33</v>
      </c>
      <c r="R570" s="1" t="s">
        <v>2620</v>
      </c>
      <c r="S570" s="1" t="s">
        <v>2620</v>
      </c>
      <c r="T570" s="1">
        <v>-1</v>
      </c>
      <c r="U570" s="1" t="str">
        <f t="shared" si="72"/>
        <v>Keep</v>
      </c>
      <c r="V570" s="1" t="str">
        <f t="shared" si="75"/>
        <v>Fix</v>
      </c>
      <c r="W570" s="1" t="str">
        <f>IF(Raw_Data!K570=0,"Missing","Valid")</f>
        <v>Valid</v>
      </c>
      <c r="X570" s="3" t="str">
        <f t="shared" si="76"/>
        <v>Delivery Before Dispatch</v>
      </c>
      <c r="Y570" s="1" t="str">
        <f t="shared" si="77"/>
        <v>Ok</v>
      </c>
      <c r="Z570" s="1" t="str">
        <f t="shared" si="78"/>
        <v>Ok</v>
      </c>
      <c r="AA570" s="1">
        <f t="shared" si="73"/>
        <v>-1000</v>
      </c>
      <c r="AB570" s="1" t="str">
        <f t="shared" si="79"/>
        <v>ok</v>
      </c>
      <c r="AC570" s="1" t="str">
        <f t="shared" si="80"/>
        <v>Wrong</v>
      </c>
    </row>
    <row r="571" spans="1:29" x14ac:dyDescent="0.45">
      <c r="A571" s="1" t="s">
        <v>1071</v>
      </c>
      <c r="B571" s="2" cm="1">
        <f t="array" ref="B571:D571">DATEVALUE(VLOOKUP(A571,Raw_Data!A570:D2570,{2,3,4},0))</f>
        <v>45622</v>
      </c>
      <c r="C571" s="2">
        <v>45622</v>
      </c>
      <c r="D571" s="2">
        <v>45629</v>
      </c>
      <c r="E571" s="1" t="s">
        <v>2551</v>
      </c>
      <c r="F571" s="1" t="s">
        <v>2607</v>
      </c>
      <c r="G571" s="1" t="s">
        <v>41</v>
      </c>
      <c r="H571" s="1" t="s">
        <v>128</v>
      </c>
      <c r="I571" s="1" t="s">
        <v>129</v>
      </c>
      <c r="J571" s="1">
        <v>0</v>
      </c>
      <c r="K571" s="1">
        <v>100</v>
      </c>
      <c r="L571" s="1">
        <f t="shared" si="74"/>
        <v>0</v>
      </c>
      <c r="M571" s="1" t="s">
        <v>63</v>
      </c>
      <c r="N571" s="1" t="s">
        <v>93</v>
      </c>
      <c r="O571" s="1" t="s">
        <v>79</v>
      </c>
      <c r="P571" s="1" t="s">
        <v>58</v>
      </c>
      <c r="Q571" s="1" t="s">
        <v>45</v>
      </c>
      <c r="R571" s="1" t="s">
        <v>34</v>
      </c>
      <c r="S571" s="1" t="s">
        <v>2620</v>
      </c>
      <c r="T571" s="1">
        <v>7</v>
      </c>
      <c r="U571" s="1" t="str">
        <f t="shared" si="72"/>
        <v>Keep</v>
      </c>
      <c r="V571" s="1" t="str">
        <f t="shared" si="75"/>
        <v>Fix</v>
      </c>
      <c r="W571" s="1" t="str">
        <f>IF(Raw_Data!K571=0,"Missing","Valid")</f>
        <v>Valid</v>
      </c>
      <c r="X571" s="3" t="str">
        <f t="shared" si="76"/>
        <v>OK</v>
      </c>
      <c r="Y571" s="1" t="str">
        <f t="shared" si="77"/>
        <v>Ok</v>
      </c>
      <c r="Z571" s="1" t="str">
        <f t="shared" si="78"/>
        <v>Ok</v>
      </c>
      <c r="AA571" s="1">
        <f t="shared" si="73"/>
        <v>0</v>
      </c>
      <c r="AB571" s="1" t="str">
        <f t="shared" si="79"/>
        <v>ok</v>
      </c>
      <c r="AC571" s="1" t="str">
        <f t="shared" si="80"/>
        <v>Not Returned</v>
      </c>
    </row>
    <row r="572" spans="1:29" x14ac:dyDescent="0.45">
      <c r="A572" s="1" t="s">
        <v>1072</v>
      </c>
      <c r="B572" s="2" cm="1">
        <f t="array" ref="B572:D572">DATEVALUE(VLOOKUP(A572,Raw_Data!A571:D2571,{2,3,4},0))</f>
        <v>45638</v>
      </c>
      <c r="C572" s="2">
        <v>45637</v>
      </c>
      <c r="D572" s="2">
        <v>45642</v>
      </c>
      <c r="E572" s="1" t="s">
        <v>2605</v>
      </c>
      <c r="F572" s="1" t="s">
        <v>147</v>
      </c>
      <c r="G572" s="1" t="s">
        <v>147</v>
      </c>
      <c r="H572" s="1" t="s">
        <v>42</v>
      </c>
      <c r="I572" s="1" t="s">
        <v>122</v>
      </c>
      <c r="J572" s="1">
        <v>3</v>
      </c>
      <c r="K572" s="1">
        <v>0</v>
      </c>
      <c r="L572" s="1">
        <f t="shared" si="74"/>
        <v>0</v>
      </c>
      <c r="M572" s="1" t="s">
        <v>29</v>
      </c>
      <c r="N572" s="1" t="s">
        <v>57</v>
      </c>
      <c r="O572" s="1" t="s">
        <v>79</v>
      </c>
      <c r="P572" s="1" t="s">
        <v>58</v>
      </c>
      <c r="Q572" s="1" t="s">
        <v>45</v>
      </c>
      <c r="R572" s="1" t="s">
        <v>2620</v>
      </c>
      <c r="S572" s="1" t="s">
        <v>2620</v>
      </c>
      <c r="T572" s="1">
        <v>5</v>
      </c>
      <c r="U572" s="1" t="str">
        <f t="shared" si="72"/>
        <v>Keep</v>
      </c>
      <c r="V572" s="1" t="str">
        <f t="shared" si="75"/>
        <v>Ok</v>
      </c>
      <c r="W572" s="1" t="str">
        <f>IF(Raw_Data!K572=0,"Missing","Valid")</f>
        <v>Missing</v>
      </c>
      <c r="X572" s="3" t="str">
        <f t="shared" si="76"/>
        <v>Dispatch Error</v>
      </c>
      <c r="Y572" s="1" t="str">
        <f t="shared" si="77"/>
        <v>Fix</v>
      </c>
      <c r="Z572" s="1" t="str">
        <f t="shared" si="78"/>
        <v>Ok</v>
      </c>
      <c r="AA572" s="1">
        <f t="shared" si="73"/>
        <v>0</v>
      </c>
      <c r="AB572" s="1" t="str">
        <f t="shared" si="79"/>
        <v>ok</v>
      </c>
      <c r="AC572" s="1" t="str">
        <f t="shared" si="80"/>
        <v>Not Returned</v>
      </c>
    </row>
    <row r="573" spans="1:29" x14ac:dyDescent="0.45">
      <c r="A573" s="1" t="s">
        <v>1073</v>
      </c>
      <c r="B573" s="2" cm="1">
        <f t="array" ref="B573:D573">DATEVALUE(VLOOKUP(A573,Raw_Data!A572:D2572,{2,3,4},0))</f>
        <v>45519</v>
      </c>
      <c r="C573" s="2">
        <v>45519</v>
      </c>
      <c r="D573" s="2">
        <v>45526</v>
      </c>
      <c r="E573" s="1" t="s">
        <v>2570</v>
      </c>
      <c r="F573" s="1" t="s">
        <v>2609</v>
      </c>
      <c r="G573" s="1" t="s">
        <v>116</v>
      </c>
      <c r="H573" s="1" t="s">
        <v>128</v>
      </c>
      <c r="I573" s="1" t="s">
        <v>231</v>
      </c>
      <c r="J573" s="1">
        <v>2</v>
      </c>
      <c r="K573" s="1">
        <v>500</v>
      </c>
      <c r="L573" s="1">
        <f t="shared" si="74"/>
        <v>1000</v>
      </c>
      <c r="M573" s="1" t="s">
        <v>2619</v>
      </c>
      <c r="N573" s="1" t="s">
        <v>30</v>
      </c>
      <c r="O573" s="1" t="s">
        <v>79</v>
      </c>
      <c r="P573" s="1" t="s">
        <v>58</v>
      </c>
      <c r="Q573" s="1" t="s">
        <v>45</v>
      </c>
      <c r="R573" s="1" t="s">
        <v>46</v>
      </c>
      <c r="S573" s="1" t="s">
        <v>2621</v>
      </c>
      <c r="T573" s="1">
        <v>7</v>
      </c>
      <c r="U573" s="1" t="str">
        <f t="shared" si="72"/>
        <v>Keep</v>
      </c>
      <c r="V573" s="1" t="str">
        <f t="shared" si="75"/>
        <v>Ok</v>
      </c>
      <c r="W573" s="1" t="str">
        <f>IF(Raw_Data!K573=0,"Missing","Valid")</f>
        <v>Valid</v>
      </c>
      <c r="X573" s="3" t="str">
        <f t="shared" si="76"/>
        <v>OK</v>
      </c>
      <c r="Y573" s="1" t="str">
        <f t="shared" si="77"/>
        <v>Ok</v>
      </c>
      <c r="Z573" s="1" t="str">
        <f t="shared" si="78"/>
        <v>Ok</v>
      </c>
      <c r="AA573" s="1">
        <f t="shared" si="73"/>
        <v>1000</v>
      </c>
      <c r="AB573" s="1" t="str">
        <f t="shared" si="79"/>
        <v>ok</v>
      </c>
      <c r="AC573" s="1" t="str">
        <f t="shared" si="80"/>
        <v>Unknwon</v>
      </c>
    </row>
    <row r="574" spans="1:29" x14ac:dyDescent="0.45">
      <c r="A574" s="1" t="s">
        <v>1074</v>
      </c>
      <c r="B574" s="2" cm="1">
        <f t="array" ref="B574:D574">DATEVALUE(VLOOKUP(A574,Raw_Data!A573:D2573,{2,3,4},0))</f>
        <v>45335</v>
      </c>
      <c r="C574" s="2">
        <v>45335</v>
      </c>
      <c r="D574" s="2">
        <v>45334</v>
      </c>
      <c r="E574" s="1" t="s">
        <v>2571</v>
      </c>
      <c r="F574" s="1" t="s">
        <v>2609</v>
      </c>
      <c r="G574" s="1" t="s">
        <v>116</v>
      </c>
      <c r="H574" s="1" t="s">
        <v>27</v>
      </c>
      <c r="I574" s="1" t="s">
        <v>84</v>
      </c>
      <c r="J574" s="1">
        <v>0</v>
      </c>
      <c r="K574" s="1">
        <v>2000</v>
      </c>
      <c r="L574" s="1">
        <f t="shared" si="74"/>
        <v>0</v>
      </c>
      <c r="M574" s="1" t="s">
        <v>56</v>
      </c>
      <c r="N574" s="1" t="s">
        <v>30</v>
      </c>
      <c r="O574" s="1" t="s">
        <v>31</v>
      </c>
      <c r="P574" s="1" t="s">
        <v>32</v>
      </c>
      <c r="Q574" s="1" t="s">
        <v>33</v>
      </c>
      <c r="R574" s="1" t="s">
        <v>46</v>
      </c>
      <c r="S574" s="1" t="s">
        <v>2621</v>
      </c>
      <c r="T574" s="1">
        <v>-1</v>
      </c>
      <c r="U574" s="1" t="str">
        <f t="shared" si="72"/>
        <v>Keep</v>
      </c>
      <c r="V574" s="1" t="str">
        <f t="shared" si="75"/>
        <v>Fix</v>
      </c>
      <c r="W574" s="1" t="str">
        <f>IF(Raw_Data!K574=0,"Missing","Valid")</f>
        <v>Valid</v>
      </c>
      <c r="X574" s="3" t="str">
        <f t="shared" si="76"/>
        <v>Delivery Before Order</v>
      </c>
      <c r="Y574" s="1" t="str">
        <f t="shared" si="77"/>
        <v>Ok</v>
      </c>
      <c r="Z574" s="1" t="str">
        <f t="shared" si="78"/>
        <v>Ok</v>
      </c>
      <c r="AA574" s="1">
        <f t="shared" si="73"/>
        <v>0</v>
      </c>
      <c r="AB574" s="1" t="str">
        <f t="shared" si="79"/>
        <v>ok</v>
      </c>
      <c r="AC574" s="1" t="str">
        <f t="shared" si="80"/>
        <v>Unknwon</v>
      </c>
    </row>
    <row r="575" spans="1:29" x14ac:dyDescent="0.45">
      <c r="A575" s="1" t="s">
        <v>1075</v>
      </c>
      <c r="B575" s="2" cm="1">
        <f t="array" ref="B575:D575">DATEVALUE(VLOOKUP(A575,Raw_Data!A574:D2574,{2,3,4},0))</f>
        <v>45441</v>
      </c>
      <c r="C575" s="2">
        <v>45442</v>
      </c>
      <c r="D575" s="2">
        <v>45445</v>
      </c>
      <c r="E575" s="1" t="s">
        <v>2603</v>
      </c>
      <c r="F575" s="1" t="s">
        <v>2609</v>
      </c>
      <c r="G575" s="1" t="s">
        <v>116</v>
      </c>
      <c r="H575" s="1" t="s">
        <v>71</v>
      </c>
      <c r="I575" s="1" t="s">
        <v>117</v>
      </c>
      <c r="J575" s="1">
        <v>3</v>
      </c>
      <c r="K575" s="1">
        <v>100</v>
      </c>
      <c r="L575" s="1">
        <f t="shared" si="74"/>
        <v>300</v>
      </c>
      <c r="M575" s="1" t="s">
        <v>56</v>
      </c>
      <c r="N575" s="1" t="s">
        <v>30</v>
      </c>
      <c r="O575" s="1" t="s">
        <v>31</v>
      </c>
      <c r="P575" s="1" t="s">
        <v>85</v>
      </c>
      <c r="Q575" s="1" t="s">
        <v>45</v>
      </c>
      <c r="R575" s="1" t="s">
        <v>2620</v>
      </c>
      <c r="S575" s="1" t="s">
        <v>2620</v>
      </c>
      <c r="T575" s="1">
        <v>3</v>
      </c>
      <c r="U575" s="1" t="str">
        <f t="shared" si="72"/>
        <v>Keep</v>
      </c>
      <c r="V575" s="1" t="str">
        <f t="shared" si="75"/>
        <v>Ok</v>
      </c>
      <c r="W575" s="1" t="str">
        <f>IF(Raw_Data!K575=0,"Missing","Valid")</f>
        <v>Valid</v>
      </c>
      <c r="X575" s="3" t="str">
        <f t="shared" si="76"/>
        <v>OK</v>
      </c>
      <c r="Y575" s="1" t="str">
        <f t="shared" si="77"/>
        <v>Ok</v>
      </c>
      <c r="Z575" s="1" t="str">
        <f t="shared" si="78"/>
        <v>Ok</v>
      </c>
      <c r="AA575" s="1">
        <f t="shared" si="73"/>
        <v>300</v>
      </c>
      <c r="AB575" s="1" t="str">
        <f t="shared" si="79"/>
        <v>ok</v>
      </c>
      <c r="AC575" s="1" t="str">
        <f t="shared" si="80"/>
        <v>Not Returned</v>
      </c>
    </row>
    <row r="576" spans="1:29" x14ac:dyDescent="0.45">
      <c r="A576" s="1" t="s">
        <v>1076</v>
      </c>
      <c r="B576" s="2" cm="1">
        <f t="array" ref="B576:D576">DATEVALUE(VLOOKUP(A576,Raw_Data!A575:D2575,{2,3,4},0))</f>
        <v>45490</v>
      </c>
      <c r="C576" s="2">
        <v>45489</v>
      </c>
      <c r="D576" s="2">
        <v>45493</v>
      </c>
      <c r="E576" s="1" t="s">
        <v>2592</v>
      </c>
      <c r="F576" s="1" t="s">
        <v>2608</v>
      </c>
      <c r="G576" s="1" t="s">
        <v>41</v>
      </c>
      <c r="H576" s="1" t="s">
        <v>128</v>
      </c>
      <c r="I576" s="1" t="s">
        <v>169</v>
      </c>
      <c r="J576" s="1">
        <v>1</v>
      </c>
      <c r="K576" s="1">
        <v>500</v>
      </c>
      <c r="L576" s="1">
        <f t="shared" si="74"/>
        <v>500</v>
      </c>
      <c r="M576" s="1" t="s">
        <v>29</v>
      </c>
      <c r="N576" s="1" t="s">
        <v>30</v>
      </c>
      <c r="O576" s="1" t="s">
        <v>44</v>
      </c>
      <c r="P576" s="1" t="s">
        <v>32</v>
      </c>
      <c r="Q576" s="1" t="s">
        <v>45</v>
      </c>
      <c r="R576" s="1" t="s">
        <v>34</v>
      </c>
      <c r="S576" s="1" t="s">
        <v>2620</v>
      </c>
      <c r="T576" s="1">
        <v>4</v>
      </c>
      <c r="U576" s="1" t="str">
        <f t="shared" si="72"/>
        <v>Keep</v>
      </c>
      <c r="V576" s="1" t="str">
        <f t="shared" si="75"/>
        <v>Ok</v>
      </c>
      <c r="W576" s="1" t="str">
        <f>IF(Raw_Data!K576=0,"Missing","Valid")</f>
        <v>Valid</v>
      </c>
      <c r="X576" s="3" t="str">
        <f t="shared" si="76"/>
        <v>Dispatch Error</v>
      </c>
      <c r="Y576" s="1" t="str">
        <f t="shared" si="77"/>
        <v>Ok</v>
      </c>
      <c r="Z576" s="1" t="str">
        <f t="shared" si="78"/>
        <v>Ok</v>
      </c>
      <c r="AA576" s="1">
        <f t="shared" si="73"/>
        <v>500</v>
      </c>
      <c r="AB576" s="1" t="str">
        <f t="shared" si="79"/>
        <v>ok</v>
      </c>
      <c r="AC576" s="1" t="str">
        <f t="shared" si="80"/>
        <v>Not Returned</v>
      </c>
    </row>
    <row r="577" spans="1:29" x14ac:dyDescent="0.45">
      <c r="A577" s="1" t="s">
        <v>1077</v>
      </c>
      <c r="B577" s="2" cm="1">
        <f t="array" ref="B577:D577">DATEVALUE(VLOOKUP(A577,Raw_Data!A576:D2576,{2,3,4},0))</f>
        <v>45511</v>
      </c>
      <c r="C577" s="2">
        <v>45509</v>
      </c>
      <c r="D577" s="2">
        <v>45510</v>
      </c>
      <c r="E577" s="1" t="s">
        <v>2555</v>
      </c>
      <c r="F577" s="1" t="s">
        <v>2607</v>
      </c>
      <c r="G577" s="1" t="s">
        <v>41</v>
      </c>
      <c r="H577" s="1" t="s">
        <v>42</v>
      </c>
      <c r="I577" s="1" t="s">
        <v>78</v>
      </c>
      <c r="J577" s="1">
        <v>0</v>
      </c>
      <c r="K577" s="1">
        <v>1000</v>
      </c>
      <c r="L577" s="1">
        <f t="shared" si="74"/>
        <v>0</v>
      </c>
      <c r="M577" s="1" t="s">
        <v>63</v>
      </c>
      <c r="N577" s="1" t="s">
        <v>93</v>
      </c>
      <c r="O577" s="1" t="s">
        <v>31</v>
      </c>
      <c r="P577" s="1" t="s">
        <v>32</v>
      </c>
      <c r="Q577" s="1" t="s">
        <v>45</v>
      </c>
      <c r="R577" s="1" t="s">
        <v>34</v>
      </c>
      <c r="S577" s="1" t="s">
        <v>2620</v>
      </c>
      <c r="T577" s="1">
        <v>1</v>
      </c>
      <c r="U577" s="1" t="str">
        <f t="shared" si="72"/>
        <v>Keep</v>
      </c>
      <c r="V577" s="1" t="str">
        <f t="shared" si="75"/>
        <v>Fix</v>
      </c>
      <c r="W577" s="1" t="str">
        <f>IF(Raw_Data!K577=0,"Missing","Valid")</f>
        <v>Valid</v>
      </c>
      <c r="X577" s="3" t="str">
        <f t="shared" si="76"/>
        <v>Dispatch Error</v>
      </c>
      <c r="Y577" s="1" t="str">
        <f t="shared" si="77"/>
        <v>Ok</v>
      </c>
      <c r="Z577" s="1" t="str">
        <f t="shared" si="78"/>
        <v>Ok</v>
      </c>
      <c r="AA577" s="1">
        <f t="shared" si="73"/>
        <v>0</v>
      </c>
      <c r="AB577" s="1" t="str">
        <f t="shared" si="79"/>
        <v>ok</v>
      </c>
      <c r="AC577" s="1" t="str">
        <f t="shared" si="80"/>
        <v>Not Returned</v>
      </c>
    </row>
    <row r="578" spans="1:29" x14ac:dyDescent="0.45">
      <c r="A578" s="1" t="s">
        <v>1078</v>
      </c>
      <c r="B578" s="2" cm="1">
        <f t="array" ref="B578:D578">DATEVALUE(VLOOKUP(A578,Raw_Data!A577:D2577,{2,3,4},0))</f>
        <v>45615</v>
      </c>
      <c r="C578" s="2">
        <v>45614</v>
      </c>
      <c r="D578" s="2">
        <v>45621</v>
      </c>
      <c r="E578" s="1" t="s">
        <v>2589</v>
      </c>
      <c r="F578" s="1" t="s">
        <v>2608</v>
      </c>
      <c r="G578" s="1" t="s">
        <v>41</v>
      </c>
      <c r="H578" s="1" t="s">
        <v>71</v>
      </c>
      <c r="I578" s="1" t="s">
        <v>117</v>
      </c>
      <c r="J578" s="1">
        <v>2</v>
      </c>
      <c r="K578" s="1">
        <v>1000</v>
      </c>
      <c r="L578" s="1">
        <f t="shared" si="74"/>
        <v>2000</v>
      </c>
      <c r="M578" s="1" t="s">
        <v>63</v>
      </c>
      <c r="N578" s="1" t="s">
        <v>30</v>
      </c>
      <c r="O578" s="1" t="s">
        <v>79</v>
      </c>
      <c r="P578" s="1" t="s">
        <v>85</v>
      </c>
      <c r="Q578" s="1" t="s">
        <v>33</v>
      </c>
      <c r="R578" s="1" t="s">
        <v>2620</v>
      </c>
      <c r="S578" s="1" t="s">
        <v>2620</v>
      </c>
      <c r="T578" s="1">
        <v>7</v>
      </c>
      <c r="U578" s="1" t="str">
        <f t="shared" ref="U578:U641" si="81">IF(COUNTIF(A578:A2577,A578)=1,"Keep","Duplicate")</f>
        <v>Keep</v>
      </c>
      <c r="V578" s="1" t="str">
        <f t="shared" si="75"/>
        <v>Ok</v>
      </c>
      <c r="W578" s="1" t="str">
        <f>IF(Raw_Data!K578=0,"Missing","Valid")</f>
        <v>Valid</v>
      </c>
      <c r="X578" s="3" t="str">
        <f t="shared" si="76"/>
        <v>Dispatch Error</v>
      </c>
      <c r="Y578" s="1" t="str">
        <f t="shared" si="77"/>
        <v>Ok</v>
      </c>
      <c r="Z578" s="1" t="str">
        <f t="shared" si="78"/>
        <v>Ok</v>
      </c>
      <c r="AA578" s="1">
        <f t="shared" ref="AA578:AA641" si="82">IF(OR(L578="",L578&lt;&gt;J578*K578),J578*K578,L578)</f>
        <v>2000</v>
      </c>
      <c r="AB578" s="1" t="str">
        <f t="shared" si="79"/>
        <v>ok</v>
      </c>
      <c r="AC578" s="1" t="str">
        <f t="shared" si="80"/>
        <v>Not Returned</v>
      </c>
    </row>
    <row r="579" spans="1:29" x14ac:dyDescent="0.45">
      <c r="A579" s="1" t="s">
        <v>1079</v>
      </c>
      <c r="B579" s="2" cm="1">
        <f t="array" ref="B579:D579">DATEVALUE(VLOOKUP(A579,Raw_Data!A578:D2578,{2,3,4},0))</f>
        <v>45504</v>
      </c>
      <c r="C579" s="2">
        <v>45505</v>
      </c>
      <c r="D579" s="2">
        <v>45507</v>
      </c>
      <c r="E579" s="1" t="s">
        <v>2566</v>
      </c>
      <c r="F579" s="1" t="s">
        <v>53</v>
      </c>
      <c r="G579" s="1" t="s">
        <v>54</v>
      </c>
      <c r="H579" s="1" t="s">
        <v>71</v>
      </c>
      <c r="I579" s="1" t="s">
        <v>72</v>
      </c>
      <c r="J579" s="1">
        <v>1</v>
      </c>
      <c r="K579" s="1">
        <v>0</v>
      </c>
      <c r="L579" s="1">
        <f t="shared" ref="L579:L642" si="83">J579*K579</f>
        <v>0</v>
      </c>
      <c r="M579" s="1" t="s">
        <v>63</v>
      </c>
      <c r="N579" s="1" t="s">
        <v>30</v>
      </c>
      <c r="O579" s="1" t="s">
        <v>44</v>
      </c>
      <c r="P579" s="1" t="s">
        <v>58</v>
      </c>
      <c r="Q579" s="1" t="s">
        <v>33</v>
      </c>
      <c r="R579" s="1" t="s">
        <v>34</v>
      </c>
      <c r="S579" s="1" t="s">
        <v>2620</v>
      </c>
      <c r="T579" s="1">
        <v>2</v>
      </c>
      <c r="U579" s="1" t="str">
        <f t="shared" si="81"/>
        <v>Keep</v>
      </c>
      <c r="V579" s="1" t="str">
        <f t="shared" ref="V579:V642" si="84">IF(J579&lt;=0,"Fix","Ok")</f>
        <v>Ok</v>
      </c>
      <c r="W579" s="1" t="str">
        <f>IF(Raw_Data!K579=0,"Missing","Valid")</f>
        <v>Missing</v>
      </c>
      <c r="X579" s="3" t="str">
        <f t="shared" ref="X579:X642" si="85">IF(C579&lt;B579,"Dispatch Error",IF(D579&lt;B579,"Delivery Before Order",IF(D579&lt;C579,"Delivery Before Dispatch","OK")))</f>
        <v>OK</v>
      </c>
      <c r="Y579" s="1" t="str">
        <f t="shared" ref="Y579:Y642" si="86">IF(K579&lt;=0,"Fix","Ok")</f>
        <v>Fix</v>
      </c>
      <c r="Z579" s="1" t="str">
        <f t="shared" ref="Z579:Z642" si="87">IF(L579="","Blank",IF(L579=J579*K579,"Ok","Wrong"))</f>
        <v>Ok</v>
      </c>
      <c r="AA579" s="1">
        <f t="shared" si="82"/>
        <v>0</v>
      </c>
      <c r="AB579" s="1" t="str">
        <f t="shared" ref="AB579:AB642" si="88">IF(M579="","Missing","ok")</f>
        <v>ok</v>
      </c>
      <c r="AC579" s="1" t="str">
        <f t="shared" ref="AC579:AC642" si="89">IF(R579="No","Not Returned",IF(R579="Yes",IF(S579="","Unknown",S579),IF(L579&lt;0,"Wrong",IF(OR(O579="Delayed",O579="In Transit",O579="On Time"),"Not Returned",""))))</f>
        <v>Not Returned</v>
      </c>
    </row>
    <row r="580" spans="1:29" x14ac:dyDescent="0.45">
      <c r="A580" s="1" t="s">
        <v>1080</v>
      </c>
      <c r="B580" s="2" cm="1">
        <f t="array" ref="B580:D580">DATEVALUE(VLOOKUP(A580,Raw_Data!A579:D2579,{2,3,4},0))</f>
        <v>45541</v>
      </c>
      <c r="C580" s="2">
        <v>45539</v>
      </c>
      <c r="D580" s="2">
        <v>45540</v>
      </c>
      <c r="E580" s="1" t="s">
        <v>2605</v>
      </c>
      <c r="F580" s="1" t="s">
        <v>2609</v>
      </c>
      <c r="G580" s="1" t="s">
        <v>116</v>
      </c>
      <c r="H580" s="1" t="s">
        <v>42</v>
      </c>
      <c r="I580" s="1" t="s">
        <v>78</v>
      </c>
      <c r="J580" s="1">
        <v>1</v>
      </c>
      <c r="K580" s="1">
        <v>1000</v>
      </c>
      <c r="L580" s="1">
        <f t="shared" si="83"/>
        <v>1000</v>
      </c>
      <c r="M580" s="1" t="s">
        <v>63</v>
      </c>
      <c r="N580" s="1" t="s">
        <v>30</v>
      </c>
      <c r="O580" s="1" t="s">
        <v>31</v>
      </c>
      <c r="P580" s="1" t="s">
        <v>32</v>
      </c>
      <c r="Q580" s="1" t="s">
        <v>45</v>
      </c>
      <c r="R580" s="1" t="s">
        <v>34</v>
      </c>
      <c r="S580" s="1" t="s">
        <v>2620</v>
      </c>
      <c r="T580" s="1">
        <v>1</v>
      </c>
      <c r="U580" s="1" t="str">
        <f t="shared" si="81"/>
        <v>Keep</v>
      </c>
      <c r="V580" s="1" t="str">
        <f t="shared" si="84"/>
        <v>Ok</v>
      </c>
      <c r="W580" s="1" t="str">
        <f>IF(Raw_Data!K580=0,"Missing","Valid")</f>
        <v>Valid</v>
      </c>
      <c r="X580" s="3" t="str">
        <f t="shared" si="85"/>
        <v>Dispatch Error</v>
      </c>
      <c r="Y580" s="1" t="str">
        <f t="shared" si="86"/>
        <v>Ok</v>
      </c>
      <c r="Z580" s="1" t="str">
        <f t="shared" si="87"/>
        <v>Ok</v>
      </c>
      <c r="AA580" s="1">
        <f t="shared" si="82"/>
        <v>1000</v>
      </c>
      <c r="AB580" s="1" t="str">
        <f t="shared" si="88"/>
        <v>ok</v>
      </c>
      <c r="AC580" s="1" t="str">
        <f t="shared" si="89"/>
        <v>Not Returned</v>
      </c>
    </row>
    <row r="581" spans="1:29" x14ac:dyDescent="0.45">
      <c r="A581" s="1" t="s">
        <v>1081</v>
      </c>
      <c r="B581" s="2" cm="1">
        <f t="array" ref="B581:D581">DATEVALUE(VLOOKUP(A581,Raw_Data!A580:D2580,{2,3,4},0))</f>
        <v>45473</v>
      </c>
      <c r="C581" s="2">
        <v>45474</v>
      </c>
      <c r="D581" s="2">
        <v>45481</v>
      </c>
      <c r="E581" s="1" t="s">
        <v>2586</v>
      </c>
      <c r="F581" s="1" t="s">
        <v>2607</v>
      </c>
      <c r="G581" s="1" t="s">
        <v>41</v>
      </c>
      <c r="H581" s="1" t="s">
        <v>42</v>
      </c>
      <c r="I581" s="1" t="s">
        <v>78</v>
      </c>
      <c r="J581" s="1">
        <v>0</v>
      </c>
      <c r="K581" s="1">
        <v>500</v>
      </c>
      <c r="L581" s="1">
        <f t="shared" si="83"/>
        <v>0</v>
      </c>
      <c r="M581" s="1" t="s">
        <v>56</v>
      </c>
      <c r="N581" s="1" t="s">
        <v>57</v>
      </c>
      <c r="O581" s="1" t="s">
        <v>44</v>
      </c>
      <c r="P581" s="1" t="s">
        <v>32</v>
      </c>
      <c r="Q581" s="1" t="s">
        <v>33</v>
      </c>
      <c r="R581" s="1" t="s">
        <v>46</v>
      </c>
      <c r="S581" s="1" t="s">
        <v>2621</v>
      </c>
      <c r="T581" s="1">
        <v>7</v>
      </c>
      <c r="U581" s="1" t="str">
        <f t="shared" si="81"/>
        <v>Keep</v>
      </c>
      <c r="V581" s="1" t="str">
        <f t="shared" si="84"/>
        <v>Fix</v>
      </c>
      <c r="W581" s="1" t="str">
        <f>IF(Raw_Data!K581=0,"Missing","Valid")</f>
        <v>Valid</v>
      </c>
      <c r="X581" s="3" t="str">
        <f t="shared" si="85"/>
        <v>OK</v>
      </c>
      <c r="Y581" s="1" t="str">
        <f t="shared" si="86"/>
        <v>Ok</v>
      </c>
      <c r="Z581" s="1" t="str">
        <f t="shared" si="87"/>
        <v>Ok</v>
      </c>
      <c r="AA581" s="1">
        <f t="shared" si="82"/>
        <v>0</v>
      </c>
      <c r="AB581" s="1" t="str">
        <f t="shared" si="88"/>
        <v>ok</v>
      </c>
      <c r="AC581" s="1" t="str">
        <f t="shared" si="89"/>
        <v>Unknwon</v>
      </c>
    </row>
    <row r="582" spans="1:29" x14ac:dyDescent="0.45">
      <c r="A582" s="1" t="s">
        <v>1082</v>
      </c>
      <c r="B582" s="2" cm="1">
        <f t="array" ref="B582:D582">DATEVALUE(VLOOKUP(A582,Raw_Data!A581:D2581,{2,3,4},0))</f>
        <v>45530</v>
      </c>
      <c r="C582" s="2">
        <v>45529</v>
      </c>
      <c r="D582" s="2">
        <v>45532</v>
      </c>
      <c r="E582" s="1" t="s">
        <v>2542</v>
      </c>
      <c r="F582" s="1" t="s">
        <v>2609</v>
      </c>
      <c r="G582" s="1" t="s">
        <v>116</v>
      </c>
      <c r="H582" s="1" t="s">
        <v>27</v>
      </c>
      <c r="I582" s="1" t="s">
        <v>55</v>
      </c>
      <c r="J582" s="1">
        <v>1</v>
      </c>
      <c r="K582" s="1">
        <v>500</v>
      </c>
      <c r="L582" s="1">
        <f t="shared" si="83"/>
        <v>500</v>
      </c>
      <c r="M582" s="1" t="s">
        <v>56</v>
      </c>
      <c r="N582" s="1" t="s">
        <v>30</v>
      </c>
      <c r="O582" s="1" t="s">
        <v>44</v>
      </c>
      <c r="P582" s="1" t="s">
        <v>85</v>
      </c>
      <c r="Q582" s="1" t="s">
        <v>45</v>
      </c>
      <c r="R582" s="1" t="s">
        <v>34</v>
      </c>
      <c r="S582" s="1" t="s">
        <v>2620</v>
      </c>
      <c r="T582" s="1">
        <v>3</v>
      </c>
      <c r="U582" s="1" t="str">
        <f t="shared" si="81"/>
        <v>Keep</v>
      </c>
      <c r="V582" s="1" t="str">
        <f t="shared" si="84"/>
        <v>Ok</v>
      </c>
      <c r="W582" s="1" t="str">
        <f>IF(Raw_Data!K582=0,"Missing","Valid")</f>
        <v>Valid</v>
      </c>
      <c r="X582" s="3" t="str">
        <f t="shared" si="85"/>
        <v>Dispatch Error</v>
      </c>
      <c r="Y582" s="1" t="str">
        <f t="shared" si="86"/>
        <v>Ok</v>
      </c>
      <c r="Z582" s="1" t="str">
        <f t="shared" si="87"/>
        <v>Ok</v>
      </c>
      <c r="AA582" s="1">
        <f t="shared" si="82"/>
        <v>500</v>
      </c>
      <c r="AB582" s="1" t="str">
        <f t="shared" si="88"/>
        <v>ok</v>
      </c>
      <c r="AC582" s="1" t="str">
        <f t="shared" si="89"/>
        <v>Not Returned</v>
      </c>
    </row>
    <row r="583" spans="1:29" x14ac:dyDescent="0.45">
      <c r="A583" s="1" t="s">
        <v>1083</v>
      </c>
      <c r="B583" s="2" cm="1">
        <f t="array" ref="B583:D583">DATEVALUE(VLOOKUP(A583,Raw_Data!A582:D2582,{2,3,4},0))</f>
        <v>45436</v>
      </c>
      <c r="C583" s="2">
        <v>45438</v>
      </c>
      <c r="D583" s="2">
        <v>45445</v>
      </c>
      <c r="E583" s="1" t="s">
        <v>2582</v>
      </c>
      <c r="F583" s="1" t="s">
        <v>2608</v>
      </c>
      <c r="G583" s="1" t="s">
        <v>41</v>
      </c>
      <c r="H583" s="1" t="s">
        <v>42</v>
      </c>
      <c r="I583" s="1" t="s">
        <v>78</v>
      </c>
      <c r="J583" s="1">
        <v>0</v>
      </c>
      <c r="K583" s="1">
        <v>500</v>
      </c>
      <c r="L583" s="1">
        <f t="shared" si="83"/>
        <v>0</v>
      </c>
      <c r="M583" s="1" t="s">
        <v>56</v>
      </c>
      <c r="N583" s="1" t="s">
        <v>30</v>
      </c>
      <c r="O583" s="1" t="s">
        <v>64</v>
      </c>
      <c r="P583" s="1" t="s">
        <v>85</v>
      </c>
      <c r="Q583" s="1" t="s">
        <v>45</v>
      </c>
      <c r="R583" s="1" t="s">
        <v>46</v>
      </c>
      <c r="S583" s="1" t="s">
        <v>47</v>
      </c>
      <c r="T583" s="1">
        <v>7</v>
      </c>
      <c r="U583" s="1" t="str">
        <f t="shared" si="81"/>
        <v>Keep</v>
      </c>
      <c r="V583" s="1" t="str">
        <f t="shared" si="84"/>
        <v>Fix</v>
      </c>
      <c r="W583" s="1" t="str">
        <f>IF(Raw_Data!K583=0,"Missing","Valid")</f>
        <v>Valid</v>
      </c>
      <c r="X583" s="3" t="str">
        <f t="shared" si="85"/>
        <v>OK</v>
      </c>
      <c r="Y583" s="1" t="str">
        <f t="shared" si="86"/>
        <v>Ok</v>
      </c>
      <c r="Z583" s="1" t="str">
        <f t="shared" si="87"/>
        <v>Ok</v>
      </c>
      <c r="AA583" s="1">
        <f t="shared" si="82"/>
        <v>0</v>
      </c>
      <c r="AB583" s="1" t="str">
        <f t="shared" si="88"/>
        <v>ok</v>
      </c>
      <c r="AC583" s="1" t="str">
        <f t="shared" si="89"/>
        <v>Late Delivery</v>
      </c>
    </row>
    <row r="584" spans="1:29" x14ac:dyDescent="0.45">
      <c r="A584" s="1" t="s">
        <v>1084</v>
      </c>
      <c r="B584" s="2" cm="1">
        <f t="array" ref="B584:D584">DATEVALUE(VLOOKUP(A584,Raw_Data!A583:D2583,{2,3,4},0))</f>
        <v>45332</v>
      </c>
      <c r="C584" s="2">
        <v>45334</v>
      </c>
      <c r="D584" s="2">
        <v>45341</v>
      </c>
      <c r="E584" s="1" t="s">
        <v>2553</v>
      </c>
      <c r="F584" s="1" t="s">
        <v>168</v>
      </c>
      <c r="G584" s="1" t="s">
        <v>41</v>
      </c>
      <c r="H584" s="1" t="s">
        <v>128</v>
      </c>
      <c r="I584" s="1" t="s">
        <v>129</v>
      </c>
      <c r="J584" s="1">
        <v>1</v>
      </c>
      <c r="K584" s="1">
        <v>0</v>
      </c>
      <c r="L584" s="1">
        <f t="shared" si="83"/>
        <v>0</v>
      </c>
      <c r="M584" s="1" t="s">
        <v>63</v>
      </c>
      <c r="N584" s="1" t="s">
        <v>93</v>
      </c>
      <c r="O584" s="1" t="s">
        <v>64</v>
      </c>
      <c r="P584" s="1" t="s">
        <v>32</v>
      </c>
      <c r="Q584" s="1" t="s">
        <v>45</v>
      </c>
      <c r="R584" s="1" t="s">
        <v>34</v>
      </c>
      <c r="S584" s="1" t="s">
        <v>2620</v>
      </c>
      <c r="T584" s="1">
        <v>7</v>
      </c>
      <c r="U584" s="1" t="str">
        <f t="shared" si="81"/>
        <v>Keep</v>
      </c>
      <c r="V584" s="1" t="str">
        <f t="shared" si="84"/>
        <v>Ok</v>
      </c>
      <c r="W584" s="1" t="str">
        <f>IF(Raw_Data!K584=0,"Missing","Valid")</f>
        <v>Missing</v>
      </c>
      <c r="X584" s="3" t="str">
        <f t="shared" si="85"/>
        <v>OK</v>
      </c>
      <c r="Y584" s="1" t="str">
        <f t="shared" si="86"/>
        <v>Fix</v>
      </c>
      <c r="Z584" s="1" t="str">
        <f t="shared" si="87"/>
        <v>Ok</v>
      </c>
      <c r="AA584" s="1">
        <f t="shared" si="82"/>
        <v>0</v>
      </c>
      <c r="AB584" s="1" t="str">
        <f t="shared" si="88"/>
        <v>ok</v>
      </c>
      <c r="AC584" s="1" t="str">
        <f t="shared" si="89"/>
        <v>Not Returned</v>
      </c>
    </row>
    <row r="585" spans="1:29" x14ac:dyDescent="0.45">
      <c r="A585" s="1" t="s">
        <v>1085</v>
      </c>
      <c r="B585" s="2" cm="1">
        <f t="array" ref="B585:D585">DATEVALUE(VLOOKUP(A585,Raw_Data!A584:D2584,{2,3,4},0))</f>
        <v>45367</v>
      </c>
      <c r="C585" s="2">
        <v>45366</v>
      </c>
      <c r="D585" s="2">
        <v>45369</v>
      </c>
      <c r="E585" s="1" t="s">
        <v>2564</v>
      </c>
      <c r="F585" s="1" t="s">
        <v>2609</v>
      </c>
      <c r="G585" s="1" t="s">
        <v>116</v>
      </c>
      <c r="H585" s="1" t="s">
        <v>42</v>
      </c>
      <c r="I585" s="1" t="s">
        <v>78</v>
      </c>
      <c r="J585" s="1">
        <v>-1</v>
      </c>
      <c r="K585" s="1">
        <v>2000</v>
      </c>
      <c r="L585" s="1">
        <f t="shared" si="83"/>
        <v>-2000</v>
      </c>
      <c r="M585" s="1" t="s">
        <v>2619</v>
      </c>
      <c r="N585" s="1" t="s">
        <v>30</v>
      </c>
      <c r="O585" s="1" t="s">
        <v>64</v>
      </c>
      <c r="P585" s="1" t="s">
        <v>85</v>
      </c>
      <c r="Q585" s="1" t="s">
        <v>33</v>
      </c>
      <c r="R585" s="1" t="s">
        <v>2620</v>
      </c>
      <c r="S585" s="1" t="s">
        <v>2620</v>
      </c>
      <c r="T585" s="1">
        <v>3</v>
      </c>
      <c r="U585" s="1" t="str">
        <f t="shared" si="81"/>
        <v>Keep</v>
      </c>
      <c r="V585" s="1" t="str">
        <f t="shared" si="84"/>
        <v>Fix</v>
      </c>
      <c r="W585" s="1" t="str">
        <f>IF(Raw_Data!K585=0,"Missing","Valid")</f>
        <v>Valid</v>
      </c>
      <c r="X585" s="3" t="str">
        <f t="shared" si="85"/>
        <v>Dispatch Error</v>
      </c>
      <c r="Y585" s="1" t="str">
        <f t="shared" si="86"/>
        <v>Ok</v>
      </c>
      <c r="Z585" s="1" t="str">
        <f t="shared" si="87"/>
        <v>Ok</v>
      </c>
      <c r="AA585" s="1">
        <f t="shared" si="82"/>
        <v>-2000</v>
      </c>
      <c r="AB585" s="1" t="str">
        <f t="shared" si="88"/>
        <v>ok</v>
      </c>
      <c r="AC585" s="1" t="str">
        <f t="shared" si="89"/>
        <v>Wrong</v>
      </c>
    </row>
    <row r="586" spans="1:29" x14ac:dyDescent="0.45">
      <c r="A586" s="1" t="s">
        <v>1086</v>
      </c>
      <c r="B586" s="2" cm="1">
        <f t="array" ref="B586:D586">DATEVALUE(VLOOKUP(A586,Raw_Data!A585:D2585,{2,3,4},0))</f>
        <v>45653</v>
      </c>
      <c r="C586" s="2">
        <v>45651</v>
      </c>
      <c r="D586" s="2">
        <v>45657</v>
      </c>
      <c r="E586" s="1" t="s">
        <v>2605</v>
      </c>
      <c r="F586" s="1" t="s">
        <v>53</v>
      </c>
      <c r="G586" s="1" t="s">
        <v>54</v>
      </c>
      <c r="H586" s="1" t="s">
        <v>128</v>
      </c>
      <c r="I586" s="1" t="s">
        <v>169</v>
      </c>
      <c r="J586" s="1">
        <v>1</v>
      </c>
      <c r="K586" s="1">
        <v>100</v>
      </c>
      <c r="L586" s="1">
        <f t="shared" si="83"/>
        <v>100</v>
      </c>
      <c r="M586" s="1" t="s">
        <v>63</v>
      </c>
      <c r="N586" s="1" t="s">
        <v>93</v>
      </c>
      <c r="O586" s="1" t="s">
        <v>31</v>
      </c>
      <c r="P586" s="1" t="s">
        <v>85</v>
      </c>
      <c r="Q586" s="1" t="s">
        <v>33</v>
      </c>
      <c r="R586" s="1" t="s">
        <v>34</v>
      </c>
      <c r="S586" s="1" t="s">
        <v>2620</v>
      </c>
      <c r="T586" s="1">
        <v>6</v>
      </c>
      <c r="U586" s="1" t="str">
        <f t="shared" si="81"/>
        <v>Keep</v>
      </c>
      <c r="V586" s="1" t="str">
        <f t="shared" si="84"/>
        <v>Ok</v>
      </c>
      <c r="W586" s="1" t="str">
        <f>IF(Raw_Data!K586=0,"Missing","Valid")</f>
        <v>Valid</v>
      </c>
      <c r="X586" s="3" t="str">
        <f t="shared" si="85"/>
        <v>Dispatch Error</v>
      </c>
      <c r="Y586" s="1" t="str">
        <f t="shared" si="86"/>
        <v>Ok</v>
      </c>
      <c r="Z586" s="1" t="str">
        <f t="shared" si="87"/>
        <v>Ok</v>
      </c>
      <c r="AA586" s="1">
        <f t="shared" si="82"/>
        <v>100</v>
      </c>
      <c r="AB586" s="1" t="str">
        <f t="shared" si="88"/>
        <v>ok</v>
      </c>
      <c r="AC586" s="1" t="str">
        <f t="shared" si="89"/>
        <v>Not Returned</v>
      </c>
    </row>
    <row r="587" spans="1:29" x14ac:dyDescent="0.45">
      <c r="A587" s="1" t="s">
        <v>1087</v>
      </c>
      <c r="B587" s="2" cm="1">
        <f t="array" ref="B587:D587">DATEVALUE(VLOOKUP(A587,Raw_Data!A586:D2586,{2,3,4},0))</f>
        <v>45642</v>
      </c>
      <c r="C587" s="2">
        <v>45641</v>
      </c>
      <c r="D587" s="2">
        <v>45640</v>
      </c>
      <c r="E587" s="1" t="s">
        <v>2592</v>
      </c>
      <c r="F587" s="1" t="s">
        <v>2606</v>
      </c>
      <c r="G587" s="1" t="s">
        <v>26</v>
      </c>
      <c r="H587" s="1" t="s">
        <v>71</v>
      </c>
      <c r="I587" s="1" t="s">
        <v>72</v>
      </c>
      <c r="J587" s="1">
        <v>3</v>
      </c>
      <c r="K587" s="1">
        <v>2000</v>
      </c>
      <c r="L587" s="1">
        <f t="shared" si="83"/>
        <v>6000</v>
      </c>
      <c r="M587" s="1" t="s">
        <v>2619</v>
      </c>
      <c r="N587" s="1" t="s">
        <v>57</v>
      </c>
      <c r="O587" s="1" t="s">
        <v>79</v>
      </c>
      <c r="P587" s="1" t="s">
        <v>85</v>
      </c>
      <c r="Q587" s="1" t="s">
        <v>33</v>
      </c>
      <c r="R587" s="1" t="s">
        <v>46</v>
      </c>
      <c r="S587" s="1" t="s">
        <v>254</v>
      </c>
      <c r="T587" s="1">
        <v>-1</v>
      </c>
      <c r="U587" s="1" t="str">
        <f t="shared" si="81"/>
        <v>Keep</v>
      </c>
      <c r="V587" s="1" t="str">
        <f t="shared" si="84"/>
        <v>Ok</v>
      </c>
      <c r="W587" s="1" t="str">
        <f>IF(Raw_Data!K587=0,"Missing","Valid")</f>
        <v>Valid</v>
      </c>
      <c r="X587" s="3" t="str">
        <f t="shared" si="85"/>
        <v>Dispatch Error</v>
      </c>
      <c r="Y587" s="1" t="str">
        <f t="shared" si="86"/>
        <v>Ok</v>
      </c>
      <c r="Z587" s="1" t="str">
        <f t="shared" si="87"/>
        <v>Ok</v>
      </c>
      <c r="AA587" s="1">
        <f t="shared" si="82"/>
        <v>6000</v>
      </c>
      <c r="AB587" s="1" t="str">
        <f t="shared" si="88"/>
        <v>ok</v>
      </c>
      <c r="AC587" s="1" t="str">
        <f t="shared" si="89"/>
        <v>Damaged</v>
      </c>
    </row>
    <row r="588" spans="1:29" x14ac:dyDescent="0.45">
      <c r="A588" s="1" t="s">
        <v>1088</v>
      </c>
      <c r="B588" s="2" cm="1">
        <f t="array" ref="B588:D588">DATEVALUE(VLOOKUP(A588,Raw_Data!A587:D2587,{2,3,4},0))</f>
        <v>45593</v>
      </c>
      <c r="C588" s="2">
        <v>45593</v>
      </c>
      <c r="D588" s="2">
        <v>45593</v>
      </c>
      <c r="E588" s="1" t="s">
        <v>2550</v>
      </c>
      <c r="F588" s="1" t="s">
        <v>147</v>
      </c>
      <c r="G588" s="1" t="s">
        <v>147</v>
      </c>
      <c r="H588" s="1" t="s">
        <v>71</v>
      </c>
      <c r="I588" s="1" t="s">
        <v>72</v>
      </c>
      <c r="J588" s="1">
        <v>2</v>
      </c>
      <c r="K588" s="1">
        <v>0</v>
      </c>
      <c r="L588" s="1">
        <f t="shared" si="83"/>
        <v>0</v>
      </c>
      <c r="M588" s="1" t="s">
        <v>56</v>
      </c>
      <c r="N588" s="1" t="s">
        <v>57</v>
      </c>
      <c r="O588" s="1" t="s">
        <v>79</v>
      </c>
      <c r="P588" s="1" t="s">
        <v>85</v>
      </c>
      <c r="Q588" s="1" t="s">
        <v>45</v>
      </c>
      <c r="R588" s="1" t="s">
        <v>46</v>
      </c>
      <c r="S588" s="1" t="s">
        <v>245</v>
      </c>
      <c r="T588" s="1">
        <v>0</v>
      </c>
      <c r="U588" s="1" t="str">
        <f t="shared" si="81"/>
        <v>Keep</v>
      </c>
      <c r="V588" s="1" t="str">
        <f t="shared" si="84"/>
        <v>Ok</v>
      </c>
      <c r="W588" s="1" t="str">
        <f>IF(Raw_Data!K588=0,"Missing","Valid")</f>
        <v>Missing</v>
      </c>
      <c r="X588" s="3" t="str">
        <f t="shared" si="85"/>
        <v>OK</v>
      </c>
      <c r="Y588" s="1" t="str">
        <f t="shared" si="86"/>
        <v>Fix</v>
      </c>
      <c r="Z588" s="1" t="str">
        <f t="shared" si="87"/>
        <v>Ok</v>
      </c>
      <c r="AA588" s="1">
        <f t="shared" si="82"/>
        <v>0</v>
      </c>
      <c r="AB588" s="1" t="str">
        <f t="shared" si="88"/>
        <v>ok</v>
      </c>
      <c r="AC588" s="1" t="str">
        <f t="shared" si="89"/>
        <v>Wrong Item</v>
      </c>
    </row>
    <row r="589" spans="1:29" x14ac:dyDescent="0.45">
      <c r="A589" s="1" t="s">
        <v>1089</v>
      </c>
      <c r="B589" s="2" cm="1">
        <f t="array" ref="B589:D589">DATEVALUE(VLOOKUP(A589,Raw_Data!A588:D2588,{2,3,4},0))</f>
        <v>45635</v>
      </c>
      <c r="C589" s="2">
        <v>45635</v>
      </c>
      <c r="D589" s="2">
        <v>45634</v>
      </c>
      <c r="E589" s="1" t="s">
        <v>2526</v>
      </c>
      <c r="F589" s="1" t="s">
        <v>2608</v>
      </c>
      <c r="G589" s="1" t="s">
        <v>41</v>
      </c>
      <c r="H589" s="1" t="s">
        <v>27</v>
      </c>
      <c r="I589" s="1" t="s">
        <v>84</v>
      </c>
      <c r="J589" s="1">
        <v>0</v>
      </c>
      <c r="K589" s="1">
        <v>500</v>
      </c>
      <c r="L589" s="1">
        <f t="shared" si="83"/>
        <v>0</v>
      </c>
      <c r="M589" s="1" t="s">
        <v>63</v>
      </c>
      <c r="N589" s="1" t="s">
        <v>57</v>
      </c>
      <c r="O589" s="1" t="s">
        <v>31</v>
      </c>
      <c r="P589" s="1" t="s">
        <v>32</v>
      </c>
      <c r="Q589" s="1" t="s">
        <v>33</v>
      </c>
      <c r="R589" s="1" t="s">
        <v>46</v>
      </c>
      <c r="S589" s="1" t="s">
        <v>245</v>
      </c>
      <c r="T589" s="1">
        <v>-1</v>
      </c>
      <c r="U589" s="1" t="str">
        <f t="shared" si="81"/>
        <v>Keep</v>
      </c>
      <c r="V589" s="1" t="str">
        <f t="shared" si="84"/>
        <v>Fix</v>
      </c>
      <c r="W589" s="1" t="str">
        <f>IF(Raw_Data!K589=0,"Missing","Valid")</f>
        <v>Valid</v>
      </c>
      <c r="X589" s="3" t="str">
        <f t="shared" si="85"/>
        <v>Delivery Before Order</v>
      </c>
      <c r="Y589" s="1" t="str">
        <f t="shared" si="86"/>
        <v>Ok</v>
      </c>
      <c r="Z589" s="1" t="str">
        <f t="shared" si="87"/>
        <v>Ok</v>
      </c>
      <c r="AA589" s="1">
        <f t="shared" si="82"/>
        <v>0</v>
      </c>
      <c r="AB589" s="1" t="str">
        <f t="shared" si="88"/>
        <v>ok</v>
      </c>
      <c r="AC589" s="1" t="str">
        <f t="shared" si="89"/>
        <v>Wrong Item</v>
      </c>
    </row>
    <row r="590" spans="1:29" x14ac:dyDescent="0.45">
      <c r="A590" s="1" t="s">
        <v>1090</v>
      </c>
      <c r="B590" s="2" cm="1">
        <f t="array" ref="B590:D590">DATEVALUE(VLOOKUP(A590,Raw_Data!A589:D2589,{2,3,4},0))</f>
        <v>45599</v>
      </c>
      <c r="C590" s="2">
        <v>45597</v>
      </c>
      <c r="D590" s="2">
        <v>45601</v>
      </c>
      <c r="E590" s="1" t="s">
        <v>2603</v>
      </c>
      <c r="F590" s="1" t="s">
        <v>2608</v>
      </c>
      <c r="G590" s="1" t="s">
        <v>41</v>
      </c>
      <c r="H590" s="1" t="s">
        <v>128</v>
      </c>
      <c r="I590" s="1" t="s">
        <v>129</v>
      </c>
      <c r="J590" s="1">
        <v>-1</v>
      </c>
      <c r="K590" s="1">
        <v>1000</v>
      </c>
      <c r="L590" s="1">
        <f t="shared" si="83"/>
        <v>-1000</v>
      </c>
      <c r="M590" s="1" t="s">
        <v>56</v>
      </c>
      <c r="N590" s="1" t="s">
        <v>57</v>
      </c>
      <c r="O590" s="1" t="s">
        <v>31</v>
      </c>
      <c r="P590" s="1" t="s">
        <v>85</v>
      </c>
      <c r="Q590" s="1" t="s">
        <v>33</v>
      </c>
      <c r="R590" s="1" t="s">
        <v>46</v>
      </c>
      <c r="S590" s="1" t="s">
        <v>47</v>
      </c>
      <c r="T590" s="1">
        <v>4</v>
      </c>
      <c r="U590" s="1" t="str">
        <f t="shared" si="81"/>
        <v>Keep</v>
      </c>
      <c r="V590" s="1" t="str">
        <f t="shared" si="84"/>
        <v>Fix</v>
      </c>
      <c r="W590" s="1" t="str">
        <f>IF(Raw_Data!K590=0,"Missing","Valid")</f>
        <v>Valid</v>
      </c>
      <c r="X590" s="3" t="str">
        <f t="shared" si="85"/>
        <v>Dispatch Error</v>
      </c>
      <c r="Y590" s="1" t="str">
        <f t="shared" si="86"/>
        <v>Ok</v>
      </c>
      <c r="Z590" s="1" t="str">
        <f t="shared" si="87"/>
        <v>Ok</v>
      </c>
      <c r="AA590" s="1">
        <f t="shared" si="82"/>
        <v>-1000</v>
      </c>
      <c r="AB590" s="1" t="str">
        <f t="shared" si="88"/>
        <v>ok</v>
      </c>
      <c r="AC590" s="1" t="str">
        <f t="shared" si="89"/>
        <v>Late Delivery</v>
      </c>
    </row>
    <row r="591" spans="1:29" x14ac:dyDescent="0.45">
      <c r="A591" s="1" t="s">
        <v>1091</v>
      </c>
      <c r="B591" s="2" cm="1">
        <f t="array" ref="B591:D591">DATEVALUE(VLOOKUP(A591,Raw_Data!A590:D2590,{2,3,4},0))</f>
        <v>45648</v>
      </c>
      <c r="C591" s="2">
        <v>45651</v>
      </c>
      <c r="D591" s="2">
        <v>45650</v>
      </c>
      <c r="E591" s="1" t="s">
        <v>2541</v>
      </c>
      <c r="F591" s="1" t="s">
        <v>69</v>
      </c>
      <c r="G591" s="1" t="s">
        <v>70</v>
      </c>
      <c r="H591" s="1" t="s">
        <v>42</v>
      </c>
      <c r="I591" s="1" t="s">
        <v>78</v>
      </c>
      <c r="J591" s="1">
        <v>0</v>
      </c>
      <c r="K591" s="1">
        <v>100</v>
      </c>
      <c r="L591" s="1">
        <f t="shared" si="83"/>
        <v>0</v>
      </c>
      <c r="M591" s="1" t="s">
        <v>2619</v>
      </c>
      <c r="N591" s="1" t="s">
        <v>30</v>
      </c>
      <c r="O591" s="1" t="s">
        <v>64</v>
      </c>
      <c r="P591" s="1" t="s">
        <v>32</v>
      </c>
      <c r="Q591" s="1" t="s">
        <v>45</v>
      </c>
      <c r="R591" s="1" t="s">
        <v>34</v>
      </c>
      <c r="S591" s="1" t="s">
        <v>2620</v>
      </c>
      <c r="T591" s="1">
        <v>-1</v>
      </c>
      <c r="U591" s="1" t="str">
        <f t="shared" si="81"/>
        <v>Keep</v>
      </c>
      <c r="V591" s="1" t="str">
        <f t="shared" si="84"/>
        <v>Fix</v>
      </c>
      <c r="W591" s="1" t="str">
        <f>IF(Raw_Data!K591=0,"Missing","Valid")</f>
        <v>Valid</v>
      </c>
      <c r="X591" s="3" t="str">
        <f t="shared" si="85"/>
        <v>Delivery Before Dispatch</v>
      </c>
      <c r="Y591" s="1" t="str">
        <f t="shared" si="86"/>
        <v>Ok</v>
      </c>
      <c r="Z591" s="1" t="str">
        <f t="shared" si="87"/>
        <v>Ok</v>
      </c>
      <c r="AA591" s="1">
        <f t="shared" si="82"/>
        <v>0</v>
      </c>
      <c r="AB591" s="1" t="str">
        <f t="shared" si="88"/>
        <v>ok</v>
      </c>
      <c r="AC591" s="1" t="str">
        <f t="shared" si="89"/>
        <v>Not Returned</v>
      </c>
    </row>
    <row r="592" spans="1:29" x14ac:dyDescent="0.45">
      <c r="A592" s="1" t="s">
        <v>1092</v>
      </c>
      <c r="B592" s="2" cm="1">
        <f t="array" ref="B592:D592">DATEVALUE(VLOOKUP(A592,Raw_Data!A591:D2591,{2,3,4},0))</f>
        <v>45402</v>
      </c>
      <c r="C592" s="2">
        <v>45403</v>
      </c>
      <c r="D592" s="2">
        <v>45407</v>
      </c>
      <c r="E592" s="1" t="s">
        <v>2601</v>
      </c>
      <c r="F592" s="1" t="s">
        <v>147</v>
      </c>
      <c r="G592" s="1" t="s">
        <v>147</v>
      </c>
      <c r="H592" s="1" t="s">
        <v>42</v>
      </c>
      <c r="I592" s="1" t="s">
        <v>43</v>
      </c>
      <c r="J592" s="1">
        <v>1</v>
      </c>
      <c r="K592" s="1">
        <v>2000</v>
      </c>
      <c r="L592" s="1">
        <f t="shared" si="83"/>
        <v>2000</v>
      </c>
      <c r="M592" s="1" t="s">
        <v>2619</v>
      </c>
      <c r="N592" s="1" t="s">
        <v>93</v>
      </c>
      <c r="O592" s="1" t="s">
        <v>64</v>
      </c>
      <c r="P592" s="1" t="s">
        <v>32</v>
      </c>
      <c r="Q592" s="1" t="s">
        <v>45</v>
      </c>
      <c r="R592" s="1" t="s">
        <v>46</v>
      </c>
      <c r="S592" s="1" t="s">
        <v>2621</v>
      </c>
      <c r="T592" s="1">
        <v>4</v>
      </c>
      <c r="U592" s="1" t="str">
        <f t="shared" si="81"/>
        <v>Keep</v>
      </c>
      <c r="V592" s="1" t="str">
        <f t="shared" si="84"/>
        <v>Ok</v>
      </c>
      <c r="W592" s="1" t="str">
        <f>IF(Raw_Data!K592=0,"Missing","Valid")</f>
        <v>Valid</v>
      </c>
      <c r="X592" s="3" t="str">
        <f t="shared" si="85"/>
        <v>OK</v>
      </c>
      <c r="Y592" s="1" t="str">
        <f t="shared" si="86"/>
        <v>Ok</v>
      </c>
      <c r="Z592" s="1" t="str">
        <f t="shared" si="87"/>
        <v>Ok</v>
      </c>
      <c r="AA592" s="1">
        <f t="shared" si="82"/>
        <v>2000</v>
      </c>
      <c r="AB592" s="1" t="str">
        <f t="shared" si="88"/>
        <v>ok</v>
      </c>
      <c r="AC592" s="1" t="str">
        <f t="shared" si="89"/>
        <v>Unknwon</v>
      </c>
    </row>
    <row r="593" spans="1:29" x14ac:dyDescent="0.45">
      <c r="A593" s="1" t="s">
        <v>1093</v>
      </c>
      <c r="B593" s="2" cm="1">
        <f t="array" ref="B593:D593">DATEVALUE(VLOOKUP(A593,Raw_Data!A592:D2592,{2,3,4},0))</f>
        <v>45480</v>
      </c>
      <c r="C593" s="2">
        <v>45478</v>
      </c>
      <c r="D593" s="2">
        <v>45483</v>
      </c>
      <c r="E593" s="1" t="s">
        <v>2604</v>
      </c>
      <c r="F593" s="1" t="s">
        <v>168</v>
      </c>
      <c r="G593" s="1" t="s">
        <v>41</v>
      </c>
      <c r="H593" s="1" t="s">
        <v>42</v>
      </c>
      <c r="I593" s="1" t="s">
        <v>122</v>
      </c>
      <c r="J593" s="1">
        <v>3</v>
      </c>
      <c r="K593" s="1">
        <v>0</v>
      </c>
      <c r="L593" s="1">
        <f t="shared" si="83"/>
        <v>0</v>
      </c>
      <c r="M593" s="1" t="s">
        <v>29</v>
      </c>
      <c r="N593" s="1" t="s">
        <v>57</v>
      </c>
      <c r="O593" s="1" t="s">
        <v>31</v>
      </c>
      <c r="P593" s="1" t="s">
        <v>58</v>
      </c>
      <c r="Q593" s="1" t="s">
        <v>33</v>
      </c>
      <c r="R593" s="1" t="s">
        <v>34</v>
      </c>
      <c r="S593" s="1" t="s">
        <v>2620</v>
      </c>
      <c r="T593" s="1">
        <v>5</v>
      </c>
      <c r="U593" s="1" t="str">
        <f t="shared" si="81"/>
        <v>Keep</v>
      </c>
      <c r="V593" s="1" t="str">
        <f t="shared" si="84"/>
        <v>Ok</v>
      </c>
      <c r="W593" s="1" t="str">
        <f>IF(Raw_Data!K593=0,"Missing","Valid")</f>
        <v>Missing</v>
      </c>
      <c r="X593" s="3" t="str">
        <f t="shared" si="85"/>
        <v>Dispatch Error</v>
      </c>
      <c r="Y593" s="1" t="str">
        <f t="shared" si="86"/>
        <v>Fix</v>
      </c>
      <c r="Z593" s="1" t="str">
        <f t="shared" si="87"/>
        <v>Ok</v>
      </c>
      <c r="AA593" s="1">
        <f t="shared" si="82"/>
        <v>0</v>
      </c>
      <c r="AB593" s="1" t="str">
        <f t="shared" si="88"/>
        <v>ok</v>
      </c>
      <c r="AC593" s="1" t="str">
        <f t="shared" si="89"/>
        <v>Not Returned</v>
      </c>
    </row>
    <row r="594" spans="1:29" x14ac:dyDescent="0.45">
      <c r="A594" s="1" t="s">
        <v>1094</v>
      </c>
      <c r="B594" s="2" cm="1">
        <f t="array" ref="B594:D594">DATEVALUE(VLOOKUP(A594,Raw_Data!A593:D2593,{2,3,4},0))</f>
        <v>45452</v>
      </c>
      <c r="C594" s="2">
        <v>45450</v>
      </c>
      <c r="D594" s="2">
        <v>45453</v>
      </c>
      <c r="E594" s="1" t="s">
        <v>2605</v>
      </c>
      <c r="F594" s="1" t="s">
        <v>2607</v>
      </c>
      <c r="G594" s="1" t="s">
        <v>41</v>
      </c>
      <c r="H594" s="1" t="s">
        <v>42</v>
      </c>
      <c r="I594" s="1" t="s">
        <v>78</v>
      </c>
      <c r="J594" s="1">
        <v>3</v>
      </c>
      <c r="K594" s="1">
        <v>1000</v>
      </c>
      <c r="L594" s="1">
        <f t="shared" si="83"/>
        <v>3000</v>
      </c>
      <c r="M594" s="1" t="s">
        <v>56</v>
      </c>
      <c r="N594" s="1" t="s">
        <v>57</v>
      </c>
      <c r="O594" s="1" t="s">
        <v>79</v>
      </c>
      <c r="P594" s="1" t="s">
        <v>32</v>
      </c>
      <c r="Q594" s="1" t="s">
        <v>33</v>
      </c>
      <c r="R594" s="1" t="s">
        <v>2620</v>
      </c>
      <c r="S594" s="1" t="s">
        <v>2620</v>
      </c>
      <c r="T594" s="1">
        <v>3</v>
      </c>
      <c r="U594" s="1" t="str">
        <f t="shared" si="81"/>
        <v>Keep</v>
      </c>
      <c r="V594" s="1" t="str">
        <f t="shared" si="84"/>
        <v>Ok</v>
      </c>
      <c r="W594" s="1" t="str">
        <f>IF(Raw_Data!K594=0,"Missing","Valid")</f>
        <v>Valid</v>
      </c>
      <c r="X594" s="3" t="str">
        <f t="shared" si="85"/>
        <v>Dispatch Error</v>
      </c>
      <c r="Y594" s="1" t="str">
        <f t="shared" si="86"/>
        <v>Ok</v>
      </c>
      <c r="Z594" s="1" t="str">
        <f t="shared" si="87"/>
        <v>Ok</v>
      </c>
      <c r="AA594" s="1">
        <f t="shared" si="82"/>
        <v>3000</v>
      </c>
      <c r="AB594" s="1" t="str">
        <f t="shared" si="88"/>
        <v>ok</v>
      </c>
      <c r="AC594" s="1" t="str">
        <f t="shared" si="89"/>
        <v>Not Returned</v>
      </c>
    </row>
    <row r="595" spans="1:29" x14ac:dyDescent="0.45">
      <c r="A595" s="1" t="s">
        <v>1095</v>
      </c>
      <c r="B595" s="2" cm="1">
        <f t="array" ref="B595:D595">DATEVALUE(VLOOKUP(A595,Raw_Data!A594:D2594,{2,3,4},0))</f>
        <v>45295</v>
      </c>
      <c r="C595" s="2">
        <v>45295</v>
      </c>
      <c r="D595" s="2">
        <v>45295</v>
      </c>
      <c r="E595" s="1" t="s">
        <v>2553</v>
      </c>
      <c r="F595" s="1" t="s">
        <v>2606</v>
      </c>
      <c r="G595" s="1" t="s">
        <v>26</v>
      </c>
      <c r="H595" s="1" t="s">
        <v>27</v>
      </c>
      <c r="I595" s="1" t="s">
        <v>28</v>
      </c>
      <c r="J595" s="1">
        <v>3</v>
      </c>
      <c r="K595" s="1">
        <v>0</v>
      </c>
      <c r="L595" s="1">
        <f t="shared" si="83"/>
        <v>0</v>
      </c>
      <c r="M595" s="1" t="s">
        <v>56</v>
      </c>
      <c r="N595" s="1" t="s">
        <v>93</v>
      </c>
      <c r="O595" s="1" t="s">
        <v>44</v>
      </c>
      <c r="P595" s="1" t="s">
        <v>32</v>
      </c>
      <c r="Q595" s="1" t="s">
        <v>33</v>
      </c>
      <c r="R595" s="1" t="s">
        <v>2620</v>
      </c>
      <c r="S595" s="1" t="s">
        <v>2620</v>
      </c>
      <c r="T595" s="1">
        <v>0</v>
      </c>
      <c r="U595" s="1" t="str">
        <f t="shared" si="81"/>
        <v>Keep</v>
      </c>
      <c r="V595" s="1" t="str">
        <f t="shared" si="84"/>
        <v>Ok</v>
      </c>
      <c r="W595" s="1" t="str">
        <f>IF(Raw_Data!K595=0,"Missing","Valid")</f>
        <v>Missing</v>
      </c>
      <c r="X595" s="3" t="str">
        <f t="shared" si="85"/>
        <v>OK</v>
      </c>
      <c r="Y595" s="1" t="str">
        <f t="shared" si="86"/>
        <v>Fix</v>
      </c>
      <c r="Z595" s="1" t="str">
        <f t="shared" si="87"/>
        <v>Ok</v>
      </c>
      <c r="AA595" s="1">
        <f t="shared" si="82"/>
        <v>0</v>
      </c>
      <c r="AB595" s="1" t="str">
        <f t="shared" si="88"/>
        <v>ok</v>
      </c>
      <c r="AC595" s="1" t="str">
        <f t="shared" si="89"/>
        <v>Not Returned</v>
      </c>
    </row>
    <row r="596" spans="1:29" x14ac:dyDescent="0.45">
      <c r="A596" s="1" t="s">
        <v>1096</v>
      </c>
      <c r="B596" s="2" cm="1">
        <f t="array" ref="B596:D596">DATEVALUE(VLOOKUP(A596,Raw_Data!A595:D2595,{2,3,4},0))</f>
        <v>45546</v>
      </c>
      <c r="C596" s="2">
        <v>45549</v>
      </c>
      <c r="D596" s="2">
        <v>45551</v>
      </c>
      <c r="E596" s="1" t="s">
        <v>2534</v>
      </c>
      <c r="F596" s="1" t="s">
        <v>2609</v>
      </c>
      <c r="G596" s="1" t="s">
        <v>116</v>
      </c>
      <c r="H596" s="1" t="s">
        <v>128</v>
      </c>
      <c r="I596" s="1" t="s">
        <v>169</v>
      </c>
      <c r="J596" s="1">
        <v>1</v>
      </c>
      <c r="K596" s="1">
        <v>0</v>
      </c>
      <c r="L596" s="1">
        <f t="shared" si="83"/>
        <v>0</v>
      </c>
      <c r="M596" s="1" t="s">
        <v>29</v>
      </c>
      <c r="N596" s="1" t="s">
        <v>93</v>
      </c>
      <c r="O596" s="1" t="s">
        <v>44</v>
      </c>
      <c r="P596" s="1" t="s">
        <v>85</v>
      </c>
      <c r="Q596" s="1" t="s">
        <v>45</v>
      </c>
      <c r="R596" s="1" t="s">
        <v>2620</v>
      </c>
      <c r="S596" s="1" t="s">
        <v>2620</v>
      </c>
      <c r="T596" s="1">
        <v>2</v>
      </c>
      <c r="U596" s="1" t="str">
        <f t="shared" si="81"/>
        <v>Keep</v>
      </c>
      <c r="V596" s="1" t="str">
        <f t="shared" si="84"/>
        <v>Ok</v>
      </c>
      <c r="W596" s="1" t="str">
        <f>IF(Raw_Data!K596=0,"Missing","Valid")</f>
        <v>Missing</v>
      </c>
      <c r="X596" s="3" t="str">
        <f t="shared" si="85"/>
        <v>OK</v>
      </c>
      <c r="Y596" s="1" t="str">
        <f t="shared" si="86"/>
        <v>Fix</v>
      </c>
      <c r="Z596" s="1" t="str">
        <f t="shared" si="87"/>
        <v>Ok</v>
      </c>
      <c r="AA596" s="1">
        <f t="shared" si="82"/>
        <v>0</v>
      </c>
      <c r="AB596" s="1" t="str">
        <f t="shared" si="88"/>
        <v>ok</v>
      </c>
      <c r="AC596" s="1" t="str">
        <f t="shared" si="89"/>
        <v>Not Returned</v>
      </c>
    </row>
    <row r="597" spans="1:29" x14ac:dyDescent="0.45">
      <c r="A597" s="1" t="s">
        <v>1097</v>
      </c>
      <c r="B597" s="2" cm="1">
        <f t="array" ref="B597:D597">DATEVALUE(VLOOKUP(A597,Raw_Data!A596:D2596,{2,3,4},0))</f>
        <v>45614</v>
      </c>
      <c r="C597" s="2">
        <v>45617</v>
      </c>
      <c r="D597" s="2">
        <v>45623</v>
      </c>
      <c r="E597" s="1" t="s">
        <v>2595</v>
      </c>
      <c r="F597" s="1" t="s">
        <v>2607</v>
      </c>
      <c r="G597" s="1" t="s">
        <v>41</v>
      </c>
      <c r="H597" s="1" t="s">
        <v>27</v>
      </c>
      <c r="I597" s="1" t="s">
        <v>84</v>
      </c>
      <c r="J597" s="1">
        <v>2</v>
      </c>
      <c r="K597" s="1">
        <v>0</v>
      </c>
      <c r="L597" s="1">
        <f t="shared" si="83"/>
        <v>0</v>
      </c>
      <c r="M597" s="1" t="s">
        <v>63</v>
      </c>
      <c r="N597" s="1" t="s">
        <v>57</v>
      </c>
      <c r="O597" s="1" t="s">
        <v>79</v>
      </c>
      <c r="P597" s="1" t="s">
        <v>58</v>
      </c>
      <c r="Q597" s="1" t="s">
        <v>33</v>
      </c>
      <c r="R597" s="1" t="s">
        <v>2620</v>
      </c>
      <c r="S597" s="1" t="s">
        <v>2620</v>
      </c>
      <c r="T597" s="1">
        <v>6</v>
      </c>
      <c r="U597" s="1" t="str">
        <f t="shared" si="81"/>
        <v>Keep</v>
      </c>
      <c r="V597" s="1" t="str">
        <f t="shared" si="84"/>
        <v>Ok</v>
      </c>
      <c r="W597" s="1" t="str">
        <f>IF(Raw_Data!K597=0,"Missing","Valid")</f>
        <v>Missing</v>
      </c>
      <c r="X597" s="3" t="str">
        <f t="shared" si="85"/>
        <v>OK</v>
      </c>
      <c r="Y597" s="1" t="str">
        <f t="shared" si="86"/>
        <v>Fix</v>
      </c>
      <c r="Z597" s="1" t="str">
        <f t="shared" si="87"/>
        <v>Ok</v>
      </c>
      <c r="AA597" s="1">
        <f t="shared" si="82"/>
        <v>0</v>
      </c>
      <c r="AB597" s="1" t="str">
        <f t="shared" si="88"/>
        <v>ok</v>
      </c>
      <c r="AC597" s="1" t="str">
        <f t="shared" si="89"/>
        <v>Not Returned</v>
      </c>
    </row>
    <row r="598" spans="1:29" x14ac:dyDescent="0.45">
      <c r="A598" s="1" t="s">
        <v>1098</v>
      </c>
      <c r="B598" s="2" cm="1">
        <f t="array" ref="B598:D598">DATEVALUE(VLOOKUP(A598,Raw_Data!A597:D2597,{2,3,4},0))</f>
        <v>45619</v>
      </c>
      <c r="C598" s="2">
        <v>45620</v>
      </c>
      <c r="D598" s="2">
        <v>45625</v>
      </c>
      <c r="E598" s="1" t="s">
        <v>2593</v>
      </c>
      <c r="F598" s="1" t="s">
        <v>2609</v>
      </c>
      <c r="G598" s="1" t="s">
        <v>116</v>
      </c>
      <c r="H598" s="1" t="s">
        <v>71</v>
      </c>
      <c r="I598" s="1" t="s">
        <v>92</v>
      </c>
      <c r="J598" s="1">
        <v>-1</v>
      </c>
      <c r="K598" s="1">
        <v>1000</v>
      </c>
      <c r="L598" s="1">
        <f t="shared" si="83"/>
        <v>-1000</v>
      </c>
      <c r="M598" s="1" t="s">
        <v>29</v>
      </c>
      <c r="N598" s="1" t="s">
        <v>57</v>
      </c>
      <c r="O598" s="1" t="s">
        <v>31</v>
      </c>
      <c r="P598" s="1" t="s">
        <v>58</v>
      </c>
      <c r="Q598" s="1" t="s">
        <v>33</v>
      </c>
      <c r="R598" s="1" t="s">
        <v>2620</v>
      </c>
      <c r="S598" s="1" t="s">
        <v>2620</v>
      </c>
      <c r="T598" s="1">
        <v>5</v>
      </c>
      <c r="U598" s="1" t="str">
        <f t="shared" si="81"/>
        <v>Keep</v>
      </c>
      <c r="V598" s="1" t="str">
        <f t="shared" si="84"/>
        <v>Fix</v>
      </c>
      <c r="W598" s="1" t="str">
        <f>IF(Raw_Data!K598=0,"Missing","Valid")</f>
        <v>Valid</v>
      </c>
      <c r="X598" s="3" t="str">
        <f t="shared" si="85"/>
        <v>OK</v>
      </c>
      <c r="Y598" s="1" t="str">
        <f t="shared" si="86"/>
        <v>Ok</v>
      </c>
      <c r="Z598" s="1" t="str">
        <f t="shared" si="87"/>
        <v>Ok</v>
      </c>
      <c r="AA598" s="1">
        <f t="shared" si="82"/>
        <v>-1000</v>
      </c>
      <c r="AB598" s="1" t="str">
        <f t="shared" si="88"/>
        <v>ok</v>
      </c>
      <c r="AC598" s="1" t="str">
        <f t="shared" si="89"/>
        <v>Wrong</v>
      </c>
    </row>
    <row r="599" spans="1:29" x14ac:dyDescent="0.45">
      <c r="A599" s="1" t="s">
        <v>1099</v>
      </c>
      <c r="B599" s="2" cm="1">
        <f t="array" ref="B599:D599">DATEVALUE(VLOOKUP(A599,Raw_Data!A598:D2598,{2,3,4},0))</f>
        <v>45343</v>
      </c>
      <c r="C599" s="2">
        <v>45342</v>
      </c>
      <c r="D599" s="2">
        <v>45348</v>
      </c>
      <c r="E599" s="1" t="s">
        <v>2540</v>
      </c>
      <c r="F599" s="1" t="s">
        <v>2609</v>
      </c>
      <c r="G599" s="1" t="s">
        <v>116</v>
      </c>
      <c r="H599" s="1" t="s">
        <v>42</v>
      </c>
      <c r="I599" s="1" t="s">
        <v>43</v>
      </c>
      <c r="J599" s="1">
        <v>-1</v>
      </c>
      <c r="K599" s="1">
        <v>0</v>
      </c>
      <c r="L599" s="1">
        <f t="shared" si="83"/>
        <v>0</v>
      </c>
      <c r="M599" s="1" t="s">
        <v>56</v>
      </c>
      <c r="N599" s="1" t="s">
        <v>57</v>
      </c>
      <c r="O599" s="1" t="s">
        <v>79</v>
      </c>
      <c r="P599" s="1" t="s">
        <v>32</v>
      </c>
      <c r="Q599" s="1" t="s">
        <v>33</v>
      </c>
      <c r="R599" s="1" t="s">
        <v>2620</v>
      </c>
      <c r="S599" s="1" t="s">
        <v>2620</v>
      </c>
      <c r="T599" s="1">
        <v>6</v>
      </c>
      <c r="U599" s="1" t="str">
        <f t="shared" si="81"/>
        <v>Keep</v>
      </c>
      <c r="V599" s="1" t="str">
        <f t="shared" si="84"/>
        <v>Fix</v>
      </c>
      <c r="W599" s="1" t="str">
        <f>IF(Raw_Data!K599=0,"Missing","Valid")</f>
        <v>Missing</v>
      </c>
      <c r="X599" s="3" t="str">
        <f t="shared" si="85"/>
        <v>Dispatch Error</v>
      </c>
      <c r="Y599" s="1" t="str">
        <f t="shared" si="86"/>
        <v>Fix</v>
      </c>
      <c r="Z599" s="1" t="str">
        <f t="shared" si="87"/>
        <v>Ok</v>
      </c>
      <c r="AA599" s="1">
        <f t="shared" si="82"/>
        <v>0</v>
      </c>
      <c r="AB599" s="1" t="str">
        <f t="shared" si="88"/>
        <v>ok</v>
      </c>
      <c r="AC599" s="1" t="str">
        <f t="shared" si="89"/>
        <v>Not Returned</v>
      </c>
    </row>
    <row r="600" spans="1:29" x14ac:dyDescent="0.45">
      <c r="A600" s="1" t="s">
        <v>1100</v>
      </c>
      <c r="B600" s="2" cm="1">
        <f t="array" ref="B600:D600">DATEVALUE(VLOOKUP(A600,Raw_Data!A599:D2599,{2,3,4},0))</f>
        <v>45478</v>
      </c>
      <c r="C600" s="2">
        <v>45477</v>
      </c>
      <c r="D600" s="2">
        <v>45480</v>
      </c>
      <c r="E600" s="1" t="s">
        <v>2529</v>
      </c>
      <c r="F600" s="1" t="s">
        <v>2607</v>
      </c>
      <c r="G600" s="1" t="s">
        <v>41</v>
      </c>
      <c r="H600" s="1" t="s">
        <v>42</v>
      </c>
      <c r="I600" s="1" t="s">
        <v>122</v>
      </c>
      <c r="J600" s="1">
        <v>-1</v>
      </c>
      <c r="K600" s="1">
        <v>100</v>
      </c>
      <c r="L600" s="1">
        <f t="shared" si="83"/>
        <v>-100</v>
      </c>
      <c r="M600" s="1" t="s">
        <v>29</v>
      </c>
      <c r="N600" s="1" t="s">
        <v>93</v>
      </c>
      <c r="O600" s="1" t="s">
        <v>64</v>
      </c>
      <c r="P600" s="1" t="s">
        <v>85</v>
      </c>
      <c r="Q600" s="1" t="s">
        <v>45</v>
      </c>
      <c r="R600" s="1" t="s">
        <v>2620</v>
      </c>
      <c r="S600" s="1" t="s">
        <v>2620</v>
      </c>
      <c r="T600" s="1">
        <v>3</v>
      </c>
      <c r="U600" s="1" t="str">
        <f t="shared" si="81"/>
        <v>Keep</v>
      </c>
      <c r="V600" s="1" t="str">
        <f t="shared" si="84"/>
        <v>Fix</v>
      </c>
      <c r="W600" s="1" t="str">
        <f>IF(Raw_Data!K600=0,"Missing","Valid")</f>
        <v>Valid</v>
      </c>
      <c r="X600" s="3" t="str">
        <f t="shared" si="85"/>
        <v>Dispatch Error</v>
      </c>
      <c r="Y600" s="1" t="str">
        <f t="shared" si="86"/>
        <v>Ok</v>
      </c>
      <c r="Z600" s="1" t="str">
        <f t="shared" si="87"/>
        <v>Ok</v>
      </c>
      <c r="AA600" s="1">
        <f t="shared" si="82"/>
        <v>-100</v>
      </c>
      <c r="AB600" s="1" t="str">
        <f t="shared" si="88"/>
        <v>ok</v>
      </c>
      <c r="AC600" s="1" t="str">
        <f t="shared" si="89"/>
        <v>Wrong</v>
      </c>
    </row>
    <row r="601" spans="1:29" x14ac:dyDescent="0.45">
      <c r="A601" s="1" t="s">
        <v>1101</v>
      </c>
      <c r="B601" s="2" cm="1">
        <f t="array" ref="B601:D601">DATEVALUE(VLOOKUP(A601,Raw_Data!A600:D2600,{2,3,4},0))</f>
        <v>45619</v>
      </c>
      <c r="C601" s="2">
        <v>45621</v>
      </c>
      <c r="D601" s="2">
        <v>45620</v>
      </c>
      <c r="E601" s="1" t="s">
        <v>2582</v>
      </c>
      <c r="F601" s="1" t="s">
        <v>2607</v>
      </c>
      <c r="G601" s="1" t="s">
        <v>41</v>
      </c>
      <c r="H601" s="1" t="s">
        <v>27</v>
      </c>
      <c r="I601" s="1" t="s">
        <v>28</v>
      </c>
      <c r="J601" s="1">
        <v>1</v>
      </c>
      <c r="K601" s="1">
        <v>500</v>
      </c>
      <c r="L601" s="1">
        <f t="shared" si="83"/>
        <v>500</v>
      </c>
      <c r="M601" s="1" t="s">
        <v>63</v>
      </c>
      <c r="N601" s="1" t="s">
        <v>30</v>
      </c>
      <c r="O601" s="1" t="s">
        <v>79</v>
      </c>
      <c r="P601" s="1" t="s">
        <v>85</v>
      </c>
      <c r="Q601" s="1" t="s">
        <v>33</v>
      </c>
      <c r="R601" s="1" t="s">
        <v>2620</v>
      </c>
      <c r="S601" s="1" t="s">
        <v>2620</v>
      </c>
      <c r="T601" s="1">
        <v>-1</v>
      </c>
      <c r="U601" s="1" t="str">
        <f t="shared" si="81"/>
        <v>Keep</v>
      </c>
      <c r="V601" s="1" t="str">
        <f t="shared" si="84"/>
        <v>Ok</v>
      </c>
      <c r="W601" s="1" t="str">
        <f>IF(Raw_Data!K601=0,"Missing","Valid")</f>
        <v>Valid</v>
      </c>
      <c r="X601" s="3" t="str">
        <f t="shared" si="85"/>
        <v>Delivery Before Dispatch</v>
      </c>
      <c r="Y601" s="1" t="str">
        <f t="shared" si="86"/>
        <v>Ok</v>
      </c>
      <c r="Z601" s="1" t="str">
        <f t="shared" si="87"/>
        <v>Ok</v>
      </c>
      <c r="AA601" s="1">
        <f t="shared" si="82"/>
        <v>500</v>
      </c>
      <c r="AB601" s="1" t="str">
        <f t="shared" si="88"/>
        <v>ok</v>
      </c>
      <c r="AC601" s="1" t="str">
        <f t="shared" si="89"/>
        <v>Not Returned</v>
      </c>
    </row>
    <row r="602" spans="1:29" x14ac:dyDescent="0.45">
      <c r="A602" s="1" t="s">
        <v>1102</v>
      </c>
      <c r="B602" s="2" cm="1">
        <f t="array" ref="B602:D602">DATEVALUE(VLOOKUP(A602,Raw_Data!A601:D2601,{2,3,4},0))</f>
        <v>45566</v>
      </c>
      <c r="C602" s="2">
        <v>45564</v>
      </c>
      <c r="D602" s="2">
        <v>45568</v>
      </c>
      <c r="E602" s="1" t="s">
        <v>2582</v>
      </c>
      <c r="F602" s="1" t="s">
        <v>2608</v>
      </c>
      <c r="G602" s="1" t="s">
        <v>41</v>
      </c>
      <c r="H602" s="1" t="s">
        <v>71</v>
      </c>
      <c r="I602" s="1" t="s">
        <v>117</v>
      </c>
      <c r="J602" s="1">
        <v>3</v>
      </c>
      <c r="K602" s="1">
        <v>1000</v>
      </c>
      <c r="L602" s="1">
        <f t="shared" si="83"/>
        <v>3000</v>
      </c>
      <c r="M602" s="1" t="s">
        <v>2619</v>
      </c>
      <c r="N602" s="1" t="s">
        <v>30</v>
      </c>
      <c r="O602" s="1" t="s">
        <v>64</v>
      </c>
      <c r="P602" s="1" t="s">
        <v>85</v>
      </c>
      <c r="Q602" s="1" t="s">
        <v>33</v>
      </c>
      <c r="R602" s="1" t="s">
        <v>34</v>
      </c>
      <c r="S602" s="1" t="s">
        <v>2620</v>
      </c>
      <c r="T602" s="1">
        <v>4</v>
      </c>
      <c r="U602" s="1" t="str">
        <f t="shared" si="81"/>
        <v>Keep</v>
      </c>
      <c r="V602" s="1" t="str">
        <f t="shared" si="84"/>
        <v>Ok</v>
      </c>
      <c r="W602" s="1" t="str">
        <f>IF(Raw_Data!K602=0,"Missing","Valid")</f>
        <v>Valid</v>
      </c>
      <c r="X602" s="3" t="str">
        <f t="shared" si="85"/>
        <v>Dispatch Error</v>
      </c>
      <c r="Y602" s="1" t="str">
        <f t="shared" si="86"/>
        <v>Ok</v>
      </c>
      <c r="Z602" s="1" t="str">
        <f t="shared" si="87"/>
        <v>Ok</v>
      </c>
      <c r="AA602" s="1">
        <f t="shared" si="82"/>
        <v>3000</v>
      </c>
      <c r="AB602" s="1" t="str">
        <f t="shared" si="88"/>
        <v>ok</v>
      </c>
      <c r="AC602" s="1" t="str">
        <f t="shared" si="89"/>
        <v>Not Returned</v>
      </c>
    </row>
    <row r="603" spans="1:29" x14ac:dyDescent="0.45">
      <c r="A603" s="1" t="s">
        <v>1103</v>
      </c>
      <c r="B603" s="2" cm="1">
        <f t="array" ref="B603:D603">DATEVALUE(VLOOKUP(A603,Raw_Data!A602:D2602,{2,3,4},0))</f>
        <v>45388</v>
      </c>
      <c r="C603" s="2">
        <v>45386</v>
      </c>
      <c r="D603" s="2">
        <v>45389</v>
      </c>
      <c r="E603" s="1" t="s">
        <v>2585</v>
      </c>
      <c r="F603" s="1" t="s">
        <v>2606</v>
      </c>
      <c r="G603" s="1" t="s">
        <v>26</v>
      </c>
      <c r="H603" s="1" t="s">
        <v>128</v>
      </c>
      <c r="I603" s="1" t="s">
        <v>129</v>
      </c>
      <c r="J603" s="1">
        <v>0</v>
      </c>
      <c r="K603" s="1">
        <v>2000</v>
      </c>
      <c r="L603" s="1">
        <f t="shared" si="83"/>
        <v>0</v>
      </c>
      <c r="M603" s="1" t="s">
        <v>56</v>
      </c>
      <c r="N603" s="1" t="s">
        <v>57</v>
      </c>
      <c r="O603" s="1" t="s">
        <v>31</v>
      </c>
      <c r="P603" s="1" t="s">
        <v>58</v>
      </c>
      <c r="Q603" s="1" t="s">
        <v>45</v>
      </c>
      <c r="R603" s="1" t="s">
        <v>34</v>
      </c>
      <c r="S603" s="1" t="s">
        <v>2620</v>
      </c>
      <c r="T603" s="1">
        <v>3</v>
      </c>
      <c r="U603" s="1" t="str">
        <f t="shared" si="81"/>
        <v>Keep</v>
      </c>
      <c r="V603" s="1" t="str">
        <f t="shared" si="84"/>
        <v>Fix</v>
      </c>
      <c r="W603" s="1" t="str">
        <f>IF(Raw_Data!K603=0,"Missing","Valid")</f>
        <v>Valid</v>
      </c>
      <c r="X603" s="3" t="str">
        <f t="shared" si="85"/>
        <v>Dispatch Error</v>
      </c>
      <c r="Y603" s="1" t="str">
        <f t="shared" si="86"/>
        <v>Ok</v>
      </c>
      <c r="Z603" s="1" t="str">
        <f t="shared" si="87"/>
        <v>Ok</v>
      </c>
      <c r="AA603" s="1">
        <f t="shared" si="82"/>
        <v>0</v>
      </c>
      <c r="AB603" s="1" t="str">
        <f t="shared" si="88"/>
        <v>ok</v>
      </c>
      <c r="AC603" s="1" t="str">
        <f t="shared" si="89"/>
        <v>Not Returned</v>
      </c>
    </row>
    <row r="604" spans="1:29" x14ac:dyDescent="0.45">
      <c r="A604" s="1" t="s">
        <v>1104</v>
      </c>
      <c r="B604" s="2" cm="1">
        <f t="array" ref="B604:D604">DATEVALUE(VLOOKUP(A604,Raw_Data!A603:D2603,{2,3,4},0))</f>
        <v>45331</v>
      </c>
      <c r="C604" s="2">
        <v>45333</v>
      </c>
      <c r="D604" s="2">
        <v>45338</v>
      </c>
      <c r="E604" s="1" t="s">
        <v>2535</v>
      </c>
      <c r="F604" s="1" t="s">
        <v>69</v>
      </c>
      <c r="G604" s="1" t="s">
        <v>70</v>
      </c>
      <c r="H604" s="1" t="s">
        <v>42</v>
      </c>
      <c r="I604" s="1" t="s">
        <v>43</v>
      </c>
      <c r="J604" s="1">
        <v>3</v>
      </c>
      <c r="K604" s="1">
        <v>0</v>
      </c>
      <c r="L604" s="1">
        <f t="shared" si="83"/>
        <v>0</v>
      </c>
      <c r="M604" s="1" t="s">
        <v>29</v>
      </c>
      <c r="N604" s="1" t="s">
        <v>93</v>
      </c>
      <c r="O604" s="1" t="s">
        <v>64</v>
      </c>
      <c r="P604" s="1" t="s">
        <v>32</v>
      </c>
      <c r="Q604" s="1" t="s">
        <v>45</v>
      </c>
      <c r="R604" s="1" t="s">
        <v>46</v>
      </c>
      <c r="S604" s="1" t="s">
        <v>254</v>
      </c>
      <c r="T604" s="1">
        <v>5</v>
      </c>
      <c r="U604" s="1" t="str">
        <f t="shared" si="81"/>
        <v>Keep</v>
      </c>
      <c r="V604" s="1" t="str">
        <f t="shared" si="84"/>
        <v>Ok</v>
      </c>
      <c r="W604" s="1" t="str">
        <f>IF(Raw_Data!K604=0,"Missing","Valid")</f>
        <v>Missing</v>
      </c>
      <c r="X604" s="3" t="str">
        <f t="shared" si="85"/>
        <v>OK</v>
      </c>
      <c r="Y604" s="1" t="str">
        <f t="shared" si="86"/>
        <v>Fix</v>
      </c>
      <c r="Z604" s="1" t="str">
        <f t="shared" si="87"/>
        <v>Ok</v>
      </c>
      <c r="AA604" s="1">
        <f t="shared" si="82"/>
        <v>0</v>
      </c>
      <c r="AB604" s="1" t="str">
        <f t="shared" si="88"/>
        <v>ok</v>
      </c>
      <c r="AC604" s="1" t="str">
        <f t="shared" si="89"/>
        <v>Damaged</v>
      </c>
    </row>
    <row r="605" spans="1:29" x14ac:dyDescent="0.45">
      <c r="A605" s="1" t="s">
        <v>1105</v>
      </c>
      <c r="B605" s="2" cm="1">
        <f t="array" ref="B605:D605">DATEVALUE(VLOOKUP(A605,Raw_Data!A604:D2604,{2,3,4},0))</f>
        <v>45327</v>
      </c>
      <c r="C605" s="2">
        <v>45325</v>
      </c>
      <c r="D605" s="2">
        <v>45328</v>
      </c>
      <c r="E605" s="1" t="s">
        <v>2579</v>
      </c>
      <c r="F605" s="1" t="s">
        <v>53</v>
      </c>
      <c r="G605" s="1" t="s">
        <v>54</v>
      </c>
      <c r="H605" s="1" t="s">
        <v>71</v>
      </c>
      <c r="I605" s="1" t="s">
        <v>72</v>
      </c>
      <c r="J605" s="1">
        <v>-1</v>
      </c>
      <c r="K605" s="1">
        <v>2000</v>
      </c>
      <c r="L605" s="1">
        <f t="shared" si="83"/>
        <v>-2000</v>
      </c>
      <c r="M605" s="1" t="s">
        <v>63</v>
      </c>
      <c r="N605" s="1" t="s">
        <v>30</v>
      </c>
      <c r="O605" s="1" t="s">
        <v>44</v>
      </c>
      <c r="P605" s="1" t="s">
        <v>32</v>
      </c>
      <c r="Q605" s="1" t="s">
        <v>45</v>
      </c>
      <c r="R605" s="1" t="s">
        <v>2620</v>
      </c>
      <c r="S605" s="1" t="s">
        <v>2620</v>
      </c>
      <c r="T605" s="1">
        <v>3</v>
      </c>
      <c r="U605" s="1" t="str">
        <f t="shared" si="81"/>
        <v>Keep</v>
      </c>
      <c r="V605" s="1" t="str">
        <f t="shared" si="84"/>
        <v>Fix</v>
      </c>
      <c r="W605" s="1" t="str">
        <f>IF(Raw_Data!K605=0,"Missing","Valid")</f>
        <v>Valid</v>
      </c>
      <c r="X605" s="3" t="str">
        <f t="shared" si="85"/>
        <v>Dispatch Error</v>
      </c>
      <c r="Y605" s="1" t="str">
        <f t="shared" si="86"/>
        <v>Ok</v>
      </c>
      <c r="Z605" s="1" t="str">
        <f t="shared" si="87"/>
        <v>Ok</v>
      </c>
      <c r="AA605" s="1">
        <f t="shared" si="82"/>
        <v>-2000</v>
      </c>
      <c r="AB605" s="1" t="str">
        <f t="shared" si="88"/>
        <v>ok</v>
      </c>
      <c r="AC605" s="1" t="str">
        <f t="shared" si="89"/>
        <v>Wrong</v>
      </c>
    </row>
    <row r="606" spans="1:29" x14ac:dyDescent="0.45">
      <c r="A606" s="1" t="s">
        <v>1106</v>
      </c>
      <c r="B606" s="2" cm="1">
        <f t="array" ref="B606:D606">DATEVALUE(VLOOKUP(A606,Raw_Data!A605:D2605,{2,3,4},0))</f>
        <v>45503</v>
      </c>
      <c r="C606" s="2">
        <v>45505</v>
      </c>
      <c r="D606" s="2">
        <v>45511</v>
      </c>
      <c r="E606" s="1" t="s">
        <v>2526</v>
      </c>
      <c r="F606" s="1" t="s">
        <v>168</v>
      </c>
      <c r="G606" s="1" t="s">
        <v>41</v>
      </c>
      <c r="H606" s="1" t="s">
        <v>71</v>
      </c>
      <c r="I606" s="1" t="s">
        <v>72</v>
      </c>
      <c r="J606" s="1">
        <v>1</v>
      </c>
      <c r="K606" s="1">
        <v>2000</v>
      </c>
      <c r="L606" s="1">
        <f t="shared" si="83"/>
        <v>2000</v>
      </c>
      <c r="M606" s="1" t="s">
        <v>2619</v>
      </c>
      <c r="N606" s="1" t="s">
        <v>93</v>
      </c>
      <c r="O606" s="1" t="s">
        <v>31</v>
      </c>
      <c r="P606" s="1" t="s">
        <v>58</v>
      </c>
      <c r="Q606" s="1" t="s">
        <v>45</v>
      </c>
      <c r="R606" s="1" t="s">
        <v>2620</v>
      </c>
      <c r="S606" s="1" t="s">
        <v>2620</v>
      </c>
      <c r="T606" s="1">
        <v>6</v>
      </c>
      <c r="U606" s="1" t="str">
        <f t="shared" si="81"/>
        <v>Keep</v>
      </c>
      <c r="V606" s="1" t="str">
        <f t="shared" si="84"/>
        <v>Ok</v>
      </c>
      <c r="W606" s="1" t="str">
        <f>IF(Raw_Data!K606=0,"Missing","Valid")</f>
        <v>Valid</v>
      </c>
      <c r="X606" s="3" t="str">
        <f t="shared" si="85"/>
        <v>OK</v>
      </c>
      <c r="Y606" s="1" t="str">
        <f t="shared" si="86"/>
        <v>Ok</v>
      </c>
      <c r="Z606" s="1" t="str">
        <f t="shared" si="87"/>
        <v>Ok</v>
      </c>
      <c r="AA606" s="1">
        <f t="shared" si="82"/>
        <v>2000</v>
      </c>
      <c r="AB606" s="1" t="str">
        <f t="shared" si="88"/>
        <v>ok</v>
      </c>
      <c r="AC606" s="1" t="str">
        <f t="shared" si="89"/>
        <v>Not Returned</v>
      </c>
    </row>
    <row r="607" spans="1:29" x14ac:dyDescent="0.45">
      <c r="A607" s="1" t="s">
        <v>1107</v>
      </c>
      <c r="B607" s="2" cm="1">
        <f t="array" ref="B607:D607">DATEVALUE(VLOOKUP(A607,Raw_Data!A606:D2606,{2,3,4},0))</f>
        <v>45396</v>
      </c>
      <c r="C607" s="2">
        <v>45399</v>
      </c>
      <c r="D607" s="2">
        <v>45401</v>
      </c>
      <c r="E607" s="1" t="s">
        <v>2602</v>
      </c>
      <c r="F607" s="1" t="s">
        <v>69</v>
      </c>
      <c r="G607" s="1" t="s">
        <v>70</v>
      </c>
      <c r="H607" s="1" t="s">
        <v>128</v>
      </c>
      <c r="I607" s="1" t="s">
        <v>169</v>
      </c>
      <c r="J607" s="1">
        <v>0</v>
      </c>
      <c r="K607" s="1">
        <v>100</v>
      </c>
      <c r="L607" s="1">
        <f t="shared" si="83"/>
        <v>0</v>
      </c>
      <c r="M607" s="1" t="s">
        <v>63</v>
      </c>
      <c r="N607" s="1" t="s">
        <v>57</v>
      </c>
      <c r="O607" s="1" t="s">
        <v>44</v>
      </c>
      <c r="P607" s="1" t="s">
        <v>32</v>
      </c>
      <c r="Q607" s="1" t="s">
        <v>33</v>
      </c>
      <c r="R607" s="1" t="s">
        <v>46</v>
      </c>
      <c r="S607" s="1" t="s">
        <v>254</v>
      </c>
      <c r="T607" s="1">
        <v>2</v>
      </c>
      <c r="U607" s="1" t="str">
        <f t="shared" si="81"/>
        <v>Keep</v>
      </c>
      <c r="V607" s="1" t="str">
        <f t="shared" si="84"/>
        <v>Fix</v>
      </c>
      <c r="W607" s="1" t="str">
        <f>IF(Raw_Data!K607=0,"Missing","Valid")</f>
        <v>Valid</v>
      </c>
      <c r="X607" s="3" t="str">
        <f t="shared" si="85"/>
        <v>OK</v>
      </c>
      <c r="Y607" s="1" t="str">
        <f t="shared" si="86"/>
        <v>Ok</v>
      </c>
      <c r="Z607" s="1" t="str">
        <f t="shared" si="87"/>
        <v>Ok</v>
      </c>
      <c r="AA607" s="1">
        <f t="shared" si="82"/>
        <v>0</v>
      </c>
      <c r="AB607" s="1" t="str">
        <f t="shared" si="88"/>
        <v>ok</v>
      </c>
      <c r="AC607" s="1" t="str">
        <f t="shared" si="89"/>
        <v>Damaged</v>
      </c>
    </row>
    <row r="608" spans="1:29" x14ac:dyDescent="0.45">
      <c r="A608" s="1" t="s">
        <v>1108</v>
      </c>
      <c r="B608" s="2" cm="1">
        <f t="array" ref="B608:D608">DATEVALUE(VLOOKUP(A608,Raw_Data!A607:D2607,{2,3,4},0))</f>
        <v>45412</v>
      </c>
      <c r="C608" s="2">
        <v>45413</v>
      </c>
      <c r="D608" s="2">
        <v>45419</v>
      </c>
      <c r="E608" s="1" t="s">
        <v>2526</v>
      </c>
      <c r="F608" s="1" t="s">
        <v>2606</v>
      </c>
      <c r="G608" s="1" t="s">
        <v>26</v>
      </c>
      <c r="H608" s="1" t="s">
        <v>27</v>
      </c>
      <c r="I608" s="1" t="s">
        <v>28</v>
      </c>
      <c r="J608" s="1">
        <v>3</v>
      </c>
      <c r="K608" s="1">
        <v>2000</v>
      </c>
      <c r="L608" s="1">
        <f t="shared" si="83"/>
        <v>6000</v>
      </c>
      <c r="M608" s="1" t="s">
        <v>2619</v>
      </c>
      <c r="N608" s="1" t="s">
        <v>57</v>
      </c>
      <c r="O608" s="1" t="s">
        <v>31</v>
      </c>
      <c r="P608" s="1" t="s">
        <v>58</v>
      </c>
      <c r="Q608" s="1" t="s">
        <v>33</v>
      </c>
      <c r="R608" s="1" t="s">
        <v>2620</v>
      </c>
      <c r="S608" s="1" t="s">
        <v>2620</v>
      </c>
      <c r="T608" s="1">
        <v>6</v>
      </c>
      <c r="U608" s="1" t="str">
        <f t="shared" si="81"/>
        <v>Keep</v>
      </c>
      <c r="V608" s="1" t="str">
        <f t="shared" si="84"/>
        <v>Ok</v>
      </c>
      <c r="W608" s="1" t="str">
        <f>IF(Raw_Data!K608=0,"Missing","Valid")</f>
        <v>Valid</v>
      </c>
      <c r="X608" s="3" t="str">
        <f t="shared" si="85"/>
        <v>OK</v>
      </c>
      <c r="Y608" s="1" t="str">
        <f t="shared" si="86"/>
        <v>Ok</v>
      </c>
      <c r="Z608" s="1" t="str">
        <f t="shared" si="87"/>
        <v>Ok</v>
      </c>
      <c r="AA608" s="1">
        <f t="shared" si="82"/>
        <v>6000</v>
      </c>
      <c r="AB608" s="1" t="str">
        <f t="shared" si="88"/>
        <v>ok</v>
      </c>
      <c r="AC608" s="1" t="str">
        <f t="shared" si="89"/>
        <v>Not Returned</v>
      </c>
    </row>
    <row r="609" spans="1:29" x14ac:dyDescent="0.45">
      <c r="A609" s="1" t="s">
        <v>1109</v>
      </c>
      <c r="B609" s="2" cm="1">
        <f t="array" ref="B609:D609">DATEVALUE(VLOOKUP(A609,Raw_Data!A608:D2608,{2,3,4},0))</f>
        <v>45309</v>
      </c>
      <c r="C609" s="2">
        <v>45308</v>
      </c>
      <c r="D609" s="2">
        <v>45310</v>
      </c>
      <c r="E609" s="1" t="s">
        <v>2575</v>
      </c>
      <c r="F609" s="1" t="s">
        <v>69</v>
      </c>
      <c r="G609" s="1" t="s">
        <v>70</v>
      </c>
      <c r="H609" s="1" t="s">
        <v>71</v>
      </c>
      <c r="I609" s="1" t="s">
        <v>72</v>
      </c>
      <c r="J609" s="1">
        <v>0</v>
      </c>
      <c r="K609" s="1">
        <v>2000</v>
      </c>
      <c r="L609" s="1">
        <f t="shared" si="83"/>
        <v>0</v>
      </c>
      <c r="M609" s="1" t="s">
        <v>56</v>
      </c>
      <c r="N609" s="1" t="s">
        <v>57</v>
      </c>
      <c r="O609" s="1" t="s">
        <v>79</v>
      </c>
      <c r="P609" s="1" t="s">
        <v>58</v>
      </c>
      <c r="Q609" s="1" t="s">
        <v>33</v>
      </c>
      <c r="R609" s="1" t="s">
        <v>46</v>
      </c>
      <c r="S609" s="1" t="s">
        <v>254</v>
      </c>
      <c r="T609" s="1">
        <v>2</v>
      </c>
      <c r="U609" s="1" t="str">
        <f t="shared" si="81"/>
        <v>Keep</v>
      </c>
      <c r="V609" s="1" t="str">
        <f t="shared" si="84"/>
        <v>Fix</v>
      </c>
      <c r="W609" s="1" t="str">
        <f>IF(Raw_Data!K609=0,"Missing","Valid")</f>
        <v>Valid</v>
      </c>
      <c r="X609" s="3" t="str">
        <f t="shared" si="85"/>
        <v>Dispatch Error</v>
      </c>
      <c r="Y609" s="1" t="str">
        <f t="shared" si="86"/>
        <v>Ok</v>
      </c>
      <c r="Z609" s="1" t="str">
        <f t="shared" si="87"/>
        <v>Ok</v>
      </c>
      <c r="AA609" s="1">
        <f t="shared" si="82"/>
        <v>0</v>
      </c>
      <c r="AB609" s="1" t="str">
        <f t="shared" si="88"/>
        <v>ok</v>
      </c>
      <c r="AC609" s="1" t="str">
        <f t="shared" si="89"/>
        <v>Damaged</v>
      </c>
    </row>
    <row r="610" spans="1:29" x14ac:dyDescent="0.45">
      <c r="A610" s="1" t="s">
        <v>1110</v>
      </c>
      <c r="B610" s="2" cm="1">
        <f t="array" ref="B610:D610">DATEVALUE(VLOOKUP(A610,Raw_Data!A609:D2609,{2,3,4},0))</f>
        <v>45325</v>
      </c>
      <c r="C610" s="2">
        <v>45323</v>
      </c>
      <c r="D610" s="2">
        <v>45324</v>
      </c>
      <c r="E610" s="1" t="s">
        <v>2589</v>
      </c>
      <c r="F610" s="1" t="s">
        <v>2608</v>
      </c>
      <c r="G610" s="1" t="s">
        <v>41</v>
      </c>
      <c r="H610" s="1" t="s">
        <v>128</v>
      </c>
      <c r="I610" s="1" t="s">
        <v>169</v>
      </c>
      <c r="J610" s="1">
        <v>0</v>
      </c>
      <c r="K610" s="1">
        <v>0</v>
      </c>
      <c r="L610" s="1">
        <f t="shared" si="83"/>
        <v>0</v>
      </c>
      <c r="M610" s="1" t="s">
        <v>56</v>
      </c>
      <c r="N610" s="1" t="s">
        <v>30</v>
      </c>
      <c r="O610" s="1" t="s">
        <v>44</v>
      </c>
      <c r="P610" s="1" t="s">
        <v>85</v>
      </c>
      <c r="Q610" s="1" t="s">
        <v>45</v>
      </c>
      <c r="R610" s="1" t="s">
        <v>2620</v>
      </c>
      <c r="S610" s="1" t="s">
        <v>2620</v>
      </c>
      <c r="T610" s="1">
        <v>1</v>
      </c>
      <c r="U610" s="1" t="str">
        <f t="shared" si="81"/>
        <v>Keep</v>
      </c>
      <c r="V610" s="1" t="str">
        <f t="shared" si="84"/>
        <v>Fix</v>
      </c>
      <c r="W610" s="1" t="str">
        <f>IF(Raw_Data!K610=0,"Missing","Valid")</f>
        <v>Missing</v>
      </c>
      <c r="X610" s="3" t="str">
        <f t="shared" si="85"/>
        <v>Dispatch Error</v>
      </c>
      <c r="Y610" s="1" t="str">
        <f t="shared" si="86"/>
        <v>Fix</v>
      </c>
      <c r="Z610" s="1" t="str">
        <f t="shared" si="87"/>
        <v>Ok</v>
      </c>
      <c r="AA610" s="1">
        <f t="shared" si="82"/>
        <v>0</v>
      </c>
      <c r="AB610" s="1" t="str">
        <f t="shared" si="88"/>
        <v>ok</v>
      </c>
      <c r="AC610" s="1" t="str">
        <f t="shared" si="89"/>
        <v>Not Returned</v>
      </c>
    </row>
    <row r="611" spans="1:29" x14ac:dyDescent="0.45">
      <c r="A611" s="1" t="s">
        <v>1111</v>
      </c>
      <c r="B611" s="2" cm="1">
        <f t="array" ref="B611:D611">DATEVALUE(VLOOKUP(A611,Raw_Data!A610:D2610,{2,3,4},0))</f>
        <v>45610</v>
      </c>
      <c r="C611" s="2">
        <v>45609</v>
      </c>
      <c r="D611" s="2">
        <v>45608</v>
      </c>
      <c r="E611" s="1" t="s">
        <v>2579</v>
      </c>
      <c r="F611" s="1" t="s">
        <v>69</v>
      </c>
      <c r="G611" s="1" t="s">
        <v>70</v>
      </c>
      <c r="H611" s="1" t="s">
        <v>128</v>
      </c>
      <c r="I611" s="1" t="s">
        <v>231</v>
      </c>
      <c r="J611" s="1">
        <v>-1</v>
      </c>
      <c r="K611" s="1">
        <v>1000</v>
      </c>
      <c r="L611" s="1">
        <f t="shared" si="83"/>
        <v>-1000</v>
      </c>
      <c r="M611" s="1" t="s">
        <v>2619</v>
      </c>
      <c r="N611" s="1" t="s">
        <v>57</v>
      </c>
      <c r="O611" s="1" t="s">
        <v>31</v>
      </c>
      <c r="P611" s="1" t="s">
        <v>58</v>
      </c>
      <c r="Q611" s="1" t="s">
        <v>45</v>
      </c>
      <c r="R611" s="1" t="s">
        <v>34</v>
      </c>
      <c r="S611" s="1" t="s">
        <v>2620</v>
      </c>
      <c r="T611" s="1">
        <v>-1</v>
      </c>
      <c r="U611" s="1" t="str">
        <f t="shared" si="81"/>
        <v>Keep</v>
      </c>
      <c r="V611" s="1" t="str">
        <f t="shared" si="84"/>
        <v>Fix</v>
      </c>
      <c r="W611" s="1" t="str">
        <f>IF(Raw_Data!K611=0,"Missing","Valid")</f>
        <v>Valid</v>
      </c>
      <c r="X611" s="3" t="str">
        <f t="shared" si="85"/>
        <v>Dispatch Error</v>
      </c>
      <c r="Y611" s="1" t="str">
        <f t="shared" si="86"/>
        <v>Ok</v>
      </c>
      <c r="Z611" s="1" t="str">
        <f t="shared" si="87"/>
        <v>Ok</v>
      </c>
      <c r="AA611" s="1">
        <f t="shared" si="82"/>
        <v>-1000</v>
      </c>
      <c r="AB611" s="1" t="str">
        <f t="shared" si="88"/>
        <v>ok</v>
      </c>
      <c r="AC611" s="1" t="str">
        <f t="shared" si="89"/>
        <v>Not Returned</v>
      </c>
    </row>
    <row r="612" spans="1:29" x14ac:dyDescent="0.45">
      <c r="A612" s="1" t="s">
        <v>2505</v>
      </c>
      <c r="B612" s="2" cm="1">
        <f t="array" ref="B612:D612">DATEVALUE(VLOOKUP(A612,Raw_Data!A611:D2611,{2,3,4},0))</f>
        <v>45446</v>
      </c>
      <c r="C612" s="2">
        <v>45445</v>
      </c>
      <c r="D612" s="2">
        <v>45452</v>
      </c>
      <c r="E612" s="1" t="s">
        <v>2603</v>
      </c>
      <c r="F612" s="1" t="s">
        <v>2608</v>
      </c>
      <c r="G612" s="1" t="s">
        <v>41</v>
      </c>
      <c r="H612" s="1" t="s">
        <v>42</v>
      </c>
      <c r="I612" s="1" t="s">
        <v>78</v>
      </c>
      <c r="J612" s="1">
        <v>0</v>
      </c>
      <c r="K612" s="1">
        <v>100</v>
      </c>
      <c r="L612" s="1">
        <f t="shared" si="83"/>
        <v>0</v>
      </c>
      <c r="M612" s="1" t="s">
        <v>63</v>
      </c>
      <c r="N612" s="1" t="s">
        <v>30</v>
      </c>
      <c r="O612" s="1" t="s">
        <v>79</v>
      </c>
      <c r="P612" s="1" t="s">
        <v>85</v>
      </c>
      <c r="Q612" s="1" t="s">
        <v>33</v>
      </c>
      <c r="R612" s="1" t="s">
        <v>46</v>
      </c>
      <c r="S612" s="1" t="s">
        <v>254</v>
      </c>
      <c r="T612" s="1">
        <v>7</v>
      </c>
      <c r="U612" s="1" t="str">
        <f t="shared" si="81"/>
        <v>Keep</v>
      </c>
      <c r="V612" s="1" t="str">
        <f t="shared" si="84"/>
        <v>Fix</v>
      </c>
      <c r="W612" s="1" t="str">
        <f>IF(Raw_Data!K612=0,"Missing","Valid")</f>
        <v>Valid</v>
      </c>
      <c r="X612" s="3" t="str">
        <f t="shared" si="85"/>
        <v>Dispatch Error</v>
      </c>
      <c r="Y612" s="1" t="str">
        <f t="shared" si="86"/>
        <v>Ok</v>
      </c>
      <c r="Z612" s="1" t="str">
        <f t="shared" si="87"/>
        <v>Ok</v>
      </c>
      <c r="AA612" s="1">
        <f t="shared" si="82"/>
        <v>0</v>
      </c>
      <c r="AB612" s="1" t="str">
        <f t="shared" si="88"/>
        <v>ok</v>
      </c>
      <c r="AC612" s="1" t="str">
        <f t="shared" si="89"/>
        <v>Damaged</v>
      </c>
    </row>
    <row r="613" spans="1:29" x14ac:dyDescent="0.45">
      <c r="A613" s="1" t="s">
        <v>1112</v>
      </c>
      <c r="B613" s="2" cm="1">
        <f t="array" ref="B613:D613">DATEVALUE(VLOOKUP(A613,Raw_Data!A612:D2612,{2,3,4},0))</f>
        <v>45350</v>
      </c>
      <c r="C613" s="2">
        <v>45348</v>
      </c>
      <c r="D613" s="2">
        <v>45347</v>
      </c>
      <c r="E613" s="1" t="s">
        <v>2599</v>
      </c>
      <c r="F613" s="1" t="s">
        <v>2608</v>
      </c>
      <c r="G613" s="1" t="s">
        <v>41</v>
      </c>
      <c r="H613" s="1" t="s">
        <v>71</v>
      </c>
      <c r="I613" s="1" t="s">
        <v>72</v>
      </c>
      <c r="J613" s="1">
        <v>2</v>
      </c>
      <c r="K613" s="1">
        <v>0</v>
      </c>
      <c r="L613" s="1">
        <f t="shared" si="83"/>
        <v>0</v>
      </c>
      <c r="M613" s="1" t="s">
        <v>29</v>
      </c>
      <c r="N613" s="1" t="s">
        <v>30</v>
      </c>
      <c r="O613" s="1" t="s">
        <v>31</v>
      </c>
      <c r="P613" s="1" t="s">
        <v>32</v>
      </c>
      <c r="Q613" s="1" t="s">
        <v>33</v>
      </c>
      <c r="R613" s="1" t="s">
        <v>46</v>
      </c>
      <c r="S613" s="1" t="s">
        <v>254</v>
      </c>
      <c r="T613" s="1">
        <v>-1</v>
      </c>
      <c r="U613" s="1" t="str">
        <f t="shared" si="81"/>
        <v>Keep</v>
      </c>
      <c r="V613" s="1" t="str">
        <f t="shared" si="84"/>
        <v>Ok</v>
      </c>
      <c r="W613" s="1" t="str">
        <f>IF(Raw_Data!K613=0,"Missing","Valid")</f>
        <v>Missing</v>
      </c>
      <c r="X613" s="3" t="str">
        <f t="shared" si="85"/>
        <v>Dispatch Error</v>
      </c>
      <c r="Y613" s="1" t="str">
        <f t="shared" si="86"/>
        <v>Fix</v>
      </c>
      <c r="Z613" s="1" t="str">
        <f t="shared" si="87"/>
        <v>Ok</v>
      </c>
      <c r="AA613" s="1">
        <f t="shared" si="82"/>
        <v>0</v>
      </c>
      <c r="AB613" s="1" t="str">
        <f t="shared" si="88"/>
        <v>ok</v>
      </c>
      <c r="AC613" s="1" t="str">
        <f t="shared" si="89"/>
        <v>Damaged</v>
      </c>
    </row>
    <row r="614" spans="1:29" x14ac:dyDescent="0.45">
      <c r="A614" s="1" t="s">
        <v>1113</v>
      </c>
      <c r="B614" s="2" cm="1">
        <f t="array" ref="B614:D614">DATEVALUE(VLOOKUP(A614,Raw_Data!A613:D2613,{2,3,4},0))</f>
        <v>45571</v>
      </c>
      <c r="C614" s="2">
        <v>45571</v>
      </c>
      <c r="D614" s="2">
        <v>45573</v>
      </c>
      <c r="E614" s="1" t="s">
        <v>2537</v>
      </c>
      <c r="F614" s="1" t="s">
        <v>2607</v>
      </c>
      <c r="G614" s="1" t="s">
        <v>41</v>
      </c>
      <c r="H614" s="1" t="s">
        <v>71</v>
      </c>
      <c r="I614" s="1" t="s">
        <v>72</v>
      </c>
      <c r="J614" s="1">
        <v>3</v>
      </c>
      <c r="K614" s="1">
        <v>0</v>
      </c>
      <c r="L614" s="1">
        <f t="shared" si="83"/>
        <v>0</v>
      </c>
      <c r="M614" s="1" t="s">
        <v>56</v>
      </c>
      <c r="N614" s="1" t="s">
        <v>57</v>
      </c>
      <c r="O614" s="1" t="s">
        <v>79</v>
      </c>
      <c r="P614" s="1" t="s">
        <v>58</v>
      </c>
      <c r="Q614" s="1" t="s">
        <v>45</v>
      </c>
      <c r="R614" s="1" t="s">
        <v>34</v>
      </c>
      <c r="S614" s="1" t="s">
        <v>2620</v>
      </c>
      <c r="T614" s="1">
        <v>2</v>
      </c>
      <c r="U614" s="1" t="str">
        <f t="shared" si="81"/>
        <v>Keep</v>
      </c>
      <c r="V614" s="1" t="str">
        <f t="shared" si="84"/>
        <v>Ok</v>
      </c>
      <c r="W614" s="1" t="str">
        <f>IF(Raw_Data!K614=0,"Missing","Valid")</f>
        <v>Missing</v>
      </c>
      <c r="X614" s="3" t="str">
        <f t="shared" si="85"/>
        <v>OK</v>
      </c>
      <c r="Y614" s="1" t="str">
        <f t="shared" si="86"/>
        <v>Fix</v>
      </c>
      <c r="Z614" s="1" t="str">
        <f t="shared" si="87"/>
        <v>Ok</v>
      </c>
      <c r="AA614" s="1">
        <f t="shared" si="82"/>
        <v>0</v>
      </c>
      <c r="AB614" s="1" t="str">
        <f t="shared" si="88"/>
        <v>ok</v>
      </c>
      <c r="AC614" s="1" t="str">
        <f t="shared" si="89"/>
        <v>Not Returned</v>
      </c>
    </row>
    <row r="615" spans="1:29" x14ac:dyDescent="0.45">
      <c r="A615" s="1" t="s">
        <v>1114</v>
      </c>
      <c r="B615" s="2" cm="1">
        <f t="array" ref="B615:D615">DATEVALUE(VLOOKUP(A615,Raw_Data!A614:D2614,{2,3,4},0))</f>
        <v>45375</v>
      </c>
      <c r="C615" s="2">
        <v>45378</v>
      </c>
      <c r="D615" s="2">
        <v>45377</v>
      </c>
      <c r="E615" s="1" t="s">
        <v>2596</v>
      </c>
      <c r="F615" s="1" t="s">
        <v>2609</v>
      </c>
      <c r="G615" s="1" t="s">
        <v>116</v>
      </c>
      <c r="H615" s="1" t="s">
        <v>128</v>
      </c>
      <c r="I615" s="1" t="s">
        <v>169</v>
      </c>
      <c r="J615" s="1">
        <v>3</v>
      </c>
      <c r="K615" s="1">
        <v>100</v>
      </c>
      <c r="L615" s="1">
        <f t="shared" si="83"/>
        <v>300</v>
      </c>
      <c r="M615" s="1" t="s">
        <v>56</v>
      </c>
      <c r="N615" s="1" t="s">
        <v>93</v>
      </c>
      <c r="O615" s="1" t="s">
        <v>31</v>
      </c>
      <c r="P615" s="1" t="s">
        <v>32</v>
      </c>
      <c r="Q615" s="1" t="s">
        <v>45</v>
      </c>
      <c r="R615" s="1" t="s">
        <v>34</v>
      </c>
      <c r="S615" s="1" t="s">
        <v>2620</v>
      </c>
      <c r="T615" s="1">
        <v>-1</v>
      </c>
      <c r="U615" s="1" t="str">
        <f t="shared" si="81"/>
        <v>Keep</v>
      </c>
      <c r="V615" s="1" t="str">
        <f t="shared" si="84"/>
        <v>Ok</v>
      </c>
      <c r="W615" s="1" t="str">
        <f>IF(Raw_Data!K615=0,"Missing","Valid")</f>
        <v>Valid</v>
      </c>
      <c r="X615" s="3" t="str">
        <f t="shared" si="85"/>
        <v>Delivery Before Dispatch</v>
      </c>
      <c r="Y615" s="1" t="str">
        <f t="shared" si="86"/>
        <v>Ok</v>
      </c>
      <c r="Z615" s="1" t="str">
        <f t="shared" si="87"/>
        <v>Ok</v>
      </c>
      <c r="AA615" s="1">
        <f t="shared" si="82"/>
        <v>300</v>
      </c>
      <c r="AB615" s="1" t="str">
        <f t="shared" si="88"/>
        <v>ok</v>
      </c>
      <c r="AC615" s="1" t="str">
        <f t="shared" si="89"/>
        <v>Not Returned</v>
      </c>
    </row>
    <row r="616" spans="1:29" x14ac:dyDescent="0.45">
      <c r="A616" s="1" t="s">
        <v>1115</v>
      </c>
      <c r="B616" s="2" cm="1">
        <f t="array" ref="B616:D616">DATEVALUE(VLOOKUP(A616,Raw_Data!A615:D2615,{2,3,4},0))</f>
        <v>45421</v>
      </c>
      <c r="C616" s="2">
        <v>45423</v>
      </c>
      <c r="D616" s="2">
        <v>45427</v>
      </c>
      <c r="E616" s="1" t="s">
        <v>2564</v>
      </c>
      <c r="F616" s="1" t="s">
        <v>147</v>
      </c>
      <c r="G616" s="1" t="s">
        <v>147</v>
      </c>
      <c r="H616" s="1" t="s">
        <v>71</v>
      </c>
      <c r="I616" s="1" t="s">
        <v>92</v>
      </c>
      <c r="J616" s="1">
        <v>3</v>
      </c>
      <c r="K616" s="1">
        <v>0</v>
      </c>
      <c r="L616" s="1">
        <f t="shared" si="83"/>
        <v>0</v>
      </c>
      <c r="M616" s="1" t="s">
        <v>2619</v>
      </c>
      <c r="N616" s="1" t="s">
        <v>57</v>
      </c>
      <c r="O616" s="1" t="s">
        <v>31</v>
      </c>
      <c r="P616" s="1" t="s">
        <v>32</v>
      </c>
      <c r="Q616" s="1" t="s">
        <v>45</v>
      </c>
      <c r="R616" s="1" t="s">
        <v>46</v>
      </c>
      <c r="S616" s="1" t="s">
        <v>2621</v>
      </c>
      <c r="T616" s="1">
        <v>4</v>
      </c>
      <c r="U616" s="1" t="str">
        <f t="shared" si="81"/>
        <v>Keep</v>
      </c>
      <c r="V616" s="1" t="str">
        <f t="shared" si="84"/>
        <v>Ok</v>
      </c>
      <c r="W616" s="1" t="str">
        <f>IF(Raw_Data!K616=0,"Missing","Valid")</f>
        <v>Missing</v>
      </c>
      <c r="X616" s="3" t="str">
        <f t="shared" si="85"/>
        <v>OK</v>
      </c>
      <c r="Y616" s="1" t="str">
        <f t="shared" si="86"/>
        <v>Fix</v>
      </c>
      <c r="Z616" s="1" t="str">
        <f t="shared" si="87"/>
        <v>Ok</v>
      </c>
      <c r="AA616" s="1">
        <f t="shared" si="82"/>
        <v>0</v>
      </c>
      <c r="AB616" s="1" t="str">
        <f t="shared" si="88"/>
        <v>ok</v>
      </c>
      <c r="AC616" s="1" t="str">
        <f t="shared" si="89"/>
        <v>Unknwon</v>
      </c>
    </row>
    <row r="617" spans="1:29" x14ac:dyDescent="0.45">
      <c r="A617" s="1" t="s">
        <v>1116</v>
      </c>
      <c r="B617" s="2" cm="1">
        <f t="array" ref="B617:D617">DATEVALUE(VLOOKUP(A617,Raw_Data!A616:D2616,{2,3,4},0))</f>
        <v>45317</v>
      </c>
      <c r="C617" s="2">
        <v>45319</v>
      </c>
      <c r="D617" s="2">
        <v>45320</v>
      </c>
      <c r="E617" s="1" t="s">
        <v>2543</v>
      </c>
      <c r="F617" s="1" t="s">
        <v>2606</v>
      </c>
      <c r="G617" s="1" t="s">
        <v>26</v>
      </c>
      <c r="H617" s="1" t="s">
        <v>128</v>
      </c>
      <c r="I617" s="1" t="s">
        <v>169</v>
      </c>
      <c r="J617" s="1">
        <v>0</v>
      </c>
      <c r="K617" s="1">
        <v>2000</v>
      </c>
      <c r="L617" s="1">
        <f t="shared" si="83"/>
        <v>0</v>
      </c>
      <c r="M617" s="1" t="s">
        <v>29</v>
      </c>
      <c r="N617" s="1" t="s">
        <v>57</v>
      </c>
      <c r="O617" s="1" t="s">
        <v>31</v>
      </c>
      <c r="P617" s="1" t="s">
        <v>58</v>
      </c>
      <c r="Q617" s="1" t="s">
        <v>33</v>
      </c>
      <c r="R617" s="1" t="s">
        <v>34</v>
      </c>
      <c r="S617" s="1" t="s">
        <v>2620</v>
      </c>
      <c r="T617" s="1">
        <v>1</v>
      </c>
      <c r="U617" s="1" t="str">
        <f t="shared" si="81"/>
        <v>Keep</v>
      </c>
      <c r="V617" s="1" t="str">
        <f t="shared" si="84"/>
        <v>Fix</v>
      </c>
      <c r="W617" s="1" t="str">
        <f>IF(Raw_Data!K617=0,"Missing","Valid")</f>
        <v>Valid</v>
      </c>
      <c r="X617" s="3" t="str">
        <f t="shared" si="85"/>
        <v>OK</v>
      </c>
      <c r="Y617" s="1" t="str">
        <f t="shared" si="86"/>
        <v>Ok</v>
      </c>
      <c r="Z617" s="1" t="str">
        <f t="shared" si="87"/>
        <v>Ok</v>
      </c>
      <c r="AA617" s="1">
        <f t="shared" si="82"/>
        <v>0</v>
      </c>
      <c r="AB617" s="1" t="str">
        <f t="shared" si="88"/>
        <v>ok</v>
      </c>
      <c r="AC617" s="1" t="str">
        <f t="shared" si="89"/>
        <v>Not Returned</v>
      </c>
    </row>
    <row r="618" spans="1:29" x14ac:dyDescent="0.45">
      <c r="A618" s="1" t="s">
        <v>1117</v>
      </c>
      <c r="B618" s="2" cm="1">
        <f t="array" ref="B618:D618">DATEVALUE(VLOOKUP(A618,Raw_Data!A617:D2617,{2,3,4},0))</f>
        <v>45536</v>
      </c>
      <c r="C618" s="2">
        <v>45538</v>
      </c>
      <c r="D618" s="2">
        <v>45542</v>
      </c>
      <c r="E618" s="1" t="s">
        <v>2580</v>
      </c>
      <c r="F618" s="1" t="s">
        <v>2609</v>
      </c>
      <c r="G618" s="1" t="s">
        <v>116</v>
      </c>
      <c r="H618" s="1" t="s">
        <v>27</v>
      </c>
      <c r="I618" s="1" t="s">
        <v>28</v>
      </c>
      <c r="J618" s="1">
        <v>3</v>
      </c>
      <c r="K618" s="1">
        <v>100</v>
      </c>
      <c r="L618" s="1">
        <f t="shared" si="83"/>
        <v>300</v>
      </c>
      <c r="M618" s="1" t="s">
        <v>56</v>
      </c>
      <c r="N618" s="1" t="s">
        <v>93</v>
      </c>
      <c r="O618" s="1" t="s">
        <v>44</v>
      </c>
      <c r="P618" s="1" t="s">
        <v>32</v>
      </c>
      <c r="Q618" s="1" t="s">
        <v>45</v>
      </c>
      <c r="R618" s="1" t="s">
        <v>34</v>
      </c>
      <c r="S618" s="1" t="s">
        <v>2620</v>
      </c>
      <c r="T618" s="1">
        <v>4</v>
      </c>
      <c r="U618" s="1" t="str">
        <f t="shared" si="81"/>
        <v>Keep</v>
      </c>
      <c r="V618" s="1" t="str">
        <f t="shared" si="84"/>
        <v>Ok</v>
      </c>
      <c r="W618" s="1" t="str">
        <f>IF(Raw_Data!K618=0,"Missing","Valid")</f>
        <v>Valid</v>
      </c>
      <c r="X618" s="3" t="str">
        <f t="shared" si="85"/>
        <v>OK</v>
      </c>
      <c r="Y618" s="1" t="str">
        <f t="shared" si="86"/>
        <v>Ok</v>
      </c>
      <c r="Z618" s="1" t="str">
        <f t="shared" si="87"/>
        <v>Ok</v>
      </c>
      <c r="AA618" s="1">
        <f t="shared" si="82"/>
        <v>300</v>
      </c>
      <c r="AB618" s="1" t="str">
        <f t="shared" si="88"/>
        <v>ok</v>
      </c>
      <c r="AC618" s="1" t="str">
        <f t="shared" si="89"/>
        <v>Not Returned</v>
      </c>
    </row>
    <row r="619" spans="1:29" x14ac:dyDescent="0.45">
      <c r="A619" s="1" t="s">
        <v>1118</v>
      </c>
      <c r="B619" s="2" cm="1">
        <f t="array" ref="B619:D619">DATEVALUE(VLOOKUP(A619,Raw_Data!A618:D2618,{2,3,4},0))</f>
        <v>45318</v>
      </c>
      <c r="C619" s="2">
        <v>45316</v>
      </c>
      <c r="D619" s="2">
        <v>45318</v>
      </c>
      <c r="E619" s="1" t="s">
        <v>2566</v>
      </c>
      <c r="F619" s="1" t="s">
        <v>69</v>
      </c>
      <c r="G619" s="1" t="s">
        <v>70</v>
      </c>
      <c r="H619" s="1" t="s">
        <v>27</v>
      </c>
      <c r="I619" s="1" t="s">
        <v>84</v>
      </c>
      <c r="J619" s="1">
        <v>0</v>
      </c>
      <c r="K619" s="1">
        <v>1000</v>
      </c>
      <c r="L619" s="1">
        <f t="shared" si="83"/>
        <v>0</v>
      </c>
      <c r="M619" s="1" t="s">
        <v>56</v>
      </c>
      <c r="N619" s="1" t="s">
        <v>57</v>
      </c>
      <c r="O619" s="1" t="s">
        <v>31</v>
      </c>
      <c r="P619" s="1" t="s">
        <v>58</v>
      </c>
      <c r="Q619" s="1" t="s">
        <v>45</v>
      </c>
      <c r="R619" s="1" t="s">
        <v>2620</v>
      </c>
      <c r="S619" s="1" t="s">
        <v>2620</v>
      </c>
      <c r="T619" s="1">
        <v>2</v>
      </c>
      <c r="U619" s="1" t="str">
        <f t="shared" si="81"/>
        <v>Keep</v>
      </c>
      <c r="V619" s="1" t="str">
        <f t="shared" si="84"/>
        <v>Fix</v>
      </c>
      <c r="W619" s="1" t="str">
        <f>IF(Raw_Data!K619=0,"Missing","Valid")</f>
        <v>Valid</v>
      </c>
      <c r="X619" s="3" t="str">
        <f t="shared" si="85"/>
        <v>Dispatch Error</v>
      </c>
      <c r="Y619" s="1" t="str">
        <f t="shared" si="86"/>
        <v>Ok</v>
      </c>
      <c r="Z619" s="1" t="str">
        <f t="shared" si="87"/>
        <v>Ok</v>
      </c>
      <c r="AA619" s="1">
        <f t="shared" si="82"/>
        <v>0</v>
      </c>
      <c r="AB619" s="1" t="str">
        <f t="shared" si="88"/>
        <v>ok</v>
      </c>
      <c r="AC619" s="1" t="str">
        <f t="shared" si="89"/>
        <v>Not Returned</v>
      </c>
    </row>
    <row r="620" spans="1:29" x14ac:dyDescent="0.45">
      <c r="A620" s="1" t="s">
        <v>1119</v>
      </c>
      <c r="B620" s="2" cm="1">
        <f t="array" ref="B620:D620">DATEVALUE(VLOOKUP(A620,Raw_Data!A619:D2619,{2,3,4},0))</f>
        <v>45645</v>
      </c>
      <c r="C620" s="2">
        <v>45647</v>
      </c>
      <c r="D620" s="2">
        <v>45654</v>
      </c>
      <c r="E620" s="1" t="s">
        <v>2578</v>
      </c>
      <c r="F620" s="1" t="s">
        <v>2609</v>
      </c>
      <c r="G620" s="1" t="s">
        <v>116</v>
      </c>
      <c r="H620" s="1" t="s">
        <v>42</v>
      </c>
      <c r="I620" s="1" t="s">
        <v>43</v>
      </c>
      <c r="J620" s="1">
        <v>0</v>
      </c>
      <c r="K620" s="1">
        <v>2000</v>
      </c>
      <c r="L620" s="1">
        <f t="shared" si="83"/>
        <v>0</v>
      </c>
      <c r="M620" s="1" t="s">
        <v>29</v>
      </c>
      <c r="N620" s="1" t="s">
        <v>30</v>
      </c>
      <c r="O620" s="1" t="s">
        <v>64</v>
      </c>
      <c r="P620" s="1" t="s">
        <v>32</v>
      </c>
      <c r="Q620" s="1" t="s">
        <v>45</v>
      </c>
      <c r="R620" s="1" t="s">
        <v>34</v>
      </c>
      <c r="S620" s="1" t="s">
        <v>2620</v>
      </c>
      <c r="T620" s="1">
        <v>7</v>
      </c>
      <c r="U620" s="1" t="str">
        <f t="shared" si="81"/>
        <v>Keep</v>
      </c>
      <c r="V620" s="1" t="str">
        <f t="shared" si="84"/>
        <v>Fix</v>
      </c>
      <c r="W620" s="1" t="str">
        <f>IF(Raw_Data!K620=0,"Missing","Valid")</f>
        <v>Valid</v>
      </c>
      <c r="X620" s="3" t="str">
        <f t="shared" si="85"/>
        <v>OK</v>
      </c>
      <c r="Y620" s="1" t="str">
        <f t="shared" si="86"/>
        <v>Ok</v>
      </c>
      <c r="Z620" s="1" t="str">
        <f t="shared" si="87"/>
        <v>Ok</v>
      </c>
      <c r="AA620" s="1">
        <f t="shared" si="82"/>
        <v>0</v>
      </c>
      <c r="AB620" s="1" t="str">
        <f t="shared" si="88"/>
        <v>ok</v>
      </c>
      <c r="AC620" s="1" t="str">
        <f t="shared" si="89"/>
        <v>Not Returned</v>
      </c>
    </row>
    <row r="621" spans="1:29" x14ac:dyDescent="0.45">
      <c r="A621" s="1" t="s">
        <v>1120</v>
      </c>
      <c r="B621" s="2" cm="1">
        <f t="array" ref="B621:D621">DATEVALUE(VLOOKUP(A621,Raw_Data!A620:D2620,{2,3,4},0))</f>
        <v>45460</v>
      </c>
      <c r="C621" s="2">
        <v>45458</v>
      </c>
      <c r="D621" s="2">
        <v>45459</v>
      </c>
      <c r="E621" s="1" t="s">
        <v>2547</v>
      </c>
      <c r="F621" s="1" t="s">
        <v>69</v>
      </c>
      <c r="G621" s="1" t="s">
        <v>70</v>
      </c>
      <c r="H621" s="1" t="s">
        <v>27</v>
      </c>
      <c r="I621" s="1" t="s">
        <v>55</v>
      </c>
      <c r="J621" s="1">
        <v>1</v>
      </c>
      <c r="K621" s="1">
        <v>500</v>
      </c>
      <c r="L621" s="1">
        <f t="shared" si="83"/>
        <v>500</v>
      </c>
      <c r="M621" s="1" t="s">
        <v>63</v>
      </c>
      <c r="N621" s="1" t="s">
        <v>57</v>
      </c>
      <c r="O621" s="1" t="s">
        <v>44</v>
      </c>
      <c r="P621" s="1" t="s">
        <v>58</v>
      </c>
      <c r="Q621" s="1" t="s">
        <v>45</v>
      </c>
      <c r="R621" s="1" t="s">
        <v>46</v>
      </c>
      <c r="S621" s="1" t="s">
        <v>254</v>
      </c>
      <c r="T621" s="1">
        <v>1</v>
      </c>
      <c r="U621" s="1" t="str">
        <f t="shared" si="81"/>
        <v>Keep</v>
      </c>
      <c r="V621" s="1" t="str">
        <f t="shared" si="84"/>
        <v>Ok</v>
      </c>
      <c r="W621" s="1" t="str">
        <f>IF(Raw_Data!K621=0,"Missing","Valid")</f>
        <v>Valid</v>
      </c>
      <c r="X621" s="3" t="str">
        <f t="shared" si="85"/>
        <v>Dispatch Error</v>
      </c>
      <c r="Y621" s="1" t="str">
        <f t="shared" si="86"/>
        <v>Ok</v>
      </c>
      <c r="Z621" s="1" t="str">
        <f t="shared" si="87"/>
        <v>Ok</v>
      </c>
      <c r="AA621" s="1">
        <f t="shared" si="82"/>
        <v>500</v>
      </c>
      <c r="AB621" s="1" t="str">
        <f t="shared" si="88"/>
        <v>ok</v>
      </c>
      <c r="AC621" s="1" t="str">
        <f t="shared" si="89"/>
        <v>Damaged</v>
      </c>
    </row>
    <row r="622" spans="1:29" x14ac:dyDescent="0.45">
      <c r="A622" s="1" t="s">
        <v>1121</v>
      </c>
      <c r="B622" s="2" cm="1">
        <f t="array" ref="B622:D622">DATEVALUE(VLOOKUP(A622,Raw_Data!A621:D2621,{2,3,4},0))</f>
        <v>45498</v>
      </c>
      <c r="C622" s="2">
        <v>45498</v>
      </c>
      <c r="D622" s="2">
        <v>45499</v>
      </c>
      <c r="E622" s="1" t="s">
        <v>2600</v>
      </c>
      <c r="F622" s="1" t="s">
        <v>147</v>
      </c>
      <c r="G622" s="1" t="s">
        <v>147</v>
      </c>
      <c r="H622" s="1" t="s">
        <v>27</v>
      </c>
      <c r="I622" s="1" t="s">
        <v>55</v>
      </c>
      <c r="J622" s="1">
        <v>1</v>
      </c>
      <c r="K622" s="1">
        <v>100</v>
      </c>
      <c r="L622" s="1">
        <f t="shared" si="83"/>
        <v>100</v>
      </c>
      <c r="M622" s="1" t="s">
        <v>2619</v>
      </c>
      <c r="N622" s="1" t="s">
        <v>93</v>
      </c>
      <c r="O622" s="1" t="s">
        <v>44</v>
      </c>
      <c r="P622" s="1" t="s">
        <v>85</v>
      </c>
      <c r="Q622" s="1" t="s">
        <v>33</v>
      </c>
      <c r="R622" s="1" t="s">
        <v>46</v>
      </c>
      <c r="S622" s="1" t="s">
        <v>47</v>
      </c>
      <c r="T622" s="1">
        <v>1</v>
      </c>
      <c r="U622" s="1" t="str">
        <f t="shared" si="81"/>
        <v>Keep</v>
      </c>
      <c r="V622" s="1" t="str">
        <f t="shared" si="84"/>
        <v>Ok</v>
      </c>
      <c r="W622" s="1" t="str">
        <f>IF(Raw_Data!K622=0,"Missing","Valid")</f>
        <v>Valid</v>
      </c>
      <c r="X622" s="3" t="str">
        <f t="shared" si="85"/>
        <v>OK</v>
      </c>
      <c r="Y622" s="1" t="str">
        <f t="shared" si="86"/>
        <v>Ok</v>
      </c>
      <c r="Z622" s="1" t="str">
        <f t="shared" si="87"/>
        <v>Ok</v>
      </c>
      <c r="AA622" s="1">
        <f t="shared" si="82"/>
        <v>100</v>
      </c>
      <c r="AB622" s="1" t="str">
        <f t="shared" si="88"/>
        <v>ok</v>
      </c>
      <c r="AC622" s="1" t="str">
        <f t="shared" si="89"/>
        <v>Late Delivery</v>
      </c>
    </row>
    <row r="623" spans="1:29" x14ac:dyDescent="0.45">
      <c r="A623" s="1" t="s">
        <v>1122</v>
      </c>
      <c r="B623" s="2" cm="1">
        <f t="array" ref="B623:D623">DATEVALUE(VLOOKUP(A623,Raw_Data!A622:D2622,{2,3,4},0))</f>
        <v>45612</v>
      </c>
      <c r="C623" s="2">
        <v>45613</v>
      </c>
      <c r="D623" s="2">
        <v>45612</v>
      </c>
      <c r="E623" s="1" t="s">
        <v>2537</v>
      </c>
      <c r="F623" s="1" t="s">
        <v>53</v>
      </c>
      <c r="G623" s="1" t="s">
        <v>54</v>
      </c>
      <c r="H623" s="1" t="s">
        <v>71</v>
      </c>
      <c r="I623" s="1" t="s">
        <v>92</v>
      </c>
      <c r="J623" s="1">
        <v>-1</v>
      </c>
      <c r="K623" s="1">
        <v>100</v>
      </c>
      <c r="L623" s="1">
        <f t="shared" si="83"/>
        <v>-100</v>
      </c>
      <c r="M623" s="1" t="s">
        <v>29</v>
      </c>
      <c r="N623" s="1" t="s">
        <v>30</v>
      </c>
      <c r="O623" s="1" t="s">
        <v>31</v>
      </c>
      <c r="P623" s="1" t="s">
        <v>58</v>
      </c>
      <c r="Q623" s="1" t="s">
        <v>33</v>
      </c>
      <c r="R623" s="1" t="s">
        <v>46</v>
      </c>
      <c r="S623" s="1" t="s">
        <v>254</v>
      </c>
      <c r="T623" s="1">
        <v>-1</v>
      </c>
      <c r="U623" s="1" t="str">
        <f t="shared" si="81"/>
        <v>Keep</v>
      </c>
      <c r="V623" s="1" t="str">
        <f t="shared" si="84"/>
        <v>Fix</v>
      </c>
      <c r="W623" s="1" t="str">
        <f>IF(Raw_Data!K623=0,"Missing","Valid")</f>
        <v>Valid</v>
      </c>
      <c r="X623" s="3" t="str">
        <f t="shared" si="85"/>
        <v>Delivery Before Dispatch</v>
      </c>
      <c r="Y623" s="1" t="str">
        <f t="shared" si="86"/>
        <v>Ok</v>
      </c>
      <c r="Z623" s="1" t="str">
        <f t="shared" si="87"/>
        <v>Ok</v>
      </c>
      <c r="AA623" s="1">
        <f t="shared" si="82"/>
        <v>-100</v>
      </c>
      <c r="AB623" s="1" t="str">
        <f t="shared" si="88"/>
        <v>ok</v>
      </c>
      <c r="AC623" s="1" t="str">
        <f t="shared" si="89"/>
        <v>Damaged</v>
      </c>
    </row>
    <row r="624" spans="1:29" x14ac:dyDescent="0.45">
      <c r="A624" s="1" t="s">
        <v>1123</v>
      </c>
      <c r="B624" s="2" cm="1">
        <f t="array" ref="B624:D624">DATEVALUE(VLOOKUP(A624,Raw_Data!A623:D2623,{2,3,4},0))</f>
        <v>45397</v>
      </c>
      <c r="C624" s="2">
        <v>45399</v>
      </c>
      <c r="D624" s="2">
        <v>45401</v>
      </c>
      <c r="E624" s="1" t="s">
        <v>2552</v>
      </c>
      <c r="F624" s="1" t="s">
        <v>2607</v>
      </c>
      <c r="G624" s="1" t="s">
        <v>41</v>
      </c>
      <c r="H624" s="1" t="s">
        <v>27</v>
      </c>
      <c r="I624" s="1" t="s">
        <v>55</v>
      </c>
      <c r="J624" s="1">
        <v>1</v>
      </c>
      <c r="K624" s="1">
        <v>0</v>
      </c>
      <c r="L624" s="1">
        <f t="shared" si="83"/>
        <v>0</v>
      </c>
      <c r="M624" s="1" t="s">
        <v>63</v>
      </c>
      <c r="N624" s="1" t="s">
        <v>30</v>
      </c>
      <c r="O624" s="1" t="s">
        <v>31</v>
      </c>
      <c r="P624" s="1" t="s">
        <v>58</v>
      </c>
      <c r="Q624" s="1" t="s">
        <v>45</v>
      </c>
      <c r="R624" s="1" t="s">
        <v>34</v>
      </c>
      <c r="S624" s="1" t="s">
        <v>2620</v>
      </c>
      <c r="T624" s="1">
        <v>2</v>
      </c>
      <c r="U624" s="1" t="str">
        <f t="shared" si="81"/>
        <v>Keep</v>
      </c>
      <c r="V624" s="1" t="str">
        <f t="shared" si="84"/>
        <v>Ok</v>
      </c>
      <c r="W624" s="1" t="str">
        <f>IF(Raw_Data!K624=0,"Missing","Valid")</f>
        <v>Missing</v>
      </c>
      <c r="X624" s="3" t="str">
        <f t="shared" si="85"/>
        <v>OK</v>
      </c>
      <c r="Y624" s="1" t="str">
        <f t="shared" si="86"/>
        <v>Fix</v>
      </c>
      <c r="Z624" s="1" t="str">
        <f t="shared" si="87"/>
        <v>Ok</v>
      </c>
      <c r="AA624" s="1">
        <f t="shared" si="82"/>
        <v>0</v>
      </c>
      <c r="AB624" s="1" t="str">
        <f t="shared" si="88"/>
        <v>ok</v>
      </c>
      <c r="AC624" s="1" t="str">
        <f t="shared" si="89"/>
        <v>Not Returned</v>
      </c>
    </row>
    <row r="625" spans="1:29" x14ac:dyDescent="0.45">
      <c r="A625" s="1" t="s">
        <v>1124</v>
      </c>
      <c r="B625" s="2" cm="1">
        <f t="array" ref="B625:D625">DATEVALUE(VLOOKUP(A625,Raw_Data!A624:D2624,{2,3,4},0))</f>
        <v>45470</v>
      </c>
      <c r="C625" s="2">
        <v>45471</v>
      </c>
      <c r="D625" s="2">
        <v>45475</v>
      </c>
      <c r="E625" s="1" t="s">
        <v>2576</v>
      </c>
      <c r="F625" s="1" t="s">
        <v>168</v>
      </c>
      <c r="G625" s="1" t="s">
        <v>41</v>
      </c>
      <c r="H625" s="1" t="s">
        <v>27</v>
      </c>
      <c r="I625" s="1" t="s">
        <v>84</v>
      </c>
      <c r="J625" s="1">
        <v>2</v>
      </c>
      <c r="K625" s="1">
        <v>500</v>
      </c>
      <c r="L625" s="1">
        <f t="shared" si="83"/>
        <v>1000</v>
      </c>
      <c r="M625" s="1" t="s">
        <v>56</v>
      </c>
      <c r="N625" s="1" t="s">
        <v>57</v>
      </c>
      <c r="O625" s="1" t="s">
        <v>31</v>
      </c>
      <c r="P625" s="1" t="s">
        <v>58</v>
      </c>
      <c r="Q625" s="1" t="s">
        <v>45</v>
      </c>
      <c r="R625" s="1" t="s">
        <v>46</v>
      </c>
      <c r="S625" s="1" t="s">
        <v>47</v>
      </c>
      <c r="T625" s="1">
        <v>4</v>
      </c>
      <c r="U625" s="1" t="str">
        <f t="shared" si="81"/>
        <v>Keep</v>
      </c>
      <c r="V625" s="1" t="str">
        <f t="shared" si="84"/>
        <v>Ok</v>
      </c>
      <c r="W625" s="1" t="str">
        <f>IF(Raw_Data!K625=0,"Missing","Valid")</f>
        <v>Valid</v>
      </c>
      <c r="X625" s="3" t="str">
        <f t="shared" si="85"/>
        <v>OK</v>
      </c>
      <c r="Y625" s="1" t="str">
        <f t="shared" si="86"/>
        <v>Ok</v>
      </c>
      <c r="Z625" s="1" t="str">
        <f t="shared" si="87"/>
        <v>Ok</v>
      </c>
      <c r="AA625" s="1">
        <f t="shared" si="82"/>
        <v>1000</v>
      </c>
      <c r="AB625" s="1" t="str">
        <f t="shared" si="88"/>
        <v>ok</v>
      </c>
      <c r="AC625" s="1" t="str">
        <f t="shared" si="89"/>
        <v>Late Delivery</v>
      </c>
    </row>
    <row r="626" spans="1:29" x14ac:dyDescent="0.45">
      <c r="A626" s="1" t="s">
        <v>1125</v>
      </c>
      <c r="B626" s="2" cm="1">
        <f t="array" ref="B626:D626">DATEVALUE(VLOOKUP(A626,Raw_Data!A625:D2625,{2,3,4},0))</f>
        <v>45648</v>
      </c>
      <c r="C626" s="2">
        <v>45649</v>
      </c>
      <c r="D626" s="2">
        <v>45649</v>
      </c>
      <c r="E626" s="1" t="s">
        <v>2561</v>
      </c>
      <c r="F626" s="1" t="s">
        <v>69</v>
      </c>
      <c r="G626" s="1" t="s">
        <v>70</v>
      </c>
      <c r="H626" s="1" t="s">
        <v>27</v>
      </c>
      <c r="I626" s="1" t="s">
        <v>84</v>
      </c>
      <c r="J626" s="1">
        <v>3</v>
      </c>
      <c r="K626" s="1">
        <v>1000</v>
      </c>
      <c r="L626" s="1">
        <f t="shared" si="83"/>
        <v>3000</v>
      </c>
      <c r="M626" s="1" t="s">
        <v>56</v>
      </c>
      <c r="N626" s="1" t="s">
        <v>57</v>
      </c>
      <c r="O626" s="1" t="s">
        <v>31</v>
      </c>
      <c r="P626" s="1" t="s">
        <v>32</v>
      </c>
      <c r="Q626" s="1" t="s">
        <v>33</v>
      </c>
      <c r="R626" s="1" t="s">
        <v>46</v>
      </c>
      <c r="S626" s="1" t="s">
        <v>2621</v>
      </c>
      <c r="T626" s="1">
        <v>0</v>
      </c>
      <c r="U626" s="1" t="str">
        <f t="shared" si="81"/>
        <v>Keep</v>
      </c>
      <c r="V626" s="1" t="str">
        <f t="shared" si="84"/>
        <v>Ok</v>
      </c>
      <c r="W626" s="1" t="str">
        <f>IF(Raw_Data!K626=0,"Missing","Valid")</f>
        <v>Valid</v>
      </c>
      <c r="X626" s="3" t="str">
        <f t="shared" si="85"/>
        <v>OK</v>
      </c>
      <c r="Y626" s="1" t="str">
        <f t="shared" si="86"/>
        <v>Ok</v>
      </c>
      <c r="Z626" s="1" t="str">
        <f t="shared" si="87"/>
        <v>Ok</v>
      </c>
      <c r="AA626" s="1">
        <f t="shared" si="82"/>
        <v>3000</v>
      </c>
      <c r="AB626" s="1" t="str">
        <f t="shared" si="88"/>
        <v>ok</v>
      </c>
      <c r="AC626" s="1" t="str">
        <f t="shared" si="89"/>
        <v>Unknwon</v>
      </c>
    </row>
    <row r="627" spans="1:29" x14ac:dyDescent="0.45">
      <c r="A627" s="1" t="s">
        <v>1126</v>
      </c>
      <c r="B627" s="2" cm="1">
        <f t="array" ref="B627:D627">DATEVALUE(VLOOKUP(A627,Raw_Data!A626:D2626,{2,3,4},0))</f>
        <v>45505</v>
      </c>
      <c r="C627" s="2">
        <v>45505</v>
      </c>
      <c r="D627" s="2">
        <v>45511</v>
      </c>
      <c r="E627" s="1" t="s">
        <v>2557</v>
      </c>
      <c r="F627" s="1" t="s">
        <v>2609</v>
      </c>
      <c r="G627" s="1" t="s">
        <v>116</v>
      </c>
      <c r="H627" s="1" t="s">
        <v>71</v>
      </c>
      <c r="I627" s="1" t="s">
        <v>92</v>
      </c>
      <c r="J627" s="1">
        <v>1</v>
      </c>
      <c r="K627" s="1">
        <v>500</v>
      </c>
      <c r="L627" s="1">
        <f t="shared" si="83"/>
        <v>500</v>
      </c>
      <c r="M627" s="1" t="s">
        <v>56</v>
      </c>
      <c r="N627" s="1" t="s">
        <v>30</v>
      </c>
      <c r="O627" s="1" t="s">
        <v>31</v>
      </c>
      <c r="P627" s="1" t="s">
        <v>58</v>
      </c>
      <c r="Q627" s="1" t="s">
        <v>33</v>
      </c>
      <c r="R627" s="1" t="s">
        <v>46</v>
      </c>
      <c r="S627" s="1" t="s">
        <v>254</v>
      </c>
      <c r="T627" s="1">
        <v>6</v>
      </c>
      <c r="U627" s="1" t="str">
        <f t="shared" si="81"/>
        <v>Keep</v>
      </c>
      <c r="V627" s="1" t="str">
        <f t="shared" si="84"/>
        <v>Ok</v>
      </c>
      <c r="W627" s="1" t="str">
        <f>IF(Raw_Data!K627=0,"Missing","Valid")</f>
        <v>Valid</v>
      </c>
      <c r="X627" s="3" t="str">
        <f t="shared" si="85"/>
        <v>OK</v>
      </c>
      <c r="Y627" s="1" t="str">
        <f t="shared" si="86"/>
        <v>Ok</v>
      </c>
      <c r="Z627" s="1" t="str">
        <f t="shared" si="87"/>
        <v>Ok</v>
      </c>
      <c r="AA627" s="1">
        <f t="shared" si="82"/>
        <v>500</v>
      </c>
      <c r="AB627" s="1" t="str">
        <f t="shared" si="88"/>
        <v>ok</v>
      </c>
      <c r="AC627" s="1" t="str">
        <f t="shared" si="89"/>
        <v>Damaged</v>
      </c>
    </row>
    <row r="628" spans="1:29" x14ac:dyDescent="0.45">
      <c r="A628" s="1" t="s">
        <v>1127</v>
      </c>
      <c r="B628" s="2" cm="1">
        <f t="array" ref="B628:D628">DATEVALUE(VLOOKUP(A628,Raw_Data!A627:D2627,{2,3,4},0))</f>
        <v>45411</v>
      </c>
      <c r="C628" s="2">
        <v>45409</v>
      </c>
      <c r="D628" s="2">
        <v>45408</v>
      </c>
      <c r="E628" s="1" t="s">
        <v>2563</v>
      </c>
      <c r="F628" s="1" t="s">
        <v>168</v>
      </c>
      <c r="G628" s="1" t="s">
        <v>41</v>
      </c>
      <c r="H628" s="1" t="s">
        <v>71</v>
      </c>
      <c r="I628" s="1" t="s">
        <v>72</v>
      </c>
      <c r="J628" s="1">
        <v>2</v>
      </c>
      <c r="K628" s="1">
        <v>2000</v>
      </c>
      <c r="L628" s="1">
        <f t="shared" si="83"/>
        <v>4000</v>
      </c>
      <c r="M628" s="1" t="s">
        <v>63</v>
      </c>
      <c r="N628" s="1" t="s">
        <v>57</v>
      </c>
      <c r="O628" s="1" t="s">
        <v>44</v>
      </c>
      <c r="P628" s="1" t="s">
        <v>85</v>
      </c>
      <c r="Q628" s="1" t="s">
        <v>33</v>
      </c>
      <c r="R628" s="1" t="s">
        <v>34</v>
      </c>
      <c r="S628" s="1" t="s">
        <v>2620</v>
      </c>
      <c r="T628" s="1">
        <v>-1</v>
      </c>
      <c r="U628" s="1" t="str">
        <f t="shared" si="81"/>
        <v>Keep</v>
      </c>
      <c r="V628" s="1" t="str">
        <f t="shared" si="84"/>
        <v>Ok</v>
      </c>
      <c r="W628" s="1" t="str">
        <f>IF(Raw_Data!K628=0,"Missing","Valid")</f>
        <v>Valid</v>
      </c>
      <c r="X628" s="3" t="str">
        <f t="shared" si="85"/>
        <v>Dispatch Error</v>
      </c>
      <c r="Y628" s="1" t="str">
        <f t="shared" si="86"/>
        <v>Ok</v>
      </c>
      <c r="Z628" s="1" t="str">
        <f t="shared" si="87"/>
        <v>Ok</v>
      </c>
      <c r="AA628" s="1">
        <f t="shared" si="82"/>
        <v>4000</v>
      </c>
      <c r="AB628" s="1" t="str">
        <f t="shared" si="88"/>
        <v>ok</v>
      </c>
      <c r="AC628" s="1" t="str">
        <f t="shared" si="89"/>
        <v>Not Returned</v>
      </c>
    </row>
    <row r="629" spans="1:29" x14ac:dyDescent="0.45">
      <c r="A629" s="1" t="s">
        <v>1128</v>
      </c>
      <c r="B629" s="2" cm="1">
        <f t="array" ref="B629:D629">DATEVALUE(VLOOKUP(A629,Raw_Data!A628:D2628,{2,3,4},0))</f>
        <v>45430</v>
      </c>
      <c r="C629" s="2">
        <v>45433</v>
      </c>
      <c r="D629" s="2">
        <v>45432</v>
      </c>
      <c r="E629" s="1" t="s">
        <v>2558</v>
      </c>
      <c r="F629" s="1" t="s">
        <v>2609</v>
      </c>
      <c r="G629" s="1" t="s">
        <v>116</v>
      </c>
      <c r="H629" s="1" t="s">
        <v>71</v>
      </c>
      <c r="I629" s="1" t="s">
        <v>92</v>
      </c>
      <c r="J629" s="1">
        <v>-1</v>
      </c>
      <c r="K629" s="1">
        <v>100</v>
      </c>
      <c r="L629" s="1">
        <f t="shared" si="83"/>
        <v>-100</v>
      </c>
      <c r="M629" s="1" t="s">
        <v>29</v>
      </c>
      <c r="N629" s="1" t="s">
        <v>57</v>
      </c>
      <c r="O629" s="1" t="s">
        <v>44</v>
      </c>
      <c r="P629" s="1" t="s">
        <v>85</v>
      </c>
      <c r="Q629" s="1" t="s">
        <v>33</v>
      </c>
      <c r="R629" s="1" t="s">
        <v>46</v>
      </c>
      <c r="S629" s="1" t="s">
        <v>2621</v>
      </c>
      <c r="T629" s="1">
        <v>-1</v>
      </c>
      <c r="U629" s="1" t="str">
        <f t="shared" si="81"/>
        <v>Keep</v>
      </c>
      <c r="V629" s="1" t="str">
        <f t="shared" si="84"/>
        <v>Fix</v>
      </c>
      <c r="W629" s="1" t="str">
        <f>IF(Raw_Data!K629=0,"Missing","Valid")</f>
        <v>Valid</v>
      </c>
      <c r="X629" s="3" t="str">
        <f t="shared" si="85"/>
        <v>Delivery Before Dispatch</v>
      </c>
      <c r="Y629" s="1" t="str">
        <f t="shared" si="86"/>
        <v>Ok</v>
      </c>
      <c r="Z629" s="1" t="str">
        <f t="shared" si="87"/>
        <v>Ok</v>
      </c>
      <c r="AA629" s="1">
        <f t="shared" si="82"/>
        <v>-100</v>
      </c>
      <c r="AB629" s="1" t="str">
        <f t="shared" si="88"/>
        <v>ok</v>
      </c>
      <c r="AC629" s="1" t="str">
        <f t="shared" si="89"/>
        <v>Unknwon</v>
      </c>
    </row>
    <row r="630" spans="1:29" x14ac:dyDescent="0.45">
      <c r="A630" s="1" t="s">
        <v>1129</v>
      </c>
      <c r="B630" s="2" cm="1">
        <f t="array" ref="B630:D630">DATEVALUE(VLOOKUP(A630,Raw_Data!A629:D2629,{2,3,4},0))</f>
        <v>45499</v>
      </c>
      <c r="C630" s="2">
        <v>45498</v>
      </c>
      <c r="D630" s="2">
        <v>45497</v>
      </c>
      <c r="E630" s="1" t="s">
        <v>2558</v>
      </c>
      <c r="F630" s="1" t="s">
        <v>147</v>
      </c>
      <c r="G630" s="1" t="s">
        <v>147</v>
      </c>
      <c r="H630" s="1" t="s">
        <v>71</v>
      </c>
      <c r="I630" s="1" t="s">
        <v>92</v>
      </c>
      <c r="J630" s="1">
        <v>-1</v>
      </c>
      <c r="K630" s="1">
        <v>0</v>
      </c>
      <c r="L630" s="1">
        <f t="shared" si="83"/>
        <v>0</v>
      </c>
      <c r="M630" s="1" t="s">
        <v>29</v>
      </c>
      <c r="N630" s="1" t="s">
        <v>93</v>
      </c>
      <c r="O630" s="1" t="s">
        <v>79</v>
      </c>
      <c r="P630" s="1" t="s">
        <v>85</v>
      </c>
      <c r="Q630" s="1" t="s">
        <v>33</v>
      </c>
      <c r="R630" s="1" t="s">
        <v>46</v>
      </c>
      <c r="S630" s="1" t="s">
        <v>47</v>
      </c>
      <c r="T630" s="1">
        <v>-1</v>
      </c>
      <c r="U630" s="1" t="str">
        <f t="shared" si="81"/>
        <v>Keep</v>
      </c>
      <c r="V630" s="1" t="str">
        <f t="shared" si="84"/>
        <v>Fix</v>
      </c>
      <c r="W630" s="1" t="str">
        <f>IF(Raw_Data!K630=0,"Missing","Valid")</f>
        <v>Missing</v>
      </c>
      <c r="X630" s="3" t="str">
        <f t="shared" si="85"/>
        <v>Dispatch Error</v>
      </c>
      <c r="Y630" s="1" t="str">
        <f t="shared" si="86"/>
        <v>Fix</v>
      </c>
      <c r="Z630" s="1" t="str">
        <f t="shared" si="87"/>
        <v>Ok</v>
      </c>
      <c r="AA630" s="1">
        <f t="shared" si="82"/>
        <v>0</v>
      </c>
      <c r="AB630" s="1" t="str">
        <f t="shared" si="88"/>
        <v>ok</v>
      </c>
      <c r="AC630" s="1" t="str">
        <f t="shared" si="89"/>
        <v>Late Delivery</v>
      </c>
    </row>
    <row r="631" spans="1:29" x14ac:dyDescent="0.45">
      <c r="A631" s="1" t="s">
        <v>1130</v>
      </c>
      <c r="B631" s="2" cm="1">
        <f t="array" ref="B631:D631">DATEVALUE(VLOOKUP(A631,Raw_Data!A630:D2630,{2,3,4},0))</f>
        <v>45466</v>
      </c>
      <c r="C631" s="2">
        <v>45466</v>
      </c>
      <c r="D631" s="2">
        <v>45473</v>
      </c>
      <c r="E631" s="1" t="s">
        <v>2549</v>
      </c>
      <c r="F631" s="1" t="s">
        <v>2607</v>
      </c>
      <c r="G631" s="1" t="s">
        <v>41</v>
      </c>
      <c r="H631" s="1" t="s">
        <v>27</v>
      </c>
      <c r="I631" s="1" t="s">
        <v>84</v>
      </c>
      <c r="J631" s="1">
        <v>-1</v>
      </c>
      <c r="K631" s="1">
        <v>100</v>
      </c>
      <c r="L631" s="1">
        <f t="shared" si="83"/>
        <v>-100</v>
      </c>
      <c r="M631" s="1" t="s">
        <v>2619</v>
      </c>
      <c r="N631" s="1" t="s">
        <v>57</v>
      </c>
      <c r="O631" s="1" t="s">
        <v>79</v>
      </c>
      <c r="P631" s="1" t="s">
        <v>32</v>
      </c>
      <c r="Q631" s="1" t="s">
        <v>33</v>
      </c>
      <c r="R631" s="1" t="s">
        <v>34</v>
      </c>
      <c r="S631" s="1" t="s">
        <v>2620</v>
      </c>
      <c r="T631" s="1">
        <v>7</v>
      </c>
      <c r="U631" s="1" t="str">
        <f t="shared" si="81"/>
        <v>Keep</v>
      </c>
      <c r="V631" s="1" t="str">
        <f t="shared" si="84"/>
        <v>Fix</v>
      </c>
      <c r="W631" s="1" t="str">
        <f>IF(Raw_Data!K631=0,"Missing","Valid")</f>
        <v>Valid</v>
      </c>
      <c r="X631" s="3" t="str">
        <f t="shared" si="85"/>
        <v>OK</v>
      </c>
      <c r="Y631" s="1" t="str">
        <f t="shared" si="86"/>
        <v>Ok</v>
      </c>
      <c r="Z631" s="1" t="str">
        <f t="shared" si="87"/>
        <v>Ok</v>
      </c>
      <c r="AA631" s="1">
        <f t="shared" si="82"/>
        <v>-100</v>
      </c>
      <c r="AB631" s="1" t="str">
        <f t="shared" si="88"/>
        <v>ok</v>
      </c>
      <c r="AC631" s="1" t="str">
        <f t="shared" si="89"/>
        <v>Not Returned</v>
      </c>
    </row>
    <row r="632" spans="1:29" x14ac:dyDescent="0.45">
      <c r="A632" s="1" t="s">
        <v>1131</v>
      </c>
      <c r="B632" s="2" cm="1">
        <f t="array" ref="B632:D632">DATEVALUE(VLOOKUP(A632,Raw_Data!A631:D2631,{2,3,4},0))</f>
        <v>45339</v>
      </c>
      <c r="C632" s="2">
        <v>45338</v>
      </c>
      <c r="D632" s="2">
        <v>45344</v>
      </c>
      <c r="E632" s="1" t="s">
        <v>2581</v>
      </c>
      <c r="F632" s="1" t="s">
        <v>53</v>
      </c>
      <c r="G632" s="1" t="s">
        <v>54</v>
      </c>
      <c r="H632" s="1" t="s">
        <v>27</v>
      </c>
      <c r="I632" s="1" t="s">
        <v>84</v>
      </c>
      <c r="J632" s="1">
        <v>3</v>
      </c>
      <c r="K632" s="1">
        <v>100</v>
      </c>
      <c r="L632" s="1">
        <f t="shared" si="83"/>
        <v>300</v>
      </c>
      <c r="M632" s="1" t="s">
        <v>29</v>
      </c>
      <c r="N632" s="1" t="s">
        <v>30</v>
      </c>
      <c r="O632" s="1" t="s">
        <v>31</v>
      </c>
      <c r="P632" s="1" t="s">
        <v>32</v>
      </c>
      <c r="Q632" s="1" t="s">
        <v>45</v>
      </c>
      <c r="R632" s="1" t="s">
        <v>34</v>
      </c>
      <c r="S632" s="1" t="s">
        <v>2620</v>
      </c>
      <c r="T632" s="1">
        <v>6</v>
      </c>
      <c r="U632" s="1" t="str">
        <f t="shared" si="81"/>
        <v>Keep</v>
      </c>
      <c r="V632" s="1" t="str">
        <f t="shared" si="84"/>
        <v>Ok</v>
      </c>
      <c r="W632" s="1" t="str">
        <f>IF(Raw_Data!K632=0,"Missing","Valid")</f>
        <v>Valid</v>
      </c>
      <c r="X632" s="3" t="str">
        <f t="shared" si="85"/>
        <v>Dispatch Error</v>
      </c>
      <c r="Y632" s="1" t="str">
        <f t="shared" si="86"/>
        <v>Ok</v>
      </c>
      <c r="Z632" s="1" t="str">
        <f t="shared" si="87"/>
        <v>Ok</v>
      </c>
      <c r="AA632" s="1">
        <f t="shared" si="82"/>
        <v>300</v>
      </c>
      <c r="AB632" s="1" t="str">
        <f t="shared" si="88"/>
        <v>ok</v>
      </c>
      <c r="AC632" s="1" t="str">
        <f t="shared" si="89"/>
        <v>Not Returned</v>
      </c>
    </row>
    <row r="633" spans="1:29" x14ac:dyDescent="0.45">
      <c r="A633" s="1" t="s">
        <v>1132</v>
      </c>
      <c r="B633" s="2" cm="1">
        <f t="array" ref="B633:D633">DATEVALUE(VLOOKUP(A633,Raw_Data!A632:D2632,{2,3,4},0))</f>
        <v>45300</v>
      </c>
      <c r="C633" s="2">
        <v>45303</v>
      </c>
      <c r="D633" s="2">
        <v>45307</v>
      </c>
      <c r="E633" s="1" t="s">
        <v>2560</v>
      </c>
      <c r="F633" s="1" t="s">
        <v>69</v>
      </c>
      <c r="G633" s="1" t="s">
        <v>70</v>
      </c>
      <c r="H633" s="1" t="s">
        <v>42</v>
      </c>
      <c r="I633" s="1" t="s">
        <v>78</v>
      </c>
      <c r="J633" s="1">
        <v>3</v>
      </c>
      <c r="K633" s="1">
        <v>1000</v>
      </c>
      <c r="L633" s="1">
        <f t="shared" si="83"/>
        <v>3000</v>
      </c>
      <c r="M633" s="1" t="s">
        <v>2619</v>
      </c>
      <c r="N633" s="1" t="s">
        <v>93</v>
      </c>
      <c r="O633" s="1" t="s">
        <v>44</v>
      </c>
      <c r="P633" s="1" t="s">
        <v>32</v>
      </c>
      <c r="Q633" s="1" t="s">
        <v>45</v>
      </c>
      <c r="R633" s="1" t="s">
        <v>46</v>
      </c>
      <c r="S633" s="1" t="s">
        <v>2621</v>
      </c>
      <c r="T633" s="1">
        <v>4</v>
      </c>
      <c r="U633" s="1" t="str">
        <f t="shared" si="81"/>
        <v>Keep</v>
      </c>
      <c r="V633" s="1" t="str">
        <f t="shared" si="84"/>
        <v>Ok</v>
      </c>
      <c r="W633" s="1" t="str">
        <f>IF(Raw_Data!K633=0,"Missing","Valid")</f>
        <v>Valid</v>
      </c>
      <c r="X633" s="3" t="str">
        <f t="shared" si="85"/>
        <v>OK</v>
      </c>
      <c r="Y633" s="1" t="str">
        <f t="shared" si="86"/>
        <v>Ok</v>
      </c>
      <c r="Z633" s="1" t="str">
        <f t="shared" si="87"/>
        <v>Ok</v>
      </c>
      <c r="AA633" s="1">
        <f t="shared" si="82"/>
        <v>3000</v>
      </c>
      <c r="AB633" s="1" t="str">
        <f t="shared" si="88"/>
        <v>ok</v>
      </c>
      <c r="AC633" s="1" t="str">
        <f t="shared" si="89"/>
        <v>Unknwon</v>
      </c>
    </row>
    <row r="634" spans="1:29" x14ac:dyDescent="0.45">
      <c r="A634" s="1" t="s">
        <v>1133</v>
      </c>
      <c r="B634" s="2" cm="1">
        <f t="array" ref="B634:D634">DATEVALUE(VLOOKUP(A634,Raw_Data!A633:D2633,{2,3,4},0))</f>
        <v>45404</v>
      </c>
      <c r="C634" s="2">
        <v>45406</v>
      </c>
      <c r="D634" s="2">
        <v>45412</v>
      </c>
      <c r="E634" s="1" t="s">
        <v>2565</v>
      </c>
      <c r="F634" s="1" t="s">
        <v>2606</v>
      </c>
      <c r="G634" s="1" t="s">
        <v>26</v>
      </c>
      <c r="H634" s="1" t="s">
        <v>128</v>
      </c>
      <c r="I634" s="1" t="s">
        <v>169</v>
      </c>
      <c r="J634" s="1">
        <v>3</v>
      </c>
      <c r="K634" s="1">
        <v>500</v>
      </c>
      <c r="L634" s="1">
        <f t="shared" si="83"/>
        <v>1500</v>
      </c>
      <c r="M634" s="1" t="s">
        <v>29</v>
      </c>
      <c r="N634" s="1" t="s">
        <v>93</v>
      </c>
      <c r="O634" s="1" t="s">
        <v>31</v>
      </c>
      <c r="P634" s="1" t="s">
        <v>85</v>
      </c>
      <c r="Q634" s="1" t="s">
        <v>33</v>
      </c>
      <c r="R634" s="1" t="s">
        <v>34</v>
      </c>
      <c r="S634" s="1" t="s">
        <v>2620</v>
      </c>
      <c r="T634" s="1">
        <v>6</v>
      </c>
      <c r="U634" s="1" t="str">
        <f t="shared" si="81"/>
        <v>Keep</v>
      </c>
      <c r="V634" s="1" t="str">
        <f t="shared" si="84"/>
        <v>Ok</v>
      </c>
      <c r="W634" s="1" t="str">
        <f>IF(Raw_Data!K634=0,"Missing","Valid")</f>
        <v>Valid</v>
      </c>
      <c r="X634" s="3" t="str">
        <f t="shared" si="85"/>
        <v>OK</v>
      </c>
      <c r="Y634" s="1" t="str">
        <f t="shared" si="86"/>
        <v>Ok</v>
      </c>
      <c r="Z634" s="1" t="str">
        <f t="shared" si="87"/>
        <v>Ok</v>
      </c>
      <c r="AA634" s="1">
        <f t="shared" si="82"/>
        <v>1500</v>
      </c>
      <c r="AB634" s="1" t="str">
        <f t="shared" si="88"/>
        <v>ok</v>
      </c>
      <c r="AC634" s="1" t="str">
        <f t="shared" si="89"/>
        <v>Not Returned</v>
      </c>
    </row>
    <row r="635" spans="1:29" x14ac:dyDescent="0.45">
      <c r="A635" s="1" t="s">
        <v>1134</v>
      </c>
      <c r="B635" s="2" cm="1">
        <f t="array" ref="B635:D635">DATEVALUE(VLOOKUP(A635,Raw_Data!A634:D2634,{2,3,4},0))</f>
        <v>45399</v>
      </c>
      <c r="C635" s="2">
        <v>45398</v>
      </c>
      <c r="D635" s="2">
        <v>45400</v>
      </c>
      <c r="E635" s="1" t="s">
        <v>2530</v>
      </c>
      <c r="F635" s="1" t="s">
        <v>69</v>
      </c>
      <c r="G635" s="1" t="s">
        <v>70</v>
      </c>
      <c r="H635" s="1" t="s">
        <v>71</v>
      </c>
      <c r="I635" s="1" t="s">
        <v>117</v>
      </c>
      <c r="J635" s="1">
        <v>1</v>
      </c>
      <c r="K635" s="1">
        <v>1000</v>
      </c>
      <c r="L635" s="1">
        <f t="shared" si="83"/>
        <v>1000</v>
      </c>
      <c r="M635" s="1" t="s">
        <v>29</v>
      </c>
      <c r="N635" s="1" t="s">
        <v>57</v>
      </c>
      <c r="O635" s="1" t="s">
        <v>64</v>
      </c>
      <c r="P635" s="1" t="s">
        <v>85</v>
      </c>
      <c r="Q635" s="1" t="s">
        <v>33</v>
      </c>
      <c r="R635" s="1" t="s">
        <v>46</v>
      </c>
      <c r="S635" s="1" t="s">
        <v>2621</v>
      </c>
      <c r="T635" s="1">
        <v>2</v>
      </c>
      <c r="U635" s="1" t="str">
        <f t="shared" si="81"/>
        <v>Keep</v>
      </c>
      <c r="V635" s="1" t="str">
        <f t="shared" si="84"/>
        <v>Ok</v>
      </c>
      <c r="W635" s="1" t="str">
        <f>IF(Raw_Data!K635=0,"Missing","Valid")</f>
        <v>Valid</v>
      </c>
      <c r="X635" s="3" t="str">
        <f t="shared" si="85"/>
        <v>Dispatch Error</v>
      </c>
      <c r="Y635" s="1" t="str">
        <f t="shared" si="86"/>
        <v>Ok</v>
      </c>
      <c r="Z635" s="1" t="str">
        <f t="shared" si="87"/>
        <v>Ok</v>
      </c>
      <c r="AA635" s="1">
        <f t="shared" si="82"/>
        <v>1000</v>
      </c>
      <c r="AB635" s="1" t="str">
        <f t="shared" si="88"/>
        <v>ok</v>
      </c>
      <c r="AC635" s="1" t="str">
        <f t="shared" si="89"/>
        <v>Unknwon</v>
      </c>
    </row>
    <row r="636" spans="1:29" x14ac:dyDescent="0.45">
      <c r="A636" s="1" t="s">
        <v>1135</v>
      </c>
      <c r="B636" s="2" cm="1">
        <f t="array" ref="B636:D636">DATEVALUE(VLOOKUP(A636,Raw_Data!A635:D2635,{2,3,4},0))</f>
        <v>45613</v>
      </c>
      <c r="C636" s="2">
        <v>45612</v>
      </c>
      <c r="D636" s="2">
        <v>45619</v>
      </c>
      <c r="E636" s="1" t="s">
        <v>2546</v>
      </c>
      <c r="F636" s="1" t="s">
        <v>69</v>
      </c>
      <c r="G636" s="1" t="s">
        <v>70</v>
      </c>
      <c r="H636" s="1" t="s">
        <v>128</v>
      </c>
      <c r="I636" s="1" t="s">
        <v>169</v>
      </c>
      <c r="J636" s="1">
        <v>1</v>
      </c>
      <c r="K636" s="1">
        <v>500</v>
      </c>
      <c r="L636" s="1">
        <f t="shared" si="83"/>
        <v>500</v>
      </c>
      <c r="M636" s="1" t="s">
        <v>56</v>
      </c>
      <c r="N636" s="1" t="s">
        <v>30</v>
      </c>
      <c r="O636" s="1" t="s">
        <v>79</v>
      </c>
      <c r="P636" s="1" t="s">
        <v>32</v>
      </c>
      <c r="Q636" s="1" t="s">
        <v>33</v>
      </c>
      <c r="R636" s="1" t="s">
        <v>34</v>
      </c>
      <c r="S636" s="1" t="s">
        <v>2620</v>
      </c>
      <c r="T636" s="1">
        <v>7</v>
      </c>
      <c r="U636" s="1" t="str">
        <f t="shared" si="81"/>
        <v>Keep</v>
      </c>
      <c r="V636" s="1" t="str">
        <f t="shared" si="84"/>
        <v>Ok</v>
      </c>
      <c r="W636" s="1" t="str">
        <f>IF(Raw_Data!K636=0,"Missing","Valid")</f>
        <v>Valid</v>
      </c>
      <c r="X636" s="3" t="str">
        <f t="shared" si="85"/>
        <v>Dispatch Error</v>
      </c>
      <c r="Y636" s="1" t="str">
        <f t="shared" si="86"/>
        <v>Ok</v>
      </c>
      <c r="Z636" s="1" t="str">
        <f t="shared" si="87"/>
        <v>Ok</v>
      </c>
      <c r="AA636" s="1">
        <f t="shared" si="82"/>
        <v>500</v>
      </c>
      <c r="AB636" s="1" t="str">
        <f t="shared" si="88"/>
        <v>ok</v>
      </c>
      <c r="AC636" s="1" t="str">
        <f t="shared" si="89"/>
        <v>Not Returned</v>
      </c>
    </row>
    <row r="637" spans="1:29" x14ac:dyDescent="0.45">
      <c r="A637" s="1" t="s">
        <v>1136</v>
      </c>
      <c r="B637" s="2" cm="1">
        <f t="array" ref="B637:D637">DATEVALUE(VLOOKUP(A637,Raw_Data!A636:D2636,{2,3,4},0))</f>
        <v>45337</v>
      </c>
      <c r="C637" s="2">
        <v>45339</v>
      </c>
      <c r="D637" s="2">
        <v>45340</v>
      </c>
      <c r="E637" s="1" t="s">
        <v>2600</v>
      </c>
      <c r="F637" s="1" t="s">
        <v>2607</v>
      </c>
      <c r="G637" s="1" t="s">
        <v>41</v>
      </c>
      <c r="H637" s="1" t="s">
        <v>42</v>
      </c>
      <c r="I637" s="1" t="s">
        <v>78</v>
      </c>
      <c r="J637" s="1">
        <v>2</v>
      </c>
      <c r="K637" s="1">
        <v>0</v>
      </c>
      <c r="L637" s="1">
        <f t="shared" si="83"/>
        <v>0</v>
      </c>
      <c r="M637" s="1" t="s">
        <v>56</v>
      </c>
      <c r="N637" s="1" t="s">
        <v>57</v>
      </c>
      <c r="O637" s="1" t="s">
        <v>31</v>
      </c>
      <c r="P637" s="1" t="s">
        <v>32</v>
      </c>
      <c r="Q637" s="1" t="s">
        <v>45</v>
      </c>
      <c r="R637" s="1" t="s">
        <v>46</v>
      </c>
      <c r="S637" s="1" t="s">
        <v>2621</v>
      </c>
      <c r="T637" s="1">
        <v>1</v>
      </c>
      <c r="U637" s="1" t="str">
        <f t="shared" si="81"/>
        <v>Keep</v>
      </c>
      <c r="V637" s="1" t="str">
        <f t="shared" si="84"/>
        <v>Ok</v>
      </c>
      <c r="W637" s="1" t="str">
        <f>IF(Raw_Data!K637=0,"Missing","Valid")</f>
        <v>Missing</v>
      </c>
      <c r="X637" s="3" t="str">
        <f t="shared" si="85"/>
        <v>OK</v>
      </c>
      <c r="Y637" s="1" t="str">
        <f t="shared" si="86"/>
        <v>Fix</v>
      </c>
      <c r="Z637" s="1" t="str">
        <f t="shared" si="87"/>
        <v>Ok</v>
      </c>
      <c r="AA637" s="1">
        <f t="shared" si="82"/>
        <v>0</v>
      </c>
      <c r="AB637" s="1" t="str">
        <f t="shared" si="88"/>
        <v>ok</v>
      </c>
      <c r="AC637" s="1" t="str">
        <f t="shared" si="89"/>
        <v>Unknwon</v>
      </c>
    </row>
    <row r="638" spans="1:29" x14ac:dyDescent="0.45">
      <c r="A638" s="1" t="s">
        <v>1138</v>
      </c>
      <c r="B638" s="2" cm="1">
        <f t="array" ref="B638:D638">DATEVALUE(VLOOKUP(A638,Raw_Data!A637:D2637,{2,3,4},0))</f>
        <v>45484</v>
      </c>
      <c r="C638" s="2">
        <v>45485</v>
      </c>
      <c r="D638" s="2">
        <v>45486</v>
      </c>
      <c r="E638" s="1" t="s">
        <v>2579</v>
      </c>
      <c r="F638" s="1" t="s">
        <v>147</v>
      </c>
      <c r="G638" s="1" t="s">
        <v>147</v>
      </c>
      <c r="H638" s="1" t="s">
        <v>42</v>
      </c>
      <c r="I638" s="1" t="s">
        <v>43</v>
      </c>
      <c r="J638" s="1">
        <v>0</v>
      </c>
      <c r="K638" s="1">
        <v>0</v>
      </c>
      <c r="L638" s="1">
        <f t="shared" si="83"/>
        <v>0</v>
      </c>
      <c r="M638" s="1" t="s">
        <v>2619</v>
      </c>
      <c r="N638" s="1" t="s">
        <v>57</v>
      </c>
      <c r="O638" s="1" t="s">
        <v>79</v>
      </c>
      <c r="P638" s="1" t="s">
        <v>32</v>
      </c>
      <c r="Q638" s="1" t="s">
        <v>45</v>
      </c>
      <c r="R638" s="1" t="s">
        <v>2620</v>
      </c>
      <c r="S638" s="1" t="s">
        <v>2620</v>
      </c>
      <c r="T638" s="1">
        <v>1</v>
      </c>
      <c r="U638" s="1" t="str">
        <f t="shared" si="81"/>
        <v>Keep</v>
      </c>
      <c r="V638" s="1" t="str">
        <f t="shared" si="84"/>
        <v>Fix</v>
      </c>
      <c r="W638" s="1" t="str">
        <f>IF(Raw_Data!K638=0,"Missing","Valid")</f>
        <v>Missing</v>
      </c>
      <c r="X638" s="3" t="str">
        <f t="shared" si="85"/>
        <v>OK</v>
      </c>
      <c r="Y638" s="1" t="str">
        <f t="shared" si="86"/>
        <v>Fix</v>
      </c>
      <c r="Z638" s="1" t="str">
        <f t="shared" si="87"/>
        <v>Ok</v>
      </c>
      <c r="AA638" s="1">
        <f t="shared" si="82"/>
        <v>0</v>
      </c>
      <c r="AB638" s="1" t="str">
        <f t="shared" si="88"/>
        <v>ok</v>
      </c>
      <c r="AC638" s="1" t="str">
        <f t="shared" si="89"/>
        <v>Not Returned</v>
      </c>
    </row>
    <row r="639" spans="1:29" x14ac:dyDescent="0.45">
      <c r="A639" s="1" t="s">
        <v>1139</v>
      </c>
      <c r="B639" s="2" cm="1">
        <f t="array" ref="B639:D639">DATEVALUE(VLOOKUP(A639,Raw_Data!A638:D2638,{2,3,4},0))</f>
        <v>45403</v>
      </c>
      <c r="C639" s="2">
        <v>45406</v>
      </c>
      <c r="D639" s="2">
        <v>45405</v>
      </c>
      <c r="E639" s="1" t="s">
        <v>2561</v>
      </c>
      <c r="F639" s="1" t="s">
        <v>53</v>
      </c>
      <c r="G639" s="1" t="s">
        <v>54</v>
      </c>
      <c r="H639" s="1" t="s">
        <v>128</v>
      </c>
      <c r="I639" s="1" t="s">
        <v>231</v>
      </c>
      <c r="J639" s="1">
        <v>-1</v>
      </c>
      <c r="K639" s="1">
        <v>2000</v>
      </c>
      <c r="L639" s="1">
        <f t="shared" si="83"/>
        <v>-2000</v>
      </c>
      <c r="M639" s="1" t="s">
        <v>56</v>
      </c>
      <c r="N639" s="1" t="s">
        <v>30</v>
      </c>
      <c r="O639" s="1" t="s">
        <v>79</v>
      </c>
      <c r="P639" s="1" t="s">
        <v>58</v>
      </c>
      <c r="Q639" s="1" t="s">
        <v>45</v>
      </c>
      <c r="R639" s="1" t="s">
        <v>46</v>
      </c>
      <c r="S639" s="1" t="s">
        <v>245</v>
      </c>
      <c r="T639" s="1">
        <v>-1</v>
      </c>
      <c r="U639" s="1" t="str">
        <f t="shared" si="81"/>
        <v>Keep</v>
      </c>
      <c r="V639" s="1" t="str">
        <f t="shared" si="84"/>
        <v>Fix</v>
      </c>
      <c r="W639" s="1" t="str">
        <f>IF(Raw_Data!K639=0,"Missing","Valid")</f>
        <v>Valid</v>
      </c>
      <c r="X639" s="3" t="str">
        <f t="shared" si="85"/>
        <v>Delivery Before Dispatch</v>
      </c>
      <c r="Y639" s="1" t="str">
        <f t="shared" si="86"/>
        <v>Ok</v>
      </c>
      <c r="Z639" s="1" t="str">
        <f t="shared" si="87"/>
        <v>Ok</v>
      </c>
      <c r="AA639" s="1">
        <f t="shared" si="82"/>
        <v>-2000</v>
      </c>
      <c r="AB639" s="1" t="str">
        <f t="shared" si="88"/>
        <v>ok</v>
      </c>
      <c r="AC639" s="1" t="str">
        <f t="shared" si="89"/>
        <v>Wrong Item</v>
      </c>
    </row>
    <row r="640" spans="1:29" x14ac:dyDescent="0.45">
      <c r="A640" s="1" t="s">
        <v>1140</v>
      </c>
      <c r="B640" s="2" cm="1">
        <f t="array" ref="B640:D640">DATEVALUE(VLOOKUP(A640,Raw_Data!A639:D2639,{2,3,4},0))</f>
        <v>45353</v>
      </c>
      <c r="C640" s="2">
        <v>45354</v>
      </c>
      <c r="D640" s="2">
        <v>45353</v>
      </c>
      <c r="E640" s="1" t="s">
        <v>2528</v>
      </c>
      <c r="F640" s="1" t="s">
        <v>2609</v>
      </c>
      <c r="G640" s="1" t="s">
        <v>116</v>
      </c>
      <c r="H640" s="1" t="s">
        <v>27</v>
      </c>
      <c r="I640" s="1" t="s">
        <v>84</v>
      </c>
      <c r="J640" s="1">
        <v>3</v>
      </c>
      <c r="K640" s="1">
        <v>0</v>
      </c>
      <c r="L640" s="1">
        <f t="shared" si="83"/>
        <v>0</v>
      </c>
      <c r="M640" s="1" t="s">
        <v>29</v>
      </c>
      <c r="N640" s="1" t="s">
        <v>57</v>
      </c>
      <c r="O640" s="1" t="s">
        <v>31</v>
      </c>
      <c r="P640" s="1" t="s">
        <v>58</v>
      </c>
      <c r="Q640" s="1" t="s">
        <v>33</v>
      </c>
      <c r="R640" s="1" t="s">
        <v>34</v>
      </c>
      <c r="S640" s="1" t="s">
        <v>2620</v>
      </c>
      <c r="T640" s="1">
        <v>-1</v>
      </c>
      <c r="U640" s="1" t="str">
        <f t="shared" si="81"/>
        <v>Keep</v>
      </c>
      <c r="V640" s="1" t="str">
        <f t="shared" si="84"/>
        <v>Ok</v>
      </c>
      <c r="W640" s="1" t="str">
        <f>IF(Raw_Data!K640=0,"Missing","Valid")</f>
        <v>Missing</v>
      </c>
      <c r="X640" s="3" t="str">
        <f t="shared" si="85"/>
        <v>Delivery Before Dispatch</v>
      </c>
      <c r="Y640" s="1" t="str">
        <f t="shared" si="86"/>
        <v>Fix</v>
      </c>
      <c r="Z640" s="1" t="str">
        <f t="shared" si="87"/>
        <v>Ok</v>
      </c>
      <c r="AA640" s="1">
        <f t="shared" si="82"/>
        <v>0</v>
      </c>
      <c r="AB640" s="1" t="str">
        <f t="shared" si="88"/>
        <v>ok</v>
      </c>
      <c r="AC640" s="1" t="str">
        <f t="shared" si="89"/>
        <v>Not Returned</v>
      </c>
    </row>
    <row r="641" spans="1:29" x14ac:dyDescent="0.45">
      <c r="A641" s="1" t="s">
        <v>1141</v>
      </c>
      <c r="B641" s="2" cm="1">
        <f t="array" ref="B641:D641">DATEVALUE(VLOOKUP(A641,Raw_Data!A640:D2640,{2,3,4},0))</f>
        <v>45649</v>
      </c>
      <c r="C641" s="2">
        <v>45647</v>
      </c>
      <c r="D641" s="2">
        <v>45649</v>
      </c>
      <c r="E641" s="1" t="s">
        <v>2552</v>
      </c>
      <c r="F641" s="1" t="s">
        <v>53</v>
      </c>
      <c r="G641" s="1" t="s">
        <v>54</v>
      </c>
      <c r="H641" s="1" t="s">
        <v>128</v>
      </c>
      <c r="I641" s="1" t="s">
        <v>129</v>
      </c>
      <c r="J641" s="1">
        <v>1</v>
      </c>
      <c r="K641" s="1">
        <v>1000</v>
      </c>
      <c r="L641" s="1">
        <f t="shared" si="83"/>
        <v>1000</v>
      </c>
      <c r="M641" s="1" t="s">
        <v>63</v>
      </c>
      <c r="N641" s="1" t="s">
        <v>57</v>
      </c>
      <c r="O641" s="1" t="s">
        <v>44</v>
      </c>
      <c r="P641" s="1" t="s">
        <v>85</v>
      </c>
      <c r="Q641" s="1" t="s">
        <v>33</v>
      </c>
      <c r="R641" s="1" t="s">
        <v>2620</v>
      </c>
      <c r="S641" s="1" t="s">
        <v>2620</v>
      </c>
      <c r="T641" s="1">
        <v>2</v>
      </c>
      <c r="U641" s="1" t="str">
        <f t="shared" si="81"/>
        <v>Keep</v>
      </c>
      <c r="V641" s="1" t="str">
        <f t="shared" si="84"/>
        <v>Ok</v>
      </c>
      <c r="W641" s="1" t="str">
        <f>IF(Raw_Data!K641=0,"Missing","Valid")</f>
        <v>Valid</v>
      </c>
      <c r="X641" s="3" t="str">
        <f t="shared" si="85"/>
        <v>Dispatch Error</v>
      </c>
      <c r="Y641" s="1" t="str">
        <f t="shared" si="86"/>
        <v>Ok</v>
      </c>
      <c r="Z641" s="1" t="str">
        <f t="shared" si="87"/>
        <v>Ok</v>
      </c>
      <c r="AA641" s="1">
        <f t="shared" si="82"/>
        <v>1000</v>
      </c>
      <c r="AB641" s="1" t="str">
        <f t="shared" si="88"/>
        <v>ok</v>
      </c>
      <c r="AC641" s="1" t="str">
        <f t="shared" si="89"/>
        <v>Not Returned</v>
      </c>
    </row>
    <row r="642" spans="1:29" x14ac:dyDescent="0.45">
      <c r="A642" s="1" t="s">
        <v>1142</v>
      </c>
      <c r="B642" s="2" cm="1">
        <f t="array" ref="B642:D642">DATEVALUE(VLOOKUP(A642,Raw_Data!A641:D2641,{2,3,4},0))</f>
        <v>45331</v>
      </c>
      <c r="C642" s="2">
        <v>45329</v>
      </c>
      <c r="D642" s="2">
        <v>45333</v>
      </c>
      <c r="E642" s="1" t="s">
        <v>2563</v>
      </c>
      <c r="F642" s="1" t="s">
        <v>2608</v>
      </c>
      <c r="G642" s="1" t="s">
        <v>41</v>
      </c>
      <c r="H642" s="1" t="s">
        <v>27</v>
      </c>
      <c r="I642" s="1" t="s">
        <v>28</v>
      </c>
      <c r="J642" s="1">
        <v>-1</v>
      </c>
      <c r="K642" s="1">
        <v>100</v>
      </c>
      <c r="L642" s="1">
        <f t="shared" si="83"/>
        <v>-100</v>
      </c>
      <c r="M642" s="1" t="s">
        <v>63</v>
      </c>
      <c r="N642" s="1" t="s">
        <v>57</v>
      </c>
      <c r="O642" s="1" t="s">
        <v>44</v>
      </c>
      <c r="P642" s="1" t="s">
        <v>32</v>
      </c>
      <c r="Q642" s="1" t="s">
        <v>33</v>
      </c>
      <c r="R642" s="1" t="s">
        <v>34</v>
      </c>
      <c r="S642" s="1" t="s">
        <v>2620</v>
      </c>
      <c r="T642" s="1">
        <v>4</v>
      </c>
      <c r="U642" s="1" t="str">
        <f t="shared" ref="U642:U705" si="90">IF(COUNTIF(A642:A2641,A642)=1,"Keep","Duplicate")</f>
        <v>Keep</v>
      </c>
      <c r="V642" s="1" t="str">
        <f t="shared" si="84"/>
        <v>Fix</v>
      </c>
      <c r="W642" s="1" t="str">
        <f>IF(Raw_Data!K642=0,"Missing","Valid")</f>
        <v>Valid</v>
      </c>
      <c r="X642" s="3" t="str">
        <f t="shared" si="85"/>
        <v>Dispatch Error</v>
      </c>
      <c r="Y642" s="1" t="str">
        <f t="shared" si="86"/>
        <v>Ok</v>
      </c>
      <c r="Z642" s="1" t="str">
        <f t="shared" si="87"/>
        <v>Ok</v>
      </c>
      <c r="AA642" s="1">
        <f t="shared" ref="AA642:AA705" si="91">IF(OR(L642="",L642&lt;&gt;J642*K642),J642*K642,L642)</f>
        <v>-100</v>
      </c>
      <c r="AB642" s="1" t="str">
        <f t="shared" si="88"/>
        <v>ok</v>
      </c>
      <c r="AC642" s="1" t="str">
        <f t="shared" si="89"/>
        <v>Not Returned</v>
      </c>
    </row>
    <row r="643" spans="1:29" x14ac:dyDescent="0.45">
      <c r="A643" s="1" t="s">
        <v>1143</v>
      </c>
      <c r="B643" s="2" cm="1">
        <f t="array" ref="B643:D643">DATEVALUE(VLOOKUP(A643,Raw_Data!A642:D2642,{2,3,4},0))</f>
        <v>45428</v>
      </c>
      <c r="C643" s="2">
        <v>45426</v>
      </c>
      <c r="D643" s="2">
        <v>45433</v>
      </c>
      <c r="E643" s="1" t="s">
        <v>2580</v>
      </c>
      <c r="F643" s="1" t="s">
        <v>147</v>
      </c>
      <c r="G643" s="1" t="s">
        <v>147</v>
      </c>
      <c r="H643" s="1" t="s">
        <v>27</v>
      </c>
      <c r="I643" s="1" t="s">
        <v>28</v>
      </c>
      <c r="J643" s="1">
        <v>3</v>
      </c>
      <c r="K643" s="1">
        <v>100</v>
      </c>
      <c r="L643" s="1">
        <f t="shared" ref="L643:L706" si="92">J643*K643</f>
        <v>300</v>
      </c>
      <c r="M643" s="1" t="s">
        <v>63</v>
      </c>
      <c r="N643" s="1" t="s">
        <v>57</v>
      </c>
      <c r="O643" s="1" t="s">
        <v>79</v>
      </c>
      <c r="P643" s="1" t="s">
        <v>85</v>
      </c>
      <c r="Q643" s="1" t="s">
        <v>33</v>
      </c>
      <c r="R643" s="1" t="s">
        <v>46</v>
      </c>
      <c r="S643" s="1" t="s">
        <v>2621</v>
      </c>
      <c r="T643" s="1">
        <v>7</v>
      </c>
      <c r="U643" s="1" t="str">
        <f t="shared" si="90"/>
        <v>Keep</v>
      </c>
      <c r="V643" s="1" t="str">
        <f t="shared" ref="V643:V706" si="93">IF(J643&lt;=0,"Fix","Ok")</f>
        <v>Ok</v>
      </c>
      <c r="W643" s="1" t="str">
        <f>IF(Raw_Data!K643=0,"Missing","Valid")</f>
        <v>Valid</v>
      </c>
      <c r="X643" s="3" t="str">
        <f t="shared" ref="X643:X706" si="94">IF(C643&lt;B643,"Dispatch Error",IF(D643&lt;B643,"Delivery Before Order",IF(D643&lt;C643,"Delivery Before Dispatch","OK")))</f>
        <v>Dispatch Error</v>
      </c>
      <c r="Y643" s="1" t="str">
        <f t="shared" ref="Y643:Y706" si="95">IF(K643&lt;=0,"Fix","Ok")</f>
        <v>Ok</v>
      </c>
      <c r="Z643" s="1" t="str">
        <f t="shared" ref="Z643:Z706" si="96">IF(L643="","Blank",IF(L643=J643*K643,"Ok","Wrong"))</f>
        <v>Ok</v>
      </c>
      <c r="AA643" s="1">
        <f t="shared" si="91"/>
        <v>300</v>
      </c>
      <c r="AB643" s="1" t="str">
        <f t="shared" ref="AB643:AB706" si="97">IF(M643="","Missing","ok")</f>
        <v>ok</v>
      </c>
      <c r="AC643" s="1" t="str">
        <f t="shared" ref="AC643:AC706" si="98">IF(R643="No","Not Returned",IF(R643="Yes",IF(S643="","Unknown",S643),IF(L643&lt;0,"Wrong",IF(OR(O643="Delayed",O643="In Transit",O643="On Time"),"Not Returned",""))))</f>
        <v>Unknwon</v>
      </c>
    </row>
    <row r="644" spans="1:29" x14ac:dyDescent="0.45">
      <c r="A644" s="1" t="s">
        <v>2506</v>
      </c>
      <c r="B644" s="2" cm="1">
        <f t="array" ref="B644:D644">DATEVALUE(VLOOKUP(A644,Raw_Data!A643:D2643,{2,3,4},0))</f>
        <v>45574</v>
      </c>
      <c r="C644" s="2">
        <v>45572</v>
      </c>
      <c r="D644" s="2">
        <v>45575</v>
      </c>
      <c r="E644" s="1" t="s">
        <v>2578</v>
      </c>
      <c r="F644" s="1" t="s">
        <v>2609</v>
      </c>
      <c r="G644" s="1" t="s">
        <v>116</v>
      </c>
      <c r="H644" s="1" t="s">
        <v>71</v>
      </c>
      <c r="I644" s="1" t="s">
        <v>117</v>
      </c>
      <c r="J644" s="1">
        <v>1</v>
      </c>
      <c r="K644" s="1">
        <v>2000</v>
      </c>
      <c r="L644" s="1">
        <f t="shared" si="92"/>
        <v>2000</v>
      </c>
      <c r="M644" s="1" t="s">
        <v>2619</v>
      </c>
      <c r="N644" s="1" t="s">
        <v>93</v>
      </c>
      <c r="O644" s="1" t="s">
        <v>44</v>
      </c>
      <c r="P644" s="1" t="s">
        <v>58</v>
      </c>
      <c r="Q644" s="1" t="s">
        <v>33</v>
      </c>
      <c r="R644" s="1" t="s">
        <v>46</v>
      </c>
      <c r="S644" s="1" t="s">
        <v>254</v>
      </c>
      <c r="T644" s="1">
        <v>3</v>
      </c>
      <c r="U644" s="1" t="str">
        <f t="shared" si="90"/>
        <v>Keep</v>
      </c>
      <c r="V644" s="1" t="str">
        <f t="shared" si="93"/>
        <v>Ok</v>
      </c>
      <c r="W644" s="1" t="str">
        <f>IF(Raw_Data!K644=0,"Missing","Valid")</f>
        <v>Valid</v>
      </c>
      <c r="X644" s="3" t="str">
        <f t="shared" si="94"/>
        <v>Dispatch Error</v>
      </c>
      <c r="Y644" s="1" t="str">
        <f t="shared" si="95"/>
        <v>Ok</v>
      </c>
      <c r="Z644" s="1" t="str">
        <f t="shared" si="96"/>
        <v>Ok</v>
      </c>
      <c r="AA644" s="1">
        <f t="shared" si="91"/>
        <v>2000</v>
      </c>
      <c r="AB644" s="1" t="str">
        <f t="shared" si="97"/>
        <v>ok</v>
      </c>
      <c r="AC644" s="1" t="str">
        <f t="shared" si="98"/>
        <v>Damaged</v>
      </c>
    </row>
    <row r="645" spans="1:29" x14ac:dyDescent="0.45">
      <c r="A645" s="1" t="s">
        <v>1144</v>
      </c>
      <c r="B645" s="2" cm="1">
        <f t="array" ref="B645:D645">DATEVALUE(VLOOKUP(A645,Raw_Data!A644:D2644,{2,3,4},0))</f>
        <v>45644</v>
      </c>
      <c r="C645" s="2">
        <v>45642</v>
      </c>
      <c r="D645" s="2">
        <v>45645</v>
      </c>
      <c r="E645" s="1" t="s">
        <v>2604</v>
      </c>
      <c r="F645" s="1" t="s">
        <v>2607</v>
      </c>
      <c r="G645" s="1" t="s">
        <v>41</v>
      </c>
      <c r="H645" s="1" t="s">
        <v>71</v>
      </c>
      <c r="I645" s="1" t="s">
        <v>72</v>
      </c>
      <c r="J645" s="1">
        <v>0</v>
      </c>
      <c r="K645" s="1">
        <v>0</v>
      </c>
      <c r="L645" s="1">
        <f t="shared" si="92"/>
        <v>0</v>
      </c>
      <c r="M645" s="1" t="s">
        <v>2619</v>
      </c>
      <c r="N645" s="1" t="s">
        <v>57</v>
      </c>
      <c r="O645" s="1" t="s">
        <v>44</v>
      </c>
      <c r="P645" s="1" t="s">
        <v>85</v>
      </c>
      <c r="Q645" s="1" t="s">
        <v>33</v>
      </c>
      <c r="R645" s="1" t="s">
        <v>2620</v>
      </c>
      <c r="S645" s="1" t="s">
        <v>2620</v>
      </c>
      <c r="T645" s="1">
        <v>3</v>
      </c>
      <c r="U645" s="1" t="str">
        <f t="shared" si="90"/>
        <v>Keep</v>
      </c>
      <c r="V645" s="1" t="str">
        <f t="shared" si="93"/>
        <v>Fix</v>
      </c>
      <c r="W645" s="1" t="str">
        <f>IF(Raw_Data!K645=0,"Missing","Valid")</f>
        <v>Missing</v>
      </c>
      <c r="X645" s="3" t="str">
        <f t="shared" si="94"/>
        <v>Dispatch Error</v>
      </c>
      <c r="Y645" s="1" t="str">
        <f t="shared" si="95"/>
        <v>Fix</v>
      </c>
      <c r="Z645" s="1" t="str">
        <f t="shared" si="96"/>
        <v>Ok</v>
      </c>
      <c r="AA645" s="1">
        <f t="shared" si="91"/>
        <v>0</v>
      </c>
      <c r="AB645" s="1" t="str">
        <f t="shared" si="97"/>
        <v>ok</v>
      </c>
      <c r="AC645" s="1" t="str">
        <f t="shared" si="98"/>
        <v>Not Returned</v>
      </c>
    </row>
    <row r="646" spans="1:29" x14ac:dyDescent="0.45">
      <c r="A646" s="1" t="s">
        <v>1145</v>
      </c>
      <c r="B646" s="2" cm="1">
        <f t="array" ref="B646:D646">DATEVALUE(VLOOKUP(A646,Raw_Data!A645:D2645,{2,3,4},0))</f>
        <v>45356</v>
      </c>
      <c r="C646" s="2">
        <v>45355</v>
      </c>
      <c r="D646" s="2">
        <v>45362</v>
      </c>
      <c r="E646" s="1" t="s">
        <v>2589</v>
      </c>
      <c r="F646" s="1" t="s">
        <v>147</v>
      </c>
      <c r="G646" s="1" t="s">
        <v>147</v>
      </c>
      <c r="H646" s="1" t="s">
        <v>42</v>
      </c>
      <c r="I646" s="1" t="s">
        <v>43</v>
      </c>
      <c r="J646" s="1">
        <v>1</v>
      </c>
      <c r="K646" s="1">
        <v>2000</v>
      </c>
      <c r="L646" s="1">
        <f t="shared" si="92"/>
        <v>2000</v>
      </c>
      <c r="M646" s="1" t="s">
        <v>2619</v>
      </c>
      <c r="N646" s="1" t="s">
        <v>93</v>
      </c>
      <c r="O646" s="1" t="s">
        <v>44</v>
      </c>
      <c r="P646" s="1" t="s">
        <v>32</v>
      </c>
      <c r="Q646" s="1" t="s">
        <v>33</v>
      </c>
      <c r="R646" s="1" t="s">
        <v>46</v>
      </c>
      <c r="S646" s="1" t="s">
        <v>245</v>
      </c>
      <c r="T646" s="1">
        <v>7</v>
      </c>
      <c r="U646" s="1" t="str">
        <f t="shared" si="90"/>
        <v>Keep</v>
      </c>
      <c r="V646" s="1" t="str">
        <f t="shared" si="93"/>
        <v>Ok</v>
      </c>
      <c r="W646" s="1" t="str">
        <f>IF(Raw_Data!K646=0,"Missing","Valid")</f>
        <v>Valid</v>
      </c>
      <c r="X646" s="3" t="str">
        <f t="shared" si="94"/>
        <v>Dispatch Error</v>
      </c>
      <c r="Y646" s="1" t="str">
        <f t="shared" si="95"/>
        <v>Ok</v>
      </c>
      <c r="Z646" s="1" t="str">
        <f t="shared" si="96"/>
        <v>Ok</v>
      </c>
      <c r="AA646" s="1">
        <f t="shared" si="91"/>
        <v>2000</v>
      </c>
      <c r="AB646" s="1" t="str">
        <f t="shared" si="97"/>
        <v>ok</v>
      </c>
      <c r="AC646" s="1" t="str">
        <f t="shared" si="98"/>
        <v>Wrong Item</v>
      </c>
    </row>
    <row r="647" spans="1:29" x14ac:dyDescent="0.45">
      <c r="A647" s="1" t="s">
        <v>1146</v>
      </c>
      <c r="B647" s="2" cm="1">
        <f t="array" ref="B647:D647">DATEVALUE(VLOOKUP(A647,Raw_Data!A646:D2646,{2,3,4},0))</f>
        <v>45607</v>
      </c>
      <c r="C647" s="2">
        <v>45606</v>
      </c>
      <c r="D647" s="2">
        <v>45611</v>
      </c>
      <c r="E647" s="1" t="s">
        <v>2589</v>
      </c>
      <c r="F647" s="1" t="s">
        <v>168</v>
      </c>
      <c r="G647" s="1" t="s">
        <v>41</v>
      </c>
      <c r="H647" s="1" t="s">
        <v>128</v>
      </c>
      <c r="I647" s="1" t="s">
        <v>231</v>
      </c>
      <c r="J647" s="1">
        <v>0</v>
      </c>
      <c r="K647" s="1">
        <v>100</v>
      </c>
      <c r="L647" s="1">
        <f t="shared" si="92"/>
        <v>0</v>
      </c>
      <c r="M647" s="1" t="s">
        <v>29</v>
      </c>
      <c r="N647" s="1" t="s">
        <v>57</v>
      </c>
      <c r="O647" s="1" t="s">
        <v>44</v>
      </c>
      <c r="P647" s="1" t="s">
        <v>32</v>
      </c>
      <c r="Q647" s="1" t="s">
        <v>45</v>
      </c>
      <c r="R647" s="1" t="s">
        <v>34</v>
      </c>
      <c r="S647" s="1" t="s">
        <v>2620</v>
      </c>
      <c r="T647" s="1">
        <v>5</v>
      </c>
      <c r="U647" s="1" t="str">
        <f t="shared" si="90"/>
        <v>Keep</v>
      </c>
      <c r="V647" s="1" t="str">
        <f t="shared" si="93"/>
        <v>Fix</v>
      </c>
      <c r="W647" s="1" t="str">
        <f>IF(Raw_Data!K647=0,"Missing","Valid")</f>
        <v>Valid</v>
      </c>
      <c r="X647" s="3" t="str">
        <f t="shared" si="94"/>
        <v>Dispatch Error</v>
      </c>
      <c r="Y647" s="1" t="str">
        <f t="shared" si="95"/>
        <v>Ok</v>
      </c>
      <c r="Z647" s="1" t="str">
        <f t="shared" si="96"/>
        <v>Ok</v>
      </c>
      <c r="AA647" s="1">
        <f t="shared" si="91"/>
        <v>0</v>
      </c>
      <c r="AB647" s="1" t="str">
        <f t="shared" si="97"/>
        <v>ok</v>
      </c>
      <c r="AC647" s="1" t="str">
        <f t="shared" si="98"/>
        <v>Not Returned</v>
      </c>
    </row>
    <row r="648" spans="1:29" x14ac:dyDescent="0.45">
      <c r="A648" s="1" t="s">
        <v>1147</v>
      </c>
      <c r="B648" s="2" cm="1">
        <f t="array" ref="B648:D648">DATEVALUE(VLOOKUP(A648,Raw_Data!A647:D2647,{2,3,4},0))</f>
        <v>45454</v>
      </c>
      <c r="C648" s="2">
        <v>45457</v>
      </c>
      <c r="D648" s="2">
        <v>45458</v>
      </c>
      <c r="E648" s="1" t="s">
        <v>2583</v>
      </c>
      <c r="F648" s="1" t="s">
        <v>69</v>
      </c>
      <c r="G648" s="1" t="s">
        <v>70</v>
      </c>
      <c r="H648" s="1" t="s">
        <v>71</v>
      </c>
      <c r="I648" s="1" t="s">
        <v>72</v>
      </c>
      <c r="J648" s="1">
        <v>-1</v>
      </c>
      <c r="K648" s="1">
        <v>500</v>
      </c>
      <c r="L648" s="1">
        <f t="shared" si="92"/>
        <v>-500</v>
      </c>
      <c r="M648" s="1" t="s">
        <v>2619</v>
      </c>
      <c r="N648" s="1" t="s">
        <v>93</v>
      </c>
      <c r="O648" s="1" t="s">
        <v>44</v>
      </c>
      <c r="P648" s="1" t="s">
        <v>32</v>
      </c>
      <c r="Q648" s="1" t="s">
        <v>33</v>
      </c>
      <c r="R648" s="1" t="s">
        <v>46</v>
      </c>
      <c r="S648" s="1" t="s">
        <v>47</v>
      </c>
      <c r="T648" s="1">
        <v>1</v>
      </c>
      <c r="U648" s="1" t="str">
        <f t="shared" si="90"/>
        <v>Keep</v>
      </c>
      <c r="V648" s="1" t="str">
        <f t="shared" si="93"/>
        <v>Fix</v>
      </c>
      <c r="W648" s="1" t="str">
        <f>IF(Raw_Data!K648=0,"Missing","Valid")</f>
        <v>Valid</v>
      </c>
      <c r="X648" s="3" t="str">
        <f t="shared" si="94"/>
        <v>OK</v>
      </c>
      <c r="Y648" s="1" t="str">
        <f t="shared" si="95"/>
        <v>Ok</v>
      </c>
      <c r="Z648" s="1" t="str">
        <f t="shared" si="96"/>
        <v>Ok</v>
      </c>
      <c r="AA648" s="1">
        <f t="shared" si="91"/>
        <v>-500</v>
      </c>
      <c r="AB648" s="1" t="str">
        <f t="shared" si="97"/>
        <v>ok</v>
      </c>
      <c r="AC648" s="1" t="str">
        <f t="shared" si="98"/>
        <v>Late Delivery</v>
      </c>
    </row>
    <row r="649" spans="1:29" x14ac:dyDescent="0.45">
      <c r="A649" s="1" t="s">
        <v>1148</v>
      </c>
      <c r="B649" s="2" cm="1">
        <f t="array" ref="B649:D649">DATEVALUE(VLOOKUP(A649,Raw_Data!A648:D2648,{2,3,4},0))</f>
        <v>45446</v>
      </c>
      <c r="C649" s="2">
        <v>45449</v>
      </c>
      <c r="D649" s="2">
        <v>45453</v>
      </c>
      <c r="E649" s="1" t="s">
        <v>2571</v>
      </c>
      <c r="F649" s="1" t="s">
        <v>2608</v>
      </c>
      <c r="G649" s="1" t="s">
        <v>41</v>
      </c>
      <c r="H649" s="1" t="s">
        <v>128</v>
      </c>
      <c r="I649" s="1" t="s">
        <v>169</v>
      </c>
      <c r="J649" s="1">
        <v>2</v>
      </c>
      <c r="K649" s="1">
        <v>1000</v>
      </c>
      <c r="L649" s="1">
        <f t="shared" si="92"/>
        <v>2000</v>
      </c>
      <c r="M649" s="1" t="s">
        <v>56</v>
      </c>
      <c r="N649" s="1" t="s">
        <v>57</v>
      </c>
      <c r="O649" s="1" t="s">
        <v>44</v>
      </c>
      <c r="P649" s="1" t="s">
        <v>85</v>
      </c>
      <c r="Q649" s="1" t="s">
        <v>33</v>
      </c>
      <c r="R649" s="1" t="s">
        <v>46</v>
      </c>
      <c r="S649" s="1" t="s">
        <v>2621</v>
      </c>
      <c r="T649" s="1">
        <v>4</v>
      </c>
      <c r="U649" s="1" t="str">
        <f t="shared" si="90"/>
        <v>Keep</v>
      </c>
      <c r="V649" s="1" t="str">
        <f t="shared" si="93"/>
        <v>Ok</v>
      </c>
      <c r="W649" s="1" t="str">
        <f>IF(Raw_Data!K649=0,"Missing","Valid")</f>
        <v>Valid</v>
      </c>
      <c r="X649" s="3" t="str">
        <f t="shared" si="94"/>
        <v>OK</v>
      </c>
      <c r="Y649" s="1" t="str">
        <f t="shared" si="95"/>
        <v>Ok</v>
      </c>
      <c r="Z649" s="1" t="str">
        <f t="shared" si="96"/>
        <v>Ok</v>
      </c>
      <c r="AA649" s="1">
        <f t="shared" si="91"/>
        <v>2000</v>
      </c>
      <c r="AB649" s="1" t="str">
        <f t="shared" si="97"/>
        <v>ok</v>
      </c>
      <c r="AC649" s="1" t="str">
        <f t="shared" si="98"/>
        <v>Unknwon</v>
      </c>
    </row>
    <row r="650" spans="1:29" x14ac:dyDescent="0.45">
      <c r="A650" s="1" t="s">
        <v>1149</v>
      </c>
      <c r="B650" s="2" cm="1">
        <f t="array" ref="B650:D650">DATEVALUE(VLOOKUP(A650,Raw_Data!A649:D2649,{2,3,4},0))</f>
        <v>45635</v>
      </c>
      <c r="C650" s="2">
        <v>45638</v>
      </c>
      <c r="D650" s="2">
        <v>45639</v>
      </c>
      <c r="E650" s="1" t="s">
        <v>2531</v>
      </c>
      <c r="F650" s="1" t="s">
        <v>2606</v>
      </c>
      <c r="G650" s="1" t="s">
        <v>26</v>
      </c>
      <c r="H650" s="1" t="s">
        <v>128</v>
      </c>
      <c r="I650" s="1" t="s">
        <v>129</v>
      </c>
      <c r="J650" s="1">
        <v>2</v>
      </c>
      <c r="K650" s="1">
        <v>0</v>
      </c>
      <c r="L650" s="1">
        <f t="shared" si="92"/>
        <v>0</v>
      </c>
      <c r="M650" s="1" t="s">
        <v>29</v>
      </c>
      <c r="N650" s="1" t="s">
        <v>30</v>
      </c>
      <c r="O650" s="1" t="s">
        <v>64</v>
      </c>
      <c r="P650" s="1" t="s">
        <v>85</v>
      </c>
      <c r="Q650" s="1" t="s">
        <v>45</v>
      </c>
      <c r="R650" s="1" t="s">
        <v>46</v>
      </c>
      <c r="S650" s="1" t="s">
        <v>254</v>
      </c>
      <c r="T650" s="1">
        <v>1</v>
      </c>
      <c r="U650" s="1" t="str">
        <f t="shared" si="90"/>
        <v>Keep</v>
      </c>
      <c r="V650" s="1" t="str">
        <f t="shared" si="93"/>
        <v>Ok</v>
      </c>
      <c r="W650" s="1" t="str">
        <f>IF(Raw_Data!K650=0,"Missing","Valid")</f>
        <v>Missing</v>
      </c>
      <c r="X650" s="3" t="str">
        <f t="shared" si="94"/>
        <v>OK</v>
      </c>
      <c r="Y650" s="1" t="str">
        <f t="shared" si="95"/>
        <v>Fix</v>
      </c>
      <c r="Z650" s="1" t="str">
        <f t="shared" si="96"/>
        <v>Ok</v>
      </c>
      <c r="AA650" s="1">
        <f t="shared" si="91"/>
        <v>0</v>
      </c>
      <c r="AB650" s="1" t="str">
        <f t="shared" si="97"/>
        <v>ok</v>
      </c>
      <c r="AC650" s="1" t="str">
        <f t="shared" si="98"/>
        <v>Damaged</v>
      </c>
    </row>
    <row r="651" spans="1:29" x14ac:dyDescent="0.45">
      <c r="A651" s="1" t="s">
        <v>1150</v>
      </c>
      <c r="B651" s="2" cm="1">
        <f t="array" ref="B651:D651">DATEVALUE(VLOOKUP(A651,Raw_Data!A650:D2650,{2,3,4},0))</f>
        <v>45576</v>
      </c>
      <c r="C651" s="2">
        <v>45579</v>
      </c>
      <c r="D651" s="2">
        <v>45578</v>
      </c>
      <c r="E651" s="1" t="s">
        <v>2551</v>
      </c>
      <c r="F651" s="1" t="s">
        <v>2609</v>
      </c>
      <c r="G651" s="1" t="s">
        <v>116</v>
      </c>
      <c r="H651" s="1" t="s">
        <v>42</v>
      </c>
      <c r="I651" s="1" t="s">
        <v>43</v>
      </c>
      <c r="J651" s="1">
        <v>0</v>
      </c>
      <c r="K651" s="1">
        <v>1000</v>
      </c>
      <c r="L651" s="1">
        <f t="shared" si="92"/>
        <v>0</v>
      </c>
      <c r="M651" s="1" t="s">
        <v>63</v>
      </c>
      <c r="N651" s="1" t="s">
        <v>57</v>
      </c>
      <c r="O651" s="1" t="s">
        <v>44</v>
      </c>
      <c r="P651" s="1" t="s">
        <v>58</v>
      </c>
      <c r="Q651" s="1" t="s">
        <v>33</v>
      </c>
      <c r="R651" s="1" t="s">
        <v>34</v>
      </c>
      <c r="S651" s="1" t="s">
        <v>2620</v>
      </c>
      <c r="T651" s="1">
        <v>-1</v>
      </c>
      <c r="U651" s="1" t="str">
        <f t="shared" si="90"/>
        <v>Keep</v>
      </c>
      <c r="V651" s="1" t="str">
        <f t="shared" si="93"/>
        <v>Fix</v>
      </c>
      <c r="W651" s="1" t="str">
        <f>IF(Raw_Data!K651=0,"Missing","Valid")</f>
        <v>Valid</v>
      </c>
      <c r="X651" s="3" t="str">
        <f t="shared" si="94"/>
        <v>Delivery Before Dispatch</v>
      </c>
      <c r="Y651" s="1" t="str">
        <f t="shared" si="95"/>
        <v>Ok</v>
      </c>
      <c r="Z651" s="1" t="str">
        <f t="shared" si="96"/>
        <v>Ok</v>
      </c>
      <c r="AA651" s="1">
        <f t="shared" si="91"/>
        <v>0</v>
      </c>
      <c r="AB651" s="1" t="str">
        <f t="shared" si="97"/>
        <v>ok</v>
      </c>
      <c r="AC651" s="1" t="str">
        <f t="shared" si="98"/>
        <v>Not Returned</v>
      </c>
    </row>
    <row r="652" spans="1:29" x14ac:dyDescent="0.45">
      <c r="A652" s="1" t="s">
        <v>1151</v>
      </c>
      <c r="B652" s="2" cm="1">
        <f t="array" ref="B652:D652">DATEVALUE(VLOOKUP(A652,Raw_Data!A651:D2651,{2,3,4},0))</f>
        <v>45442</v>
      </c>
      <c r="C652" s="2">
        <v>45445</v>
      </c>
      <c r="D652" s="2">
        <v>45445</v>
      </c>
      <c r="E652" s="1" t="s">
        <v>2585</v>
      </c>
      <c r="F652" s="1" t="s">
        <v>2608</v>
      </c>
      <c r="G652" s="1" t="s">
        <v>41</v>
      </c>
      <c r="H652" s="1" t="s">
        <v>27</v>
      </c>
      <c r="I652" s="1" t="s">
        <v>28</v>
      </c>
      <c r="J652" s="1">
        <v>3</v>
      </c>
      <c r="K652" s="1">
        <v>500</v>
      </c>
      <c r="L652" s="1">
        <f t="shared" si="92"/>
        <v>1500</v>
      </c>
      <c r="M652" s="1" t="s">
        <v>63</v>
      </c>
      <c r="N652" s="1" t="s">
        <v>57</v>
      </c>
      <c r="O652" s="1" t="s">
        <v>44</v>
      </c>
      <c r="P652" s="1" t="s">
        <v>85</v>
      </c>
      <c r="Q652" s="1" t="s">
        <v>45</v>
      </c>
      <c r="R652" s="1" t="s">
        <v>34</v>
      </c>
      <c r="S652" s="1" t="s">
        <v>2620</v>
      </c>
      <c r="T652" s="1">
        <v>0</v>
      </c>
      <c r="U652" s="1" t="str">
        <f t="shared" si="90"/>
        <v>Keep</v>
      </c>
      <c r="V652" s="1" t="str">
        <f t="shared" si="93"/>
        <v>Ok</v>
      </c>
      <c r="W652" s="1" t="str">
        <f>IF(Raw_Data!K652=0,"Missing","Valid")</f>
        <v>Valid</v>
      </c>
      <c r="X652" s="3" t="str">
        <f t="shared" si="94"/>
        <v>OK</v>
      </c>
      <c r="Y652" s="1" t="str">
        <f t="shared" si="95"/>
        <v>Ok</v>
      </c>
      <c r="Z652" s="1" t="str">
        <f t="shared" si="96"/>
        <v>Ok</v>
      </c>
      <c r="AA652" s="1">
        <f t="shared" si="91"/>
        <v>1500</v>
      </c>
      <c r="AB652" s="1" t="str">
        <f t="shared" si="97"/>
        <v>ok</v>
      </c>
      <c r="AC652" s="1" t="str">
        <f t="shared" si="98"/>
        <v>Not Returned</v>
      </c>
    </row>
    <row r="653" spans="1:29" x14ac:dyDescent="0.45">
      <c r="A653" s="1" t="s">
        <v>1152</v>
      </c>
      <c r="B653" s="2" cm="1">
        <f t="array" ref="B653:D653">DATEVALUE(VLOOKUP(A653,Raw_Data!A652:D2652,{2,3,4},0))</f>
        <v>45364</v>
      </c>
      <c r="C653" s="2">
        <v>45363</v>
      </c>
      <c r="D653" s="2">
        <v>45366</v>
      </c>
      <c r="E653" s="1" t="s">
        <v>2605</v>
      </c>
      <c r="F653" s="1" t="s">
        <v>2609</v>
      </c>
      <c r="G653" s="1" t="s">
        <v>116</v>
      </c>
      <c r="H653" s="1" t="s">
        <v>71</v>
      </c>
      <c r="I653" s="1" t="s">
        <v>117</v>
      </c>
      <c r="J653" s="1">
        <v>-1</v>
      </c>
      <c r="K653" s="1">
        <v>100</v>
      </c>
      <c r="L653" s="1">
        <f t="shared" si="92"/>
        <v>-100</v>
      </c>
      <c r="M653" s="1" t="s">
        <v>29</v>
      </c>
      <c r="N653" s="1" t="s">
        <v>57</v>
      </c>
      <c r="O653" s="1" t="s">
        <v>64</v>
      </c>
      <c r="P653" s="1" t="s">
        <v>32</v>
      </c>
      <c r="Q653" s="1" t="s">
        <v>45</v>
      </c>
      <c r="R653" s="1" t="s">
        <v>2620</v>
      </c>
      <c r="S653" s="1" t="s">
        <v>2620</v>
      </c>
      <c r="T653" s="1">
        <v>3</v>
      </c>
      <c r="U653" s="1" t="str">
        <f t="shared" si="90"/>
        <v>Keep</v>
      </c>
      <c r="V653" s="1" t="str">
        <f t="shared" si="93"/>
        <v>Fix</v>
      </c>
      <c r="W653" s="1" t="str">
        <f>IF(Raw_Data!K653=0,"Missing","Valid")</f>
        <v>Valid</v>
      </c>
      <c r="X653" s="3" t="str">
        <f t="shared" si="94"/>
        <v>Dispatch Error</v>
      </c>
      <c r="Y653" s="1" t="str">
        <f t="shared" si="95"/>
        <v>Ok</v>
      </c>
      <c r="Z653" s="1" t="str">
        <f t="shared" si="96"/>
        <v>Ok</v>
      </c>
      <c r="AA653" s="1">
        <f t="shared" si="91"/>
        <v>-100</v>
      </c>
      <c r="AB653" s="1" t="str">
        <f t="shared" si="97"/>
        <v>ok</v>
      </c>
      <c r="AC653" s="1" t="str">
        <f t="shared" si="98"/>
        <v>Wrong</v>
      </c>
    </row>
    <row r="654" spans="1:29" x14ac:dyDescent="0.45">
      <c r="A654" s="1" t="s">
        <v>1154</v>
      </c>
      <c r="B654" s="2" cm="1">
        <f t="array" ref="B654:D654">DATEVALUE(VLOOKUP(A654,Raw_Data!A653:D2653,{2,3,4},0))</f>
        <v>45345</v>
      </c>
      <c r="C654" s="2">
        <v>45345</v>
      </c>
      <c r="D654" s="2">
        <v>45349</v>
      </c>
      <c r="E654" s="1" t="s">
        <v>2567</v>
      </c>
      <c r="F654" s="1" t="s">
        <v>2607</v>
      </c>
      <c r="G654" s="1" t="s">
        <v>41</v>
      </c>
      <c r="H654" s="1" t="s">
        <v>27</v>
      </c>
      <c r="I654" s="1" t="s">
        <v>28</v>
      </c>
      <c r="J654" s="1">
        <v>-1</v>
      </c>
      <c r="K654" s="1">
        <v>100</v>
      </c>
      <c r="L654" s="1">
        <f t="shared" si="92"/>
        <v>-100</v>
      </c>
      <c r="M654" s="1" t="s">
        <v>63</v>
      </c>
      <c r="N654" s="1" t="s">
        <v>30</v>
      </c>
      <c r="O654" s="1" t="s">
        <v>31</v>
      </c>
      <c r="P654" s="1" t="s">
        <v>32</v>
      </c>
      <c r="Q654" s="1" t="s">
        <v>33</v>
      </c>
      <c r="R654" s="1" t="s">
        <v>2620</v>
      </c>
      <c r="S654" s="1" t="s">
        <v>2620</v>
      </c>
      <c r="T654" s="1">
        <v>4</v>
      </c>
      <c r="U654" s="1" t="str">
        <f t="shared" si="90"/>
        <v>Keep</v>
      </c>
      <c r="V654" s="1" t="str">
        <f t="shared" si="93"/>
        <v>Fix</v>
      </c>
      <c r="W654" s="1" t="str">
        <f>IF(Raw_Data!K654=0,"Missing","Valid")</f>
        <v>Valid</v>
      </c>
      <c r="X654" s="3" t="str">
        <f t="shared" si="94"/>
        <v>OK</v>
      </c>
      <c r="Y654" s="1" t="str">
        <f t="shared" si="95"/>
        <v>Ok</v>
      </c>
      <c r="Z654" s="1" t="str">
        <f t="shared" si="96"/>
        <v>Ok</v>
      </c>
      <c r="AA654" s="1">
        <f t="shared" si="91"/>
        <v>-100</v>
      </c>
      <c r="AB654" s="1" t="str">
        <f t="shared" si="97"/>
        <v>ok</v>
      </c>
      <c r="AC654" s="1" t="str">
        <f t="shared" si="98"/>
        <v>Wrong</v>
      </c>
    </row>
    <row r="655" spans="1:29" x14ac:dyDescent="0.45">
      <c r="A655" s="1" t="s">
        <v>1155</v>
      </c>
      <c r="B655" s="2" cm="1">
        <f t="array" ref="B655:D655">DATEVALUE(VLOOKUP(A655,Raw_Data!A654:D2654,{2,3,4},0))</f>
        <v>45567</v>
      </c>
      <c r="C655" s="2">
        <v>45567</v>
      </c>
      <c r="D655" s="2">
        <v>45567</v>
      </c>
      <c r="E655" s="1" t="s">
        <v>2579</v>
      </c>
      <c r="F655" s="1" t="s">
        <v>2608</v>
      </c>
      <c r="G655" s="1" t="s">
        <v>41</v>
      </c>
      <c r="H655" s="1" t="s">
        <v>42</v>
      </c>
      <c r="I655" s="1" t="s">
        <v>78</v>
      </c>
      <c r="J655" s="1">
        <v>2</v>
      </c>
      <c r="K655" s="1">
        <v>500</v>
      </c>
      <c r="L655" s="1">
        <f t="shared" si="92"/>
        <v>1000</v>
      </c>
      <c r="M655" s="1" t="s">
        <v>56</v>
      </c>
      <c r="N655" s="1" t="s">
        <v>57</v>
      </c>
      <c r="O655" s="1" t="s">
        <v>44</v>
      </c>
      <c r="P655" s="1" t="s">
        <v>32</v>
      </c>
      <c r="Q655" s="1" t="s">
        <v>45</v>
      </c>
      <c r="R655" s="1" t="s">
        <v>2620</v>
      </c>
      <c r="S655" s="1" t="s">
        <v>2620</v>
      </c>
      <c r="T655" s="1">
        <v>0</v>
      </c>
      <c r="U655" s="1" t="str">
        <f t="shared" si="90"/>
        <v>Keep</v>
      </c>
      <c r="V655" s="1" t="str">
        <f t="shared" si="93"/>
        <v>Ok</v>
      </c>
      <c r="W655" s="1" t="str">
        <f>IF(Raw_Data!K655=0,"Missing","Valid")</f>
        <v>Valid</v>
      </c>
      <c r="X655" s="3" t="str">
        <f t="shared" si="94"/>
        <v>OK</v>
      </c>
      <c r="Y655" s="1" t="str">
        <f t="shared" si="95"/>
        <v>Ok</v>
      </c>
      <c r="Z655" s="1" t="str">
        <f t="shared" si="96"/>
        <v>Ok</v>
      </c>
      <c r="AA655" s="1">
        <f t="shared" si="91"/>
        <v>1000</v>
      </c>
      <c r="AB655" s="1" t="str">
        <f t="shared" si="97"/>
        <v>ok</v>
      </c>
      <c r="AC655" s="1" t="str">
        <f t="shared" si="98"/>
        <v>Not Returned</v>
      </c>
    </row>
    <row r="656" spans="1:29" x14ac:dyDescent="0.45">
      <c r="A656" s="1" t="s">
        <v>1156</v>
      </c>
      <c r="B656" s="2" cm="1">
        <f t="array" ref="B656:D656">DATEVALUE(VLOOKUP(A656,Raw_Data!A655:D2655,{2,3,4},0))</f>
        <v>45601</v>
      </c>
      <c r="C656" s="2">
        <v>45602</v>
      </c>
      <c r="D656" s="2">
        <v>45608</v>
      </c>
      <c r="E656" s="1" t="s">
        <v>2583</v>
      </c>
      <c r="F656" s="1" t="s">
        <v>2607</v>
      </c>
      <c r="G656" s="1" t="s">
        <v>41</v>
      </c>
      <c r="H656" s="1" t="s">
        <v>71</v>
      </c>
      <c r="I656" s="1" t="s">
        <v>117</v>
      </c>
      <c r="J656" s="1">
        <v>-1</v>
      </c>
      <c r="K656" s="1">
        <v>100</v>
      </c>
      <c r="L656" s="1">
        <f t="shared" si="92"/>
        <v>-100</v>
      </c>
      <c r="M656" s="1" t="s">
        <v>56</v>
      </c>
      <c r="N656" s="1" t="s">
        <v>57</v>
      </c>
      <c r="O656" s="1" t="s">
        <v>44</v>
      </c>
      <c r="P656" s="1" t="s">
        <v>32</v>
      </c>
      <c r="Q656" s="1" t="s">
        <v>45</v>
      </c>
      <c r="R656" s="1" t="s">
        <v>2620</v>
      </c>
      <c r="S656" s="1" t="s">
        <v>2620</v>
      </c>
      <c r="T656" s="1">
        <v>6</v>
      </c>
      <c r="U656" s="1" t="str">
        <f t="shared" si="90"/>
        <v>Keep</v>
      </c>
      <c r="V656" s="1" t="str">
        <f t="shared" si="93"/>
        <v>Fix</v>
      </c>
      <c r="W656" s="1" t="str">
        <f>IF(Raw_Data!K656=0,"Missing","Valid")</f>
        <v>Valid</v>
      </c>
      <c r="X656" s="3" t="str">
        <f t="shared" si="94"/>
        <v>OK</v>
      </c>
      <c r="Y656" s="1" t="str">
        <f t="shared" si="95"/>
        <v>Ok</v>
      </c>
      <c r="Z656" s="1" t="str">
        <f t="shared" si="96"/>
        <v>Ok</v>
      </c>
      <c r="AA656" s="1">
        <f t="shared" si="91"/>
        <v>-100</v>
      </c>
      <c r="AB656" s="1" t="str">
        <f t="shared" si="97"/>
        <v>ok</v>
      </c>
      <c r="AC656" s="1" t="str">
        <f t="shared" si="98"/>
        <v>Wrong</v>
      </c>
    </row>
    <row r="657" spans="1:29" x14ac:dyDescent="0.45">
      <c r="A657" s="1" t="s">
        <v>1157</v>
      </c>
      <c r="B657" s="2" cm="1">
        <f t="array" ref="B657:D657">DATEVALUE(VLOOKUP(A657,Raw_Data!A656:D2656,{2,3,4},0))</f>
        <v>45451</v>
      </c>
      <c r="C657" s="2">
        <v>45451</v>
      </c>
      <c r="D657" s="2">
        <v>45450</v>
      </c>
      <c r="E657" s="1" t="s">
        <v>2545</v>
      </c>
      <c r="F657" s="1" t="s">
        <v>2606</v>
      </c>
      <c r="G657" s="1" t="s">
        <v>26</v>
      </c>
      <c r="H657" s="1" t="s">
        <v>42</v>
      </c>
      <c r="I657" s="1" t="s">
        <v>78</v>
      </c>
      <c r="J657" s="1">
        <v>2</v>
      </c>
      <c r="K657" s="1">
        <v>1000</v>
      </c>
      <c r="L657" s="1">
        <f t="shared" si="92"/>
        <v>2000</v>
      </c>
      <c r="M657" s="1" t="s">
        <v>63</v>
      </c>
      <c r="N657" s="1" t="s">
        <v>93</v>
      </c>
      <c r="O657" s="1" t="s">
        <v>44</v>
      </c>
      <c r="P657" s="1" t="s">
        <v>85</v>
      </c>
      <c r="Q657" s="1" t="s">
        <v>33</v>
      </c>
      <c r="R657" s="1" t="s">
        <v>46</v>
      </c>
      <c r="S657" s="1" t="s">
        <v>254</v>
      </c>
      <c r="T657" s="1">
        <v>-1</v>
      </c>
      <c r="U657" s="1" t="str">
        <f t="shared" si="90"/>
        <v>Keep</v>
      </c>
      <c r="V657" s="1" t="str">
        <f t="shared" si="93"/>
        <v>Ok</v>
      </c>
      <c r="W657" s="1" t="str">
        <f>IF(Raw_Data!K657=0,"Missing","Valid")</f>
        <v>Valid</v>
      </c>
      <c r="X657" s="3" t="str">
        <f t="shared" si="94"/>
        <v>Delivery Before Order</v>
      </c>
      <c r="Y657" s="1" t="str">
        <f t="shared" si="95"/>
        <v>Ok</v>
      </c>
      <c r="Z657" s="1" t="str">
        <f t="shared" si="96"/>
        <v>Ok</v>
      </c>
      <c r="AA657" s="1">
        <f t="shared" si="91"/>
        <v>2000</v>
      </c>
      <c r="AB657" s="1" t="str">
        <f t="shared" si="97"/>
        <v>ok</v>
      </c>
      <c r="AC657" s="1" t="str">
        <f t="shared" si="98"/>
        <v>Damaged</v>
      </c>
    </row>
    <row r="658" spans="1:29" x14ac:dyDescent="0.45">
      <c r="A658" s="1" t="s">
        <v>1158</v>
      </c>
      <c r="B658" s="2" cm="1">
        <f t="array" ref="B658:D658">DATEVALUE(VLOOKUP(A658,Raw_Data!A657:D2657,{2,3,4},0))</f>
        <v>45508</v>
      </c>
      <c r="C658" s="2">
        <v>45509</v>
      </c>
      <c r="D658" s="2">
        <v>45516</v>
      </c>
      <c r="E658" s="1" t="s">
        <v>2586</v>
      </c>
      <c r="F658" s="1" t="s">
        <v>2606</v>
      </c>
      <c r="G658" s="1" t="s">
        <v>26</v>
      </c>
      <c r="H658" s="1" t="s">
        <v>27</v>
      </c>
      <c r="I658" s="1" t="s">
        <v>28</v>
      </c>
      <c r="J658" s="1">
        <v>-1</v>
      </c>
      <c r="K658" s="1">
        <v>1000</v>
      </c>
      <c r="L658" s="1">
        <f t="shared" si="92"/>
        <v>-1000</v>
      </c>
      <c r="M658" s="1" t="s">
        <v>63</v>
      </c>
      <c r="N658" s="1" t="s">
        <v>57</v>
      </c>
      <c r="O658" s="1" t="s">
        <v>44</v>
      </c>
      <c r="P658" s="1" t="s">
        <v>32</v>
      </c>
      <c r="Q658" s="1" t="s">
        <v>45</v>
      </c>
      <c r="R658" s="1" t="s">
        <v>46</v>
      </c>
      <c r="S658" s="1" t="s">
        <v>47</v>
      </c>
      <c r="T658" s="1">
        <v>7</v>
      </c>
      <c r="U658" s="1" t="str">
        <f t="shared" si="90"/>
        <v>Keep</v>
      </c>
      <c r="V658" s="1" t="str">
        <f t="shared" si="93"/>
        <v>Fix</v>
      </c>
      <c r="W658" s="1" t="str">
        <f>IF(Raw_Data!K658=0,"Missing","Valid")</f>
        <v>Valid</v>
      </c>
      <c r="X658" s="3" t="str">
        <f t="shared" si="94"/>
        <v>OK</v>
      </c>
      <c r="Y658" s="1" t="str">
        <f t="shared" si="95"/>
        <v>Ok</v>
      </c>
      <c r="Z658" s="1" t="str">
        <f t="shared" si="96"/>
        <v>Ok</v>
      </c>
      <c r="AA658" s="1">
        <f t="shared" si="91"/>
        <v>-1000</v>
      </c>
      <c r="AB658" s="1" t="str">
        <f t="shared" si="97"/>
        <v>ok</v>
      </c>
      <c r="AC658" s="1" t="str">
        <f t="shared" si="98"/>
        <v>Late Delivery</v>
      </c>
    </row>
    <row r="659" spans="1:29" x14ac:dyDescent="0.45">
      <c r="A659" s="1" t="s">
        <v>1159</v>
      </c>
      <c r="B659" s="2" cm="1">
        <f t="array" ref="B659:D659">DATEVALUE(VLOOKUP(A659,Raw_Data!A658:D2658,{2,3,4},0))</f>
        <v>45535</v>
      </c>
      <c r="C659" s="2">
        <v>45535</v>
      </c>
      <c r="D659" s="2">
        <v>45535</v>
      </c>
      <c r="E659" s="1" t="s">
        <v>2596</v>
      </c>
      <c r="F659" s="1" t="s">
        <v>168</v>
      </c>
      <c r="G659" s="1" t="s">
        <v>41</v>
      </c>
      <c r="H659" s="1" t="s">
        <v>128</v>
      </c>
      <c r="I659" s="1" t="s">
        <v>169</v>
      </c>
      <c r="J659" s="1">
        <v>-1</v>
      </c>
      <c r="K659" s="1">
        <v>2000</v>
      </c>
      <c r="L659" s="1">
        <f t="shared" si="92"/>
        <v>-2000</v>
      </c>
      <c r="M659" s="1" t="s">
        <v>29</v>
      </c>
      <c r="N659" s="1" t="s">
        <v>57</v>
      </c>
      <c r="O659" s="1" t="s">
        <v>44</v>
      </c>
      <c r="P659" s="1" t="s">
        <v>58</v>
      </c>
      <c r="Q659" s="1" t="s">
        <v>33</v>
      </c>
      <c r="R659" s="1" t="s">
        <v>2620</v>
      </c>
      <c r="S659" s="1" t="s">
        <v>2620</v>
      </c>
      <c r="T659" s="1">
        <v>0</v>
      </c>
      <c r="U659" s="1" t="str">
        <f t="shared" si="90"/>
        <v>Keep</v>
      </c>
      <c r="V659" s="1" t="str">
        <f t="shared" si="93"/>
        <v>Fix</v>
      </c>
      <c r="W659" s="1" t="str">
        <f>IF(Raw_Data!K659=0,"Missing","Valid")</f>
        <v>Valid</v>
      </c>
      <c r="X659" s="3" t="str">
        <f t="shared" si="94"/>
        <v>OK</v>
      </c>
      <c r="Y659" s="1" t="str">
        <f t="shared" si="95"/>
        <v>Ok</v>
      </c>
      <c r="Z659" s="1" t="str">
        <f t="shared" si="96"/>
        <v>Ok</v>
      </c>
      <c r="AA659" s="1">
        <f t="shared" si="91"/>
        <v>-2000</v>
      </c>
      <c r="AB659" s="1" t="str">
        <f t="shared" si="97"/>
        <v>ok</v>
      </c>
      <c r="AC659" s="1" t="str">
        <f t="shared" si="98"/>
        <v>Wrong</v>
      </c>
    </row>
    <row r="660" spans="1:29" x14ac:dyDescent="0.45">
      <c r="A660" s="1" t="s">
        <v>1160</v>
      </c>
      <c r="B660" s="2" cm="1">
        <f t="array" ref="B660:D660">DATEVALUE(VLOOKUP(A660,Raw_Data!A659:D2659,{2,3,4},0))</f>
        <v>45414</v>
      </c>
      <c r="C660" s="2">
        <v>45417</v>
      </c>
      <c r="D660" s="2">
        <v>45418</v>
      </c>
      <c r="E660" s="1" t="s">
        <v>2569</v>
      </c>
      <c r="F660" s="1" t="s">
        <v>168</v>
      </c>
      <c r="G660" s="1" t="s">
        <v>41</v>
      </c>
      <c r="H660" s="1" t="s">
        <v>42</v>
      </c>
      <c r="I660" s="1" t="s">
        <v>78</v>
      </c>
      <c r="J660" s="1">
        <v>-1</v>
      </c>
      <c r="K660" s="1">
        <v>100</v>
      </c>
      <c r="L660" s="1">
        <f t="shared" si="92"/>
        <v>-100</v>
      </c>
      <c r="M660" s="1" t="s">
        <v>29</v>
      </c>
      <c r="N660" s="1" t="s">
        <v>30</v>
      </c>
      <c r="O660" s="1" t="s">
        <v>31</v>
      </c>
      <c r="P660" s="1" t="s">
        <v>32</v>
      </c>
      <c r="Q660" s="1" t="s">
        <v>33</v>
      </c>
      <c r="R660" s="1" t="s">
        <v>46</v>
      </c>
      <c r="S660" s="1" t="s">
        <v>245</v>
      </c>
      <c r="T660" s="1">
        <v>1</v>
      </c>
      <c r="U660" s="1" t="str">
        <f t="shared" si="90"/>
        <v>Keep</v>
      </c>
      <c r="V660" s="1" t="str">
        <f t="shared" si="93"/>
        <v>Fix</v>
      </c>
      <c r="W660" s="1" t="str">
        <f>IF(Raw_Data!K660=0,"Missing","Valid")</f>
        <v>Valid</v>
      </c>
      <c r="X660" s="3" t="str">
        <f t="shared" si="94"/>
        <v>OK</v>
      </c>
      <c r="Y660" s="1" t="str">
        <f t="shared" si="95"/>
        <v>Ok</v>
      </c>
      <c r="Z660" s="1" t="str">
        <f t="shared" si="96"/>
        <v>Ok</v>
      </c>
      <c r="AA660" s="1">
        <f t="shared" si="91"/>
        <v>-100</v>
      </c>
      <c r="AB660" s="1" t="str">
        <f t="shared" si="97"/>
        <v>ok</v>
      </c>
      <c r="AC660" s="1" t="str">
        <f t="shared" si="98"/>
        <v>Wrong Item</v>
      </c>
    </row>
    <row r="661" spans="1:29" x14ac:dyDescent="0.45">
      <c r="A661" s="1" t="s">
        <v>1161</v>
      </c>
      <c r="B661" s="2" cm="1">
        <f t="array" ref="B661:D661">DATEVALUE(VLOOKUP(A661,Raw_Data!A660:D2660,{2,3,4},0))</f>
        <v>45445</v>
      </c>
      <c r="C661" s="2">
        <v>45447</v>
      </c>
      <c r="D661" s="2">
        <v>45454</v>
      </c>
      <c r="E661" s="1" t="s">
        <v>2557</v>
      </c>
      <c r="F661" s="1" t="s">
        <v>147</v>
      </c>
      <c r="G661" s="1" t="s">
        <v>147</v>
      </c>
      <c r="H661" s="1" t="s">
        <v>71</v>
      </c>
      <c r="I661" s="1" t="s">
        <v>72</v>
      </c>
      <c r="J661" s="1">
        <v>0</v>
      </c>
      <c r="K661" s="1">
        <v>100</v>
      </c>
      <c r="L661" s="1">
        <f t="shared" si="92"/>
        <v>0</v>
      </c>
      <c r="M661" s="1" t="s">
        <v>2619</v>
      </c>
      <c r="N661" s="1" t="s">
        <v>93</v>
      </c>
      <c r="O661" s="1" t="s">
        <v>44</v>
      </c>
      <c r="P661" s="1" t="s">
        <v>58</v>
      </c>
      <c r="Q661" s="1" t="s">
        <v>45</v>
      </c>
      <c r="R661" s="1" t="s">
        <v>34</v>
      </c>
      <c r="S661" s="1" t="s">
        <v>2620</v>
      </c>
      <c r="T661" s="1">
        <v>7</v>
      </c>
      <c r="U661" s="1" t="str">
        <f t="shared" si="90"/>
        <v>Keep</v>
      </c>
      <c r="V661" s="1" t="str">
        <f t="shared" si="93"/>
        <v>Fix</v>
      </c>
      <c r="W661" s="1" t="str">
        <f>IF(Raw_Data!K661=0,"Missing","Valid")</f>
        <v>Valid</v>
      </c>
      <c r="X661" s="3" t="str">
        <f t="shared" si="94"/>
        <v>OK</v>
      </c>
      <c r="Y661" s="1" t="str">
        <f t="shared" si="95"/>
        <v>Ok</v>
      </c>
      <c r="Z661" s="1" t="str">
        <f t="shared" si="96"/>
        <v>Ok</v>
      </c>
      <c r="AA661" s="1">
        <f t="shared" si="91"/>
        <v>0</v>
      </c>
      <c r="AB661" s="1" t="str">
        <f t="shared" si="97"/>
        <v>ok</v>
      </c>
      <c r="AC661" s="1" t="str">
        <f t="shared" si="98"/>
        <v>Not Returned</v>
      </c>
    </row>
    <row r="662" spans="1:29" x14ac:dyDescent="0.45">
      <c r="A662" s="1" t="s">
        <v>1162</v>
      </c>
      <c r="B662" s="2" cm="1">
        <f t="array" ref="B662:D662">DATEVALUE(VLOOKUP(A662,Raw_Data!A661:D2661,{2,3,4},0))</f>
        <v>45299</v>
      </c>
      <c r="C662" s="2">
        <v>45302</v>
      </c>
      <c r="D662" s="2">
        <v>45301</v>
      </c>
      <c r="E662" s="1" t="s">
        <v>2543</v>
      </c>
      <c r="F662" s="1" t="s">
        <v>2606</v>
      </c>
      <c r="G662" s="1" t="s">
        <v>26</v>
      </c>
      <c r="H662" s="1" t="s">
        <v>71</v>
      </c>
      <c r="I662" s="1" t="s">
        <v>72</v>
      </c>
      <c r="J662" s="1">
        <v>3</v>
      </c>
      <c r="K662" s="1">
        <v>100</v>
      </c>
      <c r="L662" s="1">
        <f t="shared" si="92"/>
        <v>300</v>
      </c>
      <c r="M662" s="1" t="s">
        <v>63</v>
      </c>
      <c r="N662" s="1" t="s">
        <v>57</v>
      </c>
      <c r="O662" s="1" t="s">
        <v>31</v>
      </c>
      <c r="P662" s="1" t="s">
        <v>85</v>
      </c>
      <c r="Q662" s="1" t="s">
        <v>45</v>
      </c>
      <c r="R662" s="1" t="s">
        <v>34</v>
      </c>
      <c r="S662" s="1" t="s">
        <v>2620</v>
      </c>
      <c r="T662" s="1">
        <v>-1</v>
      </c>
      <c r="U662" s="1" t="str">
        <f t="shared" si="90"/>
        <v>Keep</v>
      </c>
      <c r="V662" s="1" t="str">
        <f t="shared" si="93"/>
        <v>Ok</v>
      </c>
      <c r="W662" s="1" t="str">
        <f>IF(Raw_Data!K662=0,"Missing","Valid")</f>
        <v>Valid</v>
      </c>
      <c r="X662" s="3" t="str">
        <f t="shared" si="94"/>
        <v>Delivery Before Dispatch</v>
      </c>
      <c r="Y662" s="1" t="str">
        <f t="shared" si="95"/>
        <v>Ok</v>
      </c>
      <c r="Z662" s="1" t="str">
        <f t="shared" si="96"/>
        <v>Ok</v>
      </c>
      <c r="AA662" s="1">
        <f t="shared" si="91"/>
        <v>300</v>
      </c>
      <c r="AB662" s="1" t="str">
        <f t="shared" si="97"/>
        <v>ok</v>
      </c>
      <c r="AC662" s="1" t="str">
        <f t="shared" si="98"/>
        <v>Not Returned</v>
      </c>
    </row>
    <row r="663" spans="1:29" x14ac:dyDescent="0.45">
      <c r="A663" s="1" t="s">
        <v>2507</v>
      </c>
      <c r="B663" s="2" cm="1">
        <f t="array" ref="B663:D663">DATEVALUE(VLOOKUP(A663,Raw_Data!A662:D2662,{2,3,4},0))</f>
        <v>45592</v>
      </c>
      <c r="C663" s="2">
        <v>45591</v>
      </c>
      <c r="D663" s="2">
        <v>45591</v>
      </c>
      <c r="E663" s="1" t="s">
        <v>2528</v>
      </c>
      <c r="F663" s="1" t="s">
        <v>2608</v>
      </c>
      <c r="G663" s="1" t="s">
        <v>41</v>
      </c>
      <c r="H663" s="1" t="s">
        <v>42</v>
      </c>
      <c r="I663" s="1" t="s">
        <v>122</v>
      </c>
      <c r="J663" s="1">
        <v>1</v>
      </c>
      <c r="K663" s="1">
        <v>0</v>
      </c>
      <c r="L663" s="1">
        <f t="shared" si="92"/>
        <v>0</v>
      </c>
      <c r="M663" s="1" t="s">
        <v>56</v>
      </c>
      <c r="N663" s="1" t="s">
        <v>93</v>
      </c>
      <c r="O663" s="1" t="s">
        <v>31</v>
      </c>
      <c r="P663" s="1" t="s">
        <v>58</v>
      </c>
      <c r="Q663" s="1" t="s">
        <v>33</v>
      </c>
      <c r="R663" s="1" t="s">
        <v>34</v>
      </c>
      <c r="S663" s="1" t="s">
        <v>2620</v>
      </c>
      <c r="T663" s="1">
        <v>0</v>
      </c>
      <c r="U663" s="1" t="str">
        <f t="shared" si="90"/>
        <v>Keep</v>
      </c>
      <c r="V663" s="1" t="str">
        <f t="shared" si="93"/>
        <v>Ok</v>
      </c>
      <c r="W663" s="1" t="str">
        <f>IF(Raw_Data!K663=0,"Missing","Valid")</f>
        <v>Missing</v>
      </c>
      <c r="X663" s="3" t="str">
        <f t="shared" si="94"/>
        <v>Dispatch Error</v>
      </c>
      <c r="Y663" s="1" t="str">
        <f t="shared" si="95"/>
        <v>Fix</v>
      </c>
      <c r="Z663" s="1" t="str">
        <f t="shared" si="96"/>
        <v>Ok</v>
      </c>
      <c r="AA663" s="1">
        <f t="shared" si="91"/>
        <v>0</v>
      </c>
      <c r="AB663" s="1" t="str">
        <f t="shared" si="97"/>
        <v>ok</v>
      </c>
      <c r="AC663" s="1" t="str">
        <f t="shared" si="98"/>
        <v>Not Returned</v>
      </c>
    </row>
    <row r="664" spans="1:29" x14ac:dyDescent="0.45">
      <c r="A664" s="1" t="s">
        <v>1163</v>
      </c>
      <c r="B664" s="2" cm="1">
        <f t="array" ref="B664:D664">DATEVALUE(VLOOKUP(A664,Raw_Data!A663:D2663,{2,3,4},0))</f>
        <v>45315</v>
      </c>
      <c r="C664" s="2">
        <v>45314</v>
      </c>
      <c r="D664" s="2">
        <v>45316</v>
      </c>
      <c r="E664" s="1" t="s">
        <v>2558</v>
      </c>
      <c r="F664" s="1" t="s">
        <v>147</v>
      </c>
      <c r="G664" s="1" t="s">
        <v>147</v>
      </c>
      <c r="H664" s="1" t="s">
        <v>128</v>
      </c>
      <c r="I664" s="1" t="s">
        <v>231</v>
      </c>
      <c r="J664" s="1">
        <v>2</v>
      </c>
      <c r="K664" s="1">
        <v>100</v>
      </c>
      <c r="L664" s="1">
        <f t="shared" si="92"/>
        <v>200</v>
      </c>
      <c r="M664" s="1" t="s">
        <v>56</v>
      </c>
      <c r="N664" s="1" t="s">
        <v>57</v>
      </c>
      <c r="O664" s="1" t="s">
        <v>31</v>
      </c>
      <c r="P664" s="1" t="s">
        <v>58</v>
      </c>
      <c r="Q664" s="1" t="s">
        <v>33</v>
      </c>
      <c r="R664" s="1" t="s">
        <v>2620</v>
      </c>
      <c r="S664" s="1" t="s">
        <v>2620</v>
      </c>
      <c r="T664" s="1">
        <v>2</v>
      </c>
      <c r="U664" s="1" t="str">
        <f t="shared" si="90"/>
        <v>Keep</v>
      </c>
      <c r="V664" s="1" t="str">
        <f t="shared" si="93"/>
        <v>Ok</v>
      </c>
      <c r="W664" s="1" t="str">
        <f>IF(Raw_Data!K664=0,"Missing","Valid")</f>
        <v>Valid</v>
      </c>
      <c r="X664" s="3" t="str">
        <f t="shared" si="94"/>
        <v>Dispatch Error</v>
      </c>
      <c r="Y664" s="1" t="str">
        <f t="shared" si="95"/>
        <v>Ok</v>
      </c>
      <c r="Z664" s="1" t="str">
        <f t="shared" si="96"/>
        <v>Ok</v>
      </c>
      <c r="AA664" s="1">
        <f t="shared" si="91"/>
        <v>200</v>
      </c>
      <c r="AB664" s="1" t="str">
        <f t="shared" si="97"/>
        <v>ok</v>
      </c>
      <c r="AC664" s="1" t="str">
        <f t="shared" si="98"/>
        <v>Not Returned</v>
      </c>
    </row>
    <row r="665" spans="1:29" x14ac:dyDescent="0.45">
      <c r="A665" s="1" t="s">
        <v>1164</v>
      </c>
      <c r="B665" s="2" cm="1">
        <f t="array" ref="B665:D665">DATEVALUE(VLOOKUP(A665,Raw_Data!A664:D2664,{2,3,4},0))</f>
        <v>45527</v>
      </c>
      <c r="C665" s="2">
        <v>45528</v>
      </c>
      <c r="D665" s="2">
        <v>45534</v>
      </c>
      <c r="E665" s="1" t="s">
        <v>2602</v>
      </c>
      <c r="F665" s="1" t="s">
        <v>2607</v>
      </c>
      <c r="G665" s="1" t="s">
        <v>41</v>
      </c>
      <c r="H665" s="1" t="s">
        <v>128</v>
      </c>
      <c r="I665" s="1" t="s">
        <v>169</v>
      </c>
      <c r="J665" s="1">
        <v>2</v>
      </c>
      <c r="K665" s="1">
        <v>1000</v>
      </c>
      <c r="L665" s="1">
        <f t="shared" si="92"/>
        <v>2000</v>
      </c>
      <c r="M665" s="1" t="s">
        <v>56</v>
      </c>
      <c r="N665" s="1" t="s">
        <v>30</v>
      </c>
      <c r="O665" s="1" t="s">
        <v>64</v>
      </c>
      <c r="P665" s="1" t="s">
        <v>32</v>
      </c>
      <c r="Q665" s="1" t="s">
        <v>33</v>
      </c>
      <c r="R665" s="1" t="s">
        <v>46</v>
      </c>
      <c r="S665" s="1" t="s">
        <v>47</v>
      </c>
      <c r="T665" s="1">
        <v>6</v>
      </c>
      <c r="U665" s="1" t="str">
        <f t="shared" si="90"/>
        <v>Keep</v>
      </c>
      <c r="V665" s="1" t="str">
        <f t="shared" si="93"/>
        <v>Ok</v>
      </c>
      <c r="W665" s="1" t="str">
        <f>IF(Raw_Data!K665=0,"Missing","Valid")</f>
        <v>Valid</v>
      </c>
      <c r="X665" s="3" t="str">
        <f t="shared" si="94"/>
        <v>OK</v>
      </c>
      <c r="Y665" s="1" t="str">
        <f t="shared" si="95"/>
        <v>Ok</v>
      </c>
      <c r="Z665" s="1" t="str">
        <f t="shared" si="96"/>
        <v>Ok</v>
      </c>
      <c r="AA665" s="1">
        <f t="shared" si="91"/>
        <v>2000</v>
      </c>
      <c r="AB665" s="1" t="str">
        <f t="shared" si="97"/>
        <v>ok</v>
      </c>
      <c r="AC665" s="1" t="str">
        <f t="shared" si="98"/>
        <v>Late Delivery</v>
      </c>
    </row>
    <row r="666" spans="1:29" x14ac:dyDescent="0.45">
      <c r="A666" s="1" t="s">
        <v>1165</v>
      </c>
      <c r="B666" s="2" cm="1">
        <f t="array" ref="B666:D666">DATEVALUE(VLOOKUP(A666,Raw_Data!A665:D2665,{2,3,4},0))</f>
        <v>45300</v>
      </c>
      <c r="C666" s="2">
        <v>45301</v>
      </c>
      <c r="D666" s="2">
        <v>45302</v>
      </c>
      <c r="E666" s="1" t="s">
        <v>2539</v>
      </c>
      <c r="F666" s="1" t="s">
        <v>168</v>
      </c>
      <c r="G666" s="1" t="s">
        <v>41</v>
      </c>
      <c r="H666" s="1" t="s">
        <v>27</v>
      </c>
      <c r="I666" s="1" t="s">
        <v>84</v>
      </c>
      <c r="J666" s="1">
        <v>1</v>
      </c>
      <c r="K666" s="1">
        <v>100</v>
      </c>
      <c r="L666" s="1">
        <f t="shared" si="92"/>
        <v>100</v>
      </c>
      <c r="M666" s="1" t="s">
        <v>63</v>
      </c>
      <c r="N666" s="1" t="s">
        <v>57</v>
      </c>
      <c r="O666" s="1" t="s">
        <v>31</v>
      </c>
      <c r="P666" s="1" t="s">
        <v>32</v>
      </c>
      <c r="Q666" s="1" t="s">
        <v>45</v>
      </c>
      <c r="R666" s="1" t="s">
        <v>34</v>
      </c>
      <c r="S666" s="1" t="s">
        <v>2620</v>
      </c>
      <c r="T666" s="1">
        <v>1</v>
      </c>
      <c r="U666" s="1" t="str">
        <f t="shared" si="90"/>
        <v>Keep</v>
      </c>
      <c r="V666" s="1" t="str">
        <f t="shared" si="93"/>
        <v>Ok</v>
      </c>
      <c r="W666" s="1" t="str">
        <f>IF(Raw_Data!K666=0,"Missing","Valid")</f>
        <v>Valid</v>
      </c>
      <c r="X666" s="3" t="str">
        <f t="shared" si="94"/>
        <v>OK</v>
      </c>
      <c r="Y666" s="1" t="str">
        <f t="shared" si="95"/>
        <v>Ok</v>
      </c>
      <c r="Z666" s="1" t="str">
        <f t="shared" si="96"/>
        <v>Ok</v>
      </c>
      <c r="AA666" s="1">
        <f t="shared" si="91"/>
        <v>100</v>
      </c>
      <c r="AB666" s="1" t="str">
        <f t="shared" si="97"/>
        <v>ok</v>
      </c>
      <c r="AC666" s="1" t="str">
        <f t="shared" si="98"/>
        <v>Not Returned</v>
      </c>
    </row>
    <row r="667" spans="1:29" x14ac:dyDescent="0.45">
      <c r="A667" s="1" t="s">
        <v>1166</v>
      </c>
      <c r="B667" s="2" cm="1">
        <f t="array" ref="B667:D667">DATEVALUE(VLOOKUP(A667,Raw_Data!A666:D2666,{2,3,4},0))</f>
        <v>45613</v>
      </c>
      <c r="C667" s="2">
        <v>45612</v>
      </c>
      <c r="D667" s="2">
        <v>45616</v>
      </c>
      <c r="E667" s="1" t="s">
        <v>2583</v>
      </c>
      <c r="F667" s="1" t="s">
        <v>69</v>
      </c>
      <c r="G667" s="1" t="s">
        <v>70</v>
      </c>
      <c r="H667" s="1" t="s">
        <v>27</v>
      </c>
      <c r="I667" s="1" t="s">
        <v>55</v>
      </c>
      <c r="J667" s="1">
        <v>-1</v>
      </c>
      <c r="K667" s="1">
        <v>2000</v>
      </c>
      <c r="L667" s="1">
        <f t="shared" si="92"/>
        <v>-2000</v>
      </c>
      <c r="M667" s="1" t="s">
        <v>29</v>
      </c>
      <c r="N667" s="1" t="s">
        <v>30</v>
      </c>
      <c r="O667" s="1" t="s">
        <v>31</v>
      </c>
      <c r="P667" s="1" t="s">
        <v>58</v>
      </c>
      <c r="Q667" s="1" t="s">
        <v>45</v>
      </c>
      <c r="R667" s="1" t="s">
        <v>34</v>
      </c>
      <c r="S667" s="1" t="s">
        <v>2620</v>
      </c>
      <c r="T667" s="1">
        <v>4</v>
      </c>
      <c r="U667" s="1" t="str">
        <f t="shared" si="90"/>
        <v>Keep</v>
      </c>
      <c r="V667" s="1" t="str">
        <f t="shared" si="93"/>
        <v>Fix</v>
      </c>
      <c r="W667" s="1" t="str">
        <f>IF(Raw_Data!K667=0,"Missing","Valid")</f>
        <v>Valid</v>
      </c>
      <c r="X667" s="3" t="str">
        <f t="shared" si="94"/>
        <v>Dispatch Error</v>
      </c>
      <c r="Y667" s="1" t="str">
        <f t="shared" si="95"/>
        <v>Ok</v>
      </c>
      <c r="Z667" s="1" t="str">
        <f t="shared" si="96"/>
        <v>Ok</v>
      </c>
      <c r="AA667" s="1">
        <f t="shared" si="91"/>
        <v>-2000</v>
      </c>
      <c r="AB667" s="1" t="str">
        <f t="shared" si="97"/>
        <v>ok</v>
      </c>
      <c r="AC667" s="1" t="str">
        <f t="shared" si="98"/>
        <v>Not Returned</v>
      </c>
    </row>
    <row r="668" spans="1:29" x14ac:dyDescent="0.45">
      <c r="A668" s="1" t="s">
        <v>1167</v>
      </c>
      <c r="B668" s="2" cm="1">
        <f t="array" ref="B668:D668">DATEVALUE(VLOOKUP(A668,Raw_Data!A667:D2667,{2,3,4},0))</f>
        <v>45393</v>
      </c>
      <c r="C668" s="2">
        <v>45393</v>
      </c>
      <c r="D668" s="2">
        <v>45399</v>
      </c>
      <c r="E668" s="1" t="s">
        <v>2603</v>
      </c>
      <c r="F668" s="1" t="s">
        <v>2606</v>
      </c>
      <c r="G668" s="1" t="s">
        <v>26</v>
      </c>
      <c r="H668" s="1" t="s">
        <v>128</v>
      </c>
      <c r="I668" s="1" t="s">
        <v>169</v>
      </c>
      <c r="J668" s="1">
        <v>1</v>
      </c>
      <c r="K668" s="1">
        <v>0</v>
      </c>
      <c r="L668" s="1">
        <f t="shared" si="92"/>
        <v>0</v>
      </c>
      <c r="M668" s="1" t="s">
        <v>56</v>
      </c>
      <c r="N668" s="1" t="s">
        <v>30</v>
      </c>
      <c r="O668" s="1" t="s">
        <v>31</v>
      </c>
      <c r="P668" s="1" t="s">
        <v>58</v>
      </c>
      <c r="Q668" s="1" t="s">
        <v>33</v>
      </c>
      <c r="R668" s="1" t="s">
        <v>2620</v>
      </c>
      <c r="S668" s="1" t="s">
        <v>2620</v>
      </c>
      <c r="T668" s="1">
        <v>6</v>
      </c>
      <c r="U668" s="1" t="str">
        <f t="shared" si="90"/>
        <v>Keep</v>
      </c>
      <c r="V668" s="1" t="str">
        <f t="shared" si="93"/>
        <v>Ok</v>
      </c>
      <c r="W668" s="1" t="str">
        <f>IF(Raw_Data!K668=0,"Missing","Valid")</f>
        <v>Missing</v>
      </c>
      <c r="X668" s="3" t="str">
        <f t="shared" si="94"/>
        <v>OK</v>
      </c>
      <c r="Y668" s="1" t="str">
        <f t="shared" si="95"/>
        <v>Fix</v>
      </c>
      <c r="Z668" s="1" t="str">
        <f t="shared" si="96"/>
        <v>Ok</v>
      </c>
      <c r="AA668" s="1">
        <f t="shared" si="91"/>
        <v>0</v>
      </c>
      <c r="AB668" s="1" t="str">
        <f t="shared" si="97"/>
        <v>ok</v>
      </c>
      <c r="AC668" s="1" t="str">
        <f t="shared" si="98"/>
        <v>Not Returned</v>
      </c>
    </row>
    <row r="669" spans="1:29" x14ac:dyDescent="0.45">
      <c r="A669" s="1" t="s">
        <v>1168</v>
      </c>
      <c r="B669" s="2" cm="1">
        <f t="array" ref="B669:D669">DATEVALUE(VLOOKUP(A669,Raw_Data!A668:D2668,{2,3,4},0))</f>
        <v>45314</v>
      </c>
      <c r="C669" s="2">
        <v>45314</v>
      </c>
      <c r="D669" s="2">
        <v>45317</v>
      </c>
      <c r="E669" s="1" t="s">
        <v>2587</v>
      </c>
      <c r="F669" s="1" t="s">
        <v>147</v>
      </c>
      <c r="G669" s="1" t="s">
        <v>147</v>
      </c>
      <c r="H669" s="1" t="s">
        <v>27</v>
      </c>
      <c r="I669" s="1" t="s">
        <v>28</v>
      </c>
      <c r="J669" s="1">
        <v>-1</v>
      </c>
      <c r="K669" s="1">
        <v>1000</v>
      </c>
      <c r="L669" s="1">
        <f t="shared" si="92"/>
        <v>-1000</v>
      </c>
      <c r="M669" s="1" t="s">
        <v>29</v>
      </c>
      <c r="N669" s="1" t="s">
        <v>57</v>
      </c>
      <c r="O669" s="1" t="s">
        <v>79</v>
      </c>
      <c r="P669" s="1" t="s">
        <v>85</v>
      </c>
      <c r="Q669" s="1" t="s">
        <v>45</v>
      </c>
      <c r="R669" s="1" t="s">
        <v>46</v>
      </c>
      <c r="S669" s="1" t="s">
        <v>254</v>
      </c>
      <c r="T669" s="1">
        <v>3</v>
      </c>
      <c r="U669" s="1" t="str">
        <f t="shared" si="90"/>
        <v>Keep</v>
      </c>
      <c r="V669" s="1" t="str">
        <f t="shared" si="93"/>
        <v>Fix</v>
      </c>
      <c r="W669" s="1" t="str">
        <f>IF(Raw_Data!K669=0,"Missing","Valid")</f>
        <v>Valid</v>
      </c>
      <c r="X669" s="3" t="str">
        <f t="shared" si="94"/>
        <v>OK</v>
      </c>
      <c r="Y669" s="1" t="str">
        <f t="shared" si="95"/>
        <v>Ok</v>
      </c>
      <c r="Z669" s="1" t="str">
        <f t="shared" si="96"/>
        <v>Ok</v>
      </c>
      <c r="AA669" s="1">
        <f t="shared" si="91"/>
        <v>-1000</v>
      </c>
      <c r="AB669" s="1" t="str">
        <f t="shared" si="97"/>
        <v>ok</v>
      </c>
      <c r="AC669" s="1" t="str">
        <f t="shared" si="98"/>
        <v>Damaged</v>
      </c>
    </row>
    <row r="670" spans="1:29" x14ac:dyDescent="0.45">
      <c r="A670" s="1" t="s">
        <v>1169</v>
      </c>
      <c r="B670" s="2" cm="1">
        <f t="array" ref="B670:D670">DATEVALUE(VLOOKUP(A670,Raw_Data!A669:D2669,{2,3,4},0))</f>
        <v>45638</v>
      </c>
      <c r="C670" s="2">
        <v>45637</v>
      </c>
      <c r="D670" s="2">
        <v>45644</v>
      </c>
      <c r="E670" s="1" t="s">
        <v>2562</v>
      </c>
      <c r="F670" s="1" t="s">
        <v>2607</v>
      </c>
      <c r="G670" s="1" t="s">
        <v>41</v>
      </c>
      <c r="H670" s="1" t="s">
        <v>27</v>
      </c>
      <c r="I670" s="1" t="s">
        <v>84</v>
      </c>
      <c r="J670" s="1">
        <v>-1</v>
      </c>
      <c r="K670" s="1">
        <v>500</v>
      </c>
      <c r="L670" s="1">
        <f t="shared" si="92"/>
        <v>-500</v>
      </c>
      <c r="M670" s="1" t="s">
        <v>63</v>
      </c>
      <c r="N670" s="1" t="s">
        <v>57</v>
      </c>
      <c r="O670" s="1" t="s">
        <v>31</v>
      </c>
      <c r="P670" s="1" t="s">
        <v>85</v>
      </c>
      <c r="Q670" s="1" t="s">
        <v>45</v>
      </c>
      <c r="R670" s="1" t="s">
        <v>2620</v>
      </c>
      <c r="S670" s="1" t="s">
        <v>2620</v>
      </c>
      <c r="T670" s="1">
        <v>7</v>
      </c>
      <c r="U670" s="1" t="str">
        <f t="shared" si="90"/>
        <v>Keep</v>
      </c>
      <c r="V670" s="1" t="str">
        <f t="shared" si="93"/>
        <v>Fix</v>
      </c>
      <c r="W670" s="1" t="str">
        <f>IF(Raw_Data!K670=0,"Missing","Valid")</f>
        <v>Valid</v>
      </c>
      <c r="X670" s="3" t="str">
        <f t="shared" si="94"/>
        <v>Dispatch Error</v>
      </c>
      <c r="Y670" s="1" t="str">
        <f t="shared" si="95"/>
        <v>Ok</v>
      </c>
      <c r="Z670" s="1" t="str">
        <f t="shared" si="96"/>
        <v>Ok</v>
      </c>
      <c r="AA670" s="1">
        <f t="shared" si="91"/>
        <v>-500</v>
      </c>
      <c r="AB670" s="1" t="str">
        <f t="shared" si="97"/>
        <v>ok</v>
      </c>
      <c r="AC670" s="1" t="str">
        <f t="shared" si="98"/>
        <v>Wrong</v>
      </c>
    </row>
    <row r="671" spans="1:29" x14ac:dyDescent="0.45">
      <c r="A671" s="1" t="s">
        <v>1170</v>
      </c>
      <c r="B671" s="2" cm="1">
        <f t="array" ref="B671:D671">DATEVALUE(VLOOKUP(A671,Raw_Data!A670:D2670,{2,3,4},0))</f>
        <v>45588</v>
      </c>
      <c r="C671" s="2">
        <v>45588</v>
      </c>
      <c r="D671" s="2">
        <v>45587</v>
      </c>
      <c r="E671" s="1" t="s">
        <v>2579</v>
      </c>
      <c r="F671" s="1" t="s">
        <v>168</v>
      </c>
      <c r="G671" s="1" t="s">
        <v>41</v>
      </c>
      <c r="H671" s="1" t="s">
        <v>42</v>
      </c>
      <c r="I671" s="1" t="s">
        <v>78</v>
      </c>
      <c r="J671" s="1">
        <v>0</v>
      </c>
      <c r="K671" s="1">
        <v>2000</v>
      </c>
      <c r="L671" s="1">
        <f t="shared" si="92"/>
        <v>0</v>
      </c>
      <c r="M671" s="1" t="s">
        <v>56</v>
      </c>
      <c r="N671" s="1" t="s">
        <v>57</v>
      </c>
      <c r="O671" s="1" t="s">
        <v>64</v>
      </c>
      <c r="P671" s="1" t="s">
        <v>85</v>
      </c>
      <c r="Q671" s="1" t="s">
        <v>45</v>
      </c>
      <c r="R671" s="1" t="s">
        <v>34</v>
      </c>
      <c r="S671" s="1" t="s">
        <v>2620</v>
      </c>
      <c r="T671" s="1">
        <v>-1</v>
      </c>
      <c r="U671" s="1" t="str">
        <f t="shared" si="90"/>
        <v>Keep</v>
      </c>
      <c r="V671" s="1" t="str">
        <f t="shared" si="93"/>
        <v>Fix</v>
      </c>
      <c r="W671" s="1" t="str">
        <f>IF(Raw_Data!K671=0,"Missing","Valid")</f>
        <v>Valid</v>
      </c>
      <c r="X671" s="3" t="str">
        <f t="shared" si="94"/>
        <v>Delivery Before Order</v>
      </c>
      <c r="Y671" s="1" t="str">
        <f t="shared" si="95"/>
        <v>Ok</v>
      </c>
      <c r="Z671" s="1" t="str">
        <f t="shared" si="96"/>
        <v>Ok</v>
      </c>
      <c r="AA671" s="1">
        <f t="shared" si="91"/>
        <v>0</v>
      </c>
      <c r="AB671" s="1" t="str">
        <f t="shared" si="97"/>
        <v>ok</v>
      </c>
      <c r="AC671" s="1" t="str">
        <f t="shared" si="98"/>
        <v>Not Returned</v>
      </c>
    </row>
    <row r="672" spans="1:29" x14ac:dyDescent="0.45">
      <c r="A672" s="1" t="s">
        <v>1171</v>
      </c>
      <c r="B672" s="2" cm="1">
        <f t="array" ref="B672:D672">DATEVALUE(VLOOKUP(A672,Raw_Data!A671:D2671,{2,3,4},0))</f>
        <v>45331</v>
      </c>
      <c r="C672" s="2">
        <v>45334</v>
      </c>
      <c r="D672" s="2">
        <v>45340</v>
      </c>
      <c r="E672" s="1" t="s">
        <v>2568</v>
      </c>
      <c r="F672" s="1" t="s">
        <v>2608</v>
      </c>
      <c r="G672" s="1" t="s">
        <v>41</v>
      </c>
      <c r="H672" s="1" t="s">
        <v>71</v>
      </c>
      <c r="I672" s="1" t="s">
        <v>72</v>
      </c>
      <c r="J672" s="1">
        <v>2</v>
      </c>
      <c r="K672" s="1">
        <v>100</v>
      </c>
      <c r="L672" s="1">
        <f t="shared" si="92"/>
        <v>200</v>
      </c>
      <c r="M672" s="1" t="s">
        <v>29</v>
      </c>
      <c r="N672" s="1" t="s">
        <v>93</v>
      </c>
      <c r="O672" s="1" t="s">
        <v>31</v>
      </c>
      <c r="P672" s="1" t="s">
        <v>58</v>
      </c>
      <c r="Q672" s="1" t="s">
        <v>45</v>
      </c>
      <c r="R672" s="1" t="s">
        <v>34</v>
      </c>
      <c r="S672" s="1" t="s">
        <v>2620</v>
      </c>
      <c r="T672" s="1">
        <v>6</v>
      </c>
      <c r="U672" s="1" t="str">
        <f t="shared" si="90"/>
        <v>Keep</v>
      </c>
      <c r="V672" s="1" t="str">
        <f t="shared" si="93"/>
        <v>Ok</v>
      </c>
      <c r="W672" s="1" t="str">
        <f>IF(Raw_Data!K672=0,"Missing","Valid")</f>
        <v>Valid</v>
      </c>
      <c r="X672" s="3" t="str">
        <f t="shared" si="94"/>
        <v>OK</v>
      </c>
      <c r="Y672" s="1" t="str">
        <f t="shared" si="95"/>
        <v>Ok</v>
      </c>
      <c r="Z672" s="1" t="str">
        <f t="shared" si="96"/>
        <v>Ok</v>
      </c>
      <c r="AA672" s="1">
        <f t="shared" si="91"/>
        <v>200</v>
      </c>
      <c r="AB672" s="1" t="str">
        <f t="shared" si="97"/>
        <v>ok</v>
      </c>
      <c r="AC672" s="1" t="str">
        <f t="shared" si="98"/>
        <v>Not Returned</v>
      </c>
    </row>
    <row r="673" spans="1:29" x14ac:dyDescent="0.45">
      <c r="A673" s="1" t="s">
        <v>1172</v>
      </c>
      <c r="B673" s="2" cm="1">
        <f t="array" ref="B673:D673">DATEVALUE(VLOOKUP(A673,Raw_Data!A672:D2672,{2,3,4},0))</f>
        <v>45649</v>
      </c>
      <c r="C673" s="2">
        <v>45649</v>
      </c>
      <c r="D673" s="2">
        <v>45652</v>
      </c>
      <c r="E673" s="1" t="s">
        <v>2542</v>
      </c>
      <c r="F673" s="1" t="s">
        <v>2608</v>
      </c>
      <c r="G673" s="1" t="s">
        <v>41</v>
      </c>
      <c r="H673" s="1" t="s">
        <v>42</v>
      </c>
      <c r="I673" s="1" t="s">
        <v>43</v>
      </c>
      <c r="J673" s="1">
        <v>1</v>
      </c>
      <c r="K673" s="1">
        <v>2000</v>
      </c>
      <c r="L673" s="1">
        <f t="shared" si="92"/>
        <v>2000</v>
      </c>
      <c r="M673" s="1" t="s">
        <v>2619</v>
      </c>
      <c r="N673" s="1" t="s">
        <v>30</v>
      </c>
      <c r="O673" s="1" t="s">
        <v>44</v>
      </c>
      <c r="P673" s="1" t="s">
        <v>85</v>
      </c>
      <c r="Q673" s="1" t="s">
        <v>33</v>
      </c>
      <c r="R673" s="1" t="s">
        <v>46</v>
      </c>
      <c r="S673" s="1" t="s">
        <v>245</v>
      </c>
      <c r="T673" s="1">
        <v>3</v>
      </c>
      <c r="U673" s="1" t="str">
        <f t="shared" si="90"/>
        <v>Keep</v>
      </c>
      <c r="V673" s="1" t="str">
        <f t="shared" si="93"/>
        <v>Ok</v>
      </c>
      <c r="W673" s="1" t="str">
        <f>IF(Raw_Data!K673=0,"Missing","Valid")</f>
        <v>Valid</v>
      </c>
      <c r="X673" s="3" t="str">
        <f t="shared" si="94"/>
        <v>OK</v>
      </c>
      <c r="Y673" s="1" t="str">
        <f t="shared" si="95"/>
        <v>Ok</v>
      </c>
      <c r="Z673" s="1" t="str">
        <f t="shared" si="96"/>
        <v>Ok</v>
      </c>
      <c r="AA673" s="1">
        <f t="shared" si="91"/>
        <v>2000</v>
      </c>
      <c r="AB673" s="1" t="str">
        <f t="shared" si="97"/>
        <v>ok</v>
      </c>
      <c r="AC673" s="1" t="str">
        <f t="shared" si="98"/>
        <v>Wrong Item</v>
      </c>
    </row>
    <row r="674" spans="1:29" x14ac:dyDescent="0.45">
      <c r="A674" s="1" t="s">
        <v>1173</v>
      </c>
      <c r="B674" s="2" cm="1">
        <f t="array" ref="B674:D674">DATEVALUE(VLOOKUP(A674,Raw_Data!A673:D2673,{2,3,4},0))</f>
        <v>45341</v>
      </c>
      <c r="C674" s="2">
        <v>45342</v>
      </c>
      <c r="D674" s="2">
        <v>45341</v>
      </c>
      <c r="E674" s="1" t="s">
        <v>2529</v>
      </c>
      <c r="F674" s="1" t="s">
        <v>2608</v>
      </c>
      <c r="G674" s="1" t="s">
        <v>41</v>
      </c>
      <c r="H674" s="1" t="s">
        <v>128</v>
      </c>
      <c r="I674" s="1" t="s">
        <v>169</v>
      </c>
      <c r="J674" s="1">
        <v>3</v>
      </c>
      <c r="K674" s="1">
        <v>500</v>
      </c>
      <c r="L674" s="1">
        <f t="shared" si="92"/>
        <v>1500</v>
      </c>
      <c r="M674" s="1" t="s">
        <v>56</v>
      </c>
      <c r="N674" s="1" t="s">
        <v>57</v>
      </c>
      <c r="O674" s="1" t="s">
        <v>31</v>
      </c>
      <c r="P674" s="1" t="s">
        <v>32</v>
      </c>
      <c r="Q674" s="1" t="s">
        <v>33</v>
      </c>
      <c r="R674" s="1" t="s">
        <v>34</v>
      </c>
      <c r="S674" s="1" t="s">
        <v>2620</v>
      </c>
      <c r="T674" s="1">
        <v>-1</v>
      </c>
      <c r="U674" s="1" t="str">
        <f t="shared" si="90"/>
        <v>Keep</v>
      </c>
      <c r="V674" s="1" t="str">
        <f t="shared" si="93"/>
        <v>Ok</v>
      </c>
      <c r="W674" s="1" t="str">
        <f>IF(Raw_Data!K674=0,"Missing","Valid")</f>
        <v>Valid</v>
      </c>
      <c r="X674" s="3" t="str">
        <f t="shared" si="94"/>
        <v>Delivery Before Dispatch</v>
      </c>
      <c r="Y674" s="1" t="str">
        <f t="shared" si="95"/>
        <v>Ok</v>
      </c>
      <c r="Z674" s="1" t="str">
        <f t="shared" si="96"/>
        <v>Ok</v>
      </c>
      <c r="AA674" s="1">
        <f t="shared" si="91"/>
        <v>1500</v>
      </c>
      <c r="AB674" s="1" t="str">
        <f t="shared" si="97"/>
        <v>ok</v>
      </c>
      <c r="AC674" s="1" t="str">
        <f t="shared" si="98"/>
        <v>Not Returned</v>
      </c>
    </row>
    <row r="675" spans="1:29" x14ac:dyDescent="0.45">
      <c r="A675" s="1" t="s">
        <v>1174</v>
      </c>
      <c r="B675" s="2" cm="1">
        <f t="array" ref="B675:D675">DATEVALUE(VLOOKUP(A675,Raw_Data!A674:D2674,{2,3,4},0))</f>
        <v>45312</v>
      </c>
      <c r="C675" s="2">
        <v>45310</v>
      </c>
      <c r="D675" s="2">
        <v>45316</v>
      </c>
      <c r="E675" s="1" t="s">
        <v>2529</v>
      </c>
      <c r="F675" s="1" t="s">
        <v>69</v>
      </c>
      <c r="G675" s="1" t="s">
        <v>70</v>
      </c>
      <c r="H675" s="1" t="s">
        <v>42</v>
      </c>
      <c r="I675" s="1" t="s">
        <v>43</v>
      </c>
      <c r="J675" s="1">
        <v>1</v>
      </c>
      <c r="K675" s="1">
        <v>0</v>
      </c>
      <c r="L675" s="1">
        <f t="shared" si="92"/>
        <v>0</v>
      </c>
      <c r="M675" s="1" t="s">
        <v>29</v>
      </c>
      <c r="N675" s="1" t="s">
        <v>57</v>
      </c>
      <c r="O675" s="1" t="s">
        <v>44</v>
      </c>
      <c r="P675" s="1" t="s">
        <v>58</v>
      </c>
      <c r="Q675" s="1" t="s">
        <v>45</v>
      </c>
      <c r="R675" s="1" t="s">
        <v>46</v>
      </c>
      <c r="S675" s="1" t="s">
        <v>2621</v>
      </c>
      <c r="T675" s="1">
        <v>6</v>
      </c>
      <c r="U675" s="1" t="str">
        <f t="shared" si="90"/>
        <v>Keep</v>
      </c>
      <c r="V675" s="1" t="str">
        <f t="shared" si="93"/>
        <v>Ok</v>
      </c>
      <c r="W675" s="1" t="str">
        <f>IF(Raw_Data!K675=0,"Missing","Valid")</f>
        <v>Missing</v>
      </c>
      <c r="X675" s="3" t="str">
        <f t="shared" si="94"/>
        <v>Dispatch Error</v>
      </c>
      <c r="Y675" s="1" t="str">
        <f t="shared" si="95"/>
        <v>Fix</v>
      </c>
      <c r="Z675" s="1" t="str">
        <f t="shared" si="96"/>
        <v>Ok</v>
      </c>
      <c r="AA675" s="1">
        <f t="shared" si="91"/>
        <v>0</v>
      </c>
      <c r="AB675" s="1" t="str">
        <f t="shared" si="97"/>
        <v>ok</v>
      </c>
      <c r="AC675" s="1" t="str">
        <f t="shared" si="98"/>
        <v>Unknwon</v>
      </c>
    </row>
    <row r="676" spans="1:29" x14ac:dyDescent="0.45">
      <c r="A676" s="1" t="s">
        <v>1175</v>
      </c>
      <c r="B676" s="2" cm="1">
        <f t="array" ref="B676:D676">DATEVALUE(VLOOKUP(A676,Raw_Data!A675:D2675,{2,3,4},0))</f>
        <v>45527</v>
      </c>
      <c r="C676" s="2">
        <v>45525</v>
      </c>
      <c r="D676" s="2">
        <v>45531</v>
      </c>
      <c r="E676" s="1" t="s">
        <v>2543</v>
      </c>
      <c r="F676" s="1" t="s">
        <v>2608</v>
      </c>
      <c r="G676" s="1" t="s">
        <v>41</v>
      </c>
      <c r="H676" s="1" t="s">
        <v>27</v>
      </c>
      <c r="I676" s="1" t="s">
        <v>55</v>
      </c>
      <c r="J676" s="1">
        <v>-1</v>
      </c>
      <c r="K676" s="1">
        <v>1000</v>
      </c>
      <c r="L676" s="1">
        <f t="shared" si="92"/>
        <v>-1000</v>
      </c>
      <c r="M676" s="1" t="s">
        <v>56</v>
      </c>
      <c r="N676" s="1" t="s">
        <v>57</v>
      </c>
      <c r="O676" s="1" t="s">
        <v>31</v>
      </c>
      <c r="P676" s="1" t="s">
        <v>32</v>
      </c>
      <c r="Q676" s="1" t="s">
        <v>33</v>
      </c>
      <c r="R676" s="1" t="s">
        <v>34</v>
      </c>
      <c r="S676" s="1" t="s">
        <v>2620</v>
      </c>
      <c r="T676" s="1">
        <v>6</v>
      </c>
      <c r="U676" s="1" t="str">
        <f t="shared" si="90"/>
        <v>Keep</v>
      </c>
      <c r="V676" s="1" t="str">
        <f t="shared" si="93"/>
        <v>Fix</v>
      </c>
      <c r="W676" s="1" t="str">
        <f>IF(Raw_Data!K676=0,"Missing","Valid")</f>
        <v>Valid</v>
      </c>
      <c r="X676" s="3" t="str">
        <f t="shared" si="94"/>
        <v>Dispatch Error</v>
      </c>
      <c r="Y676" s="1" t="str">
        <f t="shared" si="95"/>
        <v>Ok</v>
      </c>
      <c r="Z676" s="1" t="str">
        <f t="shared" si="96"/>
        <v>Ok</v>
      </c>
      <c r="AA676" s="1">
        <f t="shared" si="91"/>
        <v>-1000</v>
      </c>
      <c r="AB676" s="1" t="str">
        <f t="shared" si="97"/>
        <v>ok</v>
      </c>
      <c r="AC676" s="1" t="str">
        <f t="shared" si="98"/>
        <v>Not Returned</v>
      </c>
    </row>
    <row r="677" spans="1:29" x14ac:dyDescent="0.45">
      <c r="A677" s="1" t="s">
        <v>1176</v>
      </c>
      <c r="B677" s="2" cm="1">
        <f t="array" ref="B677:D677">DATEVALUE(VLOOKUP(A677,Raw_Data!A676:D2676,{2,3,4},0))</f>
        <v>45597</v>
      </c>
      <c r="C677" s="2">
        <v>45598</v>
      </c>
      <c r="D677" s="2">
        <v>45601</v>
      </c>
      <c r="E677" s="1" t="s">
        <v>2588</v>
      </c>
      <c r="F677" s="1" t="s">
        <v>2607</v>
      </c>
      <c r="G677" s="1" t="s">
        <v>41</v>
      </c>
      <c r="H677" s="1" t="s">
        <v>128</v>
      </c>
      <c r="I677" s="1" t="s">
        <v>129</v>
      </c>
      <c r="J677" s="1">
        <v>0</v>
      </c>
      <c r="K677" s="1">
        <v>2000</v>
      </c>
      <c r="L677" s="1">
        <f t="shared" si="92"/>
        <v>0</v>
      </c>
      <c r="M677" s="1" t="s">
        <v>29</v>
      </c>
      <c r="N677" s="1" t="s">
        <v>30</v>
      </c>
      <c r="O677" s="1" t="s">
        <v>44</v>
      </c>
      <c r="P677" s="1" t="s">
        <v>85</v>
      </c>
      <c r="Q677" s="1" t="s">
        <v>33</v>
      </c>
      <c r="R677" s="1" t="s">
        <v>2620</v>
      </c>
      <c r="S677" s="1" t="s">
        <v>2620</v>
      </c>
      <c r="T677" s="1">
        <v>3</v>
      </c>
      <c r="U677" s="1" t="str">
        <f t="shared" si="90"/>
        <v>Keep</v>
      </c>
      <c r="V677" s="1" t="str">
        <f t="shared" si="93"/>
        <v>Fix</v>
      </c>
      <c r="W677" s="1" t="str">
        <f>IF(Raw_Data!K677=0,"Missing","Valid")</f>
        <v>Valid</v>
      </c>
      <c r="X677" s="3" t="str">
        <f t="shared" si="94"/>
        <v>OK</v>
      </c>
      <c r="Y677" s="1" t="str">
        <f t="shared" si="95"/>
        <v>Ok</v>
      </c>
      <c r="Z677" s="1" t="str">
        <f t="shared" si="96"/>
        <v>Ok</v>
      </c>
      <c r="AA677" s="1">
        <f t="shared" si="91"/>
        <v>0</v>
      </c>
      <c r="AB677" s="1" t="str">
        <f t="shared" si="97"/>
        <v>ok</v>
      </c>
      <c r="AC677" s="1" t="str">
        <f t="shared" si="98"/>
        <v>Not Returned</v>
      </c>
    </row>
    <row r="678" spans="1:29" x14ac:dyDescent="0.45">
      <c r="A678" s="1" t="s">
        <v>1177</v>
      </c>
      <c r="B678" s="2" cm="1">
        <f t="array" ref="B678:D678">DATEVALUE(VLOOKUP(A678,Raw_Data!A677:D2677,{2,3,4},0))</f>
        <v>45486</v>
      </c>
      <c r="C678" s="2">
        <v>45488</v>
      </c>
      <c r="D678" s="2">
        <v>45491</v>
      </c>
      <c r="E678" s="1" t="s">
        <v>2535</v>
      </c>
      <c r="F678" s="1" t="s">
        <v>147</v>
      </c>
      <c r="G678" s="1" t="s">
        <v>147</v>
      </c>
      <c r="H678" s="1" t="s">
        <v>42</v>
      </c>
      <c r="I678" s="1" t="s">
        <v>122</v>
      </c>
      <c r="J678" s="1">
        <v>0</v>
      </c>
      <c r="K678" s="1">
        <v>100</v>
      </c>
      <c r="L678" s="1">
        <f t="shared" si="92"/>
        <v>0</v>
      </c>
      <c r="M678" s="1" t="s">
        <v>2619</v>
      </c>
      <c r="N678" s="1" t="s">
        <v>30</v>
      </c>
      <c r="O678" s="1" t="s">
        <v>44</v>
      </c>
      <c r="P678" s="1" t="s">
        <v>58</v>
      </c>
      <c r="Q678" s="1" t="s">
        <v>45</v>
      </c>
      <c r="R678" s="1" t="s">
        <v>46</v>
      </c>
      <c r="S678" s="1" t="s">
        <v>2621</v>
      </c>
      <c r="T678" s="1">
        <v>3</v>
      </c>
      <c r="U678" s="1" t="str">
        <f t="shared" si="90"/>
        <v>Keep</v>
      </c>
      <c r="V678" s="1" t="str">
        <f t="shared" si="93"/>
        <v>Fix</v>
      </c>
      <c r="W678" s="1" t="str">
        <f>IF(Raw_Data!K678=0,"Missing","Valid")</f>
        <v>Valid</v>
      </c>
      <c r="X678" s="3" t="str">
        <f t="shared" si="94"/>
        <v>OK</v>
      </c>
      <c r="Y678" s="1" t="str">
        <f t="shared" si="95"/>
        <v>Ok</v>
      </c>
      <c r="Z678" s="1" t="str">
        <f t="shared" si="96"/>
        <v>Ok</v>
      </c>
      <c r="AA678" s="1">
        <f t="shared" si="91"/>
        <v>0</v>
      </c>
      <c r="AB678" s="1" t="str">
        <f t="shared" si="97"/>
        <v>ok</v>
      </c>
      <c r="AC678" s="1" t="str">
        <f t="shared" si="98"/>
        <v>Unknwon</v>
      </c>
    </row>
    <row r="679" spans="1:29" x14ac:dyDescent="0.45">
      <c r="A679" s="1" t="s">
        <v>1178</v>
      </c>
      <c r="B679" s="2" cm="1">
        <f t="array" ref="B679:D679">DATEVALUE(VLOOKUP(A679,Raw_Data!A678:D2678,{2,3,4},0))</f>
        <v>45493</v>
      </c>
      <c r="C679" s="2">
        <v>45491</v>
      </c>
      <c r="D679" s="2">
        <v>45498</v>
      </c>
      <c r="E679" s="1" t="s">
        <v>2546</v>
      </c>
      <c r="F679" s="1" t="s">
        <v>2609</v>
      </c>
      <c r="G679" s="1" t="s">
        <v>116</v>
      </c>
      <c r="H679" s="1" t="s">
        <v>71</v>
      </c>
      <c r="I679" s="1" t="s">
        <v>72</v>
      </c>
      <c r="J679" s="1">
        <v>3</v>
      </c>
      <c r="K679" s="1">
        <v>500</v>
      </c>
      <c r="L679" s="1">
        <f t="shared" si="92"/>
        <v>1500</v>
      </c>
      <c r="M679" s="1" t="s">
        <v>2619</v>
      </c>
      <c r="N679" s="1" t="s">
        <v>57</v>
      </c>
      <c r="O679" s="1" t="s">
        <v>31</v>
      </c>
      <c r="P679" s="1" t="s">
        <v>58</v>
      </c>
      <c r="Q679" s="1" t="s">
        <v>45</v>
      </c>
      <c r="R679" s="1" t="s">
        <v>46</v>
      </c>
      <c r="S679" s="1" t="s">
        <v>47</v>
      </c>
      <c r="T679" s="1">
        <v>7</v>
      </c>
      <c r="U679" s="1" t="str">
        <f t="shared" si="90"/>
        <v>Keep</v>
      </c>
      <c r="V679" s="1" t="str">
        <f t="shared" si="93"/>
        <v>Ok</v>
      </c>
      <c r="W679" s="1" t="str">
        <f>IF(Raw_Data!K679=0,"Missing","Valid")</f>
        <v>Valid</v>
      </c>
      <c r="X679" s="3" t="str">
        <f t="shared" si="94"/>
        <v>Dispatch Error</v>
      </c>
      <c r="Y679" s="1" t="str">
        <f t="shared" si="95"/>
        <v>Ok</v>
      </c>
      <c r="Z679" s="1" t="str">
        <f t="shared" si="96"/>
        <v>Ok</v>
      </c>
      <c r="AA679" s="1">
        <f t="shared" si="91"/>
        <v>1500</v>
      </c>
      <c r="AB679" s="1" t="str">
        <f t="shared" si="97"/>
        <v>ok</v>
      </c>
      <c r="AC679" s="1" t="str">
        <f t="shared" si="98"/>
        <v>Late Delivery</v>
      </c>
    </row>
    <row r="680" spans="1:29" x14ac:dyDescent="0.45">
      <c r="A680" s="1" t="s">
        <v>1179</v>
      </c>
      <c r="B680" s="2" cm="1">
        <f t="array" ref="B680:D680">DATEVALUE(VLOOKUP(A680,Raw_Data!A679:D2679,{2,3,4},0))</f>
        <v>45545</v>
      </c>
      <c r="C680" s="2">
        <v>45544</v>
      </c>
      <c r="D680" s="2">
        <v>45548</v>
      </c>
      <c r="E680" s="1" t="s">
        <v>2542</v>
      </c>
      <c r="F680" s="1" t="s">
        <v>2606</v>
      </c>
      <c r="G680" s="1" t="s">
        <v>26</v>
      </c>
      <c r="H680" s="1" t="s">
        <v>71</v>
      </c>
      <c r="I680" s="1" t="s">
        <v>117</v>
      </c>
      <c r="J680" s="1">
        <v>1</v>
      </c>
      <c r="K680" s="1">
        <v>100</v>
      </c>
      <c r="L680" s="1">
        <f t="shared" si="92"/>
        <v>100</v>
      </c>
      <c r="M680" s="1" t="s">
        <v>29</v>
      </c>
      <c r="N680" s="1" t="s">
        <v>30</v>
      </c>
      <c r="O680" s="1" t="s">
        <v>31</v>
      </c>
      <c r="P680" s="1" t="s">
        <v>58</v>
      </c>
      <c r="Q680" s="1" t="s">
        <v>33</v>
      </c>
      <c r="R680" s="1" t="s">
        <v>2620</v>
      </c>
      <c r="S680" s="1" t="s">
        <v>2620</v>
      </c>
      <c r="T680" s="1">
        <v>4</v>
      </c>
      <c r="U680" s="1" t="str">
        <f t="shared" si="90"/>
        <v>Keep</v>
      </c>
      <c r="V680" s="1" t="str">
        <f t="shared" si="93"/>
        <v>Ok</v>
      </c>
      <c r="W680" s="1" t="str">
        <f>IF(Raw_Data!K680=0,"Missing","Valid")</f>
        <v>Valid</v>
      </c>
      <c r="X680" s="3" t="str">
        <f t="shared" si="94"/>
        <v>Dispatch Error</v>
      </c>
      <c r="Y680" s="1" t="str">
        <f t="shared" si="95"/>
        <v>Ok</v>
      </c>
      <c r="Z680" s="1" t="str">
        <f t="shared" si="96"/>
        <v>Ok</v>
      </c>
      <c r="AA680" s="1">
        <f t="shared" si="91"/>
        <v>100</v>
      </c>
      <c r="AB680" s="1" t="str">
        <f t="shared" si="97"/>
        <v>ok</v>
      </c>
      <c r="AC680" s="1" t="str">
        <f t="shared" si="98"/>
        <v>Not Returned</v>
      </c>
    </row>
    <row r="681" spans="1:29" x14ac:dyDescent="0.45">
      <c r="A681" s="1" t="s">
        <v>1180</v>
      </c>
      <c r="B681" s="2" cm="1">
        <f t="array" ref="B681:D681">DATEVALUE(VLOOKUP(A681,Raw_Data!A680:D2680,{2,3,4},0))</f>
        <v>45495</v>
      </c>
      <c r="C681" s="2">
        <v>45494</v>
      </c>
      <c r="D681" s="2">
        <v>45497</v>
      </c>
      <c r="E681" s="1" t="s">
        <v>2587</v>
      </c>
      <c r="F681" s="1" t="s">
        <v>147</v>
      </c>
      <c r="G681" s="1" t="s">
        <v>147</v>
      </c>
      <c r="H681" s="1" t="s">
        <v>128</v>
      </c>
      <c r="I681" s="1" t="s">
        <v>169</v>
      </c>
      <c r="J681" s="1">
        <v>0</v>
      </c>
      <c r="K681" s="1">
        <v>0</v>
      </c>
      <c r="L681" s="1">
        <f t="shared" si="92"/>
        <v>0</v>
      </c>
      <c r="M681" s="1" t="s">
        <v>56</v>
      </c>
      <c r="N681" s="1" t="s">
        <v>30</v>
      </c>
      <c r="O681" s="1" t="s">
        <v>44</v>
      </c>
      <c r="P681" s="1" t="s">
        <v>58</v>
      </c>
      <c r="Q681" s="1" t="s">
        <v>45</v>
      </c>
      <c r="R681" s="1" t="s">
        <v>46</v>
      </c>
      <c r="S681" s="1" t="s">
        <v>254</v>
      </c>
      <c r="T681" s="1">
        <v>3</v>
      </c>
      <c r="U681" s="1" t="str">
        <f t="shared" si="90"/>
        <v>Keep</v>
      </c>
      <c r="V681" s="1" t="str">
        <f t="shared" si="93"/>
        <v>Fix</v>
      </c>
      <c r="W681" s="1" t="str">
        <f>IF(Raw_Data!K681=0,"Missing","Valid")</f>
        <v>Missing</v>
      </c>
      <c r="X681" s="3" t="str">
        <f t="shared" si="94"/>
        <v>Dispatch Error</v>
      </c>
      <c r="Y681" s="1" t="str">
        <f t="shared" si="95"/>
        <v>Fix</v>
      </c>
      <c r="Z681" s="1" t="str">
        <f t="shared" si="96"/>
        <v>Ok</v>
      </c>
      <c r="AA681" s="1">
        <f t="shared" si="91"/>
        <v>0</v>
      </c>
      <c r="AB681" s="1" t="str">
        <f t="shared" si="97"/>
        <v>ok</v>
      </c>
      <c r="AC681" s="1" t="str">
        <f t="shared" si="98"/>
        <v>Damaged</v>
      </c>
    </row>
    <row r="682" spans="1:29" x14ac:dyDescent="0.45">
      <c r="A682" s="1" t="s">
        <v>1181</v>
      </c>
      <c r="B682" s="2" cm="1">
        <f t="array" ref="B682:D682">DATEVALUE(VLOOKUP(A682,Raw_Data!A681:D2681,{2,3,4},0))</f>
        <v>45536</v>
      </c>
      <c r="C682" s="2">
        <v>45534</v>
      </c>
      <c r="D682" s="2">
        <v>45534</v>
      </c>
      <c r="E682" s="1" t="s">
        <v>2593</v>
      </c>
      <c r="F682" s="1" t="s">
        <v>53</v>
      </c>
      <c r="G682" s="1" t="s">
        <v>54</v>
      </c>
      <c r="H682" s="1" t="s">
        <v>71</v>
      </c>
      <c r="I682" s="1" t="s">
        <v>92</v>
      </c>
      <c r="J682" s="1">
        <v>1</v>
      </c>
      <c r="K682" s="1">
        <v>500</v>
      </c>
      <c r="L682" s="1">
        <f t="shared" si="92"/>
        <v>500</v>
      </c>
      <c r="M682" s="1" t="s">
        <v>63</v>
      </c>
      <c r="N682" s="1" t="s">
        <v>93</v>
      </c>
      <c r="O682" s="1" t="s">
        <v>31</v>
      </c>
      <c r="P682" s="1" t="s">
        <v>32</v>
      </c>
      <c r="Q682" s="1" t="s">
        <v>45</v>
      </c>
      <c r="R682" s="1" t="s">
        <v>2620</v>
      </c>
      <c r="S682" s="1" t="s">
        <v>2620</v>
      </c>
      <c r="T682" s="1">
        <v>0</v>
      </c>
      <c r="U682" s="1" t="str">
        <f t="shared" si="90"/>
        <v>Keep</v>
      </c>
      <c r="V682" s="1" t="str">
        <f t="shared" si="93"/>
        <v>Ok</v>
      </c>
      <c r="W682" s="1" t="str">
        <f>IF(Raw_Data!K682=0,"Missing","Valid")</f>
        <v>Valid</v>
      </c>
      <c r="X682" s="3" t="str">
        <f t="shared" si="94"/>
        <v>Dispatch Error</v>
      </c>
      <c r="Y682" s="1" t="str">
        <f t="shared" si="95"/>
        <v>Ok</v>
      </c>
      <c r="Z682" s="1" t="str">
        <f t="shared" si="96"/>
        <v>Ok</v>
      </c>
      <c r="AA682" s="1">
        <f t="shared" si="91"/>
        <v>500</v>
      </c>
      <c r="AB682" s="1" t="str">
        <f t="shared" si="97"/>
        <v>ok</v>
      </c>
      <c r="AC682" s="1" t="str">
        <f t="shared" si="98"/>
        <v>Not Returned</v>
      </c>
    </row>
    <row r="683" spans="1:29" x14ac:dyDescent="0.45">
      <c r="A683" s="1" t="s">
        <v>1182</v>
      </c>
      <c r="B683" s="2" cm="1">
        <f t="array" ref="B683:D683">DATEVALUE(VLOOKUP(A683,Raw_Data!A682:D2682,{2,3,4},0))</f>
        <v>45598</v>
      </c>
      <c r="C683" s="2">
        <v>45596</v>
      </c>
      <c r="D683" s="2">
        <v>45598</v>
      </c>
      <c r="E683" s="1" t="s">
        <v>2555</v>
      </c>
      <c r="F683" s="1" t="s">
        <v>2607</v>
      </c>
      <c r="G683" s="1" t="s">
        <v>41</v>
      </c>
      <c r="H683" s="1" t="s">
        <v>128</v>
      </c>
      <c r="I683" s="1" t="s">
        <v>129</v>
      </c>
      <c r="J683" s="1">
        <v>0</v>
      </c>
      <c r="K683" s="1">
        <v>500</v>
      </c>
      <c r="L683" s="1">
        <f t="shared" si="92"/>
        <v>0</v>
      </c>
      <c r="M683" s="1" t="s">
        <v>29</v>
      </c>
      <c r="N683" s="1" t="s">
        <v>57</v>
      </c>
      <c r="O683" s="1" t="s">
        <v>31</v>
      </c>
      <c r="P683" s="1" t="s">
        <v>85</v>
      </c>
      <c r="Q683" s="1" t="s">
        <v>33</v>
      </c>
      <c r="R683" s="1" t="s">
        <v>34</v>
      </c>
      <c r="S683" s="1" t="s">
        <v>2620</v>
      </c>
      <c r="T683" s="1">
        <v>2</v>
      </c>
      <c r="U683" s="1" t="str">
        <f t="shared" si="90"/>
        <v>Keep</v>
      </c>
      <c r="V683" s="1" t="str">
        <f t="shared" si="93"/>
        <v>Fix</v>
      </c>
      <c r="W683" s="1" t="str">
        <f>IF(Raw_Data!K683=0,"Missing","Valid")</f>
        <v>Valid</v>
      </c>
      <c r="X683" s="3" t="str">
        <f t="shared" si="94"/>
        <v>Dispatch Error</v>
      </c>
      <c r="Y683" s="1" t="str">
        <f t="shared" si="95"/>
        <v>Ok</v>
      </c>
      <c r="Z683" s="1" t="str">
        <f t="shared" si="96"/>
        <v>Ok</v>
      </c>
      <c r="AA683" s="1">
        <f t="shared" si="91"/>
        <v>0</v>
      </c>
      <c r="AB683" s="1" t="str">
        <f t="shared" si="97"/>
        <v>ok</v>
      </c>
      <c r="AC683" s="1" t="str">
        <f t="shared" si="98"/>
        <v>Not Returned</v>
      </c>
    </row>
    <row r="684" spans="1:29" x14ac:dyDescent="0.45">
      <c r="A684" s="1" t="s">
        <v>1183</v>
      </c>
      <c r="B684" s="2" cm="1">
        <f t="array" ref="B684:D684">DATEVALUE(VLOOKUP(A684,Raw_Data!A683:D2683,{2,3,4},0))</f>
        <v>45584</v>
      </c>
      <c r="C684" s="2">
        <v>45582</v>
      </c>
      <c r="D684" s="2">
        <v>45587</v>
      </c>
      <c r="E684" s="1" t="s">
        <v>2562</v>
      </c>
      <c r="F684" s="1" t="s">
        <v>53</v>
      </c>
      <c r="G684" s="1" t="s">
        <v>54</v>
      </c>
      <c r="H684" s="1" t="s">
        <v>71</v>
      </c>
      <c r="I684" s="1" t="s">
        <v>117</v>
      </c>
      <c r="J684" s="1">
        <v>-1</v>
      </c>
      <c r="K684" s="1">
        <v>500</v>
      </c>
      <c r="L684" s="1">
        <f t="shared" si="92"/>
        <v>-500</v>
      </c>
      <c r="M684" s="1" t="s">
        <v>56</v>
      </c>
      <c r="N684" s="1" t="s">
        <v>93</v>
      </c>
      <c r="O684" s="1" t="s">
        <v>79</v>
      </c>
      <c r="P684" s="1" t="s">
        <v>85</v>
      </c>
      <c r="Q684" s="1" t="s">
        <v>45</v>
      </c>
      <c r="R684" s="1" t="s">
        <v>34</v>
      </c>
      <c r="S684" s="1" t="s">
        <v>2620</v>
      </c>
      <c r="T684" s="1">
        <v>5</v>
      </c>
      <c r="U684" s="1" t="str">
        <f t="shared" si="90"/>
        <v>Keep</v>
      </c>
      <c r="V684" s="1" t="str">
        <f t="shared" si="93"/>
        <v>Fix</v>
      </c>
      <c r="W684" s="1" t="str">
        <f>IF(Raw_Data!K684=0,"Missing","Valid")</f>
        <v>Valid</v>
      </c>
      <c r="X684" s="3" t="str">
        <f t="shared" si="94"/>
        <v>Dispatch Error</v>
      </c>
      <c r="Y684" s="1" t="str">
        <f t="shared" si="95"/>
        <v>Ok</v>
      </c>
      <c r="Z684" s="1" t="str">
        <f t="shared" si="96"/>
        <v>Ok</v>
      </c>
      <c r="AA684" s="1">
        <f t="shared" si="91"/>
        <v>-500</v>
      </c>
      <c r="AB684" s="1" t="str">
        <f t="shared" si="97"/>
        <v>ok</v>
      </c>
      <c r="AC684" s="1" t="str">
        <f t="shared" si="98"/>
        <v>Not Returned</v>
      </c>
    </row>
    <row r="685" spans="1:29" x14ac:dyDescent="0.45">
      <c r="A685" s="1" t="s">
        <v>1184</v>
      </c>
      <c r="B685" s="2" cm="1">
        <f t="array" ref="B685:D685">DATEVALUE(VLOOKUP(A685,Raw_Data!A684:D2684,{2,3,4},0))</f>
        <v>45482</v>
      </c>
      <c r="C685" s="2">
        <v>45480</v>
      </c>
      <c r="D685" s="2">
        <v>45486</v>
      </c>
      <c r="E685" s="1" t="s">
        <v>2601</v>
      </c>
      <c r="F685" s="1" t="s">
        <v>2609</v>
      </c>
      <c r="G685" s="1" t="s">
        <v>116</v>
      </c>
      <c r="H685" s="1" t="s">
        <v>128</v>
      </c>
      <c r="I685" s="1" t="s">
        <v>231</v>
      </c>
      <c r="J685" s="1">
        <v>2</v>
      </c>
      <c r="K685" s="1">
        <v>500</v>
      </c>
      <c r="L685" s="1">
        <f t="shared" si="92"/>
        <v>1000</v>
      </c>
      <c r="M685" s="1" t="s">
        <v>2619</v>
      </c>
      <c r="N685" s="1" t="s">
        <v>93</v>
      </c>
      <c r="O685" s="1" t="s">
        <v>44</v>
      </c>
      <c r="P685" s="1" t="s">
        <v>32</v>
      </c>
      <c r="Q685" s="1" t="s">
        <v>45</v>
      </c>
      <c r="R685" s="1" t="s">
        <v>2620</v>
      </c>
      <c r="S685" s="1" t="s">
        <v>2620</v>
      </c>
      <c r="T685" s="1">
        <v>6</v>
      </c>
      <c r="U685" s="1" t="str">
        <f t="shared" si="90"/>
        <v>Keep</v>
      </c>
      <c r="V685" s="1" t="str">
        <f t="shared" si="93"/>
        <v>Ok</v>
      </c>
      <c r="W685" s="1" t="str">
        <f>IF(Raw_Data!K685=0,"Missing","Valid")</f>
        <v>Valid</v>
      </c>
      <c r="X685" s="3" t="str">
        <f t="shared" si="94"/>
        <v>Dispatch Error</v>
      </c>
      <c r="Y685" s="1" t="str">
        <f t="shared" si="95"/>
        <v>Ok</v>
      </c>
      <c r="Z685" s="1" t="str">
        <f t="shared" si="96"/>
        <v>Ok</v>
      </c>
      <c r="AA685" s="1">
        <f t="shared" si="91"/>
        <v>1000</v>
      </c>
      <c r="AB685" s="1" t="str">
        <f t="shared" si="97"/>
        <v>ok</v>
      </c>
      <c r="AC685" s="1" t="str">
        <f t="shared" si="98"/>
        <v>Not Returned</v>
      </c>
    </row>
    <row r="686" spans="1:29" x14ac:dyDescent="0.45">
      <c r="A686" s="1" t="s">
        <v>1185</v>
      </c>
      <c r="B686" s="2" cm="1">
        <f t="array" ref="B686:D686">DATEVALUE(VLOOKUP(A686,Raw_Data!A685:D2685,{2,3,4},0))</f>
        <v>45505</v>
      </c>
      <c r="C686" s="2">
        <v>45506</v>
      </c>
      <c r="D686" s="2">
        <v>45509</v>
      </c>
      <c r="E686" s="1" t="s">
        <v>2598</v>
      </c>
      <c r="F686" s="1" t="s">
        <v>2606</v>
      </c>
      <c r="G686" s="1" t="s">
        <v>26</v>
      </c>
      <c r="H686" s="1" t="s">
        <v>128</v>
      </c>
      <c r="I686" s="1" t="s">
        <v>169</v>
      </c>
      <c r="J686" s="1">
        <v>3</v>
      </c>
      <c r="K686" s="1">
        <v>1000</v>
      </c>
      <c r="L686" s="1">
        <f t="shared" si="92"/>
        <v>3000</v>
      </c>
      <c r="M686" s="1" t="s">
        <v>29</v>
      </c>
      <c r="N686" s="1" t="s">
        <v>57</v>
      </c>
      <c r="O686" s="1" t="s">
        <v>44</v>
      </c>
      <c r="P686" s="1" t="s">
        <v>85</v>
      </c>
      <c r="Q686" s="1" t="s">
        <v>33</v>
      </c>
      <c r="R686" s="1" t="s">
        <v>2620</v>
      </c>
      <c r="S686" s="1" t="s">
        <v>2620</v>
      </c>
      <c r="T686" s="1">
        <v>3</v>
      </c>
      <c r="U686" s="1" t="str">
        <f t="shared" si="90"/>
        <v>Keep</v>
      </c>
      <c r="V686" s="1" t="str">
        <f t="shared" si="93"/>
        <v>Ok</v>
      </c>
      <c r="W686" s="1" t="str">
        <f>IF(Raw_Data!K686=0,"Missing","Valid")</f>
        <v>Valid</v>
      </c>
      <c r="X686" s="3" t="str">
        <f t="shared" si="94"/>
        <v>OK</v>
      </c>
      <c r="Y686" s="1" t="str">
        <f t="shared" si="95"/>
        <v>Ok</v>
      </c>
      <c r="Z686" s="1" t="str">
        <f t="shared" si="96"/>
        <v>Ok</v>
      </c>
      <c r="AA686" s="1">
        <f t="shared" si="91"/>
        <v>3000</v>
      </c>
      <c r="AB686" s="1" t="str">
        <f t="shared" si="97"/>
        <v>ok</v>
      </c>
      <c r="AC686" s="1" t="str">
        <f t="shared" si="98"/>
        <v>Not Returned</v>
      </c>
    </row>
    <row r="687" spans="1:29" x14ac:dyDescent="0.45">
      <c r="A687" s="1" t="s">
        <v>1186</v>
      </c>
      <c r="B687" s="2" cm="1">
        <f t="array" ref="B687:D687">DATEVALUE(VLOOKUP(A687,Raw_Data!A686:D2686,{2,3,4},0))</f>
        <v>45548</v>
      </c>
      <c r="C687" s="2">
        <v>45550</v>
      </c>
      <c r="D687" s="2">
        <v>45552</v>
      </c>
      <c r="E687" s="1" t="s">
        <v>2568</v>
      </c>
      <c r="F687" s="1" t="s">
        <v>69</v>
      </c>
      <c r="G687" s="1" t="s">
        <v>70</v>
      </c>
      <c r="H687" s="1" t="s">
        <v>42</v>
      </c>
      <c r="I687" s="1" t="s">
        <v>122</v>
      </c>
      <c r="J687" s="1">
        <v>3</v>
      </c>
      <c r="K687" s="1">
        <v>1000</v>
      </c>
      <c r="L687" s="1">
        <f t="shared" si="92"/>
        <v>3000</v>
      </c>
      <c r="M687" s="1" t="s">
        <v>63</v>
      </c>
      <c r="N687" s="1" t="s">
        <v>93</v>
      </c>
      <c r="O687" s="1" t="s">
        <v>44</v>
      </c>
      <c r="P687" s="1" t="s">
        <v>85</v>
      </c>
      <c r="Q687" s="1" t="s">
        <v>33</v>
      </c>
      <c r="R687" s="1" t="s">
        <v>2620</v>
      </c>
      <c r="S687" s="1" t="s">
        <v>2620</v>
      </c>
      <c r="T687" s="1">
        <v>2</v>
      </c>
      <c r="U687" s="1" t="str">
        <f t="shared" si="90"/>
        <v>Keep</v>
      </c>
      <c r="V687" s="1" t="str">
        <f t="shared" si="93"/>
        <v>Ok</v>
      </c>
      <c r="W687" s="1" t="str">
        <f>IF(Raw_Data!K687=0,"Missing","Valid")</f>
        <v>Valid</v>
      </c>
      <c r="X687" s="3" t="str">
        <f t="shared" si="94"/>
        <v>OK</v>
      </c>
      <c r="Y687" s="1" t="str">
        <f t="shared" si="95"/>
        <v>Ok</v>
      </c>
      <c r="Z687" s="1" t="str">
        <f t="shared" si="96"/>
        <v>Ok</v>
      </c>
      <c r="AA687" s="1">
        <f t="shared" si="91"/>
        <v>3000</v>
      </c>
      <c r="AB687" s="1" t="str">
        <f t="shared" si="97"/>
        <v>ok</v>
      </c>
      <c r="AC687" s="1" t="str">
        <f t="shared" si="98"/>
        <v>Not Returned</v>
      </c>
    </row>
    <row r="688" spans="1:29" x14ac:dyDescent="0.45">
      <c r="A688" s="1" t="s">
        <v>1187</v>
      </c>
      <c r="B688" s="2" cm="1">
        <f t="array" ref="B688:D688">DATEVALUE(VLOOKUP(A688,Raw_Data!A687:D2687,{2,3,4},0))</f>
        <v>45382</v>
      </c>
      <c r="C688" s="2">
        <v>45381</v>
      </c>
      <c r="D688" s="2">
        <v>45384</v>
      </c>
      <c r="E688" s="1" t="s">
        <v>2597</v>
      </c>
      <c r="F688" s="1" t="s">
        <v>2608</v>
      </c>
      <c r="G688" s="1" t="s">
        <v>41</v>
      </c>
      <c r="H688" s="1" t="s">
        <v>27</v>
      </c>
      <c r="I688" s="1" t="s">
        <v>28</v>
      </c>
      <c r="J688" s="1">
        <v>1</v>
      </c>
      <c r="K688" s="1">
        <v>0</v>
      </c>
      <c r="L688" s="1">
        <f t="shared" si="92"/>
        <v>0</v>
      </c>
      <c r="M688" s="1" t="s">
        <v>56</v>
      </c>
      <c r="N688" s="1" t="s">
        <v>57</v>
      </c>
      <c r="O688" s="1" t="s">
        <v>31</v>
      </c>
      <c r="P688" s="1" t="s">
        <v>85</v>
      </c>
      <c r="Q688" s="1" t="s">
        <v>45</v>
      </c>
      <c r="R688" s="1" t="s">
        <v>2620</v>
      </c>
      <c r="S688" s="1" t="s">
        <v>2620</v>
      </c>
      <c r="T688" s="1">
        <v>3</v>
      </c>
      <c r="U688" s="1" t="str">
        <f t="shared" si="90"/>
        <v>Keep</v>
      </c>
      <c r="V688" s="1" t="str">
        <f t="shared" si="93"/>
        <v>Ok</v>
      </c>
      <c r="W688" s="1" t="str">
        <f>IF(Raw_Data!K688=0,"Missing","Valid")</f>
        <v>Missing</v>
      </c>
      <c r="X688" s="3" t="str">
        <f t="shared" si="94"/>
        <v>Dispatch Error</v>
      </c>
      <c r="Y688" s="1" t="str">
        <f t="shared" si="95"/>
        <v>Fix</v>
      </c>
      <c r="Z688" s="1" t="str">
        <f t="shared" si="96"/>
        <v>Ok</v>
      </c>
      <c r="AA688" s="1">
        <f t="shared" si="91"/>
        <v>0</v>
      </c>
      <c r="AB688" s="1" t="str">
        <f t="shared" si="97"/>
        <v>ok</v>
      </c>
      <c r="AC688" s="1" t="str">
        <f t="shared" si="98"/>
        <v>Not Returned</v>
      </c>
    </row>
    <row r="689" spans="1:29" x14ac:dyDescent="0.45">
      <c r="A689" s="1" t="s">
        <v>1188</v>
      </c>
      <c r="B689" s="2" cm="1">
        <f t="array" ref="B689:D689">DATEVALUE(VLOOKUP(A689,Raw_Data!A688:D2688,{2,3,4},0))</f>
        <v>45341</v>
      </c>
      <c r="C689" s="2">
        <v>45339</v>
      </c>
      <c r="D689" s="2">
        <v>45340</v>
      </c>
      <c r="E689" s="1" t="s">
        <v>2542</v>
      </c>
      <c r="F689" s="1" t="s">
        <v>53</v>
      </c>
      <c r="G689" s="1" t="s">
        <v>54</v>
      </c>
      <c r="H689" s="1" t="s">
        <v>42</v>
      </c>
      <c r="I689" s="1" t="s">
        <v>43</v>
      </c>
      <c r="J689" s="1">
        <v>2</v>
      </c>
      <c r="K689" s="1">
        <v>2000</v>
      </c>
      <c r="L689" s="1">
        <f t="shared" si="92"/>
        <v>4000</v>
      </c>
      <c r="M689" s="1" t="s">
        <v>63</v>
      </c>
      <c r="N689" s="1" t="s">
        <v>93</v>
      </c>
      <c r="O689" s="1" t="s">
        <v>79</v>
      </c>
      <c r="P689" s="1" t="s">
        <v>32</v>
      </c>
      <c r="Q689" s="1" t="s">
        <v>45</v>
      </c>
      <c r="R689" s="1" t="s">
        <v>2620</v>
      </c>
      <c r="S689" s="1" t="s">
        <v>2620</v>
      </c>
      <c r="T689" s="1">
        <v>1</v>
      </c>
      <c r="U689" s="1" t="str">
        <f t="shared" si="90"/>
        <v>Keep</v>
      </c>
      <c r="V689" s="1" t="str">
        <f t="shared" si="93"/>
        <v>Ok</v>
      </c>
      <c r="W689" s="1" t="str">
        <f>IF(Raw_Data!K689=0,"Missing","Valid")</f>
        <v>Valid</v>
      </c>
      <c r="X689" s="3" t="str">
        <f t="shared" si="94"/>
        <v>Dispatch Error</v>
      </c>
      <c r="Y689" s="1" t="str">
        <f t="shared" si="95"/>
        <v>Ok</v>
      </c>
      <c r="Z689" s="1" t="str">
        <f t="shared" si="96"/>
        <v>Ok</v>
      </c>
      <c r="AA689" s="1">
        <f t="shared" si="91"/>
        <v>4000</v>
      </c>
      <c r="AB689" s="1" t="str">
        <f t="shared" si="97"/>
        <v>ok</v>
      </c>
      <c r="AC689" s="1" t="str">
        <f t="shared" si="98"/>
        <v>Not Returned</v>
      </c>
    </row>
    <row r="690" spans="1:29" x14ac:dyDescent="0.45">
      <c r="A690" s="1" t="s">
        <v>1189</v>
      </c>
      <c r="B690" s="2" cm="1">
        <f t="array" ref="B690:D690">DATEVALUE(VLOOKUP(A690,Raw_Data!A689:D2689,{2,3,4},0))</f>
        <v>45523</v>
      </c>
      <c r="C690" s="2">
        <v>45526</v>
      </c>
      <c r="D690" s="2">
        <v>45525</v>
      </c>
      <c r="E690" s="1" t="s">
        <v>2551</v>
      </c>
      <c r="F690" s="1" t="s">
        <v>147</v>
      </c>
      <c r="G690" s="1" t="s">
        <v>147</v>
      </c>
      <c r="H690" s="1" t="s">
        <v>128</v>
      </c>
      <c r="I690" s="1" t="s">
        <v>231</v>
      </c>
      <c r="J690" s="1">
        <v>-1</v>
      </c>
      <c r="K690" s="1">
        <v>0</v>
      </c>
      <c r="L690" s="1">
        <f t="shared" si="92"/>
        <v>0</v>
      </c>
      <c r="M690" s="1" t="s">
        <v>56</v>
      </c>
      <c r="N690" s="1" t="s">
        <v>57</v>
      </c>
      <c r="O690" s="1" t="s">
        <v>44</v>
      </c>
      <c r="P690" s="1" t="s">
        <v>58</v>
      </c>
      <c r="Q690" s="1" t="s">
        <v>33</v>
      </c>
      <c r="R690" s="1" t="s">
        <v>2620</v>
      </c>
      <c r="S690" s="1" t="s">
        <v>2620</v>
      </c>
      <c r="T690" s="1">
        <v>-1</v>
      </c>
      <c r="U690" s="1" t="str">
        <f t="shared" si="90"/>
        <v>Keep</v>
      </c>
      <c r="V690" s="1" t="str">
        <f t="shared" si="93"/>
        <v>Fix</v>
      </c>
      <c r="W690" s="1" t="str">
        <f>IF(Raw_Data!K690=0,"Missing","Valid")</f>
        <v>Missing</v>
      </c>
      <c r="X690" s="3" t="str">
        <f t="shared" si="94"/>
        <v>Delivery Before Dispatch</v>
      </c>
      <c r="Y690" s="1" t="str">
        <f t="shared" si="95"/>
        <v>Fix</v>
      </c>
      <c r="Z690" s="1" t="str">
        <f t="shared" si="96"/>
        <v>Ok</v>
      </c>
      <c r="AA690" s="1">
        <f t="shared" si="91"/>
        <v>0</v>
      </c>
      <c r="AB690" s="1" t="str">
        <f t="shared" si="97"/>
        <v>ok</v>
      </c>
      <c r="AC690" s="1" t="str">
        <f t="shared" si="98"/>
        <v>Not Returned</v>
      </c>
    </row>
    <row r="691" spans="1:29" x14ac:dyDescent="0.45">
      <c r="A691" s="1" t="s">
        <v>1190</v>
      </c>
      <c r="B691" s="2" cm="1">
        <f t="array" ref="B691:D691">DATEVALUE(VLOOKUP(A691,Raw_Data!A690:D2690,{2,3,4},0))</f>
        <v>45628</v>
      </c>
      <c r="C691" s="2">
        <v>45626</v>
      </c>
      <c r="D691" s="2">
        <v>45626</v>
      </c>
      <c r="E691" s="1" t="s">
        <v>2568</v>
      </c>
      <c r="F691" s="1" t="s">
        <v>2606</v>
      </c>
      <c r="G691" s="1" t="s">
        <v>26</v>
      </c>
      <c r="H691" s="1" t="s">
        <v>42</v>
      </c>
      <c r="I691" s="1" t="s">
        <v>43</v>
      </c>
      <c r="J691" s="1">
        <v>0</v>
      </c>
      <c r="K691" s="1">
        <v>0</v>
      </c>
      <c r="L691" s="1">
        <f t="shared" si="92"/>
        <v>0</v>
      </c>
      <c r="M691" s="1" t="s">
        <v>63</v>
      </c>
      <c r="N691" s="1" t="s">
        <v>57</v>
      </c>
      <c r="O691" s="1" t="s">
        <v>64</v>
      </c>
      <c r="P691" s="1" t="s">
        <v>58</v>
      </c>
      <c r="Q691" s="1" t="s">
        <v>45</v>
      </c>
      <c r="R691" s="1" t="s">
        <v>34</v>
      </c>
      <c r="S691" s="1" t="s">
        <v>2620</v>
      </c>
      <c r="T691" s="1">
        <v>0</v>
      </c>
      <c r="U691" s="1" t="str">
        <f t="shared" si="90"/>
        <v>Keep</v>
      </c>
      <c r="V691" s="1" t="str">
        <f t="shared" si="93"/>
        <v>Fix</v>
      </c>
      <c r="W691" s="1" t="str">
        <f>IF(Raw_Data!K691=0,"Missing","Valid")</f>
        <v>Missing</v>
      </c>
      <c r="X691" s="3" t="str">
        <f t="shared" si="94"/>
        <v>Dispatch Error</v>
      </c>
      <c r="Y691" s="1" t="str">
        <f t="shared" si="95"/>
        <v>Fix</v>
      </c>
      <c r="Z691" s="1" t="str">
        <f t="shared" si="96"/>
        <v>Ok</v>
      </c>
      <c r="AA691" s="1">
        <f t="shared" si="91"/>
        <v>0</v>
      </c>
      <c r="AB691" s="1" t="str">
        <f t="shared" si="97"/>
        <v>ok</v>
      </c>
      <c r="AC691" s="1" t="str">
        <f t="shared" si="98"/>
        <v>Not Returned</v>
      </c>
    </row>
    <row r="692" spans="1:29" x14ac:dyDescent="0.45">
      <c r="A692" s="1" t="s">
        <v>1191</v>
      </c>
      <c r="B692" s="2" cm="1">
        <f t="array" ref="B692:D692">DATEVALUE(VLOOKUP(A692,Raw_Data!A691:D2691,{2,3,4},0))</f>
        <v>45641</v>
      </c>
      <c r="C692" s="2">
        <v>45640</v>
      </c>
      <c r="D692" s="2">
        <v>45643</v>
      </c>
      <c r="E692" s="1" t="s">
        <v>2595</v>
      </c>
      <c r="F692" s="1" t="s">
        <v>53</v>
      </c>
      <c r="G692" s="1" t="s">
        <v>54</v>
      </c>
      <c r="H692" s="1" t="s">
        <v>27</v>
      </c>
      <c r="I692" s="1" t="s">
        <v>84</v>
      </c>
      <c r="J692" s="1">
        <v>1</v>
      </c>
      <c r="K692" s="1">
        <v>100</v>
      </c>
      <c r="L692" s="1">
        <f t="shared" si="92"/>
        <v>100</v>
      </c>
      <c r="M692" s="1" t="s">
        <v>2619</v>
      </c>
      <c r="N692" s="1" t="s">
        <v>93</v>
      </c>
      <c r="O692" s="1" t="s">
        <v>44</v>
      </c>
      <c r="P692" s="1" t="s">
        <v>58</v>
      </c>
      <c r="Q692" s="1" t="s">
        <v>33</v>
      </c>
      <c r="R692" s="1" t="s">
        <v>2620</v>
      </c>
      <c r="S692" s="1" t="s">
        <v>2620</v>
      </c>
      <c r="T692" s="1">
        <v>3</v>
      </c>
      <c r="U692" s="1" t="str">
        <f t="shared" si="90"/>
        <v>Keep</v>
      </c>
      <c r="V692" s="1" t="str">
        <f t="shared" si="93"/>
        <v>Ok</v>
      </c>
      <c r="W692" s="1" t="str">
        <f>IF(Raw_Data!K692=0,"Missing","Valid")</f>
        <v>Valid</v>
      </c>
      <c r="X692" s="3" t="str">
        <f t="shared" si="94"/>
        <v>Dispatch Error</v>
      </c>
      <c r="Y692" s="1" t="str">
        <f t="shared" si="95"/>
        <v>Ok</v>
      </c>
      <c r="Z692" s="1" t="str">
        <f t="shared" si="96"/>
        <v>Ok</v>
      </c>
      <c r="AA692" s="1">
        <f t="shared" si="91"/>
        <v>100</v>
      </c>
      <c r="AB692" s="1" t="str">
        <f t="shared" si="97"/>
        <v>ok</v>
      </c>
      <c r="AC692" s="1" t="str">
        <f t="shared" si="98"/>
        <v>Not Returned</v>
      </c>
    </row>
    <row r="693" spans="1:29" x14ac:dyDescent="0.45">
      <c r="A693" s="1" t="s">
        <v>1192</v>
      </c>
      <c r="B693" s="2" cm="1">
        <f t="array" ref="B693:D693">DATEVALUE(VLOOKUP(A693,Raw_Data!A692:D2692,{2,3,4},0))</f>
        <v>45546</v>
      </c>
      <c r="C693" s="2">
        <v>45549</v>
      </c>
      <c r="D693" s="2">
        <v>45554</v>
      </c>
      <c r="E693" s="1" t="s">
        <v>2530</v>
      </c>
      <c r="F693" s="1" t="s">
        <v>53</v>
      </c>
      <c r="G693" s="1" t="s">
        <v>54</v>
      </c>
      <c r="H693" s="1" t="s">
        <v>71</v>
      </c>
      <c r="I693" s="1" t="s">
        <v>72</v>
      </c>
      <c r="J693" s="1">
        <v>-1</v>
      </c>
      <c r="K693" s="1">
        <v>0</v>
      </c>
      <c r="L693" s="1">
        <f t="shared" si="92"/>
        <v>0</v>
      </c>
      <c r="M693" s="1" t="s">
        <v>63</v>
      </c>
      <c r="N693" s="1" t="s">
        <v>30</v>
      </c>
      <c r="O693" s="1" t="s">
        <v>79</v>
      </c>
      <c r="P693" s="1" t="s">
        <v>58</v>
      </c>
      <c r="Q693" s="1" t="s">
        <v>33</v>
      </c>
      <c r="R693" s="1" t="s">
        <v>34</v>
      </c>
      <c r="S693" s="1" t="s">
        <v>2620</v>
      </c>
      <c r="T693" s="1">
        <v>5</v>
      </c>
      <c r="U693" s="1" t="str">
        <f t="shared" si="90"/>
        <v>Keep</v>
      </c>
      <c r="V693" s="1" t="str">
        <f t="shared" si="93"/>
        <v>Fix</v>
      </c>
      <c r="W693" s="1" t="str">
        <f>IF(Raw_Data!K693=0,"Missing","Valid")</f>
        <v>Missing</v>
      </c>
      <c r="X693" s="3" t="str">
        <f t="shared" si="94"/>
        <v>OK</v>
      </c>
      <c r="Y693" s="1" t="str">
        <f t="shared" si="95"/>
        <v>Fix</v>
      </c>
      <c r="Z693" s="1" t="str">
        <f t="shared" si="96"/>
        <v>Ok</v>
      </c>
      <c r="AA693" s="1">
        <f t="shared" si="91"/>
        <v>0</v>
      </c>
      <c r="AB693" s="1" t="str">
        <f t="shared" si="97"/>
        <v>ok</v>
      </c>
      <c r="AC693" s="1" t="str">
        <f t="shared" si="98"/>
        <v>Not Returned</v>
      </c>
    </row>
    <row r="694" spans="1:29" x14ac:dyDescent="0.45">
      <c r="A694" s="1" t="s">
        <v>1193</v>
      </c>
      <c r="B694" s="2" cm="1">
        <f t="array" ref="B694:D694">DATEVALUE(VLOOKUP(A694,Raw_Data!A693:D2693,{2,3,4},0))</f>
        <v>45556</v>
      </c>
      <c r="C694" s="2">
        <v>45554</v>
      </c>
      <c r="D694" s="2">
        <v>45556</v>
      </c>
      <c r="E694" s="1" t="s">
        <v>2530</v>
      </c>
      <c r="F694" s="1" t="s">
        <v>2606</v>
      </c>
      <c r="G694" s="1" t="s">
        <v>26</v>
      </c>
      <c r="H694" s="1" t="s">
        <v>27</v>
      </c>
      <c r="I694" s="1" t="s">
        <v>84</v>
      </c>
      <c r="J694" s="1">
        <v>2</v>
      </c>
      <c r="K694" s="1">
        <v>500</v>
      </c>
      <c r="L694" s="1">
        <f t="shared" si="92"/>
        <v>1000</v>
      </c>
      <c r="M694" s="1" t="s">
        <v>29</v>
      </c>
      <c r="N694" s="1" t="s">
        <v>57</v>
      </c>
      <c r="O694" s="1" t="s">
        <v>31</v>
      </c>
      <c r="P694" s="1" t="s">
        <v>32</v>
      </c>
      <c r="Q694" s="1" t="s">
        <v>45</v>
      </c>
      <c r="R694" s="1" t="s">
        <v>34</v>
      </c>
      <c r="S694" s="1" t="s">
        <v>2620</v>
      </c>
      <c r="T694" s="1">
        <v>2</v>
      </c>
      <c r="U694" s="1" t="str">
        <f t="shared" si="90"/>
        <v>Keep</v>
      </c>
      <c r="V694" s="1" t="str">
        <f t="shared" si="93"/>
        <v>Ok</v>
      </c>
      <c r="W694" s="1" t="str">
        <f>IF(Raw_Data!K694=0,"Missing","Valid")</f>
        <v>Valid</v>
      </c>
      <c r="X694" s="3" t="str">
        <f t="shared" si="94"/>
        <v>Dispatch Error</v>
      </c>
      <c r="Y694" s="1" t="str">
        <f t="shared" si="95"/>
        <v>Ok</v>
      </c>
      <c r="Z694" s="1" t="str">
        <f t="shared" si="96"/>
        <v>Ok</v>
      </c>
      <c r="AA694" s="1">
        <f t="shared" si="91"/>
        <v>1000</v>
      </c>
      <c r="AB694" s="1" t="str">
        <f t="shared" si="97"/>
        <v>ok</v>
      </c>
      <c r="AC694" s="1" t="str">
        <f t="shared" si="98"/>
        <v>Not Returned</v>
      </c>
    </row>
    <row r="695" spans="1:29" x14ac:dyDescent="0.45">
      <c r="A695" s="1" t="s">
        <v>1194</v>
      </c>
      <c r="B695" s="2" cm="1">
        <f t="array" ref="B695:D695">DATEVALUE(VLOOKUP(A695,Raw_Data!A694:D2694,{2,3,4},0))</f>
        <v>45334</v>
      </c>
      <c r="C695" s="2">
        <v>45335</v>
      </c>
      <c r="D695" s="2">
        <v>45335</v>
      </c>
      <c r="E695" s="1" t="s">
        <v>2540</v>
      </c>
      <c r="F695" s="1" t="s">
        <v>2606</v>
      </c>
      <c r="G695" s="1" t="s">
        <v>26</v>
      </c>
      <c r="H695" s="1" t="s">
        <v>71</v>
      </c>
      <c r="I695" s="1" t="s">
        <v>72</v>
      </c>
      <c r="J695" s="1">
        <v>-1</v>
      </c>
      <c r="K695" s="1">
        <v>1000</v>
      </c>
      <c r="L695" s="1">
        <f t="shared" si="92"/>
        <v>-1000</v>
      </c>
      <c r="M695" s="1" t="s">
        <v>29</v>
      </c>
      <c r="N695" s="1" t="s">
        <v>57</v>
      </c>
      <c r="O695" s="1" t="s">
        <v>31</v>
      </c>
      <c r="P695" s="1" t="s">
        <v>85</v>
      </c>
      <c r="Q695" s="1" t="s">
        <v>45</v>
      </c>
      <c r="R695" s="1" t="s">
        <v>46</v>
      </c>
      <c r="S695" s="1" t="s">
        <v>47</v>
      </c>
      <c r="T695" s="1">
        <v>0</v>
      </c>
      <c r="U695" s="1" t="str">
        <f t="shared" si="90"/>
        <v>Keep</v>
      </c>
      <c r="V695" s="1" t="str">
        <f t="shared" si="93"/>
        <v>Fix</v>
      </c>
      <c r="W695" s="1" t="str">
        <f>IF(Raw_Data!K695=0,"Missing","Valid")</f>
        <v>Valid</v>
      </c>
      <c r="X695" s="3" t="str">
        <f t="shared" si="94"/>
        <v>OK</v>
      </c>
      <c r="Y695" s="1" t="str">
        <f t="shared" si="95"/>
        <v>Ok</v>
      </c>
      <c r="Z695" s="1" t="str">
        <f t="shared" si="96"/>
        <v>Ok</v>
      </c>
      <c r="AA695" s="1">
        <f t="shared" si="91"/>
        <v>-1000</v>
      </c>
      <c r="AB695" s="1" t="str">
        <f t="shared" si="97"/>
        <v>ok</v>
      </c>
      <c r="AC695" s="1" t="str">
        <f t="shared" si="98"/>
        <v>Late Delivery</v>
      </c>
    </row>
    <row r="696" spans="1:29" x14ac:dyDescent="0.45">
      <c r="A696" s="1" t="s">
        <v>1195</v>
      </c>
      <c r="B696" s="2" cm="1">
        <f t="array" ref="B696:D696">DATEVALUE(VLOOKUP(A696,Raw_Data!A695:D2695,{2,3,4},0))</f>
        <v>45562</v>
      </c>
      <c r="C696" s="2">
        <v>45561</v>
      </c>
      <c r="D696" s="2">
        <v>45561</v>
      </c>
      <c r="E696" s="1" t="s">
        <v>2575</v>
      </c>
      <c r="F696" s="1" t="s">
        <v>2609</v>
      </c>
      <c r="G696" s="1" t="s">
        <v>116</v>
      </c>
      <c r="H696" s="1" t="s">
        <v>42</v>
      </c>
      <c r="I696" s="1" t="s">
        <v>78</v>
      </c>
      <c r="J696" s="1">
        <v>1</v>
      </c>
      <c r="K696" s="1">
        <v>500</v>
      </c>
      <c r="L696" s="1">
        <f t="shared" si="92"/>
        <v>500</v>
      </c>
      <c r="M696" s="1" t="s">
        <v>29</v>
      </c>
      <c r="N696" s="1" t="s">
        <v>30</v>
      </c>
      <c r="O696" s="1" t="s">
        <v>44</v>
      </c>
      <c r="P696" s="1" t="s">
        <v>32</v>
      </c>
      <c r="Q696" s="1" t="s">
        <v>33</v>
      </c>
      <c r="R696" s="1" t="s">
        <v>2620</v>
      </c>
      <c r="S696" s="1" t="s">
        <v>2620</v>
      </c>
      <c r="T696" s="1">
        <v>0</v>
      </c>
      <c r="U696" s="1" t="str">
        <f t="shared" si="90"/>
        <v>Keep</v>
      </c>
      <c r="V696" s="1" t="str">
        <f t="shared" si="93"/>
        <v>Ok</v>
      </c>
      <c r="W696" s="1" t="str">
        <f>IF(Raw_Data!K696=0,"Missing","Valid")</f>
        <v>Valid</v>
      </c>
      <c r="X696" s="3" t="str">
        <f t="shared" si="94"/>
        <v>Dispatch Error</v>
      </c>
      <c r="Y696" s="1" t="str">
        <f t="shared" si="95"/>
        <v>Ok</v>
      </c>
      <c r="Z696" s="1" t="str">
        <f t="shared" si="96"/>
        <v>Ok</v>
      </c>
      <c r="AA696" s="1">
        <f t="shared" si="91"/>
        <v>500</v>
      </c>
      <c r="AB696" s="1" t="str">
        <f t="shared" si="97"/>
        <v>ok</v>
      </c>
      <c r="AC696" s="1" t="str">
        <f t="shared" si="98"/>
        <v>Not Returned</v>
      </c>
    </row>
    <row r="697" spans="1:29" x14ac:dyDescent="0.45">
      <c r="A697" s="1" t="s">
        <v>1196</v>
      </c>
      <c r="B697" s="2" cm="1">
        <f t="array" ref="B697:D697">DATEVALUE(VLOOKUP(A697,Raw_Data!A696:D2696,{2,3,4},0))</f>
        <v>45447</v>
      </c>
      <c r="C697" s="2">
        <v>45447</v>
      </c>
      <c r="D697" s="2">
        <v>45453</v>
      </c>
      <c r="E697" s="1" t="s">
        <v>2538</v>
      </c>
      <c r="F697" s="1" t="s">
        <v>69</v>
      </c>
      <c r="G697" s="1" t="s">
        <v>70</v>
      </c>
      <c r="H697" s="1" t="s">
        <v>71</v>
      </c>
      <c r="I697" s="1" t="s">
        <v>72</v>
      </c>
      <c r="J697" s="1">
        <v>0</v>
      </c>
      <c r="K697" s="1">
        <v>500</v>
      </c>
      <c r="L697" s="1">
        <f t="shared" si="92"/>
        <v>0</v>
      </c>
      <c r="M697" s="1" t="s">
        <v>2619</v>
      </c>
      <c r="N697" s="1" t="s">
        <v>30</v>
      </c>
      <c r="O697" s="1" t="s">
        <v>31</v>
      </c>
      <c r="P697" s="1" t="s">
        <v>85</v>
      </c>
      <c r="Q697" s="1" t="s">
        <v>33</v>
      </c>
      <c r="R697" s="1" t="s">
        <v>2620</v>
      </c>
      <c r="S697" s="1" t="s">
        <v>2620</v>
      </c>
      <c r="T697" s="1">
        <v>6</v>
      </c>
      <c r="U697" s="1" t="str">
        <f t="shared" si="90"/>
        <v>Keep</v>
      </c>
      <c r="V697" s="1" t="str">
        <f t="shared" si="93"/>
        <v>Fix</v>
      </c>
      <c r="W697" s="1" t="str">
        <f>IF(Raw_Data!K697=0,"Missing","Valid")</f>
        <v>Valid</v>
      </c>
      <c r="X697" s="3" t="str">
        <f t="shared" si="94"/>
        <v>OK</v>
      </c>
      <c r="Y697" s="1" t="str">
        <f t="shared" si="95"/>
        <v>Ok</v>
      </c>
      <c r="Z697" s="1" t="str">
        <f t="shared" si="96"/>
        <v>Ok</v>
      </c>
      <c r="AA697" s="1">
        <f t="shared" si="91"/>
        <v>0</v>
      </c>
      <c r="AB697" s="1" t="str">
        <f t="shared" si="97"/>
        <v>ok</v>
      </c>
      <c r="AC697" s="1" t="str">
        <f t="shared" si="98"/>
        <v>Not Returned</v>
      </c>
    </row>
    <row r="698" spans="1:29" x14ac:dyDescent="0.45">
      <c r="A698" s="1" t="s">
        <v>1197</v>
      </c>
      <c r="B698" s="2" cm="1">
        <f t="array" ref="B698:D698">DATEVALUE(VLOOKUP(A698,Raw_Data!A697:D2697,{2,3,4},0))</f>
        <v>45307</v>
      </c>
      <c r="C698" s="2">
        <v>45309</v>
      </c>
      <c r="D698" s="2">
        <v>45309</v>
      </c>
      <c r="E698" s="1" t="s">
        <v>2526</v>
      </c>
      <c r="F698" s="1" t="s">
        <v>168</v>
      </c>
      <c r="G698" s="1" t="s">
        <v>41</v>
      </c>
      <c r="H698" s="1" t="s">
        <v>27</v>
      </c>
      <c r="I698" s="1" t="s">
        <v>55</v>
      </c>
      <c r="J698" s="1">
        <v>1</v>
      </c>
      <c r="K698" s="1">
        <v>2000</v>
      </c>
      <c r="L698" s="1">
        <f t="shared" si="92"/>
        <v>2000</v>
      </c>
      <c r="M698" s="1" t="s">
        <v>29</v>
      </c>
      <c r="N698" s="1" t="s">
        <v>93</v>
      </c>
      <c r="O698" s="1" t="s">
        <v>31</v>
      </c>
      <c r="P698" s="1" t="s">
        <v>85</v>
      </c>
      <c r="Q698" s="1" t="s">
        <v>45</v>
      </c>
      <c r="R698" s="1" t="s">
        <v>34</v>
      </c>
      <c r="S698" s="1" t="s">
        <v>2620</v>
      </c>
      <c r="T698" s="1">
        <v>0</v>
      </c>
      <c r="U698" s="1" t="str">
        <f t="shared" si="90"/>
        <v>Keep</v>
      </c>
      <c r="V698" s="1" t="str">
        <f t="shared" si="93"/>
        <v>Ok</v>
      </c>
      <c r="W698" s="1" t="str">
        <f>IF(Raw_Data!K698=0,"Missing","Valid")</f>
        <v>Valid</v>
      </c>
      <c r="X698" s="3" t="str">
        <f t="shared" si="94"/>
        <v>OK</v>
      </c>
      <c r="Y698" s="1" t="str">
        <f t="shared" si="95"/>
        <v>Ok</v>
      </c>
      <c r="Z698" s="1" t="str">
        <f t="shared" si="96"/>
        <v>Ok</v>
      </c>
      <c r="AA698" s="1">
        <f t="shared" si="91"/>
        <v>2000</v>
      </c>
      <c r="AB698" s="1" t="str">
        <f t="shared" si="97"/>
        <v>ok</v>
      </c>
      <c r="AC698" s="1" t="str">
        <f t="shared" si="98"/>
        <v>Not Returned</v>
      </c>
    </row>
    <row r="699" spans="1:29" x14ac:dyDescent="0.45">
      <c r="A699" s="1" t="s">
        <v>1198</v>
      </c>
      <c r="B699" s="2" cm="1">
        <f t="array" ref="B699:D699">DATEVALUE(VLOOKUP(A699,Raw_Data!A698:D2698,{2,3,4},0))</f>
        <v>45336</v>
      </c>
      <c r="C699" s="2">
        <v>45339</v>
      </c>
      <c r="D699" s="2">
        <v>45344</v>
      </c>
      <c r="E699" s="1" t="s">
        <v>2586</v>
      </c>
      <c r="F699" s="1" t="s">
        <v>53</v>
      </c>
      <c r="G699" s="1" t="s">
        <v>54</v>
      </c>
      <c r="H699" s="1" t="s">
        <v>71</v>
      </c>
      <c r="I699" s="1" t="s">
        <v>92</v>
      </c>
      <c r="J699" s="1">
        <v>0</v>
      </c>
      <c r="K699" s="1">
        <v>1000</v>
      </c>
      <c r="L699" s="1">
        <f t="shared" si="92"/>
        <v>0</v>
      </c>
      <c r="M699" s="1" t="s">
        <v>63</v>
      </c>
      <c r="N699" s="1" t="s">
        <v>30</v>
      </c>
      <c r="O699" s="1" t="s">
        <v>31</v>
      </c>
      <c r="P699" s="1" t="s">
        <v>85</v>
      </c>
      <c r="Q699" s="1" t="s">
        <v>33</v>
      </c>
      <c r="R699" s="1" t="s">
        <v>34</v>
      </c>
      <c r="S699" s="1" t="s">
        <v>2620</v>
      </c>
      <c r="T699" s="1">
        <v>5</v>
      </c>
      <c r="U699" s="1" t="str">
        <f t="shared" si="90"/>
        <v>Keep</v>
      </c>
      <c r="V699" s="1" t="str">
        <f t="shared" si="93"/>
        <v>Fix</v>
      </c>
      <c r="W699" s="1" t="str">
        <f>IF(Raw_Data!K699=0,"Missing","Valid")</f>
        <v>Valid</v>
      </c>
      <c r="X699" s="3" t="str">
        <f t="shared" si="94"/>
        <v>OK</v>
      </c>
      <c r="Y699" s="1" t="str">
        <f t="shared" si="95"/>
        <v>Ok</v>
      </c>
      <c r="Z699" s="1" t="str">
        <f t="shared" si="96"/>
        <v>Ok</v>
      </c>
      <c r="AA699" s="1">
        <f t="shared" si="91"/>
        <v>0</v>
      </c>
      <c r="AB699" s="1" t="str">
        <f t="shared" si="97"/>
        <v>ok</v>
      </c>
      <c r="AC699" s="1" t="str">
        <f t="shared" si="98"/>
        <v>Not Returned</v>
      </c>
    </row>
    <row r="700" spans="1:29" x14ac:dyDescent="0.45">
      <c r="A700" s="1" t="s">
        <v>1199</v>
      </c>
      <c r="B700" s="2" cm="1">
        <f t="array" ref="B700:D700">DATEVALUE(VLOOKUP(A700,Raw_Data!A699:D2699,{2,3,4},0))</f>
        <v>45462</v>
      </c>
      <c r="C700" s="2">
        <v>45462</v>
      </c>
      <c r="D700" s="2">
        <v>45465</v>
      </c>
      <c r="E700" s="1" t="s">
        <v>2537</v>
      </c>
      <c r="F700" s="1" t="s">
        <v>2607</v>
      </c>
      <c r="G700" s="1" t="s">
        <v>41</v>
      </c>
      <c r="H700" s="1" t="s">
        <v>71</v>
      </c>
      <c r="I700" s="1" t="s">
        <v>117</v>
      </c>
      <c r="J700" s="1">
        <v>0</v>
      </c>
      <c r="K700" s="1">
        <v>0</v>
      </c>
      <c r="L700" s="1">
        <f t="shared" si="92"/>
        <v>0</v>
      </c>
      <c r="M700" s="1" t="s">
        <v>29</v>
      </c>
      <c r="N700" s="1" t="s">
        <v>93</v>
      </c>
      <c r="O700" s="1" t="s">
        <v>79</v>
      </c>
      <c r="P700" s="1" t="s">
        <v>32</v>
      </c>
      <c r="Q700" s="1" t="s">
        <v>45</v>
      </c>
      <c r="R700" s="1" t="s">
        <v>2620</v>
      </c>
      <c r="S700" s="1" t="s">
        <v>2620</v>
      </c>
      <c r="T700" s="1">
        <v>3</v>
      </c>
      <c r="U700" s="1" t="str">
        <f t="shared" si="90"/>
        <v>Keep</v>
      </c>
      <c r="V700" s="1" t="str">
        <f t="shared" si="93"/>
        <v>Fix</v>
      </c>
      <c r="W700" s="1" t="str">
        <f>IF(Raw_Data!K700=0,"Missing","Valid")</f>
        <v>Missing</v>
      </c>
      <c r="X700" s="3" t="str">
        <f t="shared" si="94"/>
        <v>OK</v>
      </c>
      <c r="Y700" s="1" t="str">
        <f t="shared" si="95"/>
        <v>Fix</v>
      </c>
      <c r="Z700" s="1" t="str">
        <f t="shared" si="96"/>
        <v>Ok</v>
      </c>
      <c r="AA700" s="1">
        <f t="shared" si="91"/>
        <v>0</v>
      </c>
      <c r="AB700" s="1" t="str">
        <f t="shared" si="97"/>
        <v>ok</v>
      </c>
      <c r="AC700" s="1" t="str">
        <f t="shared" si="98"/>
        <v>Not Returned</v>
      </c>
    </row>
    <row r="701" spans="1:29" x14ac:dyDescent="0.45">
      <c r="A701" s="1" t="s">
        <v>1200</v>
      </c>
      <c r="B701" s="2" cm="1">
        <f t="array" ref="B701:D701">DATEVALUE(VLOOKUP(A701,Raw_Data!A700:D2700,{2,3,4},0))</f>
        <v>45548</v>
      </c>
      <c r="C701" s="2">
        <v>45549</v>
      </c>
      <c r="D701" s="2">
        <v>45555</v>
      </c>
      <c r="E701" s="1" t="s">
        <v>2534</v>
      </c>
      <c r="F701" s="1" t="s">
        <v>147</v>
      </c>
      <c r="G701" s="1" t="s">
        <v>147</v>
      </c>
      <c r="H701" s="1" t="s">
        <v>71</v>
      </c>
      <c r="I701" s="1" t="s">
        <v>92</v>
      </c>
      <c r="J701" s="1">
        <v>1</v>
      </c>
      <c r="K701" s="1">
        <v>2000</v>
      </c>
      <c r="L701" s="1">
        <f t="shared" si="92"/>
        <v>2000</v>
      </c>
      <c r="M701" s="1" t="s">
        <v>29</v>
      </c>
      <c r="N701" s="1" t="s">
        <v>57</v>
      </c>
      <c r="O701" s="1" t="s">
        <v>79</v>
      </c>
      <c r="P701" s="1" t="s">
        <v>85</v>
      </c>
      <c r="Q701" s="1" t="s">
        <v>45</v>
      </c>
      <c r="R701" s="1" t="s">
        <v>2620</v>
      </c>
      <c r="S701" s="1" t="s">
        <v>2620</v>
      </c>
      <c r="T701" s="1">
        <v>6</v>
      </c>
      <c r="U701" s="1" t="str">
        <f t="shared" si="90"/>
        <v>Keep</v>
      </c>
      <c r="V701" s="1" t="str">
        <f t="shared" si="93"/>
        <v>Ok</v>
      </c>
      <c r="W701" s="1" t="str">
        <f>IF(Raw_Data!K701=0,"Missing","Valid")</f>
        <v>Valid</v>
      </c>
      <c r="X701" s="3" t="str">
        <f t="shared" si="94"/>
        <v>OK</v>
      </c>
      <c r="Y701" s="1" t="str">
        <f t="shared" si="95"/>
        <v>Ok</v>
      </c>
      <c r="Z701" s="1" t="str">
        <f t="shared" si="96"/>
        <v>Ok</v>
      </c>
      <c r="AA701" s="1">
        <f t="shared" si="91"/>
        <v>2000</v>
      </c>
      <c r="AB701" s="1" t="str">
        <f t="shared" si="97"/>
        <v>ok</v>
      </c>
      <c r="AC701" s="1" t="str">
        <f t="shared" si="98"/>
        <v>Not Returned</v>
      </c>
    </row>
    <row r="702" spans="1:29" x14ac:dyDescent="0.45">
      <c r="A702" s="1" t="s">
        <v>1201</v>
      </c>
      <c r="B702" s="2" cm="1">
        <f t="array" ref="B702:D702">DATEVALUE(VLOOKUP(A702,Raw_Data!A701:D2701,{2,3,4},0))</f>
        <v>45363</v>
      </c>
      <c r="C702" s="2">
        <v>45361</v>
      </c>
      <c r="D702" s="2">
        <v>45363</v>
      </c>
      <c r="E702" s="1" t="s">
        <v>2548</v>
      </c>
      <c r="F702" s="1" t="s">
        <v>168</v>
      </c>
      <c r="G702" s="1" t="s">
        <v>41</v>
      </c>
      <c r="H702" s="1" t="s">
        <v>27</v>
      </c>
      <c r="I702" s="1" t="s">
        <v>55</v>
      </c>
      <c r="J702" s="1">
        <v>2</v>
      </c>
      <c r="K702" s="1">
        <v>0</v>
      </c>
      <c r="L702" s="1">
        <f t="shared" si="92"/>
        <v>0</v>
      </c>
      <c r="M702" s="1" t="s">
        <v>29</v>
      </c>
      <c r="N702" s="1" t="s">
        <v>93</v>
      </c>
      <c r="O702" s="1" t="s">
        <v>79</v>
      </c>
      <c r="P702" s="1" t="s">
        <v>85</v>
      </c>
      <c r="Q702" s="1" t="s">
        <v>45</v>
      </c>
      <c r="R702" s="1" t="s">
        <v>46</v>
      </c>
      <c r="S702" s="1" t="s">
        <v>2621</v>
      </c>
      <c r="T702" s="1">
        <v>2</v>
      </c>
      <c r="U702" s="1" t="str">
        <f t="shared" si="90"/>
        <v>Keep</v>
      </c>
      <c r="V702" s="1" t="str">
        <f t="shared" si="93"/>
        <v>Ok</v>
      </c>
      <c r="W702" s="1" t="str">
        <f>IF(Raw_Data!K702=0,"Missing","Valid")</f>
        <v>Missing</v>
      </c>
      <c r="X702" s="3" t="str">
        <f t="shared" si="94"/>
        <v>Dispatch Error</v>
      </c>
      <c r="Y702" s="1" t="str">
        <f t="shared" si="95"/>
        <v>Fix</v>
      </c>
      <c r="Z702" s="1" t="str">
        <f t="shared" si="96"/>
        <v>Ok</v>
      </c>
      <c r="AA702" s="1">
        <f t="shared" si="91"/>
        <v>0</v>
      </c>
      <c r="AB702" s="1" t="str">
        <f t="shared" si="97"/>
        <v>ok</v>
      </c>
      <c r="AC702" s="1" t="str">
        <f t="shared" si="98"/>
        <v>Unknwon</v>
      </c>
    </row>
    <row r="703" spans="1:29" x14ac:dyDescent="0.45">
      <c r="A703" s="1" t="s">
        <v>1202</v>
      </c>
      <c r="B703" s="2" cm="1">
        <f t="array" ref="B703:D703">DATEVALUE(VLOOKUP(A703,Raw_Data!A702:D2702,{2,3,4},0))</f>
        <v>45344</v>
      </c>
      <c r="C703" s="2">
        <v>45347</v>
      </c>
      <c r="D703" s="2">
        <v>45350</v>
      </c>
      <c r="E703" s="1" t="s">
        <v>2585</v>
      </c>
      <c r="F703" s="1" t="s">
        <v>53</v>
      </c>
      <c r="G703" s="1" t="s">
        <v>54</v>
      </c>
      <c r="H703" s="1" t="s">
        <v>71</v>
      </c>
      <c r="I703" s="1" t="s">
        <v>117</v>
      </c>
      <c r="J703" s="1">
        <v>1</v>
      </c>
      <c r="K703" s="1">
        <v>100</v>
      </c>
      <c r="L703" s="1">
        <f t="shared" si="92"/>
        <v>100</v>
      </c>
      <c r="M703" s="1" t="s">
        <v>63</v>
      </c>
      <c r="N703" s="1" t="s">
        <v>30</v>
      </c>
      <c r="O703" s="1" t="s">
        <v>79</v>
      </c>
      <c r="P703" s="1" t="s">
        <v>32</v>
      </c>
      <c r="Q703" s="1" t="s">
        <v>33</v>
      </c>
      <c r="R703" s="1" t="s">
        <v>34</v>
      </c>
      <c r="S703" s="1" t="s">
        <v>2620</v>
      </c>
      <c r="T703" s="1">
        <v>3</v>
      </c>
      <c r="U703" s="1" t="str">
        <f t="shared" si="90"/>
        <v>Keep</v>
      </c>
      <c r="V703" s="1" t="str">
        <f t="shared" si="93"/>
        <v>Ok</v>
      </c>
      <c r="W703" s="1" t="str">
        <f>IF(Raw_Data!K703=0,"Missing","Valid")</f>
        <v>Valid</v>
      </c>
      <c r="X703" s="3" t="str">
        <f t="shared" si="94"/>
        <v>OK</v>
      </c>
      <c r="Y703" s="1" t="str">
        <f t="shared" si="95"/>
        <v>Ok</v>
      </c>
      <c r="Z703" s="1" t="str">
        <f t="shared" si="96"/>
        <v>Ok</v>
      </c>
      <c r="AA703" s="1">
        <f t="shared" si="91"/>
        <v>100</v>
      </c>
      <c r="AB703" s="1" t="str">
        <f t="shared" si="97"/>
        <v>ok</v>
      </c>
      <c r="AC703" s="1" t="str">
        <f t="shared" si="98"/>
        <v>Not Returned</v>
      </c>
    </row>
    <row r="704" spans="1:29" x14ac:dyDescent="0.45">
      <c r="A704" s="1" t="s">
        <v>1203</v>
      </c>
      <c r="B704" s="2" cm="1">
        <f t="array" ref="B704:D704">DATEVALUE(VLOOKUP(A704,Raw_Data!A703:D2703,{2,3,4},0))</f>
        <v>45514</v>
      </c>
      <c r="C704" s="2">
        <v>45513</v>
      </c>
      <c r="D704" s="2">
        <v>45517</v>
      </c>
      <c r="E704" s="1" t="s">
        <v>2531</v>
      </c>
      <c r="F704" s="1" t="s">
        <v>53</v>
      </c>
      <c r="G704" s="1" t="s">
        <v>54</v>
      </c>
      <c r="H704" s="1" t="s">
        <v>128</v>
      </c>
      <c r="I704" s="1" t="s">
        <v>169</v>
      </c>
      <c r="J704" s="1">
        <v>2</v>
      </c>
      <c r="K704" s="1">
        <v>100</v>
      </c>
      <c r="L704" s="1">
        <f t="shared" si="92"/>
        <v>200</v>
      </c>
      <c r="M704" s="1" t="s">
        <v>63</v>
      </c>
      <c r="N704" s="1" t="s">
        <v>57</v>
      </c>
      <c r="O704" s="1" t="s">
        <v>44</v>
      </c>
      <c r="P704" s="1" t="s">
        <v>32</v>
      </c>
      <c r="Q704" s="1" t="s">
        <v>33</v>
      </c>
      <c r="R704" s="1" t="s">
        <v>34</v>
      </c>
      <c r="S704" s="1" t="s">
        <v>2620</v>
      </c>
      <c r="T704" s="1">
        <v>4</v>
      </c>
      <c r="U704" s="1" t="str">
        <f t="shared" si="90"/>
        <v>Keep</v>
      </c>
      <c r="V704" s="1" t="str">
        <f t="shared" si="93"/>
        <v>Ok</v>
      </c>
      <c r="W704" s="1" t="str">
        <f>IF(Raw_Data!K704=0,"Missing","Valid")</f>
        <v>Valid</v>
      </c>
      <c r="X704" s="3" t="str">
        <f t="shared" si="94"/>
        <v>Dispatch Error</v>
      </c>
      <c r="Y704" s="1" t="str">
        <f t="shared" si="95"/>
        <v>Ok</v>
      </c>
      <c r="Z704" s="1" t="str">
        <f t="shared" si="96"/>
        <v>Ok</v>
      </c>
      <c r="AA704" s="1">
        <f t="shared" si="91"/>
        <v>200</v>
      </c>
      <c r="AB704" s="1" t="str">
        <f t="shared" si="97"/>
        <v>ok</v>
      </c>
      <c r="AC704" s="1" t="str">
        <f t="shared" si="98"/>
        <v>Not Returned</v>
      </c>
    </row>
    <row r="705" spans="1:29" x14ac:dyDescent="0.45">
      <c r="A705" s="1" t="s">
        <v>1204</v>
      </c>
      <c r="B705" s="2" cm="1">
        <f t="array" ref="B705:D705">DATEVALUE(VLOOKUP(A705,Raw_Data!A704:D2704,{2,3,4},0))</f>
        <v>45444</v>
      </c>
      <c r="C705" s="2">
        <v>45443</v>
      </c>
      <c r="D705" s="2">
        <v>45447</v>
      </c>
      <c r="E705" s="1" t="s">
        <v>2584</v>
      </c>
      <c r="F705" s="1" t="s">
        <v>69</v>
      </c>
      <c r="G705" s="1" t="s">
        <v>70</v>
      </c>
      <c r="H705" s="1" t="s">
        <v>42</v>
      </c>
      <c r="I705" s="1" t="s">
        <v>122</v>
      </c>
      <c r="J705" s="1">
        <v>0</v>
      </c>
      <c r="K705" s="1">
        <v>0</v>
      </c>
      <c r="L705" s="1">
        <f t="shared" si="92"/>
        <v>0</v>
      </c>
      <c r="M705" s="1" t="s">
        <v>2619</v>
      </c>
      <c r="N705" s="1" t="s">
        <v>30</v>
      </c>
      <c r="O705" s="1" t="s">
        <v>79</v>
      </c>
      <c r="P705" s="1" t="s">
        <v>32</v>
      </c>
      <c r="Q705" s="1" t="s">
        <v>33</v>
      </c>
      <c r="R705" s="1" t="s">
        <v>2620</v>
      </c>
      <c r="S705" s="1" t="s">
        <v>2620</v>
      </c>
      <c r="T705" s="1">
        <v>4</v>
      </c>
      <c r="U705" s="1" t="str">
        <f t="shared" si="90"/>
        <v>Keep</v>
      </c>
      <c r="V705" s="1" t="str">
        <f t="shared" si="93"/>
        <v>Fix</v>
      </c>
      <c r="W705" s="1" t="str">
        <f>IF(Raw_Data!K705=0,"Missing","Valid")</f>
        <v>Missing</v>
      </c>
      <c r="X705" s="3" t="str">
        <f t="shared" si="94"/>
        <v>Dispatch Error</v>
      </c>
      <c r="Y705" s="1" t="str">
        <f t="shared" si="95"/>
        <v>Fix</v>
      </c>
      <c r="Z705" s="1" t="str">
        <f t="shared" si="96"/>
        <v>Ok</v>
      </c>
      <c r="AA705" s="1">
        <f t="shared" si="91"/>
        <v>0</v>
      </c>
      <c r="AB705" s="1" t="str">
        <f t="shared" si="97"/>
        <v>ok</v>
      </c>
      <c r="AC705" s="1" t="str">
        <f t="shared" si="98"/>
        <v>Not Returned</v>
      </c>
    </row>
    <row r="706" spans="1:29" x14ac:dyDescent="0.45">
      <c r="A706" s="1" t="s">
        <v>1205</v>
      </c>
      <c r="B706" s="2" cm="1">
        <f t="array" ref="B706:D706">DATEVALUE(VLOOKUP(A706,Raw_Data!A705:D2705,{2,3,4},0))</f>
        <v>45317</v>
      </c>
      <c r="C706" s="2">
        <v>45318</v>
      </c>
      <c r="D706" s="2">
        <v>45318</v>
      </c>
      <c r="E706" s="1" t="s">
        <v>2576</v>
      </c>
      <c r="F706" s="1" t="s">
        <v>2606</v>
      </c>
      <c r="G706" s="1" t="s">
        <v>26</v>
      </c>
      <c r="H706" s="1" t="s">
        <v>27</v>
      </c>
      <c r="I706" s="1" t="s">
        <v>55</v>
      </c>
      <c r="J706" s="1">
        <v>1</v>
      </c>
      <c r="K706" s="1">
        <v>2000</v>
      </c>
      <c r="L706" s="1">
        <f t="shared" si="92"/>
        <v>2000</v>
      </c>
      <c r="M706" s="1" t="s">
        <v>29</v>
      </c>
      <c r="N706" s="1" t="s">
        <v>93</v>
      </c>
      <c r="O706" s="1" t="s">
        <v>31</v>
      </c>
      <c r="P706" s="1" t="s">
        <v>85</v>
      </c>
      <c r="Q706" s="1" t="s">
        <v>33</v>
      </c>
      <c r="R706" s="1" t="s">
        <v>2620</v>
      </c>
      <c r="S706" s="1" t="s">
        <v>2620</v>
      </c>
      <c r="T706" s="1">
        <v>0</v>
      </c>
      <c r="U706" s="1" t="str">
        <f t="shared" ref="U706:U769" si="99">IF(COUNTIF(A706:A2705,A706)=1,"Keep","Duplicate")</f>
        <v>Keep</v>
      </c>
      <c r="V706" s="1" t="str">
        <f t="shared" si="93"/>
        <v>Ok</v>
      </c>
      <c r="W706" s="1" t="str">
        <f>IF(Raw_Data!K706=0,"Missing","Valid")</f>
        <v>Valid</v>
      </c>
      <c r="X706" s="3" t="str">
        <f t="shared" si="94"/>
        <v>OK</v>
      </c>
      <c r="Y706" s="1" t="str">
        <f t="shared" si="95"/>
        <v>Ok</v>
      </c>
      <c r="Z706" s="1" t="str">
        <f t="shared" si="96"/>
        <v>Ok</v>
      </c>
      <c r="AA706" s="1">
        <f t="shared" ref="AA706:AA769" si="100">IF(OR(L706="",L706&lt;&gt;J706*K706),J706*K706,L706)</f>
        <v>2000</v>
      </c>
      <c r="AB706" s="1" t="str">
        <f t="shared" si="97"/>
        <v>ok</v>
      </c>
      <c r="AC706" s="1" t="str">
        <f t="shared" si="98"/>
        <v>Not Returned</v>
      </c>
    </row>
    <row r="707" spans="1:29" x14ac:dyDescent="0.45">
      <c r="A707" s="1" t="s">
        <v>1206</v>
      </c>
      <c r="B707" s="2" cm="1">
        <f t="array" ref="B707:D707">DATEVALUE(VLOOKUP(A707,Raw_Data!A706:D2706,{2,3,4},0))</f>
        <v>45419</v>
      </c>
      <c r="C707" s="2">
        <v>45417</v>
      </c>
      <c r="D707" s="2">
        <v>45420</v>
      </c>
      <c r="E707" s="1" t="s">
        <v>2569</v>
      </c>
      <c r="F707" s="1" t="s">
        <v>147</v>
      </c>
      <c r="G707" s="1" t="s">
        <v>147</v>
      </c>
      <c r="H707" s="1" t="s">
        <v>42</v>
      </c>
      <c r="I707" s="1" t="s">
        <v>122</v>
      </c>
      <c r="J707" s="1">
        <v>-1</v>
      </c>
      <c r="K707" s="1">
        <v>500</v>
      </c>
      <c r="L707" s="1">
        <f t="shared" ref="L707:L770" si="101">J707*K707</f>
        <v>-500</v>
      </c>
      <c r="M707" s="1" t="s">
        <v>2619</v>
      </c>
      <c r="N707" s="1" t="s">
        <v>57</v>
      </c>
      <c r="O707" s="1" t="s">
        <v>64</v>
      </c>
      <c r="P707" s="1" t="s">
        <v>85</v>
      </c>
      <c r="Q707" s="1" t="s">
        <v>33</v>
      </c>
      <c r="R707" s="1" t="s">
        <v>34</v>
      </c>
      <c r="S707" s="1" t="s">
        <v>2620</v>
      </c>
      <c r="T707" s="1">
        <v>3</v>
      </c>
      <c r="U707" s="1" t="str">
        <f t="shared" si="99"/>
        <v>Keep</v>
      </c>
      <c r="V707" s="1" t="str">
        <f t="shared" ref="V707:V770" si="102">IF(J707&lt;=0,"Fix","Ok")</f>
        <v>Fix</v>
      </c>
      <c r="W707" s="1" t="str">
        <f>IF(Raw_Data!K707=0,"Missing","Valid")</f>
        <v>Valid</v>
      </c>
      <c r="X707" s="3" t="str">
        <f t="shared" ref="X707:X770" si="103">IF(C707&lt;B707,"Dispatch Error",IF(D707&lt;B707,"Delivery Before Order",IF(D707&lt;C707,"Delivery Before Dispatch","OK")))</f>
        <v>Dispatch Error</v>
      </c>
      <c r="Y707" s="1" t="str">
        <f t="shared" ref="Y707:Y770" si="104">IF(K707&lt;=0,"Fix","Ok")</f>
        <v>Ok</v>
      </c>
      <c r="Z707" s="1" t="str">
        <f t="shared" ref="Z707:Z770" si="105">IF(L707="","Blank",IF(L707=J707*K707,"Ok","Wrong"))</f>
        <v>Ok</v>
      </c>
      <c r="AA707" s="1">
        <f t="shared" si="100"/>
        <v>-500</v>
      </c>
      <c r="AB707" s="1" t="str">
        <f t="shared" ref="AB707:AB770" si="106">IF(M707="","Missing","ok")</f>
        <v>ok</v>
      </c>
      <c r="AC707" s="1" t="str">
        <f t="shared" ref="AC707:AC770" si="107">IF(R707="No","Not Returned",IF(R707="Yes",IF(S707="","Unknown",S707),IF(L707&lt;0,"Wrong",IF(OR(O707="Delayed",O707="In Transit",O707="On Time"),"Not Returned",""))))</f>
        <v>Not Returned</v>
      </c>
    </row>
    <row r="708" spans="1:29" x14ac:dyDescent="0.45">
      <c r="A708" s="1" t="s">
        <v>1207</v>
      </c>
      <c r="B708" s="2" cm="1">
        <f t="array" ref="B708:D708">DATEVALUE(VLOOKUP(A708,Raw_Data!A707:D2707,{2,3,4},0))</f>
        <v>45433</v>
      </c>
      <c r="C708" s="2">
        <v>45432</v>
      </c>
      <c r="D708" s="2">
        <v>45431</v>
      </c>
      <c r="E708" s="1" t="s">
        <v>2563</v>
      </c>
      <c r="F708" s="1" t="s">
        <v>69</v>
      </c>
      <c r="G708" s="1" t="s">
        <v>70</v>
      </c>
      <c r="H708" s="1" t="s">
        <v>42</v>
      </c>
      <c r="I708" s="1" t="s">
        <v>43</v>
      </c>
      <c r="J708" s="1">
        <v>0</v>
      </c>
      <c r="K708" s="1">
        <v>1000</v>
      </c>
      <c r="L708" s="1">
        <f t="shared" si="101"/>
        <v>0</v>
      </c>
      <c r="M708" s="1" t="s">
        <v>2619</v>
      </c>
      <c r="N708" s="1" t="s">
        <v>57</v>
      </c>
      <c r="O708" s="1" t="s">
        <v>44</v>
      </c>
      <c r="P708" s="1" t="s">
        <v>58</v>
      </c>
      <c r="Q708" s="1" t="s">
        <v>45</v>
      </c>
      <c r="R708" s="1" t="s">
        <v>34</v>
      </c>
      <c r="S708" s="1" t="s">
        <v>2620</v>
      </c>
      <c r="T708" s="1">
        <v>-1</v>
      </c>
      <c r="U708" s="1" t="str">
        <f t="shared" si="99"/>
        <v>Keep</v>
      </c>
      <c r="V708" s="1" t="str">
        <f t="shared" si="102"/>
        <v>Fix</v>
      </c>
      <c r="W708" s="1" t="str">
        <f>IF(Raw_Data!K708=0,"Missing","Valid")</f>
        <v>Valid</v>
      </c>
      <c r="X708" s="3" t="str">
        <f t="shared" si="103"/>
        <v>Dispatch Error</v>
      </c>
      <c r="Y708" s="1" t="str">
        <f t="shared" si="104"/>
        <v>Ok</v>
      </c>
      <c r="Z708" s="1" t="str">
        <f t="shared" si="105"/>
        <v>Ok</v>
      </c>
      <c r="AA708" s="1">
        <f t="shared" si="100"/>
        <v>0</v>
      </c>
      <c r="AB708" s="1" t="str">
        <f t="shared" si="106"/>
        <v>ok</v>
      </c>
      <c r="AC708" s="1" t="str">
        <f t="shared" si="107"/>
        <v>Not Returned</v>
      </c>
    </row>
    <row r="709" spans="1:29" x14ac:dyDescent="0.45">
      <c r="A709" s="1" t="s">
        <v>1208</v>
      </c>
      <c r="B709" s="2" cm="1">
        <f t="array" ref="B709:D709">DATEVALUE(VLOOKUP(A709,Raw_Data!A708:D2708,{2,3,4},0))</f>
        <v>45526</v>
      </c>
      <c r="C709" s="2">
        <v>45529</v>
      </c>
      <c r="D709" s="2">
        <v>45532</v>
      </c>
      <c r="E709" s="1" t="s">
        <v>2593</v>
      </c>
      <c r="F709" s="1" t="s">
        <v>53</v>
      </c>
      <c r="G709" s="1" t="s">
        <v>54</v>
      </c>
      <c r="H709" s="1" t="s">
        <v>27</v>
      </c>
      <c r="I709" s="1" t="s">
        <v>55</v>
      </c>
      <c r="J709" s="1">
        <v>-1</v>
      </c>
      <c r="K709" s="1">
        <v>1000</v>
      </c>
      <c r="L709" s="1">
        <f t="shared" si="101"/>
        <v>-1000</v>
      </c>
      <c r="M709" s="1" t="s">
        <v>63</v>
      </c>
      <c r="N709" s="1" t="s">
        <v>57</v>
      </c>
      <c r="O709" s="1" t="s">
        <v>31</v>
      </c>
      <c r="P709" s="1" t="s">
        <v>58</v>
      </c>
      <c r="Q709" s="1" t="s">
        <v>33</v>
      </c>
      <c r="R709" s="1" t="s">
        <v>34</v>
      </c>
      <c r="S709" s="1" t="s">
        <v>2620</v>
      </c>
      <c r="T709" s="1">
        <v>3</v>
      </c>
      <c r="U709" s="1" t="str">
        <f t="shared" si="99"/>
        <v>Keep</v>
      </c>
      <c r="V709" s="1" t="str">
        <f t="shared" si="102"/>
        <v>Fix</v>
      </c>
      <c r="W709" s="1" t="str">
        <f>IF(Raw_Data!K709=0,"Missing","Valid")</f>
        <v>Valid</v>
      </c>
      <c r="X709" s="3" t="str">
        <f t="shared" si="103"/>
        <v>OK</v>
      </c>
      <c r="Y709" s="1" t="str">
        <f t="shared" si="104"/>
        <v>Ok</v>
      </c>
      <c r="Z709" s="1" t="str">
        <f t="shared" si="105"/>
        <v>Ok</v>
      </c>
      <c r="AA709" s="1">
        <f t="shared" si="100"/>
        <v>-1000</v>
      </c>
      <c r="AB709" s="1" t="str">
        <f t="shared" si="106"/>
        <v>ok</v>
      </c>
      <c r="AC709" s="1" t="str">
        <f t="shared" si="107"/>
        <v>Not Returned</v>
      </c>
    </row>
    <row r="710" spans="1:29" x14ac:dyDescent="0.45">
      <c r="A710" s="1" t="s">
        <v>1209</v>
      </c>
      <c r="B710" s="2" cm="1">
        <f t="array" ref="B710:D710">DATEVALUE(VLOOKUP(A710,Raw_Data!A709:D2709,{2,3,4},0))</f>
        <v>45569</v>
      </c>
      <c r="C710" s="2">
        <v>45570</v>
      </c>
      <c r="D710" s="2">
        <v>45570</v>
      </c>
      <c r="E710" s="1" t="s">
        <v>2565</v>
      </c>
      <c r="F710" s="1" t="s">
        <v>53</v>
      </c>
      <c r="G710" s="1" t="s">
        <v>54</v>
      </c>
      <c r="H710" s="1" t="s">
        <v>42</v>
      </c>
      <c r="I710" s="1" t="s">
        <v>43</v>
      </c>
      <c r="J710" s="1">
        <v>1</v>
      </c>
      <c r="K710" s="1">
        <v>1000</v>
      </c>
      <c r="L710" s="1">
        <f t="shared" si="101"/>
        <v>1000</v>
      </c>
      <c r="M710" s="1" t="s">
        <v>56</v>
      </c>
      <c r="N710" s="1" t="s">
        <v>57</v>
      </c>
      <c r="O710" s="1" t="s">
        <v>64</v>
      </c>
      <c r="P710" s="1" t="s">
        <v>85</v>
      </c>
      <c r="Q710" s="1" t="s">
        <v>45</v>
      </c>
      <c r="R710" s="1" t="s">
        <v>46</v>
      </c>
      <c r="S710" s="1" t="s">
        <v>47</v>
      </c>
      <c r="T710" s="1">
        <v>0</v>
      </c>
      <c r="U710" s="1" t="str">
        <f t="shared" si="99"/>
        <v>Keep</v>
      </c>
      <c r="V710" s="1" t="str">
        <f t="shared" si="102"/>
        <v>Ok</v>
      </c>
      <c r="W710" s="1" t="str">
        <f>IF(Raw_Data!K710=0,"Missing","Valid")</f>
        <v>Valid</v>
      </c>
      <c r="X710" s="3" t="str">
        <f t="shared" si="103"/>
        <v>OK</v>
      </c>
      <c r="Y710" s="1" t="str">
        <f t="shared" si="104"/>
        <v>Ok</v>
      </c>
      <c r="Z710" s="1" t="str">
        <f t="shared" si="105"/>
        <v>Ok</v>
      </c>
      <c r="AA710" s="1">
        <f t="shared" si="100"/>
        <v>1000</v>
      </c>
      <c r="AB710" s="1" t="str">
        <f t="shared" si="106"/>
        <v>ok</v>
      </c>
      <c r="AC710" s="1" t="str">
        <f t="shared" si="107"/>
        <v>Late Delivery</v>
      </c>
    </row>
    <row r="711" spans="1:29" x14ac:dyDescent="0.45">
      <c r="A711" s="1" t="s">
        <v>1210</v>
      </c>
      <c r="B711" s="2" cm="1">
        <f t="array" ref="B711:D711">DATEVALUE(VLOOKUP(A711,Raw_Data!A710:D2710,{2,3,4},0))</f>
        <v>45478</v>
      </c>
      <c r="C711" s="2">
        <v>45481</v>
      </c>
      <c r="D711" s="2">
        <v>45480</v>
      </c>
      <c r="E711" s="1" t="s">
        <v>2548</v>
      </c>
      <c r="F711" s="1" t="s">
        <v>2609</v>
      </c>
      <c r="G711" s="1" t="s">
        <v>116</v>
      </c>
      <c r="H711" s="1" t="s">
        <v>42</v>
      </c>
      <c r="I711" s="1" t="s">
        <v>122</v>
      </c>
      <c r="J711" s="1">
        <v>0</v>
      </c>
      <c r="K711" s="1">
        <v>1000</v>
      </c>
      <c r="L711" s="1">
        <f t="shared" si="101"/>
        <v>0</v>
      </c>
      <c r="M711" s="1" t="s">
        <v>2619</v>
      </c>
      <c r="N711" s="1" t="s">
        <v>93</v>
      </c>
      <c r="O711" s="1" t="s">
        <v>79</v>
      </c>
      <c r="P711" s="1" t="s">
        <v>32</v>
      </c>
      <c r="Q711" s="1" t="s">
        <v>45</v>
      </c>
      <c r="R711" s="1" t="s">
        <v>34</v>
      </c>
      <c r="S711" s="1" t="s">
        <v>2620</v>
      </c>
      <c r="T711" s="1">
        <v>-1</v>
      </c>
      <c r="U711" s="1" t="str">
        <f t="shared" si="99"/>
        <v>Keep</v>
      </c>
      <c r="V711" s="1" t="str">
        <f t="shared" si="102"/>
        <v>Fix</v>
      </c>
      <c r="W711" s="1" t="str">
        <f>IF(Raw_Data!K711=0,"Missing","Valid")</f>
        <v>Valid</v>
      </c>
      <c r="X711" s="3" t="str">
        <f t="shared" si="103"/>
        <v>Delivery Before Dispatch</v>
      </c>
      <c r="Y711" s="1" t="str">
        <f t="shared" si="104"/>
        <v>Ok</v>
      </c>
      <c r="Z711" s="1" t="str">
        <f t="shared" si="105"/>
        <v>Ok</v>
      </c>
      <c r="AA711" s="1">
        <f t="shared" si="100"/>
        <v>0</v>
      </c>
      <c r="AB711" s="1" t="str">
        <f t="shared" si="106"/>
        <v>ok</v>
      </c>
      <c r="AC711" s="1" t="str">
        <f t="shared" si="107"/>
        <v>Not Returned</v>
      </c>
    </row>
    <row r="712" spans="1:29" x14ac:dyDescent="0.45">
      <c r="A712" s="1" t="s">
        <v>1211</v>
      </c>
      <c r="B712" s="2" cm="1">
        <f t="array" ref="B712:D712">DATEVALUE(VLOOKUP(A712,Raw_Data!A711:D2711,{2,3,4},0))</f>
        <v>45603</v>
      </c>
      <c r="C712" s="2">
        <v>45601</v>
      </c>
      <c r="D712" s="2">
        <v>45605</v>
      </c>
      <c r="E712" s="1" t="s">
        <v>2604</v>
      </c>
      <c r="F712" s="1" t="s">
        <v>69</v>
      </c>
      <c r="G712" s="1" t="s">
        <v>70</v>
      </c>
      <c r="H712" s="1" t="s">
        <v>71</v>
      </c>
      <c r="I712" s="1" t="s">
        <v>117</v>
      </c>
      <c r="J712" s="1">
        <v>2</v>
      </c>
      <c r="K712" s="1">
        <v>500</v>
      </c>
      <c r="L712" s="1">
        <f t="shared" si="101"/>
        <v>1000</v>
      </c>
      <c r="M712" s="1" t="s">
        <v>56</v>
      </c>
      <c r="N712" s="1" t="s">
        <v>93</v>
      </c>
      <c r="O712" s="1" t="s">
        <v>44</v>
      </c>
      <c r="P712" s="1" t="s">
        <v>85</v>
      </c>
      <c r="Q712" s="1" t="s">
        <v>45</v>
      </c>
      <c r="R712" s="1" t="s">
        <v>46</v>
      </c>
      <c r="S712" s="1" t="s">
        <v>47</v>
      </c>
      <c r="T712" s="1">
        <v>4</v>
      </c>
      <c r="U712" s="1" t="str">
        <f t="shared" si="99"/>
        <v>Keep</v>
      </c>
      <c r="V712" s="1" t="str">
        <f t="shared" si="102"/>
        <v>Ok</v>
      </c>
      <c r="W712" s="1" t="str">
        <f>IF(Raw_Data!K712=0,"Missing","Valid")</f>
        <v>Valid</v>
      </c>
      <c r="X712" s="3" t="str">
        <f t="shared" si="103"/>
        <v>Dispatch Error</v>
      </c>
      <c r="Y712" s="1" t="str">
        <f t="shared" si="104"/>
        <v>Ok</v>
      </c>
      <c r="Z712" s="1" t="str">
        <f t="shared" si="105"/>
        <v>Ok</v>
      </c>
      <c r="AA712" s="1">
        <f t="shared" si="100"/>
        <v>1000</v>
      </c>
      <c r="AB712" s="1" t="str">
        <f t="shared" si="106"/>
        <v>ok</v>
      </c>
      <c r="AC712" s="1" t="str">
        <f t="shared" si="107"/>
        <v>Late Delivery</v>
      </c>
    </row>
    <row r="713" spans="1:29" x14ac:dyDescent="0.45">
      <c r="A713" s="1" t="s">
        <v>1212</v>
      </c>
      <c r="B713" s="2" cm="1">
        <f t="array" ref="B713:D713">DATEVALUE(VLOOKUP(A713,Raw_Data!A712:D2712,{2,3,4},0))</f>
        <v>45565</v>
      </c>
      <c r="C713" s="2">
        <v>45568</v>
      </c>
      <c r="D713" s="2">
        <v>45570</v>
      </c>
      <c r="E713" s="1" t="s">
        <v>2586</v>
      </c>
      <c r="F713" s="1" t="s">
        <v>69</v>
      </c>
      <c r="G713" s="1" t="s">
        <v>70</v>
      </c>
      <c r="H713" s="1" t="s">
        <v>42</v>
      </c>
      <c r="I713" s="1" t="s">
        <v>78</v>
      </c>
      <c r="J713" s="1">
        <v>1</v>
      </c>
      <c r="K713" s="1">
        <v>100</v>
      </c>
      <c r="L713" s="1">
        <f t="shared" si="101"/>
        <v>100</v>
      </c>
      <c r="M713" s="1" t="s">
        <v>63</v>
      </c>
      <c r="N713" s="1" t="s">
        <v>57</v>
      </c>
      <c r="O713" s="1" t="s">
        <v>44</v>
      </c>
      <c r="P713" s="1" t="s">
        <v>58</v>
      </c>
      <c r="Q713" s="1" t="s">
        <v>45</v>
      </c>
      <c r="R713" s="1" t="s">
        <v>34</v>
      </c>
      <c r="S713" s="1" t="s">
        <v>2620</v>
      </c>
      <c r="T713" s="1">
        <v>2</v>
      </c>
      <c r="U713" s="1" t="str">
        <f t="shared" si="99"/>
        <v>Keep</v>
      </c>
      <c r="V713" s="1" t="str">
        <f t="shared" si="102"/>
        <v>Ok</v>
      </c>
      <c r="W713" s="1" t="str">
        <f>IF(Raw_Data!K713=0,"Missing","Valid")</f>
        <v>Valid</v>
      </c>
      <c r="X713" s="3" t="str">
        <f t="shared" si="103"/>
        <v>OK</v>
      </c>
      <c r="Y713" s="1" t="str">
        <f t="shared" si="104"/>
        <v>Ok</v>
      </c>
      <c r="Z713" s="1" t="str">
        <f t="shared" si="105"/>
        <v>Ok</v>
      </c>
      <c r="AA713" s="1">
        <f t="shared" si="100"/>
        <v>100</v>
      </c>
      <c r="AB713" s="1" t="str">
        <f t="shared" si="106"/>
        <v>ok</v>
      </c>
      <c r="AC713" s="1" t="str">
        <f t="shared" si="107"/>
        <v>Not Returned</v>
      </c>
    </row>
    <row r="714" spans="1:29" x14ac:dyDescent="0.45">
      <c r="A714" s="1" t="s">
        <v>1213</v>
      </c>
      <c r="B714" s="2" cm="1">
        <f t="array" ref="B714:D714">DATEVALUE(VLOOKUP(A714,Raw_Data!A713:D2713,{2,3,4},0))</f>
        <v>45406</v>
      </c>
      <c r="C714" s="2">
        <v>45409</v>
      </c>
      <c r="D714" s="2">
        <v>45409</v>
      </c>
      <c r="E714" s="1" t="s">
        <v>2539</v>
      </c>
      <c r="F714" s="1" t="s">
        <v>2606</v>
      </c>
      <c r="G714" s="1" t="s">
        <v>26</v>
      </c>
      <c r="H714" s="1" t="s">
        <v>71</v>
      </c>
      <c r="I714" s="1" t="s">
        <v>117</v>
      </c>
      <c r="J714" s="1">
        <v>0</v>
      </c>
      <c r="K714" s="1">
        <v>500</v>
      </c>
      <c r="L714" s="1">
        <f t="shared" si="101"/>
        <v>0</v>
      </c>
      <c r="M714" s="1" t="s">
        <v>56</v>
      </c>
      <c r="N714" s="1" t="s">
        <v>93</v>
      </c>
      <c r="O714" s="1" t="s">
        <v>79</v>
      </c>
      <c r="P714" s="1" t="s">
        <v>32</v>
      </c>
      <c r="Q714" s="1" t="s">
        <v>45</v>
      </c>
      <c r="R714" s="1" t="s">
        <v>34</v>
      </c>
      <c r="S714" s="1" t="s">
        <v>2620</v>
      </c>
      <c r="T714" s="1">
        <v>0</v>
      </c>
      <c r="U714" s="1" t="str">
        <f t="shared" si="99"/>
        <v>Keep</v>
      </c>
      <c r="V714" s="1" t="str">
        <f t="shared" si="102"/>
        <v>Fix</v>
      </c>
      <c r="W714" s="1" t="str">
        <f>IF(Raw_Data!K714=0,"Missing","Valid")</f>
        <v>Valid</v>
      </c>
      <c r="X714" s="3" t="str">
        <f t="shared" si="103"/>
        <v>OK</v>
      </c>
      <c r="Y714" s="1" t="str">
        <f t="shared" si="104"/>
        <v>Ok</v>
      </c>
      <c r="Z714" s="1" t="str">
        <f t="shared" si="105"/>
        <v>Ok</v>
      </c>
      <c r="AA714" s="1">
        <f t="shared" si="100"/>
        <v>0</v>
      </c>
      <c r="AB714" s="1" t="str">
        <f t="shared" si="106"/>
        <v>ok</v>
      </c>
      <c r="AC714" s="1" t="str">
        <f t="shared" si="107"/>
        <v>Not Returned</v>
      </c>
    </row>
    <row r="715" spans="1:29" x14ac:dyDescent="0.45">
      <c r="A715" s="1" t="s">
        <v>1214</v>
      </c>
      <c r="B715" s="2" cm="1">
        <f t="array" ref="B715:D715">DATEVALUE(VLOOKUP(A715,Raw_Data!A714:D2714,{2,3,4},0))</f>
        <v>45400</v>
      </c>
      <c r="C715" s="2">
        <v>45399</v>
      </c>
      <c r="D715" s="2">
        <v>45404</v>
      </c>
      <c r="E715" s="1" t="s">
        <v>2589</v>
      </c>
      <c r="F715" s="1" t="s">
        <v>2607</v>
      </c>
      <c r="G715" s="1" t="s">
        <v>41</v>
      </c>
      <c r="H715" s="1" t="s">
        <v>128</v>
      </c>
      <c r="I715" s="1" t="s">
        <v>169</v>
      </c>
      <c r="J715" s="1">
        <v>1</v>
      </c>
      <c r="K715" s="1">
        <v>100</v>
      </c>
      <c r="L715" s="1">
        <f t="shared" si="101"/>
        <v>100</v>
      </c>
      <c r="M715" s="1" t="s">
        <v>2619</v>
      </c>
      <c r="N715" s="1" t="s">
        <v>93</v>
      </c>
      <c r="O715" s="1" t="s">
        <v>44</v>
      </c>
      <c r="P715" s="1" t="s">
        <v>85</v>
      </c>
      <c r="Q715" s="1" t="s">
        <v>33</v>
      </c>
      <c r="R715" s="1" t="s">
        <v>34</v>
      </c>
      <c r="S715" s="1" t="s">
        <v>2620</v>
      </c>
      <c r="T715" s="1">
        <v>5</v>
      </c>
      <c r="U715" s="1" t="str">
        <f t="shared" si="99"/>
        <v>Keep</v>
      </c>
      <c r="V715" s="1" t="str">
        <f t="shared" si="102"/>
        <v>Ok</v>
      </c>
      <c r="W715" s="1" t="str">
        <f>IF(Raw_Data!K715=0,"Missing","Valid")</f>
        <v>Valid</v>
      </c>
      <c r="X715" s="3" t="str">
        <f t="shared" si="103"/>
        <v>Dispatch Error</v>
      </c>
      <c r="Y715" s="1" t="str">
        <f t="shared" si="104"/>
        <v>Ok</v>
      </c>
      <c r="Z715" s="1" t="str">
        <f t="shared" si="105"/>
        <v>Ok</v>
      </c>
      <c r="AA715" s="1">
        <f t="shared" si="100"/>
        <v>100</v>
      </c>
      <c r="AB715" s="1" t="str">
        <f t="shared" si="106"/>
        <v>ok</v>
      </c>
      <c r="AC715" s="1" t="str">
        <f t="shared" si="107"/>
        <v>Not Returned</v>
      </c>
    </row>
    <row r="716" spans="1:29" x14ac:dyDescent="0.45">
      <c r="A716" s="1" t="s">
        <v>1215</v>
      </c>
      <c r="B716" s="2" cm="1">
        <f t="array" ref="B716:D716">DATEVALUE(VLOOKUP(A716,Raw_Data!A715:D2715,{2,3,4},0))</f>
        <v>45592</v>
      </c>
      <c r="C716" s="2">
        <v>45593</v>
      </c>
      <c r="D716" s="2">
        <v>45600</v>
      </c>
      <c r="E716" s="1" t="s">
        <v>2579</v>
      </c>
      <c r="F716" s="1" t="s">
        <v>168</v>
      </c>
      <c r="G716" s="1" t="s">
        <v>41</v>
      </c>
      <c r="H716" s="1" t="s">
        <v>27</v>
      </c>
      <c r="I716" s="1" t="s">
        <v>55</v>
      </c>
      <c r="J716" s="1">
        <v>3</v>
      </c>
      <c r="K716" s="1">
        <v>2000</v>
      </c>
      <c r="L716" s="1">
        <f t="shared" si="101"/>
        <v>6000</v>
      </c>
      <c r="M716" s="1" t="s">
        <v>63</v>
      </c>
      <c r="N716" s="1" t="s">
        <v>57</v>
      </c>
      <c r="O716" s="1" t="s">
        <v>79</v>
      </c>
      <c r="P716" s="1" t="s">
        <v>85</v>
      </c>
      <c r="Q716" s="1" t="s">
        <v>33</v>
      </c>
      <c r="R716" s="1" t="s">
        <v>46</v>
      </c>
      <c r="S716" s="1" t="s">
        <v>2621</v>
      </c>
      <c r="T716" s="1">
        <v>7</v>
      </c>
      <c r="U716" s="1" t="str">
        <f t="shared" si="99"/>
        <v>Keep</v>
      </c>
      <c r="V716" s="1" t="str">
        <f t="shared" si="102"/>
        <v>Ok</v>
      </c>
      <c r="W716" s="1" t="str">
        <f>IF(Raw_Data!K716=0,"Missing","Valid")</f>
        <v>Valid</v>
      </c>
      <c r="X716" s="3" t="str">
        <f t="shared" si="103"/>
        <v>OK</v>
      </c>
      <c r="Y716" s="1" t="str">
        <f t="shared" si="104"/>
        <v>Ok</v>
      </c>
      <c r="Z716" s="1" t="str">
        <f t="shared" si="105"/>
        <v>Ok</v>
      </c>
      <c r="AA716" s="1">
        <f t="shared" si="100"/>
        <v>6000</v>
      </c>
      <c r="AB716" s="1" t="str">
        <f t="shared" si="106"/>
        <v>ok</v>
      </c>
      <c r="AC716" s="1" t="str">
        <f t="shared" si="107"/>
        <v>Unknwon</v>
      </c>
    </row>
    <row r="717" spans="1:29" x14ac:dyDescent="0.45">
      <c r="A717" s="1" t="s">
        <v>1216</v>
      </c>
      <c r="B717" s="2" cm="1">
        <f t="array" ref="B717:D717">DATEVALUE(VLOOKUP(A717,Raw_Data!A716:D2716,{2,3,4},0))</f>
        <v>45626</v>
      </c>
      <c r="C717" s="2">
        <v>45628</v>
      </c>
      <c r="D717" s="2">
        <v>45631</v>
      </c>
      <c r="E717" s="1" t="s">
        <v>2575</v>
      </c>
      <c r="F717" s="1" t="s">
        <v>69</v>
      </c>
      <c r="G717" s="1" t="s">
        <v>70</v>
      </c>
      <c r="H717" s="1" t="s">
        <v>128</v>
      </c>
      <c r="I717" s="1" t="s">
        <v>169</v>
      </c>
      <c r="J717" s="1">
        <v>3</v>
      </c>
      <c r="K717" s="1">
        <v>100</v>
      </c>
      <c r="L717" s="1">
        <f t="shared" si="101"/>
        <v>300</v>
      </c>
      <c r="M717" s="1" t="s">
        <v>29</v>
      </c>
      <c r="N717" s="1" t="s">
        <v>93</v>
      </c>
      <c r="O717" s="1" t="s">
        <v>44</v>
      </c>
      <c r="P717" s="1" t="s">
        <v>32</v>
      </c>
      <c r="Q717" s="1" t="s">
        <v>45</v>
      </c>
      <c r="R717" s="1" t="s">
        <v>46</v>
      </c>
      <c r="S717" s="1" t="s">
        <v>245</v>
      </c>
      <c r="T717" s="1">
        <v>3</v>
      </c>
      <c r="U717" s="1" t="str">
        <f t="shared" si="99"/>
        <v>Keep</v>
      </c>
      <c r="V717" s="1" t="str">
        <f t="shared" si="102"/>
        <v>Ok</v>
      </c>
      <c r="W717" s="1" t="str">
        <f>IF(Raw_Data!K717=0,"Missing","Valid")</f>
        <v>Valid</v>
      </c>
      <c r="X717" s="3" t="str">
        <f t="shared" si="103"/>
        <v>OK</v>
      </c>
      <c r="Y717" s="1" t="str">
        <f t="shared" si="104"/>
        <v>Ok</v>
      </c>
      <c r="Z717" s="1" t="str">
        <f t="shared" si="105"/>
        <v>Ok</v>
      </c>
      <c r="AA717" s="1">
        <f t="shared" si="100"/>
        <v>300</v>
      </c>
      <c r="AB717" s="1" t="str">
        <f t="shared" si="106"/>
        <v>ok</v>
      </c>
      <c r="AC717" s="1" t="str">
        <f t="shared" si="107"/>
        <v>Wrong Item</v>
      </c>
    </row>
    <row r="718" spans="1:29" x14ac:dyDescent="0.45">
      <c r="A718" s="1" t="s">
        <v>1217</v>
      </c>
      <c r="B718" s="2" cm="1">
        <f t="array" ref="B718:D718">DATEVALUE(VLOOKUP(A718,Raw_Data!A717:D2717,{2,3,4},0))</f>
        <v>45562</v>
      </c>
      <c r="C718" s="2">
        <v>45565</v>
      </c>
      <c r="D718" s="2">
        <v>45566</v>
      </c>
      <c r="E718" s="1" t="s">
        <v>2572</v>
      </c>
      <c r="F718" s="1" t="s">
        <v>2609</v>
      </c>
      <c r="G718" s="1" t="s">
        <v>116</v>
      </c>
      <c r="H718" s="1" t="s">
        <v>128</v>
      </c>
      <c r="I718" s="1" t="s">
        <v>129</v>
      </c>
      <c r="J718" s="1">
        <v>0</v>
      </c>
      <c r="K718" s="1">
        <v>0</v>
      </c>
      <c r="L718" s="1">
        <f t="shared" si="101"/>
        <v>0</v>
      </c>
      <c r="M718" s="1" t="s">
        <v>63</v>
      </c>
      <c r="N718" s="1" t="s">
        <v>57</v>
      </c>
      <c r="O718" s="1" t="s">
        <v>44</v>
      </c>
      <c r="P718" s="1" t="s">
        <v>58</v>
      </c>
      <c r="Q718" s="1" t="s">
        <v>45</v>
      </c>
      <c r="R718" s="1" t="s">
        <v>34</v>
      </c>
      <c r="S718" s="1" t="s">
        <v>2620</v>
      </c>
      <c r="T718" s="1">
        <v>1</v>
      </c>
      <c r="U718" s="1" t="str">
        <f t="shared" si="99"/>
        <v>Keep</v>
      </c>
      <c r="V718" s="1" t="str">
        <f t="shared" si="102"/>
        <v>Fix</v>
      </c>
      <c r="W718" s="1" t="str">
        <f>IF(Raw_Data!K718=0,"Missing","Valid")</f>
        <v>Missing</v>
      </c>
      <c r="X718" s="3" t="str">
        <f t="shared" si="103"/>
        <v>OK</v>
      </c>
      <c r="Y718" s="1" t="str">
        <f t="shared" si="104"/>
        <v>Fix</v>
      </c>
      <c r="Z718" s="1" t="str">
        <f t="shared" si="105"/>
        <v>Ok</v>
      </c>
      <c r="AA718" s="1">
        <f t="shared" si="100"/>
        <v>0</v>
      </c>
      <c r="AB718" s="1" t="str">
        <f t="shared" si="106"/>
        <v>ok</v>
      </c>
      <c r="AC718" s="1" t="str">
        <f t="shared" si="107"/>
        <v>Not Returned</v>
      </c>
    </row>
    <row r="719" spans="1:29" x14ac:dyDescent="0.45">
      <c r="A719" s="1" t="s">
        <v>1218</v>
      </c>
      <c r="B719" s="2" cm="1">
        <f t="array" ref="B719:D719">DATEVALUE(VLOOKUP(A719,Raw_Data!A718:D2718,{2,3,4},0))</f>
        <v>45454</v>
      </c>
      <c r="C719" s="2">
        <v>45455</v>
      </c>
      <c r="D719" s="2">
        <v>45458</v>
      </c>
      <c r="E719" s="1" t="s">
        <v>2552</v>
      </c>
      <c r="F719" s="1" t="s">
        <v>2608</v>
      </c>
      <c r="G719" s="1" t="s">
        <v>41</v>
      </c>
      <c r="H719" s="1" t="s">
        <v>42</v>
      </c>
      <c r="I719" s="1" t="s">
        <v>78</v>
      </c>
      <c r="J719" s="1">
        <v>-1</v>
      </c>
      <c r="K719" s="1">
        <v>2000</v>
      </c>
      <c r="L719" s="1">
        <f t="shared" si="101"/>
        <v>-2000</v>
      </c>
      <c r="M719" s="1" t="s">
        <v>56</v>
      </c>
      <c r="N719" s="1" t="s">
        <v>57</v>
      </c>
      <c r="O719" s="1" t="s">
        <v>79</v>
      </c>
      <c r="P719" s="1" t="s">
        <v>32</v>
      </c>
      <c r="Q719" s="1" t="s">
        <v>33</v>
      </c>
      <c r="R719" s="1" t="s">
        <v>34</v>
      </c>
      <c r="S719" s="1" t="s">
        <v>2620</v>
      </c>
      <c r="T719" s="1">
        <v>3</v>
      </c>
      <c r="U719" s="1" t="str">
        <f t="shared" si="99"/>
        <v>Keep</v>
      </c>
      <c r="V719" s="1" t="str">
        <f t="shared" si="102"/>
        <v>Fix</v>
      </c>
      <c r="W719" s="1" t="str">
        <f>IF(Raw_Data!K719=0,"Missing","Valid")</f>
        <v>Valid</v>
      </c>
      <c r="X719" s="3" t="str">
        <f t="shared" si="103"/>
        <v>OK</v>
      </c>
      <c r="Y719" s="1" t="str">
        <f t="shared" si="104"/>
        <v>Ok</v>
      </c>
      <c r="Z719" s="1" t="str">
        <f t="shared" si="105"/>
        <v>Ok</v>
      </c>
      <c r="AA719" s="1">
        <f t="shared" si="100"/>
        <v>-2000</v>
      </c>
      <c r="AB719" s="1" t="str">
        <f t="shared" si="106"/>
        <v>ok</v>
      </c>
      <c r="AC719" s="1" t="str">
        <f t="shared" si="107"/>
        <v>Not Returned</v>
      </c>
    </row>
    <row r="720" spans="1:29" x14ac:dyDescent="0.45">
      <c r="A720" s="1" t="s">
        <v>1219</v>
      </c>
      <c r="B720" s="2" cm="1">
        <f t="array" ref="B720:D720">DATEVALUE(VLOOKUP(A720,Raw_Data!A719:D2719,{2,3,4},0))</f>
        <v>45522</v>
      </c>
      <c r="C720" s="2">
        <v>45522</v>
      </c>
      <c r="D720" s="2">
        <v>45527</v>
      </c>
      <c r="E720" s="1" t="s">
        <v>2553</v>
      </c>
      <c r="F720" s="1" t="s">
        <v>2607</v>
      </c>
      <c r="G720" s="1" t="s">
        <v>41</v>
      </c>
      <c r="H720" s="1" t="s">
        <v>71</v>
      </c>
      <c r="I720" s="1" t="s">
        <v>117</v>
      </c>
      <c r="J720" s="1">
        <v>3</v>
      </c>
      <c r="K720" s="1">
        <v>100</v>
      </c>
      <c r="L720" s="1">
        <f t="shared" si="101"/>
        <v>300</v>
      </c>
      <c r="M720" s="1" t="s">
        <v>29</v>
      </c>
      <c r="N720" s="1" t="s">
        <v>57</v>
      </c>
      <c r="O720" s="1" t="s">
        <v>31</v>
      </c>
      <c r="P720" s="1" t="s">
        <v>58</v>
      </c>
      <c r="Q720" s="1" t="s">
        <v>33</v>
      </c>
      <c r="R720" s="1" t="s">
        <v>34</v>
      </c>
      <c r="S720" s="1" t="s">
        <v>2620</v>
      </c>
      <c r="T720" s="1">
        <v>5</v>
      </c>
      <c r="U720" s="1" t="str">
        <f t="shared" si="99"/>
        <v>Keep</v>
      </c>
      <c r="V720" s="1" t="str">
        <f t="shared" si="102"/>
        <v>Ok</v>
      </c>
      <c r="W720" s="1" t="str">
        <f>IF(Raw_Data!K720=0,"Missing","Valid")</f>
        <v>Valid</v>
      </c>
      <c r="X720" s="3" t="str">
        <f t="shared" si="103"/>
        <v>OK</v>
      </c>
      <c r="Y720" s="1" t="str">
        <f t="shared" si="104"/>
        <v>Ok</v>
      </c>
      <c r="Z720" s="1" t="str">
        <f t="shared" si="105"/>
        <v>Ok</v>
      </c>
      <c r="AA720" s="1">
        <f t="shared" si="100"/>
        <v>300</v>
      </c>
      <c r="AB720" s="1" t="str">
        <f t="shared" si="106"/>
        <v>ok</v>
      </c>
      <c r="AC720" s="1" t="str">
        <f t="shared" si="107"/>
        <v>Not Returned</v>
      </c>
    </row>
    <row r="721" spans="1:29" x14ac:dyDescent="0.45">
      <c r="A721" s="1" t="s">
        <v>1220</v>
      </c>
      <c r="B721" s="2" cm="1">
        <f t="array" ref="B721:D721">DATEVALUE(VLOOKUP(A721,Raw_Data!A720:D2720,{2,3,4},0))</f>
        <v>45313</v>
      </c>
      <c r="C721" s="2">
        <v>45316</v>
      </c>
      <c r="D721" s="2">
        <v>45321</v>
      </c>
      <c r="E721" s="1" t="s">
        <v>2540</v>
      </c>
      <c r="F721" s="1" t="s">
        <v>2609</v>
      </c>
      <c r="G721" s="1" t="s">
        <v>116</v>
      </c>
      <c r="H721" s="1" t="s">
        <v>71</v>
      </c>
      <c r="I721" s="1" t="s">
        <v>92</v>
      </c>
      <c r="J721" s="1">
        <v>2</v>
      </c>
      <c r="K721" s="1">
        <v>2000</v>
      </c>
      <c r="L721" s="1">
        <f t="shared" si="101"/>
        <v>4000</v>
      </c>
      <c r="M721" s="1" t="s">
        <v>63</v>
      </c>
      <c r="N721" s="1" t="s">
        <v>93</v>
      </c>
      <c r="O721" s="1" t="s">
        <v>44</v>
      </c>
      <c r="P721" s="1" t="s">
        <v>32</v>
      </c>
      <c r="Q721" s="1" t="s">
        <v>45</v>
      </c>
      <c r="R721" s="1" t="s">
        <v>46</v>
      </c>
      <c r="S721" s="1" t="s">
        <v>254</v>
      </c>
      <c r="T721" s="1">
        <v>5</v>
      </c>
      <c r="U721" s="1" t="str">
        <f t="shared" si="99"/>
        <v>Keep</v>
      </c>
      <c r="V721" s="1" t="str">
        <f t="shared" si="102"/>
        <v>Ok</v>
      </c>
      <c r="W721" s="1" t="str">
        <f>IF(Raw_Data!K721=0,"Missing","Valid")</f>
        <v>Valid</v>
      </c>
      <c r="X721" s="3" t="str">
        <f t="shared" si="103"/>
        <v>OK</v>
      </c>
      <c r="Y721" s="1" t="str">
        <f t="shared" si="104"/>
        <v>Ok</v>
      </c>
      <c r="Z721" s="1" t="str">
        <f t="shared" si="105"/>
        <v>Ok</v>
      </c>
      <c r="AA721" s="1">
        <f t="shared" si="100"/>
        <v>4000</v>
      </c>
      <c r="AB721" s="1" t="str">
        <f t="shared" si="106"/>
        <v>ok</v>
      </c>
      <c r="AC721" s="1" t="str">
        <f t="shared" si="107"/>
        <v>Damaged</v>
      </c>
    </row>
    <row r="722" spans="1:29" x14ac:dyDescent="0.45">
      <c r="A722" s="1" t="s">
        <v>1221</v>
      </c>
      <c r="B722" s="2" cm="1">
        <f t="array" ref="B722:D722">DATEVALUE(VLOOKUP(A722,Raw_Data!A721:D2721,{2,3,4},0))</f>
        <v>45335</v>
      </c>
      <c r="C722" s="2">
        <v>45333</v>
      </c>
      <c r="D722" s="2">
        <v>45339</v>
      </c>
      <c r="E722" s="1" t="s">
        <v>2566</v>
      </c>
      <c r="F722" s="1" t="s">
        <v>2608</v>
      </c>
      <c r="G722" s="1" t="s">
        <v>41</v>
      </c>
      <c r="H722" s="1" t="s">
        <v>128</v>
      </c>
      <c r="I722" s="1" t="s">
        <v>129</v>
      </c>
      <c r="J722" s="1">
        <v>0</v>
      </c>
      <c r="K722" s="1">
        <v>1000</v>
      </c>
      <c r="L722" s="1">
        <f t="shared" si="101"/>
        <v>0</v>
      </c>
      <c r="M722" s="1" t="s">
        <v>29</v>
      </c>
      <c r="N722" s="1" t="s">
        <v>57</v>
      </c>
      <c r="O722" s="1" t="s">
        <v>64</v>
      </c>
      <c r="P722" s="1" t="s">
        <v>32</v>
      </c>
      <c r="Q722" s="1" t="s">
        <v>33</v>
      </c>
      <c r="R722" s="1" t="s">
        <v>34</v>
      </c>
      <c r="S722" s="1" t="s">
        <v>2620</v>
      </c>
      <c r="T722" s="1">
        <v>6</v>
      </c>
      <c r="U722" s="1" t="str">
        <f t="shared" si="99"/>
        <v>Keep</v>
      </c>
      <c r="V722" s="1" t="str">
        <f t="shared" si="102"/>
        <v>Fix</v>
      </c>
      <c r="W722" s="1" t="str">
        <f>IF(Raw_Data!K722=0,"Missing","Valid")</f>
        <v>Valid</v>
      </c>
      <c r="X722" s="3" t="str">
        <f t="shared" si="103"/>
        <v>Dispatch Error</v>
      </c>
      <c r="Y722" s="1" t="str">
        <f t="shared" si="104"/>
        <v>Ok</v>
      </c>
      <c r="Z722" s="1" t="str">
        <f t="shared" si="105"/>
        <v>Ok</v>
      </c>
      <c r="AA722" s="1">
        <f t="shared" si="100"/>
        <v>0</v>
      </c>
      <c r="AB722" s="1" t="str">
        <f t="shared" si="106"/>
        <v>ok</v>
      </c>
      <c r="AC722" s="1" t="str">
        <f t="shared" si="107"/>
        <v>Not Returned</v>
      </c>
    </row>
    <row r="723" spans="1:29" x14ac:dyDescent="0.45">
      <c r="A723" s="1" t="s">
        <v>1222</v>
      </c>
      <c r="B723" s="2" cm="1">
        <f t="array" ref="B723:D723">DATEVALUE(VLOOKUP(A723,Raw_Data!A722:D2722,{2,3,4},0))</f>
        <v>45648</v>
      </c>
      <c r="C723" s="2">
        <v>45648</v>
      </c>
      <c r="D723" s="2">
        <v>45654</v>
      </c>
      <c r="E723" s="1" t="s">
        <v>2559</v>
      </c>
      <c r="F723" s="1" t="s">
        <v>2608</v>
      </c>
      <c r="G723" s="1" t="s">
        <v>41</v>
      </c>
      <c r="H723" s="1" t="s">
        <v>71</v>
      </c>
      <c r="I723" s="1" t="s">
        <v>117</v>
      </c>
      <c r="J723" s="1">
        <v>1</v>
      </c>
      <c r="K723" s="1">
        <v>100</v>
      </c>
      <c r="L723" s="1">
        <f t="shared" si="101"/>
        <v>100</v>
      </c>
      <c r="M723" s="1" t="s">
        <v>2619</v>
      </c>
      <c r="N723" s="1" t="s">
        <v>30</v>
      </c>
      <c r="O723" s="1" t="s">
        <v>79</v>
      </c>
      <c r="P723" s="1" t="s">
        <v>58</v>
      </c>
      <c r="Q723" s="1" t="s">
        <v>33</v>
      </c>
      <c r="R723" s="1" t="s">
        <v>34</v>
      </c>
      <c r="S723" s="1" t="s">
        <v>2620</v>
      </c>
      <c r="T723" s="1">
        <v>6</v>
      </c>
      <c r="U723" s="1" t="str">
        <f t="shared" si="99"/>
        <v>Keep</v>
      </c>
      <c r="V723" s="1" t="str">
        <f t="shared" si="102"/>
        <v>Ok</v>
      </c>
      <c r="W723" s="1" t="str">
        <f>IF(Raw_Data!K723=0,"Missing","Valid")</f>
        <v>Valid</v>
      </c>
      <c r="X723" s="3" t="str">
        <f t="shared" si="103"/>
        <v>OK</v>
      </c>
      <c r="Y723" s="1" t="str">
        <f t="shared" si="104"/>
        <v>Ok</v>
      </c>
      <c r="Z723" s="1" t="str">
        <f t="shared" si="105"/>
        <v>Ok</v>
      </c>
      <c r="AA723" s="1">
        <f t="shared" si="100"/>
        <v>100</v>
      </c>
      <c r="AB723" s="1" t="str">
        <f t="shared" si="106"/>
        <v>ok</v>
      </c>
      <c r="AC723" s="1" t="str">
        <f t="shared" si="107"/>
        <v>Not Returned</v>
      </c>
    </row>
    <row r="724" spans="1:29" x14ac:dyDescent="0.45">
      <c r="A724" s="1" t="s">
        <v>1223</v>
      </c>
      <c r="B724" s="2" cm="1">
        <f t="array" ref="B724:D724">DATEVALUE(VLOOKUP(A724,Raw_Data!A723:D2723,{2,3,4},0))</f>
        <v>45547</v>
      </c>
      <c r="C724" s="2">
        <v>45546</v>
      </c>
      <c r="D724" s="2">
        <v>45547</v>
      </c>
      <c r="E724" s="1" t="s">
        <v>2555</v>
      </c>
      <c r="F724" s="1" t="s">
        <v>53</v>
      </c>
      <c r="G724" s="1" t="s">
        <v>54</v>
      </c>
      <c r="H724" s="1" t="s">
        <v>27</v>
      </c>
      <c r="I724" s="1" t="s">
        <v>28</v>
      </c>
      <c r="J724" s="1">
        <v>0</v>
      </c>
      <c r="K724" s="1">
        <v>1000</v>
      </c>
      <c r="L724" s="1">
        <f t="shared" si="101"/>
        <v>0</v>
      </c>
      <c r="M724" s="1" t="s">
        <v>2619</v>
      </c>
      <c r="N724" s="1" t="s">
        <v>93</v>
      </c>
      <c r="O724" s="1" t="s">
        <v>79</v>
      </c>
      <c r="P724" s="1" t="s">
        <v>85</v>
      </c>
      <c r="Q724" s="1" t="s">
        <v>45</v>
      </c>
      <c r="R724" s="1" t="s">
        <v>34</v>
      </c>
      <c r="S724" s="1" t="s">
        <v>2620</v>
      </c>
      <c r="T724" s="1">
        <v>1</v>
      </c>
      <c r="U724" s="1" t="str">
        <f t="shared" si="99"/>
        <v>Keep</v>
      </c>
      <c r="V724" s="1" t="str">
        <f t="shared" si="102"/>
        <v>Fix</v>
      </c>
      <c r="W724" s="1" t="str">
        <f>IF(Raw_Data!K724=0,"Missing","Valid")</f>
        <v>Valid</v>
      </c>
      <c r="X724" s="3" t="str">
        <f t="shared" si="103"/>
        <v>Dispatch Error</v>
      </c>
      <c r="Y724" s="1" t="str">
        <f t="shared" si="104"/>
        <v>Ok</v>
      </c>
      <c r="Z724" s="1" t="str">
        <f t="shared" si="105"/>
        <v>Ok</v>
      </c>
      <c r="AA724" s="1">
        <f t="shared" si="100"/>
        <v>0</v>
      </c>
      <c r="AB724" s="1" t="str">
        <f t="shared" si="106"/>
        <v>ok</v>
      </c>
      <c r="AC724" s="1" t="str">
        <f t="shared" si="107"/>
        <v>Not Returned</v>
      </c>
    </row>
    <row r="725" spans="1:29" x14ac:dyDescent="0.45">
      <c r="A725" s="1" t="s">
        <v>1224</v>
      </c>
      <c r="B725" s="2" cm="1">
        <f t="array" ref="B725:D725">DATEVALUE(VLOOKUP(A725,Raw_Data!A724:D2724,{2,3,4},0))</f>
        <v>45519</v>
      </c>
      <c r="C725" s="2">
        <v>45521</v>
      </c>
      <c r="D725" s="2">
        <v>45525</v>
      </c>
      <c r="E725" s="1" t="s">
        <v>2576</v>
      </c>
      <c r="F725" s="1" t="s">
        <v>2607</v>
      </c>
      <c r="G725" s="1" t="s">
        <v>41</v>
      </c>
      <c r="H725" s="1" t="s">
        <v>42</v>
      </c>
      <c r="I725" s="1" t="s">
        <v>122</v>
      </c>
      <c r="J725" s="1">
        <v>0</v>
      </c>
      <c r="K725" s="1">
        <v>2000</v>
      </c>
      <c r="L725" s="1">
        <f t="shared" si="101"/>
        <v>0</v>
      </c>
      <c r="M725" s="1" t="s">
        <v>2619</v>
      </c>
      <c r="N725" s="1" t="s">
        <v>93</v>
      </c>
      <c r="O725" s="1" t="s">
        <v>31</v>
      </c>
      <c r="P725" s="1" t="s">
        <v>58</v>
      </c>
      <c r="Q725" s="1" t="s">
        <v>45</v>
      </c>
      <c r="R725" s="1" t="s">
        <v>34</v>
      </c>
      <c r="S725" s="1" t="s">
        <v>2620</v>
      </c>
      <c r="T725" s="1">
        <v>4</v>
      </c>
      <c r="U725" s="1" t="str">
        <f t="shared" si="99"/>
        <v>Keep</v>
      </c>
      <c r="V725" s="1" t="str">
        <f t="shared" si="102"/>
        <v>Fix</v>
      </c>
      <c r="W725" s="1" t="str">
        <f>IF(Raw_Data!K725=0,"Missing","Valid")</f>
        <v>Valid</v>
      </c>
      <c r="X725" s="3" t="str">
        <f t="shared" si="103"/>
        <v>OK</v>
      </c>
      <c r="Y725" s="1" t="str">
        <f t="shared" si="104"/>
        <v>Ok</v>
      </c>
      <c r="Z725" s="1" t="str">
        <f t="shared" si="105"/>
        <v>Ok</v>
      </c>
      <c r="AA725" s="1">
        <f t="shared" si="100"/>
        <v>0</v>
      </c>
      <c r="AB725" s="1" t="str">
        <f t="shared" si="106"/>
        <v>ok</v>
      </c>
      <c r="AC725" s="1" t="str">
        <f t="shared" si="107"/>
        <v>Not Returned</v>
      </c>
    </row>
    <row r="726" spans="1:29" x14ac:dyDescent="0.45">
      <c r="A726" s="1" t="s">
        <v>1226</v>
      </c>
      <c r="B726" s="2" cm="1">
        <f t="array" ref="B726:D726">DATEVALUE(VLOOKUP(A726,Raw_Data!A725:D2725,{2,3,4},0))</f>
        <v>45473</v>
      </c>
      <c r="C726" s="2">
        <v>45472</v>
      </c>
      <c r="D726" s="2">
        <v>45473</v>
      </c>
      <c r="E726" s="1" t="s">
        <v>2565</v>
      </c>
      <c r="F726" s="1" t="s">
        <v>53</v>
      </c>
      <c r="G726" s="1" t="s">
        <v>54</v>
      </c>
      <c r="H726" s="1" t="s">
        <v>42</v>
      </c>
      <c r="I726" s="1" t="s">
        <v>78</v>
      </c>
      <c r="J726" s="1">
        <v>2</v>
      </c>
      <c r="K726" s="1">
        <v>0</v>
      </c>
      <c r="L726" s="1">
        <f t="shared" si="101"/>
        <v>0</v>
      </c>
      <c r="M726" s="1" t="s">
        <v>63</v>
      </c>
      <c r="N726" s="1" t="s">
        <v>57</v>
      </c>
      <c r="O726" s="1" t="s">
        <v>64</v>
      </c>
      <c r="P726" s="1" t="s">
        <v>32</v>
      </c>
      <c r="Q726" s="1" t="s">
        <v>45</v>
      </c>
      <c r="R726" s="1" t="s">
        <v>46</v>
      </c>
      <c r="S726" s="1" t="s">
        <v>245</v>
      </c>
      <c r="T726" s="1">
        <v>1</v>
      </c>
      <c r="U726" s="1" t="str">
        <f t="shared" si="99"/>
        <v>Keep</v>
      </c>
      <c r="V726" s="1" t="str">
        <f t="shared" si="102"/>
        <v>Ok</v>
      </c>
      <c r="W726" s="1" t="str">
        <f>IF(Raw_Data!K726=0,"Missing","Valid")</f>
        <v>Missing</v>
      </c>
      <c r="X726" s="3" t="str">
        <f t="shared" si="103"/>
        <v>Dispatch Error</v>
      </c>
      <c r="Y726" s="1" t="str">
        <f t="shared" si="104"/>
        <v>Fix</v>
      </c>
      <c r="Z726" s="1" t="str">
        <f t="shared" si="105"/>
        <v>Ok</v>
      </c>
      <c r="AA726" s="1">
        <f t="shared" si="100"/>
        <v>0</v>
      </c>
      <c r="AB726" s="1" t="str">
        <f t="shared" si="106"/>
        <v>ok</v>
      </c>
      <c r="AC726" s="1" t="str">
        <f t="shared" si="107"/>
        <v>Wrong Item</v>
      </c>
    </row>
    <row r="727" spans="1:29" x14ac:dyDescent="0.45">
      <c r="A727" s="1" t="s">
        <v>1227</v>
      </c>
      <c r="B727" s="2" cm="1">
        <f t="array" ref="B727:D727">DATEVALUE(VLOOKUP(A727,Raw_Data!A726:D2726,{2,3,4},0))</f>
        <v>45407</v>
      </c>
      <c r="C727" s="2">
        <v>45407</v>
      </c>
      <c r="D727" s="2">
        <v>45410</v>
      </c>
      <c r="E727" s="1" t="s">
        <v>2587</v>
      </c>
      <c r="F727" s="1" t="s">
        <v>2609</v>
      </c>
      <c r="G727" s="1" t="s">
        <v>116</v>
      </c>
      <c r="H727" s="1" t="s">
        <v>27</v>
      </c>
      <c r="I727" s="1" t="s">
        <v>55</v>
      </c>
      <c r="J727" s="1">
        <v>0</v>
      </c>
      <c r="K727" s="1">
        <v>2000</v>
      </c>
      <c r="L727" s="1">
        <f t="shared" si="101"/>
        <v>0</v>
      </c>
      <c r="M727" s="1" t="s">
        <v>2619</v>
      </c>
      <c r="N727" s="1" t="s">
        <v>57</v>
      </c>
      <c r="O727" s="1" t="s">
        <v>79</v>
      </c>
      <c r="P727" s="1" t="s">
        <v>85</v>
      </c>
      <c r="Q727" s="1" t="s">
        <v>45</v>
      </c>
      <c r="R727" s="1" t="s">
        <v>34</v>
      </c>
      <c r="S727" s="1" t="s">
        <v>2620</v>
      </c>
      <c r="T727" s="1">
        <v>3</v>
      </c>
      <c r="U727" s="1" t="str">
        <f t="shared" si="99"/>
        <v>Keep</v>
      </c>
      <c r="V727" s="1" t="str">
        <f t="shared" si="102"/>
        <v>Fix</v>
      </c>
      <c r="W727" s="1" t="str">
        <f>IF(Raw_Data!K727=0,"Missing","Valid")</f>
        <v>Valid</v>
      </c>
      <c r="X727" s="3" t="str">
        <f t="shared" si="103"/>
        <v>OK</v>
      </c>
      <c r="Y727" s="1" t="str">
        <f t="shared" si="104"/>
        <v>Ok</v>
      </c>
      <c r="Z727" s="1" t="str">
        <f t="shared" si="105"/>
        <v>Ok</v>
      </c>
      <c r="AA727" s="1">
        <f t="shared" si="100"/>
        <v>0</v>
      </c>
      <c r="AB727" s="1" t="str">
        <f t="shared" si="106"/>
        <v>ok</v>
      </c>
      <c r="AC727" s="1" t="str">
        <f t="shared" si="107"/>
        <v>Not Returned</v>
      </c>
    </row>
    <row r="728" spans="1:29" x14ac:dyDescent="0.45">
      <c r="A728" s="1" t="s">
        <v>1228</v>
      </c>
      <c r="B728" s="2" cm="1">
        <f t="array" ref="B728:D728">DATEVALUE(VLOOKUP(A728,Raw_Data!A727:D2727,{2,3,4},0))</f>
        <v>45613</v>
      </c>
      <c r="C728" s="2">
        <v>45612</v>
      </c>
      <c r="D728" s="2">
        <v>45619</v>
      </c>
      <c r="E728" s="1" t="s">
        <v>2566</v>
      </c>
      <c r="F728" s="1" t="s">
        <v>53</v>
      </c>
      <c r="G728" s="1" t="s">
        <v>54</v>
      </c>
      <c r="H728" s="1" t="s">
        <v>128</v>
      </c>
      <c r="I728" s="1" t="s">
        <v>169</v>
      </c>
      <c r="J728" s="1">
        <v>0</v>
      </c>
      <c r="K728" s="1">
        <v>0</v>
      </c>
      <c r="L728" s="1">
        <f t="shared" si="101"/>
        <v>0</v>
      </c>
      <c r="M728" s="1" t="s">
        <v>56</v>
      </c>
      <c r="N728" s="1" t="s">
        <v>57</v>
      </c>
      <c r="O728" s="1" t="s">
        <v>44</v>
      </c>
      <c r="P728" s="1" t="s">
        <v>85</v>
      </c>
      <c r="Q728" s="1" t="s">
        <v>33</v>
      </c>
      <c r="R728" s="1" t="s">
        <v>34</v>
      </c>
      <c r="S728" s="1" t="s">
        <v>2620</v>
      </c>
      <c r="T728" s="1">
        <v>7</v>
      </c>
      <c r="U728" s="1" t="str">
        <f t="shared" si="99"/>
        <v>Keep</v>
      </c>
      <c r="V728" s="1" t="str">
        <f t="shared" si="102"/>
        <v>Fix</v>
      </c>
      <c r="W728" s="1" t="str">
        <f>IF(Raw_Data!K728=0,"Missing","Valid")</f>
        <v>Missing</v>
      </c>
      <c r="X728" s="3" t="str">
        <f t="shared" si="103"/>
        <v>Dispatch Error</v>
      </c>
      <c r="Y728" s="1" t="str">
        <f t="shared" si="104"/>
        <v>Fix</v>
      </c>
      <c r="Z728" s="1" t="str">
        <f t="shared" si="105"/>
        <v>Ok</v>
      </c>
      <c r="AA728" s="1">
        <f t="shared" si="100"/>
        <v>0</v>
      </c>
      <c r="AB728" s="1" t="str">
        <f t="shared" si="106"/>
        <v>ok</v>
      </c>
      <c r="AC728" s="1" t="str">
        <f t="shared" si="107"/>
        <v>Not Returned</v>
      </c>
    </row>
    <row r="729" spans="1:29" x14ac:dyDescent="0.45">
      <c r="A729" s="1" t="s">
        <v>1229</v>
      </c>
      <c r="B729" s="2" cm="1">
        <f t="array" ref="B729:D729">DATEVALUE(VLOOKUP(A729,Raw_Data!A728:D2728,{2,3,4},0))</f>
        <v>45440</v>
      </c>
      <c r="C729" s="2">
        <v>45443</v>
      </c>
      <c r="D729" s="2">
        <v>45446</v>
      </c>
      <c r="E729" s="1" t="s">
        <v>2571</v>
      </c>
      <c r="F729" s="1" t="s">
        <v>147</v>
      </c>
      <c r="G729" s="1" t="s">
        <v>147</v>
      </c>
      <c r="H729" s="1" t="s">
        <v>42</v>
      </c>
      <c r="I729" s="1" t="s">
        <v>122</v>
      </c>
      <c r="J729" s="1">
        <v>-1</v>
      </c>
      <c r="K729" s="1">
        <v>2000</v>
      </c>
      <c r="L729" s="1">
        <f t="shared" si="101"/>
        <v>-2000</v>
      </c>
      <c r="M729" s="1" t="s">
        <v>2619</v>
      </c>
      <c r="N729" s="1" t="s">
        <v>57</v>
      </c>
      <c r="O729" s="1" t="s">
        <v>44</v>
      </c>
      <c r="P729" s="1" t="s">
        <v>32</v>
      </c>
      <c r="Q729" s="1" t="s">
        <v>33</v>
      </c>
      <c r="R729" s="1" t="s">
        <v>46</v>
      </c>
      <c r="S729" s="1" t="s">
        <v>2621</v>
      </c>
      <c r="T729" s="1">
        <v>3</v>
      </c>
      <c r="U729" s="1" t="str">
        <f t="shared" si="99"/>
        <v>Keep</v>
      </c>
      <c r="V729" s="1" t="str">
        <f t="shared" si="102"/>
        <v>Fix</v>
      </c>
      <c r="W729" s="1" t="str">
        <f>IF(Raw_Data!K729=0,"Missing","Valid")</f>
        <v>Valid</v>
      </c>
      <c r="X729" s="3" t="str">
        <f t="shared" si="103"/>
        <v>OK</v>
      </c>
      <c r="Y729" s="1" t="str">
        <f t="shared" si="104"/>
        <v>Ok</v>
      </c>
      <c r="Z729" s="1" t="str">
        <f t="shared" si="105"/>
        <v>Ok</v>
      </c>
      <c r="AA729" s="1">
        <f t="shared" si="100"/>
        <v>-2000</v>
      </c>
      <c r="AB729" s="1" t="str">
        <f t="shared" si="106"/>
        <v>ok</v>
      </c>
      <c r="AC729" s="1" t="str">
        <f t="shared" si="107"/>
        <v>Unknwon</v>
      </c>
    </row>
    <row r="730" spans="1:29" x14ac:dyDescent="0.45">
      <c r="A730" s="1" t="s">
        <v>1230</v>
      </c>
      <c r="B730" s="2" cm="1">
        <f t="array" ref="B730:D730">DATEVALUE(VLOOKUP(A730,Raw_Data!A729:D2729,{2,3,4},0))</f>
        <v>45638</v>
      </c>
      <c r="C730" s="2">
        <v>45641</v>
      </c>
      <c r="D730" s="2">
        <v>45648</v>
      </c>
      <c r="E730" s="1" t="s">
        <v>2551</v>
      </c>
      <c r="F730" s="1" t="s">
        <v>147</v>
      </c>
      <c r="G730" s="1" t="s">
        <v>147</v>
      </c>
      <c r="H730" s="1" t="s">
        <v>42</v>
      </c>
      <c r="I730" s="1" t="s">
        <v>78</v>
      </c>
      <c r="J730" s="1">
        <v>3</v>
      </c>
      <c r="K730" s="1">
        <v>100</v>
      </c>
      <c r="L730" s="1">
        <f t="shared" si="101"/>
        <v>300</v>
      </c>
      <c r="M730" s="1" t="s">
        <v>56</v>
      </c>
      <c r="N730" s="1" t="s">
        <v>57</v>
      </c>
      <c r="O730" s="1" t="s">
        <v>79</v>
      </c>
      <c r="P730" s="1" t="s">
        <v>85</v>
      </c>
      <c r="Q730" s="1" t="s">
        <v>33</v>
      </c>
      <c r="R730" s="1" t="s">
        <v>46</v>
      </c>
      <c r="S730" s="1" t="s">
        <v>2621</v>
      </c>
      <c r="T730" s="1">
        <v>7</v>
      </c>
      <c r="U730" s="1" t="str">
        <f t="shared" si="99"/>
        <v>Keep</v>
      </c>
      <c r="V730" s="1" t="str">
        <f t="shared" si="102"/>
        <v>Ok</v>
      </c>
      <c r="W730" s="1" t="str">
        <f>IF(Raw_Data!K730=0,"Missing","Valid")</f>
        <v>Valid</v>
      </c>
      <c r="X730" s="3" t="str">
        <f t="shared" si="103"/>
        <v>OK</v>
      </c>
      <c r="Y730" s="1" t="str">
        <f t="shared" si="104"/>
        <v>Ok</v>
      </c>
      <c r="Z730" s="1" t="str">
        <f t="shared" si="105"/>
        <v>Ok</v>
      </c>
      <c r="AA730" s="1">
        <f t="shared" si="100"/>
        <v>300</v>
      </c>
      <c r="AB730" s="1" t="str">
        <f t="shared" si="106"/>
        <v>ok</v>
      </c>
      <c r="AC730" s="1" t="str">
        <f t="shared" si="107"/>
        <v>Unknwon</v>
      </c>
    </row>
    <row r="731" spans="1:29" x14ac:dyDescent="0.45">
      <c r="A731" s="1" t="s">
        <v>1231</v>
      </c>
      <c r="B731" s="2" cm="1">
        <f t="array" ref="B731:D731">DATEVALUE(VLOOKUP(A731,Raw_Data!A730:D2730,{2,3,4},0))</f>
        <v>45614</v>
      </c>
      <c r="C731" s="2">
        <v>45613</v>
      </c>
      <c r="D731" s="2">
        <v>45614</v>
      </c>
      <c r="E731" s="1" t="s">
        <v>2595</v>
      </c>
      <c r="F731" s="1" t="s">
        <v>2607</v>
      </c>
      <c r="G731" s="1" t="s">
        <v>41</v>
      </c>
      <c r="H731" s="1" t="s">
        <v>27</v>
      </c>
      <c r="I731" s="1" t="s">
        <v>84</v>
      </c>
      <c r="J731" s="1">
        <v>1</v>
      </c>
      <c r="K731" s="1">
        <v>1000</v>
      </c>
      <c r="L731" s="1">
        <f t="shared" si="101"/>
        <v>1000</v>
      </c>
      <c r="M731" s="1" t="s">
        <v>56</v>
      </c>
      <c r="N731" s="1" t="s">
        <v>93</v>
      </c>
      <c r="O731" s="1" t="s">
        <v>31</v>
      </c>
      <c r="P731" s="1" t="s">
        <v>85</v>
      </c>
      <c r="Q731" s="1" t="s">
        <v>45</v>
      </c>
      <c r="R731" s="1" t="s">
        <v>34</v>
      </c>
      <c r="S731" s="1" t="s">
        <v>2620</v>
      </c>
      <c r="T731" s="1">
        <v>1</v>
      </c>
      <c r="U731" s="1" t="str">
        <f t="shared" si="99"/>
        <v>Keep</v>
      </c>
      <c r="V731" s="1" t="str">
        <f t="shared" si="102"/>
        <v>Ok</v>
      </c>
      <c r="W731" s="1" t="str">
        <f>IF(Raw_Data!K731=0,"Missing","Valid")</f>
        <v>Valid</v>
      </c>
      <c r="X731" s="3" t="str">
        <f t="shared" si="103"/>
        <v>Dispatch Error</v>
      </c>
      <c r="Y731" s="1" t="str">
        <f t="shared" si="104"/>
        <v>Ok</v>
      </c>
      <c r="Z731" s="1" t="str">
        <f t="shared" si="105"/>
        <v>Ok</v>
      </c>
      <c r="AA731" s="1">
        <f t="shared" si="100"/>
        <v>1000</v>
      </c>
      <c r="AB731" s="1" t="str">
        <f t="shared" si="106"/>
        <v>ok</v>
      </c>
      <c r="AC731" s="1" t="str">
        <f t="shared" si="107"/>
        <v>Not Returned</v>
      </c>
    </row>
    <row r="732" spans="1:29" x14ac:dyDescent="0.45">
      <c r="A732" s="1" t="s">
        <v>1232</v>
      </c>
      <c r="B732" s="2" cm="1">
        <f t="array" ref="B732:D732">DATEVALUE(VLOOKUP(A732,Raw_Data!A731:D2731,{2,3,4},0))</f>
        <v>45325</v>
      </c>
      <c r="C732" s="2">
        <v>45323</v>
      </c>
      <c r="D732" s="2">
        <v>45328</v>
      </c>
      <c r="E732" s="1" t="s">
        <v>2599</v>
      </c>
      <c r="F732" s="1" t="s">
        <v>168</v>
      </c>
      <c r="G732" s="1" t="s">
        <v>41</v>
      </c>
      <c r="H732" s="1" t="s">
        <v>128</v>
      </c>
      <c r="I732" s="1" t="s">
        <v>129</v>
      </c>
      <c r="J732" s="1">
        <v>-1</v>
      </c>
      <c r="K732" s="1">
        <v>0</v>
      </c>
      <c r="L732" s="1">
        <f t="shared" si="101"/>
        <v>0</v>
      </c>
      <c r="M732" s="1" t="s">
        <v>29</v>
      </c>
      <c r="N732" s="1" t="s">
        <v>57</v>
      </c>
      <c r="O732" s="1" t="s">
        <v>31</v>
      </c>
      <c r="P732" s="1" t="s">
        <v>32</v>
      </c>
      <c r="Q732" s="1" t="s">
        <v>33</v>
      </c>
      <c r="R732" s="1" t="s">
        <v>2620</v>
      </c>
      <c r="S732" s="1" t="s">
        <v>2620</v>
      </c>
      <c r="T732" s="1">
        <v>5</v>
      </c>
      <c r="U732" s="1" t="str">
        <f t="shared" si="99"/>
        <v>Keep</v>
      </c>
      <c r="V732" s="1" t="str">
        <f t="shared" si="102"/>
        <v>Fix</v>
      </c>
      <c r="W732" s="1" t="str">
        <f>IF(Raw_Data!K732=0,"Missing","Valid")</f>
        <v>Missing</v>
      </c>
      <c r="X732" s="3" t="str">
        <f t="shared" si="103"/>
        <v>Dispatch Error</v>
      </c>
      <c r="Y732" s="1" t="str">
        <f t="shared" si="104"/>
        <v>Fix</v>
      </c>
      <c r="Z732" s="1" t="str">
        <f t="shared" si="105"/>
        <v>Ok</v>
      </c>
      <c r="AA732" s="1">
        <f t="shared" si="100"/>
        <v>0</v>
      </c>
      <c r="AB732" s="1" t="str">
        <f t="shared" si="106"/>
        <v>ok</v>
      </c>
      <c r="AC732" s="1" t="str">
        <f t="shared" si="107"/>
        <v>Not Returned</v>
      </c>
    </row>
    <row r="733" spans="1:29" x14ac:dyDescent="0.45">
      <c r="A733" s="1" t="s">
        <v>1233</v>
      </c>
      <c r="B733" s="2" cm="1">
        <f t="array" ref="B733:D733">DATEVALUE(VLOOKUP(A733,Raw_Data!A732:D2732,{2,3,4},0))</f>
        <v>45469</v>
      </c>
      <c r="C733" s="2">
        <v>45469</v>
      </c>
      <c r="D733" s="2">
        <v>45474</v>
      </c>
      <c r="E733" s="1" t="s">
        <v>2593</v>
      </c>
      <c r="F733" s="1" t="s">
        <v>168</v>
      </c>
      <c r="G733" s="1" t="s">
        <v>41</v>
      </c>
      <c r="H733" s="1" t="s">
        <v>71</v>
      </c>
      <c r="I733" s="1" t="s">
        <v>117</v>
      </c>
      <c r="J733" s="1">
        <v>3</v>
      </c>
      <c r="K733" s="1">
        <v>2000</v>
      </c>
      <c r="L733" s="1">
        <f t="shared" si="101"/>
        <v>6000</v>
      </c>
      <c r="M733" s="1" t="s">
        <v>56</v>
      </c>
      <c r="N733" s="1" t="s">
        <v>93</v>
      </c>
      <c r="O733" s="1" t="s">
        <v>79</v>
      </c>
      <c r="P733" s="1" t="s">
        <v>32</v>
      </c>
      <c r="Q733" s="1" t="s">
        <v>33</v>
      </c>
      <c r="R733" s="1" t="s">
        <v>34</v>
      </c>
      <c r="S733" s="1" t="s">
        <v>2620</v>
      </c>
      <c r="T733" s="1">
        <v>5</v>
      </c>
      <c r="U733" s="1" t="str">
        <f t="shared" si="99"/>
        <v>Keep</v>
      </c>
      <c r="V733" s="1" t="str">
        <f t="shared" si="102"/>
        <v>Ok</v>
      </c>
      <c r="W733" s="1" t="str">
        <f>IF(Raw_Data!K733=0,"Missing","Valid")</f>
        <v>Valid</v>
      </c>
      <c r="X733" s="3" t="str">
        <f t="shared" si="103"/>
        <v>OK</v>
      </c>
      <c r="Y733" s="1" t="str">
        <f t="shared" si="104"/>
        <v>Ok</v>
      </c>
      <c r="Z733" s="1" t="str">
        <f t="shared" si="105"/>
        <v>Ok</v>
      </c>
      <c r="AA733" s="1">
        <f t="shared" si="100"/>
        <v>6000</v>
      </c>
      <c r="AB733" s="1" t="str">
        <f t="shared" si="106"/>
        <v>ok</v>
      </c>
      <c r="AC733" s="1" t="str">
        <f t="shared" si="107"/>
        <v>Not Returned</v>
      </c>
    </row>
    <row r="734" spans="1:29" x14ac:dyDescent="0.45">
      <c r="A734" s="1" t="s">
        <v>1234</v>
      </c>
      <c r="B734" s="2" cm="1">
        <f t="array" ref="B734:D734">DATEVALUE(VLOOKUP(A734,Raw_Data!A733:D2733,{2,3,4},0))</f>
        <v>45323</v>
      </c>
      <c r="C734" s="2">
        <v>45325</v>
      </c>
      <c r="D734" s="2">
        <v>45331</v>
      </c>
      <c r="E734" s="1" t="s">
        <v>2548</v>
      </c>
      <c r="F734" s="1" t="s">
        <v>53</v>
      </c>
      <c r="G734" s="1" t="s">
        <v>54</v>
      </c>
      <c r="H734" s="1" t="s">
        <v>128</v>
      </c>
      <c r="I734" s="1" t="s">
        <v>231</v>
      </c>
      <c r="J734" s="1">
        <v>1</v>
      </c>
      <c r="K734" s="1">
        <v>0</v>
      </c>
      <c r="L734" s="1">
        <f t="shared" si="101"/>
        <v>0</v>
      </c>
      <c r="M734" s="1" t="s">
        <v>63</v>
      </c>
      <c r="N734" s="1" t="s">
        <v>30</v>
      </c>
      <c r="O734" s="1" t="s">
        <v>64</v>
      </c>
      <c r="P734" s="1" t="s">
        <v>58</v>
      </c>
      <c r="Q734" s="1" t="s">
        <v>33</v>
      </c>
      <c r="R734" s="1" t="s">
        <v>34</v>
      </c>
      <c r="S734" s="1" t="s">
        <v>2620</v>
      </c>
      <c r="T734" s="1">
        <v>6</v>
      </c>
      <c r="U734" s="1" t="str">
        <f t="shared" si="99"/>
        <v>Keep</v>
      </c>
      <c r="V734" s="1" t="str">
        <f t="shared" si="102"/>
        <v>Ok</v>
      </c>
      <c r="W734" s="1" t="str">
        <f>IF(Raw_Data!K734=0,"Missing","Valid")</f>
        <v>Missing</v>
      </c>
      <c r="X734" s="3" t="str">
        <f t="shared" si="103"/>
        <v>OK</v>
      </c>
      <c r="Y734" s="1" t="str">
        <f t="shared" si="104"/>
        <v>Fix</v>
      </c>
      <c r="Z734" s="1" t="str">
        <f t="shared" si="105"/>
        <v>Ok</v>
      </c>
      <c r="AA734" s="1">
        <f t="shared" si="100"/>
        <v>0</v>
      </c>
      <c r="AB734" s="1" t="str">
        <f t="shared" si="106"/>
        <v>ok</v>
      </c>
      <c r="AC734" s="1" t="str">
        <f t="shared" si="107"/>
        <v>Not Returned</v>
      </c>
    </row>
    <row r="735" spans="1:29" x14ac:dyDescent="0.45">
      <c r="A735" s="1" t="s">
        <v>1235</v>
      </c>
      <c r="B735" s="2" cm="1">
        <f t="array" ref="B735:D735">DATEVALUE(VLOOKUP(A735,Raw_Data!A734:D2734,{2,3,4},0))</f>
        <v>45397</v>
      </c>
      <c r="C735" s="2">
        <v>45395</v>
      </c>
      <c r="D735" s="2">
        <v>45395</v>
      </c>
      <c r="E735" s="1" t="s">
        <v>2583</v>
      </c>
      <c r="F735" s="1" t="s">
        <v>53</v>
      </c>
      <c r="G735" s="1" t="s">
        <v>54</v>
      </c>
      <c r="H735" s="1" t="s">
        <v>128</v>
      </c>
      <c r="I735" s="1" t="s">
        <v>231</v>
      </c>
      <c r="J735" s="1">
        <v>1</v>
      </c>
      <c r="K735" s="1">
        <v>1000</v>
      </c>
      <c r="L735" s="1">
        <f t="shared" si="101"/>
        <v>1000</v>
      </c>
      <c r="M735" s="1" t="s">
        <v>63</v>
      </c>
      <c r="N735" s="1" t="s">
        <v>30</v>
      </c>
      <c r="O735" s="1" t="s">
        <v>44</v>
      </c>
      <c r="P735" s="1" t="s">
        <v>32</v>
      </c>
      <c r="Q735" s="1" t="s">
        <v>45</v>
      </c>
      <c r="R735" s="1" t="s">
        <v>46</v>
      </c>
      <c r="S735" s="1" t="s">
        <v>47</v>
      </c>
      <c r="T735" s="1">
        <v>0</v>
      </c>
      <c r="U735" s="1" t="str">
        <f t="shared" si="99"/>
        <v>Keep</v>
      </c>
      <c r="V735" s="1" t="str">
        <f t="shared" si="102"/>
        <v>Ok</v>
      </c>
      <c r="W735" s="1" t="str">
        <f>IF(Raw_Data!K735=0,"Missing","Valid")</f>
        <v>Valid</v>
      </c>
      <c r="X735" s="3" t="str">
        <f t="shared" si="103"/>
        <v>Dispatch Error</v>
      </c>
      <c r="Y735" s="1" t="str">
        <f t="shared" si="104"/>
        <v>Ok</v>
      </c>
      <c r="Z735" s="1" t="str">
        <f t="shared" si="105"/>
        <v>Ok</v>
      </c>
      <c r="AA735" s="1">
        <f t="shared" si="100"/>
        <v>1000</v>
      </c>
      <c r="AB735" s="1" t="str">
        <f t="shared" si="106"/>
        <v>ok</v>
      </c>
      <c r="AC735" s="1" t="str">
        <f t="shared" si="107"/>
        <v>Late Delivery</v>
      </c>
    </row>
    <row r="736" spans="1:29" x14ac:dyDescent="0.45">
      <c r="A736" s="1" t="s">
        <v>1236</v>
      </c>
      <c r="B736" s="2" cm="1">
        <f t="array" ref="B736:D736">DATEVALUE(VLOOKUP(A736,Raw_Data!A735:D2735,{2,3,4},0))</f>
        <v>45452</v>
      </c>
      <c r="C736" s="2">
        <v>45455</v>
      </c>
      <c r="D736" s="2">
        <v>45456</v>
      </c>
      <c r="E736" s="1" t="s">
        <v>2593</v>
      </c>
      <c r="F736" s="1" t="s">
        <v>2607</v>
      </c>
      <c r="G736" s="1" t="s">
        <v>41</v>
      </c>
      <c r="H736" s="1" t="s">
        <v>71</v>
      </c>
      <c r="I736" s="1" t="s">
        <v>92</v>
      </c>
      <c r="J736" s="1">
        <v>2</v>
      </c>
      <c r="K736" s="1">
        <v>1000</v>
      </c>
      <c r="L736" s="1">
        <f t="shared" si="101"/>
        <v>2000</v>
      </c>
      <c r="M736" s="1" t="s">
        <v>29</v>
      </c>
      <c r="N736" s="1" t="s">
        <v>30</v>
      </c>
      <c r="O736" s="1" t="s">
        <v>64</v>
      </c>
      <c r="P736" s="1" t="s">
        <v>32</v>
      </c>
      <c r="Q736" s="1" t="s">
        <v>45</v>
      </c>
      <c r="R736" s="1" t="s">
        <v>46</v>
      </c>
      <c r="S736" s="1" t="s">
        <v>245</v>
      </c>
      <c r="T736" s="1">
        <v>1</v>
      </c>
      <c r="U736" s="1" t="str">
        <f t="shared" si="99"/>
        <v>Keep</v>
      </c>
      <c r="V736" s="1" t="str">
        <f t="shared" si="102"/>
        <v>Ok</v>
      </c>
      <c r="W736" s="1" t="str">
        <f>IF(Raw_Data!K736=0,"Missing","Valid")</f>
        <v>Valid</v>
      </c>
      <c r="X736" s="3" t="str">
        <f t="shared" si="103"/>
        <v>OK</v>
      </c>
      <c r="Y736" s="1" t="str">
        <f t="shared" si="104"/>
        <v>Ok</v>
      </c>
      <c r="Z736" s="1" t="str">
        <f t="shared" si="105"/>
        <v>Ok</v>
      </c>
      <c r="AA736" s="1">
        <f t="shared" si="100"/>
        <v>2000</v>
      </c>
      <c r="AB736" s="1" t="str">
        <f t="shared" si="106"/>
        <v>ok</v>
      </c>
      <c r="AC736" s="1" t="str">
        <f t="shared" si="107"/>
        <v>Wrong Item</v>
      </c>
    </row>
    <row r="737" spans="1:29" x14ac:dyDescent="0.45">
      <c r="A737" s="1" t="s">
        <v>1237</v>
      </c>
      <c r="B737" s="2" cm="1">
        <f t="array" ref="B737:D737">DATEVALUE(VLOOKUP(A737,Raw_Data!A736:D2736,{2,3,4},0))</f>
        <v>45563</v>
      </c>
      <c r="C737" s="2">
        <v>45562</v>
      </c>
      <c r="D737" s="2">
        <v>45568</v>
      </c>
      <c r="E737" s="1" t="s">
        <v>2569</v>
      </c>
      <c r="F737" s="1" t="s">
        <v>2607</v>
      </c>
      <c r="G737" s="1" t="s">
        <v>41</v>
      </c>
      <c r="H737" s="1" t="s">
        <v>27</v>
      </c>
      <c r="I737" s="1" t="s">
        <v>55</v>
      </c>
      <c r="J737" s="1">
        <v>-1</v>
      </c>
      <c r="K737" s="1">
        <v>2000</v>
      </c>
      <c r="L737" s="1">
        <f t="shared" si="101"/>
        <v>-2000</v>
      </c>
      <c r="M737" s="1" t="s">
        <v>63</v>
      </c>
      <c r="N737" s="1" t="s">
        <v>57</v>
      </c>
      <c r="O737" s="1" t="s">
        <v>31</v>
      </c>
      <c r="P737" s="1" t="s">
        <v>58</v>
      </c>
      <c r="Q737" s="1" t="s">
        <v>33</v>
      </c>
      <c r="R737" s="1" t="s">
        <v>46</v>
      </c>
      <c r="S737" s="1" t="s">
        <v>47</v>
      </c>
      <c r="T737" s="1">
        <v>6</v>
      </c>
      <c r="U737" s="1" t="str">
        <f t="shared" si="99"/>
        <v>Keep</v>
      </c>
      <c r="V737" s="1" t="str">
        <f t="shared" si="102"/>
        <v>Fix</v>
      </c>
      <c r="W737" s="1" t="str">
        <f>IF(Raw_Data!K737=0,"Missing","Valid")</f>
        <v>Valid</v>
      </c>
      <c r="X737" s="3" t="str">
        <f t="shared" si="103"/>
        <v>Dispatch Error</v>
      </c>
      <c r="Y737" s="1" t="str">
        <f t="shared" si="104"/>
        <v>Ok</v>
      </c>
      <c r="Z737" s="1" t="str">
        <f t="shared" si="105"/>
        <v>Ok</v>
      </c>
      <c r="AA737" s="1">
        <f t="shared" si="100"/>
        <v>-2000</v>
      </c>
      <c r="AB737" s="1" t="str">
        <f t="shared" si="106"/>
        <v>ok</v>
      </c>
      <c r="AC737" s="1" t="str">
        <f t="shared" si="107"/>
        <v>Late Delivery</v>
      </c>
    </row>
    <row r="738" spans="1:29" x14ac:dyDescent="0.45">
      <c r="A738" s="1" t="s">
        <v>1238</v>
      </c>
      <c r="B738" s="2" cm="1">
        <f t="array" ref="B738:D738">DATEVALUE(VLOOKUP(A738,Raw_Data!A737:D2737,{2,3,4},0))</f>
        <v>45449</v>
      </c>
      <c r="C738" s="2">
        <v>45452</v>
      </c>
      <c r="D738" s="2">
        <v>45459</v>
      </c>
      <c r="E738" s="1" t="s">
        <v>2570</v>
      </c>
      <c r="F738" s="1" t="s">
        <v>168</v>
      </c>
      <c r="G738" s="1" t="s">
        <v>41</v>
      </c>
      <c r="H738" s="1" t="s">
        <v>71</v>
      </c>
      <c r="I738" s="1" t="s">
        <v>92</v>
      </c>
      <c r="J738" s="1">
        <v>2</v>
      </c>
      <c r="K738" s="1">
        <v>500</v>
      </c>
      <c r="L738" s="1">
        <f t="shared" si="101"/>
        <v>1000</v>
      </c>
      <c r="M738" s="1" t="s">
        <v>56</v>
      </c>
      <c r="N738" s="1" t="s">
        <v>30</v>
      </c>
      <c r="O738" s="1" t="s">
        <v>79</v>
      </c>
      <c r="P738" s="1" t="s">
        <v>32</v>
      </c>
      <c r="Q738" s="1" t="s">
        <v>45</v>
      </c>
      <c r="R738" s="1" t="s">
        <v>46</v>
      </c>
      <c r="S738" s="1" t="s">
        <v>254</v>
      </c>
      <c r="T738" s="1">
        <v>7</v>
      </c>
      <c r="U738" s="1" t="str">
        <f t="shared" si="99"/>
        <v>Keep</v>
      </c>
      <c r="V738" s="1" t="str">
        <f t="shared" si="102"/>
        <v>Ok</v>
      </c>
      <c r="W738" s="1" t="str">
        <f>IF(Raw_Data!K738=0,"Missing","Valid")</f>
        <v>Valid</v>
      </c>
      <c r="X738" s="3" t="str">
        <f t="shared" si="103"/>
        <v>OK</v>
      </c>
      <c r="Y738" s="1" t="str">
        <f t="shared" si="104"/>
        <v>Ok</v>
      </c>
      <c r="Z738" s="1" t="str">
        <f t="shared" si="105"/>
        <v>Ok</v>
      </c>
      <c r="AA738" s="1">
        <f t="shared" si="100"/>
        <v>1000</v>
      </c>
      <c r="AB738" s="1" t="str">
        <f t="shared" si="106"/>
        <v>ok</v>
      </c>
      <c r="AC738" s="1" t="str">
        <f t="shared" si="107"/>
        <v>Damaged</v>
      </c>
    </row>
    <row r="739" spans="1:29" x14ac:dyDescent="0.45">
      <c r="A739" s="1" t="s">
        <v>1239</v>
      </c>
      <c r="B739" s="2" cm="1">
        <f t="array" ref="B739:D739">DATEVALUE(VLOOKUP(A739,Raw_Data!A738:D2738,{2,3,4},0))</f>
        <v>45428</v>
      </c>
      <c r="C739" s="2">
        <v>45428</v>
      </c>
      <c r="D739" s="2">
        <v>45427</v>
      </c>
      <c r="E739" s="1" t="s">
        <v>2601</v>
      </c>
      <c r="F739" s="1" t="s">
        <v>168</v>
      </c>
      <c r="G739" s="1" t="s">
        <v>41</v>
      </c>
      <c r="H739" s="1" t="s">
        <v>71</v>
      </c>
      <c r="I739" s="1" t="s">
        <v>117</v>
      </c>
      <c r="J739" s="1">
        <v>-1</v>
      </c>
      <c r="K739" s="1">
        <v>2000</v>
      </c>
      <c r="L739" s="1">
        <f t="shared" si="101"/>
        <v>-2000</v>
      </c>
      <c r="M739" s="1" t="s">
        <v>2619</v>
      </c>
      <c r="N739" s="1" t="s">
        <v>93</v>
      </c>
      <c r="O739" s="1" t="s">
        <v>31</v>
      </c>
      <c r="P739" s="1" t="s">
        <v>85</v>
      </c>
      <c r="Q739" s="1" t="s">
        <v>33</v>
      </c>
      <c r="R739" s="1" t="s">
        <v>34</v>
      </c>
      <c r="S739" s="1" t="s">
        <v>2620</v>
      </c>
      <c r="T739" s="1">
        <v>-1</v>
      </c>
      <c r="U739" s="1" t="str">
        <f t="shared" si="99"/>
        <v>Keep</v>
      </c>
      <c r="V739" s="1" t="str">
        <f t="shared" si="102"/>
        <v>Fix</v>
      </c>
      <c r="W739" s="1" t="str">
        <f>IF(Raw_Data!K739=0,"Missing","Valid")</f>
        <v>Valid</v>
      </c>
      <c r="X739" s="3" t="str">
        <f t="shared" si="103"/>
        <v>Delivery Before Order</v>
      </c>
      <c r="Y739" s="1" t="str">
        <f t="shared" si="104"/>
        <v>Ok</v>
      </c>
      <c r="Z739" s="1" t="str">
        <f t="shared" si="105"/>
        <v>Ok</v>
      </c>
      <c r="AA739" s="1">
        <f t="shared" si="100"/>
        <v>-2000</v>
      </c>
      <c r="AB739" s="1" t="str">
        <f t="shared" si="106"/>
        <v>ok</v>
      </c>
      <c r="AC739" s="1" t="str">
        <f t="shared" si="107"/>
        <v>Not Returned</v>
      </c>
    </row>
    <row r="740" spans="1:29" x14ac:dyDescent="0.45">
      <c r="A740" s="1" t="s">
        <v>1240</v>
      </c>
      <c r="B740" s="2" cm="1">
        <f t="array" ref="B740:D740">DATEVALUE(VLOOKUP(A740,Raw_Data!A739:D2739,{2,3,4},0))</f>
        <v>45611</v>
      </c>
      <c r="C740" s="2">
        <v>45614</v>
      </c>
      <c r="D740" s="2">
        <v>45613</v>
      </c>
      <c r="E740" s="1" t="s">
        <v>2583</v>
      </c>
      <c r="F740" s="1" t="s">
        <v>2606</v>
      </c>
      <c r="G740" s="1" t="s">
        <v>26</v>
      </c>
      <c r="H740" s="1" t="s">
        <v>42</v>
      </c>
      <c r="I740" s="1" t="s">
        <v>78</v>
      </c>
      <c r="J740" s="1">
        <v>1</v>
      </c>
      <c r="K740" s="1">
        <v>1000</v>
      </c>
      <c r="L740" s="1">
        <f t="shared" si="101"/>
        <v>1000</v>
      </c>
      <c r="M740" s="1" t="s">
        <v>63</v>
      </c>
      <c r="N740" s="1" t="s">
        <v>93</v>
      </c>
      <c r="O740" s="1" t="s">
        <v>79</v>
      </c>
      <c r="P740" s="1" t="s">
        <v>85</v>
      </c>
      <c r="Q740" s="1" t="s">
        <v>45</v>
      </c>
      <c r="R740" s="1" t="s">
        <v>46</v>
      </c>
      <c r="S740" s="1" t="s">
        <v>254</v>
      </c>
      <c r="T740" s="1">
        <v>-1</v>
      </c>
      <c r="U740" s="1" t="str">
        <f t="shared" si="99"/>
        <v>Keep</v>
      </c>
      <c r="V740" s="1" t="str">
        <f t="shared" si="102"/>
        <v>Ok</v>
      </c>
      <c r="W740" s="1" t="str">
        <f>IF(Raw_Data!K740=0,"Missing","Valid")</f>
        <v>Valid</v>
      </c>
      <c r="X740" s="3" t="str">
        <f t="shared" si="103"/>
        <v>Delivery Before Dispatch</v>
      </c>
      <c r="Y740" s="1" t="str">
        <f t="shared" si="104"/>
        <v>Ok</v>
      </c>
      <c r="Z740" s="1" t="str">
        <f t="shared" si="105"/>
        <v>Ok</v>
      </c>
      <c r="AA740" s="1">
        <f t="shared" si="100"/>
        <v>1000</v>
      </c>
      <c r="AB740" s="1" t="str">
        <f t="shared" si="106"/>
        <v>ok</v>
      </c>
      <c r="AC740" s="1" t="str">
        <f t="shared" si="107"/>
        <v>Damaged</v>
      </c>
    </row>
    <row r="741" spans="1:29" x14ac:dyDescent="0.45">
      <c r="A741" s="1" t="s">
        <v>1241</v>
      </c>
      <c r="B741" s="2" cm="1">
        <f t="array" ref="B741:D741">DATEVALUE(VLOOKUP(A741,Raw_Data!A740:D2740,{2,3,4},0))</f>
        <v>45509</v>
      </c>
      <c r="C741" s="2">
        <v>45508</v>
      </c>
      <c r="D741" s="2">
        <v>45510</v>
      </c>
      <c r="E741" s="1" t="s">
        <v>2597</v>
      </c>
      <c r="F741" s="1" t="s">
        <v>2609</v>
      </c>
      <c r="G741" s="1" t="s">
        <v>116</v>
      </c>
      <c r="H741" s="1" t="s">
        <v>128</v>
      </c>
      <c r="I741" s="1" t="s">
        <v>231</v>
      </c>
      <c r="J741" s="1">
        <v>3</v>
      </c>
      <c r="K741" s="1">
        <v>1000</v>
      </c>
      <c r="L741" s="1">
        <f t="shared" si="101"/>
        <v>3000</v>
      </c>
      <c r="M741" s="1" t="s">
        <v>2619</v>
      </c>
      <c r="N741" s="1" t="s">
        <v>57</v>
      </c>
      <c r="O741" s="1" t="s">
        <v>44</v>
      </c>
      <c r="P741" s="1" t="s">
        <v>32</v>
      </c>
      <c r="Q741" s="1" t="s">
        <v>45</v>
      </c>
      <c r="R741" s="1" t="s">
        <v>2620</v>
      </c>
      <c r="S741" s="1" t="s">
        <v>2620</v>
      </c>
      <c r="T741" s="1">
        <v>2</v>
      </c>
      <c r="U741" s="1" t="str">
        <f t="shared" si="99"/>
        <v>Keep</v>
      </c>
      <c r="V741" s="1" t="str">
        <f t="shared" si="102"/>
        <v>Ok</v>
      </c>
      <c r="W741" s="1" t="str">
        <f>IF(Raw_Data!K741=0,"Missing","Valid")</f>
        <v>Valid</v>
      </c>
      <c r="X741" s="3" t="str">
        <f t="shared" si="103"/>
        <v>Dispatch Error</v>
      </c>
      <c r="Y741" s="1" t="str">
        <f t="shared" si="104"/>
        <v>Ok</v>
      </c>
      <c r="Z741" s="1" t="str">
        <f t="shared" si="105"/>
        <v>Ok</v>
      </c>
      <c r="AA741" s="1">
        <f t="shared" si="100"/>
        <v>3000</v>
      </c>
      <c r="AB741" s="1" t="str">
        <f t="shared" si="106"/>
        <v>ok</v>
      </c>
      <c r="AC741" s="1" t="str">
        <f t="shared" si="107"/>
        <v>Not Returned</v>
      </c>
    </row>
    <row r="742" spans="1:29" x14ac:dyDescent="0.45">
      <c r="A742" s="1" t="s">
        <v>1242</v>
      </c>
      <c r="B742" s="2" cm="1">
        <f t="array" ref="B742:D742">DATEVALUE(VLOOKUP(A742,Raw_Data!A741:D2741,{2,3,4},0))</f>
        <v>45480</v>
      </c>
      <c r="C742" s="2">
        <v>45479</v>
      </c>
      <c r="D742" s="2">
        <v>45485</v>
      </c>
      <c r="E742" s="1" t="s">
        <v>2542</v>
      </c>
      <c r="F742" s="1" t="s">
        <v>2609</v>
      </c>
      <c r="G742" s="1" t="s">
        <v>116</v>
      </c>
      <c r="H742" s="1" t="s">
        <v>42</v>
      </c>
      <c r="I742" s="1" t="s">
        <v>78</v>
      </c>
      <c r="J742" s="1">
        <v>2</v>
      </c>
      <c r="K742" s="1">
        <v>0</v>
      </c>
      <c r="L742" s="1">
        <f t="shared" si="101"/>
        <v>0</v>
      </c>
      <c r="M742" s="1" t="s">
        <v>2619</v>
      </c>
      <c r="N742" s="1" t="s">
        <v>93</v>
      </c>
      <c r="O742" s="1" t="s">
        <v>79</v>
      </c>
      <c r="P742" s="1" t="s">
        <v>32</v>
      </c>
      <c r="Q742" s="1" t="s">
        <v>45</v>
      </c>
      <c r="R742" s="1" t="s">
        <v>46</v>
      </c>
      <c r="S742" s="1" t="s">
        <v>2621</v>
      </c>
      <c r="T742" s="1">
        <v>6</v>
      </c>
      <c r="U742" s="1" t="str">
        <f t="shared" si="99"/>
        <v>Keep</v>
      </c>
      <c r="V742" s="1" t="str">
        <f t="shared" si="102"/>
        <v>Ok</v>
      </c>
      <c r="W742" s="1" t="str">
        <f>IF(Raw_Data!K742=0,"Missing","Valid")</f>
        <v>Missing</v>
      </c>
      <c r="X742" s="3" t="str">
        <f t="shared" si="103"/>
        <v>Dispatch Error</v>
      </c>
      <c r="Y742" s="1" t="str">
        <f t="shared" si="104"/>
        <v>Fix</v>
      </c>
      <c r="Z742" s="1" t="str">
        <f t="shared" si="105"/>
        <v>Ok</v>
      </c>
      <c r="AA742" s="1">
        <f t="shared" si="100"/>
        <v>0</v>
      </c>
      <c r="AB742" s="1" t="str">
        <f t="shared" si="106"/>
        <v>ok</v>
      </c>
      <c r="AC742" s="1" t="str">
        <f t="shared" si="107"/>
        <v>Unknwon</v>
      </c>
    </row>
    <row r="743" spans="1:29" x14ac:dyDescent="0.45">
      <c r="A743" s="1" t="s">
        <v>1243</v>
      </c>
      <c r="B743" s="2" cm="1">
        <f t="array" ref="B743:D743">DATEVALUE(VLOOKUP(A743,Raw_Data!A742:D2742,{2,3,4},0))</f>
        <v>45407</v>
      </c>
      <c r="C743" s="2">
        <v>45406</v>
      </c>
      <c r="D743" s="2">
        <v>45408</v>
      </c>
      <c r="E743" s="1" t="s">
        <v>2541</v>
      </c>
      <c r="F743" s="1" t="s">
        <v>2607</v>
      </c>
      <c r="G743" s="1" t="s">
        <v>41</v>
      </c>
      <c r="H743" s="1" t="s">
        <v>42</v>
      </c>
      <c r="I743" s="1" t="s">
        <v>78</v>
      </c>
      <c r="J743" s="1">
        <v>2</v>
      </c>
      <c r="K743" s="1">
        <v>2000</v>
      </c>
      <c r="L743" s="1">
        <f t="shared" si="101"/>
        <v>4000</v>
      </c>
      <c r="M743" s="1" t="s">
        <v>63</v>
      </c>
      <c r="N743" s="1" t="s">
        <v>57</v>
      </c>
      <c r="O743" s="1" t="s">
        <v>79</v>
      </c>
      <c r="P743" s="1" t="s">
        <v>85</v>
      </c>
      <c r="Q743" s="1" t="s">
        <v>33</v>
      </c>
      <c r="R743" s="1" t="s">
        <v>46</v>
      </c>
      <c r="S743" s="1" t="s">
        <v>254</v>
      </c>
      <c r="T743" s="1">
        <v>2</v>
      </c>
      <c r="U743" s="1" t="str">
        <f t="shared" si="99"/>
        <v>Keep</v>
      </c>
      <c r="V743" s="1" t="str">
        <f t="shared" si="102"/>
        <v>Ok</v>
      </c>
      <c r="W743" s="1" t="str">
        <f>IF(Raw_Data!K743=0,"Missing","Valid")</f>
        <v>Valid</v>
      </c>
      <c r="X743" s="3" t="str">
        <f t="shared" si="103"/>
        <v>Dispatch Error</v>
      </c>
      <c r="Y743" s="1" t="str">
        <f t="shared" si="104"/>
        <v>Ok</v>
      </c>
      <c r="Z743" s="1" t="str">
        <f t="shared" si="105"/>
        <v>Ok</v>
      </c>
      <c r="AA743" s="1">
        <f t="shared" si="100"/>
        <v>4000</v>
      </c>
      <c r="AB743" s="1" t="str">
        <f t="shared" si="106"/>
        <v>ok</v>
      </c>
      <c r="AC743" s="1" t="str">
        <f t="shared" si="107"/>
        <v>Damaged</v>
      </c>
    </row>
    <row r="744" spans="1:29" x14ac:dyDescent="0.45">
      <c r="A744" s="1" t="s">
        <v>1244</v>
      </c>
      <c r="B744" s="2" cm="1">
        <f t="array" ref="B744:D744">DATEVALUE(VLOOKUP(A744,Raw_Data!A743:D2743,{2,3,4},0))</f>
        <v>45445</v>
      </c>
      <c r="C744" s="2">
        <v>45443</v>
      </c>
      <c r="D744" s="2">
        <v>45447</v>
      </c>
      <c r="E744" s="1" t="s">
        <v>2533</v>
      </c>
      <c r="F744" s="1" t="s">
        <v>2608</v>
      </c>
      <c r="G744" s="1" t="s">
        <v>41</v>
      </c>
      <c r="H744" s="1" t="s">
        <v>71</v>
      </c>
      <c r="I744" s="1" t="s">
        <v>92</v>
      </c>
      <c r="J744" s="1">
        <v>2</v>
      </c>
      <c r="K744" s="1">
        <v>0</v>
      </c>
      <c r="L744" s="1">
        <f t="shared" si="101"/>
        <v>0</v>
      </c>
      <c r="M744" s="1" t="s">
        <v>63</v>
      </c>
      <c r="N744" s="1" t="s">
        <v>30</v>
      </c>
      <c r="O744" s="1" t="s">
        <v>64</v>
      </c>
      <c r="P744" s="1" t="s">
        <v>58</v>
      </c>
      <c r="Q744" s="1" t="s">
        <v>33</v>
      </c>
      <c r="R744" s="1" t="s">
        <v>34</v>
      </c>
      <c r="S744" s="1" t="s">
        <v>2620</v>
      </c>
      <c r="T744" s="1">
        <v>4</v>
      </c>
      <c r="U744" s="1" t="str">
        <f t="shared" si="99"/>
        <v>Keep</v>
      </c>
      <c r="V744" s="1" t="str">
        <f t="shared" si="102"/>
        <v>Ok</v>
      </c>
      <c r="W744" s="1" t="str">
        <f>IF(Raw_Data!K744=0,"Missing","Valid")</f>
        <v>Missing</v>
      </c>
      <c r="X744" s="3" t="str">
        <f t="shared" si="103"/>
        <v>Dispatch Error</v>
      </c>
      <c r="Y744" s="1" t="str">
        <f t="shared" si="104"/>
        <v>Fix</v>
      </c>
      <c r="Z744" s="1" t="str">
        <f t="shared" si="105"/>
        <v>Ok</v>
      </c>
      <c r="AA744" s="1">
        <f t="shared" si="100"/>
        <v>0</v>
      </c>
      <c r="AB744" s="1" t="str">
        <f t="shared" si="106"/>
        <v>ok</v>
      </c>
      <c r="AC744" s="1" t="str">
        <f t="shared" si="107"/>
        <v>Not Returned</v>
      </c>
    </row>
    <row r="745" spans="1:29" x14ac:dyDescent="0.45">
      <c r="A745" s="1" t="s">
        <v>1245</v>
      </c>
      <c r="B745" s="2" cm="1">
        <f t="array" ref="B745:D745">DATEVALUE(VLOOKUP(A745,Raw_Data!A744:D2744,{2,3,4},0))</f>
        <v>45475</v>
      </c>
      <c r="C745" s="2">
        <v>45475</v>
      </c>
      <c r="D745" s="2">
        <v>45482</v>
      </c>
      <c r="E745" s="1" t="s">
        <v>2578</v>
      </c>
      <c r="F745" s="1" t="s">
        <v>2609</v>
      </c>
      <c r="G745" s="1" t="s">
        <v>116</v>
      </c>
      <c r="H745" s="1" t="s">
        <v>71</v>
      </c>
      <c r="I745" s="1" t="s">
        <v>72</v>
      </c>
      <c r="J745" s="1">
        <v>3</v>
      </c>
      <c r="K745" s="1">
        <v>2000</v>
      </c>
      <c r="L745" s="1">
        <f t="shared" si="101"/>
        <v>6000</v>
      </c>
      <c r="M745" s="1" t="s">
        <v>56</v>
      </c>
      <c r="N745" s="1" t="s">
        <v>93</v>
      </c>
      <c r="O745" s="1" t="s">
        <v>64</v>
      </c>
      <c r="P745" s="1" t="s">
        <v>32</v>
      </c>
      <c r="Q745" s="1" t="s">
        <v>33</v>
      </c>
      <c r="R745" s="1" t="s">
        <v>46</v>
      </c>
      <c r="S745" s="1" t="s">
        <v>254</v>
      </c>
      <c r="T745" s="1">
        <v>7</v>
      </c>
      <c r="U745" s="1" t="str">
        <f t="shared" si="99"/>
        <v>Keep</v>
      </c>
      <c r="V745" s="1" t="str">
        <f t="shared" si="102"/>
        <v>Ok</v>
      </c>
      <c r="W745" s="1" t="str">
        <f>IF(Raw_Data!K745=0,"Missing","Valid")</f>
        <v>Valid</v>
      </c>
      <c r="X745" s="3" t="str">
        <f t="shared" si="103"/>
        <v>OK</v>
      </c>
      <c r="Y745" s="1" t="str">
        <f t="shared" si="104"/>
        <v>Ok</v>
      </c>
      <c r="Z745" s="1" t="str">
        <f t="shared" si="105"/>
        <v>Ok</v>
      </c>
      <c r="AA745" s="1">
        <f t="shared" si="100"/>
        <v>6000</v>
      </c>
      <c r="AB745" s="1" t="str">
        <f t="shared" si="106"/>
        <v>ok</v>
      </c>
      <c r="AC745" s="1" t="str">
        <f t="shared" si="107"/>
        <v>Damaged</v>
      </c>
    </row>
    <row r="746" spans="1:29" x14ac:dyDescent="0.45">
      <c r="A746" s="1" t="s">
        <v>1246</v>
      </c>
      <c r="B746" s="2" cm="1">
        <f t="array" ref="B746:D746">DATEVALUE(VLOOKUP(A746,Raw_Data!A745:D2745,{2,3,4},0))</f>
        <v>45355</v>
      </c>
      <c r="C746" s="2">
        <v>45358</v>
      </c>
      <c r="D746" s="2">
        <v>45362</v>
      </c>
      <c r="E746" s="1" t="s">
        <v>2581</v>
      </c>
      <c r="F746" s="1" t="s">
        <v>2606</v>
      </c>
      <c r="G746" s="1" t="s">
        <v>26</v>
      </c>
      <c r="H746" s="1" t="s">
        <v>42</v>
      </c>
      <c r="I746" s="1" t="s">
        <v>43</v>
      </c>
      <c r="J746" s="1">
        <v>-1</v>
      </c>
      <c r="K746" s="1">
        <v>1000</v>
      </c>
      <c r="L746" s="1">
        <f t="shared" si="101"/>
        <v>-1000</v>
      </c>
      <c r="M746" s="1" t="s">
        <v>2619</v>
      </c>
      <c r="N746" s="1" t="s">
        <v>93</v>
      </c>
      <c r="O746" s="1" t="s">
        <v>31</v>
      </c>
      <c r="P746" s="1" t="s">
        <v>32</v>
      </c>
      <c r="Q746" s="1" t="s">
        <v>45</v>
      </c>
      <c r="R746" s="1" t="s">
        <v>46</v>
      </c>
      <c r="S746" s="1" t="s">
        <v>47</v>
      </c>
      <c r="T746" s="1">
        <v>4</v>
      </c>
      <c r="U746" s="1" t="str">
        <f t="shared" si="99"/>
        <v>Keep</v>
      </c>
      <c r="V746" s="1" t="str">
        <f t="shared" si="102"/>
        <v>Fix</v>
      </c>
      <c r="W746" s="1" t="str">
        <f>IF(Raw_Data!K746=0,"Missing","Valid")</f>
        <v>Valid</v>
      </c>
      <c r="X746" s="3" t="str">
        <f t="shared" si="103"/>
        <v>OK</v>
      </c>
      <c r="Y746" s="1" t="str">
        <f t="shared" si="104"/>
        <v>Ok</v>
      </c>
      <c r="Z746" s="1" t="str">
        <f t="shared" si="105"/>
        <v>Ok</v>
      </c>
      <c r="AA746" s="1">
        <f t="shared" si="100"/>
        <v>-1000</v>
      </c>
      <c r="AB746" s="1" t="str">
        <f t="shared" si="106"/>
        <v>ok</v>
      </c>
      <c r="AC746" s="1" t="str">
        <f t="shared" si="107"/>
        <v>Late Delivery</v>
      </c>
    </row>
    <row r="747" spans="1:29" x14ac:dyDescent="0.45">
      <c r="A747" s="1" t="s">
        <v>1247</v>
      </c>
      <c r="B747" s="2" cm="1">
        <f t="array" ref="B747:D747">DATEVALUE(VLOOKUP(A747,Raw_Data!A746:D2746,{2,3,4},0))</f>
        <v>45595</v>
      </c>
      <c r="C747" s="2">
        <v>45598</v>
      </c>
      <c r="D747" s="2">
        <v>45602</v>
      </c>
      <c r="E747" s="1" t="s">
        <v>2567</v>
      </c>
      <c r="F747" s="1" t="s">
        <v>2608</v>
      </c>
      <c r="G747" s="1" t="s">
        <v>41</v>
      </c>
      <c r="H747" s="1" t="s">
        <v>27</v>
      </c>
      <c r="I747" s="1" t="s">
        <v>55</v>
      </c>
      <c r="J747" s="1">
        <v>1</v>
      </c>
      <c r="K747" s="1">
        <v>100</v>
      </c>
      <c r="L747" s="1">
        <f t="shared" si="101"/>
        <v>100</v>
      </c>
      <c r="M747" s="1" t="s">
        <v>63</v>
      </c>
      <c r="N747" s="1" t="s">
        <v>57</v>
      </c>
      <c r="O747" s="1" t="s">
        <v>31</v>
      </c>
      <c r="P747" s="1" t="s">
        <v>58</v>
      </c>
      <c r="Q747" s="1" t="s">
        <v>45</v>
      </c>
      <c r="R747" s="1" t="s">
        <v>2620</v>
      </c>
      <c r="S747" s="1" t="s">
        <v>2620</v>
      </c>
      <c r="T747" s="1">
        <v>4</v>
      </c>
      <c r="U747" s="1" t="str">
        <f t="shared" si="99"/>
        <v>Keep</v>
      </c>
      <c r="V747" s="1" t="str">
        <f t="shared" si="102"/>
        <v>Ok</v>
      </c>
      <c r="W747" s="1" t="str">
        <f>IF(Raw_Data!K747=0,"Missing","Valid")</f>
        <v>Valid</v>
      </c>
      <c r="X747" s="3" t="str">
        <f t="shared" si="103"/>
        <v>OK</v>
      </c>
      <c r="Y747" s="1" t="str">
        <f t="shared" si="104"/>
        <v>Ok</v>
      </c>
      <c r="Z747" s="1" t="str">
        <f t="shared" si="105"/>
        <v>Ok</v>
      </c>
      <c r="AA747" s="1">
        <f t="shared" si="100"/>
        <v>100</v>
      </c>
      <c r="AB747" s="1" t="str">
        <f t="shared" si="106"/>
        <v>ok</v>
      </c>
      <c r="AC747" s="1" t="str">
        <f t="shared" si="107"/>
        <v>Not Returned</v>
      </c>
    </row>
    <row r="748" spans="1:29" x14ac:dyDescent="0.45">
      <c r="A748" s="1" t="s">
        <v>1248</v>
      </c>
      <c r="B748" s="2" cm="1">
        <f t="array" ref="B748:D748">DATEVALUE(VLOOKUP(A748,Raw_Data!A747:D2747,{2,3,4},0))</f>
        <v>45319</v>
      </c>
      <c r="C748" s="2">
        <v>45321</v>
      </c>
      <c r="D748" s="2">
        <v>45326</v>
      </c>
      <c r="E748" s="1" t="s">
        <v>2555</v>
      </c>
      <c r="F748" s="1" t="s">
        <v>2606</v>
      </c>
      <c r="G748" s="1" t="s">
        <v>26</v>
      </c>
      <c r="H748" s="1" t="s">
        <v>128</v>
      </c>
      <c r="I748" s="1" t="s">
        <v>231</v>
      </c>
      <c r="J748" s="1">
        <v>0</v>
      </c>
      <c r="K748" s="1">
        <v>100</v>
      </c>
      <c r="L748" s="1">
        <f t="shared" si="101"/>
        <v>0</v>
      </c>
      <c r="M748" s="1" t="s">
        <v>56</v>
      </c>
      <c r="N748" s="1" t="s">
        <v>57</v>
      </c>
      <c r="O748" s="1" t="s">
        <v>79</v>
      </c>
      <c r="P748" s="1" t="s">
        <v>85</v>
      </c>
      <c r="Q748" s="1" t="s">
        <v>33</v>
      </c>
      <c r="R748" s="1" t="s">
        <v>46</v>
      </c>
      <c r="S748" s="1" t="s">
        <v>245</v>
      </c>
      <c r="T748" s="1">
        <v>5</v>
      </c>
      <c r="U748" s="1" t="str">
        <f t="shared" si="99"/>
        <v>Keep</v>
      </c>
      <c r="V748" s="1" t="str">
        <f t="shared" si="102"/>
        <v>Fix</v>
      </c>
      <c r="W748" s="1" t="str">
        <f>IF(Raw_Data!K748=0,"Missing","Valid")</f>
        <v>Valid</v>
      </c>
      <c r="X748" s="3" t="str">
        <f t="shared" si="103"/>
        <v>OK</v>
      </c>
      <c r="Y748" s="1" t="str">
        <f t="shared" si="104"/>
        <v>Ok</v>
      </c>
      <c r="Z748" s="1" t="str">
        <f t="shared" si="105"/>
        <v>Ok</v>
      </c>
      <c r="AA748" s="1">
        <f t="shared" si="100"/>
        <v>0</v>
      </c>
      <c r="AB748" s="1" t="str">
        <f t="shared" si="106"/>
        <v>ok</v>
      </c>
      <c r="AC748" s="1" t="str">
        <f t="shared" si="107"/>
        <v>Wrong Item</v>
      </c>
    </row>
    <row r="749" spans="1:29" x14ac:dyDescent="0.45">
      <c r="A749" s="1" t="s">
        <v>1249</v>
      </c>
      <c r="B749" s="2" cm="1">
        <f t="array" ref="B749:D749">DATEVALUE(VLOOKUP(A749,Raw_Data!A748:D2748,{2,3,4},0))</f>
        <v>45566</v>
      </c>
      <c r="C749" s="2">
        <v>45569</v>
      </c>
      <c r="D749" s="2">
        <v>45571</v>
      </c>
      <c r="E749" s="1" t="s">
        <v>2560</v>
      </c>
      <c r="F749" s="1" t="s">
        <v>147</v>
      </c>
      <c r="G749" s="1" t="s">
        <v>147</v>
      </c>
      <c r="H749" s="1" t="s">
        <v>128</v>
      </c>
      <c r="I749" s="1" t="s">
        <v>129</v>
      </c>
      <c r="J749" s="1">
        <v>1</v>
      </c>
      <c r="K749" s="1">
        <v>100</v>
      </c>
      <c r="L749" s="1">
        <f t="shared" si="101"/>
        <v>100</v>
      </c>
      <c r="M749" s="1" t="s">
        <v>56</v>
      </c>
      <c r="N749" s="1" t="s">
        <v>57</v>
      </c>
      <c r="O749" s="1" t="s">
        <v>31</v>
      </c>
      <c r="P749" s="1" t="s">
        <v>32</v>
      </c>
      <c r="Q749" s="1" t="s">
        <v>45</v>
      </c>
      <c r="R749" s="1" t="s">
        <v>46</v>
      </c>
      <c r="S749" s="1" t="s">
        <v>2621</v>
      </c>
      <c r="T749" s="1">
        <v>2</v>
      </c>
      <c r="U749" s="1" t="str">
        <f t="shared" si="99"/>
        <v>Keep</v>
      </c>
      <c r="V749" s="1" t="str">
        <f t="shared" si="102"/>
        <v>Ok</v>
      </c>
      <c r="W749" s="1" t="str">
        <f>IF(Raw_Data!K749=0,"Missing","Valid")</f>
        <v>Valid</v>
      </c>
      <c r="X749" s="3" t="str">
        <f t="shared" si="103"/>
        <v>OK</v>
      </c>
      <c r="Y749" s="1" t="str">
        <f t="shared" si="104"/>
        <v>Ok</v>
      </c>
      <c r="Z749" s="1" t="str">
        <f t="shared" si="105"/>
        <v>Ok</v>
      </c>
      <c r="AA749" s="1">
        <f t="shared" si="100"/>
        <v>100</v>
      </c>
      <c r="AB749" s="1" t="str">
        <f t="shared" si="106"/>
        <v>ok</v>
      </c>
      <c r="AC749" s="1" t="str">
        <f t="shared" si="107"/>
        <v>Unknwon</v>
      </c>
    </row>
    <row r="750" spans="1:29" x14ac:dyDescent="0.45">
      <c r="A750" s="1" t="s">
        <v>1250</v>
      </c>
      <c r="B750" s="2" cm="1">
        <f t="array" ref="B750:D750">DATEVALUE(VLOOKUP(A750,Raw_Data!A749:D2749,{2,3,4},0))</f>
        <v>45357</v>
      </c>
      <c r="C750" s="2">
        <v>45360</v>
      </c>
      <c r="D750" s="2">
        <v>45366</v>
      </c>
      <c r="E750" s="1" t="s">
        <v>2551</v>
      </c>
      <c r="F750" s="1" t="s">
        <v>53</v>
      </c>
      <c r="G750" s="1" t="s">
        <v>54</v>
      </c>
      <c r="H750" s="1" t="s">
        <v>42</v>
      </c>
      <c r="I750" s="1" t="s">
        <v>43</v>
      </c>
      <c r="J750" s="1">
        <v>0</v>
      </c>
      <c r="K750" s="1">
        <v>2000</v>
      </c>
      <c r="L750" s="1">
        <f t="shared" si="101"/>
        <v>0</v>
      </c>
      <c r="M750" s="1" t="s">
        <v>2619</v>
      </c>
      <c r="N750" s="1" t="s">
        <v>57</v>
      </c>
      <c r="O750" s="1" t="s">
        <v>44</v>
      </c>
      <c r="P750" s="1" t="s">
        <v>58</v>
      </c>
      <c r="Q750" s="1" t="s">
        <v>33</v>
      </c>
      <c r="R750" s="1" t="s">
        <v>46</v>
      </c>
      <c r="S750" s="1" t="s">
        <v>254</v>
      </c>
      <c r="T750" s="1">
        <v>6</v>
      </c>
      <c r="U750" s="1" t="str">
        <f t="shared" si="99"/>
        <v>Keep</v>
      </c>
      <c r="V750" s="1" t="str">
        <f t="shared" si="102"/>
        <v>Fix</v>
      </c>
      <c r="W750" s="1" t="str">
        <f>IF(Raw_Data!K750=0,"Missing","Valid")</f>
        <v>Valid</v>
      </c>
      <c r="X750" s="3" t="str">
        <f t="shared" si="103"/>
        <v>OK</v>
      </c>
      <c r="Y750" s="1" t="str">
        <f t="shared" si="104"/>
        <v>Ok</v>
      </c>
      <c r="Z750" s="1" t="str">
        <f t="shared" si="105"/>
        <v>Ok</v>
      </c>
      <c r="AA750" s="1">
        <f t="shared" si="100"/>
        <v>0</v>
      </c>
      <c r="AB750" s="1" t="str">
        <f t="shared" si="106"/>
        <v>ok</v>
      </c>
      <c r="AC750" s="1" t="str">
        <f t="shared" si="107"/>
        <v>Damaged</v>
      </c>
    </row>
    <row r="751" spans="1:29" x14ac:dyDescent="0.45">
      <c r="A751" s="1" t="s">
        <v>1251</v>
      </c>
      <c r="B751" s="2" cm="1">
        <f t="array" ref="B751:D751">DATEVALUE(VLOOKUP(A751,Raw_Data!A750:D2750,{2,3,4},0))</f>
        <v>45351</v>
      </c>
      <c r="C751" s="2">
        <v>45353</v>
      </c>
      <c r="D751" s="2">
        <v>45356</v>
      </c>
      <c r="E751" s="1" t="s">
        <v>2541</v>
      </c>
      <c r="F751" s="1" t="s">
        <v>2607</v>
      </c>
      <c r="G751" s="1" t="s">
        <v>41</v>
      </c>
      <c r="H751" s="1" t="s">
        <v>128</v>
      </c>
      <c r="I751" s="1" t="s">
        <v>169</v>
      </c>
      <c r="J751" s="1">
        <v>0</v>
      </c>
      <c r="K751" s="1">
        <v>500</v>
      </c>
      <c r="L751" s="1">
        <f t="shared" si="101"/>
        <v>0</v>
      </c>
      <c r="M751" s="1" t="s">
        <v>29</v>
      </c>
      <c r="N751" s="1" t="s">
        <v>93</v>
      </c>
      <c r="O751" s="1" t="s">
        <v>31</v>
      </c>
      <c r="P751" s="1" t="s">
        <v>32</v>
      </c>
      <c r="Q751" s="1" t="s">
        <v>33</v>
      </c>
      <c r="R751" s="1" t="s">
        <v>2620</v>
      </c>
      <c r="S751" s="1" t="s">
        <v>2620</v>
      </c>
      <c r="T751" s="1">
        <v>3</v>
      </c>
      <c r="U751" s="1" t="str">
        <f t="shared" si="99"/>
        <v>Keep</v>
      </c>
      <c r="V751" s="1" t="str">
        <f t="shared" si="102"/>
        <v>Fix</v>
      </c>
      <c r="W751" s="1" t="str">
        <f>IF(Raw_Data!K751=0,"Missing","Valid")</f>
        <v>Valid</v>
      </c>
      <c r="X751" s="3" t="str">
        <f t="shared" si="103"/>
        <v>OK</v>
      </c>
      <c r="Y751" s="1" t="str">
        <f t="shared" si="104"/>
        <v>Ok</v>
      </c>
      <c r="Z751" s="1" t="str">
        <f t="shared" si="105"/>
        <v>Ok</v>
      </c>
      <c r="AA751" s="1">
        <f t="shared" si="100"/>
        <v>0</v>
      </c>
      <c r="AB751" s="1" t="str">
        <f t="shared" si="106"/>
        <v>ok</v>
      </c>
      <c r="AC751" s="1" t="str">
        <f t="shared" si="107"/>
        <v>Not Returned</v>
      </c>
    </row>
    <row r="752" spans="1:29" x14ac:dyDescent="0.45">
      <c r="A752" s="1" t="s">
        <v>1252</v>
      </c>
      <c r="B752" s="2" cm="1">
        <f t="array" ref="B752:D752">DATEVALUE(VLOOKUP(A752,Raw_Data!A751:D2751,{2,3,4},0))</f>
        <v>45526</v>
      </c>
      <c r="C752" s="2">
        <v>45528</v>
      </c>
      <c r="D752" s="2">
        <v>45529</v>
      </c>
      <c r="E752" s="1" t="s">
        <v>2530</v>
      </c>
      <c r="F752" s="1" t="s">
        <v>2607</v>
      </c>
      <c r="G752" s="1" t="s">
        <v>41</v>
      </c>
      <c r="H752" s="1" t="s">
        <v>27</v>
      </c>
      <c r="I752" s="1" t="s">
        <v>84</v>
      </c>
      <c r="J752" s="1">
        <v>3</v>
      </c>
      <c r="K752" s="1">
        <v>1000</v>
      </c>
      <c r="L752" s="1">
        <f t="shared" si="101"/>
        <v>3000</v>
      </c>
      <c r="M752" s="1" t="s">
        <v>29</v>
      </c>
      <c r="N752" s="1" t="s">
        <v>30</v>
      </c>
      <c r="O752" s="1" t="s">
        <v>31</v>
      </c>
      <c r="P752" s="1" t="s">
        <v>32</v>
      </c>
      <c r="Q752" s="1" t="s">
        <v>45</v>
      </c>
      <c r="R752" s="1" t="s">
        <v>46</v>
      </c>
      <c r="S752" s="1" t="s">
        <v>47</v>
      </c>
      <c r="T752" s="1">
        <v>1</v>
      </c>
      <c r="U752" s="1" t="str">
        <f t="shared" si="99"/>
        <v>Keep</v>
      </c>
      <c r="V752" s="1" t="str">
        <f t="shared" si="102"/>
        <v>Ok</v>
      </c>
      <c r="W752" s="1" t="str">
        <f>IF(Raw_Data!K752=0,"Missing","Valid")</f>
        <v>Valid</v>
      </c>
      <c r="X752" s="3" t="str">
        <f t="shared" si="103"/>
        <v>OK</v>
      </c>
      <c r="Y752" s="1" t="str">
        <f t="shared" si="104"/>
        <v>Ok</v>
      </c>
      <c r="Z752" s="1" t="str">
        <f t="shared" si="105"/>
        <v>Ok</v>
      </c>
      <c r="AA752" s="1">
        <f t="shared" si="100"/>
        <v>3000</v>
      </c>
      <c r="AB752" s="1" t="str">
        <f t="shared" si="106"/>
        <v>ok</v>
      </c>
      <c r="AC752" s="1" t="str">
        <f t="shared" si="107"/>
        <v>Late Delivery</v>
      </c>
    </row>
    <row r="753" spans="1:29" x14ac:dyDescent="0.45">
      <c r="A753" s="1" t="s">
        <v>1253</v>
      </c>
      <c r="B753" s="2" cm="1">
        <f t="array" ref="B753:D753">DATEVALUE(VLOOKUP(A753,Raw_Data!A752:D2752,{2,3,4},0))</f>
        <v>45433</v>
      </c>
      <c r="C753" s="2">
        <v>45436</v>
      </c>
      <c r="D753" s="2">
        <v>45442</v>
      </c>
      <c r="E753" s="1" t="s">
        <v>2527</v>
      </c>
      <c r="F753" s="1" t="s">
        <v>2608</v>
      </c>
      <c r="G753" s="1" t="s">
        <v>41</v>
      </c>
      <c r="H753" s="1" t="s">
        <v>71</v>
      </c>
      <c r="I753" s="1" t="s">
        <v>117</v>
      </c>
      <c r="J753" s="1">
        <v>-1</v>
      </c>
      <c r="K753" s="1">
        <v>2000</v>
      </c>
      <c r="L753" s="1">
        <f t="shared" si="101"/>
        <v>-2000</v>
      </c>
      <c r="M753" s="1" t="s">
        <v>56</v>
      </c>
      <c r="N753" s="1" t="s">
        <v>57</v>
      </c>
      <c r="O753" s="1" t="s">
        <v>31</v>
      </c>
      <c r="P753" s="1" t="s">
        <v>32</v>
      </c>
      <c r="Q753" s="1" t="s">
        <v>33</v>
      </c>
      <c r="R753" s="1" t="s">
        <v>2620</v>
      </c>
      <c r="S753" s="1" t="s">
        <v>2620</v>
      </c>
      <c r="T753" s="1">
        <v>6</v>
      </c>
      <c r="U753" s="1" t="str">
        <f t="shared" si="99"/>
        <v>Keep</v>
      </c>
      <c r="V753" s="1" t="str">
        <f t="shared" si="102"/>
        <v>Fix</v>
      </c>
      <c r="W753" s="1" t="str">
        <f>IF(Raw_Data!K753=0,"Missing","Valid")</f>
        <v>Valid</v>
      </c>
      <c r="X753" s="3" t="str">
        <f t="shared" si="103"/>
        <v>OK</v>
      </c>
      <c r="Y753" s="1" t="str">
        <f t="shared" si="104"/>
        <v>Ok</v>
      </c>
      <c r="Z753" s="1" t="str">
        <f t="shared" si="105"/>
        <v>Ok</v>
      </c>
      <c r="AA753" s="1">
        <f t="shared" si="100"/>
        <v>-2000</v>
      </c>
      <c r="AB753" s="1" t="str">
        <f t="shared" si="106"/>
        <v>ok</v>
      </c>
      <c r="AC753" s="1" t="str">
        <f t="shared" si="107"/>
        <v>Wrong</v>
      </c>
    </row>
    <row r="754" spans="1:29" x14ac:dyDescent="0.45">
      <c r="A754" s="1" t="s">
        <v>1254</v>
      </c>
      <c r="B754" s="2" cm="1">
        <f t="array" ref="B754:D754">DATEVALUE(VLOOKUP(A754,Raw_Data!A753:D2753,{2,3,4},0))</f>
        <v>45596</v>
      </c>
      <c r="C754" s="2">
        <v>45596</v>
      </c>
      <c r="D754" s="2">
        <v>45599</v>
      </c>
      <c r="E754" s="1" t="s">
        <v>2575</v>
      </c>
      <c r="F754" s="1" t="s">
        <v>2607</v>
      </c>
      <c r="G754" s="1" t="s">
        <v>41</v>
      </c>
      <c r="H754" s="1" t="s">
        <v>42</v>
      </c>
      <c r="I754" s="1" t="s">
        <v>122</v>
      </c>
      <c r="J754" s="1">
        <v>3</v>
      </c>
      <c r="K754" s="1">
        <v>500</v>
      </c>
      <c r="L754" s="1">
        <f t="shared" si="101"/>
        <v>1500</v>
      </c>
      <c r="M754" s="1" t="s">
        <v>2619</v>
      </c>
      <c r="N754" s="1" t="s">
        <v>30</v>
      </c>
      <c r="O754" s="1" t="s">
        <v>31</v>
      </c>
      <c r="P754" s="1" t="s">
        <v>58</v>
      </c>
      <c r="Q754" s="1" t="s">
        <v>45</v>
      </c>
      <c r="R754" s="1" t="s">
        <v>2620</v>
      </c>
      <c r="S754" s="1" t="s">
        <v>2620</v>
      </c>
      <c r="T754" s="1">
        <v>3</v>
      </c>
      <c r="U754" s="1" t="str">
        <f t="shared" si="99"/>
        <v>Keep</v>
      </c>
      <c r="V754" s="1" t="str">
        <f t="shared" si="102"/>
        <v>Ok</v>
      </c>
      <c r="W754" s="1" t="str">
        <f>IF(Raw_Data!K754=0,"Missing","Valid")</f>
        <v>Valid</v>
      </c>
      <c r="X754" s="3" t="str">
        <f t="shared" si="103"/>
        <v>OK</v>
      </c>
      <c r="Y754" s="1" t="str">
        <f t="shared" si="104"/>
        <v>Ok</v>
      </c>
      <c r="Z754" s="1" t="str">
        <f t="shared" si="105"/>
        <v>Ok</v>
      </c>
      <c r="AA754" s="1">
        <f t="shared" si="100"/>
        <v>1500</v>
      </c>
      <c r="AB754" s="1" t="str">
        <f t="shared" si="106"/>
        <v>ok</v>
      </c>
      <c r="AC754" s="1" t="str">
        <f t="shared" si="107"/>
        <v>Not Returned</v>
      </c>
    </row>
    <row r="755" spans="1:29" x14ac:dyDescent="0.45">
      <c r="A755" s="1" t="s">
        <v>1255</v>
      </c>
      <c r="B755" s="2" cm="1">
        <f t="array" ref="B755:D755">DATEVALUE(VLOOKUP(A755,Raw_Data!A754:D2754,{2,3,4},0))</f>
        <v>45642</v>
      </c>
      <c r="C755" s="2">
        <v>45640</v>
      </c>
      <c r="D755" s="2">
        <v>45641</v>
      </c>
      <c r="E755" s="1" t="s">
        <v>2588</v>
      </c>
      <c r="F755" s="1" t="s">
        <v>2606</v>
      </c>
      <c r="G755" s="1" t="s">
        <v>26</v>
      </c>
      <c r="H755" s="1" t="s">
        <v>42</v>
      </c>
      <c r="I755" s="1" t="s">
        <v>122</v>
      </c>
      <c r="J755" s="1">
        <v>2</v>
      </c>
      <c r="K755" s="1">
        <v>0</v>
      </c>
      <c r="L755" s="1">
        <f t="shared" si="101"/>
        <v>0</v>
      </c>
      <c r="M755" s="1" t="s">
        <v>63</v>
      </c>
      <c r="N755" s="1" t="s">
        <v>93</v>
      </c>
      <c r="O755" s="1" t="s">
        <v>79</v>
      </c>
      <c r="P755" s="1" t="s">
        <v>85</v>
      </c>
      <c r="Q755" s="1" t="s">
        <v>45</v>
      </c>
      <c r="R755" s="1" t="s">
        <v>34</v>
      </c>
      <c r="S755" s="1" t="s">
        <v>2620</v>
      </c>
      <c r="T755" s="1">
        <v>1</v>
      </c>
      <c r="U755" s="1" t="str">
        <f t="shared" si="99"/>
        <v>Keep</v>
      </c>
      <c r="V755" s="1" t="str">
        <f t="shared" si="102"/>
        <v>Ok</v>
      </c>
      <c r="W755" s="1" t="str">
        <f>IF(Raw_Data!K755=0,"Missing","Valid")</f>
        <v>Missing</v>
      </c>
      <c r="X755" s="3" t="str">
        <f t="shared" si="103"/>
        <v>Dispatch Error</v>
      </c>
      <c r="Y755" s="1" t="str">
        <f t="shared" si="104"/>
        <v>Fix</v>
      </c>
      <c r="Z755" s="1" t="str">
        <f t="shared" si="105"/>
        <v>Ok</v>
      </c>
      <c r="AA755" s="1">
        <f t="shared" si="100"/>
        <v>0</v>
      </c>
      <c r="AB755" s="1" t="str">
        <f t="shared" si="106"/>
        <v>ok</v>
      </c>
      <c r="AC755" s="1" t="str">
        <f t="shared" si="107"/>
        <v>Not Returned</v>
      </c>
    </row>
    <row r="756" spans="1:29" x14ac:dyDescent="0.45">
      <c r="A756" s="1" t="s">
        <v>1256</v>
      </c>
      <c r="B756" s="2" cm="1">
        <f t="array" ref="B756:D756">DATEVALUE(VLOOKUP(A756,Raw_Data!A755:D2755,{2,3,4},0))</f>
        <v>45309</v>
      </c>
      <c r="C756" s="2">
        <v>45309</v>
      </c>
      <c r="D756" s="2">
        <v>45309</v>
      </c>
      <c r="E756" s="1" t="s">
        <v>2558</v>
      </c>
      <c r="F756" s="1" t="s">
        <v>2609</v>
      </c>
      <c r="G756" s="1" t="s">
        <v>116</v>
      </c>
      <c r="H756" s="1" t="s">
        <v>71</v>
      </c>
      <c r="I756" s="1" t="s">
        <v>72</v>
      </c>
      <c r="J756" s="1">
        <v>-1</v>
      </c>
      <c r="K756" s="1">
        <v>500</v>
      </c>
      <c r="L756" s="1">
        <f t="shared" si="101"/>
        <v>-500</v>
      </c>
      <c r="M756" s="1" t="s">
        <v>63</v>
      </c>
      <c r="N756" s="1" t="s">
        <v>30</v>
      </c>
      <c r="O756" s="1" t="s">
        <v>64</v>
      </c>
      <c r="P756" s="1" t="s">
        <v>85</v>
      </c>
      <c r="Q756" s="1" t="s">
        <v>33</v>
      </c>
      <c r="R756" s="1" t="s">
        <v>34</v>
      </c>
      <c r="S756" s="1" t="s">
        <v>2620</v>
      </c>
      <c r="T756" s="1">
        <v>0</v>
      </c>
      <c r="U756" s="1" t="str">
        <f t="shared" si="99"/>
        <v>Keep</v>
      </c>
      <c r="V756" s="1" t="str">
        <f t="shared" si="102"/>
        <v>Fix</v>
      </c>
      <c r="W756" s="1" t="str">
        <f>IF(Raw_Data!K756=0,"Missing","Valid")</f>
        <v>Valid</v>
      </c>
      <c r="X756" s="3" t="str">
        <f t="shared" si="103"/>
        <v>OK</v>
      </c>
      <c r="Y756" s="1" t="str">
        <f t="shared" si="104"/>
        <v>Ok</v>
      </c>
      <c r="Z756" s="1" t="str">
        <f t="shared" si="105"/>
        <v>Ok</v>
      </c>
      <c r="AA756" s="1">
        <f t="shared" si="100"/>
        <v>-500</v>
      </c>
      <c r="AB756" s="1" t="str">
        <f t="shared" si="106"/>
        <v>ok</v>
      </c>
      <c r="AC756" s="1" t="str">
        <f t="shared" si="107"/>
        <v>Not Returned</v>
      </c>
    </row>
    <row r="757" spans="1:29" x14ac:dyDescent="0.45">
      <c r="A757" s="1" t="s">
        <v>1257</v>
      </c>
      <c r="B757" s="2" cm="1">
        <f t="array" ref="B757:D757">DATEVALUE(VLOOKUP(A757,Raw_Data!A756:D2756,{2,3,4},0))</f>
        <v>45400</v>
      </c>
      <c r="C757" s="2">
        <v>45398</v>
      </c>
      <c r="D757" s="2">
        <v>45401</v>
      </c>
      <c r="E757" s="1" t="s">
        <v>2594</v>
      </c>
      <c r="F757" s="1" t="s">
        <v>2607</v>
      </c>
      <c r="G757" s="1" t="s">
        <v>41</v>
      </c>
      <c r="H757" s="1" t="s">
        <v>42</v>
      </c>
      <c r="I757" s="1" t="s">
        <v>43</v>
      </c>
      <c r="J757" s="1">
        <v>2</v>
      </c>
      <c r="K757" s="1">
        <v>2000</v>
      </c>
      <c r="L757" s="1">
        <f t="shared" si="101"/>
        <v>4000</v>
      </c>
      <c r="M757" s="1" t="s">
        <v>2619</v>
      </c>
      <c r="N757" s="1" t="s">
        <v>57</v>
      </c>
      <c r="O757" s="1" t="s">
        <v>44</v>
      </c>
      <c r="P757" s="1" t="s">
        <v>85</v>
      </c>
      <c r="Q757" s="1" t="s">
        <v>33</v>
      </c>
      <c r="R757" s="1" t="s">
        <v>34</v>
      </c>
      <c r="S757" s="1" t="s">
        <v>2620</v>
      </c>
      <c r="T757" s="1">
        <v>3</v>
      </c>
      <c r="U757" s="1" t="str">
        <f t="shared" si="99"/>
        <v>Keep</v>
      </c>
      <c r="V757" s="1" t="str">
        <f t="shared" si="102"/>
        <v>Ok</v>
      </c>
      <c r="W757" s="1" t="str">
        <f>IF(Raw_Data!K757=0,"Missing","Valid")</f>
        <v>Valid</v>
      </c>
      <c r="X757" s="3" t="str">
        <f t="shared" si="103"/>
        <v>Dispatch Error</v>
      </c>
      <c r="Y757" s="1" t="str">
        <f t="shared" si="104"/>
        <v>Ok</v>
      </c>
      <c r="Z757" s="1" t="str">
        <f t="shared" si="105"/>
        <v>Ok</v>
      </c>
      <c r="AA757" s="1">
        <f t="shared" si="100"/>
        <v>4000</v>
      </c>
      <c r="AB757" s="1" t="str">
        <f t="shared" si="106"/>
        <v>ok</v>
      </c>
      <c r="AC757" s="1" t="str">
        <f t="shared" si="107"/>
        <v>Not Returned</v>
      </c>
    </row>
    <row r="758" spans="1:29" x14ac:dyDescent="0.45">
      <c r="A758" s="1" t="s">
        <v>1258</v>
      </c>
      <c r="B758" s="2" cm="1">
        <f t="array" ref="B758:D758">DATEVALUE(VLOOKUP(A758,Raw_Data!A757:D2757,{2,3,4},0))</f>
        <v>45355</v>
      </c>
      <c r="C758" s="2">
        <v>45358</v>
      </c>
      <c r="D758" s="2">
        <v>45358</v>
      </c>
      <c r="E758" s="1" t="s">
        <v>2549</v>
      </c>
      <c r="F758" s="1" t="s">
        <v>147</v>
      </c>
      <c r="G758" s="1" t="s">
        <v>147</v>
      </c>
      <c r="H758" s="1" t="s">
        <v>42</v>
      </c>
      <c r="I758" s="1" t="s">
        <v>43</v>
      </c>
      <c r="J758" s="1">
        <v>2</v>
      </c>
      <c r="K758" s="1">
        <v>2000</v>
      </c>
      <c r="L758" s="1">
        <f t="shared" si="101"/>
        <v>4000</v>
      </c>
      <c r="M758" s="1" t="s">
        <v>63</v>
      </c>
      <c r="N758" s="1" t="s">
        <v>30</v>
      </c>
      <c r="O758" s="1" t="s">
        <v>44</v>
      </c>
      <c r="P758" s="1" t="s">
        <v>32</v>
      </c>
      <c r="Q758" s="1" t="s">
        <v>33</v>
      </c>
      <c r="R758" s="1" t="s">
        <v>34</v>
      </c>
      <c r="S758" s="1" t="s">
        <v>2620</v>
      </c>
      <c r="T758" s="1">
        <v>0</v>
      </c>
      <c r="U758" s="1" t="str">
        <f t="shared" si="99"/>
        <v>Keep</v>
      </c>
      <c r="V758" s="1" t="str">
        <f t="shared" si="102"/>
        <v>Ok</v>
      </c>
      <c r="W758" s="1" t="str">
        <f>IF(Raw_Data!K758=0,"Missing","Valid")</f>
        <v>Valid</v>
      </c>
      <c r="X758" s="3" t="str">
        <f t="shared" si="103"/>
        <v>OK</v>
      </c>
      <c r="Y758" s="1" t="str">
        <f t="shared" si="104"/>
        <v>Ok</v>
      </c>
      <c r="Z758" s="1" t="str">
        <f t="shared" si="105"/>
        <v>Ok</v>
      </c>
      <c r="AA758" s="1">
        <f t="shared" si="100"/>
        <v>4000</v>
      </c>
      <c r="AB758" s="1" t="str">
        <f t="shared" si="106"/>
        <v>ok</v>
      </c>
      <c r="AC758" s="1" t="str">
        <f t="shared" si="107"/>
        <v>Not Returned</v>
      </c>
    </row>
    <row r="759" spans="1:29" x14ac:dyDescent="0.45">
      <c r="A759" s="1" t="s">
        <v>1259</v>
      </c>
      <c r="B759" s="2" cm="1">
        <f t="array" ref="B759:D759">DATEVALUE(VLOOKUP(A759,Raw_Data!A758:D2758,{2,3,4},0))</f>
        <v>45301</v>
      </c>
      <c r="C759" s="2">
        <v>45301</v>
      </c>
      <c r="D759" s="2">
        <v>45305</v>
      </c>
      <c r="E759" s="1" t="s">
        <v>2576</v>
      </c>
      <c r="F759" s="1" t="s">
        <v>2608</v>
      </c>
      <c r="G759" s="1" t="s">
        <v>41</v>
      </c>
      <c r="H759" s="1" t="s">
        <v>128</v>
      </c>
      <c r="I759" s="1" t="s">
        <v>169</v>
      </c>
      <c r="J759" s="1">
        <v>0</v>
      </c>
      <c r="K759" s="1">
        <v>0</v>
      </c>
      <c r="L759" s="1">
        <f t="shared" si="101"/>
        <v>0</v>
      </c>
      <c r="M759" s="1" t="s">
        <v>56</v>
      </c>
      <c r="N759" s="1" t="s">
        <v>30</v>
      </c>
      <c r="O759" s="1" t="s">
        <v>31</v>
      </c>
      <c r="P759" s="1" t="s">
        <v>32</v>
      </c>
      <c r="Q759" s="1" t="s">
        <v>45</v>
      </c>
      <c r="R759" s="1" t="s">
        <v>46</v>
      </c>
      <c r="S759" s="1" t="s">
        <v>254</v>
      </c>
      <c r="T759" s="1">
        <v>4</v>
      </c>
      <c r="U759" s="1" t="str">
        <f t="shared" si="99"/>
        <v>Keep</v>
      </c>
      <c r="V759" s="1" t="str">
        <f t="shared" si="102"/>
        <v>Fix</v>
      </c>
      <c r="W759" s="1" t="str">
        <f>IF(Raw_Data!K759=0,"Missing","Valid")</f>
        <v>Missing</v>
      </c>
      <c r="X759" s="3" t="str">
        <f t="shared" si="103"/>
        <v>OK</v>
      </c>
      <c r="Y759" s="1" t="str">
        <f t="shared" si="104"/>
        <v>Fix</v>
      </c>
      <c r="Z759" s="1" t="str">
        <f t="shared" si="105"/>
        <v>Ok</v>
      </c>
      <c r="AA759" s="1">
        <f t="shared" si="100"/>
        <v>0</v>
      </c>
      <c r="AB759" s="1" t="str">
        <f t="shared" si="106"/>
        <v>ok</v>
      </c>
      <c r="AC759" s="1" t="str">
        <f t="shared" si="107"/>
        <v>Damaged</v>
      </c>
    </row>
    <row r="760" spans="1:29" x14ac:dyDescent="0.45">
      <c r="A760" s="1" t="s">
        <v>1260</v>
      </c>
      <c r="B760" s="2" cm="1">
        <f t="array" ref="B760:D760">DATEVALUE(VLOOKUP(A760,Raw_Data!A759:D2759,{2,3,4},0))</f>
        <v>45598</v>
      </c>
      <c r="C760" s="2">
        <v>45599</v>
      </c>
      <c r="D760" s="2">
        <v>45604</v>
      </c>
      <c r="E760" s="1" t="s">
        <v>2595</v>
      </c>
      <c r="F760" s="1" t="s">
        <v>168</v>
      </c>
      <c r="G760" s="1" t="s">
        <v>41</v>
      </c>
      <c r="H760" s="1" t="s">
        <v>71</v>
      </c>
      <c r="I760" s="1" t="s">
        <v>117</v>
      </c>
      <c r="J760" s="1">
        <v>2</v>
      </c>
      <c r="K760" s="1">
        <v>100</v>
      </c>
      <c r="L760" s="1">
        <f t="shared" si="101"/>
        <v>200</v>
      </c>
      <c r="M760" s="1" t="s">
        <v>29</v>
      </c>
      <c r="N760" s="1" t="s">
        <v>57</v>
      </c>
      <c r="O760" s="1" t="s">
        <v>64</v>
      </c>
      <c r="P760" s="1" t="s">
        <v>85</v>
      </c>
      <c r="Q760" s="1" t="s">
        <v>45</v>
      </c>
      <c r="R760" s="1" t="s">
        <v>34</v>
      </c>
      <c r="S760" s="1" t="s">
        <v>2620</v>
      </c>
      <c r="T760" s="1">
        <v>5</v>
      </c>
      <c r="U760" s="1" t="str">
        <f t="shared" si="99"/>
        <v>Keep</v>
      </c>
      <c r="V760" s="1" t="str">
        <f t="shared" si="102"/>
        <v>Ok</v>
      </c>
      <c r="W760" s="1" t="str">
        <f>IF(Raw_Data!K760=0,"Missing","Valid")</f>
        <v>Valid</v>
      </c>
      <c r="X760" s="3" t="str">
        <f t="shared" si="103"/>
        <v>OK</v>
      </c>
      <c r="Y760" s="1" t="str">
        <f t="shared" si="104"/>
        <v>Ok</v>
      </c>
      <c r="Z760" s="1" t="str">
        <f t="shared" si="105"/>
        <v>Ok</v>
      </c>
      <c r="AA760" s="1">
        <f t="shared" si="100"/>
        <v>200</v>
      </c>
      <c r="AB760" s="1" t="str">
        <f t="shared" si="106"/>
        <v>ok</v>
      </c>
      <c r="AC760" s="1" t="str">
        <f t="shared" si="107"/>
        <v>Not Returned</v>
      </c>
    </row>
    <row r="761" spans="1:29" x14ac:dyDescent="0.45">
      <c r="A761" s="1" t="s">
        <v>1261</v>
      </c>
      <c r="B761" s="2" cm="1">
        <f t="array" ref="B761:D761">DATEVALUE(VLOOKUP(A761,Raw_Data!A760:D2760,{2,3,4},0))</f>
        <v>45405</v>
      </c>
      <c r="C761" s="2">
        <v>45404</v>
      </c>
      <c r="D761" s="2">
        <v>45408</v>
      </c>
      <c r="E761" s="1" t="s">
        <v>2568</v>
      </c>
      <c r="F761" s="1" t="s">
        <v>69</v>
      </c>
      <c r="G761" s="1" t="s">
        <v>70</v>
      </c>
      <c r="H761" s="1" t="s">
        <v>128</v>
      </c>
      <c r="I761" s="1" t="s">
        <v>129</v>
      </c>
      <c r="J761" s="1">
        <v>2</v>
      </c>
      <c r="K761" s="1">
        <v>2000</v>
      </c>
      <c r="L761" s="1">
        <f t="shared" si="101"/>
        <v>4000</v>
      </c>
      <c r="M761" s="1" t="s">
        <v>56</v>
      </c>
      <c r="N761" s="1" t="s">
        <v>30</v>
      </c>
      <c r="O761" s="1" t="s">
        <v>31</v>
      </c>
      <c r="P761" s="1" t="s">
        <v>58</v>
      </c>
      <c r="Q761" s="1" t="s">
        <v>45</v>
      </c>
      <c r="R761" s="1" t="s">
        <v>34</v>
      </c>
      <c r="S761" s="1" t="s">
        <v>2620</v>
      </c>
      <c r="T761" s="1">
        <v>4</v>
      </c>
      <c r="U761" s="1" t="str">
        <f t="shared" si="99"/>
        <v>Keep</v>
      </c>
      <c r="V761" s="1" t="str">
        <f t="shared" si="102"/>
        <v>Ok</v>
      </c>
      <c r="W761" s="1" t="str">
        <f>IF(Raw_Data!K761=0,"Missing","Valid")</f>
        <v>Valid</v>
      </c>
      <c r="X761" s="3" t="str">
        <f t="shared" si="103"/>
        <v>Dispatch Error</v>
      </c>
      <c r="Y761" s="1" t="str">
        <f t="shared" si="104"/>
        <v>Ok</v>
      </c>
      <c r="Z761" s="1" t="str">
        <f t="shared" si="105"/>
        <v>Ok</v>
      </c>
      <c r="AA761" s="1">
        <f t="shared" si="100"/>
        <v>4000</v>
      </c>
      <c r="AB761" s="1" t="str">
        <f t="shared" si="106"/>
        <v>ok</v>
      </c>
      <c r="AC761" s="1" t="str">
        <f t="shared" si="107"/>
        <v>Not Returned</v>
      </c>
    </row>
    <row r="762" spans="1:29" x14ac:dyDescent="0.45">
      <c r="A762" s="1" t="s">
        <v>1262</v>
      </c>
      <c r="B762" s="2" cm="1">
        <f t="array" ref="B762:D762">DATEVALUE(VLOOKUP(A762,Raw_Data!A761:D2761,{2,3,4},0))</f>
        <v>45555</v>
      </c>
      <c r="C762" s="2">
        <v>45553</v>
      </c>
      <c r="D762" s="2">
        <v>45558</v>
      </c>
      <c r="E762" s="1" t="s">
        <v>2534</v>
      </c>
      <c r="F762" s="1" t="s">
        <v>69</v>
      </c>
      <c r="G762" s="1" t="s">
        <v>70</v>
      </c>
      <c r="H762" s="1" t="s">
        <v>42</v>
      </c>
      <c r="I762" s="1" t="s">
        <v>122</v>
      </c>
      <c r="J762" s="1">
        <v>3</v>
      </c>
      <c r="K762" s="1">
        <v>100</v>
      </c>
      <c r="L762" s="1">
        <f t="shared" si="101"/>
        <v>300</v>
      </c>
      <c r="M762" s="1" t="s">
        <v>63</v>
      </c>
      <c r="N762" s="1" t="s">
        <v>57</v>
      </c>
      <c r="O762" s="1" t="s">
        <v>44</v>
      </c>
      <c r="P762" s="1" t="s">
        <v>58</v>
      </c>
      <c r="Q762" s="1" t="s">
        <v>33</v>
      </c>
      <c r="R762" s="1" t="s">
        <v>34</v>
      </c>
      <c r="S762" s="1" t="s">
        <v>2620</v>
      </c>
      <c r="T762" s="1">
        <v>5</v>
      </c>
      <c r="U762" s="1" t="str">
        <f t="shared" si="99"/>
        <v>Keep</v>
      </c>
      <c r="V762" s="1" t="str">
        <f t="shared" si="102"/>
        <v>Ok</v>
      </c>
      <c r="W762" s="1" t="str">
        <f>IF(Raw_Data!K762=0,"Missing","Valid")</f>
        <v>Valid</v>
      </c>
      <c r="X762" s="3" t="str">
        <f t="shared" si="103"/>
        <v>Dispatch Error</v>
      </c>
      <c r="Y762" s="1" t="str">
        <f t="shared" si="104"/>
        <v>Ok</v>
      </c>
      <c r="Z762" s="1" t="str">
        <f t="shared" si="105"/>
        <v>Ok</v>
      </c>
      <c r="AA762" s="1">
        <f t="shared" si="100"/>
        <v>300</v>
      </c>
      <c r="AB762" s="1" t="str">
        <f t="shared" si="106"/>
        <v>ok</v>
      </c>
      <c r="AC762" s="1" t="str">
        <f t="shared" si="107"/>
        <v>Not Returned</v>
      </c>
    </row>
    <row r="763" spans="1:29" x14ac:dyDescent="0.45">
      <c r="A763" s="1" t="s">
        <v>1263</v>
      </c>
      <c r="B763" s="2" cm="1">
        <f t="array" ref="B763:D763">DATEVALUE(VLOOKUP(A763,Raw_Data!A762:D2762,{2,3,4},0))</f>
        <v>45492</v>
      </c>
      <c r="C763" s="2">
        <v>45491</v>
      </c>
      <c r="D763" s="2">
        <v>45497</v>
      </c>
      <c r="E763" s="1" t="s">
        <v>2576</v>
      </c>
      <c r="F763" s="1" t="s">
        <v>53</v>
      </c>
      <c r="G763" s="1" t="s">
        <v>54</v>
      </c>
      <c r="H763" s="1" t="s">
        <v>71</v>
      </c>
      <c r="I763" s="1" t="s">
        <v>72</v>
      </c>
      <c r="J763" s="1">
        <v>3</v>
      </c>
      <c r="K763" s="1">
        <v>0</v>
      </c>
      <c r="L763" s="1">
        <f t="shared" si="101"/>
        <v>0</v>
      </c>
      <c r="M763" s="1" t="s">
        <v>2619</v>
      </c>
      <c r="N763" s="1" t="s">
        <v>93</v>
      </c>
      <c r="O763" s="1" t="s">
        <v>64</v>
      </c>
      <c r="P763" s="1" t="s">
        <v>85</v>
      </c>
      <c r="Q763" s="1" t="s">
        <v>33</v>
      </c>
      <c r="R763" s="1" t="s">
        <v>34</v>
      </c>
      <c r="S763" s="1" t="s">
        <v>2620</v>
      </c>
      <c r="T763" s="1">
        <v>6</v>
      </c>
      <c r="U763" s="1" t="str">
        <f t="shared" si="99"/>
        <v>Keep</v>
      </c>
      <c r="V763" s="1" t="str">
        <f t="shared" si="102"/>
        <v>Ok</v>
      </c>
      <c r="W763" s="1" t="str">
        <f>IF(Raw_Data!K763=0,"Missing","Valid")</f>
        <v>Missing</v>
      </c>
      <c r="X763" s="3" t="str">
        <f t="shared" si="103"/>
        <v>Dispatch Error</v>
      </c>
      <c r="Y763" s="1" t="str">
        <f t="shared" si="104"/>
        <v>Fix</v>
      </c>
      <c r="Z763" s="1" t="str">
        <f t="shared" si="105"/>
        <v>Ok</v>
      </c>
      <c r="AA763" s="1">
        <f t="shared" si="100"/>
        <v>0</v>
      </c>
      <c r="AB763" s="1" t="str">
        <f t="shared" si="106"/>
        <v>ok</v>
      </c>
      <c r="AC763" s="1" t="str">
        <f t="shared" si="107"/>
        <v>Not Returned</v>
      </c>
    </row>
    <row r="764" spans="1:29" x14ac:dyDescent="0.45">
      <c r="A764" s="1" t="s">
        <v>1264</v>
      </c>
      <c r="B764" s="2" cm="1">
        <f t="array" ref="B764:D764">DATEVALUE(VLOOKUP(A764,Raw_Data!A763:D2763,{2,3,4},0))</f>
        <v>45514</v>
      </c>
      <c r="C764" s="2">
        <v>45513</v>
      </c>
      <c r="D764" s="2">
        <v>45515</v>
      </c>
      <c r="E764" s="1" t="s">
        <v>2542</v>
      </c>
      <c r="F764" s="1" t="s">
        <v>2607</v>
      </c>
      <c r="G764" s="1" t="s">
        <v>41</v>
      </c>
      <c r="H764" s="1" t="s">
        <v>27</v>
      </c>
      <c r="I764" s="1" t="s">
        <v>28</v>
      </c>
      <c r="J764" s="1">
        <v>3</v>
      </c>
      <c r="K764" s="1">
        <v>100</v>
      </c>
      <c r="L764" s="1">
        <f t="shared" si="101"/>
        <v>300</v>
      </c>
      <c r="M764" s="1" t="s">
        <v>29</v>
      </c>
      <c r="N764" s="1" t="s">
        <v>93</v>
      </c>
      <c r="O764" s="1" t="s">
        <v>31</v>
      </c>
      <c r="P764" s="1" t="s">
        <v>58</v>
      </c>
      <c r="Q764" s="1" t="s">
        <v>45</v>
      </c>
      <c r="R764" s="1" t="s">
        <v>34</v>
      </c>
      <c r="S764" s="1" t="s">
        <v>2620</v>
      </c>
      <c r="T764" s="1">
        <v>2</v>
      </c>
      <c r="U764" s="1" t="str">
        <f t="shared" si="99"/>
        <v>Keep</v>
      </c>
      <c r="V764" s="1" t="str">
        <f t="shared" si="102"/>
        <v>Ok</v>
      </c>
      <c r="W764" s="1" t="str">
        <f>IF(Raw_Data!K764=0,"Missing","Valid")</f>
        <v>Valid</v>
      </c>
      <c r="X764" s="3" t="str">
        <f t="shared" si="103"/>
        <v>Dispatch Error</v>
      </c>
      <c r="Y764" s="1" t="str">
        <f t="shared" si="104"/>
        <v>Ok</v>
      </c>
      <c r="Z764" s="1" t="str">
        <f t="shared" si="105"/>
        <v>Ok</v>
      </c>
      <c r="AA764" s="1">
        <f t="shared" si="100"/>
        <v>300</v>
      </c>
      <c r="AB764" s="1" t="str">
        <f t="shared" si="106"/>
        <v>ok</v>
      </c>
      <c r="AC764" s="1" t="str">
        <f t="shared" si="107"/>
        <v>Not Returned</v>
      </c>
    </row>
    <row r="765" spans="1:29" x14ac:dyDescent="0.45">
      <c r="A765" s="1" t="s">
        <v>1265</v>
      </c>
      <c r="B765" s="2" cm="1">
        <f t="array" ref="B765:D765">DATEVALUE(VLOOKUP(A765,Raw_Data!A764:D2764,{2,3,4},0))</f>
        <v>45619</v>
      </c>
      <c r="C765" s="2">
        <v>45618</v>
      </c>
      <c r="D765" s="2">
        <v>45622</v>
      </c>
      <c r="E765" s="1" t="s">
        <v>2596</v>
      </c>
      <c r="F765" s="1" t="s">
        <v>53</v>
      </c>
      <c r="G765" s="1" t="s">
        <v>54</v>
      </c>
      <c r="H765" s="1" t="s">
        <v>27</v>
      </c>
      <c r="I765" s="1" t="s">
        <v>28</v>
      </c>
      <c r="J765" s="1">
        <v>2</v>
      </c>
      <c r="K765" s="1">
        <v>100</v>
      </c>
      <c r="L765" s="1">
        <f t="shared" si="101"/>
        <v>200</v>
      </c>
      <c r="M765" s="1" t="s">
        <v>29</v>
      </c>
      <c r="N765" s="1" t="s">
        <v>57</v>
      </c>
      <c r="O765" s="1" t="s">
        <v>79</v>
      </c>
      <c r="P765" s="1" t="s">
        <v>85</v>
      </c>
      <c r="Q765" s="1" t="s">
        <v>45</v>
      </c>
      <c r="R765" s="1" t="s">
        <v>34</v>
      </c>
      <c r="S765" s="1" t="s">
        <v>2620</v>
      </c>
      <c r="T765" s="1">
        <v>4</v>
      </c>
      <c r="U765" s="1" t="str">
        <f t="shared" si="99"/>
        <v>Keep</v>
      </c>
      <c r="V765" s="1" t="str">
        <f t="shared" si="102"/>
        <v>Ok</v>
      </c>
      <c r="W765" s="1" t="str">
        <f>IF(Raw_Data!K765=0,"Missing","Valid")</f>
        <v>Valid</v>
      </c>
      <c r="X765" s="3" t="str">
        <f t="shared" si="103"/>
        <v>Dispatch Error</v>
      </c>
      <c r="Y765" s="1" t="str">
        <f t="shared" si="104"/>
        <v>Ok</v>
      </c>
      <c r="Z765" s="1" t="str">
        <f t="shared" si="105"/>
        <v>Ok</v>
      </c>
      <c r="AA765" s="1">
        <f t="shared" si="100"/>
        <v>200</v>
      </c>
      <c r="AB765" s="1" t="str">
        <f t="shared" si="106"/>
        <v>ok</v>
      </c>
      <c r="AC765" s="1" t="str">
        <f t="shared" si="107"/>
        <v>Not Returned</v>
      </c>
    </row>
    <row r="766" spans="1:29" x14ac:dyDescent="0.45">
      <c r="A766" s="1" t="s">
        <v>1266</v>
      </c>
      <c r="B766" s="2" cm="1">
        <f t="array" ref="B766:D766">DATEVALUE(VLOOKUP(A766,Raw_Data!A765:D2765,{2,3,4},0))</f>
        <v>45454</v>
      </c>
      <c r="C766" s="2">
        <v>45455</v>
      </c>
      <c r="D766" s="2">
        <v>45455</v>
      </c>
      <c r="E766" s="1" t="s">
        <v>2541</v>
      </c>
      <c r="F766" s="1" t="s">
        <v>53</v>
      </c>
      <c r="G766" s="1" t="s">
        <v>54</v>
      </c>
      <c r="H766" s="1" t="s">
        <v>71</v>
      </c>
      <c r="I766" s="1" t="s">
        <v>92</v>
      </c>
      <c r="J766" s="1">
        <v>2</v>
      </c>
      <c r="K766" s="1">
        <v>2000</v>
      </c>
      <c r="L766" s="1">
        <f t="shared" si="101"/>
        <v>4000</v>
      </c>
      <c r="M766" s="1" t="s">
        <v>56</v>
      </c>
      <c r="N766" s="1" t="s">
        <v>93</v>
      </c>
      <c r="O766" s="1" t="s">
        <v>44</v>
      </c>
      <c r="P766" s="1" t="s">
        <v>58</v>
      </c>
      <c r="Q766" s="1" t="s">
        <v>45</v>
      </c>
      <c r="R766" s="1" t="s">
        <v>46</v>
      </c>
      <c r="S766" s="1" t="s">
        <v>47</v>
      </c>
      <c r="T766" s="1">
        <v>0</v>
      </c>
      <c r="U766" s="1" t="str">
        <f t="shared" si="99"/>
        <v>Keep</v>
      </c>
      <c r="V766" s="1" t="str">
        <f t="shared" si="102"/>
        <v>Ok</v>
      </c>
      <c r="W766" s="1" t="str">
        <f>IF(Raw_Data!K766=0,"Missing","Valid")</f>
        <v>Valid</v>
      </c>
      <c r="X766" s="3" t="str">
        <f t="shared" si="103"/>
        <v>OK</v>
      </c>
      <c r="Y766" s="1" t="str">
        <f t="shared" si="104"/>
        <v>Ok</v>
      </c>
      <c r="Z766" s="1" t="str">
        <f t="shared" si="105"/>
        <v>Ok</v>
      </c>
      <c r="AA766" s="1">
        <f t="shared" si="100"/>
        <v>4000</v>
      </c>
      <c r="AB766" s="1" t="str">
        <f t="shared" si="106"/>
        <v>ok</v>
      </c>
      <c r="AC766" s="1" t="str">
        <f t="shared" si="107"/>
        <v>Late Delivery</v>
      </c>
    </row>
    <row r="767" spans="1:29" x14ac:dyDescent="0.45">
      <c r="A767" s="1" t="s">
        <v>1267</v>
      </c>
      <c r="B767" s="2" cm="1">
        <f t="array" ref="B767:D767">DATEVALUE(VLOOKUP(A767,Raw_Data!A766:D2766,{2,3,4},0))</f>
        <v>45463</v>
      </c>
      <c r="C767" s="2">
        <v>45466</v>
      </c>
      <c r="D767" s="2">
        <v>45472</v>
      </c>
      <c r="E767" s="1" t="s">
        <v>2582</v>
      </c>
      <c r="F767" s="1" t="s">
        <v>2607</v>
      </c>
      <c r="G767" s="1" t="s">
        <v>41</v>
      </c>
      <c r="H767" s="1" t="s">
        <v>71</v>
      </c>
      <c r="I767" s="1" t="s">
        <v>117</v>
      </c>
      <c r="J767" s="1">
        <v>1</v>
      </c>
      <c r="K767" s="1">
        <v>1000</v>
      </c>
      <c r="L767" s="1">
        <f t="shared" si="101"/>
        <v>1000</v>
      </c>
      <c r="M767" s="1" t="s">
        <v>56</v>
      </c>
      <c r="N767" s="1" t="s">
        <v>57</v>
      </c>
      <c r="O767" s="1" t="s">
        <v>79</v>
      </c>
      <c r="P767" s="1" t="s">
        <v>32</v>
      </c>
      <c r="Q767" s="1" t="s">
        <v>33</v>
      </c>
      <c r="R767" s="1" t="s">
        <v>46</v>
      </c>
      <c r="S767" s="1" t="s">
        <v>254</v>
      </c>
      <c r="T767" s="1">
        <v>6</v>
      </c>
      <c r="U767" s="1" t="str">
        <f t="shared" si="99"/>
        <v>Keep</v>
      </c>
      <c r="V767" s="1" t="str">
        <f t="shared" si="102"/>
        <v>Ok</v>
      </c>
      <c r="W767" s="1" t="str">
        <f>IF(Raw_Data!K767=0,"Missing","Valid")</f>
        <v>Valid</v>
      </c>
      <c r="X767" s="3" t="str">
        <f t="shared" si="103"/>
        <v>OK</v>
      </c>
      <c r="Y767" s="1" t="str">
        <f t="shared" si="104"/>
        <v>Ok</v>
      </c>
      <c r="Z767" s="1" t="str">
        <f t="shared" si="105"/>
        <v>Ok</v>
      </c>
      <c r="AA767" s="1">
        <f t="shared" si="100"/>
        <v>1000</v>
      </c>
      <c r="AB767" s="1" t="str">
        <f t="shared" si="106"/>
        <v>ok</v>
      </c>
      <c r="AC767" s="1" t="str">
        <f t="shared" si="107"/>
        <v>Damaged</v>
      </c>
    </row>
    <row r="768" spans="1:29" x14ac:dyDescent="0.45">
      <c r="A768" s="1" t="s">
        <v>1268</v>
      </c>
      <c r="B768" s="2" cm="1">
        <f t="array" ref="B768:D768">DATEVALUE(VLOOKUP(A768,Raw_Data!A767:D2767,{2,3,4},0))</f>
        <v>45438</v>
      </c>
      <c r="C768" s="2">
        <v>45441</v>
      </c>
      <c r="D768" s="2">
        <v>45440</v>
      </c>
      <c r="E768" s="1" t="s">
        <v>2576</v>
      </c>
      <c r="F768" s="1" t="s">
        <v>2609</v>
      </c>
      <c r="G768" s="1" t="s">
        <v>116</v>
      </c>
      <c r="H768" s="1" t="s">
        <v>42</v>
      </c>
      <c r="I768" s="1" t="s">
        <v>122</v>
      </c>
      <c r="J768" s="1">
        <v>1</v>
      </c>
      <c r="K768" s="1">
        <v>100</v>
      </c>
      <c r="L768" s="1">
        <f t="shared" si="101"/>
        <v>100</v>
      </c>
      <c r="M768" s="1" t="s">
        <v>2619</v>
      </c>
      <c r="N768" s="1" t="s">
        <v>93</v>
      </c>
      <c r="O768" s="1" t="s">
        <v>31</v>
      </c>
      <c r="P768" s="1" t="s">
        <v>85</v>
      </c>
      <c r="Q768" s="1" t="s">
        <v>33</v>
      </c>
      <c r="R768" s="1" t="s">
        <v>46</v>
      </c>
      <c r="S768" s="1" t="s">
        <v>2621</v>
      </c>
      <c r="T768" s="1">
        <v>-1</v>
      </c>
      <c r="U768" s="1" t="str">
        <f t="shared" si="99"/>
        <v>Keep</v>
      </c>
      <c r="V768" s="1" t="str">
        <f t="shared" si="102"/>
        <v>Ok</v>
      </c>
      <c r="W768" s="1" t="str">
        <f>IF(Raw_Data!K768=0,"Missing","Valid")</f>
        <v>Valid</v>
      </c>
      <c r="X768" s="3" t="str">
        <f t="shared" si="103"/>
        <v>Delivery Before Dispatch</v>
      </c>
      <c r="Y768" s="1" t="str">
        <f t="shared" si="104"/>
        <v>Ok</v>
      </c>
      <c r="Z768" s="1" t="str">
        <f t="shared" si="105"/>
        <v>Ok</v>
      </c>
      <c r="AA768" s="1">
        <f t="shared" si="100"/>
        <v>100</v>
      </c>
      <c r="AB768" s="1" t="str">
        <f t="shared" si="106"/>
        <v>ok</v>
      </c>
      <c r="AC768" s="1" t="str">
        <f t="shared" si="107"/>
        <v>Unknwon</v>
      </c>
    </row>
    <row r="769" spans="1:29" x14ac:dyDescent="0.45">
      <c r="A769" s="1" t="s">
        <v>1269</v>
      </c>
      <c r="B769" s="2" cm="1">
        <f t="array" ref="B769:D769">DATEVALUE(VLOOKUP(A769,Raw_Data!A768:D2768,{2,3,4},0))</f>
        <v>45515</v>
      </c>
      <c r="C769" s="2">
        <v>45517</v>
      </c>
      <c r="D769" s="2">
        <v>45517</v>
      </c>
      <c r="E769" s="1" t="s">
        <v>2604</v>
      </c>
      <c r="F769" s="1" t="s">
        <v>2606</v>
      </c>
      <c r="G769" s="1" t="s">
        <v>26</v>
      </c>
      <c r="H769" s="1" t="s">
        <v>128</v>
      </c>
      <c r="I769" s="1" t="s">
        <v>169</v>
      </c>
      <c r="J769" s="1">
        <v>3</v>
      </c>
      <c r="K769" s="1">
        <v>1000</v>
      </c>
      <c r="L769" s="1">
        <f t="shared" si="101"/>
        <v>3000</v>
      </c>
      <c r="M769" s="1" t="s">
        <v>56</v>
      </c>
      <c r="N769" s="1" t="s">
        <v>93</v>
      </c>
      <c r="O769" s="1" t="s">
        <v>79</v>
      </c>
      <c r="P769" s="1" t="s">
        <v>85</v>
      </c>
      <c r="Q769" s="1" t="s">
        <v>45</v>
      </c>
      <c r="R769" s="1" t="s">
        <v>46</v>
      </c>
      <c r="S769" s="1" t="s">
        <v>254</v>
      </c>
      <c r="T769" s="1">
        <v>0</v>
      </c>
      <c r="U769" s="1" t="str">
        <f t="shared" si="99"/>
        <v>Keep</v>
      </c>
      <c r="V769" s="1" t="str">
        <f t="shared" si="102"/>
        <v>Ok</v>
      </c>
      <c r="W769" s="1" t="str">
        <f>IF(Raw_Data!K769=0,"Missing","Valid")</f>
        <v>Valid</v>
      </c>
      <c r="X769" s="3" t="str">
        <f t="shared" si="103"/>
        <v>OK</v>
      </c>
      <c r="Y769" s="1" t="str">
        <f t="shared" si="104"/>
        <v>Ok</v>
      </c>
      <c r="Z769" s="1" t="str">
        <f t="shared" si="105"/>
        <v>Ok</v>
      </c>
      <c r="AA769" s="1">
        <f t="shared" si="100"/>
        <v>3000</v>
      </c>
      <c r="AB769" s="1" t="str">
        <f t="shared" si="106"/>
        <v>ok</v>
      </c>
      <c r="AC769" s="1" t="str">
        <f t="shared" si="107"/>
        <v>Damaged</v>
      </c>
    </row>
    <row r="770" spans="1:29" x14ac:dyDescent="0.45">
      <c r="A770" s="1" t="s">
        <v>1270</v>
      </c>
      <c r="B770" s="2" cm="1">
        <f t="array" ref="B770:D770">DATEVALUE(VLOOKUP(A770,Raw_Data!A769:D2769,{2,3,4},0))</f>
        <v>45548</v>
      </c>
      <c r="C770" s="2">
        <v>45548</v>
      </c>
      <c r="D770" s="2">
        <v>45554</v>
      </c>
      <c r="E770" s="1" t="s">
        <v>2527</v>
      </c>
      <c r="F770" s="1" t="s">
        <v>168</v>
      </c>
      <c r="G770" s="1" t="s">
        <v>41</v>
      </c>
      <c r="H770" s="1" t="s">
        <v>27</v>
      </c>
      <c r="I770" s="1" t="s">
        <v>84</v>
      </c>
      <c r="J770" s="1">
        <v>3</v>
      </c>
      <c r="K770" s="1">
        <v>2000</v>
      </c>
      <c r="L770" s="1">
        <f t="shared" si="101"/>
        <v>6000</v>
      </c>
      <c r="M770" s="1" t="s">
        <v>56</v>
      </c>
      <c r="N770" s="1" t="s">
        <v>30</v>
      </c>
      <c r="O770" s="1" t="s">
        <v>79</v>
      </c>
      <c r="P770" s="1" t="s">
        <v>32</v>
      </c>
      <c r="Q770" s="1" t="s">
        <v>33</v>
      </c>
      <c r="R770" s="1" t="s">
        <v>46</v>
      </c>
      <c r="S770" s="1" t="s">
        <v>245</v>
      </c>
      <c r="T770" s="1">
        <v>6</v>
      </c>
      <c r="U770" s="1" t="str">
        <f t="shared" ref="U770:U833" si="108">IF(COUNTIF(A770:A2769,A770)=1,"Keep","Duplicate")</f>
        <v>Keep</v>
      </c>
      <c r="V770" s="1" t="str">
        <f t="shared" si="102"/>
        <v>Ok</v>
      </c>
      <c r="W770" s="1" t="str">
        <f>IF(Raw_Data!K770=0,"Missing","Valid")</f>
        <v>Valid</v>
      </c>
      <c r="X770" s="3" t="str">
        <f t="shared" si="103"/>
        <v>OK</v>
      </c>
      <c r="Y770" s="1" t="str">
        <f t="shared" si="104"/>
        <v>Ok</v>
      </c>
      <c r="Z770" s="1" t="str">
        <f t="shared" si="105"/>
        <v>Ok</v>
      </c>
      <c r="AA770" s="1">
        <f t="shared" ref="AA770:AA833" si="109">IF(OR(L770="",L770&lt;&gt;J770*K770),J770*K770,L770)</f>
        <v>6000</v>
      </c>
      <c r="AB770" s="1" t="str">
        <f t="shared" si="106"/>
        <v>ok</v>
      </c>
      <c r="AC770" s="1" t="str">
        <f t="shared" si="107"/>
        <v>Wrong Item</v>
      </c>
    </row>
    <row r="771" spans="1:29" x14ac:dyDescent="0.45">
      <c r="A771" s="1" t="s">
        <v>1271</v>
      </c>
      <c r="B771" s="2" cm="1">
        <f t="array" ref="B771:D771">DATEVALUE(VLOOKUP(A771,Raw_Data!A770:D2770,{2,3,4},0))</f>
        <v>45562</v>
      </c>
      <c r="C771" s="2">
        <v>45564</v>
      </c>
      <c r="D771" s="2">
        <v>45571</v>
      </c>
      <c r="E771" s="1" t="s">
        <v>2527</v>
      </c>
      <c r="F771" s="1" t="s">
        <v>2607</v>
      </c>
      <c r="G771" s="1" t="s">
        <v>41</v>
      </c>
      <c r="H771" s="1" t="s">
        <v>42</v>
      </c>
      <c r="I771" s="1" t="s">
        <v>78</v>
      </c>
      <c r="J771" s="1">
        <v>3</v>
      </c>
      <c r="K771" s="1">
        <v>100</v>
      </c>
      <c r="L771" s="1">
        <f t="shared" ref="L771:L834" si="110">J771*K771</f>
        <v>300</v>
      </c>
      <c r="M771" s="1" t="s">
        <v>2619</v>
      </c>
      <c r="N771" s="1" t="s">
        <v>57</v>
      </c>
      <c r="O771" s="1" t="s">
        <v>31</v>
      </c>
      <c r="P771" s="1" t="s">
        <v>85</v>
      </c>
      <c r="Q771" s="1" t="s">
        <v>33</v>
      </c>
      <c r="R771" s="1" t="s">
        <v>46</v>
      </c>
      <c r="S771" s="1" t="s">
        <v>245</v>
      </c>
      <c r="T771" s="1">
        <v>7</v>
      </c>
      <c r="U771" s="1" t="str">
        <f t="shared" si="108"/>
        <v>Keep</v>
      </c>
      <c r="V771" s="1" t="str">
        <f t="shared" ref="V771:V834" si="111">IF(J771&lt;=0,"Fix","Ok")</f>
        <v>Ok</v>
      </c>
      <c r="W771" s="1" t="str">
        <f>IF(Raw_Data!K771=0,"Missing","Valid")</f>
        <v>Valid</v>
      </c>
      <c r="X771" s="3" t="str">
        <f t="shared" ref="X771:X834" si="112">IF(C771&lt;B771,"Dispatch Error",IF(D771&lt;B771,"Delivery Before Order",IF(D771&lt;C771,"Delivery Before Dispatch","OK")))</f>
        <v>OK</v>
      </c>
      <c r="Y771" s="1" t="str">
        <f t="shared" ref="Y771:Y834" si="113">IF(K771&lt;=0,"Fix","Ok")</f>
        <v>Ok</v>
      </c>
      <c r="Z771" s="1" t="str">
        <f t="shared" ref="Z771:Z834" si="114">IF(L771="","Blank",IF(L771=J771*K771,"Ok","Wrong"))</f>
        <v>Ok</v>
      </c>
      <c r="AA771" s="1">
        <f t="shared" si="109"/>
        <v>300</v>
      </c>
      <c r="AB771" s="1" t="str">
        <f t="shared" ref="AB771:AB834" si="115">IF(M771="","Missing","ok")</f>
        <v>ok</v>
      </c>
      <c r="AC771" s="1" t="str">
        <f t="shared" ref="AC771:AC834" si="116">IF(R771="No","Not Returned",IF(R771="Yes",IF(S771="","Unknown",S771),IF(L771&lt;0,"Wrong",IF(OR(O771="Delayed",O771="In Transit",O771="On Time"),"Not Returned",""))))</f>
        <v>Wrong Item</v>
      </c>
    </row>
    <row r="772" spans="1:29" x14ac:dyDescent="0.45">
      <c r="A772" s="1" t="s">
        <v>1272</v>
      </c>
      <c r="B772" s="2" cm="1">
        <f t="array" ref="B772:D772">DATEVALUE(VLOOKUP(A772,Raw_Data!A771:D2771,{2,3,4},0))</f>
        <v>45467</v>
      </c>
      <c r="C772" s="2">
        <v>45469</v>
      </c>
      <c r="D772" s="2">
        <v>45469</v>
      </c>
      <c r="E772" s="1" t="s">
        <v>2544</v>
      </c>
      <c r="F772" s="1" t="s">
        <v>69</v>
      </c>
      <c r="G772" s="1" t="s">
        <v>70</v>
      </c>
      <c r="H772" s="1" t="s">
        <v>42</v>
      </c>
      <c r="I772" s="1" t="s">
        <v>78</v>
      </c>
      <c r="J772" s="1">
        <v>1</v>
      </c>
      <c r="K772" s="1">
        <v>1000</v>
      </c>
      <c r="L772" s="1">
        <f t="shared" si="110"/>
        <v>1000</v>
      </c>
      <c r="M772" s="1" t="s">
        <v>2619</v>
      </c>
      <c r="N772" s="1" t="s">
        <v>93</v>
      </c>
      <c r="O772" s="1" t="s">
        <v>79</v>
      </c>
      <c r="P772" s="1" t="s">
        <v>32</v>
      </c>
      <c r="Q772" s="1" t="s">
        <v>33</v>
      </c>
      <c r="R772" s="1" t="s">
        <v>46</v>
      </c>
      <c r="S772" s="1" t="s">
        <v>2621</v>
      </c>
      <c r="T772" s="1">
        <v>0</v>
      </c>
      <c r="U772" s="1" t="str">
        <f t="shared" si="108"/>
        <v>Keep</v>
      </c>
      <c r="V772" s="1" t="str">
        <f t="shared" si="111"/>
        <v>Ok</v>
      </c>
      <c r="W772" s="1" t="str">
        <f>IF(Raw_Data!K772=0,"Missing","Valid")</f>
        <v>Valid</v>
      </c>
      <c r="X772" s="3" t="str">
        <f t="shared" si="112"/>
        <v>OK</v>
      </c>
      <c r="Y772" s="1" t="str">
        <f t="shared" si="113"/>
        <v>Ok</v>
      </c>
      <c r="Z772" s="1" t="str">
        <f t="shared" si="114"/>
        <v>Ok</v>
      </c>
      <c r="AA772" s="1">
        <f t="shared" si="109"/>
        <v>1000</v>
      </c>
      <c r="AB772" s="1" t="str">
        <f t="shared" si="115"/>
        <v>ok</v>
      </c>
      <c r="AC772" s="1" t="str">
        <f t="shared" si="116"/>
        <v>Unknwon</v>
      </c>
    </row>
    <row r="773" spans="1:29" x14ac:dyDescent="0.45">
      <c r="A773" s="1" t="s">
        <v>1273</v>
      </c>
      <c r="B773" s="2" cm="1">
        <f t="array" ref="B773:D773">DATEVALUE(VLOOKUP(A773,Raw_Data!A772:D2772,{2,3,4},0))</f>
        <v>45421</v>
      </c>
      <c r="C773" s="2">
        <v>45419</v>
      </c>
      <c r="D773" s="2">
        <v>45424</v>
      </c>
      <c r="E773" s="1" t="s">
        <v>2539</v>
      </c>
      <c r="F773" s="1" t="s">
        <v>2607</v>
      </c>
      <c r="G773" s="1" t="s">
        <v>41</v>
      </c>
      <c r="H773" s="1" t="s">
        <v>128</v>
      </c>
      <c r="I773" s="1" t="s">
        <v>231</v>
      </c>
      <c r="J773" s="1">
        <v>-1</v>
      </c>
      <c r="K773" s="1">
        <v>100</v>
      </c>
      <c r="L773" s="1">
        <f t="shared" si="110"/>
        <v>-100</v>
      </c>
      <c r="M773" s="1" t="s">
        <v>2619</v>
      </c>
      <c r="N773" s="1" t="s">
        <v>57</v>
      </c>
      <c r="O773" s="1" t="s">
        <v>44</v>
      </c>
      <c r="P773" s="1" t="s">
        <v>85</v>
      </c>
      <c r="Q773" s="1" t="s">
        <v>45</v>
      </c>
      <c r="R773" s="1" t="s">
        <v>2620</v>
      </c>
      <c r="S773" s="1" t="s">
        <v>2620</v>
      </c>
      <c r="T773" s="1">
        <v>5</v>
      </c>
      <c r="U773" s="1" t="str">
        <f t="shared" si="108"/>
        <v>Keep</v>
      </c>
      <c r="V773" s="1" t="str">
        <f t="shared" si="111"/>
        <v>Fix</v>
      </c>
      <c r="W773" s="1" t="str">
        <f>IF(Raw_Data!K773=0,"Missing","Valid")</f>
        <v>Valid</v>
      </c>
      <c r="X773" s="3" t="str">
        <f t="shared" si="112"/>
        <v>Dispatch Error</v>
      </c>
      <c r="Y773" s="1" t="str">
        <f t="shared" si="113"/>
        <v>Ok</v>
      </c>
      <c r="Z773" s="1" t="str">
        <f t="shared" si="114"/>
        <v>Ok</v>
      </c>
      <c r="AA773" s="1">
        <f t="shared" si="109"/>
        <v>-100</v>
      </c>
      <c r="AB773" s="1" t="str">
        <f t="shared" si="115"/>
        <v>ok</v>
      </c>
      <c r="AC773" s="1" t="str">
        <f t="shared" si="116"/>
        <v>Wrong</v>
      </c>
    </row>
    <row r="774" spans="1:29" x14ac:dyDescent="0.45">
      <c r="A774" s="1" t="s">
        <v>1274</v>
      </c>
      <c r="B774" s="2" cm="1">
        <f t="array" ref="B774:D774">DATEVALUE(VLOOKUP(A774,Raw_Data!A773:D2773,{2,3,4},0))</f>
        <v>45519</v>
      </c>
      <c r="C774" s="2">
        <v>45520</v>
      </c>
      <c r="D774" s="2">
        <v>45526</v>
      </c>
      <c r="E774" s="1" t="s">
        <v>2600</v>
      </c>
      <c r="F774" s="1" t="s">
        <v>147</v>
      </c>
      <c r="G774" s="1" t="s">
        <v>147</v>
      </c>
      <c r="H774" s="1" t="s">
        <v>27</v>
      </c>
      <c r="I774" s="1" t="s">
        <v>28</v>
      </c>
      <c r="J774" s="1">
        <v>2</v>
      </c>
      <c r="K774" s="1">
        <v>2000</v>
      </c>
      <c r="L774" s="1">
        <f t="shared" si="110"/>
        <v>4000</v>
      </c>
      <c r="M774" s="1" t="s">
        <v>2619</v>
      </c>
      <c r="N774" s="1" t="s">
        <v>30</v>
      </c>
      <c r="O774" s="1" t="s">
        <v>31</v>
      </c>
      <c r="P774" s="1" t="s">
        <v>85</v>
      </c>
      <c r="Q774" s="1" t="s">
        <v>33</v>
      </c>
      <c r="R774" s="1" t="s">
        <v>34</v>
      </c>
      <c r="S774" s="1" t="s">
        <v>2620</v>
      </c>
      <c r="T774" s="1">
        <v>6</v>
      </c>
      <c r="U774" s="1" t="str">
        <f t="shared" si="108"/>
        <v>Keep</v>
      </c>
      <c r="V774" s="1" t="str">
        <f t="shared" si="111"/>
        <v>Ok</v>
      </c>
      <c r="W774" s="1" t="str">
        <f>IF(Raw_Data!K774=0,"Missing","Valid")</f>
        <v>Valid</v>
      </c>
      <c r="X774" s="3" t="str">
        <f t="shared" si="112"/>
        <v>OK</v>
      </c>
      <c r="Y774" s="1" t="str">
        <f t="shared" si="113"/>
        <v>Ok</v>
      </c>
      <c r="Z774" s="1" t="str">
        <f t="shared" si="114"/>
        <v>Ok</v>
      </c>
      <c r="AA774" s="1">
        <f t="shared" si="109"/>
        <v>4000</v>
      </c>
      <c r="AB774" s="1" t="str">
        <f t="shared" si="115"/>
        <v>ok</v>
      </c>
      <c r="AC774" s="1" t="str">
        <f t="shared" si="116"/>
        <v>Not Returned</v>
      </c>
    </row>
    <row r="775" spans="1:29" x14ac:dyDescent="0.45">
      <c r="A775" s="1" t="s">
        <v>1275</v>
      </c>
      <c r="B775" s="2" cm="1">
        <f t="array" ref="B775:D775">DATEVALUE(VLOOKUP(A775,Raw_Data!A774:D2774,{2,3,4},0))</f>
        <v>45401</v>
      </c>
      <c r="C775" s="2">
        <v>45401</v>
      </c>
      <c r="D775" s="2">
        <v>45408</v>
      </c>
      <c r="E775" s="1" t="s">
        <v>2566</v>
      </c>
      <c r="F775" s="1" t="s">
        <v>69</v>
      </c>
      <c r="G775" s="1" t="s">
        <v>70</v>
      </c>
      <c r="H775" s="1" t="s">
        <v>71</v>
      </c>
      <c r="I775" s="1" t="s">
        <v>72</v>
      </c>
      <c r="J775" s="1">
        <v>3</v>
      </c>
      <c r="K775" s="1">
        <v>100</v>
      </c>
      <c r="L775" s="1">
        <f t="shared" si="110"/>
        <v>300</v>
      </c>
      <c r="M775" s="1" t="s">
        <v>29</v>
      </c>
      <c r="N775" s="1" t="s">
        <v>93</v>
      </c>
      <c r="O775" s="1" t="s">
        <v>64</v>
      </c>
      <c r="P775" s="1" t="s">
        <v>32</v>
      </c>
      <c r="Q775" s="1" t="s">
        <v>33</v>
      </c>
      <c r="R775" s="1" t="s">
        <v>46</v>
      </c>
      <c r="S775" s="1" t="s">
        <v>245</v>
      </c>
      <c r="T775" s="1">
        <v>7</v>
      </c>
      <c r="U775" s="1" t="str">
        <f t="shared" si="108"/>
        <v>Keep</v>
      </c>
      <c r="V775" s="1" t="str">
        <f t="shared" si="111"/>
        <v>Ok</v>
      </c>
      <c r="W775" s="1" t="str">
        <f>IF(Raw_Data!K775=0,"Missing","Valid")</f>
        <v>Valid</v>
      </c>
      <c r="X775" s="3" t="str">
        <f t="shared" si="112"/>
        <v>OK</v>
      </c>
      <c r="Y775" s="1" t="str">
        <f t="shared" si="113"/>
        <v>Ok</v>
      </c>
      <c r="Z775" s="1" t="str">
        <f t="shared" si="114"/>
        <v>Ok</v>
      </c>
      <c r="AA775" s="1">
        <f t="shared" si="109"/>
        <v>300</v>
      </c>
      <c r="AB775" s="1" t="str">
        <f t="shared" si="115"/>
        <v>ok</v>
      </c>
      <c r="AC775" s="1" t="str">
        <f t="shared" si="116"/>
        <v>Wrong Item</v>
      </c>
    </row>
    <row r="776" spans="1:29" x14ac:dyDescent="0.45">
      <c r="A776" s="1" t="s">
        <v>1276</v>
      </c>
      <c r="B776" s="2" cm="1">
        <f t="array" ref="B776:D776">DATEVALUE(VLOOKUP(A776,Raw_Data!A775:D2775,{2,3,4},0))</f>
        <v>45457</v>
      </c>
      <c r="C776" s="2">
        <v>45460</v>
      </c>
      <c r="D776" s="2">
        <v>45466</v>
      </c>
      <c r="E776" s="1" t="s">
        <v>2598</v>
      </c>
      <c r="F776" s="1" t="s">
        <v>2609</v>
      </c>
      <c r="G776" s="1" t="s">
        <v>116</v>
      </c>
      <c r="H776" s="1" t="s">
        <v>128</v>
      </c>
      <c r="I776" s="1" t="s">
        <v>231</v>
      </c>
      <c r="J776" s="1">
        <v>2</v>
      </c>
      <c r="K776" s="1">
        <v>500</v>
      </c>
      <c r="L776" s="1">
        <f t="shared" si="110"/>
        <v>1000</v>
      </c>
      <c r="M776" s="1" t="s">
        <v>29</v>
      </c>
      <c r="N776" s="1" t="s">
        <v>93</v>
      </c>
      <c r="O776" s="1" t="s">
        <v>44</v>
      </c>
      <c r="P776" s="1" t="s">
        <v>85</v>
      </c>
      <c r="Q776" s="1" t="s">
        <v>33</v>
      </c>
      <c r="R776" s="1" t="s">
        <v>46</v>
      </c>
      <c r="S776" s="1" t="s">
        <v>2621</v>
      </c>
      <c r="T776" s="1">
        <v>6</v>
      </c>
      <c r="U776" s="1" t="str">
        <f t="shared" si="108"/>
        <v>Keep</v>
      </c>
      <c r="V776" s="1" t="str">
        <f t="shared" si="111"/>
        <v>Ok</v>
      </c>
      <c r="W776" s="1" t="str">
        <f>IF(Raw_Data!K776=0,"Missing","Valid")</f>
        <v>Valid</v>
      </c>
      <c r="X776" s="3" t="str">
        <f t="shared" si="112"/>
        <v>OK</v>
      </c>
      <c r="Y776" s="1" t="str">
        <f t="shared" si="113"/>
        <v>Ok</v>
      </c>
      <c r="Z776" s="1" t="str">
        <f t="shared" si="114"/>
        <v>Ok</v>
      </c>
      <c r="AA776" s="1">
        <f t="shared" si="109"/>
        <v>1000</v>
      </c>
      <c r="AB776" s="1" t="str">
        <f t="shared" si="115"/>
        <v>ok</v>
      </c>
      <c r="AC776" s="1" t="str">
        <f t="shared" si="116"/>
        <v>Unknwon</v>
      </c>
    </row>
    <row r="777" spans="1:29" x14ac:dyDescent="0.45">
      <c r="A777" s="1" t="s">
        <v>1277</v>
      </c>
      <c r="B777" s="2" cm="1">
        <f t="array" ref="B777:D777">DATEVALUE(VLOOKUP(A777,Raw_Data!A776:D2776,{2,3,4},0))</f>
        <v>45543</v>
      </c>
      <c r="C777" s="2">
        <v>45542</v>
      </c>
      <c r="D777" s="2">
        <v>45548</v>
      </c>
      <c r="E777" s="1" t="s">
        <v>2546</v>
      </c>
      <c r="F777" s="1" t="s">
        <v>2606</v>
      </c>
      <c r="G777" s="1" t="s">
        <v>26</v>
      </c>
      <c r="H777" s="1" t="s">
        <v>42</v>
      </c>
      <c r="I777" s="1" t="s">
        <v>78</v>
      </c>
      <c r="J777" s="1">
        <v>0</v>
      </c>
      <c r="K777" s="1">
        <v>100</v>
      </c>
      <c r="L777" s="1">
        <f t="shared" si="110"/>
        <v>0</v>
      </c>
      <c r="M777" s="1" t="s">
        <v>56</v>
      </c>
      <c r="N777" s="1" t="s">
        <v>30</v>
      </c>
      <c r="O777" s="1" t="s">
        <v>31</v>
      </c>
      <c r="P777" s="1" t="s">
        <v>85</v>
      </c>
      <c r="Q777" s="1" t="s">
        <v>33</v>
      </c>
      <c r="R777" s="1" t="s">
        <v>46</v>
      </c>
      <c r="S777" s="1" t="s">
        <v>245</v>
      </c>
      <c r="T777" s="1">
        <v>6</v>
      </c>
      <c r="U777" s="1" t="str">
        <f t="shared" si="108"/>
        <v>Keep</v>
      </c>
      <c r="V777" s="1" t="str">
        <f t="shared" si="111"/>
        <v>Fix</v>
      </c>
      <c r="W777" s="1" t="str">
        <f>IF(Raw_Data!K777=0,"Missing","Valid")</f>
        <v>Valid</v>
      </c>
      <c r="X777" s="3" t="str">
        <f t="shared" si="112"/>
        <v>Dispatch Error</v>
      </c>
      <c r="Y777" s="1" t="str">
        <f t="shared" si="113"/>
        <v>Ok</v>
      </c>
      <c r="Z777" s="1" t="str">
        <f t="shared" si="114"/>
        <v>Ok</v>
      </c>
      <c r="AA777" s="1">
        <f t="shared" si="109"/>
        <v>0</v>
      </c>
      <c r="AB777" s="1" t="str">
        <f t="shared" si="115"/>
        <v>ok</v>
      </c>
      <c r="AC777" s="1" t="str">
        <f t="shared" si="116"/>
        <v>Wrong Item</v>
      </c>
    </row>
    <row r="778" spans="1:29" x14ac:dyDescent="0.45">
      <c r="A778" s="1" t="s">
        <v>1278</v>
      </c>
      <c r="B778" s="2" cm="1">
        <f t="array" ref="B778:D778">DATEVALUE(VLOOKUP(A778,Raw_Data!A777:D2777,{2,3,4},0))</f>
        <v>45361</v>
      </c>
      <c r="C778" s="2">
        <v>45361</v>
      </c>
      <c r="D778" s="2">
        <v>45364</v>
      </c>
      <c r="E778" s="1" t="s">
        <v>2577</v>
      </c>
      <c r="F778" s="1" t="s">
        <v>53</v>
      </c>
      <c r="G778" s="1" t="s">
        <v>54</v>
      </c>
      <c r="H778" s="1" t="s">
        <v>27</v>
      </c>
      <c r="I778" s="1" t="s">
        <v>28</v>
      </c>
      <c r="J778" s="1">
        <v>0</v>
      </c>
      <c r="K778" s="1">
        <v>0</v>
      </c>
      <c r="L778" s="1">
        <f t="shared" si="110"/>
        <v>0</v>
      </c>
      <c r="M778" s="1" t="s">
        <v>56</v>
      </c>
      <c r="N778" s="1" t="s">
        <v>57</v>
      </c>
      <c r="O778" s="1" t="s">
        <v>79</v>
      </c>
      <c r="P778" s="1" t="s">
        <v>85</v>
      </c>
      <c r="Q778" s="1" t="s">
        <v>33</v>
      </c>
      <c r="R778" s="1" t="s">
        <v>2620</v>
      </c>
      <c r="S778" s="1" t="s">
        <v>2620</v>
      </c>
      <c r="T778" s="1">
        <v>3</v>
      </c>
      <c r="U778" s="1" t="str">
        <f t="shared" si="108"/>
        <v>Keep</v>
      </c>
      <c r="V778" s="1" t="str">
        <f t="shared" si="111"/>
        <v>Fix</v>
      </c>
      <c r="W778" s="1" t="str">
        <f>IF(Raw_Data!K778=0,"Missing","Valid")</f>
        <v>Missing</v>
      </c>
      <c r="X778" s="3" t="str">
        <f t="shared" si="112"/>
        <v>OK</v>
      </c>
      <c r="Y778" s="1" t="str">
        <f t="shared" si="113"/>
        <v>Fix</v>
      </c>
      <c r="Z778" s="1" t="str">
        <f t="shared" si="114"/>
        <v>Ok</v>
      </c>
      <c r="AA778" s="1">
        <f t="shared" si="109"/>
        <v>0</v>
      </c>
      <c r="AB778" s="1" t="str">
        <f t="shared" si="115"/>
        <v>ok</v>
      </c>
      <c r="AC778" s="1" t="str">
        <f t="shared" si="116"/>
        <v>Not Returned</v>
      </c>
    </row>
    <row r="779" spans="1:29" x14ac:dyDescent="0.45">
      <c r="A779" s="1" t="s">
        <v>1279</v>
      </c>
      <c r="B779" s="2" cm="1">
        <f t="array" ref="B779:D779">DATEVALUE(VLOOKUP(A779,Raw_Data!A778:D2778,{2,3,4},0))</f>
        <v>45304</v>
      </c>
      <c r="C779" s="2">
        <v>45305</v>
      </c>
      <c r="D779" s="2">
        <v>45304</v>
      </c>
      <c r="E779" s="1" t="s">
        <v>2576</v>
      </c>
      <c r="F779" s="1" t="s">
        <v>147</v>
      </c>
      <c r="G779" s="1" t="s">
        <v>147</v>
      </c>
      <c r="H779" s="1" t="s">
        <v>128</v>
      </c>
      <c r="I779" s="1" t="s">
        <v>231</v>
      </c>
      <c r="J779" s="1">
        <v>2</v>
      </c>
      <c r="K779" s="1">
        <v>0</v>
      </c>
      <c r="L779" s="1">
        <f t="shared" si="110"/>
        <v>0</v>
      </c>
      <c r="M779" s="1" t="s">
        <v>29</v>
      </c>
      <c r="N779" s="1" t="s">
        <v>57</v>
      </c>
      <c r="O779" s="1" t="s">
        <v>44</v>
      </c>
      <c r="P779" s="1" t="s">
        <v>85</v>
      </c>
      <c r="Q779" s="1" t="s">
        <v>33</v>
      </c>
      <c r="R779" s="1" t="s">
        <v>46</v>
      </c>
      <c r="S779" s="1" t="s">
        <v>254</v>
      </c>
      <c r="T779" s="1">
        <v>-1</v>
      </c>
      <c r="U779" s="1" t="str">
        <f t="shared" si="108"/>
        <v>Keep</v>
      </c>
      <c r="V779" s="1" t="str">
        <f t="shared" si="111"/>
        <v>Ok</v>
      </c>
      <c r="W779" s="1" t="str">
        <f>IF(Raw_Data!K779=0,"Missing","Valid")</f>
        <v>Missing</v>
      </c>
      <c r="X779" s="3" t="str">
        <f t="shared" si="112"/>
        <v>Delivery Before Dispatch</v>
      </c>
      <c r="Y779" s="1" t="str">
        <f t="shared" si="113"/>
        <v>Fix</v>
      </c>
      <c r="Z779" s="1" t="str">
        <f t="shared" si="114"/>
        <v>Ok</v>
      </c>
      <c r="AA779" s="1">
        <f t="shared" si="109"/>
        <v>0</v>
      </c>
      <c r="AB779" s="1" t="str">
        <f t="shared" si="115"/>
        <v>ok</v>
      </c>
      <c r="AC779" s="1" t="str">
        <f t="shared" si="116"/>
        <v>Damaged</v>
      </c>
    </row>
    <row r="780" spans="1:29" x14ac:dyDescent="0.45">
      <c r="A780" s="1" t="s">
        <v>1280</v>
      </c>
      <c r="B780" s="2" cm="1">
        <f t="array" ref="B780:D780">DATEVALUE(VLOOKUP(A780,Raw_Data!A779:D2779,{2,3,4},0))</f>
        <v>45314</v>
      </c>
      <c r="C780" s="2">
        <v>45317</v>
      </c>
      <c r="D780" s="2">
        <v>45321</v>
      </c>
      <c r="E780" s="1" t="s">
        <v>2603</v>
      </c>
      <c r="F780" s="1" t="s">
        <v>69</v>
      </c>
      <c r="G780" s="1" t="s">
        <v>70</v>
      </c>
      <c r="H780" s="1" t="s">
        <v>42</v>
      </c>
      <c r="I780" s="1" t="s">
        <v>43</v>
      </c>
      <c r="J780" s="1">
        <v>3</v>
      </c>
      <c r="K780" s="1">
        <v>1000</v>
      </c>
      <c r="L780" s="1">
        <f t="shared" si="110"/>
        <v>3000</v>
      </c>
      <c r="M780" s="1" t="s">
        <v>2619</v>
      </c>
      <c r="N780" s="1" t="s">
        <v>30</v>
      </c>
      <c r="O780" s="1" t="s">
        <v>64</v>
      </c>
      <c r="P780" s="1" t="s">
        <v>32</v>
      </c>
      <c r="Q780" s="1" t="s">
        <v>45</v>
      </c>
      <c r="R780" s="1" t="s">
        <v>46</v>
      </c>
      <c r="S780" s="1" t="s">
        <v>47</v>
      </c>
      <c r="T780" s="1">
        <v>4</v>
      </c>
      <c r="U780" s="1" t="str">
        <f t="shared" si="108"/>
        <v>Keep</v>
      </c>
      <c r="V780" s="1" t="str">
        <f t="shared" si="111"/>
        <v>Ok</v>
      </c>
      <c r="W780" s="1" t="str">
        <f>IF(Raw_Data!K780=0,"Missing","Valid")</f>
        <v>Valid</v>
      </c>
      <c r="X780" s="3" t="str">
        <f t="shared" si="112"/>
        <v>OK</v>
      </c>
      <c r="Y780" s="1" t="str">
        <f t="shared" si="113"/>
        <v>Ok</v>
      </c>
      <c r="Z780" s="1" t="str">
        <f t="shared" si="114"/>
        <v>Ok</v>
      </c>
      <c r="AA780" s="1">
        <f t="shared" si="109"/>
        <v>3000</v>
      </c>
      <c r="AB780" s="1" t="str">
        <f t="shared" si="115"/>
        <v>ok</v>
      </c>
      <c r="AC780" s="1" t="str">
        <f t="shared" si="116"/>
        <v>Late Delivery</v>
      </c>
    </row>
    <row r="781" spans="1:29" x14ac:dyDescent="0.45">
      <c r="A781" s="1" t="s">
        <v>1281</v>
      </c>
      <c r="B781" s="2" cm="1">
        <f t="array" ref="B781:D781">DATEVALUE(VLOOKUP(A781,Raw_Data!A780:D2780,{2,3,4},0))</f>
        <v>45527</v>
      </c>
      <c r="C781" s="2">
        <v>45530</v>
      </c>
      <c r="D781" s="2">
        <v>45532</v>
      </c>
      <c r="E781" s="1" t="s">
        <v>2590</v>
      </c>
      <c r="F781" s="1" t="s">
        <v>2606</v>
      </c>
      <c r="G781" s="1" t="s">
        <v>26</v>
      </c>
      <c r="H781" s="1" t="s">
        <v>128</v>
      </c>
      <c r="I781" s="1" t="s">
        <v>129</v>
      </c>
      <c r="J781" s="1">
        <v>2</v>
      </c>
      <c r="K781" s="1">
        <v>100</v>
      </c>
      <c r="L781" s="1">
        <f t="shared" si="110"/>
        <v>200</v>
      </c>
      <c r="M781" s="1" t="s">
        <v>63</v>
      </c>
      <c r="N781" s="1" t="s">
        <v>57</v>
      </c>
      <c r="O781" s="1" t="s">
        <v>31</v>
      </c>
      <c r="P781" s="1" t="s">
        <v>32</v>
      </c>
      <c r="Q781" s="1" t="s">
        <v>45</v>
      </c>
      <c r="R781" s="1" t="s">
        <v>46</v>
      </c>
      <c r="S781" s="1" t="s">
        <v>245</v>
      </c>
      <c r="T781" s="1">
        <v>2</v>
      </c>
      <c r="U781" s="1" t="str">
        <f t="shared" si="108"/>
        <v>Keep</v>
      </c>
      <c r="V781" s="1" t="str">
        <f t="shared" si="111"/>
        <v>Ok</v>
      </c>
      <c r="W781" s="1" t="str">
        <f>IF(Raw_Data!K781=0,"Missing","Valid")</f>
        <v>Valid</v>
      </c>
      <c r="X781" s="3" t="str">
        <f t="shared" si="112"/>
        <v>OK</v>
      </c>
      <c r="Y781" s="1" t="str">
        <f t="shared" si="113"/>
        <v>Ok</v>
      </c>
      <c r="Z781" s="1" t="str">
        <f t="shared" si="114"/>
        <v>Ok</v>
      </c>
      <c r="AA781" s="1">
        <f t="shared" si="109"/>
        <v>200</v>
      </c>
      <c r="AB781" s="1" t="str">
        <f t="shared" si="115"/>
        <v>ok</v>
      </c>
      <c r="AC781" s="1" t="str">
        <f t="shared" si="116"/>
        <v>Wrong Item</v>
      </c>
    </row>
    <row r="782" spans="1:29" x14ac:dyDescent="0.45">
      <c r="A782" s="1" t="s">
        <v>1282</v>
      </c>
      <c r="B782" s="2" cm="1">
        <f t="array" ref="B782:D782">DATEVALUE(VLOOKUP(A782,Raw_Data!A781:D2781,{2,3,4},0))</f>
        <v>45580</v>
      </c>
      <c r="C782" s="2">
        <v>45579</v>
      </c>
      <c r="D782" s="2">
        <v>45586</v>
      </c>
      <c r="E782" s="1" t="s">
        <v>2539</v>
      </c>
      <c r="F782" s="1" t="s">
        <v>168</v>
      </c>
      <c r="G782" s="1" t="s">
        <v>41</v>
      </c>
      <c r="H782" s="1" t="s">
        <v>27</v>
      </c>
      <c r="I782" s="1" t="s">
        <v>84</v>
      </c>
      <c r="J782" s="1">
        <v>-1</v>
      </c>
      <c r="K782" s="1">
        <v>500</v>
      </c>
      <c r="L782" s="1">
        <f t="shared" si="110"/>
        <v>-500</v>
      </c>
      <c r="M782" s="1" t="s">
        <v>63</v>
      </c>
      <c r="N782" s="1" t="s">
        <v>93</v>
      </c>
      <c r="O782" s="1" t="s">
        <v>79</v>
      </c>
      <c r="P782" s="1" t="s">
        <v>85</v>
      </c>
      <c r="Q782" s="1" t="s">
        <v>33</v>
      </c>
      <c r="R782" s="1" t="s">
        <v>46</v>
      </c>
      <c r="S782" s="1" t="s">
        <v>47</v>
      </c>
      <c r="T782" s="1">
        <v>7</v>
      </c>
      <c r="U782" s="1" t="str">
        <f t="shared" si="108"/>
        <v>Keep</v>
      </c>
      <c r="V782" s="1" t="str">
        <f t="shared" si="111"/>
        <v>Fix</v>
      </c>
      <c r="W782" s="1" t="str">
        <f>IF(Raw_Data!K782=0,"Missing","Valid")</f>
        <v>Valid</v>
      </c>
      <c r="X782" s="3" t="str">
        <f t="shared" si="112"/>
        <v>Dispatch Error</v>
      </c>
      <c r="Y782" s="1" t="str">
        <f t="shared" si="113"/>
        <v>Ok</v>
      </c>
      <c r="Z782" s="1" t="str">
        <f t="shared" si="114"/>
        <v>Ok</v>
      </c>
      <c r="AA782" s="1">
        <f t="shared" si="109"/>
        <v>-500</v>
      </c>
      <c r="AB782" s="1" t="str">
        <f t="shared" si="115"/>
        <v>ok</v>
      </c>
      <c r="AC782" s="1" t="str">
        <f t="shared" si="116"/>
        <v>Late Delivery</v>
      </c>
    </row>
    <row r="783" spans="1:29" x14ac:dyDescent="0.45">
      <c r="A783" s="1" t="s">
        <v>1283</v>
      </c>
      <c r="B783" s="2" cm="1">
        <f t="array" ref="B783:D783">DATEVALUE(VLOOKUP(A783,Raw_Data!A782:D2782,{2,3,4},0))</f>
        <v>45358</v>
      </c>
      <c r="C783" s="2">
        <v>45361</v>
      </c>
      <c r="D783" s="2">
        <v>45363</v>
      </c>
      <c r="E783" s="1" t="s">
        <v>2542</v>
      </c>
      <c r="F783" s="1" t="s">
        <v>69</v>
      </c>
      <c r="G783" s="1" t="s">
        <v>70</v>
      </c>
      <c r="H783" s="1" t="s">
        <v>71</v>
      </c>
      <c r="I783" s="1" t="s">
        <v>92</v>
      </c>
      <c r="J783" s="1">
        <v>3</v>
      </c>
      <c r="K783" s="1">
        <v>0</v>
      </c>
      <c r="L783" s="1">
        <f t="shared" si="110"/>
        <v>0</v>
      </c>
      <c r="M783" s="1" t="s">
        <v>63</v>
      </c>
      <c r="N783" s="1" t="s">
        <v>57</v>
      </c>
      <c r="O783" s="1" t="s">
        <v>44</v>
      </c>
      <c r="P783" s="1" t="s">
        <v>58</v>
      </c>
      <c r="Q783" s="1" t="s">
        <v>33</v>
      </c>
      <c r="R783" s="1" t="s">
        <v>34</v>
      </c>
      <c r="S783" s="1" t="s">
        <v>2620</v>
      </c>
      <c r="T783" s="1">
        <v>2</v>
      </c>
      <c r="U783" s="1" t="str">
        <f t="shared" si="108"/>
        <v>Keep</v>
      </c>
      <c r="V783" s="1" t="str">
        <f t="shared" si="111"/>
        <v>Ok</v>
      </c>
      <c r="W783" s="1" t="str">
        <f>IF(Raw_Data!K783=0,"Missing","Valid")</f>
        <v>Missing</v>
      </c>
      <c r="X783" s="3" t="str">
        <f t="shared" si="112"/>
        <v>OK</v>
      </c>
      <c r="Y783" s="1" t="str">
        <f t="shared" si="113"/>
        <v>Fix</v>
      </c>
      <c r="Z783" s="1" t="str">
        <f t="shared" si="114"/>
        <v>Ok</v>
      </c>
      <c r="AA783" s="1">
        <f t="shared" si="109"/>
        <v>0</v>
      </c>
      <c r="AB783" s="1" t="str">
        <f t="shared" si="115"/>
        <v>ok</v>
      </c>
      <c r="AC783" s="1" t="str">
        <f t="shared" si="116"/>
        <v>Not Returned</v>
      </c>
    </row>
    <row r="784" spans="1:29" x14ac:dyDescent="0.45">
      <c r="A784" s="1" t="s">
        <v>1284</v>
      </c>
      <c r="B784" s="2" cm="1">
        <f t="array" ref="B784:D784">DATEVALUE(VLOOKUP(A784,Raw_Data!A783:D2783,{2,3,4},0))</f>
        <v>45388</v>
      </c>
      <c r="C784" s="2">
        <v>45389</v>
      </c>
      <c r="D784" s="2">
        <v>45395</v>
      </c>
      <c r="E784" s="1" t="s">
        <v>2547</v>
      </c>
      <c r="F784" s="1" t="s">
        <v>147</v>
      </c>
      <c r="G784" s="1" t="s">
        <v>147</v>
      </c>
      <c r="H784" s="1" t="s">
        <v>71</v>
      </c>
      <c r="I784" s="1" t="s">
        <v>92</v>
      </c>
      <c r="J784" s="1">
        <v>-1</v>
      </c>
      <c r="K784" s="1">
        <v>0</v>
      </c>
      <c r="L784" s="1">
        <f t="shared" si="110"/>
        <v>0</v>
      </c>
      <c r="M784" s="1" t="s">
        <v>2619</v>
      </c>
      <c r="N784" s="1" t="s">
        <v>30</v>
      </c>
      <c r="O784" s="1" t="s">
        <v>31</v>
      </c>
      <c r="P784" s="1" t="s">
        <v>32</v>
      </c>
      <c r="Q784" s="1" t="s">
        <v>45</v>
      </c>
      <c r="R784" s="1" t="s">
        <v>34</v>
      </c>
      <c r="S784" s="1" t="s">
        <v>2620</v>
      </c>
      <c r="T784" s="1">
        <v>6</v>
      </c>
      <c r="U784" s="1" t="str">
        <f t="shared" si="108"/>
        <v>Keep</v>
      </c>
      <c r="V784" s="1" t="str">
        <f t="shared" si="111"/>
        <v>Fix</v>
      </c>
      <c r="W784" s="1" t="str">
        <f>IF(Raw_Data!K784=0,"Missing","Valid")</f>
        <v>Missing</v>
      </c>
      <c r="X784" s="3" t="str">
        <f t="shared" si="112"/>
        <v>OK</v>
      </c>
      <c r="Y784" s="1" t="str">
        <f t="shared" si="113"/>
        <v>Fix</v>
      </c>
      <c r="Z784" s="1" t="str">
        <f t="shared" si="114"/>
        <v>Ok</v>
      </c>
      <c r="AA784" s="1">
        <f t="shared" si="109"/>
        <v>0</v>
      </c>
      <c r="AB784" s="1" t="str">
        <f t="shared" si="115"/>
        <v>ok</v>
      </c>
      <c r="AC784" s="1" t="str">
        <f t="shared" si="116"/>
        <v>Not Returned</v>
      </c>
    </row>
    <row r="785" spans="1:29" x14ac:dyDescent="0.45">
      <c r="A785" s="1" t="s">
        <v>1285</v>
      </c>
      <c r="B785" s="2" cm="1">
        <f t="array" ref="B785:D785">DATEVALUE(VLOOKUP(A785,Raw_Data!A784:D2784,{2,3,4},0))</f>
        <v>45485</v>
      </c>
      <c r="C785" s="2">
        <v>45487</v>
      </c>
      <c r="D785" s="2">
        <v>45488</v>
      </c>
      <c r="E785" s="1" t="s">
        <v>2550</v>
      </c>
      <c r="F785" s="1" t="s">
        <v>69</v>
      </c>
      <c r="G785" s="1" t="s">
        <v>70</v>
      </c>
      <c r="H785" s="1" t="s">
        <v>27</v>
      </c>
      <c r="I785" s="1" t="s">
        <v>55</v>
      </c>
      <c r="J785" s="1">
        <v>-1</v>
      </c>
      <c r="K785" s="1">
        <v>100</v>
      </c>
      <c r="L785" s="1">
        <f t="shared" si="110"/>
        <v>-100</v>
      </c>
      <c r="M785" s="1" t="s">
        <v>2619</v>
      </c>
      <c r="N785" s="1" t="s">
        <v>57</v>
      </c>
      <c r="O785" s="1" t="s">
        <v>79</v>
      </c>
      <c r="P785" s="1" t="s">
        <v>85</v>
      </c>
      <c r="Q785" s="1" t="s">
        <v>33</v>
      </c>
      <c r="R785" s="1" t="s">
        <v>2620</v>
      </c>
      <c r="S785" s="1" t="s">
        <v>2620</v>
      </c>
      <c r="T785" s="1">
        <v>1</v>
      </c>
      <c r="U785" s="1" t="str">
        <f t="shared" si="108"/>
        <v>Keep</v>
      </c>
      <c r="V785" s="1" t="str">
        <f t="shared" si="111"/>
        <v>Fix</v>
      </c>
      <c r="W785" s="1" t="str">
        <f>IF(Raw_Data!K785=0,"Missing","Valid")</f>
        <v>Valid</v>
      </c>
      <c r="X785" s="3" t="str">
        <f t="shared" si="112"/>
        <v>OK</v>
      </c>
      <c r="Y785" s="1" t="str">
        <f t="shared" si="113"/>
        <v>Ok</v>
      </c>
      <c r="Z785" s="1" t="str">
        <f t="shared" si="114"/>
        <v>Ok</v>
      </c>
      <c r="AA785" s="1">
        <f t="shared" si="109"/>
        <v>-100</v>
      </c>
      <c r="AB785" s="1" t="str">
        <f t="shared" si="115"/>
        <v>ok</v>
      </c>
      <c r="AC785" s="1" t="str">
        <f t="shared" si="116"/>
        <v>Wrong</v>
      </c>
    </row>
    <row r="786" spans="1:29" x14ac:dyDescent="0.45">
      <c r="A786" s="1" t="s">
        <v>1286</v>
      </c>
      <c r="B786" s="2" cm="1">
        <f t="array" ref="B786:D786">DATEVALUE(VLOOKUP(A786,Raw_Data!A785:D2785,{2,3,4},0))</f>
        <v>45317</v>
      </c>
      <c r="C786" s="2">
        <v>45319</v>
      </c>
      <c r="D786" s="2">
        <v>45318</v>
      </c>
      <c r="E786" s="1" t="s">
        <v>2549</v>
      </c>
      <c r="F786" s="1" t="s">
        <v>2609</v>
      </c>
      <c r="G786" s="1" t="s">
        <v>116</v>
      </c>
      <c r="H786" s="1" t="s">
        <v>71</v>
      </c>
      <c r="I786" s="1" t="s">
        <v>72</v>
      </c>
      <c r="J786" s="1">
        <v>1</v>
      </c>
      <c r="K786" s="1">
        <v>1000</v>
      </c>
      <c r="L786" s="1">
        <f t="shared" si="110"/>
        <v>1000</v>
      </c>
      <c r="M786" s="1" t="s">
        <v>56</v>
      </c>
      <c r="N786" s="1" t="s">
        <v>93</v>
      </c>
      <c r="O786" s="1" t="s">
        <v>79</v>
      </c>
      <c r="P786" s="1" t="s">
        <v>85</v>
      </c>
      <c r="Q786" s="1" t="s">
        <v>33</v>
      </c>
      <c r="R786" s="1" t="s">
        <v>46</v>
      </c>
      <c r="S786" s="1" t="s">
        <v>245</v>
      </c>
      <c r="T786" s="1">
        <v>-1</v>
      </c>
      <c r="U786" s="1" t="str">
        <f t="shared" si="108"/>
        <v>Keep</v>
      </c>
      <c r="V786" s="1" t="str">
        <f t="shared" si="111"/>
        <v>Ok</v>
      </c>
      <c r="W786" s="1" t="str">
        <f>IF(Raw_Data!K786=0,"Missing","Valid")</f>
        <v>Valid</v>
      </c>
      <c r="X786" s="3" t="str">
        <f t="shared" si="112"/>
        <v>Delivery Before Dispatch</v>
      </c>
      <c r="Y786" s="1" t="str">
        <f t="shared" si="113"/>
        <v>Ok</v>
      </c>
      <c r="Z786" s="1" t="str">
        <f t="shared" si="114"/>
        <v>Ok</v>
      </c>
      <c r="AA786" s="1">
        <f t="shared" si="109"/>
        <v>1000</v>
      </c>
      <c r="AB786" s="1" t="str">
        <f t="shared" si="115"/>
        <v>ok</v>
      </c>
      <c r="AC786" s="1" t="str">
        <f t="shared" si="116"/>
        <v>Wrong Item</v>
      </c>
    </row>
    <row r="787" spans="1:29" x14ac:dyDescent="0.45">
      <c r="A787" s="1" t="s">
        <v>1287</v>
      </c>
      <c r="B787" s="2" cm="1">
        <f t="array" ref="B787:D787">DATEVALUE(VLOOKUP(A787,Raw_Data!A786:D2786,{2,3,4},0))</f>
        <v>45470</v>
      </c>
      <c r="C787" s="2">
        <v>45472</v>
      </c>
      <c r="D787" s="2">
        <v>45476</v>
      </c>
      <c r="E787" s="1" t="s">
        <v>2536</v>
      </c>
      <c r="F787" s="1" t="s">
        <v>69</v>
      </c>
      <c r="G787" s="1" t="s">
        <v>70</v>
      </c>
      <c r="H787" s="1" t="s">
        <v>128</v>
      </c>
      <c r="I787" s="1" t="s">
        <v>231</v>
      </c>
      <c r="J787" s="1">
        <v>0</v>
      </c>
      <c r="K787" s="1">
        <v>100</v>
      </c>
      <c r="L787" s="1">
        <f t="shared" si="110"/>
        <v>0</v>
      </c>
      <c r="M787" s="1" t="s">
        <v>29</v>
      </c>
      <c r="N787" s="1" t="s">
        <v>93</v>
      </c>
      <c r="O787" s="1" t="s">
        <v>79</v>
      </c>
      <c r="P787" s="1" t="s">
        <v>85</v>
      </c>
      <c r="Q787" s="1" t="s">
        <v>33</v>
      </c>
      <c r="R787" s="1" t="s">
        <v>2620</v>
      </c>
      <c r="S787" s="1" t="s">
        <v>2620</v>
      </c>
      <c r="T787" s="1">
        <v>4</v>
      </c>
      <c r="U787" s="1" t="str">
        <f t="shared" si="108"/>
        <v>Keep</v>
      </c>
      <c r="V787" s="1" t="str">
        <f t="shared" si="111"/>
        <v>Fix</v>
      </c>
      <c r="W787" s="1" t="str">
        <f>IF(Raw_Data!K787=0,"Missing","Valid")</f>
        <v>Valid</v>
      </c>
      <c r="X787" s="3" t="str">
        <f t="shared" si="112"/>
        <v>OK</v>
      </c>
      <c r="Y787" s="1" t="str">
        <f t="shared" si="113"/>
        <v>Ok</v>
      </c>
      <c r="Z787" s="1" t="str">
        <f t="shared" si="114"/>
        <v>Ok</v>
      </c>
      <c r="AA787" s="1">
        <f t="shared" si="109"/>
        <v>0</v>
      </c>
      <c r="AB787" s="1" t="str">
        <f t="shared" si="115"/>
        <v>ok</v>
      </c>
      <c r="AC787" s="1" t="str">
        <f t="shared" si="116"/>
        <v>Not Returned</v>
      </c>
    </row>
    <row r="788" spans="1:29" x14ac:dyDescent="0.45">
      <c r="A788" s="1" t="s">
        <v>1288</v>
      </c>
      <c r="B788" s="2" cm="1">
        <f t="array" ref="B788:D788">DATEVALUE(VLOOKUP(A788,Raw_Data!A787:D2787,{2,3,4},0))</f>
        <v>45337</v>
      </c>
      <c r="C788" s="2">
        <v>45336</v>
      </c>
      <c r="D788" s="2">
        <v>45335</v>
      </c>
      <c r="E788" s="1" t="s">
        <v>2574</v>
      </c>
      <c r="F788" s="1" t="s">
        <v>2609</v>
      </c>
      <c r="G788" s="1" t="s">
        <v>116</v>
      </c>
      <c r="H788" s="1" t="s">
        <v>27</v>
      </c>
      <c r="I788" s="1" t="s">
        <v>28</v>
      </c>
      <c r="J788" s="1">
        <v>0</v>
      </c>
      <c r="K788" s="1">
        <v>0</v>
      </c>
      <c r="L788" s="1">
        <f t="shared" si="110"/>
        <v>0</v>
      </c>
      <c r="M788" s="1" t="s">
        <v>63</v>
      </c>
      <c r="N788" s="1" t="s">
        <v>30</v>
      </c>
      <c r="O788" s="1" t="s">
        <v>31</v>
      </c>
      <c r="P788" s="1" t="s">
        <v>85</v>
      </c>
      <c r="Q788" s="1" t="s">
        <v>45</v>
      </c>
      <c r="R788" s="1" t="s">
        <v>46</v>
      </c>
      <c r="S788" s="1" t="s">
        <v>47</v>
      </c>
      <c r="T788" s="1">
        <v>-1</v>
      </c>
      <c r="U788" s="1" t="str">
        <f t="shared" si="108"/>
        <v>Keep</v>
      </c>
      <c r="V788" s="1" t="str">
        <f t="shared" si="111"/>
        <v>Fix</v>
      </c>
      <c r="W788" s="1" t="str">
        <f>IF(Raw_Data!K788=0,"Missing","Valid")</f>
        <v>Missing</v>
      </c>
      <c r="X788" s="3" t="str">
        <f t="shared" si="112"/>
        <v>Dispatch Error</v>
      </c>
      <c r="Y788" s="1" t="str">
        <f t="shared" si="113"/>
        <v>Fix</v>
      </c>
      <c r="Z788" s="1" t="str">
        <f t="shared" si="114"/>
        <v>Ok</v>
      </c>
      <c r="AA788" s="1">
        <f t="shared" si="109"/>
        <v>0</v>
      </c>
      <c r="AB788" s="1" t="str">
        <f t="shared" si="115"/>
        <v>ok</v>
      </c>
      <c r="AC788" s="1" t="str">
        <f t="shared" si="116"/>
        <v>Late Delivery</v>
      </c>
    </row>
    <row r="789" spans="1:29" x14ac:dyDescent="0.45">
      <c r="A789" s="1" t="s">
        <v>1289</v>
      </c>
      <c r="B789" s="2" cm="1">
        <f t="array" ref="B789:D789">DATEVALUE(VLOOKUP(A789,Raw_Data!A788:D2788,{2,3,4},0))</f>
        <v>45404</v>
      </c>
      <c r="C789" s="2">
        <v>45406</v>
      </c>
      <c r="D789" s="2">
        <v>45409</v>
      </c>
      <c r="E789" s="1" t="s">
        <v>2571</v>
      </c>
      <c r="F789" s="1" t="s">
        <v>53</v>
      </c>
      <c r="G789" s="1" t="s">
        <v>54</v>
      </c>
      <c r="H789" s="1" t="s">
        <v>42</v>
      </c>
      <c r="I789" s="1" t="s">
        <v>122</v>
      </c>
      <c r="J789" s="1">
        <v>3</v>
      </c>
      <c r="K789" s="1">
        <v>0</v>
      </c>
      <c r="L789" s="1">
        <f t="shared" si="110"/>
        <v>0</v>
      </c>
      <c r="M789" s="1" t="s">
        <v>2619</v>
      </c>
      <c r="N789" s="1" t="s">
        <v>93</v>
      </c>
      <c r="O789" s="1" t="s">
        <v>31</v>
      </c>
      <c r="P789" s="1" t="s">
        <v>32</v>
      </c>
      <c r="Q789" s="1" t="s">
        <v>33</v>
      </c>
      <c r="R789" s="1" t="s">
        <v>34</v>
      </c>
      <c r="S789" s="1" t="s">
        <v>2620</v>
      </c>
      <c r="T789" s="1">
        <v>3</v>
      </c>
      <c r="U789" s="1" t="str">
        <f t="shared" si="108"/>
        <v>Keep</v>
      </c>
      <c r="V789" s="1" t="str">
        <f t="shared" si="111"/>
        <v>Ok</v>
      </c>
      <c r="W789" s="1" t="str">
        <f>IF(Raw_Data!K789=0,"Missing","Valid")</f>
        <v>Missing</v>
      </c>
      <c r="X789" s="3" t="str">
        <f t="shared" si="112"/>
        <v>OK</v>
      </c>
      <c r="Y789" s="1" t="str">
        <f t="shared" si="113"/>
        <v>Fix</v>
      </c>
      <c r="Z789" s="1" t="str">
        <f t="shared" si="114"/>
        <v>Ok</v>
      </c>
      <c r="AA789" s="1">
        <f t="shared" si="109"/>
        <v>0</v>
      </c>
      <c r="AB789" s="1" t="str">
        <f t="shared" si="115"/>
        <v>ok</v>
      </c>
      <c r="AC789" s="1" t="str">
        <f t="shared" si="116"/>
        <v>Not Returned</v>
      </c>
    </row>
    <row r="790" spans="1:29" x14ac:dyDescent="0.45">
      <c r="A790" s="1" t="s">
        <v>1290</v>
      </c>
      <c r="B790" s="2" cm="1">
        <f t="array" ref="B790:D790">DATEVALUE(VLOOKUP(A790,Raw_Data!A789:D2789,{2,3,4},0))</f>
        <v>45637</v>
      </c>
      <c r="C790" s="2">
        <v>45635</v>
      </c>
      <c r="D790" s="2">
        <v>45642</v>
      </c>
      <c r="E790" s="1" t="s">
        <v>2564</v>
      </c>
      <c r="F790" s="1" t="s">
        <v>2607</v>
      </c>
      <c r="G790" s="1" t="s">
        <v>41</v>
      </c>
      <c r="H790" s="1" t="s">
        <v>71</v>
      </c>
      <c r="I790" s="1" t="s">
        <v>72</v>
      </c>
      <c r="J790" s="1">
        <v>2</v>
      </c>
      <c r="K790" s="1">
        <v>500</v>
      </c>
      <c r="L790" s="1">
        <f t="shared" si="110"/>
        <v>1000</v>
      </c>
      <c r="M790" s="1" t="s">
        <v>56</v>
      </c>
      <c r="N790" s="1" t="s">
        <v>30</v>
      </c>
      <c r="O790" s="1" t="s">
        <v>31</v>
      </c>
      <c r="P790" s="1" t="s">
        <v>58</v>
      </c>
      <c r="Q790" s="1" t="s">
        <v>33</v>
      </c>
      <c r="R790" s="1" t="s">
        <v>2620</v>
      </c>
      <c r="S790" s="1" t="s">
        <v>2620</v>
      </c>
      <c r="T790" s="1">
        <v>7</v>
      </c>
      <c r="U790" s="1" t="str">
        <f t="shared" si="108"/>
        <v>Keep</v>
      </c>
      <c r="V790" s="1" t="str">
        <f t="shared" si="111"/>
        <v>Ok</v>
      </c>
      <c r="W790" s="1" t="str">
        <f>IF(Raw_Data!K790=0,"Missing","Valid")</f>
        <v>Valid</v>
      </c>
      <c r="X790" s="3" t="str">
        <f t="shared" si="112"/>
        <v>Dispatch Error</v>
      </c>
      <c r="Y790" s="1" t="str">
        <f t="shared" si="113"/>
        <v>Ok</v>
      </c>
      <c r="Z790" s="1" t="str">
        <f t="shared" si="114"/>
        <v>Ok</v>
      </c>
      <c r="AA790" s="1">
        <f t="shared" si="109"/>
        <v>1000</v>
      </c>
      <c r="AB790" s="1" t="str">
        <f t="shared" si="115"/>
        <v>ok</v>
      </c>
      <c r="AC790" s="1" t="str">
        <f t="shared" si="116"/>
        <v>Not Returned</v>
      </c>
    </row>
    <row r="791" spans="1:29" x14ac:dyDescent="0.45">
      <c r="A791" s="1" t="s">
        <v>1291</v>
      </c>
      <c r="B791" s="2" cm="1">
        <f t="array" ref="B791:D791">DATEVALUE(VLOOKUP(A791,Raw_Data!A790:D2790,{2,3,4},0))</f>
        <v>45316</v>
      </c>
      <c r="C791" s="2">
        <v>45319</v>
      </c>
      <c r="D791" s="2">
        <v>45322</v>
      </c>
      <c r="E791" s="1" t="s">
        <v>2529</v>
      </c>
      <c r="F791" s="1" t="s">
        <v>2606</v>
      </c>
      <c r="G791" s="1" t="s">
        <v>26</v>
      </c>
      <c r="H791" s="1" t="s">
        <v>128</v>
      </c>
      <c r="I791" s="1" t="s">
        <v>169</v>
      </c>
      <c r="J791" s="1">
        <v>2</v>
      </c>
      <c r="K791" s="1">
        <v>0</v>
      </c>
      <c r="L791" s="1">
        <f t="shared" si="110"/>
        <v>0</v>
      </c>
      <c r="M791" s="1" t="s">
        <v>63</v>
      </c>
      <c r="N791" s="1" t="s">
        <v>57</v>
      </c>
      <c r="O791" s="1" t="s">
        <v>31</v>
      </c>
      <c r="P791" s="1" t="s">
        <v>32</v>
      </c>
      <c r="Q791" s="1" t="s">
        <v>45</v>
      </c>
      <c r="R791" s="1" t="s">
        <v>2620</v>
      </c>
      <c r="S791" s="1" t="s">
        <v>2620</v>
      </c>
      <c r="T791" s="1">
        <v>3</v>
      </c>
      <c r="U791" s="1" t="str">
        <f t="shared" si="108"/>
        <v>Keep</v>
      </c>
      <c r="V791" s="1" t="str">
        <f t="shared" si="111"/>
        <v>Ok</v>
      </c>
      <c r="W791" s="1" t="str">
        <f>IF(Raw_Data!K791=0,"Missing","Valid")</f>
        <v>Missing</v>
      </c>
      <c r="X791" s="3" t="str">
        <f t="shared" si="112"/>
        <v>OK</v>
      </c>
      <c r="Y791" s="1" t="str">
        <f t="shared" si="113"/>
        <v>Fix</v>
      </c>
      <c r="Z791" s="1" t="str">
        <f t="shared" si="114"/>
        <v>Ok</v>
      </c>
      <c r="AA791" s="1">
        <f t="shared" si="109"/>
        <v>0</v>
      </c>
      <c r="AB791" s="1" t="str">
        <f t="shared" si="115"/>
        <v>ok</v>
      </c>
      <c r="AC791" s="1" t="str">
        <f t="shared" si="116"/>
        <v>Not Returned</v>
      </c>
    </row>
    <row r="792" spans="1:29" x14ac:dyDescent="0.45">
      <c r="A792" s="1" t="s">
        <v>1292</v>
      </c>
      <c r="B792" s="2" cm="1">
        <f t="array" ref="B792:D792">DATEVALUE(VLOOKUP(A792,Raw_Data!A791:D2791,{2,3,4},0))</f>
        <v>45378</v>
      </c>
      <c r="C792" s="2">
        <v>45380</v>
      </c>
      <c r="D792" s="2">
        <v>45380</v>
      </c>
      <c r="E792" s="1" t="s">
        <v>2562</v>
      </c>
      <c r="F792" s="1" t="s">
        <v>69</v>
      </c>
      <c r="G792" s="1" t="s">
        <v>70</v>
      </c>
      <c r="H792" s="1" t="s">
        <v>27</v>
      </c>
      <c r="I792" s="1" t="s">
        <v>84</v>
      </c>
      <c r="J792" s="1">
        <v>3</v>
      </c>
      <c r="K792" s="1">
        <v>100</v>
      </c>
      <c r="L792" s="1">
        <f t="shared" si="110"/>
        <v>300</v>
      </c>
      <c r="M792" s="1" t="s">
        <v>63</v>
      </c>
      <c r="N792" s="1" t="s">
        <v>57</v>
      </c>
      <c r="O792" s="1" t="s">
        <v>79</v>
      </c>
      <c r="P792" s="1" t="s">
        <v>58</v>
      </c>
      <c r="Q792" s="1" t="s">
        <v>33</v>
      </c>
      <c r="R792" s="1" t="s">
        <v>2620</v>
      </c>
      <c r="S792" s="1" t="s">
        <v>2620</v>
      </c>
      <c r="T792" s="1">
        <v>0</v>
      </c>
      <c r="U792" s="1" t="str">
        <f t="shared" si="108"/>
        <v>Keep</v>
      </c>
      <c r="V792" s="1" t="str">
        <f t="shared" si="111"/>
        <v>Ok</v>
      </c>
      <c r="W792" s="1" t="str">
        <f>IF(Raw_Data!K792=0,"Missing","Valid")</f>
        <v>Valid</v>
      </c>
      <c r="X792" s="3" t="str">
        <f t="shared" si="112"/>
        <v>OK</v>
      </c>
      <c r="Y792" s="1" t="str">
        <f t="shared" si="113"/>
        <v>Ok</v>
      </c>
      <c r="Z792" s="1" t="str">
        <f t="shared" si="114"/>
        <v>Ok</v>
      </c>
      <c r="AA792" s="1">
        <f t="shared" si="109"/>
        <v>300</v>
      </c>
      <c r="AB792" s="1" t="str">
        <f t="shared" si="115"/>
        <v>ok</v>
      </c>
      <c r="AC792" s="1" t="str">
        <f t="shared" si="116"/>
        <v>Not Returned</v>
      </c>
    </row>
    <row r="793" spans="1:29" x14ac:dyDescent="0.45">
      <c r="A793" s="1" t="s">
        <v>1293</v>
      </c>
      <c r="B793" s="2" cm="1">
        <f t="array" ref="B793:D793">DATEVALUE(VLOOKUP(A793,Raw_Data!A792:D2792,{2,3,4},0))</f>
        <v>45642</v>
      </c>
      <c r="C793" s="2">
        <v>45643</v>
      </c>
      <c r="D793" s="2">
        <v>45649</v>
      </c>
      <c r="E793" s="1" t="s">
        <v>2533</v>
      </c>
      <c r="F793" s="1" t="s">
        <v>53</v>
      </c>
      <c r="G793" s="1" t="s">
        <v>54</v>
      </c>
      <c r="H793" s="1" t="s">
        <v>71</v>
      </c>
      <c r="I793" s="1" t="s">
        <v>117</v>
      </c>
      <c r="J793" s="1">
        <v>1</v>
      </c>
      <c r="K793" s="1">
        <v>0</v>
      </c>
      <c r="L793" s="1">
        <f t="shared" si="110"/>
        <v>0</v>
      </c>
      <c r="M793" s="1" t="s">
        <v>56</v>
      </c>
      <c r="N793" s="1" t="s">
        <v>93</v>
      </c>
      <c r="O793" s="1" t="s">
        <v>31</v>
      </c>
      <c r="P793" s="1" t="s">
        <v>85</v>
      </c>
      <c r="Q793" s="1" t="s">
        <v>45</v>
      </c>
      <c r="R793" s="1" t="s">
        <v>34</v>
      </c>
      <c r="S793" s="1" t="s">
        <v>2620</v>
      </c>
      <c r="T793" s="1">
        <v>6</v>
      </c>
      <c r="U793" s="1" t="str">
        <f t="shared" si="108"/>
        <v>Keep</v>
      </c>
      <c r="V793" s="1" t="str">
        <f t="shared" si="111"/>
        <v>Ok</v>
      </c>
      <c r="W793" s="1" t="str">
        <f>IF(Raw_Data!K793=0,"Missing","Valid")</f>
        <v>Missing</v>
      </c>
      <c r="X793" s="3" t="str">
        <f t="shared" si="112"/>
        <v>OK</v>
      </c>
      <c r="Y793" s="1" t="str">
        <f t="shared" si="113"/>
        <v>Fix</v>
      </c>
      <c r="Z793" s="1" t="str">
        <f t="shared" si="114"/>
        <v>Ok</v>
      </c>
      <c r="AA793" s="1">
        <f t="shared" si="109"/>
        <v>0</v>
      </c>
      <c r="AB793" s="1" t="str">
        <f t="shared" si="115"/>
        <v>ok</v>
      </c>
      <c r="AC793" s="1" t="str">
        <f t="shared" si="116"/>
        <v>Not Returned</v>
      </c>
    </row>
    <row r="794" spans="1:29" x14ac:dyDescent="0.45">
      <c r="A794" s="1" t="s">
        <v>1294</v>
      </c>
      <c r="B794" s="2" cm="1">
        <f t="array" ref="B794:D794">DATEVALUE(VLOOKUP(A794,Raw_Data!A793:D2793,{2,3,4},0))</f>
        <v>45338</v>
      </c>
      <c r="C794" s="2">
        <v>45336</v>
      </c>
      <c r="D794" s="2">
        <v>45342</v>
      </c>
      <c r="E794" s="1" t="s">
        <v>2540</v>
      </c>
      <c r="F794" s="1" t="s">
        <v>69</v>
      </c>
      <c r="G794" s="1" t="s">
        <v>70</v>
      </c>
      <c r="H794" s="1" t="s">
        <v>71</v>
      </c>
      <c r="I794" s="1" t="s">
        <v>117</v>
      </c>
      <c r="J794" s="1">
        <v>2</v>
      </c>
      <c r="K794" s="1">
        <v>100</v>
      </c>
      <c r="L794" s="1">
        <f t="shared" si="110"/>
        <v>200</v>
      </c>
      <c r="M794" s="1" t="s">
        <v>29</v>
      </c>
      <c r="N794" s="1" t="s">
        <v>93</v>
      </c>
      <c r="O794" s="1" t="s">
        <v>44</v>
      </c>
      <c r="P794" s="1" t="s">
        <v>32</v>
      </c>
      <c r="Q794" s="1" t="s">
        <v>45</v>
      </c>
      <c r="R794" s="1" t="s">
        <v>34</v>
      </c>
      <c r="S794" s="1" t="s">
        <v>2620</v>
      </c>
      <c r="T794" s="1">
        <v>6</v>
      </c>
      <c r="U794" s="1" t="str">
        <f t="shared" si="108"/>
        <v>Keep</v>
      </c>
      <c r="V794" s="1" t="str">
        <f t="shared" si="111"/>
        <v>Ok</v>
      </c>
      <c r="W794" s="1" t="str">
        <f>IF(Raw_Data!K794=0,"Missing","Valid")</f>
        <v>Valid</v>
      </c>
      <c r="X794" s="3" t="str">
        <f t="shared" si="112"/>
        <v>Dispatch Error</v>
      </c>
      <c r="Y794" s="1" t="str">
        <f t="shared" si="113"/>
        <v>Ok</v>
      </c>
      <c r="Z794" s="1" t="str">
        <f t="shared" si="114"/>
        <v>Ok</v>
      </c>
      <c r="AA794" s="1">
        <f t="shared" si="109"/>
        <v>200</v>
      </c>
      <c r="AB794" s="1" t="str">
        <f t="shared" si="115"/>
        <v>ok</v>
      </c>
      <c r="AC794" s="1" t="str">
        <f t="shared" si="116"/>
        <v>Not Returned</v>
      </c>
    </row>
    <row r="795" spans="1:29" x14ac:dyDescent="0.45">
      <c r="A795" s="1" t="s">
        <v>1295</v>
      </c>
      <c r="B795" s="2" cm="1">
        <f t="array" ref="B795:D795">DATEVALUE(VLOOKUP(A795,Raw_Data!A794:D2794,{2,3,4},0))</f>
        <v>45584</v>
      </c>
      <c r="C795" s="2">
        <v>45585</v>
      </c>
      <c r="D795" s="2">
        <v>45586</v>
      </c>
      <c r="E795" s="1" t="s">
        <v>2539</v>
      </c>
      <c r="F795" s="1" t="s">
        <v>53</v>
      </c>
      <c r="G795" s="1" t="s">
        <v>54</v>
      </c>
      <c r="H795" s="1" t="s">
        <v>128</v>
      </c>
      <c r="I795" s="1" t="s">
        <v>169</v>
      </c>
      <c r="J795" s="1">
        <v>1</v>
      </c>
      <c r="K795" s="1">
        <v>500</v>
      </c>
      <c r="L795" s="1">
        <f t="shared" si="110"/>
        <v>500</v>
      </c>
      <c r="M795" s="1" t="s">
        <v>29</v>
      </c>
      <c r="N795" s="1" t="s">
        <v>93</v>
      </c>
      <c r="O795" s="1" t="s">
        <v>64</v>
      </c>
      <c r="P795" s="1" t="s">
        <v>58</v>
      </c>
      <c r="Q795" s="1" t="s">
        <v>33</v>
      </c>
      <c r="R795" s="1" t="s">
        <v>46</v>
      </c>
      <c r="S795" s="1" t="s">
        <v>2621</v>
      </c>
      <c r="T795" s="1">
        <v>1</v>
      </c>
      <c r="U795" s="1" t="str">
        <f t="shared" si="108"/>
        <v>Keep</v>
      </c>
      <c r="V795" s="1" t="str">
        <f t="shared" si="111"/>
        <v>Ok</v>
      </c>
      <c r="W795" s="1" t="str">
        <f>IF(Raw_Data!K795=0,"Missing","Valid")</f>
        <v>Valid</v>
      </c>
      <c r="X795" s="3" t="str">
        <f t="shared" si="112"/>
        <v>OK</v>
      </c>
      <c r="Y795" s="1" t="str">
        <f t="shared" si="113"/>
        <v>Ok</v>
      </c>
      <c r="Z795" s="1" t="str">
        <f t="shared" si="114"/>
        <v>Ok</v>
      </c>
      <c r="AA795" s="1">
        <f t="shared" si="109"/>
        <v>500</v>
      </c>
      <c r="AB795" s="1" t="str">
        <f t="shared" si="115"/>
        <v>ok</v>
      </c>
      <c r="AC795" s="1" t="str">
        <f t="shared" si="116"/>
        <v>Unknwon</v>
      </c>
    </row>
    <row r="796" spans="1:29" x14ac:dyDescent="0.45">
      <c r="A796" s="1" t="s">
        <v>1296</v>
      </c>
      <c r="B796" s="2" cm="1">
        <f t="array" ref="B796:D796">DATEVALUE(VLOOKUP(A796,Raw_Data!A795:D2795,{2,3,4},0))</f>
        <v>45604</v>
      </c>
      <c r="C796" s="2">
        <v>45606</v>
      </c>
      <c r="D796" s="2">
        <v>45609</v>
      </c>
      <c r="E796" s="1" t="s">
        <v>2539</v>
      </c>
      <c r="F796" s="1" t="s">
        <v>168</v>
      </c>
      <c r="G796" s="1" t="s">
        <v>41</v>
      </c>
      <c r="H796" s="1" t="s">
        <v>42</v>
      </c>
      <c r="I796" s="1" t="s">
        <v>78</v>
      </c>
      <c r="J796" s="1">
        <v>3</v>
      </c>
      <c r="K796" s="1">
        <v>100</v>
      </c>
      <c r="L796" s="1">
        <f t="shared" si="110"/>
        <v>300</v>
      </c>
      <c r="M796" s="1" t="s">
        <v>29</v>
      </c>
      <c r="N796" s="1" t="s">
        <v>30</v>
      </c>
      <c r="O796" s="1" t="s">
        <v>44</v>
      </c>
      <c r="P796" s="1" t="s">
        <v>58</v>
      </c>
      <c r="Q796" s="1" t="s">
        <v>33</v>
      </c>
      <c r="R796" s="1" t="s">
        <v>46</v>
      </c>
      <c r="S796" s="1" t="s">
        <v>245</v>
      </c>
      <c r="T796" s="1">
        <v>3</v>
      </c>
      <c r="U796" s="1" t="str">
        <f t="shared" si="108"/>
        <v>Keep</v>
      </c>
      <c r="V796" s="1" t="str">
        <f t="shared" si="111"/>
        <v>Ok</v>
      </c>
      <c r="W796" s="1" t="str">
        <f>IF(Raw_Data!K796=0,"Missing","Valid")</f>
        <v>Valid</v>
      </c>
      <c r="X796" s="3" t="str">
        <f t="shared" si="112"/>
        <v>OK</v>
      </c>
      <c r="Y796" s="1" t="str">
        <f t="shared" si="113"/>
        <v>Ok</v>
      </c>
      <c r="Z796" s="1" t="str">
        <f t="shared" si="114"/>
        <v>Ok</v>
      </c>
      <c r="AA796" s="1">
        <f t="shared" si="109"/>
        <v>300</v>
      </c>
      <c r="AB796" s="1" t="str">
        <f t="shared" si="115"/>
        <v>ok</v>
      </c>
      <c r="AC796" s="1" t="str">
        <f t="shared" si="116"/>
        <v>Wrong Item</v>
      </c>
    </row>
    <row r="797" spans="1:29" x14ac:dyDescent="0.45">
      <c r="A797" s="1" t="s">
        <v>1297</v>
      </c>
      <c r="B797" s="2" cm="1">
        <f t="array" ref="B797:D797">DATEVALUE(VLOOKUP(A797,Raw_Data!A796:D2796,{2,3,4},0))</f>
        <v>45641</v>
      </c>
      <c r="C797" s="2">
        <v>45641</v>
      </c>
      <c r="D797" s="2">
        <v>45643</v>
      </c>
      <c r="E797" s="1" t="s">
        <v>2544</v>
      </c>
      <c r="F797" s="1" t="s">
        <v>147</v>
      </c>
      <c r="G797" s="1" t="s">
        <v>147</v>
      </c>
      <c r="H797" s="1" t="s">
        <v>71</v>
      </c>
      <c r="I797" s="1" t="s">
        <v>117</v>
      </c>
      <c r="J797" s="1">
        <v>-1</v>
      </c>
      <c r="K797" s="1">
        <v>100</v>
      </c>
      <c r="L797" s="1">
        <f t="shared" si="110"/>
        <v>-100</v>
      </c>
      <c r="M797" s="1" t="s">
        <v>63</v>
      </c>
      <c r="N797" s="1" t="s">
        <v>93</v>
      </c>
      <c r="O797" s="1" t="s">
        <v>79</v>
      </c>
      <c r="P797" s="1" t="s">
        <v>85</v>
      </c>
      <c r="Q797" s="1" t="s">
        <v>33</v>
      </c>
      <c r="R797" s="1" t="s">
        <v>2620</v>
      </c>
      <c r="S797" s="1" t="s">
        <v>2620</v>
      </c>
      <c r="T797" s="1">
        <v>2</v>
      </c>
      <c r="U797" s="1" t="str">
        <f t="shared" si="108"/>
        <v>Keep</v>
      </c>
      <c r="V797" s="1" t="str">
        <f t="shared" si="111"/>
        <v>Fix</v>
      </c>
      <c r="W797" s="1" t="str">
        <f>IF(Raw_Data!K797=0,"Missing","Valid")</f>
        <v>Valid</v>
      </c>
      <c r="X797" s="3" t="str">
        <f t="shared" si="112"/>
        <v>OK</v>
      </c>
      <c r="Y797" s="1" t="str">
        <f t="shared" si="113"/>
        <v>Ok</v>
      </c>
      <c r="Z797" s="1" t="str">
        <f t="shared" si="114"/>
        <v>Ok</v>
      </c>
      <c r="AA797" s="1">
        <f t="shared" si="109"/>
        <v>-100</v>
      </c>
      <c r="AB797" s="1" t="str">
        <f t="shared" si="115"/>
        <v>ok</v>
      </c>
      <c r="AC797" s="1" t="str">
        <f t="shared" si="116"/>
        <v>Wrong</v>
      </c>
    </row>
    <row r="798" spans="1:29" x14ac:dyDescent="0.45">
      <c r="A798" s="1" t="s">
        <v>1298</v>
      </c>
      <c r="B798" s="2" cm="1">
        <f t="array" ref="B798:D798">DATEVALUE(VLOOKUP(A798,Raw_Data!A797:D2797,{2,3,4},0))</f>
        <v>45434</v>
      </c>
      <c r="C798" s="2">
        <v>45434</v>
      </c>
      <c r="D798" s="2">
        <v>45437</v>
      </c>
      <c r="E798" s="1" t="s">
        <v>2539</v>
      </c>
      <c r="F798" s="1" t="s">
        <v>2609</v>
      </c>
      <c r="G798" s="1" t="s">
        <v>116</v>
      </c>
      <c r="H798" s="1" t="s">
        <v>42</v>
      </c>
      <c r="I798" s="1" t="s">
        <v>78</v>
      </c>
      <c r="J798" s="1">
        <v>3</v>
      </c>
      <c r="K798" s="1">
        <v>2000</v>
      </c>
      <c r="L798" s="1">
        <f t="shared" si="110"/>
        <v>6000</v>
      </c>
      <c r="M798" s="1" t="s">
        <v>29</v>
      </c>
      <c r="N798" s="1" t="s">
        <v>93</v>
      </c>
      <c r="O798" s="1" t="s">
        <v>64</v>
      </c>
      <c r="P798" s="1" t="s">
        <v>58</v>
      </c>
      <c r="Q798" s="1" t="s">
        <v>33</v>
      </c>
      <c r="R798" s="1" t="s">
        <v>34</v>
      </c>
      <c r="S798" s="1" t="s">
        <v>2620</v>
      </c>
      <c r="T798" s="1">
        <v>3</v>
      </c>
      <c r="U798" s="1" t="str">
        <f t="shared" si="108"/>
        <v>Keep</v>
      </c>
      <c r="V798" s="1" t="str">
        <f t="shared" si="111"/>
        <v>Ok</v>
      </c>
      <c r="W798" s="1" t="str">
        <f>IF(Raw_Data!K798=0,"Missing","Valid")</f>
        <v>Valid</v>
      </c>
      <c r="X798" s="3" t="str">
        <f t="shared" si="112"/>
        <v>OK</v>
      </c>
      <c r="Y798" s="1" t="str">
        <f t="shared" si="113"/>
        <v>Ok</v>
      </c>
      <c r="Z798" s="1" t="str">
        <f t="shared" si="114"/>
        <v>Ok</v>
      </c>
      <c r="AA798" s="1">
        <f t="shared" si="109"/>
        <v>6000</v>
      </c>
      <c r="AB798" s="1" t="str">
        <f t="shared" si="115"/>
        <v>ok</v>
      </c>
      <c r="AC798" s="1" t="str">
        <f t="shared" si="116"/>
        <v>Not Returned</v>
      </c>
    </row>
    <row r="799" spans="1:29" x14ac:dyDescent="0.45">
      <c r="A799" s="1" t="s">
        <v>2508</v>
      </c>
      <c r="B799" s="2" cm="1">
        <f t="array" ref="B799:D799">DATEVALUE(VLOOKUP(A799,Raw_Data!A798:D2798,{2,3,4},0))</f>
        <v>45395</v>
      </c>
      <c r="C799" s="2">
        <v>45393</v>
      </c>
      <c r="D799" s="2">
        <v>45396</v>
      </c>
      <c r="E799" s="1" t="s">
        <v>2539</v>
      </c>
      <c r="F799" s="1" t="s">
        <v>147</v>
      </c>
      <c r="G799" s="1" t="s">
        <v>147</v>
      </c>
      <c r="H799" s="1" t="s">
        <v>27</v>
      </c>
      <c r="I799" s="1" t="s">
        <v>55</v>
      </c>
      <c r="J799" s="1">
        <v>2</v>
      </c>
      <c r="K799" s="1">
        <v>0</v>
      </c>
      <c r="L799" s="1">
        <f t="shared" si="110"/>
        <v>0</v>
      </c>
      <c r="M799" s="1" t="s">
        <v>63</v>
      </c>
      <c r="N799" s="1" t="s">
        <v>57</v>
      </c>
      <c r="O799" s="1" t="s">
        <v>79</v>
      </c>
      <c r="P799" s="1" t="s">
        <v>32</v>
      </c>
      <c r="Q799" s="1" t="s">
        <v>33</v>
      </c>
      <c r="R799" s="1" t="s">
        <v>2620</v>
      </c>
      <c r="S799" s="1" t="s">
        <v>2620</v>
      </c>
      <c r="T799" s="1">
        <v>3</v>
      </c>
      <c r="U799" s="1" t="str">
        <f t="shared" si="108"/>
        <v>Keep</v>
      </c>
      <c r="V799" s="1" t="str">
        <f t="shared" si="111"/>
        <v>Ok</v>
      </c>
      <c r="W799" s="1" t="str">
        <f>IF(Raw_Data!K799=0,"Missing","Valid")</f>
        <v>Missing</v>
      </c>
      <c r="X799" s="3" t="str">
        <f t="shared" si="112"/>
        <v>Dispatch Error</v>
      </c>
      <c r="Y799" s="1" t="str">
        <f t="shared" si="113"/>
        <v>Fix</v>
      </c>
      <c r="Z799" s="1" t="str">
        <f t="shared" si="114"/>
        <v>Ok</v>
      </c>
      <c r="AA799" s="1">
        <f t="shared" si="109"/>
        <v>0</v>
      </c>
      <c r="AB799" s="1" t="str">
        <f t="shared" si="115"/>
        <v>ok</v>
      </c>
      <c r="AC799" s="1" t="str">
        <f t="shared" si="116"/>
        <v>Not Returned</v>
      </c>
    </row>
    <row r="800" spans="1:29" x14ac:dyDescent="0.45">
      <c r="A800" s="1" t="s">
        <v>1299</v>
      </c>
      <c r="B800" s="2" cm="1">
        <f t="array" ref="B800:D800">DATEVALUE(VLOOKUP(A800,Raw_Data!A799:D2799,{2,3,4},0))</f>
        <v>45601</v>
      </c>
      <c r="C800" s="2">
        <v>45599</v>
      </c>
      <c r="D800" s="2">
        <v>45603</v>
      </c>
      <c r="E800" s="1" t="s">
        <v>2603</v>
      </c>
      <c r="F800" s="1" t="s">
        <v>147</v>
      </c>
      <c r="G800" s="1" t="s">
        <v>147</v>
      </c>
      <c r="H800" s="1" t="s">
        <v>128</v>
      </c>
      <c r="I800" s="1" t="s">
        <v>129</v>
      </c>
      <c r="J800" s="1">
        <v>1</v>
      </c>
      <c r="K800" s="1">
        <v>2000</v>
      </c>
      <c r="L800" s="1">
        <f t="shared" si="110"/>
        <v>2000</v>
      </c>
      <c r="M800" s="1" t="s">
        <v>2619</v>
      </c>
      <c r="N800" s="1" t="s">
        <v>57</v>
      </c>
      <c r="O800" s="1" t="s">
        <v>79</v>
      </c>
      <c r="P800" s="1" t="s">
        <v>58</v>
      </c>
      <c r="Q800" s="1" t="s">
        <v>45</v>
      </c>
      <c r="R800" s="1" t="s">
        <v>34</v>
      </c>
      <c r="S800" s="1" t="s">
        <v>2620</v>
      </c>
      <c r="T800" s="1">
        <v>4</v>
      </c>
      <c r="U800" s="1" t="str">
        <f t="shared" si="108"/>
        <v>Keep</v>
      </c>
      <c r="V800" s="1" t="str">
        <f t="shared" si="111"/>
        <v>Ok</v>
      </c>
      <c r="W800" s="1" t="str">
        <f>IF(Raw_Data!K800=0,"Missing","Valid")</f>
        <v>Valid</v>
      </c>
      <c r="X800" s="3" t="str">
        <f t="shared" si="112"/>
        <v>Dispatch Error</v>
      </c>
      <c r="Y800" s="1" t="str">
        <f t="shared" si="113"/>
        <v>Ok</v>
      </c>
      <c r="Z800" s="1" t="str">
        <f t="shared" si="114"/>
        <v>Ok</v>
      </c>
      <c r="AA800" s="1">
        <f t="shared" si="109"/>
        <v>2000</v>
      </c>
      <c r="AB800" s="1" t="str">
        <f t="shared" si="115"/>
        <v>ok</v>
      </c>
      <c r="AC800" s="1" t="str">
        <f t="shared" si="116"/>
        <v>Not Returned</v>
      </c>
    </row>
    <row r="801" spans="1:29" x14ac:dyDescent="0.45">
      <c r="A801" s="1" t="s">
        <v>1300</v>
      </c>
      <c r="B801" s="2" cm="1">
        <f t="array" ref="B801:D801">DATEVALUE(VLOOKUP(A801,Raw_Data!A800:D2800,{2,3,4},0))</f>
        <v>45578</v>
      </c>
      <c r="C801" s="2">
        <v>45581</v>
      </c>
      <c r="D801" s="2">
        <v>45585</v>
      </c>
      <c r="E801" s="1" t="s">
        <v>2574</v>
      </c>
      <c r="F801" s="1" t="s">
        <v>2606</v>
      </c>
      <c r="G801" s="1" t="s">
        <v>26</v>
      </c>
      <c r="H801" s="1" t="s">
        <v>27</v>
      </c>
      <c r="I801" s="1" t="s">
        <v>55</v>
      </c>
      <c r="J801" s="1">
        <v>0</v>
      </c>
      <c r="K801" s="1">
        <v>0</v>
      </c>
      <c r="L801" s="1">
        <f t="shared" si="110"/>
        <v>0</v>
      </c>
      <c r="M801" s="1" t="s">
        <v>56</v>
      </c>
      <c r="N801" s="1" t="s">
        <v>57</v>
      </c>
      <c r="O801" s="1" t="s">
        <v>79</v>
      </c>
      <c r="P801" s="1" t="s">
        <v>85</v>
      </c>
      <c r="Q801" s="1" t="s">
        <v>33</v>
      </c>
      <c r="R801" s="1" t="s">
        <v>2620</v>
      </c>
      <c r="S801" s="1" t="s">
        <v>2620</v>
      </c>
      <c r="T801" s="1">
        <v>4</v>
      </c>
      <c r="U801" s="1" t="str">
        <f t="shared" si="108"/>
        <v>Keep</v>
      </c>
      <c r="V801" s="1" t="str">
        <f t="shared" si="111"/>
        <v>Fix</v>
      </c>
      <c r="W801" s="1" t="str">
        <f>IF(Raw_Data!K801=0,"Missing","Valid")</f>
        <v>Missing</v>
      </c>
      <c r="X801" s="3" t="str">
        <f t="shared" si="112"/>
        <v>OK</v>
      </c>
      <c r="Y801" s="1" t="str">
        <f t="shared" si="113"/>
        <v>Fix</v>
      </c>
      <c r="Z801" s="1" t="str">
        <f t="shared" si="114"/>
        <v>Ok</v>
      </c>
      <c r="AA801" s="1">
        <f t="shared" si="109"/>
        <v>0</v>
      </c>
      <c r="AB801" s="1" t="str">
        <f t="shared" si="115"/>
        <v>ok</v>
      </c>
      <c r="AC801" s="1" t="str">
        <f t="shared" si="116"/>
        <v>Not Returned</v>
      </c>
    </row>
    <row r="802" spans="1:29" x14ac:dyDescent="0.45">
      <c r="A802" s="1" t="s">
        <v>1301</v>
      </c>
      <c r="B802" s="2" cm="1">
        <f t="array" ref="B802:D802">DATEVALUE(VLOOKUP(A802,Raw_Data!A801:D2801,{2,3,4},0))</f>
        <v>45376</v>
      </c>
      <c r="C802" s="2">
        <v>45376</v>
      </c>
      <c r="D802" s="2">
        <v>45375</v>
      </c>
      <c r="E802" s="1" t="s">
        <v>2581</v>
      </c>
      <c r="F802" s="1" t="s">
        <v>2606</v>
      </c>
      <c r="G802" s="1" t="s">
        <v>26</v>
      </c>
      <c r="H802" s="1" t="s">
        <v>71</v>
      </c>
      <c r="I802" s="1" t="s">
        <v>72</v>
      </c>
      <c r="J802" s="1">
        <v>0</v>
      </c>
      <c r="K802" s="1">
        <v>500</v>
      </c>
      <c r="L802" s="1">
        <f t="shared" si="110"/>
        <v>0</v>
      </c>
      <c r="M802" s="1" t="s">
        <v>2619</v>
      </c>
      <c r="N802" s="1" t="s">
        <v>57</v>
      </c>
      <c r="O802" s="1" t="s">
        <v>79</v>
      </c>
      <c r="P802" s="1" t="s">
        <v>32</v>
      </c>
      <c r="Q802" s="1" t="s">
        <v>45</v>
      </c>
      <c r="R802" s="1" t="s">
        <v>34</v>
      </c>
      <c r="S802" s="1" t="s">
        <v>2620</v>
      </c>
      <c r="T802" s="1">
        <v>-1</v>
      </c>
      <c r="U802" s="1" t="str">
        <f t="shared" si="108"/>
        <v>Keep</v>
      </c>
      <c r="V802" s="1" t="str">
        <f t="shared" si="111"/>
        <v>Fix</v>
      </c>
      <c r="W802" s="1" t="str">
        <f>IF(Raw_Data!K802=0,"Missing","Valid")</f>
        <v>Valid</v>
      </c>
      <c r="X802" s="3" t="str">
        <f t="shared" si="112"/>
        <v>Delivery Before Order</v>
      </c>
      <c r="Y802" s="1" t="str">
        <f t="shared" si="113"/>
        <v>Ok</v>
      </c>
      <c r="Z802" s="1" t="str">
        <f t="shared" si="114"/>
        <v>Ok</v>
      </c>
      <c r="AA802" s="1">
        <f t="shared" si="109"/>
        <v>0</v>
      </c>
      <c r="AB802" s="1" t="str">
        <f t="shared" si="115"/>
        <v>ok</v>
      </c>
      <c r="AC802" s="1" t="str">
        <f t="shared" si="116"/>
        <v>Not Returned</v>
      </c>
    </row>
    <row r="803" spans="1:29" x14ac:dyDescent="0.45">
      <c r="A803" s="1" t="s">
        <v>1302</v>
      </c>
      <c r="B803" s="2" cm="1">
        <f t="array" ref="B803:D803">DATEVALUE(VLOOKUP(A803,Raw_Data!A802:D2802,{2,3,4},0))</f>
        <v>45619</v>
      </c>
      <c r="C803" s="2">
        <v>45620</v>
      </c>
      <c r="D803" s="2">
        <v>45621</v>
      </c>
      <c r="E803" s="1" t="s">
        <v>2539</v>
      </c>
      <c r="F803" s="1" t="s">
        <v>2606</v>
      </c>
      <c r="G803" s="1" t="s">
        <v>26</v>
      </c>
      <c r="H803" s="1" t="s">
        <v>42</v>
      </c>
      <c r="I803" s="1" t="s">
        <v>122</v>
      </c>
      <c r="J803" s="1">
        <v>0</v>
      </c>
      <c r="K803" s="1">
        <v>0</v>
      </c>
      <c r="L803" s="1">
        <f t="shared" si="110"/>
        <v>0</v>
      </c>
      <c r="M803" s="1" t="s">
        <v>2619</v>
      </c>
      <c r="N803" s="1" t="s">
        <v>57</v>
      </c>
      <c r="O803" s="1" t="s">
        <v>79</v>
      </c>
      <c r="P803" s="1" t="s">
        <v>58</v>
      </c>
      <c r="Q803" s="1" t="s">
        <v>33</v>
      </c>
      <c r="R803" s="1" t="s">
        <v>2620</v>
      </c>
      <c r="S803" s="1" t="s">
        <v>2620</v>
      </c>
      <c r="T803" s="1">
        <v>1</v>
      </c>
      <c r="U803" s="1" t="str">
        <f t="shared" si="108"/>
        <v>Keep</v>
      </c>
      <c r="V803" s="1" t="str">
        <f t="shared" si="111"/>
        <v>Fix</v>
      </c>
      <c r="W803" s="1" t="str">
        <f>IF(Raw_Data!K803=0,"Missing","Valid")</f>
        <v>Missing</v>
      </c>
      <c r="X803" s="3" t="str">
        <f t="shared" si="112"/>
        <v>OK</v>
      </c>
      <c r="Y803" s="1" t="str">
        <f t="shared" si="113"/>
        <v>Fix</v>
      </c>
      <c r="Z803" s="1" t="str">
        <f t="shared" si="114"/>
        <v>Ok</v>
      </c>
      <c r="AA803" s="1">
        <f t="shared" si="109"/>
        <v>0</v>
      </c>
      <c r="AB803" s="1" t="str">
        <f t="shared" si="115"/>
        <v>ok</v>
      </c>
      <c r="AC803" s="1" t="str">
        <f t="shared" si="116"/>
        <v>Not Returned</v>
      </c>
    </row>
    <row r="804" spans="1:29" x14ac:dyDescent="0.45">
      <c r="A804" s="1" t="s">
        <v>1303</v>
      </c>
      <c r="B804" s="2" cm="1">
        <f t="array" ref="B804:D804">DATEVALUE(VLOOKUP(A804,Raw_Data!A803:D2803,{2,3,4},0))</f>
        <v>45567</v>
      </c>
      <c r="C804" s="2">
        <v>45568</v>
      </c>
      <c r="D804" s="2">
        <v>45571</v>
      </c>
      <c r="E804" s="1" t="s">
        <v>2579</v>
      </c>
      <c r="F804" s="1" t="s">
        <v>2609</v>
      </c>
      <c r="G804" s="1" t="s">
        <v>116</v>
      </c>
      <c r="H804" s="1" t="s">
        <v>128</v>
      </c>
      <c r="I804" s="1" t="s">
        <v>129</v>
      </c>
      <c r="J804" s="1">
        <v>-1</v>
      </c>
      <c r="K804" s="1">
        <v>0</v>
      </c>
      <c r="L804" s="1">
        <f t="shared" si="110"/>
        <v>0</v>
      </c>
      <c r="M804" s="1" t="s">
        <v>63</v>
      </c>
      <c r="N804" s="1" t="s">
        <v>30</v>
      </c>
      <c r="O804" s="1" t="s">
        <v>31</v>
      </c>
      <c r="P804" s="1" t="s">
        <v>85</v>
      </c>
      <c r="Q804" s="1" t="s">
        <v>45</v>
      </c>
      <c r="R804" s="1" t="s">
        <v>46</v>
      </c>
      <c r="S804" s="1" t="s">
        <v>47</v>
      </c>
      <c r="T804" s="1">
        <v>3</v>
      </c>
      <c r="U804" s="1" t="str">
        <f t="shared" si="108"/>
        <v>Keep</v>
      </c>
      <c r="V804" s="1" t="str">
        <f t="shared" si="111"/>
        <v>Fix</v>
      </c>
      <c r="W804" s="1" t="str">
        <f>IF(Raw_Data!K804=0,"Missing","Valid")</f>
        <v>Missing</v>
      </c>
      <c r="X804" s="3" t="str">
        <f t="shared" si="112"/>
        <v>OK</v>
      </c>
      <c r="Y804" s="1" t="str">
        <f t="shared" si="113"/>
        <v>Fix</v>
      </c>
      <c r="Z804" s="1" t="str">
        <f t="shared" si="114"/>
        <v>Ok</v>
      </c>
      <c r="AA804" s="1">
        <f t="shared" si="109"/>
        <v>0</v>
      </c>
      <c r="AB804" s="1" t="str">
        <f t="shared" si="115"/>
        <v>ok</v>
      </c>
      <c r="AC804" s="1" t="str">
        <f t="shared" si="116"/>
        <v>Late Delivery</v>
      </c>
    </row>
    <row r="805" spans="1:29" x14ac:dyDescent="0.45">
      <c r="A805" s="1" t="s">
        <v>1304</v>
      </c>
      <c r="B805" s="2" cm="1">
        <f t="array" ref="B805:D805">DATEVALUE(VLOOKUP(A805,Raw_Data!A804:D2804,{2,3,4},0))</f>
        <v>45308</v>
      </c>
      <c r="C805" s="2">
        <v>45311</v>
      </c>
      <c r="D805" s="2">
        <v>45315</v>
      </c>
      <c r="E805" s="1" t="s">
        <v>2600</v>
      </c>
      <c r="F805" s="1" t="s">
        <v>69</v>
      </c>
      <c r="G805" s="1" t="s">
        <v>70</v>
      </c>
      <c r="H805" s="1" t="s">
        <v>71</v>
      </c>
      <c r="I805" s="1" t="s">
        <v>72</v>
      </c>
      <c r="J805" s="1">
        <v>2</v>
      </c>
      <c r="K805" s="1">
        <v>1000</v>
      </c>
      <c r="L805" s="1">
        <f t="shared" si="110"/>
        <v>2000</v>
      </c>
      <c r="M805" s="1" t="s">
        <v>63</v>
      </c>
      <c r="N805" s="1" t="s">
        <v>30</v>
      </c>
      <c r="O805" s="1" t="s">
        <v>44</v>
      </c>
      <c r="P805" s="1" t="s">
        <v>58</v>
      </c>
      <c r="Q805" s="1" t="s">
        <v>33</v>
      </c>
      <c r="R805" s="1" t="s">
        <v>46</v>
      </c>
      <c r="S805" s="1" t="s">
        <v>2621</v>
      </c>
      <c r="T805" s="1">
        <v>4</v>
      </c>
      <c r="U805" s="1" t="str">
        <f t="shared" si="108"/>
        <v>Keep</v>
      </c>
      <c r="V805" s="1" t="str">
        <f t="shared" si="111"/>
        <v>Ok</v>
      </c>
      <c r="W805" s="1" t="str">
        <f>IF(Raw_Data!K805=0,"Missing","Valid")</f>
        <v>Valid</v>
      </c>
      <c r="X805" s="3" t="str">
        <f t="shared" si="112"/>
        <v>OK</v>
      </c>
      <c r="Y805" s="1" t="str">
        <f t="shared" si="113"/>
        <v>Ok</v>
      </c>
      <c r="Z805" s="1" t="str">
        <f t="shared" si="114"/>
        <v>Ok</v>
      </c>
      <c r="AA805" s="1">
        <f t="shared" si="109"/>
        <v>2000</v>
      </c>
      <c r="AB805" s="1" t="str">
        <f t="shared" si="115"/>
        <v>ok</v>
      </c>
      <c r="AC805" s="1" t="str">
        <f t="shared" si="116"/>
        <v>Unknwon</v>
      </c>
    </row>
    <row r="806" spans="1:29" x14ac:dyDescent="0.45">
      <c r="A806" s="1" t="s">
        <v>1305</v>
      </c>
      <c r="B806" s="2" cm="1">
        <f t="array" ref="B806:D806">DATEVALUE(VLOOKUP(A806,Raw_Data!A805:D2805,{2,3,4},0))</f>
        <v>45397</v>
      </c>
      <c r="C806" s="2">
        <v>45397</v>
      </c>
      <c r="D806" s="2">
        <v>45400</v>
      </c>
      <c r="E806" s="1" t="s">
        <v>2572</v>
      </c>
      <c r="F806" s="1" t="s">
        <v>69</v>
      </c>
      <c r="G806" s="1" t="s">
        <v>70</v>
      </c>
      <c r="H806" s="1" t="s">
        <v>42</v>
      </c>
      <c r="I806" s="1" t="s">
        <v>43</v>
      </c>
      <c r="J806" s="1">
        <v>3</v>
      </c>
      <c r="K806" s="1">
        <v>1000</v>
      </c>
      <c r="L806" s="1">
        <f t="shared" si="110"/>
        <v>3000</v>
      </c>
      <c r="M806" s="1" t="s">
        <v>29</v>
      </c>
      <c r="N806" s="1" t="s">
        <v>57</v>
      </c>
      <c r="O806" s="1" t="s">
        <v>64</v>
      </c>
      <c r="P806" s="1" t="s">
        <v>85</v>
      </c>
      <c r="Q806" s="1" t="s">
        <v>33</v>
      </c>
      <c r="R806" s="1" t="s">
        <v>34</v>
      </c>
      <c r="S806" s="1" t="s">
        <v>2620</v>
      </c>
      <c r="T806" s="1">
        <v>3</v>
      </c>
      <c r="U806" s="1" t="str">
        <f t="shared" si="108"/>
        <v>Keep</v>
      </c>
      <c r="V806" s="1" t="str">
        <f t="shared" si="111"/>
        <v>Ok</v>
      </c>
      <c r="W806" s="1" t="str">
        <f>IF(Raw_Data!K806=0,"Missing","Valid")</f>
        <v>Valid</v>
      </c>
      <c r="X806" s="3" t="str">
        <f t="shared" si="112"/>
        <v>OK</v>
      </c>
      <c r="Y806" s="1" t="str">
        <f t="shared" si="113"/>
        <v>Ok</v>
      </c>
      <c r="Z806" s="1" t="str">
        <f t="shared" si="114"/>
        <v>Ok</v>
      </c>
      <c r="AA806" s="1">
        <f t="shared" si="109"/>
        <v>3000</v>
      </c>
      <c r="AB806" s="1" t="str">
        <f t="shared" si="115"/>
        <v>ok</v>
      </c>
      <c r="AC806" s="1" t="str">
        <f t="shared" si="116"/>
        <v>Not Returned</v>
      </c>
    </row>
    <row r="807" spans="1:29" x14ac:dyDescent="0.45">
      <c r="A807" s="1" t="s">
        <v>1306</v>
      </c>
      <c r="B807" s="2" cm="1">
        <f t="array" ref="B807:D807">DATEVALUE(VLOOKUP(A807,Raw_Data!A806:D2806,{2,3,4},0))</f>
        <v>45517</v>
      </c>
      <c r="C807" s="2">
        <v>45516</v>
      </c>
      <c r="D807" s="2">
        <v>45516</v>
      </c>
      <c r="E807" s="1" t="s">
        <v>2576</v>
      </c>
      <c r="F807" s="1" t="s">
        <v>147</v>
      </c>
      <c r="G807" s="1" t="s">
        <v>147</v>
      </c>
      <c r="H807" s="1" t="s">
        <v>27</v>
      </c>
      <c r="I807" s="1" t="s">
        <v>84</v>
      </c>
      <c r="J807" s="1">
        <v>2</v>
      </c>
      <c r="K807" s="1">
        <v>2000</v>
      </c>
      <c r="L807" s="1">
        <f t="shared" si="110"/>
        <v>4000</v>
      </c>
      <c r="M807" s="1" t="s">
        <v>2619</v>
      </c>
      <c r="N807" s="1" t="s">
        <v>57</v>
      </c>
      <c r="O807" s="1" t="s">
        <v>44</v>
      </c>
      <c r="P807" s="1" t="s">
        <v>58</v>
      </c>
      <c r="Q807" s="1" t="s">
        <v>45</v>
      </c>
      <c r="R807" s="1" t="s">
        <v>46</v>
      </c>
      <c r="S807" s="1" t="s">
        <v>254</v>
      </c>
      <c r="T807" s="1">
        <v>0</v>
      </c>
      <c r="U807" s="1" t="str">
        <f t="shared" si="108"/>
        <v>Keep</v>
      </c>
      <c r="V807" s="1" t="str">
        <f t="shared" si="111"/>
        <v>Ok</v>
      </c>
      <c r="W807" s="1" t="str">
        <f>IF(Raw_Data!K807=0,"Missing","Valid")</f>
        <v>Valid</v>
      </c>
      <c r="X807" s="3" t="str">
        <f t="shared" si="112"/>
        <v>Dispatch Error</v>
      </c>
      <c r="Y807" s="1" t="str">
        <f t="shared" si="113"/>
        <v>Ok</v>
      </c>
      <c r="Z807" s="1" t="str">
        <f t="shared" si="114"/>
        <v>Ok</v>
      </c>
      <c r="AA807" s="1">
        <f t="shared" si="109"/>
        <v>4000</v>
      </c>
      <c r="AB807" s="1" t="str">
        <f t="shared" si="115"/>
        <v>ok</v>
      </c>
      <c r="AC807" s="1" t="str">
        <f t="shared" si="116"/>
        <v>Damaged</v>
      </c>
    </row>
    <row r="808" spans="1:29" x14ac:dyDescent="0.45">
      <c r="A808" s="1" t="s">
        <v>1307</v>
      </c>
      <c r="B808" s="2" cm="1">
        <f t="array" ref="B808:D808">DATEVALUE(VLOOKUP(A808,Raw_Data!A807:D2807,{2,3,4},0))</f>
        <v>45373</v>
      </c>
      <c r="C808" s="2">
        <v>45375</v>
      </c>
      <c r="D808" s="2">
        <v>45380</v>
      </c>
      <c r="E808" s="1" t="s">
        <v>2560</v>
      </c>
      <c r="F808" s="1" t="s">
        <v>2609</v>
      </c>
      <c r="G808" s="1" t="s">
        <v>116</v>
      </c>
      <c r="H808" s="1" t="s">
        <v>128</v>
      </c>
      <c r="I808" s="1" t="s">
        <v>129</v>
      </c>
      <c r="J808" s="1">
        <v>1</v>
      </c>
      <c r="K808" s="1">
        <v>0</v>
      </c>
      <c r="L808" s="1">
        <f t="shared" si="110"/>
        <v>0</v>
      </c>
      <c r="M808" s="1" t="s">
        <v>2619</v>
      </c>
      <c r="N808" s="1" t="s">
        <v>30</v>
      </c>
      <c r="O808" s="1" t="s">
        <v>64</v>
      </c>
      <c r="P808" s="1" t="s">
        <v>85</v>
      </c>
      <c r="Q808" s="1" t="s">
        <v>33</v>
      </c>
      <c r="R808" s="1" t="s">
        <v>34</v>
      </c>
      <c r="S808" s="1" t="s">
        <v>2620</v>
      </c>
      <c r="T808" s="1">
        <v>5</v>
      </c>
      <c r="U808" s="1" t="str">
        <f t="shared" si="108"/>
        <v>Keep</v>
      </c>
      <c r="V808" s="1" t="str">
        <f t="shared" si="111"/>
        <v>Ok</v>
      </c>
      <c r="W808" s="1" t="str">
        <f>IF(Raw_Data!K808=0,"Missing","Valid")</f>
        <v>Missing</v>
      </c>
      <c r="X808" s="3" t="str">
        <f t="shared" si="112"/>
        <v>OK</v>
      </c>
      <c r="Y808" s="1" t="str">
        <f t="shared" si="113"/>
        <v>Fix</v>
      </c>
      <c r="Z808" s="1" t="str">
        <f t="shared" si="114"/>
        <v>Ok</v>
      </c>
      <c r="AA808" s="1">
        <f t="shared" si="109"/>
        <v>0</v>
      </c>
      <c r="AB808" s="1" t="str">
        <f t="shared" si="115"/>
        <v>ok</v>
      </c>
      <c r="AC808" s="1" t="str">
        <f t="shared" si="116"/>
        <v>Not Returned</v>
      </c>
    </row>
    <row r="809" spans="1:29" x14ac:dyDescent="0.45">
      <c r="A809" s="1" t="s">
        <v>1308</v>
      </c>
      <c r="B809" s="2" cm="1">
        <f t="array" ref="B809:D809">DATEVALUE(VLOOKUP(A809,Raw_Data!A808:D2808,{2,3,4},0))</f>
        <v>45453</v>
      </c>
      <c r="C809" s="2">
        <v>45454</v>
      </c>
      <c r="D809" s="2">
        <v>45456</v>
      </c>
      <c r="E809" s="1" t="s">
        <v>2566</v>
      </c>
      <c r="F809" s="1" t="s">
        <v>147</v>
      </c>
      <c r="G809" s="1" t="s">
        <v>147</v>
      </c>
      <c r="H809" s="1" t="s">
        <v>128</v>
      </c>
      <c r="I809" s="1" t="s">
        <v>129</v>
      </c>
      <c r="J809" s="1">
        <v>1</v>
      </c>
      <c r="K809" s="1">
        <v>100</v>
      </c>
      <c r="L809" s="1">
        <f t="shared" si="110"/>
        <v>100</v>
      </c>
      <c r="M809" s="1" t="s">
        <v>2619</v>
      </c>
      <c r="N809" s="1" t="s">
        <v>30</v>
      </c>
      <c r="O809" s="1" t="s">
        <v>31</v>
      </c>
      <c r="P809" s="1" t="s">
        <v>58</v>
      </c>
      <c r="Q809" s="1" t="s">
        <v>45</v>
      </c>
      <c r="R809" s="1" t="s">
        <v>34</v>
      </c>
      <c r="S809" s="1" t="s">
        <v>2620</v>
      </c>
      <c r="T809" s="1">
        <v>2</v>
      </c>
      <c r="U809" s="1" t="str">
        <f t="shared" si="108"/>
        <v>Keep</v>
      </c>
      <c r="V809" s="1" t="str">
        <f t="shared" si="111"/>
        <v>Ok</v>
      </c>
      <c r="W809" s="1" t="str">
        <f>IF(Raw_Data!K809=0,"Missing","Valid")</f>
        <v>Valid</v>
      </c>
      <c r="X809" s="3" t="str">
        <f t="shared" si="112"/>
        <v>OK</v>
      </c>
      <c r="Y809" s="1" t="str">
        <f t="shared" si="113"/>
        <v>Ok</v>
      </c>
      <c r="Z809" s="1" t="str">
        <f t="shared" si="114"/>
        <v>Ok</v>
      </c>
      <c r="AA809" s="1">
        <f t="shared" si="109"/>
        <v>100</v>
      </c>
      <c r="AB809" s="1" t="str">
        <f t="shared" si="115"/>
        <v>ok</v>
      </c>
      <c r="AC809" s="1" t="str">
        <f t="shared" si="116"/>
        <v>Not Returned</v>
      </c>
    </row>
    <row r="810" spans="1:29" x14ac:dyDescent="0.45">
      <c r="A810" s="1" t="s">
        <v>1309</v>
      </c>
      <c r="B810" s="2" cm="1">
        <f t="array" ref="B810:D810">DATEVALUE(VLOOKUP(A810,Raw_Data!A809:D2809,{2,3,4},0))</f>
        <v>45546</v>
      </c>
      <c r="C810" s="2">
        <v>45546</v>
      </c>
      <c r="D810" s="2">
        <v>45553</v>
      </c>
      <c r="E810" s="1" t="s">
        <v>2562</v>
      </c>
      <c r="F810" s="1" t="s">
        <v>2607</v>
      </c>
      <c r="G810" s="1" t="s">
        <v>41</v>
      </c>
      <c r="H810" s="1" t="s">
        <v>128</v>
      </c>
      <c r="I810" s="1" t="s">
        <v>231</v>
      </c>
      <c r="J810" s="1">
        <v>3</v>
      </c>
      <c r="K810" s="1">
        <v>100</v>
      </c>
      <c r="L810" s="1">
        <f t="shared" si="110"/>
        <v>300</v>
      </c>
      <c r="M810" s="1" t="s">
        <v>56</v>
      </c>
      <c r="N810" s="1" t="s">
        <v>57</v>
      </c>
      <c r="O810" s="1" t="s">
        <v>31</v>
      </c>
      <c r="P810" s="1" t="s">
        <v>32</v>
      </c>
      <c r="Q810" s="1" t="s">
        <v>33</v>
      </c>
      <c r="R810" s="1" t="s">
        <v>34</v>
      </c>
      <c r="S810" s="1" t="s">
        <v>2620</v>
      </c>
      <c r="T810" s="1">
        <v>7</v>
      </c>
      <c r="U810" s="1" t="str">
        <f t="shared" si="108"/>
        <v>Keep</v>
      </c>
      <c r="V810" s="1" t="str">
        <f t="shared" si="111"/>
        <v>Ok</v>
      </c>
      <c r="W810" s="1" t="str">
        <f>IF(Raw_Data!K810=0,"Missing","Valid")</f>
        <v>Valid</v>
      </c>
      <c r="X810" s="3" t="str">
        <f t="shared" si="112"/>
        <v>OK</v>
      </c>
      <c r="Y810" s="1" t="str">
        <f t="shared" si="113"/>
        <v>Ok</v>
      </c>
      <c r="Z810" s="1" t="str">
        <f t="shared" si="114"/>
        <v>Ok</v>
      </c>
      <c r="AA810" s="1">
        <f t="shared" si="109"/>
        <v>300</v>
      </c>
      <c r="AB810" s="1" t="str">
        <f t="shared" si="115"/>
        <v>ok</v>
      </c>
      <c r="AC810" s="1" t="str">
        <f t="shared" si="116"/>
        <v>Not Returned</v>
      </c>
    </row>
    <row r="811" spans="1:29" x14ac:dyDescent="0.45">
      <c r="A811" s="1" t="s">
        <v>1310</v>
      </c>
      <c r="B811" s="2" cm="1">
        <f t="array" ref="B811:D811">DATEVALUE(VLOOKUP(A811,Raw_Data!A810:D2810,{2,3,4},0))</f>
        <v>45406</v>
      </c>
      <c r="C811" s="2">
        <v>45409</v>
      </c>
      <c r="D811" s="2">
        <v>45410</v>
      </c>
      <c r="E811" s="1" t="s">
        <v>2586</v>
      </c>
      <c r="F811" s="1" t="s">
        <v>2608</v>
      </c>
      <c r="G811" s="1" t="s">
        <v>41</v>
      </c>
      <c r="H811" s="1" t="s">
        <v>27</v>
      </c>
      <c r="I811" s="1" t="s">
        <v>84</v>
      </c>
      <c r="J811" s="1">
        <v>2</v>
      </c>
      <c r="K811" s="1">
        <v>500</v>
      </c>
      <c r="L811" s="1">
        <f t="shared" si="110"/>
        <v>1000</v>
      </c>
      <c r="M811" s="1" t="s">
        <v>2619</v>
      </c>
      <c r="N811" s="1" t="s">
        <v>93</v>
      </c>
      <c r="O811" s="1" t="s">
        <v>31</v>
      </c>
      <c r="P811" s="1" t="s">
        <v>32</v>
      </c>
      <c r="Q811" s="1" t="s">
        <v>45</v>
      </c>
      <c r="R811" s="1" t="s">
        <v>46</v>
      </c>
      <c r="S811" s="1" t="s">
        <v>47</v>
      </c>
      <c r="T811" s="1">
        <v>1</v>
      </c>
      <c r="U811" s="1" t="str">
        <f t="shared" si="108"/>
        <v>Keep</v>
      </c>
      <c r="V811" s="1" t="str">
        <f t="shared" si="111"/>
        <v>Ok</v>
      </c>
      <c r="W811" s="1" t="str">
        <f>IF(Raw_Data!K811=0,"Missing","Valid")</f>
        <v>Valid</v>
      </c>
      <c r="X811" s="3" t="str">
        <f t="shared" si="112"/>
        <v>OK</v>
      </c>
      <c r="Y811" s="1" t="str">
        <f t="shared" si="113"/>
        <v>Ok</v>
      </c>
      <c r="Z811" s="1" t="str">
        <f t="shared" si="114"/>
        <v>Ok</v>
      </c>
      <c r="AA811" s="1">
        <f t="shared" si="109"/>
        <v>1000</v>
      </c>
      <c r="AB811" s="1" t="str">
        <f t="shared" si="115"/>
        <v>ok</v>
      </c>
      <c r="AC811" s="1" t="str">
        <f t="shared" si="116"/>
        <v>Late Delivery</v>
      </c>
    </row>
    <row r="812" spans="1:29" x14ac:dyDescent="0.45">
      <c r="A812" s="1" t="s">
        <v>1311</v>
      </c>
      <c r="B812" s="2" cm="1">
        <f t="array" ref="B812:D812">DATEVALUE(VLOOKUP(A812,Raw_Data!A811:D2811,{2,3,4},0))</f>
        <v>45327</v>
      </c>
      <c r="C812" s="2">
        <v>45330</v>
      </c>
      <c r="D812" s="2">
        <v>45330</v>
      </c>
      <c r="E812" s="1" t="s">
        <v>2558</v>
      </c>
      <c r="F812" s="1" t="s">
        <v>147</v>
      </c>
      <c r="G812" s="1" t="s">
        <v>147</v>
      </c>
      <c r="H812" s="1" t="s">
        <v>27</v>
      </c>
      <c r="I812" s="1" t="s">
        <v>55</v>
      </c>
      <c r="J812" s="1">
        <v>2</v>
      </c>
      <c r="K812" s="1">
        <v>0</v>
      </c>
      <c r="L812" s="1">
        <f t="shared" si="110"/>
        <v>0</v>
      </c>
      <c r="M812" s="1" t="s">
        <v>56</v>
      </c>
      <c r="N812" s="1" t="s">
        <v>93</v>
      </c>
      <c r="O812" s="1" t="s">
        <v>31</v>
      </c>
      <c r="P812" s="1" t="s">
        <v>58</v>
      </c>
      <c r="Q812" s="1" t="s">
        <v>33</v>
      </c>
      <c r="R812" s="1" t="s">
        <v>46</v>
      </c>
      <c r="S812" s="1" t="s">
        <v>2621</v>
      </c>
      <c r="T812" s="1">
        <v>0</v>
      </c>
      <c r="U812" s="1" t="str">
        <f t="shared" si="108"/>
        <v>Keep</v>
      </c>
      <c r="V812" s="1" t="str">
        <f t="shared" si="111"/>
        <v>Ok</v>
      </c>
      <c r="W812" s="1" t="str">
        <f>IF(Raw_Data!K812=0,"Missing","Valid")</f>
        <v>Missing</v>
      </c>
      <c r="X812" s="3" t="str">
        <f t="shared" si="112"/>
        <v>OK</v>
      </c>
      <c r="Y812" s="1" t="str">
        <f t="shared" si="113"/>
        <v>Fix</v>
      </c>
      <c r="Z812" s="1" t="str">
        <f t="shared" si="114"/>
        <v>Ok</v>
      </c>
      <c r="AA812" s="1">
        <f t="shared" si="109"/>
        <v>0</v>
      </c>
      <c r="AB812" s="1" t="str">
        <f t="shared" si="115"/>
        <v>ok</v>
      </c>
      <c r="AC812" s="1" t="str">
        <f t="shared" si="116"/>
        <v>Unknwon</v>
      </c>
    </row>
    <row r="813" spans="1:29" x14ac:dyDescent="0.45">
      <c r="A813" s="1" t="s">
        <v>1312</v>
      </c>
      <c r="B813" s="2" cm="1">
        <f t="array" ref="B813:D813">DATEVALUE(VLOOKUP(A813,Raw_Data!A812:D2812,{2,3,4},0))</f>
        <v>45525</v>
      </c>
      <c r="C813" s="2">
        <v>45527</v>
      </c>
      <c r="D813" s="2">
        <v>45531</v>
      </c>
      <c r="E813" s="1" t="s">
        <v>2532</v>
      </c>
      <c r="F813" s="1" t="s">
        <v>2606</v>
      </c>
      <c r="G813" s="1" t="s">
        <v>26</v>
      </c>
      <c r="H813" s="1" t="s">
        <v>128</v>
      </c>
      <c r="I813" s="1" t="s">
        <v>129</v>
      </c>
      <c r="J813" s="1">
        <v>3</v>
      </c>
      <c r="K813" s="1">
        <v>1000</v>
      </c>
      <c r="L813" s="1">
        <f t="shared" si="110"/>
        <v>3000</v>
      </c>
      <c r="M813" s="1" t="s">
        <v>63</v>
      </c>
      <c r="N813" s="1" t="s">
        <v>57</v>
      </c>
      <c r="O813" s="1" t="s">
        <v>31</v>
      </c>
      <c r="P813" s="1" t="s">
        <v>85</v>
      </c>
      <c r="Q813" s="1" t="s">
        <v>45</v>
      </c>
      <c r="R813" s="1" t="s">
        <v>2620</v>
      </c>
      <c r="S813" s="1" t="s">
        <v>2620</v>
      </c>
      <c r="T813" s="1">
        <v>4</v>
      </c>
      <c r="U813" s="1" t="str">
        <f t="shared" si="108"/>
        <v>Keep</v>
      </c>
      <c r="V813" s="1" t="str">
        <f t="shared" si="111"/>
        <v>Ok</v>
      </c>
      <c r="W813" s="1" t="str">
        <f>IF(Raw_Data!K813=0,"Missing","Valid")</f>
        <v>Valid</v>
      </c>
      <c r="X813" s="3" t="str">
        <f t="shared" si="112"/>
        <v>OK</v>
      </c>
      <c r="Y813" s="1" t="str">
        <f t="shared" si="113"/>
        <v>Ok</v>
      </c>
      <c r="Z813" s="1" t="str">
        <f t="shared" si="114"/>
        <v>Ok</v>
      </c>
      <c r="AA813" s="1">
        <f t="shared" si="109"/>
        <v>3000</v>
      </c>
      <c r="AB813" s="1" t="str">
        <f t="shared" si="115"/>
        <v>ok</v>
      </c>
      <c r="AC813" s="1" t="str">
        <f t="shared" si="116"/>
        <v>Not Returned</v>
      </c>
    </row>
    <row r="814" spans="1:29" x14ac:dyDescent="0.45">
      <c r="A814" s="1" t="s">
        <v>1313</v>
      </c>
      <c r="B814" s="2" cm="1">
        <f t="array" ref="B814:D814">DATEVALUE(VLOOKUP(A814,Raw_Data!A813:D2813,{2,3,4},0))</f>
        <v>45372</v>
      </c>
      <c r="C814" s="2">
        <v>45375</v>
      </c>
      <c r="D814" s="2">
        <v>45382</v>
      </c>
      <c r="E814" s="1" t="s">
        <v>2534</v>
      </c>
      <c r="F814" s="1" t="s">
        <v>147</v>
      </c>
      <c r="G814" s="1" t="s">
        <v>147</v>
      </c>
      <c r="H814" s="1" t="s">
        <v>71</v>
      </c>
      <c r="I814" s="1" t="s">
        <v>72</v>
      </c>
      <c r="J814" s="1">
        <v>2</v>
      </c>
      <c r="K814" s="1">
        <v>2000</v>
      </c>
      <c r="L814" s="1">
        <f t="shared" si="110"/>
        <v>4000</v>
      </c>
      <c r="M814" s="1" t="s">
        <v>2619</v>
      </c>
      <c r="N814" s="1" t="s">
        <v>93</v>
      </c>
      <c r="O814" s="1" t="s">
        <v>44</v>
      </c>
      <c r="P814" s="1" t="s">
        <v>58</v>
      </c>
      <c r="Q814" s="1" t="s">
        <v>33</v>
      </c>
      <c r="R814" s="1" t="s">
        <v>2620</v>
      </c>
      <c r="S814" s="1" t="s">
        <v>2620</v>
      </c>
      <c r="T814" s="1">
        <v>7</v>
      </c>
      <c r="U814" s="1" t="str">
        <f t="shared" si="108"/>
        <v>Keep</v>
      </c>
      <c r="V814" s="1" t="str">
        <f t="shared" si="111"/>
        <v>Ok</v>
      </c>
      <c r="W814" s="1" t="str">
        <f>IF(Raw_Data!K814=0,"Missing","Valid")</f>
        <v>Valid</v>
      </c>
      <c r="X814" s="3" t="str">
        <f t="shared" si="112"/>
        <v>OK</v>
      </c>
      <c r="Y814" s="1" t="str">
        <f t="shared" si="113"/>
        <v>Ok</v>
      </c>
      <c r="Z814" s="1" t="str">
        <f t="shared" si="114"/>
        <v>Ok</v>
      </c>
      <c r="AA814" s="1">
        <f t="shared" si="109"/>
        <v>4000</v>
      </c>
      <c r="AB814" s="1" t="str">
        <f t="shared" si="115"/>
        <v>ok</v>
      </c>
      <c r="AC814" s="1" t="str">
        <f t="shared" si="116"/>
        <v>Not Returned</v>
      </c>
    </row>
    <row r="815" spans="1:29" x14ac:dyDescent="0.45">
      <c r="A815" s="1" t="s">
        <v>1314</v>
      </c>
      <c r="B815" s="2" cm="1">
        <f t="array" ref="B815:D815">DATEVALUE(VLOOKUP(A815,Raw_Data!A814:D2814,{2,3,4},0))</f>
        <v>45304</v>
      </c>
      <c r="C815" s="2">
        <v>45306</v>
      </c>
      <c r="D815" s="2">
        <v>45311</v>
      </c>
      <c r="E815" s="1" t="s">
        <v>2547</v>
      </c>
      <c r="F815" s="1" t="s">
        <v>168</v>
      </c>
      <c r="G815" s="1" t="s">
        <v>41</v>
      </c>
      <c r="H815" s="1" t="s">
        <v>42</v>
      </c>
      <c r="I815" s="1" t="s">
        <v>43</v>
      </c>
      <c r="J815" s="1">
        <v>0</v>
      </c>
      <c r="K815" s="1">
        <v>500</v>
      </c>
      <c r="L815" s="1">
        <f t="shared" si="110"/>
        <v>0</v>
      </c>
      <c r="M815" s="1" t="s">
        <v>29</v>
      </c>
      <c r="N815" s="1" t="s">
        <v>57</v>
      </c>
      <c r="O815" s="1" t="s">
        <v>79</v>
      </c>
      <c r="P815" s="1" t="s">
        <v>32</v>
      </c>
      <c r="Q815" s="1" t="s">
        <v>45</v>
      </c>
      <c r="R815" s="1" t="s">
        <v>2620</v>
      </c>
      <c r="S815" s="1" t="s">
        <v>2620</v>
      </c>
      <c r="T815" s="1">
        <v>5</v>
      </c>
      <c r="U815" s="1" t="str">
        <f t="shared" si="108"/>
        <v>Keep</v>
      </c>
      <c r="V815" s="1" t="str">
        <f t="shared" si="111"/>
        <v>Fix</v>
      </c>
      <c r="W815" s="1" t="str">
        <f>IF(Raw_Data!K815=0,"Missing","Valid")</f>
        <v>Valid</v>
      </c>
      <c r="X815" s="3" t="str">
        <f t="shared" si="112"/>
        <v>OK</v>
      </c>
      <c r="Y815" s="1" t="str">
        <f t="shared" si="113"/>
        <v>Ok</v>
      </c>
      <c r="Z815" s="1" t="str">
        <f t="shared" si="114"/>
        <v>Ok</v>
      </c>
      <c r="AA815" s="1">
        <f t="shared" si="109"/>
        <v>0</v>
      </c>
      <c r="AB815" s="1" t="str">
        <f t="shared" si="115"/>
        <v>ok</v>
      </c>
      <c r="AC815" s="1" t="str">
        <f t="shared" si="116"/>
        <v>Not Returned</v>
      </c>
    </row>
    <row r="816" spans="1:29" x14ac:dyDescent="0.45">
      <c r="A816" s="1" t="s">
        <v>1315</v>
      </c>
      <c r="B816" s="2" cm="1">
        <f t="array" ref="B816:D816">DATEVALUE(VLOOKUP(A816,Raw_Data!A815:D2815,{2,3,4},0))</f>
        <v>45617</v>
      </c>
      <c r="C816" s="2">
        <v>45615</v>
      </c>
      <c r="D816" s="2">
        <v>45620</v>
      </c>
      <c r="E816" s="1" t="s">
        <v>2600</v>
      </c>
      <c r="F816" s="1" t="s">
        <v>2608</v>
      </c>
      <c r="G816" s="1" t="s">
        <v>41</v>
      </c>
      <c r="H816" s="1" t="s">
        <v>128</v>
      </c>
      <c r="I816" s="1" t="s">
        <v>129</v>
      </c>
      <c r="J816" s="1">
        <v>0</v>
      </c>
      <c r="K816" s="1">
        <v>500</v>
      </c>
      <c r="L816" s="1">
        <f t="shared" si="110"/>
        <v>0</v>
      </c>
      <c r="M816" s="1" t="s">
        <v>29</v>
      </c>
      <c r="N816" s="1" t="s">
        <v>30</v>
      </c>
      <c r="O816" s="1" t="s">
        <v>44</v>
      </c>
      <c r="P816" s="1" t="s">
        <v>85</v>
      </c>
      <c r="Q816" s="1" t="s">
        <v>33</v>
      </c>
      <c r="R816" s="1" t="s">
        <v>2620</v>
      </c>
      <c r="S816" s="1" t="s">
        <v>2620</v>
      </c>
      <c r="T816" s="1">
        <v>5</v>
      </c>
      <c r="U816" s="1" t="str">
        <f t="shared" si="108"/>
        <v>Keep</v>
      </c>
      <c r="V816" s="1" t="str">
        <f t="shared" si="111"/>
        <v>Fix</v>
      </c>
      <c r="W816" s="1" t="str">
        <f>IF(Raw_Data!K816=0,"Missing","Valid")</f>
        <v>Valid</v>
      </c>
      <c r="X816" s="3" t="str">
        <f t="shared" si="112"/>
        <v>Dispatch Error</v>
      </c>
      <c r="Y816" s="1" t="str">
        <f t="shared" si="113"/>
        <v>Ok</v>
      </c>
      <c r="Z816" s="1" t="str">
        <f t="shared" si="114"/>
        <v>Ok</v>
      </c>
      <c r="AA816" s="1">
        <f t="shared" si="109"/>
        <v>0</v>
      </c>
      <c r="AB816" s="1" t="str">
        <f t="shared" si="115"/>
        <v>ok</v>
      </c>
      <c r="AC816" s="1" t="str">
        <f t="shared" si="116"/>
        <v>Not Returned</v>
      </c>
    </row>
    <row r="817" spans="1:29" x14ac:dyDescent="0.45">
      <c r="A817" s="1" t="s">
        <v>1316</v>
      </c>
      <c r="B817" s="2" cm="1">
        <f t="array" ref="B817:D817">DATEVALUE(VLOOKUP(A817,Raw_Data!A816:D2816,{2,3,4},0))</f>
        <v>45566</v>
      </c>
      <c r="C817" s="2">
        <v>45565</v>
      </c>
      <c r="D817" s="2">
        <v>45566</v>
      </c>
      <c r="E817" s="1" t="s">
        <v>2567</v>
      </c>
      <c r="F817" s="1" t="s">
        <v>2608</v>
      </c>
      <c r="G817" s="1" t="s">
        <v>41</v>
      </c>
      <c r="H817" s="1" t="s">
        <v>128</v>
      </c>
      <c r="I817" s="1" t="s">
        <v>129</v>
      </c>
      <c r="J817" s="1">
        <v>0</v>
      </c>
      <c r="K817" s="1">
        <v>1000</v>
      </c>
      <c r="L817" s="1">
        <f t="shared" si="110"/>
        <v>0</v>
      </c>
      <c r="M817" s="1" t="s">
        <v>56</v>
      </c>
      <c r="N817" s="1" t="s">
        <v>93</v>
      </c>
      <c r="O817" s="1" t="s">
        <v>44</v>
      </c>
      <c r="P817" s="1" t="s">
        <v>32</v>
      </c>
      <c r="Q817" s="1" t="s">
        <v>33</v>
      </c>
      <c r="R817" s="1" t="s">
        <v>34</v>
      </c>
      <c r="S817" s="1" t="s">
        <v>2620</v>
      </c>
      <c r="T817" s="1">
        <v>1</v>
      </c>
      <c r="U817" s="1" t="str">
        <f t="shared" si="108"/>
        <v>Keep</v>
      </c>
      <c r="V817" s="1" t="str">
        <f t="shared" si="111"/>
        <v>Fix</v>
      </c>
      <c r="W817" s="1" t="str">
        <f>IF(Raw_Data!K817=0,"Missing","Valid")</f>
        <v>Valid</v>
      </c>
      <c r="X817" s="3" t="str">
        <f t="shared" si="112"/>
        <v>Dispatch Error</v>
      </c>
      <c r="Y817" s="1" t="str">
        <f t="shared" si="113"/>
        <v>Ok</v>
      </c>
      <c r="Z817" s="1" t="str">
        <f t="shared" si="114"/>
        <v>Ok</v>
      </c>
      <c r="AA817" s="1">
        <f t="shared" si="109"/>
        <v>0</v>
      </c>
      <c r="AB817" s="1" t="str">
        <f t="shared" si="115"/>
        <v>ok</v>
      </c>
      <c r="AC817" s="1" t="str">
        <f t="shared" si="116"/>
        <v>Not Returned</v>
      </c>
    </row>
    <row r="818" spans="1:29" x14ac:dyDescent="0.45">
      <c r="A818" s="1" t="s">
        <v>1317</v>
      </c>
      <c r="B818" s="2" cm="1">
        <f t="array" ref="B818:D818">DATEVALUE(VLOOKUP(A818,Raw_Data!A817:D2817,{2,3,4},0))</f>
        <v>45340</v>
      </c>
      <c r="C818" s="2">
        <v>45338</v>
      </c>
      <c r="D818" s="2">
        <v>45340</v>
      </c>
      <c r="E818" s="1" t="s">
        <v>2605</v>
      </c>
      <c r="F818" s="1" t="s">
        <v>69</v>
      </c>
      <c r="G818" s="1" t="s">
        <v>70</v>
      </c>
      <c r="H818" s="1" t="s">
        <v>128</v>
      </c>
      <c r="I818" s="1" t="s">
        <v>231</v>
      </c>
      <c r="J818" s="1">
        <v>2</v>
      </c>
      <c r="K818" s="1">
        <v>1000</v>
      </c>
      <c r="L818" s="1">
        <f t="shared" si="110"/>
        <v>2000</v>
      </c>
      <c r="M818" s="1" t="s">
        <v>2619</v>
      </c>
      <c r="N818" s="1" t="s">
        <v>57</v>
      </c>
      <c r="O818" s="1" t="s">
        <v>64</v>
      </c>
      <c r="P818" s="1" t="s">
        <v>85</v>
      </c>
      <c r="Q818" s="1" t="s">
        <v>33</v>
      </c>
      <c r="R818" s="1" t="s">
        <v>34</v>
      </c>
      <c r="S818" s="1" t="s">
        <v>2620</v>
      </c>
      <c r="T818" s="1">
        <v>2</v>
      </c>
      <c r="U818" s="1" t="str">
        <f t="shared" si="108"/>
        <v>Keep</v>
      </c>
      <c r="V818" s="1" t="str">
        <f t="shared" si="111"/>
        <v>Ok</v>
      </c>
      <c r="W818" s="1" t="str">
        <f>IF(Raw_Data!K818=0,"Missing","Valid")</f>
        <v>Valid</v>
      </c>
      <c r="X818" s="3" t="str">
        <f t="shared" si="112"/>
        <v>Dispatch Error</v>
      </c>
      <c r="Y818" s="1" t="str">
        <f t="shared" si="113"/>
        <v>Ok</v>
      </c>
      <c r="Z818" s="1" t="str">
        <f t="shared" si="114"/>
        <v>Ok</v>
      </c>
      <c r="AA818" s="1">
        <f t="shared" si="109"/>
        <v>2000</v>
      </c>
      <c r="AB818" s="1" t="str">
        <f t="shared" si="115"/>
        <v>ok</v>
      </c>
      <c r="AC818" s="1" t="str">
        <f t="shared" si="116"/>
        <v>Not Returned</v>
      </c>
    </row>
    <row r="819" spans="1:29" x14ac:dyDescent="0.45">
      <c r="A819" s="1" t="s">
        <v>1318</v>
      </c>
      <c r="B819" s="2" cm="1">
        <f t="array" ref="B819:D819">DATEVALUE(VLOOKUP(A819,Raw_Data!A818:D2818,{2,3,4},0))</f>
        <v>45438</v>
      </c>
      <c r="C819" s="2">
        <v>45438</v>
      </c>
      <c r="D819" s="2">
        <v>45438</v>
      </c>
      <c r="E819" s="1" t="s">
        <v>2558</v>
      </c>
      <c r="F819" s="1" t="s">
        <v>2609</v>
      </c>
      <c r="G819" s="1" t="s">
        <v>116</v>
      </c>
      <c r="H819" s="1" t="s">
        <v>128</v>
      </c>
      <c r="I819" s="1" t="s">
        <v>231</v>
      </c>
      <c r="J819" s="1">
        <v>-1</v>
      </c>
      <c r="K819" s="1">
        <v>1000</v>
      </c>
      <c r="L819" s="1">
        <f t="shared" si="110"/>
        <v>-1000</v>
      </c>
      <c r="M819" s="1" t="s">
        <v>2619</v>
      </c>
      <c r="N819" s="1" t="s">
        <v>57</v>
      </c>
      <c r="O819" s="1" t="s">
        <v>79</v>
      </c>
      <c r="P819" s="1" t="s">
        <v>85</v>
      </c>
      <c r="Q819" s="1" t="s">
        <v>45</v>
      </c>
      <c r="R819" s="1" t="s">
        <v>34</v>
      </c>
      <c r="S819" s="1" t="s">
        <v>2620</v>
      </c>
      <c r="T819" s="1">
        <v>0</v>
      </c>
      <c r="U819" s="1" t="str">
        <f t="shared" si="108"/>
        <v>Keep</v>
      </c>
      <c r="V819" s="1" t="str">
        <f t="shared" si="111"/>
        <v>Fix</v>
      </c>
      <c r="W819" s="1" t="str">
        <f>IF(Raw_Data!K819=0,"Missing","Valid")</f>
        <v>Valid</v>
      </c>
      <c r="X819" s="3" t="str">
        <f t="shared" si="112"/>
        <v>OK</v>
      </c>
      <c r="Y819" s="1" t="str">
        <f t="shared" si="113"/>
        <v>Ok</v>
      </c>
      <c r="Z819" s="1" t="str">
        <f t="shared" si="114"/>
        <v>Ok</v>
      </c>
      <c r="AA819" s="1">
        <f t="shared" si="109"/>
        <v>-1000</v>
      </c>
      <c r="AB819" s="1" t="str">
        <f t="shared" si="115"/>
        <v>ok</v>
      </c>
      <c r="AC819" s="1" t="str">
        <f t="shared" si="116"/>
        <v>Not Returned</v>
      </c>
    </row>
    <row r="820" spans="1:29" x14ac:dyDescent="0.45">
      <c r="A820" s="1" t="s">
        <v>1319</v>
      </c>
      <c r="B820" s="2" cm="1">
        <f t="array" ref="B820:D820">DATEVALUE(VLOOKUP(A820,Raw_Data!A819:D2819,{2,3,4},0))</f>
        <v>45579</v>
      </c>
      <c r="C820" s="2">
        <v>45581</v>
      </c>
      <c r="D820" s="2">
        <v>45587</v>
      </c>
      <c r="E820" s="1" t="s">
        <v>2590</v>
      </c>
      <c r="F820" s="1" t="s">
        <v>69</v>
      </c>
      <c r="G820" s="1" t="s">
        <v>70</v>
      </c>
      <c r="H820" s="1" t="s">
        <v>42</v>
      </c>
      <c r="I820" s="1" t="s">
        <v>43</v>
      </c>
      <c r="J820" s="1">
        <v>3</v>
      </c>
      <c r="K820" s="1">
        <v>1000</v>
      </c>
      <c r="L820" s="1">
        <f t="shared" si="110"/>
        <v>3000</v>
      </c>
      <c r="M820" s="1" t="s">
        <v>2619</v>
      </c>
      <c r="N820" s="1" t="s">
        <v>93</v>
      </c>
      <c r="O820" s="1" t="s">
        <v>31</v>
      </c>
      <c r="P820" s="1" t="s">
        <v>32</v>
      </c>
      <c r="Q820" s="1" t="s">
        <v>45</v>
      </c>
      <c r="R820" s="1" t="s">
        <v>2620</v>
      </c>
      <c r="S820" s="1" t="s">
        <v>2620</v>
      </c>
      <c r="T820" s="1">
        <v>6</v>
      </c>
      <c r="U820" s="1" t="str">
        <f t="shared" si="108"/>
        <v>Keep</v>
      </c>
      <c r="V820" s="1" t="str">
        <f t="shared" si="111"/>
        <v>Ok</v>
      </c>
      <c r="W820" s="1" t="str">
        <f>IF(Raw_Data!K820=0,"Missing","Valid")</f>
        <v>Valid</v>
      </c>
      <c r="X820" s="3" t="str">
        <f t="shared" si="112"/>
        <v>OK</v>
      </c>
      <c r="Y820" s="1" t="str">
        <f t="shared" si="113"/>
        <v>Ok</v>
      </c>
      <c r="Z820" s="1" t="str">
        <f t="shared" si="114"/>
        <v>Ok</v>
      </c>
      <c r="AA820" s="1">
        <f t="shared" si="109"/>
        <v>3000</v>
      </c>
      <c r="AB820" s="1" t="str">
        <f t="shared" si="115"/>
        <v>ok</v>
      </c>
      <c r="AC820" s="1" t="str">
        <f t="shared" si="116"/>
        <v>Not Returned</v>
      </c>
    </row>
    <row r="821" spans="1:29" x14ac:dyDescent="0.45">
      <c r="A821" s="1" t="s">
        <v>1320</v>
      </c>
      <c r="B821" s="2" cm="1">
        <f t="array" ref="B821:D821">DATEVALUE(VLOOKUP(A821,Raw_Data!A820:D2820,{2,3,4},0))</f>
        <v>45368</v>
      </c>
      <c r="C821" s="2">
        <v>45366</v>
      </c>
      <c r="D821" s="2">
        <v>45370</v>
      </c>
      <c r="E821" s="1" t="s">
        <v>2528</v>
      </c>
      <c r="F821" s="1" t="s">
        <v>69</v>
      </c>
      <c r="G821" s="1" t="s">
        <v>70</v>
      </c>
      <c r="H821" s="1" t="s">
        <v>71</v>
      </c>
      <c r="I821" s="1" t="s">
        <v>117</v>
      </c>
      <c r="J821" s="1">
        <v>2</v>
      </c>
      <c r="K821" s="1">
        <v>2000</v>
      </c>
      <c r="L821" s="1">
        <f t="shared" si="110"/>
        <v>4000</v>
      </c>
      <c r="M821" s="1" t="s">
        <v>63</v>
      </c>
      <c r="N821" s="1" t="s">
        <v>93</v>
      </c>
      <c r="O821" s="1" t="s">
        <v>79</v>
      </c>
      <c r="P821" s="1" t="s">
        <v>32</v>
      </c>
      <c r="Q821" s="1" t="s">
        <v>33</v>
      </c>
      <c r="R821" s="1" t="s">
        <v>34</v>
      </c>
      <c r="S821" s="1" t="s">
        <v>2620</v>
      </c>
      <c r="T821" s="1">
        <v>4</v>
      </c>
      <c r="U821" s="1" t="str">
        <f t="shared" si="108"/>
        <v>Keep</v>
      </c>
      <c r="V821" s="1" t="str">
        <f t="shared" si="111"/>
        <v>Ok</v>
      </c>
      <c r="W821" s="1" t="str">
        <f>IF(Raw_Data!K821=0,"Missing","Valid")</f>
        <v>Valid</v>
      </c>
      <c r="X821" s="3" t="str">
        <f t="shared" si="112"/>
        <v>Dispatch Error</v>
      </c>
      <c r="Y821" s="1" t="str">
        <f t="shared" si="113"/>
        <v>Ok</v>
      </c>
      <c r="Z821" s="1" t="str">
        <f t="shared" si="114"/>
        <v>Ok</v>
      </c>
      <c r="AA821" s="1">
        <f t="shared" si="109"/>
        <v>4000</v>
      </c>
      <c r="AB821" s="1" t="str">
        <f t="shared" si="115"/>
        <v>ok</v>
      </c>
      <c r="AC821" s="1" t="str">
        <f t="shared" si="116"/>
        <v>Not Returned</v>
      </c>
    </row>
    <row r="822" spans="1:29" x14ac:dyDescent="0.45">
      <c r="A822" s="1" t="s">
        <v>1321</v>
      </c>
      <c r="B822" s="2" cm="1">
        <f t="array" ref="B822:D822">DATEVALUE(VLOOKUP(A822,Raw_Data!A821:D2821,{2,3,4},0))</f>
        <v>45498</v>
      </c>
      <c r="C822" s="2">
        <v>45499</v>
      </c>
      <c r="D822" s="2">
        <v>45500</v>
      </c>
      <c r="E822" s="1" t="s">
        <v>2599</v>
      </c>
      <c r="F822" s="1" t="s">
        <v>2607</v>
      </c>
      <c r="G822" s="1" t="s">
        <v>41</v>
      </c>
      <c r="H822" s="1" t="s">
        <v>71</v>
      </c>
      <c r="I822" s="1" t="s">
        <v>117</v>
      </c>
      <c r="J822" s="1">
        <v>-1</v>
      </c>
      <c r="K822" s="1">
        <v>2000</v>
      </c>
      <c r="L822" s="1">
        <f t="shared" si="110"/>
        <v>-2000</v>
      </c>
      <c r="M822" s="1" t="s">
        <v>2619</v>
      </c>
      <c r="N822" s="1" t="s">
        <v>57</v>
      </c>
      <c r="O822" s="1" t="s">
        <v>64</v>
      </c>
      <c r="P822" s="1" t="s">
        <v>58</v>
      </c>
      <c r="Q822" s="1" t="s">
        <v>33</v>
      </c>
      <c r="R822" s="1" t="s">
        <v>34</v>
      </c>
      <c r="S822" s="1" t="s">
        <v>2620</v>
      </c>
      <c r="T822" s="1">
        <v>1</v>
      </c>
      <c r="U822" s="1" t="str">
        <f t="shared" si="108"/>
        <v>Keep</v>
      </c>
      <c r="V822" s="1" t="str">
        <f t="shared" si="111"/>
        <v>Fix</v>
      </c>
      <c r="W822" s="1" t="str">
        <f>IF(Raw_Data!K822=0,"Missing","Valid")</f>
        <v>Valid</v>
      </c>
      <c r="X822" s="3" t="str">
        <f t="shared" si="112"/>
        <v>OK</v>
      </c>
      <c r="Y822" s="1" t="str">
        <f t="shared" si="113"/>
        <v>Ok</v>
      </c>
      <c r="Z822" s="1" t="str">
        <f t="shared" si="114"/>
        <v>Ok</v>
      </c>
      <c r="AA822" s="1">
        <f t="shared" si="109"/>
        <v>-2000</v>
      </c>
      <c r="AB822" s="1" t="str">
        <f t="shared" si="115"/>
        <v>ok</v>
      </c>
      <c r="AC822" s="1" t="str">
        <f t="shared" si="116"/>
        <v>Not Returned</v>
      </c>
    </row>
    <row r="823" spans="1:29" x14ac:dyDescent="0.45">
      <c r="A823" s="1" t="s">
        <v>1322</v>
      </c>
      <c r="B823" s="2" cm="1">
        <f t="array" ref="B823:D823">DATEVALUE(VLOOKUP(A823,Raw_Data!A822:D2822,{2,3,4},0))</f>
        <v>45357</v>
      </c>
      <c r="C823" s="2">
        <v>45358</v>
      </c>
      <c r="D823" s="2">
        <v>45364</v>
      </c>
      <c r="E823" s="1" t="s">
        <v>2597</v>
      </c>
      <c r="F823" s="1" t="s">
        <v>53</v>
      </c>
      <c r="G823" s="1" t="s">
        <v>54</v>
      </c>
      <c r="H823" s="1" t="s">
        <v>27</v>
      </c>
      <c r="I823" s="1" t="s">
        <v>28</v>
      </c>
      <c r="J823" s="1">
        <v>2</v>
      </c>
      <c r="K823" s="1">
        <v>0</v>
      </c>
      <c r="L823" s="1">
        <f t="shared" si="110"/>
        <v>0</v>
      </c>
      <c r="M823" s="1" t="s">
        <v>56</v>
      </c>
      <c r="N823" s="1" t="s">
        <v>93</v>
      </c>
      <c r="O823" s="1" t="s">
        <v>31</v>
      </c>
      <c r="P823" s="1" t="s">
        <v>58</v>
      </c>
      <c r="Q823" s="1" t="s">
        <v>33</v>
      </c>
      <c r="R823" s="1" t="s">
        <v>34</v>
      </c>
      <c r="S823" s="1" t="s">
        <v>2620</v>
      </c>
      <c r="T823" s="1">
        <v>6</v>
      </c>
      <c r="U823" s="1" t="str">
        <f t="shared" si="108"/>
        <v>Keep</v>
      </c>
      <c r="V823" s="1" t="str">
        <f t="shared" si="111"/>
        <v>Ok</v>
      </c>
      <c r="W823" s="1" t="str">
        <f>IF(Raw_Data!K823=0,"Missing","Valid")</f>
        <v>Missing</v>
      </c>
      <c r="X823" s="3" t="str">
        <f t="shared" si="112"/>
        <v>OK</v>
      </c>
      <c r="Y823" s="1" t="str">
        <f t="shared" si="113"/>
        <v>Fix</v>
      </c>
      <c r="Z823" s="1" t="str">
        <f t="shared" si="114"/>
        <v>Ok</v>
      </c>
      <c r="AA823" s="1">
        <f t="shared" si="109"/>
        <v>0</v>
      </c>
      <c r="AB823" s="1" t="str">
        <f t="shared" si="115"/>
        <v>ok</v>
      </c>
      <c r="AC823" s="1" t="str">
        <f t="shared" si="116"/>
        <v>Not Returned</v>
      </c>
    </row>
    <row r="824" spans="1:29" x14ac:dyDescent="0.45">
      <c r="A824" s="1" t="s">
        <v>1323</v>
      </c>
      <c r="B824" s="2" cm="1">
        <f t="array" ref="B824:D824">DATEVALUE(VLOOKUP(A824,Raw_Data!A823:D2823,{2,3,4},0))</f>
        <v>45459</v>
      </c>
      <c r="C824" s="2">
        <v>45461</v>
      </c>
      <c r="D824" s="2">
        <v>45465</v>
      </c>
      <c r="E824" s="1" t="s">
        <v>2590</v>
      </c>
      <c r="F824" s="1" t="s">
        <v>53</v>
      </c>
      <c r="G824" s="1" t="s">
        <v>54</v>
      </c>
      <c r="H824" s="1" t="s">
        <v>71</v>
      </c>
      <c r="I824" s="1" t="s">
        <v>117</v>
      </c>
      <c r="J824" s="1">
        <v>1</v>
      </c>
      <c r="K824" s="1">
        <v>1000</v>
      </c>
      <c r="L824" s="1">
        <f t="shared" si="110"/>
        <v>1000</v>
      </c>
      <c r="M824" s="1" t="s">
        <v>2619</v>
      </c>
      <c r="N824" s="1" t="s">
        <v>57</v>
      </c>
      <c r="O824" s="1" t="s">
        <v>44</v>
      </c>
      <c r="P824" s="1" t="s">
        <v>58</v>
      </c>
      <c r="Q824" s="1" t="s">
        <v>33</v>
      </c>
      <c r="R824" s="1" t="s">
        <v>34</v>
      </c>
      <c r="S824" s="1" t="s">
        <v>2620</v>
      </c>
      <c r="T824" s="1">
        <v>4</v>
      </c>
      <c r="U824" s="1" t="str">
        <f t="shared" si="108"/>
        <v>Keep</v>
      </c>
      <c r="V824" s="1" t="str">
        <f t="shared" si="111"/>
        <v>Ok</v>
      </c>
      <c r="W824" s="1" t="str">
        <f>IF(Raw_Data!K824=0,"Missing","Valid")</f>
        <v>Valid</v>
      </c>
      <c r="X824" s="3" t="str">
        <f t="shared" si="112"/>
        <v>OK</v>
      </c>
      <c r="Y824" s="1" t="str">
        <f t="shared" si="113"/>
        <v>Ok</v>
      </c>
      <c r="Z824" s="1" t="str">
        <f t="shared" si="114"/>
        <v>Ok</v>
      </c>
      <c r="AA824" s="1">
        <f t="shared" si="109"/>
        <v>1000</v>
      </c>
      <c r="AB824" s="1" t="str">
        <f t="shared" si="115"/>
        <v>ok</v>
      </c>
      <c r="AC824" s="1" t="str">
        <f t="shared" si="116"/>
        <v>Not Returned</v>
      </c>
    </row>
    <row r="825" spans="1:29" x14ac:dyDescent="0.45">
      <c r="A825" s="1" t="s">
        <v>1324</v>
      </c>
      <c r="B825" s="2" cm="1">
        <f t="array" ref="B825:D825">DATEVALUE(VLOOKUP(A825,Raw_Data!A824:D2824,{2,3,4},0))</f>
        <v>45637</v>
      </c>
      <c r="C825" s="2">
        <v>45635</v>
      </c>
      <c r="D825" s="2">
        <v>45642</v>
      </c>
      <c r="E825" s="1" t="s">
        <v>2554</v>
      </c>
      <c r="F825" s="1" t="s">
        <v>53</v>
      </c>
      <c r="G825" s="1" t="s">
        <v>54</v>
      </c>
      <c r="H825" s="1" t="s">
        <v>27</v>
      </c>
      <c r="I825" s="1" t="s">
        <v>28</v>
      </c>
      <c r="J825" s="1">
        <v>1</v>
      </c>
      <c r="K825" s="1">
        <v>0</v>
      </c>
      <c r="L825" s="1">
        <f t="shared" si="110"/>
        <v>0</v>
      </c>
      <c r="M825" s="1" t="s">
        <v>2619</v>
      </c>
      <c r="N825" s="1" t="s">
        <v>30</v>
      </c>
      <c r="O825" s="1" t="s">
        <v>44</v>
      </c>
      <c r="P825" s="1" t="s">
        <v>85</v>
      </c>
      <c r="Q825" s="1" t="s">
        <v>33</v>
      </c>
      <c r="R825" s="1" t="s">
        <v>34</v>
      </c>
      <c r="S825" s="1" t="s">
        <v>2620</v>
      </c>
      <c r="T825" s="1">
        <v>7</v>
      </c>
      <c r="U825" s="1" t="str">
        <f t="shared" si="108"/>
        <v>Keep</v>
      </c>
      <c r="V825" s="1" t="str">
        <f t="shared" si="111"/>
        <v>Ok</v>
      </c>
      <c r="W825" s="1" t="str">
        <f>IF(Raw_Data!K825=0,"Missing","Valid")</f>
        <v>Missing</v>
      </c>
      <c r="X825" s="3" t="str">
        <f t="shared" si="112"/>
        <v>Dispatch Error</v>
      </c>
      <c r="Y825" s="1" t="str">
        <f t="shared" si="113"/>
        <v>Fix</v>
      </c>
      <c r="Z825" s="1" t="str">
        <f t="shared" si="114"/>
        <v>Ok</v>
      </c>
      <c r="AA825" s="1">
        <f t="shared" si="109"/>
        <v>0</v>
      </c>
      <c r="AB825" s="1" t="str">
        <f t="shared" si="115"/>
        <v>ok</v>
      </c>
      <c r="AC825" s="1" t="str">
        <f t="shared" si="116"/>
        <v>Not Returned</v>
      </c>
    </row>
    <row r="826" spans="1:29" x14ac:dyDescent="0.45">
      <c r="A826" s="1" t="s">
        <v>1325</v>
      </c>
      <c r="B826" s="2" cm="1">
        <f t="array" ref="B826:D826">DATEVALUE(VLOOKUP(A826,Raw_Data!A825:D2825,{2,3,4},0))</f>
        <v>45474</v>
      </c>
      <c r="C826" s="2">
        <v>45477</v>
      </c>
      <c r="D826" s="2">
        <v>45483</v>
      </c>
      <c r="E826" s="1" t="s">
        <v>2571</v>
      </c>
      <c r="F826" s="1" t="s">
        <v>2607</v>
      </c>
      <c r="G826" s="1" t="s">
        <v>41</v>
      </c>
      <c r="H826" s="1" t="s">
        <v>128</v>
      </c>
      <c r="I826" s="1" t="s">
        <v>231</v>
      </c>
      <c r="J826" s="1">
        <v>1</v>
      </c>
      <c r="K826" s="1">
        <v>100</v>
      </c>
      <c r="L826" s="1">
        <f t="shared" si="110"/>
        <v>100</v>
      </c>
      <c r="M826" s="1" t="s">
        <v>63</v>
      </c>
      <c r="N826" s="1" t="s">
        <v>57</v>
      </c>
      <c r="O826" s="1" t="s">
        <v>79</v>
      </c>
      <c r="P826" s="1" t="s">
        <v>32</v>
      </c>
      <c r="Q826" s="1" t="s">
        <v>33</v>
      </c>
      <c r="R826" s="1" t="s">
        <v>2620</v>
      </c>
      <c r="S826" s="1" t="s">
        <v>2620</v>
      </c>
      <c r="T826" s="1">
        <v>6</v>
      </c>
      <c r="U826" s="1" t="str">
        <f t="shared" si="108"/>
        <v>Keep</v>
      </c>
      <c r="V826" s="1" t="str">
        <f t="shared" si="111"/>
        <v>Ok</v>
      </c>
      <c r="W826" s="1" t="str">
        <f>IF(Raw_Data!K826=0,"Missing","Valid")</f>
        <v>Valid</v>
      </c>
      <c r="X826" s="3" t="str">
        <f t="shared" si="112"/>
        <v>OK</v>
      </c>
      <c r="Y826" s="1" t="str">
        <f t="shared" si="113"/>
        <v>Ok</v>
      </c>
      <c r="Z826" s="1" t="str">
        <f t="shared" si="114"/>
        <v>Ok</v>
      </c>
      <c r="AA826" s="1">
        <f t="shared" si="109"/>
        <v>100</v>
      </c>
      <c r="AB826" s="1" t="str">
        <f t="shared" si="115"/>
        <v>ok</v>
      </c>
      <c r="AC826" s="1" t="str">
        <f t="shared" si="116"/>
        <v>Not Returned</v>
      </c>
    </row>
    <row r="827" spans="1:29" x14ac:dyDescent="0.45">
      <c r="A827" s="1" t="s">
        <v>1326</v>
      </c>
      <c r="B827" s="2" cm="1">
        <f t="array" ref="B827:D827">DATEVALUE(VLOOKUP(A827,Raw_Data!A826:D2826,{2,3,4},0))</f>
        <v>45353</v>
      </c>
      <c r="C827" s="2">
        <v>45355</v>
      </c>
      <c r="D827" s="2">
        <v>45360</v>
      </c>
      <c r="E827" s="1" t="s">
        <v>2554</v>
      </c>
      <c r="F827" s="1" t="s">
        <v>53</v>
      </c>
      <c r="G827" s="1" t="s">
        <v>54</v>
      </c>
      <c r="H827" s="1" t="s">
        <v>27</v>
      </c>
      <c r="I827" s="1" t="s">
        <v>55</v>
      </c>
      <c r="J827" s="1">
        <v>2</v>
      </c>
      <c r="K827" s="1">
        <v>0</v>
      </c>
      <c r="L827" s="1">
        <f t="shared" si="110"/>
        <v>0</v>
      </c>
      <c r="M827" s="1" t="s">
        <v>63</v>
      </c>
      <c r="N827" s="1" t="s">
        <v>57</v>
      </c>
      <c r="O827" s="1" t="s">
        <v>44</v>
      </c>
      <c r="P827" s="1" t="s">
        <v>32</v>
      </c>
      <c r="Q827" s="1" t="s">
        <v>33</v>
      </c>
      <c r="R827" s="1" t="s">
        <v>34</v>
      </c>
      <c r="S827" s="1" t="s">
        <v>2620</v>
      </c>
      <c r="T827" s="1">
        <v>5</v>
      </c>
      <c r="U827" s="1" t="str">
        <f t="shared" si="108"/>
        <v>Keep</v>
      </c>
      <c r="V827" s="1" t="str">
        <f t="shared" si="111"/>
        <v>Ok</v>
      </c>
      <c r="W827" s="1" t="str">
        <f>IF(Raw_Data!K827=0,"Missing","Valid")</f>
        <v>Missing</v>
      </c>
      <c r="X827" s="3" t="str">
        <f t="shared" si="112"/>
        <v>OK</v>
      </c>
      <c r="Y827" s="1" t="str">
        <f t="shared" si="113"/>
        <v>Fix</v>
      </c>
      <c r="Z827" s="1" t="str">
        <f t="shared" si="114"/>
        <v>Ok</v>
      </c>
      <c r="AA827" s="1">
        <f t="shared" si="109"/>
        <v>0</v>
      </c>
      <c r="AB827" s="1" t="str">
        <f t="shared" si="115"/>
        <v>ok</v>
      </c>
      <c r="AC827" s="1" t="str">
        <f t="shared" si="116"/>
        <v>Not Returned</v>
      </c>
    </row>
    <row r="828" spans="1:29" x14ac:dyDescent="0.45">
      <c r="A828" s="1" t="s">
        <v>1327</v>
      </c>
      <c r="B828" s="2" cm="1">
        <f t="array" ref="B828:D828">DATEVALUE(VLOOKUP(A828,Raw_Data!A827:D2827,{2,3,4},0))</f>
        <v>45569</v>
      </c>
      <c r="C828" s="2">
        <v>45571</v>
      </c>
      <c r="D828" s="2">
        <v>45575</v>
      </c>
      <c r="E828" s="1" t="s">
        <v>2563</v>
      </c>
      <c r="F828" s="1" t="s">
        <v>147</v>
      </c>
      <c r="G828" s="1" t="s">
        <v>147</v>
      </c>
      <c r="H828" s="1" t="s">
        <v>71</v>
      </c>
      <c r="I828" s="1" t="s">
        <v>72</v>
      </c>
      <c r="J828" s="1">
        <v>3</v>
      </c>
      <c r="K828" s="1">
        <v>500</v>
      </c>
      <c r="L828" s="1">
        <f t="shared" si="110"/>
        <v>1500</v>
      </c>
      <c r="M828" s="1" t="s">
        <v>63</v>
      </c>
      <c r="N828" s="1" t="s">
        <v>57</v>
      </c>
      <c r="O828" s="1" t="s">
        <v>44</v>
      </c>
      <c r="P828" s="1" t="s">
        <v>32</v>
      </c>
      <c r="Q828" s="1" t="s">
        <v>33</v>
      </c>
      <c r="R828" s="1" t="s">
        <v>2620</v>
      </c>
      <c r="S828" s="1" t="s">
        <v>2620</v>
      </c>
      <c r="T828" s="1">
        <v>4</v>
      </c>
      <c r="U828" s="1" t="str">
        <f t="shared" si="108"/>
        <v>Keep</v>
      </c>
      <c r="V828" s="1" t="str">
        <f t="shared" si="111"/>
        <v>Ok</v>
      </c>
      <c r="W828" s="1" t="str">
        <f>IF(Raw_Data!K828=0,"Missing","Valid")</f>
        <v>Valid</v>
      </c>
      <c r="X828" s="3" t="str">
        <f t="shared" si="112"/>
        <v>OK</v>
      </c>
      <c r="Y828" s="1" t="str">
        <f t="shared" si="113"/>
        <v>Ok</v>
      </c>
      <c r="Z828" s="1" t="str">
        <f t="shared" si="114"/>
        <v>Ok</v>
      </c>
      <c r="AA828" s="1">
        <f t="shared" si="109"/>
        <v>1500</v>
      </c>
      <c r="AB828" s="1" t="str">
        <f t="shared" si="115"/>
        <v>ok</v>
      </c>
      <c r="AC828" s="1" t="str">
        <f t="shared" si="116"/>
        <v>Not Returned</v>
      </c>
    </row>
    <row r="829" spans="1:29" x14ac:dyDescent="0.45">
      <c r="A829" s="1" t="s">
        <v>1328</v>
      </c>
      <c r="B829" s="2" cm="1">
        <f t="array" ref="B829:D829">DATEVALUE(VLOOKUP(A829,Raw_Data!A828:D2828,{2,3,4},0))</f>
        <v>45543</v>
      </c>
      <c r="C829" s="2">
        <v>45544</v>
      </c>
      <c r="D829" s="2">
        <v>45548</v>
      </c>
      <c r="E829" s="1" t="s">
        <v>2597</v>
      </c>
      <c r="F829" s="1" t="s">
        <v>2608</v>
      </c>
      <c r="G829" s="1" t="s">
        <v>41</v>
      </c>
      <c r="H829" s="1" t="s">
        <v>71</v>
      </c>
      <c r="I829" s="1" t="s">
        <v>92</v>
      </c>
      <c r="J829" s="1">
        <v>0</v>
      </c>
      <c r="K829" s="1">
        <v>100</v>
      </c>
      <c r="L829" s="1">
        <f t="shared" si="110"/>
        <v>0</v>
      </c>
      <c r="M829" s="1" t="s">
        <v>63</v>
      </c>
      <c r="N829" s="1" t="s">
        <v>57</v>
      </c>
      <c r="O829" s="1" t="s">
        <v>31</v>
      </c>
      <c r="P829" s="1" t="s">
        <v>32</v>
      </c>
      <c r="Q829" s="1" t="s">
        <v>45</v>
      </c>
      <c r="R829" s="1" t="s">
        <v>34</v>
      </c>
      <c r="S829" s="1" t="s">
        <v>2620</v>
      </c>
      <c r="T829" s="1">
        <v>4</v>
      </c>
      <c r="U829" s="1" t="str">
        <f t="shared" si="108"/>
        <v>Keep</v>
      </c>
      <c r="V829" s="1" t="str">
        <f t="shared" si="111"/>
        <v>Fix</v>
      </c>
      <c r="W829" s="1" t="str">
        <f>IF(Raw_Data!K829=0,"Missing","Valid")</f>
        <v>Valid</v>
      </c>
      <c r="X829" s="3" t="str">
        <f t="shared" si="112"/>
        <v>OK</v>
      </c>
      <c r="Y829" s="1" t="str">
        <f t="shared" si="113"/>
        <v>Ok</v>
      </c>
      <c r="Z829" s="1" t="str">
        <f t="shared" si="114"/>
        <v>Ok</v>
      </c>
      <c r="AA829" s="1">
        <f t="shared" si="109"/>
        <v>0</v>
      </c>
      <c r="AB829" s="1" t="str">
        <f t="shared" si="115"/>
        <v>ok</v>
      </c>
      <c r="AC829" s="1" t="str">
        <f t="shared" si="116"/>
        <v>Not Returned</v>
      </c>
    </row>
    <row r="830" spans="1:29" x14ac:dyDescent="0.45">
      <c r="A830" s="1" t="s">
        <v>1329</v>
      </c>
      <c r="B830" s="2" cm="1">
        <f t="array" ref="B830:D830">DATEVALUE(VLOOKUP(A830,Raw_Data!A829:D2829,{2,3,4},0))</f>
        <v>45390</v>
      </c>
      <c r="C830" s="2">
        <v>45388</v>
      </c>
      <c r="D830" s="2">
        <v>45391</v>
      </c>
      <c r="E830" s="1" t="s">
        <v>2539</v>
      </c>
      <c r="F830" s="1" t="s">
        <v>147</v>
      </c>
      <c r="G830" s="1" t="s">
        <v>147</v>
      </c>
      <c r="H830" s="1" t="s">
        <v>42</v>
      </c>
      <c r="I830" s="1" t="s">
        <v>122</v>
      </c>
      <c r="J830" s="1">
        <v>3</v>
      </c>
      <c r="K830" s="1">
        <v>500</v>
      </c>
      <c r="L830" s="1">
        <f t="shared" si="110"/>
        <v>1500</v>
      </c>
      <c r="M830" s="1" t="s">
        <v>56</v>
      </c>
      <c r="N830" s="1" t="s">
        <v>93</v>
      </c>
      <c r="O830" s="1" t="s">
        <v>79</v>
      </c>
      <c r="P830" s="1" t="s">
        <v>58</v>
      </c>
      <c r="Q830" s="1" t="s">
        <v>33</v>
      </c>
      <c r="R830" s="1" t="s">
        <v>46</v>
      </c>
      <c r="S830" s="1" t="s">
        <v>2621</v>
      </c>
      <c r="T830" s="1">
        <v>3</v>
      </c>
      <c r="U830" s="1" t="str">
        <f t="shared" si="108"/>
        <v>Keep</v>
      </c>
      <c r="V830" s="1" t="str">
        <f t="shared" si="111"/>
        <v>Ok</v>
      </c>
      <c r="W830" s="1" t="str">
        <f>IF(Raw_Data!K830=0,"Missing","Valid")</f>
        <v>Valid</v>
      </c>
      <c r="X830" s="3" t="str">
        <f t="shared" si="112"/>
        <v>Dispatch Error</v>
      </c>
      <c r="Y830" s="1" t="str">
        <f t="shared" si="113"/>
        <v>Ok</v>
      </c>
      <c r="Z830" s="1" t="str">
        <f t="shared" si="114"/>
        <v>Ok</v>
      </c>
      <c r="AA830" s="1">
        <f t="shared" si="109"/>
        <v>1500</v>
      </c>
      <c r="AB830" s="1" t="str">
        <f t="shared" si="115"/>
        <v>ok</v>
      </c>
      <c r="AC830" s="1" t="str">
        <f t="shared" si="116"/>
        <v>Unknwon</v>
      </c>
    </row>
    <row r="831" spans="1:29" x14ac:dyDescent="0.45">
      <c r="A831" s="1" t="s">
        <v>1330</v>
      </c>
      <c r="B831" s="2" cm="1">
        <f t="array" ref="B831:D831">DATEVALUE(VLOOKUP(A831,Raw_Data!A830:D2830,{2,3,4},0))</f>
        <v>45380</v>
      </c>
      <c r="C831" s="2">
        <v>45383</v>
      </c>
      <c r="D831" s="2">
        <v>45387</v>
      </c>
      <c r="E831" s="1" t="s">
        <v>2601</v>
      </c>
      <c r="F831" s="1" t="s">
        <v>2609</v>
      </c>
      <c r="G831" s="1" t="s">
        <v>116</v>
      </c>
      <c r="H831" s="1" t="s">
        <v>42</v>
      </c>
      <c r="I831" s="1" t="s">
        <v>122</v>
      </c>
      <c r="J831" s="1">
        <v>3</v>
      </c>
      <c r="K831" s="1">
        <v>100</v>
      </c>
      <c r="L831" s="1">
        <f t="shared" si="110"/>
        <v>300</v>
      </c>
      <c r="M831" s="1" t="s">
        <v>29</v>
      </c>
      <c r="N831" s="1" t="s">
        <v>57</v>
      </c>
      <c r="O831" s="1" t="s">
        <v>44</v>
      </c>
      <c r="P831" s="1" t="s">
        <v>58</v>
      </c>
      <c r="Q831" s="1" t="s">
        <v>33</v>
      </c>
      <c r="R831" s="1" t="s">
        <v>2620</v>
      </c>
      <c r="S831" s="1" t="s">
        <v>2620</v>
      </c>
      <c r="T831" s="1">
        <v>4</v>
      </c>
      <c r="U831" s="1" t="str">
        <f t="shared" si="108"/>
        <v>Keep</v>
      </c>
      <c r="V831" s="1" t="str">
        <f t="shared" si="111"/>
        <v>Ok</v>
      </c>
      <c r="W831" s="1" t="str">
        <f>IF(Raw_Data!K831=0,"Missing","Valid")</f>
        <v>Valid</v>
      </c>
      <c r="X831" s="3" t="str">
        <f t="shared" si="112"/>
        <v>OK</v>
      </c>
      <c r="Y831" s="1" t="str">
        <f t="shared" si="113"/>
        <v>Ok</v>
      </c>
      <c r="Z831" s="1" t="str">
        <f t="shared" si="114"/>
        <v>Ok</v>
      </c>
      <c r="AA831" s="1">
        <f t="shared" si="109"/>
        <v>300</v>
      </c>
      <c r="AB831" s="1" t="str">
        <f t="shared" si="115"/>
        <v>ok</v>
      </c>
      <c r="AC831" s="1" t="str">
        <f t="shared" si="116"/>
        <v>Not Returned</v>
      </c>
    </row>
    <row r="832" spans="1:29" x14ac:dyDescent="0.45">
      <c r="A832" s="1" t="s">
        <v>1331</v>
      </c>
      <c r="B832" s="2" cm="1">
        <f t="array" ref="B832:D832">DATEVALUE(VLOOKUP(A832,Raw_Data!A831:D2831,{2,3,4},0))</f>
        <v>45399</v>
      </c>
      <c r="C832" s="2">
        <v>45399</v>
      </c>
      <c r="D832" s="2">
        <v>45401</v>
      </c>
      <c r="E832" s="1" t="s">
        <v>2556</v>
      </c>
      <c r="F832" s="1" t="s">
        <v>69</v>
      </c>
      <c r="G832" s="1" t="s">
        <v>70</v>
      </c>
      <c r="H832" s="1" t="s">
        <v>42</v>
      </c>
      <c r="I832" s="1" t="s">
        <v>122</v>
      </c>
      <c r="J832" s="1">
        <v>-1</v>
      </c>
      <c r="K832" s="1">
        <v>1000</v>
      </c>
      <c r="L832" s="1">
        <f t="shared" si="110"/>
        <v>-1000</v>
      </c>
      <c r="M832" s="1" t="s">
        <v>2619</v>
      </c>
      <c r="N832" s="1" t="s">
        <v>30</v>
      </c>
      <c r="O832" s="1" t="s">
        <v>64</v>
      </c>
      <c r="P832" s="1" t="s">
        <v>58</v>
      </c>
      <c r="Q832" s="1" t="s">
        <v>33</v>
      </c>
      <c r="R832" s="1" t="s">
        <v>46</v>
      </c>
      <c r="S832" s="1" t="s">
        <v>254</v>
      </c>
      <c r="T832" s="1">
        <v>2</v>
      </c>
      <c r="U832" s="1" t="str">
        <f t="shared" si="108"/>
        <v>Keep</v>
      </c>
      <c r="V832" s="1" t="str">
        <f t="shared" si="111"/>
        <v>Fix</v>
      </c>
      <c r="W832" s="1" t="str">
        <f>IF(Raw_Data!K832=0,"Missing","Valid")</f>
        <v>Valid</v>
      </c>
      <c r="X832" s="3" t="str">
        <f t="shared" si="112"/>
        <v>OK</v>
      </c>
      <c r="Y832" s="1" t="str">
        <f t="shared" si="113"/>
        <v>Ok</v>
      </c>
      <c r="Z832" s="1" t="str">
        <f t="shared" si="114"/>
        <v>Ok</v>
      </c>
      <c r="AA832" s="1">
        <f t="shared" si="109"/>
        <v>-1000</v>
      </c>
      <c r="AB832" s="1" t="str">
        <f t="shared" si="115"/>
        <v>ok</v>
      </c>
      <c r="AC832" s="1" t="str">
        <f t="shared" si="116"/>
        <v>Damaged</v>
      </c>
    </row>
    <row r="833" spans="1:29" x14ac:dyDescent="0.45">
      <c r="A833" s="1" t="s">
        <v>1332</v>
      </c>
      <c r="B833" s="2" cm="1">
        <f t="array" ref="B833:D833">DATEVALUE(VLOOKUP(A833,Raw_Data!A832:D2832,{2,3,4},0))</f>
        <v>45338</v>
      </c>
      <c r="C833" s="2">
        <v>45339</v>
      </c>
      <c r="D833" s="2">
        <v>45343</v>
      </c>
      <c r="E833" s="1" t="s">
        <v>2528</v>
      </c>
      <c r="F833" s="1" t="s">
        <v>53</v>
      </c>
      <c r="G833" s="1" t="s">
        <v>54</v>
      </c>
      <c r="H833" s="1" t="s">
        <v>27</v>
      </c>
      <c r="I833" s="1" t="s">
        <v>84</v>
      </c>
      <c r="J833" s="1">
        <v>1</v>
      </c>
      <c r="K833" s="1">
        <v>500</v>
      </c>
      <c r="L833" s="1">
        <f t="shared" si="110"/>
        <v>500</v>
      </c>
      <c r="M833" s="1" t="s">
        <v>2619</v>
      </c>
      <c r="N833" s="1" t="s">
        <v>57</v>
      </c>
      <c r="O833" s="1" t="s">
        <v>31</v>
      </c>
      <c r="P833" s="1" t="s">
        <v>58</v>
      </c>
      <c r="Q833" s="1" t="s">
        <v>33</v>
      </c>
      <c r="R833" s="1" t="s">
        <v>46</v>
      </c>
      <c r="S833" s="1" t="s">
        <v>47</v>
      </c>
      <c r="T833" s="1">
        <v>4</v>
      </c>
      <c r="U833" s="1" t="str">
        <f t="shared" si="108"/>
        <v>Keep</v>
      </c>
      <c r="V833" s="1" t="str">
        <f t="shared" si="111"/>
        <v>Ok</v>
      </c>
      <c r="W833" s="1" t="str">
        <f>IF(Raw_Data!K833=0,"Missing","Valid")</f>
        <v>Valid</v>
      </c>
      <c r="X833" s="3" t="str">
        <f t="shared" si="112"/>
        <v>OK</v>
      </c>
      <c r="Y833" s="1" t="str">
        <f t="shared" si="113"/>
        <v>Ok</v>
      </c>
      <c r="Z833" s="1" t="str">
        <f t="shared" si="114"/>
        <v>Ok</v>
      </c>
      <c r="AA833" s="1">
        <f t="shared" si="109"/>
        <v>500</v>
      </c>
      <c r="AB833" s="1" t="str">
        <f t="shared" si="115"/>
        <v>ok</v>
      </c>
      <c r="AC833" s="1" t="str">
        <f t="shared" si="116"/>
        <v>Late Delivery</v>
      </c>
    </row>
    <row r="834" spans="1:29" x14ac:dyDescent="0.45">
      <c r="A834" s="1" t="s">
        <v>1333</v>
      </c>
      <c r="B834" s="2" cm="1">
        <f t="array" ref="B834:D834">DATEVALUE(VLOOKUP(A834,Raw_Data!A833:D2833,{2,3,4},0))</f>
        <v>45481</v>
      </c>
      <c r="C834" s="2">
        <v>45484</v>
      </c>
      <c r="D834" s="2">
        <v>45487</v>
      </c>
      <c r="E834" s="1" t="s">
        <v>2571</v>
      </c>
      <c r="F834" s="1" t="s">
        <v>168</v>
      </c>
      <c r="G834" s="1" t="s">
        <v>41</v>
      </c>
      <c r="H834" s="1" t="s">
        <v>71</v>
      </c>
      <c r="I834" s="1" t="s">
        <v>92</v>
      </c>
      <c r="J834" s="1">
        <v>0</v>
      </c>
      <c r="K834" s="1">
        <v>0</v>
      </c>
      <c r="L834" s="1">
        <f t="shared" si="110"/>
        <v>0</v>
      </c>
      <c r="M834" s="1" t="s">
        <v>56</v>
      </c>
      <c r="N834" s="1" t="s">
        <v>57</v>
      </c>
      <c r="O834" s="1" t="s">
        <v>44</v>
      </c>
      <c r="P834" s="1" t="s">
        <v>58</v>
      </c>
      <c r="Q834" s="1" t="s">
        <v>33</v>
      </c>
      <c r="R834" s="1" t="s">
        <v>2620</v>
      </c>
      <c r="S834" s="1" t="s">
        <v>2620</v>
      </c>
      <c r="T834" s="1">
        <v>3</v>
      </c>
      <c r="U834" s="1" t="str">
        <f t="shared" ref="U834:U897" si="117">IF(COUNTIF(A834:A2833,A834)=1,"Keep","Duplicate")</f>
        <v>Keep</v>
      </c>
      <c r="V834" s="1" t="str">
        <f t="shared" si="111"/>
        <v>Fix</v>
      </c>
      <c r="W834" s="1" t="str">
        <f>IF(Raw_Data!K834=0,"Missing","Valid")</f>
        <v>Missing</v>
      </c>
      <c r="X834" s="3" t="str">
        <f t="shared" si="112"/>
        <v>OK</v>
      </c>
      <c r="Y834" s="1" t="str">
        <f t="shared" si="113"/>
        <v>Fix</v>
      </c>
      <c r="Z834" s="1" t="str">
        <f t="shared" si="114"/>
        <v>Ok</v>
      </c>
      <c r="AA834" s="1">
        <f t="shared" ref="AA834:AA897" si="118">IF(OR(L834="",L834&lt;&gt;J834*K834),J834*K834,L834)</f>
        <v>0</v>
      </c>
      <c r="AB834" s="1" t="str">
        <f t="shared" si="115"/>
        <v>ok</v>
      </c>
      <c r="AC834" s="1" t="str">
        <f t="shared" si="116"/>
        <v>Not Returned</v>
      </c>
    </row>
    <row r="835" spans="1:29" x14ac:dyDescent="0.45">
      <c r="A835" s="1" t="s">
        <v>1334</v>
      </c>
      <c r="B835" s="2" cm="1">
        <f t="array" ref="B835:D835">DATEVALUE(VLOOKUP(A835,Raw_Data!A834:D2834,{2,3,4},0))</f>
        <v>45610</v>
      </c>
      <c r="C835" s="2">
        <v>45610</v>
      </c>
      <c r="D835" s="2">
        <v>45609</v>
      </c>
      <c r="E835" s="1" t="s">
        <v>2556</v>
      </c>
      <c r="F835" s="1" t="s">
        <v>69</v>
      </c>
      <c r="G835" s="1" t="s">
        <v>70</v>
      </c>
      <c r="H835" s="1" t="s">
        <v>128</v>
      </c>
      <c r="I835" s="1" t="s">
        <v>231</v>
      </c>
      <c r="J835" s="1">
        <v>-1</v>
      </c>
      <c r="K835" s="1">
        <v>100</v>
      </c>
      <c r="L835" s="1">
        <f t="shared" ref="L835:L898" si="119">J835*K835</f>
        <v>-100</v>
      </c>
      <c r="M835" s="1" t="s">
        <v>29</v>
      </c>
      <c r="N835" s="1" t="s">
        <v>57</v>
      </c>
      <c r="O835" s="1" t="s">
        <v>44</v>
      </c>
      <c r="P835" s="1" t="s">
        <v>32</v>
      </c>
      <c r="Q835" s="1" t="s">
        <v>45</v>
      </c>
      <c r="R835" s="1" t="s">
        <v>46</v>
      </c>
      <c r="S835" s="1" t="s">
        <v>254</v>
      </c>
      <c r="T835" s="1">
        <v>-1</v>
      </c>
      <c r="U835" s="1" t="str">
        <f t="shared" si="117"/>
        <v>Keep</v>
      </c>
      <c r="V835" s="1" t="str">
        <f t="shared" ref="V835:V898" si="120">IF(J835&lt;=0,"Fix","Ok")</f>
        <v>Fix</v>
      </c>
      <c r="W835" s="1" t="str">
        <f>IF(Raw_Data!K835=0,"Missing","Valid")</f>
        <v>Valid</v>
      </c>
      <c r="X835" s="3" t="str">
        <f t="shared" ref="X835:X898" si="121">IF(C835&lt;B835,"Dispatch Error",IF(D835&lt;B835,"Delivery Before Order",IF(D835&lt;C835,"Delivery Before Dispatch","OK")))</f>
        <v>Delivery Before Order</v>
      </c>
      <c r="Y835" s="1" t="str">
        <f t="shared" ref="Y835:Y898" si="122">IF(K835&lt;=0,"Fix","Ok")</f>
        <v>Ok</v>
      </c>
      <c r="Z835" s="1" t="str">
        <f t="shared" ref="Z835:Z898" si="123">IF(L835="","Blank",IF(L835=J835*K835,"Ok","Wrong"))</f>
        <v>Ok</v>
      </c>
      <c r="AA835" s="1">
        <f t="shared" si="118"/>
        <v>-100</v>
      </c>
      <c r="AB835" s="1" t="str">
        <f t="shared" ref="AB835:AB898" si="124">IF(M835="","Missing","ok")</f>
        <v>ok</v>
      </c>
      <c r="AC835" s="1" t="str">
        <f t="shared" ref="AC835:AC898" si="125">IF(R835="No","Not Returned",IF(R835="Yes",IF(S835="","Unknown",S835),IF(L835&lt;0,"Wrong",IF(OR(O835="Delayed",O835="In Transit",O835="On Time"),"Not Returned",""))))</f>
        <v>Damaged</v>
      </c>
    </row>
    <row r="836" spans="1:29" x14ac:dyDescent="0.45">
      <c r="A836" s="1" t="s">
        <v>1335</v>
      </c>
      <c r="B836" s="2" cm="1">
        <f t="array" ref="B836:D836">DATEVALUE(VLOOKUP(A836,Raw_Data!A835:D2835,{2,3,4},0))</f>
        <v>45320</v>
      </c>
      <c r="C836" s="2">
        <v>45318</v>
      </c>
      <c r="D836" s="2">
        <v>45322</v>
      </c>
      <c r="E836" s="1" t="s">
        <v>2563</v>
      </c>
      <c r="F836" s="1" t="s">
        <v>2609</v>
      </c>
      <c r="G836" s="1" t="s">
        <v>116</v>
      </c>
      <c r="H836" s="1" t="s">
        <v>27</v>
      </c>
      <c r="I836" s="1" t="s">
        <v>55</v>
      </c>
      <c r="J836" s="1">
        <v>3</v>
      </c>
      <c r="K836" s="1">
        <v>100</v>
      </c>
      <c r="L836" s="1">
        <f t="shared" si="119"/>
        <v>300</v>
      </c>
      <c r="M836" s="1" t="s">
        <v>56</v>
      </c>
      <c r="N836" s="1" t="s">
        <v>57</v>
      </c>
      <c r="O836" s="1" t="s">
        <v>44</v>
      </c>
      <c r="P836" s="1" t="s">
        <v>85</v>
      </c>
      <c r="Q836" s="1" t="s">
        <v>33</v>
      </c>
      <c r="R836" s="1" t="s">
        <v>34</v>
      </c>
      <c r="S836" s="1" t="s">
        <v>2620</v>
      </c>
      <c r="T836" s="1">
        <v>4</v>
      </c>
      <c r="U836" s="1" t="str">
        <f t="shared" si="117"/>
        <v>Keep</v>
      </c>
      <c r="V836" s="1" t="str">
        <f t="shared" si="120"/>
        <v>Ok</v>
      </c>
      <c r="W836" s="1" t="str">
        <f>IF(Raw_Data!K836=0,"Missing","Valid")</f>
        <v>Valid</v>
      </c>
      <c r="X836" s="3" t="str">
        <f t="shared" si="121"/>
        <v>Dispatch Error</v>
      </c>
      <c r="Y836" s="1" t="str">
        <f t="shared" si="122"/>
        <v>Ok</v>
      </c>
      <c r="Z836" s="1" t="str">
        <f t="shared" si="123"/>
        <v>Ok</v>
      </c>
      <c r="AA836" s="1">
        <f t="shared" si="118"/>
        <v>300</v>
      </c>
      <c r="AB836" s="1" t="str">
        <f t="shared" si="124"/>
        <v>ok</v>
      </c>
      <c r="AC836" s="1" t="str">
        <f t="shared" si="125"/>
        <v>Not Returned</v>
      </c>
    </row>
    <row r="837" spans="1:29" x14ac:dyDescent="0.45">
      <c r="A837" s="1" t="s">
        <v>1336</v>
      </c>
      <c r="B837" s="2" cm="1">
        <f t="array" ref="B837:D837">DATEVALUE(VLOOKUP(A837,Raw_Data!A836:D2836,{2,3,4},0))</f>
        <v>45506</v>
      </c>
      <c r="C837" s="2">
        <v>45506</v>
      </c>
      <c r="D837" s="2">
        <v>45505</v>
      </c>
      <c r="E837" s="1" t="s">
        <v>2549</v>
      </c>
      <c r="F837" s="1" t="s">
        <v>69</v>
      </c>
      <c r="G837" s="1" t="s">
        <v>70</v>
      </c>
      <c r="H837" s="1" t="s">
        <v>27</v>
      </c>
      <c r="I837" s="1" t="s">
        <v>84</v>
      </c>
      <c r="J837" s="1">
        <v>1</v>
      </c>
      <c r="K837" s="1">
        <v>1000</v>
      </c>
      <c r="L837" s="1">
        <f t="shared" si="119"/>
        <v>1000</v>
      </c>
      <c r="M837" s="1" t="s">
        <v>29</v>
      </c>
      <c r="N837" s="1" t="s">
        <v>57</v>
      </c>
      <c r="O837" s="1" t="s">
        <v>79</v>
      </c>
      <c r="P837" s="1" t="s">
        <v>85</v>
      </c>
      <c r="Q837" s="1" t="s">
        <v>45</v>
      </c>
      <c r="R837" s="1" t="s">
        <v>34</v>
      </c>
      <c r="S837" s="1" t="s">
        <v>2620</v>
      </c>
      <c r="T837" s="1">
        <v>-1</v>
      </c>
      <c r="U837" s="1" t="str">
        <f t="shared" si="117"/>
        <v>Keep</v>
      </c>
      <c r="V837" s="1" t="str">
        <f t="shared" si="120"/>
        <v>Ok</v>
      </c>
      <c r="W837" s="1" t="str">
        <f>IF(Raw_Data!K837=0,"Missing","Valid")</f>
        <v>Valid</v>
      </c>
      <c r="X837" s="3" t="str">
        <f t="shared" si="121"/>
        <v>Delivery Before Order</v>
      </c>
      <c r="Y837" s="1" t="str">
        <f t="shared" si="122"/>
        <v>Ok</v>
      </c>
      <c r="Z837" s="1" t="str">
        <f t="shared" si="123"/>
        <v>Ok</v>
      </c>
      <c r="AA837" s="1">
        <f t="shared" si="118"/>
        <v>1000</v>
      </c>
      <c r="AB837" s="1" t="str">
        <f t="shared" si="124"/>
        <v>ok</v>
      </c>
      <c r="AC837" s="1" t="str">
        <f t="shared" si="125"/>
        <v>Not Returned</v>
      </c>
    </row>
    <row r="838" spans="1:29" x14ac:dyDescent="0.45">
      <c r="A838" s="1" t="s">
        <v>1337</v>
      </c>
      <c r="B838" s="2" cm="1">
        <f t="array" ref="B838:D838">DATEVALUE(VLOOKUP(A838,Raw_Data!A837:D2837,{2,3,4},0))</f>
        <v>45425</v>
      </c>
      <c r="C838" s="2">
        <v>45423</v>
      </c>
      <c r="D838" s="2">
        <v>45424</v>
      </c>
      <c r="E838" s="1" t="s">
        <v>2545</v>
      </c>
      <c r="F838" s="1" t="s">
        <v>147</v>
      </c>
      <c r="G838" s="1" t="s">
        <v>147</v>
      </c>
      <c r="H838" s="1" t="s">
        <v>128</v>
      </c>
      <c r="I838" s="1" t="s">
        <v>231</v>
      </c>
      <c r="J838" s="1">
        <v>0</v>
      </c>
      <c r="K838" s="1">
        <v>0</v>
      </c>
      <c r="L838" s="1">
        <f t="shared" si="119"/>
        <v>0</v>
      </c>
      <c r="M838" s="1" t="s">
        <v>56</v>
      </c>
      <c r="N838" s="1" t="s">
        <v>57</v>
      </c>
      <c r="O838" s="1" t="s">
        <v>31</v>
      </c>
      <c r="P838" s="1" t="s">
        <v>85</v>
      </c>
      <c r="Q838" s="1" t="s">
        <v>33</v>
      </c>
      <c r="R838" s="1" t="s">
        <v>34</v>
      </c>
      <c r="S838" s="1" t="s">
        <v>2620</v>
      </c>
      <c r="T838" s="1">
        <v>1</v>
      </c>
      <c r="U838" s="1" t="str">
        <f t="shared" si="117"/>
        <v>Keep</v>
      </c>
      <c r="V838" s="1" t="str">
        <f t="shared" si="120"/>
        <v>Fix</v>
      </c>
      <c r="W838" s="1" t="str">
        <f>IF(Raw_Data!K838=0,"Missing","Valid")</f>
        <v>Missing</v>
      </c>
      <c r="X838" s="3" t="str">
        <f t="shared" si="121"/>
        <v>Dispatch Error</v>
      </c>
      <c r="Y838" s="1" t="str">
        <f t="shared" si="122"/>
        <v>Fix</v>
      </c>
      <c r="Z838" s="1" t="str">
        <f t="shared" si="123"/>
        <v>Ok</v>
      </c>
      <c r="AA838" s="1">
        <f t="shared" si="118"/>
        <v>0</v>
      </c>
      <c r="AB838" s="1" t="str">
        <f t="shared" si="124"/>
        <v>ok</v>
      </c>
      <c r="AC838" s="1" t="str">
        <f t="shared" si="125"/>
        <v>Not Returned</v>
      </c>
    </row>
    <row r="839" spans="1:29" x14ac:dyDescent="0.45">
      <c r="A839" s="1" t="s">
        <v>1338</v>
      </c>
      <c r="B839" s="2" cm="1">
        <f t="array" ref="B839:D839">DATEVALUE(VLOOKUP(A839,Raw_Data!A838:D2838,{2,3,4},0))</f>
        <v>45434</v>
      </c>
      <c r="C839" s="2">
        <v>45436</v>
      </c>
      <c r="D839" s="2">
        <v>45436</v>
      </c>
      <c r="E839" s="1" t="s">
        <v>2599</v>
      </c>
      <c r="F839" s="1" t="s">
        <v>2607</v>
      </c>
      <c r="G839" s="1" t="s">
        <v>41</v>
      </c>
      <c r="H839" s="1" t="s">
        <v>71</v>
      </c>
      <c r="I839" s="1" t="s">
        <v>92</v>
      </c>
      <c r="J839" s="1">
        <v>1</v>
      </c>
      <c r="K839" s="1">
        <v>100</v>
      </c>
      <c r="L839" s="1">
        <f t="shared" si="119"/>
        <v>100</v>
      </c>
      <c r="M839" s="1" t="s">
        <v>63</v>
      </c>
      <c r="N839" s="1" t="s">
        <v>93</v>
      </c>
      <c r="O839" s="1" t="s">
        <v>79</v>
      </c>
      <c r="P839" s="1" t="s">
        <v>58</v>
      </c>
      <c r="Q839" s="1" t="s">
        <v>45</v>
      </c>
      <c r="R839" s="1" t="s">
        <v>34</v>
      </c>
      <c r="S839" s="1" t="s">
        <v>2620</v>
      </c>
      <c r="T839" s="1">
        <v>0</v>
      </c>
      <c r="U839" s="1" t="str">
        <f t="shared" si="117"/>
        <v>Keep</v>
      </c>
      <c r="V839" s="1" t="str">
        <f t="shared" si="120"/>
        <v>Ok</v>
      </c>
      <c r="W839" s="1" t="str">
        <f>IF(Raw_Data!K839=0,"Missing","Valid")</f>
        <v>Valid</v>
      </c>
      <c r="X839" s="3" t="str">
        <f t="shared" si="121"/>
        <v>OK</v>
      </c>
      <c r="Y839" s="1" t="str">
        <f t="shared" si="122"/>
        <v>Ok</v>
      </c>
      <c r="Z839" s="1" t="str">
        <f t="shared" si="123"/>
        <v>Ok</v>
      </c>
      <c r="AA839" s="1">
        <f t="shared" si="118"/>
        <v>100</v>
      </c>
      <c r="AB839" s="1" t="str">
        <f t="shared" si="124"/>
        <v>ok</v>
      </c>
      <c r="AC839" s="1" t="str">
        <f t="shared" si="125"/>
        <v>Not Returned</v>
      </c>
    </row>
    <row r="840" spans="1:29" x14ac:dyDescent="0.45">
      <c r="A840" s="1" t="s">
        <v>1339</v>
      </c>
      <c r="B840" s="2" cm="1">
        <f t="array" ref="B840:D840">DATEVALUE(VLOOKUP(A840,Raw_Data!A839:D2839,{2,3,4},0))</f>
        <v>45505</v>
      </c>
      <c r="C840" s="2">
        <v>45503</v>
      </c>
      <c r="D840" s="2">
        <v>45506</v>
      </c>
      <c r="E840" s="1" t="s">
        <v>2550</v>
      </c>
      <c r="F840" s="1" t="s">
        <v>2606</v>
      </c>
      <c r="G840" s="1" t="s">
        <v>26</v>
      </c>
      <c r="H840" s="1" t="s">
        <v>27</v>
      </c>
      <c r="I840" s="1" t="s">
        <v>55</v>
      </c>
      <c r="J840" s="1">
        <v>0</v>
      </c>
      <c r="K840" s="1">
        <v>100</v>
      </c>
      <c r="L840" s="1">
        <f t="shared" si="119"/>
        <v>0</v>
      </c>
      <c r="M840" s="1" t="s">
        <v>2619</v>
      </c>
      <c r="N840" s="1" t="s">
        <v>57</v>
      </c>
      <c r="O840" s="1" t="s">
        <v>31</v>
      </c>
      <c r="P840" s="1" t="s">
        <v>32</v>
      </c>
      <c r="Q840" s="1" t="s">
        <v>45</v>
      </c>
      <c r="R840" s="1" t="s">
        <v>34</v>
      </c>
      <c r="S840" s="1" t="s">
        <v>2620</v>
      </c>
      <c r="T840" s="1">
        <v>3</v>
      </c>
      <c r="U840" s="1" t="str">
        <f t="shared" si="117"/>
        <v>Keep</v>
      </c>
      <c r="V840" s="1" t="str">
        <f t="shared" si="120"/>
        <v>Fix</v>
      </c>
      <c r="W840" s="1" t="str">
        <f>IF(Raw_Data!K840=0,"Missing","Valid")</f>
        <v>Valid</v>
      </c>
      <c r="X840" s="3" t="str">
        <f t="shared" si="121"/>
        <v>Dispatch Error</v>
      </c>
      <c r="Y840" s="1" t="str">
        <f t="shared" si="122"/>
        <v>Ok</v>
      </c>
      <c r="Z840" s="1" t="str">
        <f t="shared" si="123"/>
        <v>Ok</v>
      </c>
      <c r="AA840" s="1">
        <f t="shared" si="118"/>
        <v>0</v>
      </c>
      <c r="AB840" s="1" t="str">
        <f t="shared" si="124"/>
        <v>ok</v>
      </c>
      <c r="AC840" s="1" t="str">
        <f t="shared" si="125"/>
        <v>Not Returned</v>
      </c>
    </row>
    <row r="841" spans="1:29" x14ac:dyDescent="0.45">
      <c r="A841" s="1" t="s">
        <v>1340</v>
      </c>
      <c r="B841" s="2" cm="1">
        <f t="array" ref="B841:D841">DATEVALUE(VLOOKUP(A841,Raw_Data!A840:D2840,{2,3,4},0))</f>
        <v>45456</v>
      </c>
      <c r="C841" s="2">
        <v>45456</v>
      </c>
      <c r="D841" s="2">
        <v>45458</v>
      </c>
      <c r="E841" s="1" t="s">
        <v>2562</v>
      </c>
      <c r="F841" s="1" t="s">
        <v>168</v>
      </c>
      <c r="G841" s="1" t="s">
        <v>41</v>
      </c>
      <c r="H841" s="1" t="s">
        <v>71</v>
      </c>
      <c r="I841" s="1" t="s">
        <v>72</v>
      </c>
      <c r="J841" s="1">
        <v>-1</v>
      </c>
      <c r="K841" s="1">
        <v>1000</v>
      </c>
      <c r="L841" s="1">
        <f t="shared" si="119"/>
        <v>-1000</v>
      </c>
      <c r="M841" s="1" t="s">
        <v>2619</v>
      </c>
      <c r="N841" s="1" t="s">
        <v>57</v>
      </c>
      <c r="O841" s="1" t="s">
        <v>79</v>
      </c>
      <c r="P841" s="1" t="s">
        <v>32</v>
      </c>
      <c r="Q841" s="1" t="s">
        <v>45</v>
      </c>
      <c r="R841" s="1" t="s">
        <v>2620</v>
      </c>
      <c r="S841" s="1" t="s">
        <v>2620</v>
      </c>
      <c r="T841" s="1">
        <v>2</v>
      </c>
      <c r="U841" s="1" t="str">
        <f t="shared" si="117"/>
        <v>Keep</v>
      </c>
      <c r="V841" s="1" t="str">
        <f t="shared" si="120"/>
        <v>Fix</v>
      </c>
      <c r="W841" s="1" t="str">
        <f>IF(Raw_Data!K841=0,"Missing","Valid")</f>
        <v>Valid</v>
      </c>
      <c r="X841" s="3" t="str">
        <f t="shared" si="121"/>
        <v>OK</v>
      </c>
      <c r="Y841" s="1" t="str">
        <f t="shared" si="122"/>
        <v>Ok</v>
      </c>
      <c r="Z841" s="1" t="str">
        <f t="shared" si="123"/>
        <v>Ok</v>
      </c>
      <c r="AA841" s="1">
        <f t="shared" si="118"/>
        <v>-1000</v>
      </c>
      <c r="AB841" s="1" t="str">
        <f t="shared" si="124"/>
        <v>ok</v>
      </c>
      <c r="AC841" s="1" t="str">
        <f t="shared" si="125"/>
        <v>Wrong</v>
      </c>
    </row>
    <row r="842" spans="1:29" x14ac:dyDescent="0.45">
      <c r="A842" s="1" t="s">
        <v>1341</v>
      </c>
      <c r="B842" s="2" cm="1">
        <f t="array" ref="B842:D842">DATEVALUE(VLOOKUP(A842,Raw_Data!A841:D2841,{2,3,4},0))</f>
        <v>45657</v>
      </c>
      <c r="C842" s="2">
        <v>45655</v>
      </c>
      <c r="D842" s="2">
        <v>45656</v>
      </c>
      <c r="E842" s="1" t="s">
        <v>2534</v>
      </c>
      <c r="F842" s="1" t="s">
        <v>2608</v>
      </c>
      <c r="G842" s="1" t="s">
        <v>41</v>
      </c>
      <c r="H842" s="1" t="s">
        <v>71</v>
      </c>
      <c r="I842" s="1" t="s">
        <v>92</v>
      </c>
      <c r="J842" s="1">
        <v>2</v>
      </c>
      <c r="K842" s="1">
        <v>100</v>
      </c>
      <c r="L842" s="1">
        <f t="shared" si="119"/>
        <v>200</v>
      </c>
      <c r="M842" s="1" t="s">
        <v>2619</v>
      </c>
      <c r="N842" s="1" t="s">
        <v>57</v>
      </c>
      <c r="O842" s="1" t="s">
        <v>31</v>
      </c>
      <c r="P842" s="1" t="s">
        <v>32</v>
      </c>
      <c r="Q842" s="1" t="s">
        <v>33</v>
      </c>
      <c r="R842" s="1" t="s">
        <v>2620</v>
      </c>
      <c r="S842" s="1" t="s">
        <v>2620</v>
      </c>
      <c r="T842" s="1">
        <v>1</v>
      </c>
      <c r="U842" s="1" t="str">
        <f t="shared" si="117"/>
        <v>Keep</v>
      </c>
      <c r="V842" s="1" t="str">
        <f t="shared" si="120"/>
        <v>Ok</v>
      </c>
      <c r="W842" s="1" t="str">
        <f>IF(Raw_Data!K842=0,"Missing","Valid")</f>
        <v>Valid</v>
      </c>
      <c r="X842" s="3" t="str">
        <f t="shared" si="121"/>
        <v>Dispatch Error</v>
      </c>
      <c r="Y842" s="1" t="str">
        <f t="shared" si="122"/>
        <v>Ok</v>
      </c>
      <c r="Z842" s="1" t="str">
        <f t="shared" si="123"/>
        <v>Ok</v>
      </c>
      <c r="AA842" s="1">
        <f t="shared" si="118"/>
        <v>200</v>
      </c>
      <c r="AB842" s="1" t="str">
        <f t="shared" si="124"/>
        <v>ok</v>
      </c>
      <c r="AC842" s="1" t="str">
        <f t="shared" si="125"/>
        <v>Not Returned</v>
      </c>
    </row>
    <row r="843" spans="1:29" x14ac:dyDescent="0.45">
      <c r="A843" s="1" t="s">
        <v>1342</v>
      </c>
      <c r="B843" s="2" cm="1">
        <f t="array" ref="B843:D843">DATEVALUE(VLOOKUP(A843,Raw_Data!A842:D2842,{2,3,4},0))</f>
        <v>45316</v>
      </c>
      <c r="C843" s="2">
        <v>45314</v>
      </c>
      <c r="D843" s="2">
        <v>45316</v>
      </c>
      <c r="E843" s="1" t="s">
        <v>2562</v>
      </c>
      <c r="F843" s="1" t="s">
        <v>2608</v>
      </c>
      <c r="G843" s="1" t="s">
        <v>41</v>
      </c>
      <c r="H843" s="1" t="s">
        <v>42</v>
      </c>
      <c r="I843" s="1" t="s">
        <v>43</v>
      </c>
      <c r="J843" s="1">
        <v>3</v>
      </c>
      <c r="K843" s="1">
        <v>2000</v>
      </c>
      <c r="L843" s="1">
        <f t="shared" si="119"/>
        <v>6000</v>
      </c>
      <c r="M843" s="1" t="s">
        <v>56</v>
      </c>
      <c r="N843" s="1" t="s">
        <v>93</v>
      </c>
      <c r="O843" s="1" t="s">
        <v>44</v>
      </c>
      <c r="P843" s="1" t="s">
        <v>58</v>
      </c>
      <c r="Q843" s="1" t="s">
        <v>45</v>
      </c>
      <c r="R843" s="1" t="s">
        <v>2620</v>
      </c>
      <c r="S843" s="1" t="s">
        <v>2620</v>
      </c>
      <c r="T843" s="1">
        <v>2</v>
      </c>
      <c r="U843" s="1" t="str">
        <f t="shared" si="117"/>
        <v>Keep</v>
      </c>
      <c r="V843" s="1" t="str">
        <f t="shared" si="120"/>
        <v>Ok</v>
      </c>
      <c r="W843" s="1" t="str">
        <f>IF(Raw_Data!K843=0,"Missing","Valid")</f>
        <v>Valid</v>
      </c>
      <c r="X843" s="3" t="str">
        <f t="shared" si="121"/>
        <v>Dispatch Error</v>
      </c>
      <c r="Y843" s="1" t="str">
        <f t="shared" si="122"/>
        <v>Ok</v>
      </c>
      <c r="Z843" s="1" t="str">
        <f t="shared" si="123"/>
        <v>Ok</v>
      </c>
      <c r="AA843" s="1">
        <f t="shared" si="118"/>
        <v>6000</v>
      </c>
      <c r="AB843" s="1" t="str">
        <f t="shared" si="124"/>
        <v>ok</v>
      </c>
      <c r="AC843" s="1" t="str">
        <f t="shared" si="125"/>
        <v>Not Returned</v>
      </c>
    </row>
    <row r="844" spans="1:29" x14ac:dyDescent="0.45">
      <c r="A844" s="1" t="s">
        <v>1343</v>
      </c>
      <c r="B844" s="2" cm="1">
        <f t="array" ref="B844:D844">DATEVALUE(VLOOKUP(A844,Raw_Data!A843:D2843,{2,3,4},0))</f>
        <v>45590</v>
      </c>
      <c r="C844" s="2">
        <v>45593</v>
      </c>
      <c r="D844" s="2">
        <v>45596</v>
      </c>
      <c r="E844" s="1" t="s">
        <v>2545</v>
      </c>
      <c r="F844" s="1" t="s">
        <v>2606</v>
      </c>
      <c r="G844" s="1" t="s">
        <v>26</v>
      </c>
      <c r="H844" s="1" t="s">
        <v>128</v>
      </c>
      <c r="I844" s="1" t="s">
        <v>231</v>
      </c>
      <c r="J844" s="1">
        <v>1</v>
      </c>
      <c r="K844" s="1">
        <v>2000</v>
      </c>
      <c r="L844" s="1">
        <f t="shared" si="119"/>
        <v>2000</v>
      </c>
      <c r="M844" s="1" t="s">
        <v>63</v>
      </c>
      <c r="N844" s="1" t="s">
        <v>57</v>
      </c>
      <c r="O844" s="1" t="s">
        <v>64</v>
      </c>
      <c r="P844" s="1" t="s">
        <v>58</v>
      </c>
      <c r="Q844" s="1" t="s">
        <v>33</v>
      </c>
      <c r="R844" s="1" t="s">
        <v>46</v>
      </c>
      <c r="S844" s="1" t="s">
        <v>2621</v>
      </c>
      <c r="T844" s="1">
        <v>3</v>
      </c>
      <c r="U844" s="1" t="str">
        <f t="shared" si="117"/>
        <v>Keep</v>
      </c>
      <c r="V844" s="1" t="str">
        <f t="shared" si="120"/>
        <v>Ok</v>
      </c>
      <c r="W844" s="1" t="str">
        <f>IF(Raw_Data!K844=0,"Missing","Valid")</f>
        <v>Valid</v>
      </c>
      <c r="X844" s="3" t="str">
        <f t="shared" si="121"/>
        <v>OK</v>
      </c>
      <c r="Y844" s="1" t="str">
        <f t="shared" si="122"/>
        <v>Ok</v>
      </c>
      <c r="Z844" s="1" t="str">
        <f t="shared" si="123"/>
        <v>Ok</v>
      </c>
      <c r="AA844" s="1">
        <f t="shared" si="118"/>
        <v>2000</v>
      </c>
      <c r="AB844" s="1" t="str">
        <f t="shared" si="124"/>
        <v>ok</v>
      </c>
      <c r="AC844" s="1" t="str">
        <f t="shared" si="125"/>
        <v>Unknwon</v>
      </c>
    </row>
    <row r="845" spans="1:29" x14ac:dyDescent="0.45">
      <c r="A845" s="1" t="s">
        <v>1344</v>
      </c>
      <c r="B845" s="2" cm="1">
        <f t="array" ref="B845:D845">DATEVALUE(VLOOKUP(A845,Raw_Data!A844:D2844,{2,3,4},0))</f>
        <v>45416</v>
      </c>
      <c r="C845" s="2">
        <v>45416</v>
      </c>
      <c r="D845" s="2">
        <v>45418</v>
      </c>
      <c r="E845" s="1" t="s">
        <v>2544</v>
      </c>
      <c r="F845" s="1" t="s">
        <v>2609</v>
      </c>
      <c r="G845" s="1" t="s">
        <v>116</v>
      </c>
      <c r="H845" s="1" t="s">
        <v>71</v>
      </c>
      <c r="I845" s="1" t="s">
        <v>117</v>
      </c>
      <c r="J845" s="1">
        <v>-1</v>
      </c>
      <c r="K845" s="1">
        <v>500</v>
      </c>
      <c r="L845" s="1">
        <f t="shared" si="119"/>
        <v>-500</v>
      </c>
      <c r="M845" s="1" t="s">
        <v>63</v>
      </c>
      <c r="N845" s="1" t="s">
        <v>57</v>
      </c>
      <c r="O845" s="1" t="s">
        <v>79</v>
      </c>
      <c r="P845" s="1" t="s">
        <v>32</v>
      </c>
      <c r="Q845" s="1" t="s">
        <v>33</v>
      </c>
      <c r="R845" s="1" t="s">
        <v>34</v>
      </c>
      <c r="S845" s="1" t="s">
        <v>2620</v>
      </c>
      <c r="T845" s="1">
        <v>2</v>
      </c>
      <c r="U845" s="1" t="str">
        <f t="shared" si="117"/>
        <v>Keep</v>
      </c>
      <c r="V845" s="1" t="str">
        <f t="shared" si="120"/>
        <v>Fix</v>
      </c>
      <c r="W845" s="1" t="str">
        <f>IF(Raw_Data!K845=0,"Missing","Valid")</f>
        <v>Valid</v>
      </c>
      <c r="X845" s="3" t="str">
        <f t="shared" si="121"/>
        <v>OK</v>
      </c>
      <c r="Y845" s="1" t="str">
        <f t="shared" si="122"/>
        <v>Ok</v>
      </c>
      <c r="Z845" s="1" t="str">
        <f t="shared" si="123"/>
        <v>Ok</v>
      </c>
      <c r="AA845" s="1">
        <f t="shared" si="118"/>
        <v>-500</v>
      </c>
      <c r="AB845" s="1" t="str">
        <f t="shared" si="124"/>
        <v>ok</v>
      </c>
      <c r="AC845" s="1" t="str">
        <f t="shared" si="125"/>
        <v>Not Returned</v>
      </c>
    </row>
    <row r="846" spans="1:29" x14ac:dyDescent="0.45">
      <c r="A846" s="1" t="s">
        <v>1345</v>
      </c>
      <c r="B846" s="2" cm="1">
        <f t="array" ref="B846:D846">DATEVALUE(VLOOKUP(A846,Raw_Data!A845:D2845,{2,3,4},0))</f>
        <v>45413</v>
      </c>
      <c r="C846" s="2">
        <v>45416</v>
      </c>
      <c r="D846" s="2">
        <v>45423</v>
      </c>
      <c r="E846" s="1" t="s">
        <v>2603</v>
      </c>
      <c r="F846" s="1" t="s">
        <v>2607</v>
      </c>
      <c r="G846" s="1" t="s">
        <v>41</v>
      </c>
      <c r="H846" s="1" t="s">
        <v>71</v>
      </c>
      <c r="I846" s="1" t="s">
        <v>117</v>
      </c>
      <c r="J846" s="1">
        <v>-1</v>
      </c>
      <c r="K846" s="1">
        <v>500</v>
      </c>
      <c r="L846" s="1">
        <f t="shared" si="119"/>
        <v>-500</v>
      </c>
      <c r="M846" s="1" t="s">
        <v>2619</v>
      </c>
      <c r="N846" s="1" t="s">
        <v>57</v>
      </c>
      <c r="O846" s="1" t="s">
        <v>44</v>
      </c>
      <c r="P846" s="1" t="s">
        <v>85</v>
      </c>
      <c r="Q846" s="1" t="s">
        <v>45</v>
      </c>
      <c r="R846" s="1" t="s">
        <v>46</v>
      </c>
      <c r="S846" s="1" t="s">
        <v>47</v>
      </c>
      <c r="T846" s="1">
        <v>7</v>
      </c>
      <c r="U846" s="1" t="str">
        <f t="shared" si="117"/>
        <v>Keep</v>
      </c>
      <c r="V846" s="1" t="str">
        <f t="shared" si="120"/>
        <v>Fix</v>
      </c>
      <c r="W846" s="1" t="str">
        <f>IF(Raw_Data!K846=0,"Missing","Valid")</f>
        <v>Valid</v>
      </c>
      <c r="X846" s="3" t="str">
        <f t="shared" si="121"/>
        <v>OK</v>
      </c>
      <c r="Y846" s="1" t="str">
        <f t="shared" si="122"/>
        <v>Ok</v>
      </c>
      <c r="Z846" s="1" t="str">
        <f t="shared" si="123"/>
        <v>Ok</v>
      </c>
      <c r="AA846" s="1">
        <f t="shared" si="118"/>
        <v>-500</v>
      </c>
      <c r="AB846" s="1" t="str">
        <f t="shared" si="124"/>
        <v>ok</v>
      </c>
      <c r="AC846" s="1" t="str">
        <f t="shared" si="125"/>
        <v>Late Delivery</v>
      </c>
    </row>
    <row r="847" spans="1:29" x14ac:dyDescent="0.45">
      <c r="A847" s="1" t="s">
        <v>1346</v>
      </c>
      <c r="B847" s="2" cm="1">
        <f t="array" ref="B847:D847">DATEVALUE(VLOOKUP(A847,Raw_Data!A846:D2846,{2,3,4},0))</f>
        <v>45442</v>
      </c>
      <c r="C847" s="2">
        <v>45444</v>
      </c>
      <c r="D847" s="2">
        <v>45449</v>
      </c>
      <c r="E847" s="1" t="s">
        <v>2543</v>
      </c>
      <c r="F847" s="1" t="s">
        <v>69</v>
      </c>
      <c r="G847" s="1" t="s">
        <v>70</v>
      </c>
      <c r="H847" s="1" t="s">
        <v>71</v>
      </c>
      <c r="I847" s="1" t="s">
        <v>117</v>
      </c>
      <c r="J847" s="1">
        <v>2</v>
      </c>
      <c r="K847" s="1">
        <v>1000</v>
      </c>
      <c r="L847" s="1">
        <f t="shared" si="119"/>
        <v>2000</v>
      </c>
      <c r="M847" s="1" t="s">
        <v>29</v>
      </c>
      <c r="N847" s="1" t="s">
        <v>57</v>
      </c>
      <c r="O847" s="1" t="s">
        <v>64</v>
      </c>
      <c r="P847" s="1" t="s">
        <v>85</v>
      </c>
      <c r="Q847" s="1" t="s">
        <v>45</v>
      </c>
      <c r="R847" s="1" t="s">
        <v>46</v>
      </c>
      <c r="S847" s="1" t="s">
        <v>254</v>
      </c>
      <c r="T847" s="1">
        <v>5</v>
      </c>
      <c r="U847" s="1" t="str">
        <f t="shared" si="117"/>
        <v>Keep</v>
      </c>
      <c r="V847" s="1" t="str">
        <f t="shared" si="120"/>
        <v>Ok</v>
      </c>
      <c r="W847" s="1" t="str">
        <f>IF(Raw_Data!K847=0,"Missing","Valid")</f>
        <v>Valid</v>
      </c>
      <c r="X847" s="3" t="str">
        <f t="shared" si="121"/>
        <v>OK</v>
      </c>
      <c r="Y847" s="1" t="str">
        <f t="shared" si="122"/>
        <v>Ok</v>
      </c>
      <c r="Z847" s="1" t="str">
        <f t="shared" si="123"/>
        <v>Ok</v>
      </c>
      <c r="AA847" s="1">
        <f t="shared" si="118"/>
        <v>2000</v>
      </c>
      <c r="AB847" s="1" t="str">
        <f t="shared" si="124"/>
        <v>ok</v>
      </c>
      <c r="AC847" s="1" t="str">
        <f t="shared" si="125"/>
        <v>Damaged</v>
      </c>
    </row>
    <row r="848" spans="1:29" x14ac:dyDescent="0.45">
      <c r="A848" s="1" t="s">
        <v>1347</v>
      </c>
      <c r="B848" s="2" cm="1">
        <f t="array" ref="B848:D848">DATEVALUE(VLOOKUP(A848,Raw_Data!A847:D2847,{2,3,4},0))</f>
        <v>45306</v>
      </c>
      <c r="C848" s="2">
        <v>45304</v>
      </c>
      <c r="D848" s="2">
        <v>45308</v>
      </c>
      <c r="E848" s="1" t="s">
        <v>2541</v>
      </c>
      <c r="F848" s="1" t="s">
        <v>168</v>
      </c>
      <c r="G848" s="1" t="s">
        <v>41</v>
      </c>
      <c r="H848" s="1" t="s">
        <v>27</v>
      </c>
      <c r="I848" s="1" t="s">
        <v>55</v>
      </c>
      <c r="J848" s="1">
        <v>-1</v>
      </c>
      <c r="K848" s="1">
        <v>1000</v>
      </c>
      <c r="L848" s="1">
        <f t="shared" si="119"/>
        <v>-1000</v>
      </c>
      <c r="M848" s="1" t="s">
        <v>63</v>
      </c>
      <c r="N848" s="1" t="s">
        <v>57</v>
      </c>
      <c r="O848" s="1" t="s">
        <v>31</v>
      </c>
      <c r="P848" s="1" t="s">
        <v>58</v>
      </c>
      <c r="Q848" s="1" t="s">
        <v>33</v>
      </c>
      <c r="R848" s="1" t="s">
        <v>46</v>
      </c>
      <c r="S848" s="1" t="s">
        <v>47</v>
      </c>
      <c r="T848" s="1">
        <v>4</v>
      </c>
      <c r="U848" s="1" t="str">
        <f t="shared" si="117"/>
        <v>Keep</v>
      </c>
      <c r="V848" s="1" t="str">
        <f t="shared" si="120"/>
        <v>Fix</v>
      </c>
      <c r="W848" s="1" t="str">
        <f>IF(Raw_Data!K848=0,"Missing","Valid")</f>
        <v>Valid</v>
      </c>
      <c r="X848" s="3" t="str">
        <f t="shared" si="121"/>
        <v>Dispatch Error</v>
      </c>
      <c r="Y848" s="1" t="str">
        <f t="shared" si="122"/>
        <v>Ok</v>
      </c>
      <c r="Z848" s="1" t="str">
        <f t="shared" si="123"/>
        <v>Ok</v>
      </c>
      <c r="AA848" s="1">
        <f t="shared" si="118"/>
        <v>-1000</v>
      </c>
      <c r="AB848" s="1" t="str">
        <f t="shared" si="124"/>
        <v>ok</v>
      </c>
      <c r="AC848" s="1" t="str">
        <f t="shared" si="125"/>
        <v>Late Delivery</v>
      </c>
    </row>
    <row r="849" spans="1:29" x14ac:dyDescent="0.45">
      <c r="A849" s="1" t="s">
        <v>1348</v>
      </c>
      <c r="B849" s="2" cm="1">
        <f t="array" ref="B849:D849">DATEVALUE(VLOOKUP(A849,Raw_Data!A848:D2848,{2,3,4},0))</f>
        <v>45388</v>
      </c>
      <c r="C849" s="2">
        <v>45387</v>
      </c>
      <c r="D849" s="2">
        <v>45392</v>
      </c>
      <c r="E849" s="1" t="s">
        <v>2599</v>
      </c>
      <c r="F849" s="1" t="s">
        <v>2608</v>
      </c>
      <c r="G849" s="1" t="s">
        <v>41</v>
      </c>
      <c r="H849" s="1" t="s">
        <v>71</v>
      </c>
      <c r="I849" s="1" t="s">
        <v>72</v>
      </c>
      <c r="J849" s="1">
        <v>-1</v>
      </c>
      <c r="K849" s="1">
        <v>0</v>
      </c>
      <c r="L849" s="1">
        <f t="shared" si="119"/>
        <v>0</v>
      </c>
      <c r="M849" s="1" t="s">
        <v>2619</v>
      </c>
      <c r="N849" s="1" t="s">
        <v>57</v>
      </c>
      <c r="O849" s="1" t="s">
        <v>79</v>
      </c>
      <c r="P849" s="1" t="s">
        <v>58</v>
      </c>
      <c r="Q849" s="1" t="s">
        <v>33</v>
      </c>
      <c r="R849" s="1" t="s">
        <v>46</v>
      </c>
      <c r="S849" s="1" t="s">
        <v>47</v>
      </c>
      <c r="T849" s="1">
        <v>5</v>
      </c>
      <c r="U849" s="1" t="str">
        <f t="shared" si="117"/>
        <v>Keep</v>
      </c>
      <c r="V849" s="1" t="str">
        <f t="shared" si="120"/>
        <v>Fix</v>
      </c>
      <c r="W849" s="1" t="str">
        <f>IF(Raw_Data!K849=0,"Missing","Valid")</f>
        <v>Missing</v>
      </c>
      <c r="X849" s="3" t="str">
        <f t="shared" si="121"/>
        <v>Dispatch Error</v>
      </c>
      <c r="Y849" s="1" t="str">
        <f t="shared" si="122"/>
        <v>Fix</v>
      </c>
      <c r="Z849" s="1" t="str">
        <f t="shared" si="123"/>
        <v>Ok</v>
      </c>
      <c r="AA849" s="1">
        <f t="shared" si="118"/>
        <v>0</v>
      </c>
      <c r="AB849" s="1" t="str">
        <f t="shared" si="124"/>
        <v>ok</v>
      </c>
      <c r="AC849" s="1" t="str">
        <f t="shared" si="125"/>
        <v>Late Delivery</v>
      </c>
    </row>
    <row r="850" spans="1:29" x14ac:dyDescent="0.45">
      <c r="A850" s="1" t="s">
        <v>1349</v>
      </c>
      <c r="B850" s="2" cm="1">
        <f t="array" ref="B850:D850">DATEVALUE(VLOOKUP(A850,Raw_Data!A849:D2849,{2,3,4},0))</f>
        <v>45368</v>
      </c>
      <c r="C850" s="2">
        <v>45367</v>
      </c>
      <c r="D850" s="2">
        <v>45369</v>
      </c>
      <c r="E850" s="1" t="s">
        <v>2586</v>
      </c>
      <c r="F850" s="1" t="s">
        <v>2606</v>
      </c>
      <c r="G850" s="1" t="s">
        <v>26</v>
      </c>
      <c r="H850" s="1" t="s">
        <v>27</v>
      </c>
      <c r="I850" s="1" t="s">
        <v>28</v>
      </c>
      <c r="J850" s="1">
        <v>2</v>
      </c>
      <c r="K850" s="1">
        <v>1000</v>
      </c>
      <c r="L850" s="1">
        <f t="shared" si="119"/>
        <v>2000</v>
      </c>
      <c r="M850" s="1" t="s">
        <v>56</v>
      </c>
      <c r="N850" s="1" t="s">
        <v>57</v>
      </c>
      <c r="O850" s="1" t="s">
        <v>79</v>
      </c>
      <c r="P850" s="1" t="s">
        <v>58</v>
      </c>
      <c r="Q850" s="1" t="s">
        <v>45</v>
      </c>
      <c r="R850" s="1" t="s">
        <v>34</v>
      </c>
      <c r="S850" s="1" t="s">
        <v>2620</v>
      </c>
      <c r="T850" s="1">
        <v>2</v>
      </c>
      <c r="U850" s="1" t="str">
        <f t="shared" si="117"/>
        <v>Keep</v>
      </c>
      <c r="V850" s="1" t="str">
        <f t="shared" si="120"/>
        <v>Ok</v>
      </c>
      <c r="W850" s="1" t="str">
        <f>IF(Raw_Data!K850=0,"Missing","Valid")</f>
        <v>Valid</v>
      </c>
      <c r="X850" s="3" t="str">
        <f t="shared" si="121"/>
        <v>Dispatch Error</v>
      </c>
      <c r="Y850" s="1" t="str">
        <f t="shared" si="122"/>
        <v>Ok</v>
      </c>
      <c r="Z850" s="1" t="str">
        <f t="shared" si="123"/>
        <v>Ok</v>
      </c>
      <c r="AA850" s="1">
        <f t="shared" si="118"/>
        <v>2000</v>
      </c>
      <c r="AB850" s="1" t="str">
        <f t="shared" si="124"/>
        <v>ok</v>
      </c>
      <c r="AC850" s="1" t="str">
        <f t="shared" si="125"/>
        <v>Not Returned</v>
      </c>
    </row>
    <row r="851" spans="1:29" x14ac:dyDescent="0.45">
      <c r="A851" s="1" t="s">
        <v>1350</v>
      </c>
      <c r="B851" s="2" cm="1">
        <f t="array" ref="B851:D851">DATEVALUE(VLOOKUP(A851,Raw_Data!A850:D2850,{2,3,4},0))</f>
        <v>45452</v>
      </c>
      <c r="C851" s="2">
        <v>45455</v>
      </c>
      <c r="D851" s="2">
        <v>45461</v>
      </c>
      <c r="E851" s="1" t="s">
        <v>2564</v>
      </c>
      <c r="F851" s="1" t="s">
        <v>2609</v>
      </c>
      <c r="G851" s="1" t="s">
        <v>116</v>
      </c>
      <c r="H851" s="1" t="s">
        <v>128</v>
      </c>
      <c r="I851" s="1" t="s">
        <v>129</v>
      </c>
      <c r="J851" s="1">
        <v>3</v>
      </c>
      <c r="K851" s="1">
        <v>500</v>
      </c>
      <c r="L851" s="1">
        <f t="shared" si="119"/>
        <v>1500</v>
      </c>
      <c r="M851" s="1" t="s">
        <v>2619</v>
      </c>
      <c r="N851" s="1" t="s">
        <v>93</v>
      </c>
      <c r="O851" s="1" t="s">
        <v>44</v>
      </c>
      <c r="P851" s="1" t="s">
        <v>85</v>
      </c>
      <c r="Q851" s="1" t="s">
        <v>33</v>
      </c>
      <c r="R851" s="1" t="s">
        <v>2620</v>
      </c>
      <c r="S851" s="1" t="s">
        <v>2620</v>
      </c>
      <c r="T851" s="1">
        <v>6</v>
      </c>
      <c r="U851" s="1" t="str">
        <f t="shared" si="117"/>
        <v>Keep</v>
      </c>
      <c r="V851" s="1" t="str">
        <f t="shared" si="120"/>
        <v>Ok</v>
      </c>
      <c r="W851" s="1" t="str">
        <f>IF(Raw_Data!K851=0,"Missing","Valid")</f>
        <v>Valid</v>
      </c>
      <c r="X851" s="3" t="str">
        <f t="shared" si="121"/>
        <v>OK</v>
      </c>
      <c r="Y851" s="1" t="str">
        <f t="shared" si="122"/>
        <v>Ok</v>
      </c>
      <c r="Z851" s="1" t="str">
        <f t="shared" si="123"/>
        <v>Ok</v>
      </c>
      <c r="AA851" s="1">
        <f t="shared" si="118"/>
        <v>1500</v>
      </c>
      <c r="AB851" s="1" t="str">
        <f t="shared" si="124"/>
        <v>ok</v>
      </c>
      <c r="AC851" s="1" t="str">
        <f t="shared" si="125"/>
        <v>Not Returned</v>
      </c>
    </row>
    <row r="852" spans="1:29" x14ac:dyDescent="0.45">
      <c r="A852" s="1" t="s">
        <v>1351</v>
      </c>
      <c r="B852" s="2" cm="1">
        <f t="array" ref="B852:D852">DATEVALUE(VLOOKUP(A852,Raw_Data!A851:D2851,{2,3,4},0))</f>
        <v>45478</v>
      </c>
      <c r="C852" s="2">
        <v>45479</v>
      </c>
      <c r="D852" s="2">
        <v>45482</v>
      </c>
      <c r="E852" s="1" t="s">
        <v>2537</v>
      </c>
      <c r="F852" s="1" t="s">
        <v>2607</v>
      </c>
      <c r="G852" s="1" t="s">
        <v>41</v>
      </c>
      <c r="H852" s="1" t="s">
        <v>42</v>
      </c>
      <c r="I852" s="1" t="s">
        <v>43</v>
      </c>
      <c r="J852" s="1">
        <v>-1</v>
      </c>
      <c r="K852" s="1">
        <v>0</v>
      </c>
      <c r="L852" s="1">
        <f t="shared" si="119"/>
        <v>0</v>
      </c>
      <c r="M852" s="1" t="s">
        <v>56</v>
      </c>
      <c r="N852" s="1" t="s">
        <v>30</v>
      </c>
      <c r="O852" s="1" t="s">
        <v>79</v>
      </c>
      <c r="P852" s="1" t="s">
        <v>32</v>
      </c>
      <c r="Q852" s="1" t="s">
        <v>45</v>
      </c>
      <c r="R852" s="1" t="s">
        <v>34</v>
      </c>
      <c r="S852" s="1" t="s">
        <v>2620</v>
      </c>
      <c r="T852" s="1">
        <v>3</v>
      </c>
      <c r="U852" s="1" t="str">
        <f t="shared" si="117"/>
        <v>Keep</v>
      </c>
      <c r="V852" s="1" t="str">
        <f t="shared" si="120"/>
        <v>Fix</v>
      </c>
      <c r="W852" s="1" t="str">
        <f>IF(Raw_Data!K852=0,"Missing","Valid")</f>
        <v>Missing</v>
      </c>
      <c r="X852" s="3" t="str">
        <f t="shared" si="121"/>
        <v>OK</v>
      </c>
      <c r="Y852" s="1" t="str">
        <f t="shared" si="122"/>
        <v>Fix</v>
      </c>
      <c r="Z852" s="1" t="str">
        <f t="shared" si="123"/>
        <v>Ok</v>
      </c>
      <c r="AA852" s="1">
        <f t="shared" si="118"/>
        <v>0</v>
      </c>
      <c r="AB852" s="1" t="str">
        <f t="shared" si="124"/>
        <v>ok</v>
      </c>
      <c r="AC852" s="1" t="str">
        <f t="shared" si="125"/>
        <v>Not Returned</v>
      </c>
    </row>
    <row r="853" spans="1:29" x14ac:dyDescent="0.45">
      <c r="A853" s="1" t="s">
        <v>1352</v>
      </c>
      <c r="B853" s="2" cm="1">
        <f t="array" ref="B853:D853">DATEVALUE(VLOOKUP(A853,Raw_Data!A852:D2852,{2,3,4},0))</f>
        <v>45490</v>
      </c>
      <c r="C853" s="2">
        <v>45491</v>
      </c>
      <c r="D853" s="2">
        <v>45492</v>
      </c>
      <c r="E853" s="1" t="s">
        <v>2594</v>
      </c>
      <c r="F853" s="1" t="s">
        <v>2606</v>
      </c>
      <c r="G853" s="1" t="s">
        <v>26</v>
      </c>
      <c r="H853" s="1" t="s">
        <v>27</v>
      </c>
      <c r="I853" s="1" t="s">
        <v>84</v>
      </c>
      <c r="J853" s="1">
        <v>0</v>
      </c>
      <c r="K853" s="1">
        <v>0</v>
      </c>
      <c r="L853" s="1">
        <f t="shared" si="119"/>
        <v>0</v>
      </c>
      <c r="M853" s="1" t="s">
        <v>63</v>
      </c>
      <c r="N853" s="1" t="s">
        <v>57</v>
      </c>
      <c r="O853" s="1" t="s">
        <v>44</v>
      </c>
      <c r="P853" s="1" t="s">
        <v>85</v>
      </c>
      <c r="Q853" s="1" t="s">
        <v>45</v>
      </c>
      <c r="R853" s="1" t="s">
        <v>34</v>
      </c>
      <c r="S853" s="1" t="s">
        <v>2620</v>
      </c>
      <c r="T853" s="1">
        <v>1</v>
      </c>
      <c r="U853" s="1" t="str">
        <f t="shared" si="117"/>
        <v>Keep</v>
      </c>
      <c r="V853" s="1" t="str">
        <f t="shared" si="120"/>
        <v>Fix</v>
      </c>
      <c r="W853" s="1" t="str">
        <f>IF(Raw_Data!K853=0,"Missing","Valid")</f>
        <v>Missing</v>
      </c>
      <c r="X853" s="3" t="str">
        <f t="shared" si="121"/>
        <v>OK</v>
      </c>
      <c r="Y853" s="1" t="str">
        <f t="shared" si="122"/>
        <v>Fix</v>
      </c>
      <c r="Z853" s="1" t="str">
        <f t="shared" si="123"/>
        <v>Ok</v>
      </c>
      <c r="AA853" s="1">
        <f t="shared" si="118"/>
        <v>0</v>
      </c>
      <c r="AB853" s="1" t="str">
        <f t="shared" si="124"/>
        <v>ok</v>
      </c>
      <c r="AC853" s="1" t="str">
        <f t="shared" si="125"/>
        <v>Not Returned</v>
      </c>
    </row>
    <row r="854" spans="1:29" x14ac:dyDescent="0.45">
      <c r="A854" s="1" t="s">
        <v>1353</v>
      </c>
      <c r="B854" s="2" cm="1">
        <f t="array" ref="B854:D854">DATEVALUE(VLOOKUP(A854,Raw_Data!A853:D2853,{2,3,4},0))</f>
        <v>45469</v>
      </c>
      <c r="C854" s="2">
        <v>45470</v>
      </c>
      <c r="D854" s="2">
        <v>45470</v>
      </c>
      <c r="E854" s="1" t="s">
        <v>2596</v>
      </c>
      <c r="F854" s="1" t="s">
        <v>69</v>
      </c>
      <c r="G854" s="1" t="s">
        <v>70</v>
      </c>
      <c r="H854" s="1" t="s">
        <v>27</v>
      </c>
      <c r="I854" s="1" t="s">
        <v>84</v>
      </c>
      <c r="J854" s="1">
        <v>1</v>
      </c>
      <c r="K854" s="1">
        <v>1000</v>
      </c>
      <c r="L854" s="1">
        <f t="shared" si="119"/>
        <v>1000</v>
      </c>
      <c r="M854" s="1" t="s">
        <v>63</v>
      </c>
      <c r="N854" s="1" t="s">
        <v>93</v>
      </c>
      <c r="O854" s="1" t="s">
        <v>31</v>
      </c>
      <c r="P854" s="1" t="s">
        <v>32</v>
      </c>
      <c r="Q854" s="1" t="s">
        <v>33</v>
      </c>
      <c r="R854" s="1" t="s">
        <v>34</v>
      </c>
      <c r="S854" s="1" t="s">
        <v>2620</v>
      </c>
      <c r="T854" s="1">
        <v>0</v>
      </c>
      <c r="U854" s="1" t="str">
        <f t="shared" si="117"/>
        <v>Keep</v>
      </c>
      <c r="V854" s="1" t="str">
        <f t="shared" si="120"/>
        <v>Ok</v>
      </c>
      <c r="W854" s="1" t="str">
        <f>IF(Raw_Data!K854=0,"Missing","Valid")</f>
        <v>Valid</v>
      </c>
      <c r="X854" s="3" t="str">
        <f t="shared" si="121"/>
        <v>OK</v>
      </c>
      <c r="Y854" s="1" t="str">
        <f t="shared" si="122"/>
        <v>Ok</v>
      </c>
      <c r="Z854" s="1" t="str">
        <f t="shared" si="123"/>
        <v>Ok</v>
      </c>
      <c r="AA854" s="1">
        <f t="shared" si="118"/>
        <v>1000</v>
      </c>
      <c r="AB854" s="1" t="str">
        <f t="shared" si="124"/>
        <v>ok</v>
      </c>
      <c r="AC854" s="1" t="str">
        <f t="shared" si="125"/>
        <v>Not Returned</v>
      </c>
    </row>
    <row r="855" spans="1:29" x14ac:dyDescent="0.45">
      <c r="A855" s="1" t="s">
        <v>1354</v>
      </c>
      <c r="B855" s="2" cm="1">
        <f t="array" ref="B855:D855">DATEVALUE(VLOOKUP(A855,Raw_Data!A854:D2854,{2,3,4},0))</f>
        <v>45346</v>
      </c>
      <c r="C855" s="2">
        <v>45347</v>
      </c>
      <c r="D855" s="2">
        <v>45349</v>
      </c>
      <c r="E855" s="1" t="s">
        <v>2600</v>
      </c>
      <c r="F855" s="1" t="s">
        <v>2609</v>
      </c>
      <c r="G855" s="1" t="s">
        <v>116</v>
      </c>
      <c r="H855" s="1" t="s">
        <v>42</v>
      </c>
      <c r="I855" s="1" t="s">
        <v>122</v>
      </c>
      <c r="J855" s="1">
        <v>2</v>
      </c>
      <c r="K855" s="1">
        <v>100</v>
      </c>
      <c r="L855" s="1">
        <f t="shared" si="119"/>
        <v>200</v>
      </c>
      <c r="M855" s="1" t="s">
        <v>29</v>
      </c>
      <c r="N855" s="1" t="s">
        <v>30</v>
      </c>
      <c r="O855" s="1" t="s">
        <v>64</v>
      </c>
      <c r="P855" s="1" t="s">
        <v>58</v>
      </c>
      <c r="Q855" s="1" t="s">
        <v>45</v>
      </c>
      <c r="R855" s="1" t="s">
        <v>46</v>
      </c>
      <c r="S855" s="1" t="s">
        <v>254</v>
      </c>
      <c r="T855" s="1">
        <v>2</v>
      </c>
      <c r="U855" s="1" t="str">
        <f t="shared" si="117"/>
        <v>Keep</v>
      </c>
      <c r="V855" s="1" t="str">
        <f t="shared" si="120"/>
        <v>Ok</v>
      </c>
      <c r="W855" s="1" t="str">
        <f>IF(Raw_Data!K855=0,"Missing","Valid")</f>
        <v>Valid</v>
      </c>
      <c r="X855" s="3" t="str">
        <f t="shared" si="121"/>
        <v>OK</v>
      </c>
      <c r="Y855" s="1" t="str">
        <f t="shared" si="122"/>
        <v>Ok</v>
      </c>
      <c r="Z855" s="1" t="str">
        <f t="shared" si="123"/>
        <v>Ok</v>
      </c>
      <c r="AA855" s="1">
        <f t="shared" si="118"/>
        <v>200</v>
      </c>
      <c r="AB855" s="1" t="str">
        <f t="shared" si="124"/>
        <v>ok</v>
      </c>
      <c r="AC855" s="1" t="str">
        <f t="shared" si="125"/>
        <v>Damaged</v>
      </c>
    </row>
    <row r="856" spans="1:29" x14ac:dyDescent="0.45">
      <c r="A856" s="1" t="s">
        <v>1355</v>
      </c>
      <c r="B856" s="2" cm="1">
        <f t="array" ref="B856:D856">DATEVALUE(VLOOKUP(A856,Raw_Data!A855:D2855,{2,3,4},0))</f>
        <v>45641</v>
      </c>
      <c r="C856" s="2">
        <v>45643</v>
      </c>
      <c r="D856" s="2">
        <v>45646</v>
      </c>
      <c r="E856" s="1" t="s">
        <v>2564</v>
      </c>
      <c r="F856" s="1" t="s">
        <v>2606</v>
      </c>
      <c r="G856" s="1" t="s">
        <v>26</v>
      </c>
      <c r="H856" s="1" t="s">
        <v>27</v>
      </c>
      <c r="I856" s="1" t="s">
        <v>28</v>
      </c>
      <c r="J856" s="1">
        <v>2</v>
      </c>
      <c r="K856" s="1">
        <v>0</v>
      </c>
      <c r="L856" s="1">
        <f t="shared" si="119"/>
        <v>0</v>
      </c>
      <c r="M856" s="1" t="s">
        <v>56</v>
      </c>
      <c r="N856" s="1" t="s">
        <v>93</v>
      </c>
      <c r="O856" s="1" t="s">
        <v>44</v>
      </c>
      <c r="P856" s="1" t="s">
        <v>32</v>
      </c>
      <c r="Q856" s="1" t="s">
        <v>33</v>
      </c>
      <c r="R856" s="1" t="s">
        <v>2620</v>
      </c>
      <c r="S856" s="1" t="s">
        <v>2620</v>
      </c>
      <c r="T856" s="1">
        <v>3</v>
      </c>
      <c r="U856" s="1" t="str">
        <f t="shared" si="117"/>
        <v>Keep</v>
      </c>
      <c r="V856" s="1" t="str">
        <f t="shared" si="120"/>
        <v>Ok</v>
      </c>
      <c r="W856" s="1" t="str">
        <f>IF(Raw_Data!K856=0,"Missing","Valid")</f>
        <v>Missing</v>
      </c>
      <c r="X856" s="3" t="str">
        <f t="shared" si="121"/>
        <v>OK</v>
      </c>
      <c r="Y856" s="1" t="str">
        <f t="shared" si="122"/>
        <v>Fix</v>
      </c>
      <c r="Z856" s="1" t="str">
        <f t="shared" si="123"/>
        <v>Ok</v>
      </c>
      <c r="AA856" s="1">
        <f t="shared" si="118"/>
        <v>0</v>
      </c>
      <c r="AB856" s="1" t="str">
        <f t="shared" si="124"/>
        <v>ok</v>
      </c>
      <c r="AC856" s="1" t="str">
        <f t="shared" si="125"/>
        <v>Not Returned</v>
      </c>
    </row>
    <row r="857" spans="1:29" x14ac:dyDescent="0.45">
      <c r="A857" s="1" t="s">
        <v>1356</v>
      </c>
      <c r="B857" s="2" cm="1">
        <f t="array" ref="B857:D857">DATEVALUE(VLOOKUP(A857,Raw_Data!A856:D2856,{2,3,4},0))</f>
        <v>45309</v>
      </c>
      <c r="C857" s="2">
        <v>45307</v>
      </c>
      <c r="D857" s="2">
        <v>45307</v>
      </c>
      <c r="E857" s="1" t="s">
        <v>2605</v>
      </c>
      <c r="F857" s="1" t="s">
        <v>147</v>
      </c>
      <c r="G857" s="1" t="s">
        <v>147</v>
      </c>
      <c r="H857" s="1" t="s">
        <v>128</v>
      </c>
      <c r="I857" s="1" t="s">
        <v>129</v>
      </c>
      <c r="J857" s="1">
        <v>-1</v>
      </c>
      <c r="K857" s="1">
        <v>1000</v>
      </c>
      <c r="L857" s="1">
        <f t="shared" si="119"/>
        <v>-1000</v>
      </c>
      <c r="M857" s="1" t="s">
        <v>29</v>
      </c>
      <c r="N857" s="1" t="s">
        <v>93</v>
      </c>
      <c r="O857" s="1" t="s">
        <v>31</v>
      </c>
      <c r="P857" s="1" t="s">
        <v>85</v>
      </c>
      <c r="Q857" s="1" t="s">
        <v>45</v>
      </c>
      <c r="R857" s="1" t="s">
        <v>34</v>
      </c>
      <c r="S857" s="1" t="s">
        <v>2620</v>
      </c>
      <c r="T857" s="1">
        <v>0</v>
      </c>
      <c r="U857" s="1" t="str">
        <f t="shared" si="117"/>
        <v>Keep</v>
      </c>
      <c r="V857" s="1" t="str">
        <f t="shared" si="120"/>
        <v>Fix</v>
      </c>
      <c r="W857" s="1" t="str">
        <f>IF(Raw_Data!K857=0,"Missing","Valid")</f>
        <v>Valid</v>
      </c>
      <c r="X857" s="3" t="str">
        <f t="shared" si="121"/>
        <v>Dispatch Error</v>
      </c>
      <c r="Y857" s="1" t="str">
        <f t="shared" si="122"/>
        <v>Ok</v>
      </c>
      <c r="Z857" s="1" t="str">
        <f t="shared" si="123"/>
        <v>Ok</v>
      </c>
      <c r="AA857" s="1">
        <f t="shared" si="118"/>
        <v>-1000</v>
      </c>
      <c r="AB857" s="1" t="str">
        <f t="shared" si="124"/>
        <v>ok</v>
      </c>
      <c r="AC857" s="1" t="str">
        <f t="shared" si="125"/>
        <v>Not Returned</v>
      </c>
    </row>
    <row r="858" spans="1:29" x14ac:dyDescent="0.45">
      <c r="A858" s="1" t="s">
        <v>1357</v>
      </c>
      <c r="B858" s="2" cm="1">
        <f t="array" ref="B858:D858">DATEVALUE(VLOOKUP(A858,Raw_Data!A857:D2857,{2,3,4},0))</f>
        <v>45543</v>
      </c>
      <c r="C858" s="2">
        <v>45541</v>
      </c>
      <c r="D858" s="2">
        <v>45545</v>
      </c>
      <c r="E858" s="1" t="s">
        <v>2560</v>
      </c>
      <c r="F858" s="1" t="s">
        <v>2609</v>
      </c>
      <c r="G858" s="1" t="s">
        <v>116</v>
      </c>
      <c r="H858" s="1" t="s">
        <v>128</v>
      </c>
      <c r="I858" s="1" t="s">
        <v>129</v>
      </c>
      <c r="J858" s="1">
        <v>2</v>
      </c>
      <c r="K858" s="1">
        <v>100</v>
      </c>
      <c r="L858" s="1">
        <f t="shared" si="119"/>
        <v>200</v>
      </c>
      <c r="M858" s="1" t="s">
        <v>29</v>
      </c>
      <c r="N858" s="1" t="s">
        <v>57</v>
      </c>
      <c r="O858" s="1" t="s">
        <v>79</v>
      </c>
      <c r="P858" s="1" t="s">
        <v>85</v>
      </c>
      <c r="Q858" s="1" t="s">
        <v>33</v>
      </c>
      <c r="R858" s="1" t="s">
        <v>46</v>
      </c>
      <c r="S858" s="1" t="s">
        <v>47</v>
      </c>
      <c r="T858" s="1">
        <v>4</v>
      </c>
      <c r="U858" s="1" t="str">
        <f t="shared" si="117"/>
        <v>Keep</v>
      </c>
      <c r="V858" s="1" t="str">
        <f t="shared" si="120"/>
        <v>Ok</v>
      </c>
      <c r="W858" s="1" t="str">
        <f>IF(Raw_Data!K858=0,"Missing","Valid")</f>
        <v>Valid</v>
      </c>
      <c r="X858" s="3" t="str">
        <f t="shared" si="121"/>
        <v>Dispatch Error</v>
      </c>
      <c r="Y858" s="1" t="str">
        <f t="shared" si="122"/>
        <v>Ok</v>
      </c>
      <c r="Z858" s="1" t="str">
        <f t="shared" si="123"/>
        <v>Ok</v>
      </c>
      <c r="AA858" s="1">
        <f t="shared" si="118"/>
        <v>200</v>
      </c>
      <c r="AB858" s="1" t="str">
        <f t="shared" si="124"/>
        <v>ok</v>
      </c>
      <c r="AC858" s="1" t="str">
        <f t="shared" si="125"/>
        <v>Late Delivery</v>
      </c>
    </row>
    <row r="859" spans="1:29" x14ac:dyDescent="0.45">
      <c r="A859" s="1" t="s">
        <v>1358</v>
      </c>
      <c r="B859" s="2" cm="1">
        <f t="array" ref="B859:D859">DATEVALUE(VLOOKUP(A859,Raw_Data!A858:D2858,{2,3,4},0))</f>
        <v>45466</v>
      </c>
      <c r="C859" s="2">
        <v>45466</v>
      </c>
      <c r="D859" s="2">
        <v>45468</v>
      </c>
      <c r="E859" s="1" t="s">
        <v>2527</v>
      </c>
      <c r="F859" s="1" t="s">
        <v>53</v>
      </c>
      <c r="G859" s="1" t="s">
        <v>54</v>
      </c>
      <c r="H859" s="1" t="s">
        <v>27</v>
      </c>
      <c r="I859" s="1" t="s">
        <v>28</v>
      </c>
      <c r="J859" s="1">
        <v>3</v>
      </c>
      <c r="K859" s="1">
        <v>0</v>
      </c>
      <c r="L859" s="1">
        <f t="shared" si="119"/>
        <v>0</v>
      </c>
      <c r="M859" s="1" t="s">
        <v>63</v>
      </c>
      <c r="N859" s="1" t="s">
        <v>30</v>
      </c>
      <c r="O859" s="1" t="s">
        <v>31</v>
      </c>
      <c r="P859" s="1" t="s">
        <v>32</v>
      </c>
      <c r="Q859" s="1" t="s">
        <v>45</v>
      </c>
      <c r="R859" s="1" t="s">
        <v>2620</v>
      </c>
      <c r="S859" s="1" t="s">
        <v>2620</v>
      </c>
      <c r="T859" s="1">
        <v>2</v>
      </c>
      <c r="U859" s="1" t="str">
        <f t="shared" si="117"/>
        <v>Keep</v>
      </c>
      <c r="V859" s="1" t="str">
        <f t="shared" si="120"/>
        <v>Ok</v>
      </c>
      <c r="W859" s="1" t="str">
        <f>IF(Raw_Data!K859=0,"Missing","Valid")</f>
        <v>Missing</v>
      </c>
      <c r="X859" s="3" t="str">
        <f t="shared" si="121"/>
        <v>OK</v>
      </c>
      <c r="Y859" s="1" t="str">
        <f t="shared" si="122"/>
        <v>Fix</v>
      </c>
      <c r="Z859" s="1" t="str">
        <f t="shared" si="123"/>
        <v>Ok</v>
      </c>
      <c r="AA859" s="1">
        <f t="shared" si="118"/>
        <v>0</v>
      </c>
      <c r="AB859" s="1" t="str">
        <f t="shared" si="124"/>
        <v>ok</v>
      </c>
      <c r="AC859" s="1" t="str">
        <f t="shared" si="125"/>
        <v>Not Returned</v>
      </c>
    </row>
    <row r="860" spans="1:29" x14ac:dyDescent="0.45">
      <c r="A860" s="1" t="s">
        <v>1359</v>
      </c>
      <c r="B860" s="2" cm="1">
        <f t="array" ref="B860:D860">DATEVALUE(VLOOKUP(A860,Raw_Data!A859:D2859,{2,3,4},0))</f>
        <v>45526</v>
      </c>
      <c r="C860" s="2">
        <v>45527</v>
      </c>
      <c r="D860" s="2">
        <v>45533</v>
      </c>
      <c r="E860" s="1" t="s">
        <v>2532</v>
      </c>
      <c r="F860" s="1" t="s">
        <v>2608</v>
      </c>
      <c r="G860" s="1" t="s">
        <v>41</v>
      </c>
      <c r="H860" s="1" t="s">
        <v>71</v>
      </c>
      <c r="I860" s="1" t="s">
        <v>92</v>
      </c>
      <c r="J860" s="1">
        <v>2</v>
      </c>
      <c r="K860" s="1">
        <v>500</v>
      </c>
      <c r="L860" s="1">
        <f t="shared" si="119"/>
        <v>1000</v>
      </c>
      <c r="M860" s="1" t="s">
        <v>63</v>
      </c>
      <c r="N860" s="1" t="s">
        <v>57</v>
      </c>
      <c r="O860" s="1" t="s">
        <v>31</v>
      </c>
      <c r="P860" s="1" t="s">
        <v>58</v>
      </c>
      <c r="Q860" s="1" t="s">
        <v>33</v>
      </c>
      <c r="R860" s="1" t="s">
        <v>2620</v>
      </c>
      <c r="S860" s="1" t="s">
        <v>2620</v>
      </c>
      <c r="T860" s="1">
        <v>6</v>
      </c>
      <c r="U860" s="1" t="str">
        <f t="shared" si="117"/>
        <v>Keep</v>
      </c>
      <c r="V860" s="1" t="str">
        <f t="shared" si="120"/>
        <v>Ok</v>
      </c>
      <c r="W860" s="1" t="str">
        <f>IF(Raw_Data!K860=0,"Missing","Valid")</f>
        <v>Valid</v>
      </c>
      <c r="X860" s="3" t="str">
        <f t="shared" si="121"/>
        <v>OK</v>
      </c>
      <c r="Y860" s="1" t="str">
        <f t="shared" si="122"/>
        <v>Ok</v>
      </c>
      <c r="Z860" s="1" t="str">
        <f t="shared" si="123"/>
        <v>Ok</v>
      </c>
      <c r="AA860" s="1">
        <f t="shared" si="118"/>
        <v>1000</v>
      </c>
      <c r="AB860" s="1" t="str">
        <f t="shared" si="124"/>
        <v>ok</v>
      </c>
      <c r="AC860" s="1" t="str">
        <f t="shared" si="125"/>
        <v>Not Returned</v>
      </c>
    </row>
    <row r="861" spans="1:29" x14ac:dyDescent="0.45">
      <c r="A861" s="1" t="s">
        <v>1360</v>
      </c>
      <c r="B861" s="2" cm="1">
        <f t="array" ref="B861:D861">DATEVALUE(VLOOKUP(A861,Raw_Data!A860:D2860,{2,3,4},0))</f>
        <v>45464</v>
      </c>
      <c r="C861" s="2">
        <v>45465</v>
      </c>
      <c r="D861" s="2">
        <v>45469</v>
      </c>
      <c r="E861" s="1" t="s">
        <v>2558</v>
      </c>
      <c r="F861" s="1" t="s">
        <v>53</v>
      </c>
      <c r="G861" s="1" t="s">
        <v>54</v>
      </c>
      <c r="H861" s="1" t="s">
        <v>42</v>
      </c>
      <c r="I861" s="1" t="s">
        <v>122</v>
      </c>
      <c r="J861" s="1">
        <v>2</v>
      </c>
      <c r="K861" s="1">
        <v>1000</v>
      </c>
      <c r="L861" s="1">
        <f t="shared" si="119"/>
        <v>2000</v>
      </c>
      <c r="M861" s="1" t="s">
        <v>2619</v>
      </c>
      <c r="N861" s="1" t="s">
        <v>57</v>
      </c>
      <c r="O861" s="1" t="s">
        <v>44</v>
      </c>
      <c r="P861" s="1" t="s">
        <v>85</v>
      </c>
      <c r="Q861" s="1" t="s">
        <v>33</v>
      </c>
      <c r="R861" s="1" t="s">
        <v>34</v>
      </c>
      <c r="S861" s="1" t="s">
        <v>2620</v>
      </c>
      <c r="T861" s="1">
        <v>4</v>
      </c>
      <c r="U861" s="1" t="str">
        <f t="shared" si="117"/>
        <v>Keep</v>
      </c>
      <c r="V861" s="1" t="str">
        <f t="shared" si="120"/>
        <v>Ok</v>
      </c>
      <c r="W861" s="1" t="str">
        <f>IF(Raw_Data!K861=0,"Missing","Valid")</f>
        <v>Valid</v>
      </c>
      <c r="X861" s="3" t="str">
        <f t="shared" si="121"/>
        <v>OK</v>
      </c>
      <c r="Y861" s="1" t="str">
        <f t="shared" si="122"/>
        <v>Ok</v>
      </c>
      <c r="Z861" s="1" t="str">
        <f t="shared" si="123"/>
        <v>Ok</v>
      </c>
      <c r="AA861" s="1">
        <f t="shared" si="118"/>
        <v>2000</v>
      </c>
      <c r="AB861" s="1" t="str">
        <f t="shared" si="124"/>
        <v>ok</v>
      </c>
      <c r="AC861" s="1" t="str">
        <f t="shared" si="125"/>
        <v>Not Returned</v>
      </c>
    </row>
    <row r="862" spans="1:29" x14ac:dyDescent="0.45">
      <c r="A862" s="1" t="s">
        <v>1361</v>
      </c>
      <c r="B862" s="2" cm="1">
        <f t="array" ref="B862:D862">DATEVALUE(VLOOKUP(A862,Raw_Data!A861:D2861,{2,3,4},0))</f>
        <v>45549</v>
      </c>
      <c r="C862" s="2">
        <v>45550</v>
      </c>
      <c r="D862" s="2">
        <v>45555</v>
      </c>
      <c r="E862" s="1" t="s">
        <v>2539</v>
      </c>
      <c r="F862" s="1" t="s">
        <v>168</v>
      </c>
      <c r="G862" s="1" t="s">
        <v>41</v>
      </c>
      <c r="H862" s="1" t="s">
        <v>71</v>
      </c>
      <c r="I862" s="1" t="s">
        <v>72</v>
      </c>
      <c r="J862" s="1">
        <v>2</v>
      </c>
      <c r="K862" s="1">
        <v>100</v>
      </c>
      <c r="L862" s="1">
        <f t="shared" si="119"/>
        <v>200</v>
      </c>
      <c r="M862" s="1" t="s">
        <v>63</v>
      </c>
      <c r="N862" s="1" t="s">
        <v>57</v>
      </c>
      <c r="O862" s="1" t="s">
        <v>44</v>
      </c>
      <c r="P862" s="1" t="s">
        <v>85</v>
      </c>
      <c r="Q862" s="1" t="s">
        <v>33</v>
      </c>
      <c r="R862" s="1" t="s">
        <v>2620</v>
      </c>
      <c r="S862" s="1" t="s">
        <v>2620</v>
      </c>
      <c r="T862" s="1">
        <v>5</v>
      </c>
      <c r="U862" s="1" t="str">
        <f t="shared" si="117"/>
        <v>Keep</v>
      </c>
      <c r="V862" s="1" t="str">
        <f t="shared" si="120"/>
        <v>Ok</v>
      </c>
      <c r="W862" s="1" t="str">
        <f>IF(Raw_Data!K862=0,"Missing","Valid")</f>
        <v>Valid</v>
      </c>
      <c r="X862" s="3" t="str">
        <f t="shared" si="121"/>
        <v>OK</v>
      </c>
      <c r="Y862" s="1" t="str">
        <f t="shared" si="122"/>
        <v>Ok</v>
      </c>
      <c r="Z862" s="1" t="str">
        <f t="shared" si="123"/>
        <v>Ok</v>
      </c>
      <c r="AA862" s="1">
        <f t="shared" si="118"/>
        <v>200</v>
      </c>
      <c r="AB862" s="1" t="str">
        <f t="shared" si="124"/>
        <v>ok</v>
      </c>
      <c r="AC862" s="1" t="str">
        <f t="shared" si="125"/>
        <v>Not Returned</v>
      </c>
    </row>
    <row r="863" spans="1:29" x14ac:dyDescent="0.45">
      <c r="A863" s="1" t="s">
        <v>1362</v>
      </c>
      <c r="B863" s="2" cm="1">
        <f t="array" ref="B863:D863">DATEVALUE(VLOOKUP(A863,Raw_Data!A862:D2862,{2,3,4},0))</f>
        <v>45542</v>
      </c>
      <c r="C863" s="2">
        <v>45543</v>
      </c>
      <c r="D863" s="2">
        <v>45547</v>
      </c>
      <c r="E863" s="1" t="s">
        <v>2574</v>
      </c>
      <c r="F863" s="1" t="s">
        <v>2607</v>
      </c>
      <c r="G863" s="1" t="s">
        <v>41</v>
      </c>
      <c r="H863" s="1" t="s">
        <v>71</v>
      </c>
      <c r="I863" s="1" t="s">
        <v>72</v>
      </c>
      <c r="J863" s="1">
        <v>2</v>
      </c>
      <c r="K863" s="1">
        <v>100</v>
      </c>
      <c r="L863" s="1">
        <f t="shared" si="119"/>
        <v>200</v>
      </c>
      <c r="M863" s="1" t="s">
        <v>29</v>
      </c>
      <c r="N863" s="1" t="s">
        <v>57</v>
      </c>
      <c r="O863" s="1" t="s">
        <v>31</v>
      </c>
      <c r="P863" s="1" t="s">
        <v>85</v>
      </c>
      <c r="Q863" s="1" t="s">
        <v>33</v>
      </c>
      <c r="R863" s="1" t="s">
        <v>2620</v>
      </c>
      <c r="S863" s="1" t="s">
        <v>2620</v>
      </c>
      <c r="T863" s="1">
        <v>4</v>
      </c>
      <c r="U863" s="1" t="str">
        <f t="shared" si="117"/>
        <v>Keep</v>
      </c>
      <c r="V863" s="1" t="str">
        <f t="shared" si="120"/>
        <v>Ok</v>
      </c>
      <c r="W863" s="1" t="str">
        <f>IF(Raw_Data!K863=0,"Missing","Valid")</f>
        <v>Valid</v>
      </c>
      <c r="X863" s="3" t="str">
        <f t="shared" si="121"/>
        <v>OK</v>
      </c>
      <c r="Y863" s="1" t="str">
        <f t="shared" si="122"/>
        <v>Ok</v>
      </c>
      <c r="Z863" s="1" t="str">
        <f t="shared" si="123"/>
        <v>Ok</v>
      </c>
      <c r="AA863" s="1">
        <f t="shared" si="118"/>
        <v>200</v>
      </c>
      <c r="AB863" s="1" t="str">
        <f t="shared" si="124"/>
        <v>ok</v>
      </c>
      <c r="AC863" s="1" t="str">
        <f t="shared" si="125"/>
        <v>Not Returned</v>
      </c>
    </row>
    <row r="864" spans="1:29" x14ac:dyDescent="0.45">
      <c r="A864" s="1" t="s">
        <v>1363</v>
      </c>
      <c r="B864" s="2" cm="1">
        <f t="array" ref="B864:D864">DATEVALUE(VLOOKUP(A864,Raw_Data!A863:D2863,{2,3,4},0))</f>
        <v>45613</v>
      </c>
      <c r="C864" s="2">
        <v>45616</v>
      </c>
      <c r="D864" s="2">
        <v>45615</v>
      </c>
      <c r="E864" s="1" t="s">
        <v>2553</v>
      </c>
      <c r="F864" s="1" t="s">
        <v>147</v>
      </c>
      <c r="G864" s="1" t="s">
        <v>147</v>
      </c>
      <c r="H864" s="1" t="s">
        <v>42</v>
      </c>
      <c r="I864" s="1" t="s">
        <v>78</v>
      </c>
      <c r="J864" s="1">
        <v>0</v>
      </c>
      <c r="K864" s="1">
        <v>2000</v>
      </c>
      <c r="L864" s="1">
        <f t="shared" si="119"/>
        <v>0</v>
      </c>
      <c r="M864" s="1" t="s">
        <v>63</v>
      </c>
      <c r="N864" s="1" t="s">
        <v>57</v>
      </c>
      <c r="O864" s="1" t="s">
        <v>79</v>
      </c>
      <c r="P864" s="1" t="s">
        <v>32</v>
      </c>
      <c r="Q864" s="1" t="s">
        <v>33</v>
      </c>
      <c r="R864" s="1" t="s">
        <v>2620</v>
      </c>
      <c r="S864" s="1" t="s">
        <v>2620</v>
      </c>
      <c r="T864" s="1">
        <v>-1</v>
      </c>
      <c r="U864" s="1" t="str">
        <f t="shared" si="117"/>
        <v>Keep</v>
      </c>
      <c r="V864" s="1" t="str">
        <f t="shared" si="120"/>
        <v>Fix</v>
      </c>
      <c r="W864" s="1" t="str">
        <f>IF(Raw_Data!K864=0,"Missing","Valid")</f>
        <v>Valid</v>
      </c>
      <c r="X864" s="3" t="str">
        <f t="shared" si="121"/>
        <v>Delivery Before Dispatch</v>
      </c>
      <c r="Y864" s="1" t="str">
        <f t="shared" si="122"/>
        <v>Ok</v>
      </c>
      <c r="Z864" s="1" t="str">
        <f t="shared" si="123"/>
        <v>Ok</v>
      </c>
      <c r="AA864" s="1">
        <f t="shared" si="118"/>
        <v>0</v>
      </c>
      <c r="AB864" s="1" t="str">
        <f t="shared" si="124"/>
        <v>ok</v>
      </c>
      <c r="AC864" s="1" t="str">
        <f t="shared" si="125"/>
        <v>Not Returned</v>
      </c>
    </row>
    <row r="865" spans="1:29" x14ac:dyDescent="0.45">
      <c r="A865" s="1" t="s">
        <v>1364</v>
      </c>
      <c r="B865" s="2" cm="1">
        <f t="array" ref="B865:D865">DATEVALUE(VLOOKUP(A865,Raw_Data!A864:D2864,{2,3,4},0))</f>
        <v>45416</v>
      </c>
      <c r="C865" s="2">
        <v>45416</v>
      </c>
      <c r="D865" s="2">
        <v>45419</v>
      </c>
      <c r="E865" s="1" t="s">
        <v>2545</v>
      </c>
      <c r="F865" s="1" t="s">
        <v>2608</v>
      </c>
      <c r="G865" s="1" t="s">
        <v>41</v>
      </c>
      <c r="H865" s="1" t="s">
        <v>71</v>
      </c>
      <c r="I865" s="1" t="s">
        <v>92</v>
      </c>
      <c r="J865" s="1">
        <v>3</v>
      </c>
      <c r="K865" s="1">
        <v>0</v>
      </c>
      <c r="L865" s="1">
        <f t="shared" si="119"/>
        <v>0</v>
      </c>
      <c r="M865" s="1" t="s">
        <v>56</v>
      </c>
      <c r="N865" s="1" t="s">
        <v>57</v>
      </c>
      <c r="O865" s="1" t="s">
        <v>79</v>
      </c>
      <c r="P865" s="1" t="s">
        <v>32</v>
      </c>
      <c r="Q865" s="1" t="s">
        <v>33</v>
      </c>
      <c r="R865" s="1" t="s">
        <v>34</v>
      </c>
      <c r="S865" s="1" t="s">
        <v>2620</v>
      </c>
      <c r="T865" s="1">
        <v>3</v>
      </c>
      <c r="U865" s="1" t="str">
        <f t="shared" si="117"/>
        <v>Keep</v>
      </c>
      <c r="V865" s="1" t="str">
        <f t="shared" si="120"/>
        <v>Ok</v>
      </c>
      <c r="W865" s="1" t="str">
        <f>IF(Raw_Data!K865=0,"Missing","Valid")</f>
        <v>Missing</v>
      </c>
      <c r="X865" s="3" t="str">
        <f t="shared" si="121"/>
        <v>OK</v>
      </c>
      <c r="Y865" s="1" t="str">
        <f t="shared" si="122"/>
        <v>Fix</v>
      </c>
      <c r="Z865" s="1" t="str">
        <f t="shared" si="123"/>
        <v>Ok</v>
      </c>
      <c r="AA865" s="1">
        <f t="shared" si="118"/>
        <v>0</v>
      </c>
      <c r="AB865" s="1" t="str">
        <f t="shared" si="124"/>
        <v>ok</v>
      </c>
      <c r="AC865" s="1" t="str">
        <f t="shared" si="125"/>
        <v>Not Returned</v>
      </c>
    </row>
    <row r="866" spans="1:29" x14ac:dyDescent="0.45">
      <c r="A866" s="1" t="s">
        <v>1365</v>
      </c>
      <c r="B866" s="2" cm="1">
        <f t="array" ref="B866:D866">DATEVALUE(VLOOKUP(A866,Raw_Data!A865:D2865,{2,3,4},0))</f>
        <v>45469</v>
      </c>
      <c r="C866" s="2">
        <v>45469</v>
      </c>
      <c r="D866" s="2">
        <v>45469</v>
      </c>
      <c r="E866" s="1" t="s">
        <v>2535</v>
      </c>
      <c r="F866" s="1" t="s">
        <v>168</v>
      </c>
      <c r="G866" s="1" t="s">
        <v>41</v>
      </c>
      <c r="H866" s="1" t="s">
        <v>128</v>
      </c>
      <c r="I866" s="1" t="s">
        <v>231</v>
      </c>
      <c r="J866" s="1">
        <v>3</v>
      </c>
      <c r="K866" s="1">
        <v>1000</v>
      </c>
      <c r="L866" s="1">
        <f t="shared" si="119"/>
        <v>3000</v>
      </c>
      <c r="M866" s="1" t="s">
        <v>2619</v>
      </c>
      <c r="N866" s="1" t="s">
        <v>57</v>
      </c>
      <c r="O866" s="1" t="s">
        <v>31</v>
      </c>
      <c r="P866" s="1" t="s">
        <v>85</v>
      </c>
      <c r="Q866" s="1" t="s">
        <v>45</v>
      </c>
      <c r="R866" s="1" t="s">
        <v>2620</v>
      </c>
      <c r="S866" s="1" t="s">
        <v>2620</v>
      </c>
      <c r="T866" s="1">
        <v>0</v>
      </c>
      <c r="U866" s="1" t="str">
        <f t="shared" si="117"/>
        <v>Keep</v>
      </c>
      <c r="V866" s="1" t="str">
        <f t="shared" si="120"/>
        <v>Ok</v>
      </c>
      <c r="W866" s="1" t="str">
        <f>IF(Raw_Data!K866=0,"Missing","Valid")</f>
        <v>Valid</v>
      </c>
      <c r="X866" s="3" t="str">
        <f t="shared" si="121"/>
        <v>OK</v>
      </c>
      <c r="Y866" s="1" t="str">
        <f t="shared" si="122"/>
        <v>Ok</v>
      </c>
      <c r="Z866" s="1" t="str">
        <f t="shared" si="123"/>
        <v>Ok</v>
      </c>
      <c r="AA866" s="1">
        <f t="shared" si="118"/>
        <v>3000</v>
      </c>
      <c r="AB866" s="1" t="str">
        <f t="shared" si="124"/>
        <v>ok</v>
      </c>
      <c r="AC866" s="1" t="str">
        <f t="shared" si="125"/>
        <v>Not Returned</v>
      </c>
    </row>
    <row r="867" spans="1:29" x14ac:dyDescent="0.45">
      <c r="A867" s="1" t="s">
        <v>1366</v>
      </c>
      <c r="B867" s="2" cm="1">
        <f t="array" ref="B867:D867">DATEVALUE(VLOOKUP(A867,Raw_Data!A866:D2866,{2,3,4},0))</f>
        <v>45451</v>
      </c>
      <c r="C867" s="2">
        <v>45454</v>
      </c>
      <c r="D867" s="2">
        <v>45455</v>
      </c>
      <c r="E867" s="1" t="s">
        <v>2549</v>
      </c>
      <c r="F867" s="1" t="s">
        <v>69</v>
      </c>
      <c r="G867" s="1" t="s">
        <v>70</v>
      </c>
      <c r="H867" s="1" t="s">
        <v>128</v>
      </c>
      <c r="I867" s="1" t="s">
        <v>169</v>
      </c>
      <c r="J867" s="1">
        <v>1</v>
      </c>
      <c r="K867" s="1">
        <v>500</v>
      </c>
      <c r="L867" s="1">
        <f t="shared" si="119"/>
        <v>500</v>
      </c>
      <c r="M867" s="1" t="s">
        <v>2619</v>
      </c>
      <c r="N867" s="1" t="s">
        <v>93</v>
      </c>
      <c r="O867" s="1" t="s">
        <v>31</v>
      </c>
      <c r="P867" s="1" t="s">
        <v>85</v>
      </c>
      <c r="Q867" s="1" t="s">
        <v>33</v>
      </c>
      <c r="R867" s="1" t="s">
        <v>2620</v>
      </c>
      <c r="S867" s="1" t="s">
        <v>2620</v>
      </c>
      <c r="T867" s="1">
        <v>1</v>
      </c>
      <c r="U867" s="1" t="str">
        <f t="shared" si="117"/>
        <v>Keep</v>
      </c>
      <c r="V867" s="1" t="str">
        <f t="shared" si="120"/>
        <v>Ok</v>
      </c>
      <c r="W867" s="1" t="str">
        <f>IF(Raw_Data!K867=0,"Missing","Valid")</f>
        <v>Valid</v>
      </c>
      <c r="X867" s="3" t="str">
        <f t="shared" si="121"/>
        <v>OK</v>
      </c>
      <c r="Y867" s="1" t="str">
        <f t="shared" si="122"/>
        <v>Ok</v>
      </c>
      <c r="Z867" s="1" t="str">
        <f t="shared" si="123"/>
        <v>Ok</v>
      </c>
      <c r="AA867" s="1">
        <f t="shared" si="118"/>
        <v>500</v>
      </c>
      <c r="AB867" s="1" t="str">
        <f t="shared" si="124"/>
        <v>ok</v>
      </c>
      <c r="AC867" s="1" t="str">
        <f t="shared" si="125"/>
        <v>Not Returned</v>
      </c>
    </row>
    <row r="868" spans="1:29" x14ac:dyDescent="0.45">
      <c r="A868" s="1" t="s">
        <v>1367</v>
      </c>
      <c r="B868" s="2" cm="1">
        <f t="array" ref="B868:D868">DATEVALUE(VLOOKUP(A868,Raw_Data!A867:D2867,{2,3,4},0))</f>
        <v>45531</v>
      </c>
      <c r="C868" s="2">
        <v>45533</v>
      </c>
      <c r="D868" s="2">
        <v>45532</v>
      </c>
      <c r="E868" s="1" t="s">
        <v>2603</v>
      </c>
      <c r="F868" s="1" t="s">
        <v>2608</v>
      </c>
      <c r="G868" s="1" t="s">
        <v>41</v>
      </c>
      <c r="H868" s="1" t="s">
        <v>128</v>
      </c>
      <c r="I868" s="1" t="s">
        <v>231</v>
      </c>
      <c r="J868" s="1">
        <v>-1</v>
      </c>
      <c r="K868" s="1">
        <v>500</v>
      </c>
      <c r="L868" s="1">
        <f t="shared" si="119"/>
        <v>-500</v>
      </c>
      <c r="M868" s="1" t="s">
        <v>56</v>
      </c>
      <c r="N868" s="1" t="s">
        <v>57</v>
      </c>
      <c r="O868" s="1" t="s">
        <v>79</v>
      </c>
      <c r="P868" s="1" t="s">
        <v>85</v>
      </c>
      <c r="Q868" s="1" t="s">
        <v>45</v>
      </c>
      <c r="R868" s="1" t="s">
        <v>2620</v>
      </c>
      <c r="S868" s="1" t="s">
        <v>2620</v>
      </c>
      <c r="T868" s="1">
        <v>-1</v>
      </c>
      <c r="U868" s="1" t="str">
        <f t="shared" si="117"/>
        <v>Keep</v>
      </c>
      <c r="V868" s="1" t="str">
        <f t="shared" si="120"/>
        <v>Fix</v>
      </c>
      <c r="W868" s="1" t="str">
        <f>IF(Raw_Data!K868=0,"Missing","Valid")</f>
        <v>Valid</v>
      </c>
      <c r="X868" s="3" t="str">
        <f t="shared" si="121"/>
        <v>Delivery Before Dispatch</v>
      </c>
      <c r="Y868" s="1" t="str">
        <f t="shared" si="122"/>
        <v>Ok</v>
      </c>
      <c r="Z868" s="1" t="str">
        <f t="shared" si="123"/>
        <v>Ok</v>
      </c>
      <c r="AA868" s="1">
        <f t="shared" si="118"/>
        <v>-500</v>
      </c>
      <c r="AB868" s="1" t="str">
        <f t="shared" si="124"/>
        <v>ok</v>
      </c>
      <c r="AC868" s="1" t="str">
        <f t="shared" si="125"/>
        <v>Wrong</v>
      </c>
    </row>
    <row r="869" spans="1:29" x14ac:dyDescent="0.45">
      <c r="A869" s="1" t="s">
        <v>1368</v>
      </c>
      <c r="B869" s="2" cm="1">
        <f t="array" ref="B869:D869">DATEVALUE(VLOOKUP(A869,Raw_Data!A868:D2868,{2,3,4},0))</f>
        <v>45651</v>
      </c>
      <c r="C869" s="2">
        <v>45652</v>
      </c>
      <c r="D869" s="2">
        <v>45652</v>
      </c>
      <c r="E869" s="1" t="s">
        <v>2530</v>
      </c>
      <c r="F869" s="1" t="s">
        <v>2606</v>
      </c>
      <c r="G869" s="1" t="s">
        <v>26</v>
      </c>
      <c r="H869" s="1" t="s">
        <v>42</v>
      </c>
      <c r="I869" s="1" t="s">
        <v>122</v>
      </c>
      <c r="J869" s="1">
        <v>-1</v>
      </c>
      <c r="K869" s="1">
        <v>2000</v>
      </c>
      <c r="L869" s="1">
        <f t="shared" si="119"/>
        <v>-2000</v>
      </c>
      <c r="M869" s="1" t="s">
        <v>2619</v>
      </c>
      <c r="N869" s="1" t="s">
        <v>57</v>
      </c>
      <c r="O869" s="1" t="s">
        <v>79</v>
      </c>
      <c r="P869" s="1" t="s">
        <v>32</v>
      </c>
      <c r="Q869" s="1" t="s">
        <v>33</v>
      </c>
      <c r="R869" s="1" t="s">
        <v>2620</v>
      </c>
      <c r="S869" s="1" t="s">
        <v>2620</v>
      </c>
      <c r="T869" s="1">
        <v>0</v>
      </c>
      <c r="U869" s="1" t="str">
        <f t="shared" si="117"/>
        <v>Keep</v>
      </c>
      <c r="V869" s="1" t="str">
        <f t="shared" si="120"/>
        <v>Fix</v>
      </c>
      <c r="W869" s="1" t="str">
        <f>IF(Raw_Data!K869=0,"Missing","Valid")</f>
        <v>Valid</v>
      </c>
      <c r="X869" s="3" t="str">
        <f t="shared" si="121"/>
        <v>OK</v>
      </c>
      <c r="Y869" s="1" t="str">
        <f t="shared" si="122"/>
        <v>Ok</v>
      </c>
      <c r="Z869" s="1" t="str">
        <f t="shared" si="123"/>
        <v>Ok</v>
      </c>
      <c r="AA869" s="1">
        <f t="shared" si="118"/>
        <v>-2000</v>
      </c>
      <c r="AB869" s="1" t="str">
        <f t="shared" si="124"/>
        <v>ok</v>
      </c>
      <c r="AC869" s="1" t="str">
        <f t="shared" si="125"/>
        <v>Wrong</v>
      </c>
    </row>
    <row r="870" spans="1:29" x14ac:dyDescent="0.45">
      <c r="A870" s="1" t="s">
        <v>1369</v>
      </c>
      <c r="B870" s="2" cm="1">
        <f t="array" ref="B870:D870">DATEVALUE(VLOOKUP(A870,Raw_Data!A869:D2869,{2,3,4},0))</f>
        <v>45415</v>
      </c>
      <c r="C870" s="2">
        <v>45413</v>
      </c>
      <c r="D870" s="2">
        <v>45414</v>
      </c>
      <c r="E870" s="1" t="s">
        <v>2542</v>
      </c>
      <c r="F870" s="1" t="s">
        <v>147</v>
      </c>
      <c r="G870" s="1" t="s">
        <v>147</v>
      </c>
      <c r="H870" s="1" t="s">
        <v>71</v>
      </c>
      <c r="I870" s="1" t="s">
        <v>72</v>
      </c>
      <c r="J870" s="1">
        <v>3</v>
      </c>
      <c r="K870" s="1">
        <v>500</v>
      </c>
      <c r="L870" s="1">
        <f t="shared" si="119"/>
        <v>1500</v>
      </c>
      <c r="M870" s="1" t="s">
        <v>29</v>
      </c>
      <c r="N870" s="1" t="s">
        <v>57</v>
      </c>
      <c r="O870" s="1" t="s">
        <v>64</v>
      </c>
      <c r="P870" s="1" t="s">
        <v>58</v>
      </c>
      <c r="Q870" s="1" t="s">
        <v>33</v>
      </c>
      <c r="R870" s="1" t="s">
        <v>46</v>
      </c>
      <c r="S870" s="1" t="s">
        <v>47</v>
      </c>
      <c r="T870" s="1">
        <v>1</v>
      </c>
      <c r="U870" s="1" t="str">
        <f t="shared" si="117"/>
        <v>Keep</v>
      </c>
      <c r="V870" s="1" t="str">
        <f t="shared" si="120"/>
        <v>Ok</v>
      </c>
      <c r="W870" s="1" t="str">
        <f>IF(Raw_Data!K870=0,"Missing","Valid")</f>
        <v>Valid</v>
      </c>
      <c r="X870" s="3" t="str">
        <f t="shared" si="121"/>
        <v>Dispatch Error</v>
      </c>
      <c r="Y870" s="1" t="str">
        <f t="shared" si="122"/>
        <v>Ok</v>
      </c>
      <c r="Z870" s="1" t="str">
        <f t="shared" si="123"/>
        <v>Ok</v>
      </c>
      <c r="AA870" s="1">
        <f t="shared" si="118"/>
        <v>1500</v>
      </c>
      <c r="AB870" s="1" t="str">
        <f t="shared" si="124"/>
        <v>ok</v>
      </c>
      <c r="AC870" s="1" t="str">
        <f t="shared" si="125"/>
        <v>Late Delivery</v>
      </c>
    </row>
    <row r="871" spans="1:29" x14ac:dyDescent="0.45">
      <c r="A871" s="1" t="s">
        <v>1370</v>
      </c>
      <c r="B871" s="2" cm="1">
        <f t="array" ref="B871:D871">DATEVALUE(VLOOKUP(A871,Raw_Data!A870:D2870,{2,3,4},0))</f>
        <v>45559</v>
      </c>
      <c r="C871" s="2">
        <v>45559</v>
      </c>
      <c r="D871" s="2">
        <v>45563</v>
      </c>
      <c r="E871" s="1" t="s">
        <v>2559</v>
      </c>
      <c r="F871" s="1" t="s">
        <v>53</v>
      </c>
      <c r="G871" s="1" t="s">
        <v>54</v>
      </c>
      <c r="H871" s="1" t="s">
        <v>128</v>
      </c>
      <c r="I871" s="1" t="s">
        <v>231</v>
      </c>
      <c r="J871" s="1">
        <v>2</v>
      </c>
      <c r="K871" s="1">
        <v>100</v>
      </c>
      <c r="L871" s="1">
        <f t="shared" si="119"/>
        <v>200</v>
      </c>
      <c r="M871" s="1" t="s">
        <v>2619</v>
      </c>
      <c r="N871" s="1" t="s">
        <v>57</v>
      </c>
      <c r="O871" s="1" t="s">
        <v>31</v>
      </c>
      <c r="P871" s="1" t="s">
        <v>58</v>
      </c>
      <c r="Q871" s="1" t="s">
        <v>33</v>
      </c>
      <c r="R871" s="1" t="s">
        <v>2620</v>
      </c>
      <c r="S871" s="1" t="s">
        <v>2620</v>
      </c>
      <c r="T871" s="1">
        <v>4</v>
      </c>
      <c r="U871" s="1" t="str">
        <f t="shared" si="117"/>
        <v>Keep</v>
      </c>
      <c r="V871" s="1" t="str">
        <f t="shared" si="120"/>
        <v>Ok</v>
      </c>
      <c r="W871" s="1" t="str">
        <f>IF(Raw_Data!K871=0,"Missing","Valid")</f>
        <v>Valid</v>
      </c>
      <c r="X871" s="3" t="str">
        <f t="shared" si="121"/>
        <v>OK</v>
      </c>
      <c r="Y871" s="1" t="str">
        <f t="shared" si="122"/>
        <v>Ok</v>
      </c>
      <c r="Z871" s="1" t="str">
        <f t="shared" si="123"/>
        <v>Ok</v>
      </c>
      <c r="AA871" s="1">
        <f t="shared" si="118"/>
        <v>200</v>
      </c>
      <c r="AB871" s="1" t="str">
        <f t="shared" si="124"/>
        <v>ok</v>
      </c>
      <c r="AC871" s="1" t="str">
        <f t="shared" si="125"/>
        <v>Not Returned</v>
      </c>
    </row>
    <row r="872" spans="1:29" x14ac:dyDescent="0.45">
      <c r="A872" s="1" t="s">
        <v>1371</v>
      </c>
      <c r="B872" s="2" cm="1">
        <f t="array" ref="B872:D872">DATEVALUE(VLOOKUP(A872,Raw_Data!A871:D2871,{2,3,4},0))</f>
        <v>45449</v>
      </c>
      <c r="C872" s="2">
        <v>45447</v>
      </c>
      <c r="D872" s="2">
        <v>45451</v>
      </c>
      <c r="E872" s="1" t="s">
        <v>2559</v>
      </c>
      <c r="F872" s="1" t="s">
        <v>147</v>
      </c>
      <c r="G872" s="1" t="s">
        <v>147</v>
      </c>
      <c r="H872" s="1" t="s">
        <v>71</v>
      </c>
      <c r="I872" s="1" t="s">
        <v>72</v>
      </c>
      <c r="J872" s="1">
        <v>-1</v>
      </c>
      <c r="K872" s="1">
        <v>100</v>
      </c>
      <c r="L872" s="1">
        <f t="shared" si="119"/>
        <v>-100</v>
      </c>
      <c r="M872" s="1" t="s">
        <v>56</v>
      </c>
      <c r="N872" s="1" t="s">
        <v>57</v>
      </c>
      <c r="O872" s="1" t="s">
        <v>64</v>
      </c>
      <c r="P872" s="1" t="s">
        <v>85</v>
      </c>
      <c r="Q872" s="1" t="s">
        <v>33</v>
      </c>
      <c r="R872" s="1" t="s">
        <v>46</v>
      </c>
      <c r="S872" s="1" t="s">
        <v>2621</v>
      </c>
      <c r="T872" s="1">
        <v>4</v>
      </c>
      <c r="U872" s="1" t="str">
        <f t="shared" si="117"/>
        <v>Keep</v>
      </c>
      <c r="V872" s="1" t="str">
        <f t="shared" si="120"/>
        <v>Fix</v>
      </c>
      <c r="W872" s="1" t="str">
        <f>IF(Raw_Data!K872=0,"Missing","Valid")</f>
        <v>Valid</v>
      </c>
      <c r="X872" s="3" t="str">
        <f t="shared" si="121"/>
        <v>Dispatch Error</v>
      </c>
      <c r="Y872" s="1" t="str">
        <f t="shared" si="122"/>
        <v>Ok</v>
      </c>
      <c r="Z872" s="1" t="str">
        <f t="shared" si="123"/>
        <v>Ok</v>
      </c>
      <c r="AA872" s="1">
        <f t="shared" si="118"/>
        <v>-100</v>
      </c>
      <c r="AB872" s="1" t="str">
        <f t="shared" si="124"/>
        <v>ok</v>
      </c>
      <c r="AC872" s="1" t="str">
        <f t="shared" si="125"/>
        <v>Unknwon</v>
      </c>
    </row>
    <row r="873" spans="1:29" x14ac:dyDescent="0.45">
      <c r="A873" s="1" t="s">
        <v>1372</v>
      </c>
      <c r="B873" s="2" cm="1">
        <f t="array" ref="B873:D873">DATEVALUE(VLOOKUP(A873,Raw_Data!A872:D2872,{2,3,4},0))</f>
        <v>45455</v>
      </c>
      <c r="C873" s="2">
        <v>45455</v>
      </c>
      <c r="D873" s="2">
        <v>45457</v>
      </c>
      <c r="E873" s="1" t="s">
        <v>2605</v>
      </c>
      <c r="F873" s="1" t="s">
        <v>147</v>
      </c>
      <c r="G873" s="1" t="s">
        <v>147</v>
      </c>
      <c r="H873" s="1" t="s">
        <v>27</v>
      </c>
      <c r="I873" s="1" t="s">
        <v>55</v>
      </c>
      <c r="J873" s="1">
        <v>0</v>
      </c>
      <c r="K873" s="1">
        <v>1000</v>
      </c>
      <c r="L873" s="1">
        <f t="shared" si="119"/>
        <v>0</v>
      </c>
      <c r="M873" s="1" t="s">
        <v>56</v>
      </c>
      <c r="N873" s="1" t="s">
        <v>93</v>
      </c>
      <c r="O873" s="1" t="s">
        <v>31</v>
      </c>
      <c r="P873" s="1" t="s">
        <v>32</v>
      </c>
      <c r="Q873" s="1" t="s">
        <v>33</v>
      </c>
      <c r="R873" s="1" t="s">
        <v>34</v>
      </c>
      <c r="S873" s="1" t="s">
        <v>2620</v>
      </c>
      <c r="T873" s="1">
        <v>2</v>
      </c>
      <c r="U873" s="1" t="str">
        <f t="shared" si="117"/>
        <v>Keep</v>
      </c>
      <c r="V873" s="1" t="str">
        <f t="shared" si="120"/>
        <v>Fix</v>
      </c>
      <c r="W873" s="1" t="str">
        <f>IF(Raw_Data!K873=0,"Missing","Valid")</f>
        <v>Valid</v>
      </c>
      <c r="X873" s="3" t="str">
        <f t="shared" si="121"/>
        <v>OK</v>
      </c>
      <c r="Y873" s="1" t="str">
        <f t="shared" si="122"/>
        <v>Ok</v>
      </c>
      <c r="Z873" s="1" t="str">
        <f t="shared" si="123"/>
        <v>Ok</v>
      </c>
      <c r="AA873" s="1">
        <f t="shared" si="118"/>
        <v>0</v>
      </c>
      <c r="AB873" s="1" t="str">
        <f t="shared" si="124"/>
        <v>ok</v>
      </c>
      <c r="AC873" s="1" t="str">
        <f t="shared" si="125"/>
        <v>Not Returned</v>
      </c>
    </row>
    <row r="874" spans="1:29" x14ac:dyDescent="0.45">
      <c r="A874" s="1" t="s">
        <v>1373</v>
      </c>
      <c r="B874" s="2" cm="1">
        <f t="array" ref="B874:D874">DATEVALUE(VLOOKUP(A874,Raw_Data!A873:D2873,{2,3,4},0))</f>
        <v>45520</v>
      </c>
      <c r="C874" s="2">
        <v>45519</v>
      </c>
      <c r="D874" s="2">
        <v>45526</v>
      </c>
      <c r="E874" s="1" t="s">
        <v>2557</v>
      </c>
      <c r="F874" s="1" t="s">
        <v>168</v>
      </c>
      <c r="G874" s="1" t="s">
        <v>41</v>
      </c>
      <c r="H874" s="1" t="s">
        <v>42</v>
      </c>
      <c r="I874" s="1" t="s">
        <v>43</v>
      </c>
      <c r="J874" s="1">
        <v>-1</v>
      </c>
      <c r="K874" s="1">
        <v>100</v>
      </c>
      <c r="L874" s="1">
        <f t="shared" si="119"/>
        <v>-100</v>
      </c>
      <c r="M874" s="1" t="s">
        <v>56</v>
      </c>
      <c r="N874" s="1" t="s">
        <v>93</v>
      </c>
      <c r="O874" s="1" t="s">
        <v>64</v>
      </c>
      <c r="P874" s="1" t="s">
        <v>85</v>
      </c>
      <c r="Q874" s="1" t="s">
        <v>33</v>
      </c>
      <c r="R874" s="1" t="s">
        <v>34</v>
      </c>
      <c r="S874" s="1" t="s">
        <v>2620</v>
      </c>
      <c r="T874" s="1">
        <v>7</v>
      </c>
      <c r="U874" s="1" t="str">
        <f t="shared" si="117"/>
        <v>Keep</v>
      </c>
      <c r="V874" s="1" t="str">
        <f t="shared" si="120"/>
        <v>Fix</v>
      </c>
      <c r="W874" s="1" t="str">
        <f>IF(Raw_Data!K874=0,"Missing","Valid")</f>
        <v>Valid</v>
      </c>
      <c r="X874" s="3" t="str">
        <f t="shared" si="121"/>
        <v>Dispatch Error</v>
      </c>
      <c r="Y874" s="1" t="str">
        <f t="shared" si="122"/>
        <v>Ok</v>
      </c>
      <c r="Z874" s="1" t="str">
        <f t="shared" si="123"/>
        <v>Ok</v>
      </c>
      <c r="AA874" s="1">
        <f t="shared" si="118"/>
        <v>-100</v>
      </c>
      <c r="AB874" s="1" t="str">
        <f t="shared" si="124"/>
        <v>ok</v>
      </c>
      <c r="AC874" s="1" t="str">
        <f t="shared" si="125"/>
        <v>Not Returned</v>
      </c>
    </row>
    <row r="875" spans="1:29" x14ac:dyDescent="0.45">
      <c r="A875" s="1" t="s">
        <v>1374</v>
      </c>
      <c r="B875" s="2" cm="1">
        <f t="array" ref="B875:D875">DATEVALUE(VLOOKUP(A875,Raw_Data!A874:D2874,{2,3,4},0))</f>
        <v>45314</v>
      </c>
      <c r="C875" s="2">
        <v>45314</v>
      </c>
      <c r="D875" s="2">
        <v>45315</v>
      </c>
      <c r="E875" s="1" t="s">
        <v>2580</v>
      </c>
      <c r="F875" s="1" t="s">
        <v>168</v>
      </c>
      <c r="G875" s="1" t="s">
        <v>41</v>
      </c>
      <c r="H875" s="1" t="s">
        <v>42</v>
      </c>
      <c r="I875" s="1" t="s">
        <v>122</v>
      </c>
      <c r="J875" s="1">
        <v>0</v>
      </c>
      <c r="K875" s="1">
        <v>0</v>
      </c>
      <c r="L875" s="1">
        <f t="shared" si="119"/>
        <v>0</v>
      </c>
      <c r="M875" s="1" t="s">
        <v>56</v>
      </c>
      <c r="N875" s="1" t="s">
        <v>30</v>
      </c>
      <c r="O875" s="1" t="s">
        <v>64</v>
      </c>
      <c r="P875" s="1" t="s">
        <v>58</v>
      </c>
      <c r="Q875" s="1" t="s">
        <v>33</v>
      </c>
      <c r="R875" s="1" t="s">
        <v>34</v>
      </c>
      <c r="S875" s="1" t="s">
        <v>2620</v>
      </c>
      <c r="T875" s="1">
        <v>1</v>
      </c>
      <c r="U875" s="1" t="str">
        <f t="shared" si="117"/>
        <v>Keep</v>
      </c>
      <c r="V875" s="1" t="str">
        <f t="shared" si="120"/>
        <v>Fix</v>
      </c>
      <c r="W875" s="1" t="str">
        <f>IF(Raw_Data!K875=0,"Missing","Valid")</f>
        <v>Missing</v>
      </c>
      <c r="X875" s="3" t="str">
        <f t="shared" si="121"/>
        <v>OK</v>
      </c>
      <c r="Y875" s="1" t="str">
        <f t="shared" si="122"/>
        <v>Fix</v>
      </c>
      <c r="Z875" s="1" t="str">
        <f t="shared" si="123"/>
        <v>Ok</v>
      </c>
      <c r="AA875" s="1">
        <f t="shared" si="118"/>
        <v>0</v>
      </c>
      <c r="AB875" s="1" t="str">
        <f t="shared" si="124"/>
        <v>ok</v>
      </c>
      <c r="AC875" s="1" t="str">
        <f t="shared" si="125"/>
        <v>Not Returned</v>
      </c>
    </row>
    <row r="876" spans="1:29" x14ac:dyDescent="0.45">
      <c r="A876" s="1" t="s">
        <v>1375</v>
      </c>
      <c r="B876" s="2" cm="1">
        <f t="array" ref="B876:D876">DATEVALUE(VLOOKUP(A876,Raw_Data!A875:D2875,{2,3,4},0))</f>
        <v>45461</v>
      </c>
      <c r="C876" s="2">
        <v>45462</v>
      </c>
      <c r="D876" s="2">
        <v>45461</v>
      </c>
      <c r="E876" s="1" t="s">
        <v>2543</v>
      </c>
      <c r="F876" s="1" t="s">
        <v>2608</v>
      </c>
      <c r="G876" s="1" t="s">
        <v>41</v>
      </c>
      <c r="H876" s="1" t="s">
        <v>128</v>
      </c>
      <c r="I876" s="1" t="s">
        <v>129</v>
      </c>
      <c r="J876" s="1">
        <v>0</v>
      </c>
      <c r="K876" s="1">
        <v>2000</v>
      </c>
      <c r="L876" s="1">
        <f t="shared" si="119"/>
        <v>0</v>
      </c>
      <c r="M876" s="1" t="s">
        <v>63</v>
      </c>
      <c r="N876" s="1" t="s">
        <v>30</v>
      </c>
      <c r="O876" s="1" t="s">
        <v>44</v>
      </c>
      <c r="P876" s="1" t="s">
        <v>58</v>
      </c>
      <c r="Q876" s="1" t="s">
        <v>33</v>
      </c>
      <c r="R876" s="1" t="s">
        <v>2620</v>
      </c>
      <c r="S876" s="1" t="s">
        <v>2620</v>
      </c>
      <c r="T876" s="1">
        <v>-1</v>
      </c>
      <c r="U876" s="1" t="str">
        <f t="shared" si="117"/>
        <v>Keep</v>
      </c>
      <c r="V876" s="1" t="str">
        <f t="shared" si="120"/>
        <v>Fix</v>
      </c>
      <c r="W876" s="1" t="str">
        <f>IF(Raw_Data!K876=0,"Missing","Valid")</f>
        <v>Valid</v>
      </c>
      <c r="X876" s="3" t="str">
        <f t="shared" si="121"/>
        <v>Delivery Before Dispatch</v>
      </c>
      <c r="Y876" s="1" t="str">
        <f t="shared" si="122"/>
        <v>Ok</v>
      </c>
      <c r="Z876" s="1" t="str">
        <f t="shared" si="123"/>
        <v>Ok</v>
      </c>
      <c r="AA876" s="1">
        <f t="shared" si="118"/>
        <v>0</v>
      </c>
      <c r="AB876" s="1" t="str">
        <f t="shared" si="124"/>
        <v>ok</v>
      </c>
      <c r="AC876" s="1" t="str">
        <f t="shared" si="125"/>
        <v>Not Returned</v>
      </c>
    </row>
    <row r="877" spans="1:29" x14ac:dyDescent="0.45">
      <c r="A877" s="1" t="s">
        <v>1376</v>
      </c>
      <c r="B877" s="2" cm="1">
        <f t="array" ref="B877:D877">DATEVALUE(VLOOKUP(A877,Raw_Data!A876:D2876,{2,3,4},0))</f>
        <v>45629</v>
      </c>
      <c r="C877" s="2">
        <v>45631</v>
      </c>
      <c r="D877" s="2">
        <v>45636</v>
      </c>
      <c r="E877" s="1" t="s">
        <v>2603</v>
      </c>
      <c r="F877" s="1" t="s">
        <v>69</v>
      </c>
      <c r="G877" s="1" t="s">
        <v>70</v>
      </c>
      <c r="H877" s="1" t="s">
        <v>71</v>
      </c>
      <c r="I877" s="1" t="s">
        <v>117</v>
      </c>
      <c r="J877" s="1">
        <v>2</v>
      </c>
      <c r="K877" s="1">
        <v>1000</v>
      </c>
      <c r="L877" s="1">
        <f t="shared" si="119"/>
        <v>2000</v>
      </c>
      <c r="M877" s="1" t="s">
        <v>63</v>
      </c>
      <c r="N877" s="1" t="s">
        <v>93</v>
      </c>
      <c r="O877" s="1" t="s">
        <v>79</v>
      </c>
      <c r="P877" s="1" t="s">
        <v>58</v>
      </c>
      <c r="Q877" s="1" t="s">
        <v>45</v>
      </c>
      <c r="R877" s="1" t="s">
        <v>2620</v>
      </c>
      <c r="S877" s="1" t="s">
        <v>2620</v>
      </c>
      <c r="T877" s="1">
        <v>5</v>
      </c>
      <c r="U877" s="1" t="str">
        <f t="shared" si="117"/>
        <v>Keep</v>
      </c>
      <c r="V877" s="1" t="str">
        <f t="shared" si="120"/>
        <v>Ok</v>
      </c>
      <c r="W877" s="1" t="str">
        <f>IF(Raw_Data!K877=0,"Missing","Valid")</f>
        <v>Valid</v>
      </c>
      <c r="X877" s="3" t="str">
        <f t="shared" si="121"/>
        <v>OK</v>
      </c>
      <c r="Y877" s="1" t="str">
        <f t="shared" si="122"/>
        <v>Ok</v>
      </c>
      <c r="Z877" s="1" t="str">
        <f t="shared" si="123"/>
        <v>Ok</v>
      </c>
      <c r="AA877" s="1">
        <f t="shared" si="118"/>
        <v>2000</v>
      </c>
      <c r="AB877" s="1" t="str">
        <f t="shared" si="124"/>
        <v>ok</v>
      </c>
      <c r="AC877" s="1" t="str">
        <f t="shared" si="125"/>
        <v>Not Returned</v>
      </c>
    </row>
    <row r="878" spans="1:29" x14ac:dyDescent="0.45">
      <c r="A878" s="1" t="s">
        <v>1377</v>
      </c>
      <c r="B878" s="2" cm="1">
        <f t="array" ref="B878:D878">DATEVALUE(VLOOKUP(A878,Raw_Data!A877:D2877,{2,3,4},0))</f>
        <v>45359</v>
      </c>
      <c r="C878" s="2">
        <v>45362</v>
      </c>
      <c r="D878" s="2">
        <v>45364</v>
      </c>
      <c r="E878" s="1" t="s">
        <v>2541</v>
      </c>
      <c r="F878" s="1" t="s">
        <v>147</v>
      </c>
      <c r="G878" s="1" t="s">
        <v>147</v>
      </c>
      <c r="H878" s="1" t="s">
        <v>71</v>
      </c>
      <c r="I878" s="1" t="s">
        <v>72</v>
      </c>
      <c r="J878" s="1">
        <v>1</v>
      </c>
      <c r="K878" s="1">
        <v>100</v>
      </c>
      <c r="L878" s="1">
        <f t="shared" si="119"/>
        <v>100</v>
      </c>
      <c r="M878" s="1" t="s">
        <v>63</v>
      </c>
      <c r="N878" s="1" t="s">
        <v>57</v>
      </c>
      <c r="O878" s="1" t="s">
        <v>31</v>
      </c>
      <c r="P878" s="1" t="s">
        <v>85</v>
      </c>
      <c r="Q878" s="1" t="s">
        <v>33</v>
      </c>
      <c r="R878" s="1" t="s">
        <v>46</v>
      </c>
      <c r="S878" s="1" t="s">
        <v>2621</v>
      </c>
      <c r="T878" s="1">
        <v>2</v>
      </c>
      <c r="U878" s="1" t="str">
        <f t="shared" si="117"/>
        <v>Keep</v>
      </c>
      <c r="V878" s="1" t="str">
        <f t="shared" si="120"/>
        <v>Ok</v>
      </c>
      <c r="W878" s="1" t="str">
        <f>IF(Raw_Data!K878=0,"Missing","Valid")</f>
        <v>Valid</v>
      </c>
      <c r="X878" s="3" t="str">
        <f t="shared" si="121"/>
        <v>OK</v>
      </c>
      <c r="Y878" s="1" t="str">
        <f t="shared" si="122"/>
        <v>Ok</v>
      </c>
      <c r="Z878" s="1" t="str">
        <f t="shared" si="123"/>
        <v>Ok</v>
      </c>
      <c r="AA878" s="1">
        <f t="shared" si="118"/>
        <v>100</v>
      </c>
      <c r="AB878" s="1" t="str">
        <f t="shared" si="124"/>
        <v>ok</v>
      </c>
      <c r="AC878" s="1" t="str">
        <f t="shared" si="125"/>
        <v>Unknwon</v>
      </c>
    </row>
    <row r="879" spans="1:29" x14ac:dyDescent="0.45">
      <c r="A879" s="1" t="s">
        <v>1378</v>
      </c>
      <c r="B879" s="2" cm="1">
        <f t="array" ref="B879:D879">DATEVALUE(VLOOKUP(A879,Raw_Data!A878:D2878,{2,3,4},0))</f>
        <v>45549</v>
      </c>
      <c r="C879" s="2">
        <v>45548</v>
      </c>
      <c r="D879" s="2">
        <v>45553</v>
      </c>
      <c r="E879" s="1" t="s">
        <v>2605</v>
      </c>
      <c r="F879" s="1" t="s">
        <v>2606</v>
      </c>
      <c r="G879" s="1" t="s">
        <v>26</v>
      </c>
      <c r="H879" s="1" t="s">
        <v>71</v>
      </c>
      <c r="I879" s="1" t="s">
        <v>117</v>
      </c>
      <c r="J879" s="1">
        <v>-1</v>
      </c>
      <c r="K879" s="1">
        <v>2000</v>
      </c>
      <c r="L879" s="1">
        <f t="shared" si="119"/>
        <v>-2000</v>
      </c>
      <c r="M879" s="1" t="s">
        <v>56</v>
      </c>
      <c r="N879" s="1" t="s">
        <v>57</v>
      </c>
      <c r="O879" s="1" t="s">
        <v>44</v>
      </c>
      <c r="P879" s="1" t="s">
        <v>58</v>
      </c>
      <c r="Q879" s="1" t="s">
        <v>33</v>
      </c>
      <c r="R879" s="1" t="s">
        <v>2620</v>
      </c>
      <c r="S879" s="1" t="s">
        <v>2620</v>
      </c>
      <c r="T879" s="1">
        <v>5</v>
      </c>
      <c r="U879" s="1" t="str">
        <f t="shared" si="117"/>
        <v>Keep</v>
      </c>
      <c r="V879" s="1" t="str">
        <f t="shared" si="120"/>
        <v>Fix</v>
      </c>
      <c r="W879" s="1" t="str">
        <f>IF(Raw_Data!K879=0,"Missing","Valid")</f>
        <v>Valid</v>
      </c>
      <c r="X879" s="3" t="str">
        <f t="shared" si="121"/>
        <v>Dispatch Error</v>
      </c>
      <c r="Y879" s="1" t="str">
        <f t="shared" si="122"/>
        <v>Ok</v>
      </c>
      <c r="Z879" s="1" t="str">
        <f t="shared" si="123"/>
        <v>Ok</v>
      </c>
      <c r="AA879" s="1">
        <f t="shared" si="118"/>
        <v>-2000</v>
      </c>
      <c r="AB879" s="1" t="str">
        <f t="shared" si="124"/>
        <v>ok</v>
      </c>
      <c r="AC879" s="1" t="str">
        <f t="shared" si="125"/>
        <v>Wrong</v>
      </c>
    </row>
    <row r="880" spans="1:29" x14ac:dyDescent="0.45">
      <c r="A880" s="1" t="s">
        <v>1379</v>
      </c>
      <c r="B880" s="2" cm="1">
        <f t="array" ref="B880:D880">DATEVALUE(VLOOKUP(A880,Raw_Data!A879:D2879,{2,3,4},0))</f>
        <v>45456</v>
      </c>
      <c r="C880" s="2">
        <v>45456</v>
      </c>
      <c r="D880" s="2">
        <v>45456</v>
      </c>
      <c r="E880" s="1" t="s">
        <v>2529</v>
      </c>
      <c r="F880" s="1" t="s">
        <v>147</v>
      </c>
      <c r="G880" s="1" t="s">
        <v>147</v>
      </c>
      <c r="H880" s="1" t="s">
        <v>128</v>
      </c>
      <c r="I880" s="1" t="s">
        <v>231</v>
      </c>
      <c r="J880" s="1">
        <v>1</v>
      </c>
      <c r="K880" s="1">
        <v>500</v>
      </c>
      <c r="L880" s="1">
        <f t="shared" si="119"/>
        <v>500</v>
      </c>
      <c r="M880" s="1" t="s">
        <v>63</v>
      </c>
      <c r="N880" s="1" t="s">
        <v>57</v>
      </c>
      <c r="O880" s="1" t="s">
        <v>79</v>
      </c>
      <c r="P880" s="1" t="s">
        <v>32</v>
      </c>
      <c r="Q880" s="1" t="s">
        <v>45</v>
      </c>
      <c r="R880" s="1" t="s">
        <v>46</v>
      </c>
      <c r="S880" s="1" t="s">
        <v>47</v>
      </c>
      <c r="T880" s="1">
        <v>0</v>
      </c>
      <c r="U880" s="1" t="str">
        <f t="shared" si="117"/>
        <v>Keep</v>
      </c>
      <c r="V880" s="1" t="str">
        <f t="shared" si="120"/>
        <v>Ok</v>
      </c>
      <c r="W880" s="1" t="str">
        <f>IF(Raw_Data!K880=0,"Missing","Valid")</f>
        <v>Valid</v>
      </c>
      <c r="X880" s="3" t="str">
        <f t="shared" si="121"/>
        <v>OK</v>
      </c>
      <c r="Y880" s="1" t="str">
        <f t="shared" si="122"/>
        <v>Ok</v>
      </c>
      <c r="Z880" s="1" t="str">
        <f t="shared" si="123"/>
        <v>Ok</v>
      </c>
      <c r="AA880" s="1">
        <f t="shared" si="118"/>
        <v>500</v>
      </c>
      <c r="AB880" s="1" t="str">
        <f t="shared" si="124"/>
        <v>ok</v>
      </c>
      <c r="AC880" s="1" t="str">
        <f t="shared" si="125"/>
        <v>Late Delivery</v>
      </c>
    </row>
    <row r="881" spans="1:29" x14ac:dyDescent="0.45">
      <c r="A881" s="1" t="s">
        <v>1380</v>
      </c>
      <c r="B881" s="2" cm="1">
        <f t="array" ref="B881:D881">DATEVALUE(VLOOKUP(A881,Raw_Data!A880:D2880,{2,3,4},0))</f>
        <v>45366</v>
      </c>
      <c r="C881" s="2">
        <v>45366</v>
      </c>
      <c r="D881" s="2">
        <v>45366</v>
      </c>
      <c r="E881" s="1" t="s">
        <v>2530</v>
      </c>
      <c r="F881" s="1" t="s">
        <v>2609</v>
      </c>
      <c r="G881" s="1" t="s">
        <v>116</v>
      </c>
      <c r="H881" s="1" t="s">
        <v>27</v>
      </c>
      <c r="I881" s="1" t="s">
        <v>28</v>
      </c>
      <c r="J881" s="1">
        <v>0</v>
      </c>
      <c r="K881" s="1">
        <v>500</v>
      </c>
      <c r="L881" s="1">
        <f t="shared" si="119"/>
        <v>0</v>
      </c>
      <c r="M881" s="1" t="s">
        <v>56</v>
      </c>
      <c r="N881" s="1" t="s">
        <v>93</v>
      </c>
      <c r="O881" s="1" t="s">
        <v>31</v>
      </c>
      <c r="P881" s="1" t="s">
        <v>32</v>
      </c>
      <c r="Q881" s="1" t="s">
        <v>33</v>
      </c>
      <c r="R881" s="1" t="s">
        <v>34</v>
      </c>
      <c r="S881" s="1" t="s">
        <v>2620</v>
      </c>
      <c r="T881" s="1">
        <v>0</v>
      </c>
      <c r="U881" s="1" t="str">
        <f t="shared" si="117"/>
        <v>Keep</v>
      </c>
      <c r="V881" s="1" t="str">
        <f t="shared" si="120"/>
        <v>Fix</v>
      </c>
      <c r="W881" s="1" t="str">
        <f>IF(Raw_Data!K881=0,"Missing","Valid")</f>
        <v>Valid</v>
      </c>
      <c r="X881" s="3" t="str">
        <f t="shared" si="121"/>
        <v>OK</v>
      </c>
      <c r="Y881" s="1" t="str">
        <f t="shared" si="122"/>
        <v>Ok</v>
      </c>
      <c r="Z881" s="1" t="str">
        <f t="shared" si="123"/>
        <v>Ok</v>
      </c>
      <c r="AA881" s="1">
        <f t="shared" si="118"/>
        <v>0</v>
      </c>
      <c r="AB881" s="1" t="str">
        <f t="shared" si="124"/>
        <v>ok</v>
      </c>
      <c r="AC881" s="1" t="str">
        <f t="shared" si="125"/>
        <v>Not Returned</v>
      </c>
    </row>
    <row r="882" spans="1:29" x14ac:dyDescent="0.45">
      <c r="A882" s="1" t="s">
        <v>1381</v>
      </c>
      <c r="B882" s="2" cm="1">
        <f t="array" ref="B882:D882">DATEVALUE(VLOOKUP(A882,Raw_Data!A881:D2881,{2,3,4},0))</f>
        <v>45595</v>
      </c>
      <c r="C882" s="2">
        <v>45595</v>
      </c>
      <c r="D882" s="2">
        <v>45599</v>
      </c>
      <c r="E882" s="1" t="s">
        <v>2543</v>
      </c>
      <c r="F882" s="1" t="s">
        <v>2607</v>
      </c>
      <c r="G882" s="1" t="s">
        <v>41</v>
      </c>
      <c r="H882" s="1" t="s">
        <v>27</v>
      </c>
      <c r="I882" s="1" t="s">
        <v>84</v>
      </c>
      <c r="J882" s="1">
        <v>2</v>
      </c>
      <c r="K882" s="1">
        <v>100</v>
      </c>
      <c r="L882" s="1">
        <f t="shared" si="119"/>
        <v>200</v>
      </c>
      <c r="M882" s="1" t="s">
        <v>2619</v>
      </c>
      <c r="N882" s="1" t="s">
        <v>57</v>
      </c>
      <c r="O882" s="1" t="s">
        <v>31</v>
      </c>
      <c r="P882" s="1" t="s">
        <v>32</v>
      </c>
      <c r="Q882" s="1" t="s">
        <v>33</v>
      </c>
      <c r="R882" s="1" t="s">
        <v>34</v>
      </c>
      <c r="S882" s="1" t="s">
        <v>2620</v>
      </c>
      <c r="T882" s="1">
        <v>4</v>
      </c>
      <c r="U882" s="1" t="str">
        <f t="shared" si="117"/>
        <v>Keep</v>
      </c>
      <c r="V882" s="1" t="str">
        <f t="shared" si="120"/>
        <v>Ok</v>
      </c>
      <c r="W882" s="1" t="str">
        <f>IF(Raw_Data!K882=0,"Missing","Valid")</f>
        <v>Valid</v>
      </c>
      <c r="X882" s="3" t="str">
        <f t="shared" si="121"/>
        <v>OK</v>
      </c>
      <c r="Y882" s="1" t="str">
        <f t="shared" si="122"/>
        <v>Ok</v>
      </c>
      <c r="Z882" s="1" t="str">
        <f t="shared" si="123"/>
        <v>Ok</v>
      </c>
      <c r="AA882" s="1">
        <f t="shared" si="118"/>
        <v>200</v>
      </c>
      <c r="AB882" s="1" t="str">
        <f t="shared" si="124"/>
        <v>ok</v>
      </c>
      <c r="AC882" s="1" t="str">
        <f t="shared" si="125"/>
        <v>Not Returned</v>
      </c>
    </row>
    <row r="883" spans="1:29" x14ac:dyDescent="0.45">
      <c r="A883" s="1" t="s">
        <v>1382</v>
      </c>
      <c r="B883" s="2" cm="1">
        <f t="array" ref="B883:D883">DATEVALUE(VLOOKUP(A883,Raw_Data!A882:D2882,{2,3,4},0))</f>
        <v>45584</v>
      </c>
      <c r="C883" s="2">
        <v>45585</v>
      </c>
      <c r="D883" s="2">
        <v>45585</v>
      </c>
      <c r="E883" s="1" t="s">
        <v>2532</v>
      </c>
      <c r="F883" s="1" t="s">
        <v>69</v>
      </c>
      <c r="G883" s="1" t="s">
        <v>70</v>
      </c>
      <c r="H883" s="1" t="s">
        <v>42</v>
      </c>
      <c r="I883" s="1" t="s">
        <v>43</v>
      </c>
      <c r="J883" s="1">
        <v>2</v>
      </c>
      <c r="K883" s="1">
        <v>2000</v>
      </c>
      <c r="L883" s="1">
        <f t="shared" si="119"/>
        <v>4000</v>
      </c>
      <c r="M883" s="1" t="s">
        <v>56</v>
      </c>
      <c r="N883" s="1" t="s">
        <v>57</v>
      </c>
      <c r="O883" s="1" t="s">
        <v>31</v>
      </c>
      <c r="P883" s="1" t="s">
        <v>85</v>
      </c>
      <c r="Q883" s="1" t="s">
        <v>45</v>
      </c>
      <c r="R883" s="1" t="s">
        <v>2620</v>
      </c>
      <c r="S883" s="1" t="s">
        <v>2620</v>
      </c>
      <c r="T883" s="1">
        <v>0</v>
      </c>
      <c r="U883" s="1" t="str">
        <f t="shared" si="117"/>
        <v>Keep</v>
      </c>
      <c r="V883" s="1" t="str">
        <f t="shared" si="120"/>
        <v>Ok</v>
      </c>
      <c r="W883" s="1" t="str">
        <f>IF(Raw_Data!K883=0,"Missing","Valid")</f>
        <v>Valid</v>
      </c>
      <c r="X883" s="3" t="str">
        <f t="shared" si="121"/>
        <v>OK</v>
      </c>
      <c r="Y883" s="1" t="str">
        <f t="shared" si="122"/>
        <v>Ok</v>
      </c>
      <c r="Z883" s="1" t="str">
        <f t="shared" si="123"/>
        <v>Ok</v>
      </c>
      <c r="AA883" s="1">
        <f t="shared" si="118"/>
        <v>4000</v>
      </c>
      <c r="AB883" s="1" t="str">
        <f t="shared" si="124"/>
        <v>ok</v>
      </c>
      <c r="AC883" s="1" t="str">
        <f t="shared" si="125"/>
        <v>Not Returned</v>
      </c>
    </row>
    <row r="884" spans="1:29" x14ac:dyDescent="0.45">
      <c r="A884" s="1" t="s">
        <v>1383</v>
      </c>
      <c r="B884" s="2" cm="1">
        <f t="array" ref="B884:D884">DATEVALUE(VLOOKUP(A884,Raw_Data!A883:D2883,{2,3,4},0))</f>
        <v>45517</v>
      </c>
      <c r="C884" s="2">
        <v>45515</v>
      </c>
      <c r="D884" s="2">
        <v>45521</v>
      </c>
      <c r="E884" s="1" t="s">
        <v>2560</v>
      </c>
      <c r="F884" s="1" t="s">
        <v>168</v>
      </c>
      <c r="G884" s="1" t="s">
        <v>41</v>
      </c>
      <c r="H884" s="1" t="s">
        <v>27</v>
      </c>
      <c r="I884" s="1" t="s">
        <v>55</v>
      </c>
      <c r="J884" s="1">
        <v>0</v>
      </c>
      <c r="K884" s="1">
        <v>1000</v>
      </c>
      <c r="L884" s="1">
        <f t="shared" si="119"/>
        <v>0</v>
      </c>
      <c r="M884" s="1" t="s">
        <v>56</v>
      </c>
      <c r="N884" s="1" t="s">
        <v>30</v>
      </c>
      <c r="O884" s="1" t="s">
        <v>79</v>
      </c>
      <c r="P884" s="1" t="s">
        <v>32</v>
      </c>
      <c r="Q884" s="1" t="s">
        <v>33</v>
      </c>
      <c r="R884" s="1" t="s">
        <v>34</v>
      </c>
      <c r="S884" s="1" t="s">
        <v>2620</v>
      </c>
      <c r="T884" s="1">
        <v>6</v>
      </c>
      <c r="U884" s="1" t="str">
        <f t="shared" si="117"/>
        <v>Keep</v>
      </c>
      <c r="V884" s="1" t="str">
        <f t="shared" si="120"/>
        <v>Fix</v>
      </c>
      <c r="W884" s="1" t="str">
        <f>IF(Raw_Data!K884=0,"Missing","Valid")</f>
        <v>Valid</v>
      </c>
      <c r="X884" s="3" t="str">
        <f t="shared" si="121"/>
        <v>Dispatch Error</v>
      </c>
      <c r="Y884" s="1" t="str">
        <f t="shared" si="122"/>
        <v>Ok</v>
      </c>
      <c r="Z884" s="1" t="str">
        <f t="shared" si="123"/>
        <v>Ok</v>
      </c>
      <c r="AA884" s="1">
        <f t="shared" si="118"/>
        <v>0</v>
      </c>
      <c r="AB884" s="1" t="str">
        <f t="shared" si="124"/>
        <v>ok</v>
      </c>
      <c r="AC884" s="1" t="str">
        <f t="shared" si="125"/>
        <v>Not Returned</v>
      </c>
    </row>
    <row r="885" spans="1:29" x14ac:dyDescent="0.45">
      <c r="A885" s="1" t="s">
        <v>1384</v>
      </c>
      <c r="B885" s="2" cm="1">
        <f t="array" ref="B885:D885">DATEVALUE(VLOOKUP(A885,Raw_Data!A884:D2884,{2,3,4},0))</f>
        <v>45327</v>
      </c>
      <c r="C885" s="2">
        <v>45329</v>
      </c>
      <c r="D885" s="2">
        <v>45333</v>
      </c>
      <c r="E885" s="1" t="s">
        <v>2589</v>
      </c>
      <c r="F885" s="1" t="s">
        <v>147</v>
      </c>
      <c r="G885" s="1" t="s">
        <v>147</v>
      </c>
      <c r="H885" s="1" t="s">
        <v>27</v>
      </c>
      <c r="I885" s="1" t="s">
        <v>28</v>
      </c>
      <c r="J885" s="1">
        <v>3</v>
      </c>
      <c r="K885" s="1">
        <v>0</v>
      </c>
      <c r="L885" s="1">
        <f t="shared" si="119"/>
        <v>0</v>
      </c>
      <c r="M885" s="1" t="s">
        <v>29</v>
      </c>
      <c r="N885" s="1" t="s">
        <v>57</v>
      </c>
      <c r="O885" s="1" t="s">
        <v>31</v>
      </c>
      <c r="P885" s="1" t="s">
        <v>85</v>
      </c>
      <c r="Q885" s="1" t="s">
        <v>33</v>
      </c>
      <c r="R885" s="1" t="s">
        <v>46</v>
      </c>
      <c r="S885" s="1" t="s">
        <v>2621</v>
      </c>
      <c r="T885" s="1">
        <v>4</v>
      </c>
      <c r="U885" s="1" t="str">
        <f t="shared" si="117"/>
        <v>Keep</v>
      </c>
      <c r="V885" s="1" t="str">
        <f t="shared" si="120"/>
        <v>Ok</v>
      </c>
      <c r="W885" s="1" t="str">
        <f>IF(Raw_Data!K885=0,"Missing","Valid")</f>
        <v>Missing</v>
      </c>
      <c r="X885" s="3" t="str">
        <f t="shared" si="121"/>
        <v>OK</v>
      </c>
      <c r="Y885" s="1" t="str">
        <f t="shared" si="122"/>
        <v>Fix</v>
      </c>
      <c r="Z885" s="1" t="str">
        <f t="shared" si="123"/>
        <v>Ok</v>
      </c>
      <c r="AA885" s="1">
        <f t="shared" si="118"/>
        <v>0</v>
      </c>
      <c r="AB885" s="1" t="str">
        <f t="shared" si="124"/>
        <v>ok</v>
      </c>
      <c r="AC885" s="1" t="str">
        <f t="shared" si="125"/>
        <v>Unknwon</v>
      </c>
    </row>
    <row r="886" spans="1:29" x14ac:dyDescent="0.45">
      <c r="A886" s="1" t="s">
        <v>1385</v>
      </c>
      <c r="B886" s="2" cm="1">
        <f t="array" ref="B886:D886">DATEVALUE(VLOOKUP(A886,Raw_Data!A885:D2885,{2,3,4},0))</f>
        <v>45598</v>
      </c>
      <c r="C886" s="2">
        <v>45601</v>
      </c>
      <c r="D886" s="2">
        <v>45606</v>
      </c>
      <c r="E886" s="1" t="s">
        <v>2543</v>
      </c>
      <c r="F886" s="1" t="s">
        <v>2606</v>
      </c>
      <c r="G886" s="1" t="s">
        <v>26</v>
      </c>
      <c r="H886" s="1" t="s">
        <v>71</v>
      </c>
      <c r="I886" s="1" t="s">
        <v>72</v>
      </c>
      <c r="J886" s="1">
        <v>1</v>
      </c>
      <c r="K886" s="1">
        <v>0</v>
      </c>
      <c r="L886" s="1">
        <f t="shared" si="119"/>
        <v>0</v>
      </c>
      <c r="M886" s="1" t="s">
        <v>2619</v>
      </c>
      <c r="N886" s="1" t="s">
        <v>57</v>
      </c>
      <c r="O886" s="1" t="s">
        <v>79</v>
      </c>
      <c r="P886" s="1" t="s">
        <v>32</v>
      </c>
      <c r="Q886" s="1" t="s">
        <v>45</v>
      </c>
      <c r="R886" s="1" t="s">
        <v>2620</v>
      </c>
      <c r="S886" s="1" t="s">
        <v>2620</v>
      </c>
      <c r="T886" s="1">
        <v>5</v>
      </c>
      <c r="U886" s="1" t="str">
        <f t="shared" si="117"/>
        <v>Keep</v>
      </c>
      <c r="V886" s="1" t="str">
        <f t="shared" si="120"/>
        <v>Ok</v>
      </c>
      <c r="W886" s="1" t="str">
        <f>IF(Raw_Data!K886=0,"Missing","Valid")</f>
        <v>Missing</v>
      </c>
      <c r="X886" s="3" t="str">
        <f t="shared" si="121"/>
        <v>OK</v>
      </c>
      <c r="Y886" s="1" t="str">
        <f t="shared" si="122"/>
        <v>Fix</v>
      </c>
      <c r="Z886" s="1" t="str">
        <f t="shared" si="123"/>
        <v>Ok</v>
      </c>
      <c r="AA886" s="1">
        <f t="shared" si="118"/>
        <v>0</v>
      </c>
      <c r="AB886" s="1" t="str">
        <f t="shared" si="124"/>
        <v>ok</v>
      </c>
      <c r="AC886" s="1" t="str">
        <f t="shared" si="125"/>
        <v>Not Returned</v>
      </c>
    </row>
    <row r="887" spans="1:29" x14ac:dyDescent="0.45">
      <c r="A887" s="1" t="s">
        <v>1386</v>
      </c>
      <c r="B887" s="2" cm="1">
        <f t="array" ref="B887:D887">DATEVALUE(VLOOKUP(A887,Raw_Data!A886:D2886,{2,3,4},0))</f>
        <v>45474</v>
      </c>
      <c r="C887" s="2">
        <v>45476</v>
      </c>
      <c r="D887" s="2">
        <v>45480</v>
      </c>
      <c r="E887" s="1" t="s">
        <v>2546</v>
      </c>
      <c r="F887" s="1" t="s">
        <v>53</v>
      </c>
      <c r="G887" s="1" t="s">
        <v>54</v>
      </c>
      <c r="H887" s="1" t="s">
        <v>42</v>
      </c>
      <c r="I887" s="1" t="s">
        <v>43</v>
      </c>
      <c r="J887" s="1">
        <v>0</v>
      </c>
      <c r="K887" s="1">
        <v>0</v>
      </c>
      <c r="L887" s="1">
        <f t="shared" si="119"/>
        <v>0</v>
      </c>
      <c r="M887" s="1" t="s">
        <v>56</v>
      </c>
      <c r="N887" s="1" t="s">
        <v>57</v>
      </c>
      <c r="O887" s="1" t="s">
        <v>31</v>
      </c>
      <c r="P887" s="1" t="s">
        <v>32</v>
      </c>
      <c r="Q887" s="1" t="s">
        <v>45</v>
      </c>
      <c r="R887" s="1" t="s">
        <v>2620</v>
      </c>
      <c r="S887" s="1" t="s">
        <v>2620</v>
      </c>
      <c r="T887" s="1">
        <v>4</v>
      </c>
      <c r="U887" s="1" t="str">
        <f t="shared" si="117"/>
        <v>Keep</v>
      </c>
      <c r="V887" s="1" t="str">
        <f t="shared" si="120"/>
        <v>Fix</v>
      </c>
      <c r="W887" s="1" t="str">
        <f>IF(Raw_Data!K887=0,"Missing","Valid")</f>
        <v>Missing</v>
      </c>
      <c r="X887" s="3" t="str">
        <f t="shared" si="121"/>
        <v>OK</v>
      </c>
      <c r="Y887" s="1" t="str">
        <f t="shared" si="122"/>
        <v>Fix</v>
      </c>
      <c r="Z887" s="1" t="str">
        <f t="shared" si="123"/>
        <v>Ok</v>
      </c>
      <c r="AA887" s="1">
        <f t="shared" si="118"/>
        <v>0</v>
      </c>
      <c r="AB887" s="1" t="str">
        <f t="shared" si="124"/>
        <v>ok</v>
      </c>
      <c r="AC887" s="1" t="str">
        <f t="shared" si="125"/>
        <v>Not Returned</v>
      </c>
    </row>
    <row r="888" spans="1:29" x14ac:dyDescent="0.45">
      <c r="A888" s="1" t="s">
        <v>1387</v>
      </c>
      <c r="B888" s="2" cm="1">
        <f t="array" ref="B888:D888">DATEVALUE(VLOOKUP(A888,Raw_Data!A887:D2887,{2,3,4},0))</f>
        <v>45307</v>
      </c>
      <c r="C888" s="2">
        <v>45307</v>
      </c>
      <c r="D888" s="2">
        <v>45307</v>
      </c>
      <c r="E888" s="1" t="s">
        <v>2578</v>
      </c>
      <c r="F888" s="1" t="s">
        <v>147</v>
      </c>
      <c r="G888" s="1" t="s">
        <v>147</v>
      </c>
      <c r="H888" s="1" t="s">
        <v>42</v>
      </c>
      <c r="I888" s="1" t="s">
        <v>78</v>
      </c>
      <c r="J888" s="1">
        <v>2</v>
      </c>
      <c r="K888" s="1">
        <v>2000</v>
      </c>
      <c r="L888" s="1">
        <f t="shared" si="119"/>
        <v>4000</v>
      </c>
      <c r="M888" s="1" t="s">
        <v>2619</v>
      </c>
      <c r="N888" s="1" t="s">
        <v>57</v>
      </c>
      <c r="O888" s="1" t="s">
        <v>31</v>
      </c>
      <c r="P888" s="1" t="s">
        <v>32</v>
      </c>
      <c r="Q888" s="1" t="s">
        <v>45</v>
      </c>
      <c r="R888" s="1" t="s">
        <v>34</v>
      </c>
      <c r="S888" s="1" t="s">
        <v>2620</v>
      </c>
      <c r="T888" s="1">
        <v>0</v>
      </c>
      <c r="U888" s="1" t="str">
        <f t="shared" si="117"/>
        <v>Keep</v>
      </c>
      <c r="V888" s="1" t="str">
        <f t="shared" si="120"/>
        <v>Ok</v>
      </c>
      <c r="W888" s="1" t="str">
        <f>IF(Raw_Data!K888=0,"Missing","Valid")</f>
        <v>Valid</v>
      </c>
      <c r="X888" s="3" t="str">
        <f t="shared" si="121"/>
        <v>OK</v>
      </c>
      <c r="Y888" s="1" t="str">
        <f t="shared" si="122"/>
        <v>Ok</v>
      </c>
      <c r="Z888" s="1" t="str">
        <f t="shared" si="123"/>
        <v>Ok</v>
      </c>
      <c r="AA888" s="1">
        <f t="shared" si="118"/>
        <v>4000</v>
      </c>
      <c r="AB888" s="1" t="str">
        <f t="shared" si="124"/>
        <v>ok</v>
      </c>
      <c r="AC888" s="1" t="str">
        <f t="shared" si="125"/>
        <v>Not Returned</v>
      </c>
    </row>
    <row r="889" spans="1:29" x14ac:dyDescent="0.45">
      <c r="A889" s="1" t="s">
        <v>1388</v>
      </c>
      <c r="B889" s="2" cm="1">
        <f t="array" ref="B889:D889">DATEVALUE(VLOOKUP(A889,Raw_Data!A888:D2888,{2,3,4},0))</f>
        <v>45347</v>
      </c>
      <c r="C889" s="2">
        <v>45349</v>
      </c>
      <c r="D889" s="2">
        <v>45348</v>
      </c>
      <c r="E889" s="1" t="s">
        <v>2536</v>
      </c>
      <c r="F889" s="1" t="s">
        <v>168</v>
      </c>
      <c r="G889" s="1" t="s">
        <v>41</v>
      </c>
      <c r="H889" s="1" t="s">
        <v>128</v>
      </c>
      <c r="I889" s="1" t="s">
        <v>231</v>
      </c>
      <c r="J889" s="1">
        <v>-1</v>
      </c>
      <c r="K889" s="1">
        <v>100</v>
      </c>
      <c r="L889" s="1">
        <f t="shared" si="119"/>
        <v>-100</v>
      </c>
      <c r="M889" s="1" t="s">
        <v>63</v>
      </c>
      <c r="N889" s="1" t="s">
        <v>93</v>
      </c>
      <c r="O889" s="1" t="s">
        <v>79</v>
      </c>
      <c r="P889" s="1" t="s">
        <v>85</v>
      </c>
      <c r="Q889" s="1" t="s">
        <v>45</v>
      </c>
      <c r="R889" s="1" t="s">
        <v>34</v>
      </c>
      <c r="S889" s="1" t="s">
        <v>2620</v>
      </c>
      <c r="T889" s="1">
        <v>-1</v>
      </c>
      <c r="U889" s="1" t="str">
        <f t="shared" si="117"/>
        <v>Keep</v>
      </c>
      <c r="V889" s="1" t="str">
        <f t="shared" si="120"/>
        <v>Fix</v>
      </c>
      <c r="W889" s="1" t="str">
        <f>IF(Raw_Data!K889=0,"Missing","Valid")</f>
        <v>Valid</v>
      </c>
      <c r="X889" s="3" t="str">
        <f t="shared" si="121"/>
        <v>Delivery Before Dispatch</v>
      </c>
      <c r="Y889" s="1" t="str">
        <f t="shared" si="122"/>
        <v>Ok</v>
      </c>
      <c r="Z889" s="1" t="str">
        <f t="shared" si="123"/>
        <v>Ok</v>
      </c>
      <c r="AA889" s="1">
        <f t="shared" si="118"/>
        <v>-100</v>
      </c>
      <c r="AB889" s="1" t="str">
        <f t="shared" si="124"/>
        <v>ok</v>
      </c>
      <c r="AC889" s="1" t="str">
        <f t="shared" si="125"/>
        <v>Not Returned</v>
      </c>
    </row>
    <row r="890" spans="1:29" x14ac:dyDescent="0.45">
      <c r="A890" s="1" t="s">
        <v>1389</v>
      </c>
      <c r="B890" s="2" cm="1">
        <f t="array" ref="B890:D890">DATEVALUE(VLOOKUP(A890,Raw_Data!A889:D2889,{2,3,4},0))</f>
        <v>45390</v>
      </c>
      <c r="C890" s="2">
        <v>45390</v>
      </c>
      <c r="D890" s="2">
        <v>45391</v>
      </c>
      <c r="E890" s="1" t="s">
        <v>2595</v>
      </c>
      <c r="F890" s="1" t="s">
        <v>168</v>
      </c>
      <c r="G890" s="1" t="s">
        <v>41</v>
      </c>
      <c r="H890" s="1" t="s">
        <v>128</v>
      </c>
      <c r="I890" s="1" t="s">
        <v>169</v>
      </c>
      <c r="J890" s="1">
        <v>0</v>
      </c>
      <c r="K890" s="1">
        <v>1000</v>
      </c>
      <c r="L890" s="1">
        <f t="shared" si="119"/>
        <v>0</v>
      </c>
      <c r="M890" s="1" t="s">
        <v>29</v>
      </c>
      <c r="N890" s="1" t="s">
        <v>30</v>
      </c>
      <c r="O890" s="1" t="s">
        <v>44</v>
      </c>
      <c r="P890" s="1" t="s">
        <v>58</v>
      </c>
      <c r="Q890" s="1" t="s">
        <v>33</v>
      </c>
      <c r="R890" s="1" t="s">
        <v>2620</v>
      </c>
      <c r="S890" s="1" t="s">
        <v>2620</v>
      </c>
      <c r="T890" s="1">
        <v>1</v>
      </c>
      <c r="U890" s="1" t="str">
        <f t="shared" si="117"/>
        <v>Keep</v>
      </c>
      <c r="V890" s="1" t="str">
        <f t="shared" si="120"/>
        <v>Fix</v>
      </c>
      <c r="W890" s="1" t="str">
        <f>IF(Raw_Data!K890=0,"Missing","Valid")</f>
        <v>Valid</v>
      </c>
      <c r="X890" s="3" t="str">
        <f t="shared" si="121"/>
        <v>OK</v>
      </c>
      <c r="Y890" s="1" t="str">
        <f t="shared" si="122"/>
        <v>Ok</v>
      </c>
      <c r="Z890" s="1" t="str">
        <f t="shared" si="123"/>
        <v>Ok</v>
      </c>
      <c r="AA890" s="1">
        <f t="shared" si="118"/>
        <v>0</v>
      </c>
      <c r="AB890" s="1" t="str">
        <f t="shared" si="124"/>
        <v>ok</v>
      </c>
      <c r="AC890" s="1" t="str">
        <f t="shared" si="125"/>
        <v>Not Returned</v>
      </c>
    </row>
    <row r="891" spans="1:29" x14ac:dyDescent="0.45">
      <c r="A891" s="1" t="s">
        <v>1390</v>
      </c>
      <c r="B891" s="2" cm="1">
        <f t="array" ref="B891:D891">DATEVALUE(VLOOKUP(A891,Raw_Data!A890:D2890,{2,3,4},0))</f>
        <v>45460</v>
      </c>
      <c r="C891" s="2">
        <v>45460</v>
      </c>
      <c r="D891" s="2">
        <v>45460</v>
      </c>
      <c r="E891" s="1" t="s">
        <v>2578</v>
      </c>
      <c r="F891" s="1" t="s">
        <v>147</v>
      </c>
      <c r="G891" s="1" t="s">
        <v>147</v>
      </c>
      <c r="H891" s="1" t="s">
        <v>128</v>
      </c>
      <c r="I891" s="1" t="s">
        <v>231</v>
      </c>
      <c r="J891" s="1">
        <v>0</v>
      </c>
      <c r="K891" s="1">
        <v>0</v>
      </c>
      <c r="L891" s="1">
        <f t="shared" si="119"/>
        <v>0</v>
      </c>
      <c r="M891" s="1" t="s">
        <v>2619</v>
      </c>
      <c r="N891" s="1" t="s">
        <v>57</v>
      </c>
      <c r="O891" s="1" t="s">
        <v>79</v>
      </c>
      <c r="P891" s="1" t="s">
        <v>32</v>
      </c>
      <c r="Q891" s="1" t="s">
        <v>33</v>
      </c>
      <c r="R891" s="1" t="s">
        <v>34</v>
      </c>
      <c r="S891" s="1" t="s">
        <v>2620</v>
      </c>
      <c r="T891" s="1">
        <v>0</v>
      </c>
      <c r="U891" s="1" t="str">
        <f t="shared" si="117"/>
        <v>Keep</v>
      </c>
      <c r="V891" s="1" t="str">
        <f t="shared" si="120"/>
        <v>Fix</v>
      </c>
      <c r="W891" s="1" t="str">
        <f>IF(Raw_Data!K891=0,"Missing","Valid")</f>
        <v>Missing</v>
      </c>
      <c r="X891" s="3" t="str">
        <f t="shared" si="121"/>
        <v>OK</v>
      </c>
      <c r="Y891" s="1" t="str">
        <f t="shared" si="122"/>
        <v>Fix</v>
      </c>
      <c r="Z891" s="1" t="str">
        <f t="shared" si="123"/>
        <v>Ok</v>
      </c>
      <c r="AA891" s="1">
        <f t="shared" si="118"/>
        <v>0</v>
      </c>
      <c r="AB891" s="1" t="str">
        <f t="shared" si="124"/>
        <v>ok</v>
      </c>
      <c r="AC891" s="1" t="str">
        <f t="shared" si="125"/>
        <v>Not Returned</v>
      </c>
    </row>
    <row r="892" spans="1:29" x14ac:dyDescent="0.45">
      <c r="A892" s="1" t="s">
        <v>1391</v>
      </c>
      <c r="B892" s="2" cm="1">
        <f t="array" ref="B892:D892">DATEVALUE(VLOOKUP(A892,Raw_Data!A891:D2891,{2,3,4},0))</f>
        <v>45637</v>
      </c>
      <c r="C892" s="2">
        <v>45638</v>
      </c>
      <c r="D892" s="2">
        <v>45641</v>
      </c>
      <c r="E892" s="1" t="s">
        <v>2539</v>
      </c>
      <c r="F892" s="1" t="s">
        <v>168</v>
      </c>
      <c r="G892" s="1" t="s">
        <v>41</v>
      </c>
      <c r="H892" s="1" t="s">
        <v>128</v>
      </c>
      <c r="I892" s="1" t="s">
        <v>129</v>
      </c>
      <c r="J892" s="1">
        <v>0</v>
      </c>
      <c r="K892" s="1">
        <v>1000</v>
      </c>
      <c r="L892" s="1">
        <f t="shared" si="119"/>
        <v>0</v>
      </c>
      <c r="M892" s="1" t="s">
        <v>29</v>
      </c>
      <c r="N892" s="1" t="s">
        <v>57</v>
      </c>
      <c r="O892" s="1" t="s">
        <v>79</v>
      </c>
      <c r="P892" s="1" t="s">
        <v>58</v>
      </c>
      <c r="Q892" s="1" t="s">
        <v>33</v>
      </c>
      <c r="R892" s="1" t="s">
        <v>2620</v>
      </c>
      <c r="S892" s="1" t="s">
        <v>2620</v>
      </c>
      <c r="T892" s="1">
        <v>3</v>
      </c>
      <c r="U892" s="1" t="str">
        <f t="shared" si="117"/>
        <v>Keep</v>
      </c>
      <c r="V892" s="1" t="str">
        <f t="shared" si="120"/>
        <v>Fix</v>
      </c>
      <c r="W892" s="1" t="str">
        <f>IF(Raw_Data!K892=0,"Missing","Valid")</f>
        <v>Valid</v>
      </c>
      <c r="X892" s="3" t="str">
        <f t="shared" si="121"/>
        <v>OK</v>
      </c>
      <c r="Y892" s="1" t="str">
        <f t="shared" si="122"/>
        <v>Ok</v>
      </c>
      <c r="Z892" s="1" t="str">
        <f t="shared" si="123"/>
        <v>Ok</v>
      </c>
      <c r="AA892" s="1">
        <f t="shared" si="118"/>
        <v>0</v>
      </c>
      <c r="AB892" s="1" t="str">
        <f t="shared" si="124"/>
        <v>ok</v>
      </c>
      <c r="AC892" s="1" t="str">
        <f t="shared" si="125"/>
        <v>Not Returned</v>
      </c>
    </row>
    <row r="893" spans="1:29" x14ac:dyDescent="0.45">
      <c r="A893" s="1" t="s">
        <v>1392</v>
      </c>
      <c r="B893" s="2" cm="1">
        <f t="array" ref="B893:D893">DATEVALUE(VLOOKUP(A893,Raw_Data!A892:D2892,{2,3,4},0))</f>
        <v>45456</v>
      </c>
      <c r="C893" s="2">
        <v>45458</v>
      </c>
      <c r="D893" s="2">
        <v>45463</v>
      </c>
      <c r="E893" s="1" t="s">
        <v>2598</v>
      </c>
      <c r="F893" s="1" t="s">
        <v>2608</v>
      </c>
      <c r="G893" s="1" t="s">
        <v>41</v>
      </c>
      <c r="H893" s="1" t="s">
        <v>42</v>
      </c>
      <c r="I893" s="1" t="s">
        <v>122</v>
      </c>
      <c r="J893" s="1">
        <v>2</v>
      </c>
      <c r="K893" s="1">
        <v>2000</v>
      </c>
      <c r="L893" s="1">
        <f t="shared" si="119"/>
        <v>4000</v>
      </c>
      <c r="M893" s="1" t="s">
        <v>2619</v>
      </c>
      <c r="N893" s="1" t="s">
        <v>57</v>
      </c>
      <c r="O893" s="1" t="s">
        <v>31</v>
      </c>
      <c r="P893" s="1" t="s">
        <v>58</v>
      </c>
      <c r="Q893" s="1" t="s">
        <v>33</v>
      </c>
      <c r="R893" s="1" t="s">
        <v>2620</v>
      </c>
      <c r="S893" s="1" t="s">
        <v>2620</v>
      </c>
      <c r="T893" s="1">
        <v>5</v>
      </c>
      <c r="U893" s="1" t="str">
        <f t="shared" si="117"/>
        <v>Keep</v>
      </c>
      <c r="V893" s="1" t="str">
        <f t="shared" si="120"/>
        <v>Ok</v>
      </c>
      <c r="W893" s="1" t="str">
        <f>IF(Raw_Data!K893=0,"Missing","Valid")</f>
        <v>Valid</v>
      </c>
      <c r="X893" s="3" t="str">
        <f t="shared" si="121"/>
        <v>OK</v>
      </c>
      <c r="Y893" s="1" t="str">
        <f t="shared" si="122"/>
        <v>Ok</v>
      </c>
      <c r="Z893" s="1" t="str">
        <f t="shared" si="123"/>
        <v>Ok</v>
      </c>
      <c r="AA893" s="1">
        <f t="shared" si="118"/>
        <v>4000</v>
      </c>
      <c r="AB893" s="1" t="str">
        <f t="shared" si="124"/>
        <v>ok</v>
      </c>
      <c r="AC893" s="1" t="str">
        <f t="shared" si="125"/>
        <v>Not Returned</v>
      </c>
    </row>
    <row r="894" spans="1:29" x14ac:dyDescent="0.45">
      <c r="A894" s="1" t="s">
        <v>1393</v>
      </c>
      <c r="B894" s="2" cm="1">
        <f t="array" ref="B894:D894">DATEVALUE(VLOOKUP(A894,Raw_Data!A893:D2893,{2,3,4},0))</f>
        <v>45432</v>
      </c>
      <c r="C894" s="2">
        <v>45432</v>
      </c>
      <c r="D894" s="2">
        <v>45432</v>
      </c>
      <c r="E894" s="1" t="s">
        <v>2536</v>
      </c>
      <c r="F894" s="1" t="s">
        <v>168</v>
      </c>
      <c r="G894" s="1" t="s">
        <v>41</v>
      </c>
      <c r="H894" s="1" t="s">
        <v>42</v>
      </c>
      <c r="I894" s="1" t="s">
        <v>78</v>
      </c>
      <c r="J894" s="1">
        <v>1</v>
      </c>
      <c r="K894" s="1">
        <v>0</v>
      </c>
      <c r="L894" s="1">
        <f t="shared" si="119"/>
        <v>0</v>
      </c>
      <c r="M894" s="1" t="s">
        <v>2619</v>
      </c>
      <c r="N894" s="1" t="s">
        <v>30</v>
      </c>
      <c r="O894" s="1" t="s">
        <v>79</v>
      </c>
      <c r="P894" s="1" t="s">
        <v>58</v>
      </c>
      <c r="Q894" s="1" t="s">
        <v>33</v>
      </c>
      <c r="R894" s="1" t="s">
        <v>2620</v>
      </c>
      <c r="S894" s="1" t="s">
        <v>2620</v>
      </c>
      <c r="T894" s="1">
        <v>0</v>
      </c>
      <c r="U894" s="1" t="str">
        <f t="shared" si="117"/>
        <v>Keep</v>
      </c>
      <c r="V894" s="1" t="str">
        <f t="shared" si="120"/>
        <v>Ok</v>
      </c>
      <c r="W894" s="1" t="str">
        <f>IF(Raw_Data!K894=0,"Missing","Valid")</f>
        <v>Missing</v>
      </c>
      <c r="X894" s="3" t="str">
        <f t="shared" si="121"/>
        <v>OK</v>
      </c>
      <c r="Y894" s="1" t="str">
        <f t="shared" si="122"/>
        <v>Fix</v>
      </c>
      <c r="Z894" s="1" t="str">
        <f t="shared" si="123"/>
        <v>Ok</v>
      </c>
      <c r="AA894" s="1">
        <f t="shared" si="118"/>
        <v>0</v>
      </c>
      <c r="AB894" s="1" t="str">
        <f t="shared" si="124"/>
        <v>ok</v>
      </c>
      <c r="AC894" s="1" t="str">
        <f t="shared" si="125"/>
        <v>Not Returned</v>
      </c>
    </row>
    <row r="895" spans="1:29" x14ac:dyDescent="0.45">
      <c r="A895" s="1" t="s">
        <v>1394</v>
      </c>
      <c r="B895" s="2" cm="1">
        <f t="array" ref="B895:D895">DATEVALUE(VLOOKUP(A895,Raw_Data!A894:D2894,{2,3,4},0))</f>
        <v>45460</v>
      </c>
      <c r="C895" s="2">
        <v>45460</v>
      </c>
      <c r="D895" s="2">
        <v>45464</v>
      </c>
      <c r="E895" s="1" t="s">
        <v>2543</v>
      </c>
      <c r="F895" s="1" t="s">
        <v>2609</v>
      </c>
      <c r="G895" s="1" t="s">
        <v>116</v>
      </c>
      <c r="H895" s="1" t="s">
        <v>42</v>
      </c>
      <c r="I895" s="1" t="s">
        <v>43</v>
      </c>
      <c r="J895" s="1">
        <v>1</v>
      </c>
      <c r="K895" s="1">
        <v>100</v>
      </c>
      <c r="L895" s="1">
        <f t="shared" si="119"/>
        <v>100</v>
      </c>
      <c r="M895" s="1" t="s">
        <v>29</v>
      </c>
      <c r="N895" s="1" t="s">
        <v>57</v>
      </c>
      <c r="O895" s="1" t="s">
        <v>31</v>
      </c>
      <c r="P895" s="1" t="s">
        <v>85</v>
      </c>
      <c r="Q895" s="1" t="s">
        <v>45</v>
      </c>
      <c r="R895" s="1" t="s">
        <v>2620</v>
      </c>
      <c r="S895" s="1" t="s">
        <v>2620</v>
      </c>
      <c r="T895" s="1">
        <v>4</v>
      </c>
      <c r="U895" s="1" t="str">
        <f t="shared" si="117"/>
        <v>Keep</v>
      </c>
      <c r="V895" s="1" t="str">
        <f t="shared" si="120"/>
        <v>Ok</v>
      </c>
      <c r="W895" s="1" t="str">
        <f>IF(Raw_Data!K895=0,"Missing","Valid")</f>
        <v>Valid</v>
      </c>
      <c r="X895" s="3" t="str">
        <f t="shared" si="121"/>
        <v>OK</v>
      </c>
      <c r="Y895" s="1" t="str">
        <f t="shared" si="122"/>
        <v>Ok</v>
      </c>
      <c r="Z895" s="1" t="str">
        <f t="shared" si="123"/>
        <v>Ok</v>
      </c>
      <c r="AA895" s="1">
        <f t="shared" si="118"/>
        <v>100</v>
      </c>
      <c r="AB895" s="1" t="str">
        <f t="shared" si="124"/>
        <v>ok</v>
      </c>
      <c r="AC895" s="1" t="str">
        <f t="shared" si="125"/>
        <v>Not Returned</v>
      </c>
    </row>
    <row r="896" spans="1:29" x14ac:dyDescent="0.45">
      <c r="A896" s="1" t="s">
        <v>1395</v>
      </c>
      <c r="B896" s="2" cm="1">
        <f t="array" ref="B896:D896">DATEVALUE(VLOOKUP(A896,Raw_Data!A895:D2895,{2,3,4},0))</f>
        <v>45412</v>
      </c>
      <c r="C896" s="2">
        <v>45411</v>
      </c>
      <c r="D896" s="2">
        <v>45411</v>
      </c>
      <c r="E896" s="1" t="s">
        <v>2555</v>
      </c>
      <c r="F896" s="1" t="s">
        <v>147</v>
      </c>
      <c r="G896" s="1" t="s">
        <v>147</v>
      </c>
      <c r="H896" s="1" t="s">
        <v>71</v>
      </c>
      <c r="I896" s="1" t="s">
        <v>92</v>
      </c>
      <c r="J896" s="1">
        <v>0</v>
      </c>
      <c r="K896" s="1">
        <v>500</v>
      </c>
      <c r="L896" s="1">
        <f t="shared" si="119"/>
        <v>0</v>
      </c>
      <c r="M896" s="1" t="s">
        <v>2619</v>
      </c>
      <c r="N896" s="1" t="s">
        <v>30</v>
      </c>
      <c r="O896" s="1" t="s">
        <v>31</v>
      </c>
      <c r="P896" s="1" t="s">
        <v>32</v>
      </c>
      <c r="Q896" s="1" t="s">
        <v>33</v>
      </c>
      <c r="R896" s="1" t="s">
        <v>2620</v>
      </c>
      <c r="S896" s="1" t="s">
        <v>2620</v>
      </c>
      <c r="T896" s="1">
        <v>0</v>
      </c>
      <c r="U896" s="1" t="str">
        <f t="shared" si="117"/>
        <v>Keep</v>
      </c>
      <c r="V896" s="1" t="str">
        <f t="shared" si="120"/>
        <v>Fix</v>
      </c>
      <c r="W896" s="1" t="str">
        <f>IF(Raw_Data!K896=0,"Missing","Valid")</f>
        <v>Valid</v>
      </c>
      <c r="X896" s="3" t="str">
        <f t="shared" si="121"/>
        <v>Dispatch Error</v>
      </c>
      <c r="Y896" s="1" t="str">
        <f t="shared" si="122"/>
        <v>Ok</v>
      </c>
      <c r="Z896" s="1" t="str">
        <f t="shared" si="123"/>
        <v>Ok</v>
      </c>
      <c r="AA896" s="1">
        <f t="shared" si="118"/>
        <v>0</v>
      </c>
      <c r="AB896" s="1" t="str">
        <f t="shared" si="124"/>
        <v>ok</v>
      </c>
      <c r="AC896" s="1" t="str">
        <f t="shared" si="125"/>
        <v>Not Returned</v>
      </c>
    </row>
    <row r="897" spans="1:29" x14ac:dyDescent="0.45">
      <c r="A897" s="1" t="s">
        <v>1396</v>
      </c>
      <c r="B897" s="2" cm="1">
        <f t="array" ref="B897:D897">DATEVALUE(VLOOKUP(A897,Raw_Data!A896:D2896,{2,3,4},0))</f>
        <v>45626</v>
      </c>
      <c r="C897" s="2">
        <v>45627</v>
      </c>
      <c r="D897" s="2">
        <v>45631</v>
      </c>
      <c r="E897" s="1" t="s">
        <v>2578</v>
      </c>
      <c r="F897" s="1" t="s">
        <v>168</v>
      </c>
      <c r="G897" s="1" t="s">
        <v>41</v>
      </c>
      <c r="H897" s="1" t="s">
        <v>27</v>
      </c>
      <c r="I897" s="1" t="s">
        <v>28</v>
      </c>
      <c r="J897" s="1">
        <v>-1</v>
      </c>
      <c r="K897" s="1">
        <v>1000</v>
      </c>
      <c r="L897" s="1">
        <f t="shared" si="119"/>
        <v>-1000</v>
      </c>
      <c r="M897" s="1" t="s">
        <v>29</v>
      </c>
      <c r="N897" s="1" t="s">
        <v>30</v>
      </c>
      <c r="O897" s="1" t="s">
        <v>31</v>
      </c>
      <c r="P897" s="1" t="s">
        <v>32</v>
      </c>
      <c r="Q897" s="1" t="s">
        <v>33</v>
      </c>
      <c r="R897" s="1" t="s">
        <v>46</v>
      </c>
      <c r="S897" s="1" t="s">
        <v>2621</v>
      </c>
      <c r="T897" s="1">
        <v>4</v>
      </c>
      <c r="U897" s="1" t="str">
        <f t="shared" si="117"/>
        <v>Keep</v>
      </c>
      <c r="V897" s="1" t="str">
        <f t="shared" si="120"/>
        <v>Fix</v>
      </c>
      <c r="W897" s="1" t="str">
        <f>IF(Raw_Data!K897=0,"Missing","Valid")</f>
        <v>Valid</v>
      </c>
      <c r="X897" s="3" t="str">
        <f t="shared" si="121"/>
        <v>OK</v>
      </c>
      <c r="Y897" s="1" t="str">
        <f t="shared" si="122"/>
        <v>Ok</v>
      </c>
      <c r="Z897" s="1" t="str">
        <f t="shared" si="123"/>
        <v>Ok</v>
      </c>
      <c r="AA897" s="1">
        <f t="shared" si="118"/>
        <v>-1000</v>
      </c>
      <c r="AB897" s="1" t="str">
        <f t="shared" si="124"/>
        <v>ok</v>
      </c>
      <c r="AC897" s="1" t="str">
        <f t="shared" si="125"/>
        <v>Unknwon</v>
      </c>
    </row>
    <row r="898" spans="1:29" x14ac:dyDescent="0.45">
      <c r="A898" s="1" t="s">
        <v>1397</v>
      </c>
      <c r="B898" s="2" cm="1">
        <f t="array" ref="B898:D898">DATEVALUE(VLOOKUP(A898,Raw_Data!A897:D2897,{2,3,4},0))</f>
        <v>45398</v>
      </c>
      <c r="C898" s="2">
        <v>45397</v>
      </c>
      <c r="D898" s="2">
        <v>45404</v>
      </c>
      <c r="E898" s="1" t="s">
        <v>2573</v>
      </c>
      <c r="F898" s="1" t="s">
        <v>2606</v>
      </c>
      <c r="G898" s="1" t="s">
        <v>26</v>
      </c>
      <c r="H898" s="1" t="s">
        <v>128</v>
      </c>
      <c r="I898" s="1" t="s">
        <v>129</v>
      </c>
      <c r="J898" s="1">
        <v>0</v>
      </c>
      <c r="K898" s="1">
        <v>500</v>
      </c>
      <c r="L898" s="1">
        <f t="shared" si="119"/>
        <v>0</v>
      </c>
      <c r="M898" s="1" t="s">
        <v>29</v>
      </c>
      <c r="N898" s="1" t="s">
        <v>30</v>
      </c>
      <c r="O898" s="1" t="s">
        <v>64</v>
      </c>
      <c r="P898" s="1" t="s">
        <v>58</v>
      </c>
      <c r="Q898" s="1" t="s">
        <v>45</v>
      </c>
      <c r="R898" s="1" t="s">
        <v>46</v>
      </c>
      <c r="S898" s="1" t="s">
        <v>245</v>
      </c>
      <c r="T898" s="1">
        <v>7</v>
      </c>
      <c r="U898" s="1" t="str">
        <f t="shared" ref="U898:U961" si="126">IF(COUNTIF(A898:A2897,A898)=1,"Keep","Duplicate")</f>
        <v>Keep</v>
      </c>
      <c r="V898" s="1" t="str">
        <f t="shared" si="120"/>
        <v>Fix</v>
      </c>
      <c r="W898" s="1" t="str">
        <f>IF(Raw_Data!K898=0,"Missing","Valid")</f>
        <v>Valid</v>
      </c>
      <c r="X898" s="3" t="str">
        <f t="shared" si="121"/>
        <v>Dispatch Error</v>
      </c>
      <c r="Y898" s="1" t="str">
        <f t="shared" si="122"/>
        <v>Ok</v>
      </c>
      <c r="Z898" s="1" t="str">
        <f t="shared" si="123"/>
        <v>Ok</v>
      </c>
      <c r="AA898" s="1">
        <f t="shared" ref="AA898:AA961" si="127">IF(OR(L898="",L898&lt;&gt;J898*K898),J898*K898,L898)</f>
        <v>0</v>
      </c>
      <c r="AB898" s="1" t="str">
        <f t="shared" si="124"/>
        <v>ok</v>
      </c>
      <c r="AC898" s="1" t="str">
        <f t="shared" si="125"/>
        <v>Wrong Item</v>
      </c>
    </row>
    <row r="899" spans="1:29" x14ac:dyDescent="0.45">
      <c r="A899" s="1" t="s">
        <v>1398</v>
      </c>
      <c r="B899" s="2" cm="1">
        <f t="array" ref="B899:D899">DATEVALUE(VLOOKUP(A899,Raw_Data!A898:D2898,{2,3,4},0))</f>
        <v>45421</v>
      </c>
      <c r="C899" s="2">
        <v>45422</v>
      </c>
      <c r="D899" s="2">
        <v>45428</v>
      </c>
      <c r="E899" s="1" t="s">
        <v>2552</v>
      </c>
      <c r="F899" s="1" t="s">
        <v>2606</v>
      </c>
      <c r="G899" s="1" t="s">
        <v>26</v>
      </c>
      <c r="H899" s="1" t="s">
        <v>42</v>
      </c>
      <c r="I899" s="1" t="s">
        <v>78</v>
      </c>
      <c r="J899" s="1">
        <v>2</v>
      </c>
      <c r="K899" s="1">
        <v>500</v>
      </c>
      <c r="L899" s="1">
        <f t="shared" ref="L899:L962" si="128">J899*K899</f>
        <v>1000</v>
      </c>
      <c r="M899" s="1" t="s">
        <v>56</v>
      </c>
      <c r="N899" s="1" t="s">
        <v>30</v>
      </c>
      <c r="O899" s="1" t="s">
        <v>64</v>
      </c>
      <c r="P899" s="1" t="s">
        <v>32</v>
      </c>
      <c r="Q899" s="1" t="s">
        <v>33</v>
      </c>
      <c r="R899" s="1" t="s">
        <v>34</v>
      </c>
      <c r="S899" s="1" t="s">
        <v>2620</v>
      </c>
      <c r="T899" s="1">
        <v>6</v>
      </c>
      <c r="U899" s="1" t="str">
        <f t="shared" si="126"/>
        <v>Keep</v>
      </c>
      <c r="V899" s="1" t="str">
        <f t="shared" ref="V899:V962" si="129">IF(J899&lt;=0,"Fix","Ok")</f>
        <v>Ok</v>
      </c>
      <c r="W899" s="1" t="str">
        <f>IF(Raw_Data!K899=0,"Missing","Valid")</f>
        <v>Valid</v>
      </c>
      <c r="X899" s="3" t="str">
        <f t="shared" ref="X899:X962" si="130">IF(C899&lt;B899,"Dispatch Error",IF(D899&lt;B899,"Delivery Before Order",IF(D899&lt;C899,"Delivery Before Dispatch","OK")))</f>
        <v>OK</v>
      </c>
      <c r="Y899" s="1" t="str">
        <f t="shared" ref="Y899:Y962" si="131">IF(K899&lt;=0,"Fix","Ok")</f>
        <v>Ok</v>
      </c>
      <c r="Z899" s="1" t="str">
        <f t="shared" ref="Z899:Z962" si="132">IF(L899="","Blank",IF(L899=J899*K899,"Ok","Wrong"))</f>
        <v>Ok</v>
      </c>
      <c r="AA899" s="1">
        <f t="shared" si="127"/>
        <v>1000</v>
      </c>
      <c r="AB899" s="1" t="str">
        <f t="shared" ref="AB899:AB962" si="133">IF(M899="","Missing","ok")</f>
        <v>ok</v>
      </c>
      <c r="AC899" s="1" t="str">
        <f t="shared" ref="AC899:AC962" si="134">IF(R899="No","Not Returned",IF(R899="Yes",IF(S899="","Unknown",S899),IF(L899&lt;0,"Wrong",IF(OR(O899="Delayed",O899="In Transit",O899="On Time"),"Not Returned",""))))</f>
        <v>Not Returned</v>
      </c>
    </row>
    <row r="900" spans="1:29" x14ac:dyDescent="0.45">
      <c r="A900" s="1" t="s">
        <v>1399</v>
      </c>
      <c r="B900" s="2" cm="1">
        <f t="array" ref="B900:D900">DATEVALUE(VLOOKUP(A900,Raw_Data!A899:D2899,{2,3,4},0))</f>
        <v>45474</v>
      </c>
      <c r="C900" s="2">
        <v>45475</v>
      </c>
      <c r="D900" s="2">
        <v>45481</v>
      </c>
      <c r="E900" s="1" t="s">
        <v>2557</v>
      </c>
      <c r="F900" s="1" t="s">
        <v>147</v>
      </c>
      <c r="G900" s="1" t="s">
        <v>147</v>
      </c>
      <c r="H900" s="1" t="s">
        <v>71</v>
      </c>
      <c r="I900" s="1" t="s">
        <v>72</v>
      </c>
      <c r="J900" s="1">
        <v>2</v>
      </c>
      <c r="K900" s="1">
        <v>500</v>
      </c>
      <c r="L900" s="1">
        <f t="shared" si="128"/>
        <v>1000</v>
      </c>
      <c r="M900" s="1" t="s">
        <v>2619</v>
      </c>
      <c r="N900" s="1" t="s">
        <v>57</v>
      </c>
      <c r="O900" s="1" t="s">
        <v>64</v>
      </c>
      <c r="P900" s="1" t="s">
        <v>32</v>
      </c>
      <c r="Q900" s="1" t="s">
        <v>45</v>
      </c>
      <c r="R900" s="1" t="s">
        <v>34</v>
      </c>
      <c r="S900" s="1" t="s">
        <v>2620</v>
      </c>
      <c r="T900" s="1">
        <v>6</v>
      </c>
      <c r="U900" s="1" t="str">
        <f t="shared" si="126"/>
        <v>Keep</v>
      </c>
      <c r="V900" s="1" t="str">
        <f t="shared" si="129"/>
        <v>Ok</v>
      </c>
      <c r="W900" s="1" t="str">
        <f>IF(Raw_Data!K900=0,"Missing","Valid")</f>
        <v>Valid</v>
      </c>
      <c r="X900" s="3" t="str">
        <f t="shared" si="130"/>
        <v>OK</v>
      </c>
      <c r="Y900" s="1" t="str">
        <f t="shared" si="131"/>
        <v>Ok</v>
      </c>
      <c r="Z900" s="1" t="str">
        <f t="shared" si="132"/>
        <v>Ok</v>
      </c>
      <c r="AA900" s="1">
        <f t="shared" si="127"/>
        <v>1000</v>
      </c>
      <c r="AB900" s="1" t="str">
        <f t="shared" si="133"/>
        <v>ok</v>
      </c>
      <c r="AC900" s="1" t="str">
        <f t="shared" si="134"/>
        <v>Not Returned</v>
      </c>
    </row>
    <row r="901" spans="1:29" x14ac:dyDescent="0.45">
      <c r="A901" s="1" t="s">
        <v>1400</v>
      </c>
      <c r="B901" s="2" cm="1">
        <f t="array" ref="B901:D901">DATEVALUE(VLOOKUP(A901,Raw_Data!A900:D2900,{2,3,4},0))</f>
        <v>45550</v>
      </c>
      <c r="C901" s="2">
        <v>45549</v>
      </c>
      <c r="D901" s="2">
        <v>45554</v>
      </c>
      <c r="E901" s="1" t="s">
        <v>2603</v>
      </c>
      <c r="F901" s="1" t="s">
        <v>2607</v>
      </c>
      <c r="G901" s="1" t="s">
        <v>41</v>
      </c>
      <c r="H901" s="1" t="s">
        <v>27</v>
      </c>
      <c r="I901" s="1" t="s">
        <v>55</v>
      </c>
      <c r="J901" s="1">
        <v>-1</v>
      </c>
      <c r="K901" s="1">
        <v>500</v>
      </c>
      <c r="L901" s="1">
        <f t="shared" si="128"/>
        <v>-500</v>
      </c>
      <c r="M901" s="1" t="s">
        <v>56</v>
      </c>
      <c r="N901" s="1" t="s">
        <v>57</v>
      </c>
      <c r="O901" s="1" t="s">
        <v>44</v>
      </c>
      <c r="P901" s="1" t="s">
        <v>85</v>
      </c>
      <c r="Q901" s="1" t="s">
        <v>33</v>
      </c>
      <c r="R901" s="1" t="s">
        <v>2620</v>
      </c>
      <c r="S901" s="1" t="s">
        <v>2620</v>
      </c>
      <c r="T901" s="1">
        <v>5</v>
      </c>
      <c r="U901" s="1" t="str">
        <f t="shared" si="126"/>
        <v>Keep</v>
      </c>
      <c r="V901" s="1" t="str">
        <f t="shared" si="129"/>
        <v>Fix</v>
      </c>
      <c r="W901" s="1" t="str">
        <f>IF(Raw_Data!K901=0,"Missing","Valid")</f>
        <v>Valid</v>
      </c>
      <c r="X901" s="3" t="str">
        <f t="shared" si="130"/>
        <v>Dispatch Error</v>
      </c>
      <c r="Y901" s="1" t="str">
        <f t="shared" si="131"/>
        <v>Ok</v>
      </c>
      <c r="Z901" s="1" t="str">
        <f t="shared" si="132"/>
        <v>Ok</v>
      </c>
      <c r="AA901" s="1">
        <f t="shared" si="127"/>
        <v>-500</v>
      </c>
      <c r="AB901" s="1" t="str">
        <f t="shared" si="133"/>
        <v>ok</v>
      </c>
      <c r="AC901" s="1" t="str">
        <f t="shared" si="134"/>
        <v>Wrong</v>
      </c>
    </row>
    <row r="902" spans="1:29" x14ac:dyDescent="0.45">
      <c r="A902" s="1" t="s">
        <v>1401</v>
      </c>
      <c r="B902" s="2" cm="1">
        <f t="array" ref="B902:D902">DATEVALUE(VLOOKUP(A902,Raw_Data!A901:D2901,{2,3,4},0))</f>
        <v>45506</v>
      </c>
      <c r="C902" s="2">
        <v>45509</v>
      </c>
      <c r="D902" s="2">
        <v>45510</v>
      </c>
      <c r="E902" s="1" t="s">
        <v>2602</v>
      </c>
      <c r="F902" s="1" t="s">
        <v>53</v>
      </c>
      <c r="G902" s="1" t="s">
        <v>54</v>
      </c>
      <c r="H902" s="1" t="s">
        <v>71</v>
      </c>
      <c r="I902" s="1" t="s">
        <v>117</v>
      </c>
      <c r="J902" s="1">
        <v>0</v>
      </c>
      <c r="K902" s="1">
        <v>1000</v>
      </c>
      <c r="L902" s="1">
        <f t="shared" si="128"/>
        <v>0</v>
      </c>
      <c r="M902" s="1" t="s">
        <v>56</v>
      </c>
      <c r="N902" s="1" t="s">
        <v>30</v>
      </c>
      <c r="O902" s="1" t="s">
        <v>44</v>
      </c>
      <c r="P902" s="1" t="s">
        <v>32</v>
      </c>
      <c r="Q902" s="1" t="s">
        <v>33</v>
      </c>
      <c r="R902" s="1" t="s">
        <v>34</v>
      </c>
      <c r="S902" s="1" t="s">
        <v>2620</v>
      </c>
      <c r="T902" s="1">
        <v>1</v>
      </c>
      <c r="U902" s="1" t="str">
        <f t="shared" si="126"/>
        <v>Keep</v>
      </c>
      <c r="V902" s="1" t="str">
        <f t="shared" si="129"/>
        <v>Fix</v>
      </c>
      <c r="W902" s="1" t="str">
        <f>IF(Raw_Data!K902=0,"Missing","Valid")</f>
        <v>Valid</v>
      </c>
      <c r="X902" s="3" t="str">
        <f t="shared" si="130"/>
        <v>OK</v>
      </c>
      <c r="Y902" s="1" t="str">
        <f t="shared" si="131"/>
        <v>Ok</v>
      </c>
      <c r="Z902" s="1" t="str">
        <f t="shared" si="132"/>
        <v>Ok</v>
      </c>
      <c r="AA902" s="1">
        <f t="shared" si="127"/>
        <v>0</v>
      </c>
      <c r="AB902" s="1" t="str">
        <f t="shared" si="133"/>
        <v>ok</v>
      </c>
      <c r="AC902" s="1" t="str">
        <f t="shared" si="134"/>
        <v>Not Returned</v>
      </c>
    </row>
    <row r="903" spans="1:29" x14ac:dyDescent="0.45">
      <c r="A903" s="1" t="s">
        <v>1402</v>
      </c>
      <c r="B903" s="2" cm="1">
        <f t="array" ref="B903:D903">DATEVALUE(VLOOKUP(A903,Raw_Data!A902:D2902,{2,3,4},0))</f>
        <v>45483</v>
      </c>
      <c r="C903" s="2">
        <v>45482</v>
      </c>
      <c r="D903" s="2">
        <v>45488</v>
      </c>
      <c r="E903" s="1" t="s">
        <v>2537</v>
      </c>
      <c r="F903" s="1" t="s">
        <v>69</v>
      </c>
      <c r="G903" s="1" t="s">
        <v>70</v>
      </c>
      <c r="H903" s="1" t="s">
        <v>42</v>
      </c>
      <c r="I903" s="1" t="s">
        <v>122</v>
      </c>
      <c r="J903" s="1">
        <v>3</v>
      </c>
      <c r="K903" s="1">
        <v>500</v>
      </c>
      <c r="L903" s="1">
        <f t="shared" si="128"/>
        <v>1500</v>
      </c>
      <c r="M903" s="1" t="s">
        <v>63</v>
      </c>
      <c r="N903" s="1" t="s">
        <v>30</v>
      </c>
      <c r="O903" s="1" t="s">
        <v>31</v>
      </c>
      <c r="P903" s="1" t="s">
        <v>85</v>
      </c>
      <c r="Q903" s="1" t="s">
        <v>33</v>
      </c>
      <c r="R903" s="1" t="s">
        <v>46</v>
      </c>
      <c r="S903" s="1" t="s">
        <v>254</v>
      </c>
      <c r="T903" s="1">
        <v>6</v>
      </c>
      <c r="U903" s="1" t="str">
        <f t="shared" si="126"/>
        <v>Keep</v>
      </c>
      <c r="V903" s="1" t="str">
        <f t="shared" si="129"/>
        <v>Ok</v>
      </c>
      <c r="W903" s="1" t="str">
        <f>IF(Raw_Data!K903=0,"Missing","Valid")</f>
        <v>Valid</v>
      </c>
      <c r="X903" s="3" t="str">
        <f t="shared" si="130"/>
        <v>Dispatch Error</v>
      </c>
      <c r="Y903" s="1" t="str">
        <f t="shared" si="131"/>
        <v>Ok</v>
      </c>
      <c r="Z903" s="1" t="str">
        <f t="shared" si="132"/>
        <v>Ok</v>
      </c>
      <c r="AA903" s="1">
        <f t="shared" si="127"/>
        <v>1500</v>
      </c>
      <c r="AB903" s="1" t="str">
        <f t="shared" si="133"/>
        <v>ok</v>
      </c>
      <c r="AC903" s="1" t="str">
        <f t="shared" si="134"/>
        <v>Damaged</v>
      </c>
    </row>
    <row r="904" spans="1:29" x14ac:dyDescent="0.45">
      <c r="A904" s="1" t="s">
        <v>1403</v>
      </c>
      <c r="B904" s="2" cm="1">
        <f t="array" ref="B904:D904">DATEVALUE(VLOOKUP(A904,Raw_Data!A903:D2903,{2,3,4},0))</f>
        <v>45570</v>
      </c>
      <c r="C904" s="2">
        <v>45570</v>
      </c>
      <c r="D904" s="2">
        <v>45571</v>
      </c>
      <c r="E904" s="1" t="s">
        <v>2575</v>
      </c>
      <c r="F904" s="1" t="s">
        <v>2606</v>
      </c>
      <c r="G904" s="1" t="s">
        <v>26</v>
      </c>
      <c r="H904" s="1" t="s">
        <v>27</v>
      </c>
      <c r="I904" s="1" t="s">
        <v>55</v>
      </c>
      <c r="J904" s="1">
        <v>2</v>
      </c>
      <c r="K904" s="1">
        <v>1000</v>
      </c>
      <c r="L904" s="1">
        <f t="shared" si="128"/>
        <v>2000</v>
      </c>
      <c r="M904" s="1" t="s">
        <v>56</v>
      </c>
      <c r="N904" s="1" t="s">
        <v>57</v>
      </c>
      <c r="O904" s="1" t="s">
        <v>44</v>
      </c>
      <c r="P904" s="1" t="s">
        <v>85</v>
      </c>
      <c r="Q904" s="1" t="s">
        <v>33</v>
      </c>
      <c r="R904" s="1" t="s">
        <v>46</v>
      </c>
      <c r="S904" s="1" t="s">
        <v>245</v>
      </c>
      <c r="T904" s="1">
        <v>1</v>
      </c>
      <c r="U904" s="1" t="str">
        <f t="shared" si="126"/>
        <v>Keep</v>
      </c>
      <c r="V904" s="1" t="str">
        <f t="shared" si="129"/>
        <v>Ok</v>
      </c>
      <c r="W904" s="1" t="str">
        <f>IF(Raw_Data!K904=0,"Missing","Valid")</f>
        <v>Valid</v>
      </c>
      <c r="X904" s="3" t="str">
        <f t="shared" si="130"/>
        <v>OK</v>
      </c>
      <c r="Y904" s="1" t="str">
        <f t="shared" si="131"/>
        <v>Ok</v>
      </c>
      <c r="Z904" s="1" t="str">
        <f t="shared" si="132"/>
        <v>Ok</v>
      </c>
      <c r="AA904" s="1">
        <f t="shared" si="127"/>
        <v>2000</v>
      </c>
      <c r="AB904" s="1" t="str">
        <f t="shared" si="133"/>
        <v>ok</v>
      </c>
      <c r="AC904" s="1" t="str">
        <f t="shared" si="134"/>
        <v>Wrong Item</v>
      </c>
    </row>
    <row r="905" spans="1:29" x14ac:dyDescent="0.45">
      <c r="A905" s="1" t="s">
        <v>1404</v>
      </c>
      <c r="B905" s="2" cm="1">
        <f t="array" ref="B905:D905">DATEVALUE(VLOOKUP(A905,Raw_Data!A904:D2904,{2,3,4},0))</f>
        <v>45656</v>
      </c>
      <c r="C905" s="2">
        <v>45657</v>
      </c>
      <c r="D905" s="2">
        <v>45663</v>
      </c>
      <c r="E905" s="1" t="s">
        <v>2573</v>
      </c>
      <c r="F905" s="1" t="s">
        <v>2609</v>
      </c>
      <c r="G905" s="1" t="s">
        <v>116</v>
      </c>
      <c r="H905" s="1" t="s">
        <v>128</v>
      </c>
      <c r="I905" s="1" t="s">
        <v>129</v>
      </c>
      <c r="J905" s="1">
        <v>-1</v>
      </c>
      <c r="K905" s="1">
        <v>100</v>
      </c>
      <c r="L905" s="1">
        <f t="shared" si="128"/>
        <v>-100</v>
      </c>
      <c r="M905" s="1" t="s">
        <v>63</v>
      </c>
      <c r="N905" s="1" t="s">
        <v>57</v>
      </c>
      <c r="O905" s="1" t="s">
        <v>79</v>
      </c>
      <c r="P905" s="1" t="s">
        <v>58</v>
      </c>
      <c r="Q905" s="1" t="s">
        <v>45</v>
      </c>
      <c r="R905" s="1" t="s">
        <v>2620</v>
      </c>
      <c r="S905" s="1" t="s">
        <v>2620</v>
      </c>
      <c r="T905" s="1">
        <v>6</v>
      </c>
      <c r="U905" s="1" t="str">
        <f t="shared" si="126"/>
        <v>Keep</v>
      </c>
      <c r="V905" s="1" t="str">
        <f t="shared" si="129"/>
        <v>Fix</v>
      </c>
      <c r="W905" s="1" t="str">
        <f>IF(Raw_Data!K905=0,"Missing","Valid")</f>
        <v>Valid</v>
      </c>
      <c r="X905" s="3" t="str">
        <f t="shared" si="130"/>
        <v>OK</v>
      </c>
      <c r="Y905" s="1" t="str">
        <f t="shared" si="131"/>
        <v>Ok</v>
      </c>
      <c r="Z905" s="1" t="str">
        <f t="shared" si="132"/>
        <v>Ok</v>
      </c>
      <c r="AA905" s="1">
        <f t="shared" si="127"/>
        <v>-100</v>
      </c>
      <c r="AB905" s="1" t="str">
        <f t="shared" si="133"/>
        <v>ok</v>
      </c>
      <c r="AC905" s="1" t="str">
        <f t="shared" si="134"/>
        <v>Wrong</v>
      </c>
    </row>
    <row r="906" spans="1:29" x14ac:dyDescent="0.45">
      <c r="A906" s="1" t="s">
        <v>1406</v>
      </c>
      <c r="B906" s="2" cm="1">
        <f t="array" ref="B906:D906">DATEVALUE(VLOOKUP(A906,Raw_Data!A905:D2905,{2,3,4},0))</f>
        <v>45405</v>
      </c>
      <c r="C906" s="2">
        <v>45407</v>
      </c>
      <c r="D906" s="2">
        <v>45410</v>
      </c>
      <c r="E906" s="1" t="s">
        <v>2570</v>
      </c>
      <c r="F906" s="1" t="s">
        <v>147</v>
      </c>
      <c r="G906" s="1" t="s">
        <v>147</v>
      </c>
      <c r="H906" s="1" t="s">
        <v>27</v>
      </c>
      <c r="I906" s="1" t="s">
        <v>84</v>
      </c>
      <c r="J906" s="1">
        <v>-1</v>
      </c>
      <c r="K906" s="1">
        <v>100</v>
      </c>
      <c r="L906" s="1">
        <f t="shared" si="128"/>
        <v>-100</v>
      </c>
      <c r="M906" s="1" t="s">
        <v>2619</v>
      </c>
      <c r="N906" s="1" t="s">
        <v>93</v>
      </c>
      <c r="O906" s="1" t="s">
        <v>44</v>
      </c>
      <c r="P906" s="1" t="s">
        <v>58</v>
      </c>
      <c r="Q906" s="1" t="s">
        <v>45</v>
      </c>
      <c r="R906" s="1" t="s">
        <v>34</v>
      </c>
      <c r="S906" s="1" t="s">
        <v>2620</v>
      </c>
      <c r="T906" s="1">
        <v>3</v>
      </c>
      <c r="U906" s="1" t="str">
        <f t="shared" si="126"/>
        <v>Keep</v>
      </c>
      <c r="V906" s="1" t="str">
        <f t="shared" si="129"/>
        <v>Fix</v>
      </c>
      <c r="W906" s="1" t="str">
        <f>IF(Raw_Data!K906=0,"Missing","Valid")</f>
        <v>Valid</v>
      </c>
      <c r="X906" s="3" t="str">
        <f t="shared" si="130"/>
        <v>OK</v>
      </c>
      <c r="Y906" s="1" t="str">
        <f t="shared" si="131"/>
        <v>Ok</v>
      </c>
      <c r="Z906" s="1" t="str">
        <f t="shared" si="132"/>
        <v>Ok</v>
      </c>
      <c r="AA906" s="1">
        <f t="shared" si="127"/>
        <v>-100</v>
      </c>
      <c r="AB906" s="1" t="str">
        <f t="shared" si="133"/>
        <v>ok</v>
      </c>
      <c r="AC906" s="1" t="str">
        <f t="shared" si="134"/>
        <v>Not Returned</v>
      </c>
    </row>
    <row r="907" spans="1:29" x14ac:dyDescent="0.45">
      <c r="A907" s="1" t="s">
        <v>1407</v>
      </c>
      <c r="B907" s="2" cm="1">
        <f t="array" ref="B907:D907">DATEVALUE(VLOOKUP(A907,Raw_Data!A906:D2906,{2,3,4},0))</f>
        <v>45419</v>
      </c>
      <c r="C907" s="2">
        <v>45418</v>
      </c>
      <c r="D907" s="2">
        <v>45420</v>
      </c>
      <c r="E907" s="1" t="s">
        <v>2568</v>
      </c>
      <c r="F907" s="1" t="s">
        <v>2607</v>
      </c>
      <c r="G907" s="1" t="s">
        <v>41</v>
      </c>
      <c r="H907" s="1" t="s">
        <v>42</v>
      </c>
      <c r="I907" s="1" t="s">
        <v>43</v>
      </c>
      <c r="J907" s="1">
        <v>2</v>
      </c>
      <c r="K907" s="1">
        <v>500</v>
      </c>
      <c r="L907" s="1">
        <f t="shared" si="128"/>
        <v>1000</v>
      </c>
      <c r="M907" s="1" t="s">
        <v>56</v>
      </c>
      <c r="N907" s="1" t="s">
        <v>57</v>
      </c>
      <c r="O907" s="1" t="s">
        <v>64</v>
      </c>
      <c r="P907" s="1" t="s">
        <v>85</v>
      </c>
      <c r="Q907" s="1" t="s">
        <v>45</v>
      </c>
      <c r="R907" s="1" t="s">
        <v>34</v>
      </c>
      <c r="S907" s="1" t="s">
        <v>2620</v>
      </c>
      <c r="T907" s="1">
        <v>2</v>
      </c>
      <c r="U907" s="1" t="str">
        <f t="shared" si="126"/>
        <v>Keep</v>
      </c>
      <c r="V907" s="1" t="str">
        <f t="shared" si="129"/>
        <v>Ok</v>
      </c>
      <c r="W907" s="1" t="str">
        <f>IF(Raw_Data!K907=0,"Missing","Valid")</f>
        <v>Valid</v>
      </c>
      <c r="X907" s="3" t="str">
        <f t="shared" si="130"/>
        <v>Dispatch Error</v>
      </c>
      <c r="Y907" s="1" t="str">
        <f t="shared" si="131"/>
        <v>Ok</v>
      </c>
      <c r="Z907" s="1" t="str">
        <f t="shared" si="132"/>
        <v>Ok</v>
      </c>
      <c r="AA907" s="1">
        <f t="shared" si="127"/>
        <v>1000</v>
      </c>
      <c r="AB907" s="1" t="str">
        <f t="shared" si="133"/>
        <v>ok</v>
      </c>
      <c r="AC907" s="1" t="str">
        <f t="shared" si="134"/>
        <v>Not Returned</v>
      </c>
    </row>
    <row r="908" spans="1:29" x14ac:dyDescent="0.45">
      <c r="A908" s="1" t="s">
        <v>1408</v>
      </c>
      <c r="B908" s="2" cm="1">
        <f t="array" ref="B908:D908">DATEVALUE(VLOOKUP(A908,Raw_Data!A907:D2907,{2,3,4},0))</f>
        <v>45304</v>
      </c>
      <c r="C908" s="2">
        <v>45306</v>
      </c>
      <c r="D908" s="2">
        <v>45311</v>
      </c>
      <c r="E908" s="1" t="s">
        <v>2555</v>
      </c>
      <c r="F908" s="1" t="s">
        <v>2607</v>
      </c>
      <c r="G908" s="1" t="s">
        <v>41</v>
      </c>
      <c r="H908" s="1" t="s">
        <v>128</v>
      </c>
      <c r="I908" s="1" t="s">
        <v>129</v>
      </c>
      <c r="J908" s="1">
        <v>-1</v>
      </c>
      <c r="K908" s="1">
        <v>1000</v>
      </c>
      <c r="L908" s="1">
        <f t="shared" si="128"/>
        <v>-1000</v>
      </c>
      <c r="M908" s="1" t="s">
        <v>63</v>
      </c>
      <c r="N908" s="1" t="s">
        <v>57</v>
      </c>
      <c r="O908" s="1" t="s">
        <v>79</v>
      </c>
      <c r="P908" s="1" t="s">
        <v>32</v>
      </c>
      <c r="Q908" s="1" t="s">
        <v>45</v>
      </c>
      <c r="R908" s="1" t="s">
        <v>2620</v>
      </c>
      <c r="S908" s="1" t="s">
        <v>2620</v>
      </c>
      <c r="T908" s="1">
        <v>5</v>
      </c>
      <c r="U908" s="1" t="str">
        <f t="shared" si="126"/>
        <v>Keep</v>
      </c>
      <c r="V908" s="1" t="str">
        <f t="shared" si="129"/>
        <v>Fix</v>
      </c>
      <c r="W908" s="1" t="str">
        <f>IF(Raw_Data!K908=0,"Missing","Valid")</f>
        <v>Valid</v>
      </c>
      <c r="X908" s="3" t="str">
        <f t="shared" si="130"/>
        <v>OK</v>
      </c>
      <c r="Y908" s="1" t="str">
        <f t="shared" si="131"/>
        <v>Ok</v>
      </c>
      <c r="Z908" s="1" t="str">
        <f t="shared" si="132"/>
        <v>Ok</v>
      </c>
      <c r="AA908" s="1">
        <f t="shared" si="127"/>
        <v>-1000</v>
      </c>
      <c r="AB908" s="1" t="str">
        <f t="shared" si="133"/>
        <v>ok</v>
      </c>
      <c r="AC908" s="1" t="str">
        <f t="shared" si="134"/>
        <v>Wrong</v>
      </c>
    </row>
    <row r="909" spans="1:29" x14ac:dyDescent="0.45">
      <c r="A909" s="1" t="s">
        <v>1409</v>
      </c>
      <c r="B909" s="2" cm="1">
        <f t="array" ref="B909:D909">DATEVALUE(VLOOKUP(A909,Raw_Data!A908:D2908,{2,3,4},0))</f>
        <v>45559</v>
      </c>
      <c r="C909" s="2">
        <v>45558</v>
      </c>
      <c r="D909" s="2">
        <v>45557</v>
      </c>
      <c r="E909" s="1" t="s">
        <v>2568</v>
      </c>
      <c r="F909" s="1" t="s">
        <v>53</v>
      </c>
      <c r="G909" s="1" t="s">
        <v>54</v>
      </c>
      <c r="H909" s="1" t="s">
        <v>42</v>
      </c>
      <c r="I909" s="1" t="s">
        <v>78</v>
      </c>
      <c r="J909" s="1">
        <v>1</v>
      </c>
      <c r="K909" s="1">
        <v>0</v>
      </c>
      <c r="L909" s="1">
        <f t="shared" si="128"/>
        <v>0</v>
      </c>
      <c r="M909" s="1" t="s">
        <v>2619</v>
      </c>
      <c r="N909" s="1" t="s">
        <v>30</v>
      </c>
      <c r="O909" s="1" t="s">
        <v>79</v>
      </c>
      <c r="P909" s="1" t="s">
        <v>85</v>
      </c>
      <c r="Q909" s="1" t="s">
        <v>33</v>
      </c>
      <c r="R909" s="1" t="s">
        <v>2620</v>
      </c>
      <c r="S909" s="1" t="s">
        <v>2620</v>
      </c>
      <c r="T909" s="1">
        <v>-1</v>
      </c>
      <c r="U909" s="1" t="str">
        <f t="shared" si="126"/>
        <v>Keep</v>
      </c>
      <c r="V909" s="1" t="str">
        <f t="shared" si="129"/>
        <v>Ok</v>
      </c>
      <c r="W909" s="1" t="str">
        <f>IF(Raw_Data!K909=0,"Missing","Valid")</f>
        <v>Missing</v>
      </c>
      <c r="X909" s="3" t="str">
        <f t="shared" si="130"/>
        <v>Dispatch Error</v>
      </c>
      <c r="Y909" s="1" t="str">
        <f t="shared" si="131"/>
        <v>Fix</v>
      </c>
      <c r="Z909" s="1" t="str">
        <f t="shared" si="132"/>
        <v>Ok</v>
      </c>
      <c r="AA909" s="1">
        <f t="shared" si="127"/>
        <v>0</v>
      </c>
      <c r="AB909" s="1" t="str">
        <f t="shared" si="133"/>
        <v>ok</v>
      </c>
      <c r="AC909" s="1" t="str">
        <f t="shared" si="134"/>
        <v>Not Returned</v>
      </c>
    </row>
    <row r="910" spans="1:29" x14ac:dyDescent="0.45">
      <c r="A910" s="1" t="s">
        <v>1410</v>
      </c>
      <c r="B910" s="2" cm="1">
        <f t="array" ref="B910:D910">DATEVALUE(VLOOKUP(A910,Raw_Data!A909:D2909,{2,3,4},0))</f>
        <v>45633</v>
      </c>
      <c r="C910" s="2">
        <v>45632</v>
      </c>
      <c r="D910" s="2">
        <v>45638</v>
      </c>
      <c r="E910" s="1" t="s">
        <v>2598</v>
      </c>
      <c r="F910" s="1" t="s">
        <v>2609</v>
      </c>
      <c r="G910" s="1" t="s">
        <v>116</v>
      </c>
      <c r="H910" s="1" t="s">
        <v>71</v>
      </c>
      <c r="I910" s="1" t="s">
        <v>72</v>
      </c>
      <c r="J910" s="1">
        <v>0</v>
      </c>
      <c r="K910" s="1">
        <v>2000</v>
      </c>
      <c r="L910" s="1">
        <f t="shared" si="128"/>
        <v>0</v>
      </c>
      <c r="M910" s="1" t="s">
        <v>2619</v>
      </c>
      <c r="N910" s="1" t="s">
        <v>57</v>
      </c>
      <c r="O910" s="1" t="s">
        <v>31</v>
      </c>
      <c r="P910" s="1" t="s">
        <v>58</v>
      </c>
      <c r="Q910" s="1" t="s">
        <v>33</v>
      </c>
      <c r="R910" s="1" t="s">
        <v>46</v>
      </c>
      <c r="S910" s="1" t="s">
        <v>254</v>
      </c>
      <c r="T910" s="1">
        <v>6</v>
      </c>
      <c r="U910" s="1" t="str">
        <f t="shared" si="126"/>
        <v>Keep</v>
      </c>
      <c r="V910" s="1" t="str">
        <f t="shared" si="129"/>
        <v>Fix</v>
      </c>
      <c r="W910" s="1" t="str">
        <f>IF(Raw_Data!K910=0,"Missing","Valid")</f>
        <v>Valid</v>
      </c>
      <c r="X910" s="3" t="str">
        <f t="shared" si="130"/>
        <v>Dispatch Error</v>
      </c>
      <c r="Y910" s="1" t="str">
        <f t="shared" si="131"/>
        <v>Ok</v>
      </c>
      <c r="Z910" s="1" t="str">
        <f t="shared" si="132"/>
        <v>Ok</v>
      </c>
      <c r="AA910" s="1">
        <f t="shared" si="127"/>
        <v>0</v>
      </c>
      <c r="AB910" s="1" t="str">
        <f t="shared" si="133"/>
        <v>ok</v>
      </c>
      <c r="AC910" s="1" t="str">
        <f t="shared" si="134"/>
        <v>Damaged</v>
      </c>
    </row>
    <row r="911" spans="1:29" x14ac:dyDescent="0.45">
      <c r="A911" s="1" t="s">
        <v>1411</v>
      </c>
      <c r="B911" s="2" cm="1">
        <f t="array" ref="B911:D911">DATEVALUE(VLOOKUP(A911,Raw_Data!A910:D2910,{2,3,4},0))</f>
        <v>45336</v>
      </c>
      <c r="C911" s="2">
        <v>45338</v>
      </c>
      <c r="D911" s="2">
        <v>45344</v>
      </c>
      <c r="E911" s="1" t="s">
        <v>2531</v>
      </c>
      <c r="F911" s="1" t="s">
        <v>2609</v>
      </c>
      <c r="G911" s="1" t="s">
        <v>116</v>
      </c>
      <c r="H911" s="1" t="s">
        <v>42</v>
      </c>
      <c r="I911" s="1" t="s">
        <v>78</v>
      </c>
      <c r="J911" s="1">
        <v>0</v>
      </c>
      <c r="K911" s="1">
        <v>500</v>
      </c>
      <c r="L911" s="1">
        <f t="shared" si="128"/>
        <v>0</v>
      </c>
      <c r="M911" s="1" t="s">
        <v>2619</v>
      </c>
      <c r="N911" s="1" t="s">
        <v>30</v>
      </c>
      <c r="O911" s="1" t="s">
        <v>44</v>
      </c>
      <c r="P911" s="1" t="s">
        <v>32</v>
      </c>
      <c r="Q911" s="1" t="s">
        <v>33</v>
      </c>
      <c r="R911" s="1" t="s">
        <v>34</v>
      </c>
      <c r="S911" s="1" t="s">
        <v>2620</v>
      </c>
      <c r="T911" s="1">
        <v>6</v>
      </c>
      <c r="U911" s="1" t="str">
        <f t="shared" si="126"/>
        <v>Keep</v>
      </c>
      <c r="V911" s="1" t="str">
        <f t="shared" si="129"/>
        <v>Fix</v>
      </c>
      <c r="W911" s="1" t="str">
        <f>IF(Raw_Data!K911=0,"Missing","Valid")</f>
        <v>Valid</v>
      </c>
      <c r="X911" s="3" t="str">
        <f t="shared" si="130"/>
        <v>OK</v>
      </c>
      <c r="Y911" s="1" t="str">
        <f t="shared" si="131"/>
        <v>Ok</v>
      </c>
      <c r="Z911" s="1" t="str">
        <f t="shared" si="132"/>
        <v>Ok</v>
      </c>
      <c r="AA911" s="1">
        <f t="shared" si="127"/>
        <v>0</v>
      </c>
      <c r="AB911" s="1" t="str">
        <f t="shared" si="133"/>
        <v>ok</v>
      </c>
      <c r="AC911" s="1" t="str">
        <f t="shared" si="134"/>
        <v>Not Returned</v>
      </c>
    </row>
    <row r="912" spans="1:29" x14ac:dyDescent="0.45">
      <c r="A912" s="1" t="s">
        <v>1412</v>
      </c>
      <c r="B912" s="2" cm="1">
        <f t="array" ref="B912:D912">DATEVALUE(VLOOKUP(A912,Raw_Data!A911:D2911,{2,3,4},0))</f>
        <v>45577</v>
      </c>
      <c r="C912" s="2">
        <v>45575</v>
      </c>
      <c r="D912" s="2">
        <v>45574</v>
      </c>
      <c r="E912" s="1" t="s">
        <v>2543</v>
      </c>
      <c r="F912" s="1" t="s">
        <v>53</v>
      </c>
      <c r="G912" s="1" t="s">
        <v>54</v>
      </c>
      <c r="H912" s="1" t="s">
        <v>27</v>
      </c>
      <c r="I912" s="1" t="s">
        <v>28</v>
      </c>
      <c r="J912" s="1">
        <v>-1</v>
      </c>
      <c r="K912" s="1">
        <v>0</v>
      </c>
      <c r="L912" s="1">
        <f t="shared" si="128"/>
        <v>0</v>
      </c>
      <c r="M912" s="1" t="s">
        <v>2619</v>
      </c>
      <c r="N912" s="1" t="s">
        <v>57</v>
      </c>
      <c r="O912" s="1" t="s">
        <v>44</v>
      </c>
      <c r="P912" s="1" t="s">
        <v>58</v>
      </c>
      <c r="Q912" s="1" t="s">
        <v>33</v>
      </c>
      <c r="R912" s="1" t="s">
        <v>46</v>
      </c>
      <c r="S912" s="1" t="s">
        <v>254</v>
      </c>
      <c r="T912" s="1">
        <v>-1</v>
      </c>
      <c r="U912" s="1" t="str">
        <f t="shared" si="126"/>
        <v>Keep</v>
      </c>
      <c r="V912" s="1" t="str">
        <f t="shared" si="129"/>
        <v>Fix</v>
      </c>
      <c r="W912" s="1" t="str">
        <f>IF(Raw_Data!K912=0,"Missing","Valid")</f>
        <v>Missing</v>
      </c>
      <c r="X912" s="3" t="str">
        <f t="shared" si="130"/>
        <v>Dispatch Error</v>
      </c>
      <c r="Y912" s="1" t="str">
        <f t="shared" si="131"/>
        <v>Fix</v>
      </c>
      <c r="Z912" s="1" t="str">
        <f t="shared" si="132"/>
        <v>Ok</v>
      </c>
      <c r="AA912" s="1">
        <f t="shared" si="127"/>
        <v>0</v>
      </c>
      <c r="AB912" s="1" t="str">
        <f t="shared" si="133"/>
        <v>ok</v>
      </c>
      <c r="AC912" s="1" t="str">
        <f t="shared" si="134"/>
        <v>Damaged</v>
      </c>
    </row>
    <row r="913" spans="1:29" x14ac:dyDescent="0.45">
      <c r="A913" s="1" t="s">
        <v>1413</v>
      </c>
      <c r="B913" s="2" cm="1">
        <f t="array" ref="B913:D913">DATEVALUE(VLOOKUP(A913,Raw_Data!A912:D2912,{2,3,4},0))</f>
        <v>45418</v>
      </c>
      <c r="C913" s="2">
        <v>45419</v>
      </c>
      <c r="D913" s="2">
        <v>45422</v>
      </c>
      <c r="E913" s="1" t="s">
        <v>2602</v>
      </c>
      <c r="F913" s="1" t="s">
        <v>53</v>
      </c>
      <c r="G913" s="1" t="s">
        <v>54</v>
      </c>
      <c r="H913" s="1" t="s">
        <v>128</v>
      </c>
      <c r="I913" s="1" t="s">
        <v>169</v>
      </c>
      <c r="J913" s="1">
        <v>-1</v>
      </c>
      <c r="K913" s="1">
        <v>500</v>
      </c>
      <c r="L913" s="1">
        <f t="shared" si="128"/>
        <v>-500</v>
      </c>
      <c r="M913" s="1" t="s">
        <v>63</v>
      </c>
      <c r="N913" s="1" t="s">
        <v>30</v>
      </c>
      <c r="O913" s="1" t="s">
        <v>64</v>
      </c>
      <c r="P913" s="1" t="s">
        <v>58</v>
      </c>
      <c r="Q913" s="1" t="s">
        <v>33</v>
      </c>
      <c r="R913" s="1" t="s">
        <v>46</v>
      </c>
      <c r="S913" s="1" t="s">
        <v>254</v>
      </c>
      <c r="T913" s="1">
        <v>3</v>
      </c>
      <c r="U913" s="1" t="str">
        <f t="shared" si="126"/>
        <v>Keep</v>
      </c>
      <c r="V913" s="1" t="str">
        <f t="shared" si="129"/>
        <v>Fix</v>
      </c>
      <c r="W913" s="1" t="str">
        <f>IF(Raw_Data!K913=0,"Missing","Valid")</f>
        <v>Valid</v>
      </c>
      <c r="X913" s="3" t="str">
        <f t="shared" si="130"/>
        <v>OK</v>
      </c>
      <c r="Y913" s="1" t="str">
        <f t="shared" si="131"/>
        <v>Ok</v>
      </c>
      <c r="Z913" s="1" t="str">
        <f t="shared" si="132"/>
        <v>Ok</v>
      </c>
      <c r="AA913" s="1">
        <f t="shared" si="127"/>
        <v>-500</v>
      </c>
      <c r="AB913" s="1" t="str">
        <f t="shared" si="133"/>
        <v>ok</v>
      </c>
      <c r="AC913" s="1" t="str">
        <f t="shared" si="134"/>
        <v>Damaged</v>
      </c>
    </row>
    <row r="914" spans="1:29" x14ac:dyDescent="0.45">
      <c r="A914" s="1" t="s">
        <v>1414</v>
      </c>
      <c r="B914" s="2" cm="1">
        <f t="array" ref="B914:D914">DATEVALUE(VLOOKUP(A914,Raw_Data!A913:D2913,{2,3,4},0))</f>
        <v>45474</v>
      </c>
      <c r="C914" s="2">
        <v>45473</v>
      </c>
      <c r="D914" s="2">
        <v>45479</v>
      </c>
      <c r="E914" s="1" t="s">
        <v>2556</v>
      </c>
      <c r="F914" s="1" t="s">
        <v>2607</v>
      </c>
      <c r="G914" s="1" t="s">
        <v>41</v>
      </c>
      <c r="H914" s="1" t="s">
        <v>27</v>
      </c>
      <c r="I914" s="1" t="s">
        <v>55</v>
      </c>
      <c r="J914" s="1">
        <v>2</v>
      </c>
      <c r="K914" s="1">
        <v>500</v>
      </c>
      <c r="L914" s="1">
        <f t="shared" si="128"/>
        <v>1000</v>
      </c>
      <c r="M914" s="1" t="s">
        <v>63</v>
      </c>
      <c r="N914" s="1" t="s">
        <v>93</v>
      </c>
      <c r="O914" s="1" t="s">
        <v>31</v>
      </c>
      <c r="P914" s="1" t="s">
        <v>85</v>
      </c>
      <c r="Q914" s="1" t="s">
        <v>45</v>
      </c>
      <c r="R914" s="1" t="s">
        <v>2620</v>
      </c>
      <c r="S914" s="1" t="s">
        <v>2620</v>
      </c>
      <c r="T914" s="1">
        <v>6</v>
      </c>
      <c r="U914" s="1" t="str">
        <f t="shared" si="126"/>
        <v>Keep</v>
      </c>
      <c r="V914" s="1" t="str">
        <f t="shared" si="129"/>
        <v>Ok</v>
      </c>
      <c r="W914" s="1" t="str">
        <f>IF(Raw_Data!K914=0,"Missing","Valid")</f>
        <v>Valid</v>
      </c>
      <c r="X914" s="3" t="str">
        <f t="shared" si="130"/>
        <v>Dispatch Error</v>
      </c>
      <c r="Y914" s="1" t="str">
        <f t="shared" si="131"/>
        <v>Ok</v>
      </c>
      <c r="Z914" s="1" t="str">
        <f t="shared" si="132"/>
        <v>Ok</v>
      </c>
      <c r="AA914" s="1">
        <f t="shared" si="127"/>
        <v>1000</v>
      </c>
      <c r="AB914" s="1" t="str">
        <f t="shared" si="133"/>
        <v>ok</v>
      </c>
      <c r="AC914" s="1" t="str">
        <f t="shared" si="134"/>
        <v>Not Returned</v>
      </c>
    </row>
    <row r="915" spans="1:29" x14ac:dyDescent="0.45">
      <c r="A915" s="1" t="s">
        <v>1415</v>
      </c>
      <c r="B915" s="2" cm="1">
        <f t="array" ref="B915:D915">DATEVALUE(VLOOKUP(A915,Raw_Data!A914:D2914,{2,3,4},0))</f>
        <v>45300</v>
      </c>
      <c r="C915" s="2">
        <v>45302</v>
      </c>
      <c r="D915" s="2">
        <v>45307</v>
      </c>
      <c r="E915" s="1" t="s">
        <v>2529</v>
      </c>
      <c r="F915" s="1" t="s">
        <v>2609</v>
      </c>
      <c r="G915" s="1" t="s">
        <v>116</v>
      </c>
      <c r="H915" s="1" t="s">
        <v>128</v>
      </c>
      <c r="I915" s="1" t="s">
        <v>129</v>
      </c>
      <c r="J915" s="1">
        <v>0</v>
      </c>
      <c r="K915" s="1">
        <v>2000</v>
      </c>
      <c r="L915" s="1">
        <f t="shared" si="128"/>
        <v>0</v>
      </c>
      <c r="M915" s="1" t="s">
        <v>29</v>
      </c>
      <c r="N915" s="1" t="s">
        <v>57</v>
      </c>
      <c r="O915" s="1" t="s">
        <v>79</v>
      </c>
      <c r="P915" s="1" t="s">
        <v>85</v>
      </c>
      <c r="Q915" s="1" t="s">
        <v>33</v>
      </c>
      <c r="R915" s="1" t="s">
        <v>34</v>
      </c>
      <c r="S915" s="1" t="s">
        <v>2620</v>
      </c>
      <c r="T915" s="1">
        <v>5</v>
      </c>
      <c r="U915" s="1" t="str">
        <f t="shared" si="126"/>
        <v>Keep</v>
      </c>
      <c r="V915" s="1" t="str">
        <f t="shared" si="129"/>
        <v>Fix</v>
      </c>
      <c r="W915" s="1" t="str">
        <f>IF(Raw_Data!K915=0,"Missing","Valid")</f>
        <v>Valid</v>
      </c>
      <c r="X915" s="3" t="str">
        <f t="shared" si="130"/>
        <v>OK</v>
      </c>
      <c r="Y915" s="1" t="str">
        <f t="shared" si="131"/>
        <v>Ok</v>
      </c>
      <c r="Z915" s="1" t="str">
        <f t="shared" si="132"/>
        <v>Ok</v>
      </c>
      <c r="AA915" s="1">
        <f t="shared" si="127"/>
        <v>0</v>
      </c>
      <c r="AB915" s="1" t="str">
        <f t="shared" si="133"/>
        <v>ok</v>
      </c>
      <c r="AC915" s="1" t="str">
        <f t="shared" si="134"/>
        <v>Not Returned</v>
      </c>
    </row>
    <row r="916" spans="1:29" x14ac:dyDescent="0.45">
      <c r="A916" s="1" t="s">
        <v>1416</v>
      </c>
      <c r="B916" s="2" cm="1">
        <f t="array" ref="B916:D916">DATEVALUE(VLOOKUP(A916,Raw_Data!A915:D2915,{2,3,4},0))</f>
        <v>45396</v>
      </c>
      <c r="C916" s="2">
        <v>45395</v>
      </c>
      <c r="D916" s="2">
        <v>45400</v>
      </c>
      <c r="E916" s="1" t="s">
        <v>2603</v>
      </c>
      <c r="F916" s="1" t="s">
        <v>2606</v>
      </c>
      <c r="G916" s="1" t="s">
        <v>26</v>
      </c>
      <c r="H916" s="1" t="s">
        <v>71</v>
      </c>
      <c r="I916" s="1" t="s">
        <v>117</v>
      </c>
      <c r="J916" s="1">
        <v>0</v>
      </c>
      <c r="K916" s="1">
        <v>500</v>
      </c>
      <c r="L916" s="1">
        <f t="shared" si="128"/>
        <v>0</v>
      </c>
      <c r="M916" s="1" t="s">
        <v>29</v>
      </c>
      <c r="N916" s="1" t="s">
        <v>30</v>
      </c>
      <c r="O916" s="1" t="s">
        <v>64</v>
      </c>
      <c r="P916" s="1" t="s">
        <v>32</v>
      </c>
      <c r="Q916" s="1" t="s">
        <v>45</v>
      </c>
      <c r="R916" s="1" t="s">
        <v>34</v>
      </c>
      <c r="S916" s="1" t="s">
        <v>2620</v>
      </c>
      <c r="T916" s="1">
        <v>5</v>
      </c>
      <c r="U916" s="1" t="str">
        <f t="shared" si="126"/>
        <v>Keep</v>
      </c>
      <c r="V916" s="1" t="str">
        <f t="shared" si="129"/>
        <v>Fix</v>
      </c>
      <c r="W916" s="1" t="str">
        <f>IF(Raw_Data!K916=0,"Missing","Valid")</f>
        <v>Valid</v>
      </c>
      <c r="X916" s="3" t="str">
        <f t="shared" si="130"/>
        <v>Dispatch Error</v>
      </c>
      <c r="Y916" s="1" t="str">
        <f t="shared" si="131"/>
        <v>Ok</v>
      </c>
      <c r="Z916" s="1" t="str">
        <f t="shared" si="132"/>
        <v>Ok</v>
      </c>
      <c r="AA916" s="1">
        <f t="shared" si="127"/>
        <v>0</v>
      </c>
      <c r="AB916" s="1" t="str">
        <f t="shared" si="133"/>
        <v>ok</v>
      </c>
      <c r="AC916" s="1" t="str">
        <f t="shared" si="134"/>
        <v>Not Returned</v>
      </c>
    </row>
    <row r="917" spans="1:29" x14ac:dyDescent="0.45">
      <c r="A917" s="1" t="s">
        <v>1417</v>
      </c>
      <c r="B917" s="2" cm="1">
        <f t="array" ref="B917:D917">DATEVALUE(VLOOKUP(A917,Raw_Data!A916:D2916,{2,3,4},0))</f>
        <v>45407</v>
      </c>
      <c r="C917" s="2">
        <v>45406</v>
      </c>
      <c r="D917" s="2">
        <v>45410</v>
      </c>
      <c r="E917" s="1" t="s">
        <v>2545</v>
      </c>
      <c r="F917" s="1" t="s">
        <v>53</v>
      </c>
      <c r="G917" s="1" t="s">
        <v>54</v>
      </c>
      <c r="H917" s="1" t="s">
        <v>42</v>
      </c>
      <c r="I917" s="1" t="s">
        <v>43</v>
      </c>
      <c r="J917" s="1">
        <v>3</v>
      </c>
      <c r="K917" s="1">
        <v>1000</v>
      </c>
      <c r="L917" s="1">
        <f t="shared" si="128"/>
        <v>3000</v>
      </c>
      <c r="M917" s="1" t="s">
        <v>63</v>
      </c>
      <c r="N917" s="1" t="s">
        <v>57</v>
      </c>
      <c r="O917" s="1" t="s">
        <v>79</v>
      </c>
      <c r="P917" s="1" t="s">
        <v>58</v>
      </c>
      <c r="Q917" s="1" t="s">
        <v>33</v>
      </c>
      <c r="R917" s="1" t="s">
        <v>2620</v>
      </c>
      <c r="S917" s="1" t="s">
        <v>2620</v>
      </c>
      <c r="T917" s="1">
        <v>4</v>
      </c>
      <c r="U917" s="1" t="str">
        <f t="shared" si="126"/>
        <v>Keep</v>
      </c>
      <c r="V917" s="1" t="str">
        <f t="shared" si="129"/>
        <v>Ok</v>
      </c>
      <c r="W917" s="1" t="str">
        <f>IF(Raw_Data!K917=0,"Missing","Valid")</f>
        <v>Valid</v>
      </c>
      <c r="X917" s="3" t="str">
        <f t="shared" si="130"/>
        <v>Dispatch Error</v>
      </c>
      <c r="Y917" s="1" t="str">
        <f t="shared" si="131"/>
        <v>Ok</v>
      </c>
      <c r="Z917" s="1" t="str">
        <f t="shared" si="132"/>
        <v>Ok</v>
      </c>
      <c r="AA917" s="1">
        <f t="shared" si="127"/>
        <v>3000</v>
      </c>
      <c r="AB917" s="1" t="str">
        <f t="shared" si="133"/>
        <v>ok</v>
      </c>
      <c r="AC917" s="1" t="str">
        <f t="shared" si="134"/>
        <v>Not Returned</v>
      </c>
    </row>
    <row r="918" spans="1:29" x14ac:dyDescent="0.45">
      <c r="A918" s="1" t="s">
        <v>2509</v>
      </c>
      <c r="B918" s="2" cm="1">
        <f t="array" ref="B918:D918">DATEVALUE(VLOOKUP(A918,Raw_Data!A917:D2917,{2,3,4},0))</f>
        <v>45364</v>
      </c>
      <c r="C918" s="2">
        <v>45364</v>
      </c>
      <c r="D918" s="2">
        <v>45366</v>
      </c>
      <c r="E918" s="1" t="s">
        <v>2583</v>
      </c>
      <c r="F918" s="1" t="s">
        <v>69</v>
      </c>
      <c r="G918" s="1" t="s">
        <v>70</v>
      </c>
      <c r="H918" s="1" t="s">
        <v>128</v>
      </c>
      <c r="I918" s="1" t="s">
        <v>231</v>
      </c>
      <c r="J918" s="1">
        <v>0</v>
      </c>
      <c r="K918" s="1">
        <v>0</v>
      </c>
      <c r="L918" s="1">
        <f t="shared" si="128"/>
        <v>0</v>
      </c>
      <c r="M918" s="1" t="s">
        <v>2619</v>
      </c>
      <c r="N918" s="1" t="s">
        <v>57</v>
      </c>
      <c r="O918" s="1" t="s">
        <v>44</v>
      </c>
      <c r="P918" s="1" t="s">
        <v>58</v>
      </c>
      <c r="Q918" s="1" t="s">
        <v>33</v>
      </c>
      <c r="R918" s="1" t="s">
        <v>2620</v>
      </c>
      <c r="S918" s="1" t="s">
        <v>2620</v>
      </c>
      <c r="T918" s="1">
        <v>2</v>
      </c>
      <c r="U918" s="1" t="str">
        <f t="shared" si="126"/>
        <v>Keep</v>
      </c>
      <c r="V918" s="1" t="str">
        <f t="shared" si="129"/>
        <v>Fix</v>
      </c>
      <c r="W918" s="1" t="str">
        <f>IF(Raw_Data!K918=0,"Missing","Valid")</f>
        <v>Missing</v>
      </c>
      <c r="X918" s="3" t="str">
        <f t="shared" si="130"/>
        <v>OK</v>
      </c>
      <c r="Y918" s="1" t="str">
        <f t="shared" si="131"/>
        <v>Fix</v>
      </c>
      <c r="Z918" s="1" t="str">
        <f t="shared" si="132"/>
        <v>Ok</v>
      </c>
      <c r="AA918" s="1">
        <f t="shared" si="127"/>
        <v>0</v>
      </c>
      <c r="AB918" s="1" t="str">
        <f t="shared" si="133"/>
        <v>ok</v>
      </c>
      <c r="AC918" s="1" t="str">
        <f t="shared" si="134"/>
        <v>Not Returned</v>
      </c>
    </row>
    <row r="919" spans="1:29" x14ac:dyDescent="0.45">
      <c r="A919" s="1" t="s">
        <v>1418</v>
      </c>
      <c r="B919" s="2" cm="1">
        <f t="array" ref="B919:D919">DATEVALUE(VLOOKUP(A919,Raw_Data!A918:D2918,{2,3,4},0))</f>
        <v>45337</v>
      </c>
      <c r="C919" s="2">
        <v>45339</v>
      </c>
      <c r="D919" s="2">
        <v>45345</v>
      </c>
      <c r="E919" s="1" t="s">
        <v>2542</v>
      </c>
      <c r="F919" s="1" t="s">
        <v>168</v>
      </c>
      <c r="G919" s="1" t="s">
        <v>41</v>
      </c>
      <c r="H919" s="1" t="s">
        <v>128</v>
      </c>
      <c r="I919" s="1" t="s">
        <v>169</v>
      </c>
      <c r="J919" s="1">
        <v>-1</v>
      </c>
      <c r="K919" s="1">
        <v>2000</v>
      </c>
      <c r="L919" s="1">
        <f t="shared" si="128"/>
        <v>-2000</v>
      </c>
      <c r="M919" s="1" t="s">
        <v>29</v>
      </c>
      <c r="N919" s="1" t="s">
        <v>30</v>
      </c>
      <c r="O919" s="1" t="s">
        <v>44</v>
      </c>
      <c r="P919" s="1" t="s">
        <v>85</v>
      </c>
      <c r="Q919" s="1" t="s">
        <v>45</v>
      </c>
      <c r="R919" s="1" t="s">
        <v>2620</v>
      </c>
      <c r="S919" s="1" t="s">
        <v>2620</v>
      </c>
      <c r="T919" s="1">
        <v>6</v>
      </c>
      <c r="U919" s="1" t="str">
        <f t="shared" si="126"/>
        <v>Keep</v>
      </c>
      <c r="V919" s="1" t="str">
        <f t="shared" si="129"/>
        <v>Fix</v>
      </c>
      <c r="W919" s="1" t="str">
        <f>IF(Raw_Data!K919=0,"Missing","Valid")</f>
        <v>Valid</v>
      </c>
      <c r="X919" s="3" t="str">
        <f t="shared" si="130"/>
        <v>OK</v>
      </c>
      <c r="Y919" s="1" t="str">
        <f t="shared" si="131"/>
        <v>Ok</v>
      </c>
      <c r="Z919" s="1" t="str">
        <f t="shared" si="132"/>
        <v>Ok</v>
      </c>
      <c r="AA919" s="1">
        <f t="shared" si="127"/>
        <v>-2000</v>
      </c>
      <c r="AB919" s="1" t="str">
        <f t="shared" si="133"/>
        <v>ok</v>
      </c>
      <c r="AC919" s="1" t="str">
        <f t="shared" si="134"/>
        <v>Wrong</v>
      </c>
    </row>
    <row r="920" spans="1:29" x14ac:dyDescent="0.45">
      <c r="A920" s="1" t="s">
        <v>1419</v>
      </c>
      <c r="B920" s="2" cm="1">
        <f t="array" ref="B920:D920">DATEVALUE(VLOOKUP(A920,Raw_Data!A919:D2919,{2,3,4},0))</f>
        <v>45635</v>
      </c>
      <c r="C920" s="2">
        <v>45637</v>
      </c>
      <c r="D920" s="2">
        <v>45644</v>
      </c>
      <c r="E920" s="1" t="s">
        <v>2602</v>
      </c>
      <c r="F920" s="1" t="s">
        <v>69</v>
      </c>
      <c r="G920" s="1" t="s">
        <v>70</v>
      </c>
      <c r="H920" s="1" t="s">
        <v>27</v>
      </c>
      <c r="I920" s="1" t="s">
        <v>28</v>
      </c>
      <c r="J920" s="1">
        <v>2</v>
      </c>
      <c r="K920" s="1">
        <v>100</v>
      </c>
      <c r="L920" s="1">
        <f t="shared" si="128"/>
        <v>200</v>
      </c>
      <c r="M920" s="1" t="s">
        <v>63</v>
      </c>
      <c r="N920" s="1" t="s">
        <v>93</v>
      </c>
      <c r="O920" s="1" t="s">
        <v>44</v>
      </c>
      <c r="P920" s="1" t="s">
        <v>32</v>
      </c>
      <c r="Q920" s="1" t="s">
        <v>33</v>
      </c>
      <c r="R920" s="1" t="s">
        <v>34</v>
      </c>
      <c r="S920" s="1" t="s">
        <v>2620</v>
      </c>
      <c r="T920" s="1">
        <v>7</v>
      </c>
      <c r="U920" s="1" t="str">
        <f t="shared" si="126"/>
        <v>Keep</v>
      </c>
      <c r="V920" s="1" t="str">
        <f t="shared" si="129"/>
        <v>Ok</v>
      </c>
      <c r="W920" s="1" t="str">
        <f>IF(Raw_Data!K920=0,"Missing","Valid")</f>
        <v>Valid</v>
      </c>
      <c r="X920" s="3" t="str">
        <f t="shared" si="130"/>
        <v>OK</v>
      </c>
      <c r="Y920" s="1" t="str">
        <f t="shared" si="131"/>
        <v>Ok</v>
      </c>
      <c r="Z920" s="1" t="str">
        <f t="shared" si="132"/>
        <v>Ok</v>
      </c>
      <c r="AA920" s="1">
        <f t="shared" si="127"/>
        <v>200</v>
      </c>
      <c r="AB920" s="1" t="str">
        <f t="shared" si="133"/>
        <v>ok</v>
      </c>
      <c r="AC920" s="1" t="str">
        <f t="shared" si="134"/>
        <v>Not Returned</v>
      </c>
    </row>
    <row r="921" spans="1:29" x14ac:dyDescent="0.45">
      <c r="A921" s="1" t="s">
        <v>1420</v>
      </c>
      <c r="B921" s="2" cm="1">
        <f t="array" ref="B921:D921">DATEVALUE(VLOOKUP(A921,Raw_Data!A920:D2920,{2,3,4},0))</f>
        <v>45366</v>
      </c>
      <c r="C921" s="2">
        <v>45365</v>
      </c>
      <c r="D921" s="2">
        <v>45368</v>
      </c>
      <c r="E921" s="1" t="s">
        <v>2528</v>
      </c>
      <c r="F921" s="1" t="s">
        <v>2608</v>
      </c>
      <c r="G921" s="1" t="s">
        <v>41</v>
      </c>
      <c r="H921" s="1" t="s">
        <v>128</v>
      </c>
      <c r="I921" s="1" t="s">
        <v>169</v>
      </c>
      <c r="J921" s="1">
        <v>2</v>
      </c>
      <c r="K921" s="1">
        <v>1000</v>
      </c>
      <c r="L921" s="1">
        <f t="shared" si="128"/>
        <v>2000</v>
      </c>
      <c r="M921" s="1" t="s">
        <v>56</v>
      </c>
      <c r="N921" s="1" t="s">
        <v>93</v>
      </c>
      <c r="O921" s="1" t="s">
        <v>44</v>
      </c>
      <c r="P921" s="1" t="s">
        <v>58</v>
      </c>
      <c r="Q921" s="1" t="s">
        <v>33</v>
      </c>
      <c r="R921" s="1" t="s">
        <v>2620</v>
      </c>
      <c r="S921" s="1" t="s">
        <v>2620</v>
      </c>
      <c r="T921" s="1">
        <v>3</v>
      </c>
      <c r="U921" s="1" t="str">
        <f t="shared" si="126"/>
        <v>Keep</v>
      </c>
      <c r="V921" s="1" t="str">
        <f t="shared" si="129"/>
        <v>Ok</v>
      </c>
      <c r="W921" s="1" t="str">
        <f>IF(Raw_Data!K921=0,"Missing","Valid")</f>
        <v>Valid</v>
      </c>
      <c r="X921" s="3" t="str">
        <f t="shared" si="130"/>
        <v>Dispatch Error</v>
      </c>
      <c r="Y921" s="1" t="str">
        <f t="shared" si="131"/>
        <v>Ok</v>
      </c>
      <c r="Z921" s="1" t="str">
        <f t="shared" si="132"/>
        <v>Ok</v>
      </c>
      <c r="AA921" s="1">
        <f t="shared" si="127"/>
        <v>2000</v>
      </c>
      <c r="AB921" s="1" t="str">
        <f t="shared" si="133"/>
        <v>ok</v>
      </c>
      <c r="AC921" s="1" t="str">
        <f t="shared" si="134"/>
        <v>Not Returned</v>
      </c>
    </row>
    <row r="922" spans="1:29" x14ac:dyDescent="0.45">
      <c r="A922" s="1" t="s">
        <v>2510</v>
      </c>
      <c r="B922" s="2" cm="1">
        <f t="array" ref="B922:D922">DATEVALUE(VLOOKUP(A922,Raw_Data!A921:D2921,{2,3,4},0))</f>
        <v>45466</v>
      </c>
      <c r="C922" s="2">
        <v>45468</v>
      </c>
      <c r="D922" s="2">
        <v>45469</v>
      </c>
      <c r="E922" s="1" t="s">
        <v>2592</v>
      </c>
      <c r="F922" s="1" t="s">
        <v>147</v>
      </c>
      <c r="G922" s="1" t="s">
        <v>147</v>
      </c>
      <c r="H922" s="1" t="s">
        <v>71</v>
      </c>
      <c r="I922" s="1" t="s">
        <v>92</v>
      </c>
      <c r="J922" s="1">
        <v>2</v>
      </c>
      <c r="K922" s="1">
        <v>1000</v>
      </c>
      <c r="L922" s="1">
        <f t="shared" si="128"/>
        <v>2000</v>
      </c>
      <c r="M922" s="1" t="s">
        <v>2619</v>
      </c>
      <c r="N922" s="1" t="s">
        <v>57</v>
      </c>
      <c r="O922" s="1" t="s">
        <v>79</v>
      </c>
      <c r="P922" s="1" t="s">
        <v>85</v>
      </c>
      <c r="Q922" s="1" t="s">
        <v>33</v>
      </c>
      <c r="R922" s="1" t="s">
        <v>46</v>
      </c>
      <c r="S922" s="1" t="s">
        <v>2621</v>
      </c>
      <c r="T922" s="1">
        <v>1</v>
      </c>
      <c r="U922" s="1" t="str">
        <f t="shared" si="126"/>
        <v>Keep</v>
      </c>
      <c r="V922" s="1" t="str">
        <f t="shared" si="129"/>
        <v>Ok</v>
      </c>
      <c r="W922" s="1" t="str">
        <f>IF(Raw_Data!K922=0,"Missing","Valid")</f>
        <v>Valid</v>
      </c>
      <c r="X922" s="3" t="str">
        <f t="shared" si="130"/>
        <v>OK</v>
      </c>
      <c r="Y922" s="1" t="str">
        <f t="shared" si="131"/>
        <v>Ok</v>
      </c>
      <c r="Z922" s="1" t="str">
        <f t="shared" si="132"/>
        <v>Ok</v>
      </c>
      <c r="AA922" s="1">
        <f t="shared" si="127"/>
        <v>2000</v>
      </c>
      <c r="AB922" s="1" t="str">
        <f t="shared" si="133"/>
        <v>ok</v>
      </c>
      <c r="AC922" s="1" t="str">
        <f t="shared" si="134"/>
        <v>Unknwon</v>
      </c>
    </row>
    <row r="923" spans="1:29" x14ac:dyDescent="0.45">
      <c r="A923" s="1" t="s">
        <v>1421</v>
      </c>
      <c r="B923" s="2" cm="1">
        <f t="array" ref="B923:D923">DATEVALUE(VLOOKUP(A923,Raw_Data!A922:D2922,{2,3,4},0))</f>
        <v>45499</v>
      </c>
      <c r="C923" s="2">
        <v>45501</v>
      </c>
      <c r="D923" s="2">
        <v>45500</v>
      </c>
      <c r="E923" s="1" t="s">
        <v>2581</v>
      </c>
      <c r="F923" s="1" t="s">
        <v>2608</v>
      </c>
      <c r="G923" s="1" t="s">
        <v>41</v>
      </c>
      <c r="H923" s="1" t="s">
        <v>27</v>
      </c>
      <c r="I923" s="1" t="s">
        <v>55</v>
      </c>
      <c r="J923" s="1">
        <v>1</v>
      </c>
      <c r="K923" s="1">
        <v>500</v>
      </c>
      <c r="L923" s="1">
        <f t="shared" si="128"/>
        <v>500</v>
      </c>
      <c r="M923" s="1" t="s">
        <v>2619</v>
      </c>
      <c r="N923" s="1" t="s">
        <v>93</v>
      </c>
      <c r="O923" s="1" t="s">
        <v>44</v>
      </c>
      <c r="P923" s="1" t="s">
        <v>58</v>
      </c>
      <c r="Q923" s="1" t="s">
        <v>33</v>
      </c>
      <c r="R923" s="1" t="s">
        <v>46</v>
      </c>
      <c r="S923" s="1" t="s">
        <v>245</v>
      </c>
      <c r="T923" s="1">
        <v>-1</v>
      </c>
      <c r="U923" s="1" t="str">
        <f t="shared" si="126"/>
        <v>Keep</v>
      </c>
      <c r="V923" s="1" t="str">
        <f t="shared" si="129"/>
        <v>Ok</v>
      </c>
      <c r="W923" s="1" t="str">
        <f>IF(Raw_Data!K923=0,"Missing","Valid")</f>
        <v>Valid</v>
      </c>
      <c r="X923" s="3" t="str">
        <f t="shared" si="130"/>
        <v>Delivery Before Dispatch</v>
      </c>
      <c r="Y923" s="1" t="str">
        <f t="shared" si="131"/>
        <v>Ok</v>
      </c>
      <c r="Z923" s="1" t="str">
        <f t="shared" si="132"/>
        <v>Ok</v>
      </c>
      <c r="AA923" s="1">
        <f t="shared" si="127"/>
        <v>500</v>
      </c>
      <c r="AB923" s="1" t="str">
        <f t="shared" si="133"/>
        <v>ok</v>
      </c>
      <c r="AC923" s="1" t="str">
        <f t="shared" si="134"/>
        <v>Wrong Item</v>
      </c>
    </row>
    <row r="924" spans="1:29" x14ac:dyDescent="0.45">
      <c r="A924" s="1" t="s">
        <v>1422</v>
      </c>
      <c r="B924" s="2" cm="1">
        <f t="array" ref="B924:D924">DATEVALUE(VLOOKUP(A924,Raw_Data!A923:D2923,{2,3,4},0))</f>
        <v>45335</v>
      </c>
      <c r="C924" s="2">
        <v>45335</v>
      </c>
      <c r="D924" s="2">
        <v>45335</v>
      </c>
      <c r="E924" s="1" t="s">
        <v>2526</v>
      </c>
      <c r="F924" s="1" t="s">
        <v>2607</v>
      </c>
      <c r="G924" s="1" t="s">
        <v>41</v>
      </c>
      <c r="H924" s="1" t="s">
        <v>128</v>
      </c>
      <c r="I924" s="1" t="s">
        <v>129</v>
      </c>
      <c r="J924" s="1">
        <v>2</v>
      </c>
      <c r="K924" s="1">
        <v>0</v>
      </c>
      <c r="L924" s="1">
        <f t="shared" si="128"/>
        <v>0</v>
      </c>
      <c r="M924" s="1" t="s">
        <v>2619</v>
      </c>
      <c r="N924" s="1" t="s">
        <v>57</v>
      </c>
      <c r="O924" s="1" t="s">
        <v>31</v>
      </c>
      <c r="P924" s="1" t="s">
        <v>58</v>
      </c>
      <c r="Q924" s="1" t="s">
        <v>33</v>
      </c>
      <c r="R924" s="1" t="s">
        <v>2620</v>
      </c>
      <c r="S924" s="1" t="s">
        <v>2620</v>
      </c>
      <c r="T924" s="1">
        <v>0</v>
      </c>
      <c r="U924" s="1" t="str">
        <f t="shared" si="126"/>
        <v>Keep</v>
      </c>
      <c r="V924" s="1" t="str">
        <f t="shared" si="129"/>
        <v>Ok</v>
      </c>
      <c r="W924" s="1" t="str">
        <f>IF(Raw_Data!K924=0,"Missing","Valid")</f>
        <v>Missing</v>
      </c>
      <c r="X924" s="3" t="str">
        <f t="shared" si="130"/>
        <v>OK</v>
      </c>
      <c r="Y924" s="1" t="str">
        <f t="shared" si="131"/>
        <v>Fix</v>
      </c>
      <c r="Z924" s="1" t="str">
        <f t="shared" si="132"/>
        <v>Ok</v>
      </c>
      <c r="AA924" s="1">
        <f t="shared" si="127"/>
        <v>0</v>
      </c>
      <c r="AB924" s="1" t="str">
        <f t="shared" si="133"/>
        <v>ok</v>
      </c>
      <c r="AC924" s="1" t="str">
        <f t="shared" si="134"/>
        <v>Not Returned</v>
      </c>
    </row>
    <row r="925" spans="1:29" x14ac:dyDescent="0.45">
      <c r="A925" s="1" t="s">
        <v>1423</v>
      </c>
      <c r="B925" s="2" cm="1">
        <f t="array" ref="B925:D925">DATEVALUE(VLOOKUP(A925,Raw_Data!A924:D2924,{2,3,4},0))</f>
        <v>45365</v>
      </c>
      <c r="C925" s="2">
        <v>45363</v>
      </c>
      <c r="D925" s="2">
        <v>45363</v>
      </c>
      <c r="E925" s="1" t="s">
        <v>2556</v>
      </c>
      <c r="F925" s="1" t="s">
        <v>2606</v>
      </c>
      <c r="G925" s="1" t="s">
        <v>26</v>
      </c>
      <c r="H925" s="1" t="s">
        <v>71</v>
      </c>
      <c r="I925" s="1" t="s">
        <v>117</v>
      </c>
      <c r="J925" s="1">
        <v>2</v>
      </c>
      <c r="K925" s="1">
        <v>100</v>
      </c>
      <c r="L925" s="1">
        <f t="shared" si="128"/>
        <v>200</v>
      </c>
      <c r="M925" s="1" t="s">
        <v>29</v>
      </c>
      <c r="N925" s="1" t="s">
        <v>93</v>
      </c>
      <c r="O925" s="1" t="s">
        <v>79</v>
      </c>
      <c r="P925" s="1" t="s">
        <v>85</v>
      </c>
      <c r="Q925" s="1" t="s">
        <v>45</v>
      </c>
      <c r="R925" s="1" t="s">
        <v>2620</v>
      </c>
      <c r="S925" s="1" t="s">
        <v>2620</v>
      </c>
      <c r="T925" s="1">
        <v>0</v>
      </c>
      <c r="U925" s="1" t="str">
        <f t="shared" si="126"/>
        <v>Keep</v>
      </c>
      <c r="V925" s="1" t="str">
        <f t="shared" si="129"/>
        <v>Ok</v>
      </c>
      <c r="W925" s="1" t="str">
        <f>IF(Raw_Data!K925=0,"Missing","Valid")</f>
        <v>Valid</v>
      </c>
      <c r="X925" s="3" t="str">
        <f t="shared" si="130"/>
        <v>Dispatch Error</v>
      </c>
      <c r="Y925" s="1" t="str">
        <f t="shared" si="131"/>
        <v>Ok</v>
      </c>
      <c r="Z925" s="1" t="str">
        <f t="shared" si="132"/>
        <v>Ok</v>
      </c>
      <c r="AA925" s="1">
        <f t="shared" si="127"/>
        <v>200</v>
      </c>
      <c r="AB925" s="1" t="str">
        <f t="shared" si="133"/>
        <v>ok</v>
      </c>
      <c r="AC925" s="1" t="str">
        <f t="shared" si="134"/>
        <v>Not Returned</v>
      </c>
    </row>
    <row r="926" spans="1:29" x14ac:dyDescent="0.45">
      <c r="A926" s="1" t="s">
        <v>1424</v>
      </c>
      <c r="B926" s="2" cm="1">
        <f t="array" ref="B926:D926">DATEVALUE(VLOOKUP(A926,Raw_Data!A925:D2925,{2,3,4},0))</f>
        <v>45600</v>
      </c>
      <c r="C926" s="2">
        <v>45602</v>
      </c>
      <c r="D926" s="2">
        <v>45602</v>
      </c>
      <c r="E926" s="1" t="s">
        <v>2591</v>
      </c>
      <c r="F926" s="1" t="s">
        <v>168</v>
      </c>
      <c r="G926" s="1" t="s">
        <v>41</v>
      </c>
      <c r="H926" s="1" t="s">
        <v>42</v>
      </c>
      <c r="I926" s="1" t="s">
        <v>43</v>
      </c>
      <c r="J926" s="1">
        <v>1</v>
      </c>
      <c r="K926" s="1">
        <v>2000</v>
      </c>
      <c r="L926" s="1">
        <f t="shared" si="128"/>
        <v>2000</v>
      </c>
      <c r="M926" s="1" t="s">
        <v>29</v>
      </c>
      <c r="N926" s="1" t="s">
        <v>57</v>
      </c>
      <c r="O926" s="1" t="s">
        <v>31</v>
      </c>
      <c r="P926" s="1" t="s">
        <v>58</v>
      </c>
      <c r="Q926" s="1" t="s">
        <v>45</v>
      </c>
      <c r="R926" s="1" t="s">
        <v>2620</v>
      </c>
      <c r="S926" s="1" t="s">
        <v>2620</v>
      </c>
      <c r="T926" s="1">
        <v>0</v>
      </c>
      <c r="U926" s="1" t="str">
        <f t="shared" si="126"/>
        <v>Keep</v>
      </c>
      <c r="V926" s="1" t="str">
        <f t="shared" si="129"/>
        <v>Ok</v>
      </c>
      <c r="W926" s="1" t="str">
        <f>IF(Raw_Data!K926=0,"Missing","Valid")</f>
        <v>Valid</v>
      </c>
      <c r="X926" s="3" t="str">
        <f t="shared" si="130"/>
        <v>OK</v>
      </c>
      <c r="Y926" s="1" t="str">
        <f t="shared" si="131"/>
        <v>Ok</v>
      </c>
      <c r="Z926" s="1" t="str">
        <f t="shared" si="132"/>
        <v>Ok</v>
      </c>
      <c r="AA926" s="1">
        <f t="shared" si="127"/>
        <v>2000</v>
      </c>
      <c r="AB926" s="1" t="str">
        <f t="shared" si="133"/>
        <v>ok</v>
      </c>
      <c r="AC926" s="1" t="str">
        <f t="shared" si="134"/>
        <v>Not Returned</v>
      </c>
    </row>
    <row r="927" spans="1:29" x14ac:dyDescent="0.45">
      <c r="A927" s="1" t="s">
        <v>1425</v>
      </c>
      <c r="B927" s="2" cm="1">
        <f t="array" ref="B927:D927">DATEVALUE(VLOOKUP(A927,Raw_Data!A926:D2926,{2,3,4},0))</f>
        <v>45336</v>
      </c>
      <c r="C927" s="2">
        <v>45334</v>
      </c>
      <c r="D927" s="2">
        <v>45341</v>
      </c>
      <c r="E927" s="1" t="s">
        <v>2530</v>
      </c>
      <c r="F927" s="1" t="s">
        <v>2608</v>
      </c>
      <c r="G927" s="1" t="s">
        <v>41</v>
      </c>
      <c r="H927" s="1" t="s">
        <v>42</v>
      </c>
      <c r="I927" s="1" t="s">
        <v>122</v>
      </c>
      <c r="J927" s="1">
        <v>0</v>
      </c>
      <c r="K927" s="1">
        <v>2000</v>
      </c>
      <c r="L927" s="1">
        <f t="shared" si="128"/>
        <v>0</v>
      </c>
      <c r="M927" s="1" t="s">
        <v>63</v>
      </c>
      <c r="N927" s="1" t="s">
        <v>30</v>
      </c>
      <c r="O927" s="1" t="s">
        <v>31</v>
      </c>
      <c r="P927" s="1" t="s">
        <v>58</v>
      </c>
      <c r="Q927" s="1" t="s">
        <v>45</v>
      </c>
      <c r="R927" s="1" t="s">
        <v>34</v>
      </c>
      <c r="S927" s="1" t="s">
        <v>2620</v>
      </c>
      <c r="T927" s="1">
        <v>7</v>
      </c>
      <c r="U927" s="1" t="str">
        <f t="shared" si="126"/>
        <v>Keep</v>
      </c>
      <c r="V927" s="1" t="str">
        <f t="shared" si="129"/>
        <v>Fix</v>
      </c>
      <c r="W927" s="1" t="str">
        <f>IF(Raw_Data!K927=0,"Missing","Valid")</f>
        <v>Valid</v>
      </c>
      <c r="X927" s="3" t="str">
        <f t="shared" si="130"/>
        <v>Dispatch Error</v>
      </c>
      <c r="Y927" s="1" t="str">
        <f t="shared" si="131"/>
        <v>Ok</v>
      </c>
      <c r="Z927" s="1" t="str">
        <f t="shared" si="132"/>
        <v>Ok</v>
      </c>
      <c r="AA927" s="1">
        <f t="shared" si="127"/>
        <v>0</v>
      </c>
      <c r="AB927" s="1" t="str">
        <f t="shared" si="133"/>
        <v>ok</v>
      </c>
      <c r="AC927" s="1" t="str">
        <f t="shared" si="134"/>
        <v>Not Returned</v>
      </c>
    </row>
    <row r="928" spans="1:29" x14ac:dyDescent="0.45">
      <c r="A928" s="1" t="s">
        <v>1426</v>
      </c>
      <c r="B928" s="2" cm="1">
        <f t="array" ref="B928:D928">DATEVALUE(VLOOKUP(A928,Raw_Data!A927:D2927,{2,3,4},0))</f>
        <v>45299</v>
      </c>
      <c r="C928" s="2">
        <v>45299</v>
      </c>
      <c r="D928" s="2">
        <v>45303</v>
      </c>
      <c r="E928" s="1" t="s">
        <v>2558</v>
      </c>
      <c r="F928" s="1" t="s">
        <v>2606</v>
      </c>
      <c r="G928" s="1" t="s">
        <v>26</v>
      </c>
      <c r="H928" s="1" t="s">
        <v>71</v>
      </c>
      <c r="I928" s="1" t="s">
        <v>72</v>
      </c>
      <c r="J928" s="1">
        <v>1</v>
      </c>
      <c r="K928" s="1">
        <v>100</v>
      </c>
      <c r="L928" s="1">
        <f t="shared" si="128"/>
        <v>100</v>
      </c>
      <c r="M928" s="1" t="s">
        <v>63</v>
      </c>
      <c r="N928" s="1" t="s">
        <v>57</v>
      </c>
      <c r="O928" s="1" t="s">
        <v>31</v>
      </c>
      <c r="P928" s="1" t="s">
        <v>32</v>
      </c>
      <c r="Q928" s="1" t="s">
        <v>45</v>
      </c>
      <c r="R928" s="1" t="s">
        <v>2620</v>
      </c>
      <c r="S928" s="1" t="s">
        <v>2620</v>
      </c>
      <c r="T928" s="1">
        <v>4</v>
      </c>
      <c r="U928" s="1" t="str">
        <f t="shared" si="126"/>
        <v>Keep</v>
      </c>
      <c r="V928" s="1" t="str">
        <f t="shared" si="129"/>
        <v>Ok</v>
      </c>
      <c r="W928" s="1" t="str">
        <f>IF(Raw_Data!K928=0,"Missing","Valid")</f>
        <v>Valid</v>
      </c>
      <c r="X928" s="3" t="str">
        <f t="shared" si="130"/>
        <v>OK</v>
      </c>
      <c r="Y928" s="1" t="str">
        <f t="shared" si="131"/>
        <v>Ok</v>
      </c>
      <c r="Z928" s="1" t="str">
        <f t="shared" si="132"/>
        <v>Ok</v>
      </c>
      <c r="AA928" s="1">
        <f t="shared" si="127"/>
        <v>100</v>
      </c>
      <c r="AB928" s="1" t="str">
        <f t="shared" si="133"/>
        <v>ok</v>
      </c>
      <c r="AC928" s="1" t="str">
        <f t="shared" si="134"/>
        <v>Not Returned</v>
      </c>
    </row>
    <row r="929" spans="1:29" x14ac:dyDescent="0.45">
      <c r="A929" s="1" t="s">
        <v>1427</v>
      </c>
      <c r="B929" s="2" cm="1">
        <f t="array" ref="B929:D929">DATEVALUE(VLOOKUP(A929,Raw_Data!A928:D2928,{2,3,4},0))</f>
        <v>45506</v>
      </c>
      <c r="C929" s="2">
        <v>45506</v>
      </c>
      <c r="D929" s="2">
        <v>45510</v>
      </c>
      <c r="E929" s="1" t="s">
        <v>2564</v>
      </c>
      <c r="F929" s="1" t="s">
        <v>53</v>
      </c>
      <c r="G929" s="1" t="s">
        <v>54</v>
      </c>
      <c r="H929" s="1" t="s">
        <v>128</v>
      </c>
      <c r="I929" s="1" t="s">
        <v>169</v>
      </c>
      <c r="J929" s="1">
        <v>0</v>
      </c>
      <c r="K929" s="1">
        <v>0</v>
      </c>
      <c r="L929" s="1">
        <f t="shared" si="128"/>
        <v>0</v>
      </c>
      <c r="M929" s="1" t="s">
        <v>29</v>
      </c>
      <c r="N929" s="1" t="s">
        <v>57</v>
      </c>
      <c r="O929" s="1" t="s">
        <v>31</v>
      </c>
      <c r="P929" s="1" t="s">
        <v>85</v>
      </c>
      <c r="Q929" s="1" t="s">
        <v>33</v>
      </c>
      <c r="R929" s="1" t="s">
        <v>2620</v>
      </c>
      <c r="S929" s="1" t="s">
        <v>2620</v>
      </c>
      <c r="T929" s="1">
        <v>4</v>
      </c>
      <c r="U929" s="1" t="str">
        <f t="shared" si="126"/>
        <v>Keep</v>
      </c>
      <c r="V929" s="1" t="str">
        <f t="shared" si="129"/>
        <v>Fix</v>
      </c>
      <c r="W929" s="1" t="str">
        <f>IF(Raw_Data!K929=0,"Missing","Valid")</f>
        <v>Missing</v>
      </c>
      <c r="X929" s="3" t="str">
        <f t="shared" si="130"/>
        <v>OK</v>
      </c>
      <c r="Y929" s="1" t="str">
        <f t="shared" si="131"/>
        <v>Fix</v>
      </c>
      <c r="Z929" s="1" t="str">
        <f t="shared" si="132"/>
        <v>Ok</v>
      </c>
      <c r="AA929" s="1">
        <f t="shared" si="127"/>
        <v>0</v>
      </c>
      <c r="AB929" s="1" t="str">
        <f t="shared" si="133"/>
        <v>ok</v>
      </c>
      <c r="AC929" s="1" t="str">
        <f t="shared" si="134"/>
        <v>Not Returned</v>
      </c>
    </row>
    <row r="930" spans="1:29" x14ac:dyDescent="0.45">
      <c r="A930" s="1" t="s">
        <v>1428</v>
      </c>
      <c r="B930" s="2" cm="1">
        <f t="array" ref="B930:D930">DATEVALUE(VLOOKUP(A930,Raw_Data!A929:D2929,{2,3,4},0))</f>
        <v>45491</v>
      </c>
      <c r="C930" s="2">
        <v>45494</v>
      </c>
      <c r="D930" s="2">
        <v>45497</v>
      </c>
      <c r="E930" s="1" t="s">
        <v>2533</v>
      </c>
      <c r="F930" s="1" t="s">
        <v>2607</v>
      </c>
      <c r="G930" s="1" t="s">
        <v>41</v>
      </c>
      <c r="H930" s="1" t="s">
        <v>128</v>
      </c>
      <c r="I930" s="1" t="s">
        <v>231</v>
      </c>
      <c r="J930" s="1">
        <v>-1</v>
      </c>
      <c r="K930" s="1">
        <v>1000</v>
      </c>
      <c r="L930" s="1">
        <f t="shared" si="128"/>
        <v>-1000</v>
      </c>
      <c r="M930" s="1" t="s">
        <v>2619</v>
      </c>
      <c r="N930" s="1" t="s">
        <v>57</v>
      </c>
      <c r="O930" s="1" t="s">
        <v>31</v>
      </c>
      <c r="P930" s="1" t="s">
        <v>58</v>
      </c>
      <c r="Q930" s="1" t="s">
        <v>33</v>
      </c>
      <c r="R930" s="1" t="s">
        <v>2620</v>
      </c>
      <c r="S930" s="1" t="s">
        <v>2620</v>
      </c>
      <c r="T930" s="1">
        <v>3</v>
      </c>
      <c r="U930" s="1" t="str">
        <f t="shared" si="126"/>
        <v>Keep</v>
      </c>
      <c r="V930" s="1" t="str">
        <f t="shared" si="129"/>
        <v>Fix</v>
      </c>
      <c r="W930" s="1" t="str">
        <f>IF(Raw_Data!K930=0,"Missing","Valid")</f>
        <v>Valid</v>
      </c>
      <c r="X930" s="3" t="str">
        <f t="shared" si="130"/>
        <v>OK</v>
      </c>
      <c r="Y930" s="1" t="str">
        <f t="shared" si="131"/>
        <v>Ok</v>
      </c>
      <c r="Z930" s="1" t="str">
        <f t="shared" si="132"/>
        <v>Ok</v>
      </c>
      <c r="AA930" s="1">
        <f t="shared" si="127"/>
        <v>-1000</v>
      </c>
      <c r="AB930" s="1" t="str">
        <f t="shared" si="133"/>
        <v>ok</v>
      </c>
      <c r="AC930" s="1" t="str">
        <f t="shared" si="134"/>
        <v>Wrong</v>
      </c>
    </row>
    <row r="931" spans="1:29" x14ac:dyDescent="0.45">
      <c r="A931" s="1" t="s">
        <v>1429</v>
      </c>
      <c r="B931" s="2" cm="1">
        <f t="array" ref="B931:D931">DATEVALUE(VLOOKUP(A931,Raw_Data!A930:D2930,{2,3,4},0))</f>
        <v>45405</v>
      </c>
      <c r="C931" s="2">
        <v>45404</v>
      </c>
      <c r="D931" s="2">
        <v>45406</v>
      </c>
      <c r="E931" s="1" t="s">
        <v>2583</v>
      </c>
      <c r="F931" s="1" t="s">
        <v>2608</v>
      </c>
      <c r="G931" s="1" t="s">
        <v>41</v>
      </c>
      <c r="H931" s="1" t="s">
        <v>128</v>
      </c>
      <c r="I931" s="1" t="s">
        <v>231</v>
      </c>
      <c r="J931" s="1">
        <v>2</v>
      </c>
      <c r="K931" s="1">
        <v>2000</v>
      </c>
      <c r="L931" s="1">
        <f t="shared" si="128"/>
        <v>4000</v>
      </c>
      <c r="M931" s="1" t="s">
        <v>63</v>
      </c>
      <c r="N931" s="1" t="s">
        <v>93</v>
      </c>
      <c r="O931" s="1" t="s">
        <v>31</v>
      </c>
      <c r="P931" s="1" t="s">
        <v>58</v>
      </c>
      <c r="Q931" s="1" t="s">
        <v>33</v>
      </c>
      <c r="R931" s="1" t="s">
        <v>2620</v>
      </c>
      <c r="S931" s="1" t="s">
        <v>2620</v>
      </c>
      <c r="T931" s="1">
        <v>2</v>
      </c>
      <c r="U931" s="1" t="str">
        <f t="shared" si="126"/>
        <v>Keep</v>
      </c>
      <c r="V931" s="1" t="str">
        <f t="shared" si="129"/>
        <v>Ok</v>
      </c>
      <c r="W931" s="1" t="str">
        <f>IF(Raw_Data!K931=0,"Missing","Valid")</f>
        <v>Valid</v>
      </c>
      <c r="X931" s="3" t="str">
        <f t="shared" si="130"/>
        <v>Dispatch Error</v>
      </c>
      <c r="Y931" s="1" t="str">
        <f t="shared" si="131"/>
        <v>Ok</v>
      </c>
      <c r="Z931" s="1" t="str">
        <f t="shared" si="132"/>
        <v>Ok</v>
      </c>
      <c r="AA931" s="1">
        <f t="shared" si="127"/>
        <v>4000</v>
      </c>
      <c r="AB931" s="1" t="str">
        <f t="shared" si="133"/>
        <v>ok</v>
      </c>
      <c r="AC931" s="1" t="str">
        <f t="shared" si="134"/>
        <v>Not Returned</v>
      </c>
    </row>
    <row r="932" spans="1:29" x14ac:dyDescent="0.45">
      <c r="A932" s="1" t="s">
        <v>1430</v>
      </c>
      <c r="B932" s="2" cm="1">
        <f t="array" ref="B932:D932">DATEVALUE(VLOOKUP(A932,Raw_Data!A931:D2931,{2,3,4},0))</f>
        <v>45520</v>
      </c>
      <c r="C932" s="2">
        <v>45518</v>
      </c>
      <c r="D932" s="2">
        <v>45517</v>
      </c>
      <c r="E932" s="1" t="s">
        <v>2557</v>
      </c>
      <c r="F932" s="1" t="s">
        <v>2608</v>
      </c>
      <c r="G932" s="1" t="s">
        <v>41</v>
      </c>
      <c r="H932" s="1" t="s">
        <v>27</v>
      </c>
      <c r="I932" s="1" t="s">
        <v>84</v>
      </c>
      <c r="J932" s="1">
        <v>0</v>
      </c>
      <c r="K932" s="1">
        <v>100</v>
      </c>
      <c r="L932" s="1">
        <f t="shared" si="128"/>
        <v>0</v>
      </c>
      <c r="M932" s="1" t="s">
        <v>63</v>
      </c>
      <c r="N932" s="1" t="s">
        <v>57</v>
      </c>
      <c r="O932" s="1" t="s">
        <v>79</v>
      </c>
      <c r="P932" s="1" t="s">
        <v>85</v>
      </c>
      <c r="Q932" s="1" t="s">
        <v>33</v>
      </c>
      <c r="R932" s="1" t="s">
        <v>2620</v>
      </c>
      <c r="S932" s="1" t="s">
        <v>2620</v>
      </c>
      <c r="T932" s="1">
        <v>-1</v>
      </c>
      <c r="U932" s="1" t="str">
        <f t="shared" si="126"/>
        <v>Keep</v>
      </c>
      <c r="V932" s="1" t="str">
        <f t="shared" si="129"/>
        <v>Fix</v>
      </c>
      <c r="W932" s="1" t="str">
        <f>IF(Raw_Data!K932=0,"Missing","Valid")</f>
        <v>Valid</v>
      </c>
      <c r="X932" s="3" t="str">
        <f t="shared" si="130"/>
        <v>Dispatch Error</v>
      </c>
      <c r="Y932" s="1" t="str">
        <f t="shared" si="131"/>
        <v>Ok</v>
      </c>
      <c r="Z932" s="1" t="str">
        <f t="shared" si="132"/>
        <v>Ok</v>
      </c>
      <c r="AA932" s="1">
        <f t="shared" si="127"/>
        <v>0</v>
      </c>
      <c r="AB932" s="1" t="str">
        <f t="shared" si="133"/>
        <v>ok</v>
      </c>
      <c r="AC932" s="1" t="str">
        <f t="shared" si="134"/>
        <v>Not Returned</v>
      </c>
    </row>
    <row r="933" spans="1:29" x14ac:dyDescent="0.45">
      <c r="A933" s="1" t="s">
        <v>1431</v>
      </c>
      <c r="B933" s="2" cm="1">
        <f t="array" ref="B933:D933">DATEVALUE(VLOOKUP(A933,Raw_Data!A932:D2932,{2,3,4},0))</f>
        <v>45523</v>
      </c>
      <c r="C933" s="2">
        <v>45522</v>
      </c>
      <c r="D933" s="2">
        <v>45521</v>
      </c>
      <c r="E933" s="1" t="s">
        <v>2533</v>
      </c>
      <c r="F933" s="1" t="s">
        <v>168</v>
      </c>
      <c r="G933" s="1" t="s">
        <v>41</v>
      </c>
      <c r="H933" s="1" t="s">
        <v>42</v>
      </c>
      <c r="I933" s="1" t="s">
        <v>43</v>
      </c>
      <c r="J933" s="1">
        <v>2</v>
      </c>
      <c r="K933" s="1">
        <v>100</v>
      </c>
      <c r="L933" s="1">
        <f t="shared" si="128"/>
        <v>200</v>
      </c>
      <c r="M933" s="1" t="s">
        <v>63</v>
      </c>
      <c r="N933" s="1" t="s">
        <v>57</v>
      </c>
      <c r="O933" s="1" t="s">
        <v>64</v>
      </c>
      <c r="P933" s="1" t="s">
        <v>58</v>
      </c>
      <c r="Q933" s="1" t="s">
        <v>33</v>
      </c>
      <c r="R933" s="1" t="s">
        <v>46</v>
      </c>
      <c r="S933" s="1" t="s">
        <v>2621</v>
      </c>
      <c r="T933" s="1">
        <v>-1</v>
      </c>
      <c r="U933" s="1" t="str">
        <f t="shared" si="126"/>
        <v>Keep</v>
      </c>
      <c r="V933" s="1" t="str">
        <f t="shared" si="129"/>
        <v>Ok</v>
      </c>
      <c r="W933" s="1" t="str">
        <f>IF(Raw_Data!K933=0,"Missing","Valid")</f>
        <v>Valid</v>
      </c>
      <c r="X933" s="3" t="str">
        <f t="shared" si="130"/>
        <v>Dispatch Error</v>
      </c>
      <c r="Y933" s="1" t="str">
        <f t="shared" si="131"/>
        <v>Ok</v>
      </c>
      <c r="Z933" s="1" t="str">
        <f t="shared" si="132"/>
        <v>Ok</v>
      </c>
      <c r="AA933" s="1">
        <f t="shared" si="127"/>
        <v>200</v>
      </c>
      <c r="AB933" s="1" t="str">
        <f t="shared" si="133"/>
        <v>ok</v>
      </c>
      <c r="AC933" s="1" t="str">
        <f t="shared" si="134"/>
        <v>Unknwon</v>
      </c>
    </row>
    <row r="934" spans="1:29" x14ac:dyDescent="0.45">
      <c r="A934" s="1" t="s">
        <v>1432</v>
      </c>
      <c r="B934" s="2" cm="1">
        <f t="array" ref="B934:D934">DATEVALUE(VLOOKUP(A934,Raw_Data!A933:D2933,{2,3,4},0))</f>
        <v>45527</v>
      </c>
      <c r="C934" s="2">
        <v>45528</v>
      </c>
      <c r="D934" s="2">
        <v>45535</v>
      </c>
      <c r="E934" s="1" t="s">
        <v>2548</v>
      </c>
      <c r="F934" s="1" t="s">
        <v>69</v>
      </c>
      <c r="G934" s="1" t="s">
        <v>70</v>
      </c>
      <c r="H934" s="1" t="s">
        <v>71</v>
      </c>
      <c r="I934" s="1" t="s">
        <v>72</v>
      </c>
      <c r="J934" s="1">
        <v>1</v>
      </c>
      <c r="K934" s="1">
        <v>0</v>
      </c>
      <c r="L934" s="1">
        <f t="shared" si="128"/>
        <v>0</v>
      </c>
      <c r="M934" s="1" t="s">
        <v>56</v>
      </c>
      <c r="N934" s="1" t="s">
        <v>57</v>
      </c>
      <c r="O934" s="1" t="s">
        <v>44</v>
      </c>
      <c r="P934" s="1" t="s">
        <v>85</v>
      </c>
      <c r="Q934" s="1" t="s">
        <v>45</v>
      </c>
      <c r="R934" s="1" t="s">
        <v>34</v>
      </c>
      <c r="S934" s="1" t="s">
        <v>2620</v>
      </c>
      <c r="T934" s="1">
        <v>7</v>
      </c>
      <c r="U934" s="1" t="str">
        <f t="shared" si="126"/>
        <v>Keep</v>
      </c>
      <c r="V934" s="1" t="str">
        <f t="shared" si="129"/>
        <v>Ok</v>
      </c>
      <c r="W934" s="1" t="str">
        <f>IF(Raw_Data!K934=0,"Missing","Valid")</f>
        <v>Missing</v>
      </c>
      <c r="X934" s="3" t="str">
        <f t="shared" si="130"/>
        <v>OK</v>
      </c>
      <c r="Y934" s="1" t="str">
        <f t="shared" si="131"/>
        <v>Fix</v>
      </c>
      <c r="Z934" s="1" t="str">
        <f t="shared" si="132"/>
        <v>Ok</v>
      </c>
      <c r="AA934" s="1">
        <f t="shared" si="127"/>
        <v>0</v>
      </c>
      <c r="AB934" s="1" t="str">
        <f t="shared" si="133"/>
        <v>ok</v>
      </c>
      <c r="AC934" s="1" t="str">
        <f t="shared" si="134"/>
        <v>Not Returned</v>
      </c>
    </row>
    <row r="935" spans="1:29" x14ac:dyDescent="0.45">
      <c r="A935" s="1" t="s">
        <v>1433</v>
      </c>
      <c r="B935" s="2" cm="1">
        <f t="array" ref="B935:D935">DATEVALUE(VLOOKUP(A935,Raw_Data!A934:D2934,{2,3,4},0))</f>
        <v>45548</v>
      </c>
      <c r="C935" s="2">
        <v>45547</v>
      </c>
      <c r="D935" s="2">
        <v>45548</v>
      </c>
      <c r="E935" s="1" t="s">
        <v>2563</v>
      </c>
      <c r="F935" s="1" t="s">
        <v>147</v>
      </c>
      <c r="G935" s="1" t="s">
        <v>147</v>
      </c>
      <c r="H935" s="1" t="s">
        <v>27</v>
      </c>
      <c r="I935" s="1" t="s">
        <v>84</v>
      </c>
      <c r="J935" s="1">
        <v>1</v>
      </c>
      <c r="K935" s="1">
        <v>1000</v>
      </c>
      <c r="L935" s="1">
        <f t="shared" si="128"/>
        <v>1000</v>
      </c>
      <c r="M935" s="1" t="s">
        <v>63</v>
      </c>
      <c r="N935" s="1" t="s">
        <v>57</v>
      </c>
      <c r="O935" s="1" t="s">
        <v>31</v>
      </c>
      <c r="P935" s="1" t="s">
        <v>58</v>
      </c>
      <c r="Q935" s="1" t="s">
        <v>45</v>
      </c>
      <c r="R935" s="1" t="s">
        <v>46</v>
      </c>
      <c r="S935" s="1" t="s">
        <v>47</v>
      </c>
      <c r="T935" s="1">
        <v>1</v>
      </c>
      <c r="U935" s="1" t="str">
        <f t="shared" si="126"/>
        <v>Keep</v>
      </c>
      <c r="V935" s="1" t="str">
        <f t="shared" si="129"/>
        <v>Ok</v>
      </c>
      <c r="W935" s="1" t="str">
        <f>IF(Raw_Data!K935=0,"Missing","Valid")</f>
        <v>Valid</v>
      </c>
      <c r="X935" s="3" t="str">
        <f t="shared" si="130"/>
        <v>Dispatch Error</v>
      </c>
      <c r="Y935" s="1" t="str">
        <f t="shared" si="131"/>
        <v>Ok</v>
      </c>
      <c r="Z935" s="1" t="str">
        <f t="shared" si="132"/>
        <v>Ok</v>
      </c>
      <c r="AA935" s="1">
        <f t="shared" si="127"/>
        <v>1000</v>
      </c>
      <c r="AB935" s="1" t="str">
        <f t="shared" si="133"/>
        <v>ok</v>
      </c>
      <c r="AC935" s="1" t="str">
        <f t="shared" si="134"/>
        <v>Late Delivery</v>
      </c>
    </row>
    <row r="936" spans="1:29" x14ac:dyDescent="0.45">
      <c r="A936" s="1" t="s">
        <v>1434</v>
      </c>
      <c r="B936" s="2" cm="1">
        <f t="array" ref="B936:D936">DATEVALUE(VLOOKUP(A936,Raw_Data!A935:D2935,{2,3,4},0))</f>
        <v>45493</v>
      </c>
      <c r="C936" s="2">
        <v>45496</v>
      </c>
      <c r="D936" s="2">
        <v>45501</v>
      </c>
      <c r="E936" s="1" t="s">
        <v>2565</v>
      </c>
      <c r="F936" s="1" t="s">
        <v>2609</v>
      </c>
      <c r="G936" s="1" t="s">
        <v>116</v>
      </c>
      <c r="H936" s="1" t="s">
        <v>128</v>
      </c>
      <c r="I936" s="1" t="s">
        <v>169</v>
      </c>
      <c r="J936" s="1">
        <v>0</v>
      </c>
      <c r="K936" s="1">
        <v>500</v>
      </c>
      <c r="L936" s="1">
        <f t="shared" si="128"/>
        <v>0</v>
      </c>
      <c r="M936" s="1" t="s">
        <v>63</v>
      </c>
      <c r="N936" s="1" t="s">
        <v>57</v>
      </c>
      <c r="O936" s="1" t="s">
        <v>64</v>
      </c>
      <c r="P936" s="1" t="s">
        <v>85</v>
      </c>
      <c r="Q936" s="1" t="s">
        <v>45</v>
      </c>
      <c r="R936" s="1" t="s">
        <v>46</v>
      </c>
      <c r="S936" s="1" t="s">
        <v>2621</v>
      </c>
      <c r="T936" s="1">
        <v>5</v>
      </c>
      <c r="U936" s="1" t="str">
        <f t="shared" si="126"/>
        <v>Keep</v>
      </c>
      <c r="V936" s="1" t="str">
        <f t="shared" si="129"/>
        <v>Fix</v>
      </c>
      <c r="W936" s="1" t="str">
        <f>IF(Raw_Data!K936=0,"Missing","Valid")</f>
        <v>Valid</v>
      </c>
      <c r="X936" s="3" t="str">
        <f t="shared" si="130"/>
        <v>OK</v>
      </c>
      <c r="Y936" s="1" t="str">
        <f t="shared" si="131"/>
        <v>Ok</v>
      </c>
      <c r="Z936" s="1" t="str">
        <f t="shared" si="132"/>
        <v>Ok</v>
      </c>
      <c r="AA936" s="1">
        <f t="shared" si="127"/>
        <v>0</v>
      </c>
      <c r="AB936" s="1" t="str">
        <f t="shared" si="133"/>
        <v>ok</v>
      </c>
      <c r="AC936" s="1" t="str">
        <f t="shared" si="134"/>
        <v>Unknwon</v>
      </c>
    </row>
    <row r="937" spans="1:29" x14ac:dyDescent="0.45">
      <c r="A937" s="1" t="s">
        <v>1435</v>
      </c>
      <c r="B937" s="2" cm="1">
        <f t="array" ref="B937:D937">DATEVALUE(VLOOKUP(A937,Raw_Data!A936:D2936,{2,3,4},0))</f>
        <v>45367</v>
      </c>
      <c r="C937" s="2">
        <v>45368</v>
      </c>
      <c r="D937" s="2">
        <v>45374</v>
      </c>
      <c r="E937" s="1" t="s">
        <v>2567</v>
      </c>
      <c r="F937" s="1" t="s">
        <v>2607</v>
      </c>
      <c r="G937" s="1" t="s">
        <v>41</v>
      </c>
      <c r="H937" s="1" t="s">
        <v>27</v>
      </c>
      <c r="I937" s="1" t="s">
        <v>55</v>
      </c>
      <c r="J937" s="1">
        <v>1</v>
      </c>
      <c r="K937" s="1">
        <v>1000</v>
      </c>
      <c r="L937" s="1">
        <f t="shared" si="128"/>
        <v>1000</v>
      </c>
      <c r="M937" s="1" t="s">
        <v>2619</v>
      </c>
      <c r="N937" s="1" t="s">
        <v>30</v>
      </c>
      <c r="O937" s="1" t="s">
        <v>31</v>
      </c>
      <c r="P937" s="1" t="s">
        <v>85</v>
      </c>
      <c r="Q937" s="1" t="s">
        <v>33</v>
      </c>
      <c r="R937" s="1" t="s">
        <v>46</v>
      </c>
      <c r="S937" s="1" t="s">
        <v>254</v>
      </c>
      <c r="T937" s="1">
        <v>6</v>
      </c>
      <c r="U937" s="1" t="str">
        <f t="shared" si="126"/>
        <v>Keep</v>
      </c>
      <c r="V937" s="1" t="str">
        <f t="shared" si="129"/>
        <v>Ok</v>
      </c>
      <c r="W937" s="1" t="str">
        <f>IF(Raw_Data!K937=0,"Missing","Valid")</f>
        <v>Valid</v>
      </c>
      <c r="X937" s="3" t="str">
        <f t="shared" si="130"/>
        <v>OK</v>
      </c>
      <c r="Y937" s="1" t="str">
        <f t="shared" si="131"/>
        <v>Ok</v>
      </c>
      <c r="Z937" s="1" t="str">
        <f t="shared" si="132"/>
        <v>Ok</v>
      </c>
      <c r="AA937" s="1">
        <f t="shared" si="127"/>
        <v>1000</v>
      </c>
      <c r="AB937" s="1" t="str">
        <f t="shared" si="133"/>
        <v>ok</v>
      </c>
      <c r="AC937" s="1" t="str">
        <f t="shared" si="134"/>
        <v>Damaged</v>
      </c>
    </row>
    <row r="938" spans="1:29" x14ac:dyDescent="0.45">
      <c r="A938" s="1" t="s">
        <v>1436</v>
      </c>
      <c r="B938" s="2" cm="1">
        <f t="array" ref="B938:D938">DATEVALUE(VLOOKUP(A938,Raw_Data!A937:D2937,{2,3,4},0))</f>
        <v>45548</v>
      </c>
      <c r="C938" s="2">
        <v>45550</v>
      </c>
      <c r="D938" s="2">
        <v>45553</v>
      </c>
      <c r="E938" s="1" t="s">
        <v>2568</v>
      </c>
      <c r="F938" s="1" t="s">
        <v>2609</v>
      </c>
      <c r="G938" s="1" t="s">
        <v>116</v>
      </c>
      <c r="H938" s="1" t="s">
        <v>42</v>
      </c>
      <c r="I938" s="1" t="s">
        <v>43</v>
      </c>
      <c r="J938" s="1">
        <v>0</v>
      </c>
      <c r="K938" s="1">
        <v>2000</v>
      </c>
      <c r="L938" s="1">
        <f t="shared" si="128"/>
        <v>0</v>
      </c>
      <c r="M938" s="1" t="s">
        <v>29</v>
      </c>
      <c r="N938" s="1" t="s">
        <v>57</v>
      </c>
      <c r="O938" s="1" t="s">
        <v>44</v>
      </c>
      <c r="P938" s="1" t="s">
        <v>58</v>
      </c>
      <c r="Q938" s="1" t="s">
        <v>33</v>
      </c>
      <c r="R938" s="1" t="s">
        <v>34</v>
      </c>
      <c r="S938" s="1" t="s">
        <v>2620</v>
      </c>
      <c r="T938" s="1">
        <v>3</v>
      </c>
      <c r="U938" s="1" t="str">
        <f t="shared" si="126"/>
        <v>Keep</v>
      </c>
      <c r="V938" s="1" t="str">
        <f t="shared" si="129"/>
        <v>Fix</v>
      </c>
      <c r="W938" s="1" t="str">
        <f>IF(Raw_Data!K938=0,"Missing","Valid")</f>
        <v>Valid</v>
      </c>
      <c r="X938" s="3" t="str">
        <f t="shared" si="130"/>
        <v>OK</v>
      </c>
      <c r="Y938" s="1" t="str">
        <f t="shared" si="131"/>
        <v>Ok</v>
      </c>
      <c r="Z938" s="1" t="str">
        <f t="shared" si="132"/>
        <v>Ok</v>
      </c>
      <c r="AA938" s="1">
        <f t="shared" si="127"/>
        <v>0</v>
      </c>
      <c r="AB938" s="1" t="str">
        <f t="shared" si="133"/>
        <v>ok</v>
      </c>
      <c r="AC938" s="1" t="str">
        <f t="shared" si="134"/>
        <v>Not Returned</v>
      </c>
    </row>
    <row r="939" spans="1:29" x14ac:dyDescent="0.45">
      <c r="A939" s="1" t="s">
        <v>1437</v>
      </c>
      <c r="B939" s="2" cm="1">
        <f t="array" ref="B939:D939">DATEVALUE(VLOOKUP(A939,Raw_Data!A938:D2938,{2,3,4},0))</f>
        <v>45530</v>
      </c>
      <c r="C939" s="2">
        <v>45533</v>
      </c>
      <c r="D939" s="2">
        <v>45538</v>
      </c>
      <c r="E939" s="1" t="s">
        <v>2602</v>
      </c>
      <c r="F939" s="1" t="s">
        <v>69</v>
      </c>
      <c r="G939" s="1" t="s">
        <v>70</v>
      </c>
      <c r="H939" s="1" t="s">
        <v>128</v>
      </c>
      <c r="I939" s="1" t="s">
        <v>129</v>
      </c>
      <c r="J939" s="1">
        <v>-1</v>
      </c>
      <c r="K939" s="1">
        <v>500</v>
      </c>
      <c r="L939" s="1">
        <f t="shared" si="128"/>
        <v>-500</v>
      </c>
      <c r="M939" s="1" t="s">
        <v>63</v>
      </c>
      <c r="N939" s="1" t="s">
        <v>93</v>
      </c>
      <c r="O939" s="1" t="s">
        <v>44</v>
      </c>
      <c r="P939" s="1" t="s">
        <v>85</v>
      </c>
      <c r="Q939" s="1" t="s">
        <v>33</v>
      </c>
      <c r="R939" s="1" t="s">
        <v>2620</v>
      </c>
      <c r="S939" s="1" t="s">
        <v>2620</v>
      </c>
      <c r="T939" s="1">
        <v>5</v>
      </c>
      <c r="U939" s="1" t="str">
        <f t="shared" si="126"/>
        <v>Keep</v>
      </c>
      <c r="V939" s="1" t="str">
        <f t="shared" si="129"/>
        <v>Fix</v>
      </c>
      <c r="W939" s="1" t="str">
        <f>IF(Raw_Data!K939=0,"Missing","Valid")</f>
        <v>Valid</v>
      </c>
      <c r="X939" s="3" t="str">
        <f t="shared" si="130"/>
        <v>OK</v>
      </c>
      <c r="Y939" s="1" t="str">
        <f t="shared" si="131"/>
        <v>Ok</v>
      </c>
      <c r="Z939" s="1" t="str">
        <f t="shared" si="132"/>
        <v>Ok</v>
      </c>
      <c r="AA939" s="1">
        <f t="shared" si="127"/>
        <v>-500</v>
      </c>
      <c r="AB939" s="1" t="str">
        <f t="shared" si="133"/>
        <v>ok</v>
      </c>
      <c r="AC939" s="1" t="str">
        <f t="shared" si="134"/>
        <v>Wrong</v>
      </c>
    </row>
    <row r="940" spans="1:29" x14ac:dyDescent="0.45">
      <c r="A940" s="1" t="s">
        <v>1438</v>
      </c>
      <c r="B940" s="2" cm="1">
        <f t="array" ref="B940:D940">DATEVALUE(VLOOKUP(A940,Raw_Data!A939:D2939,{2,3,4},0))</f>
        <v>45345</v>
      </c>
      <c r="C940" s="2">
        <v>45348</v>
      </c>
      <c r="D940" s="2">
        <v>45349</v>
      </c>
      <c r="E940" s="1" t="s">
        <v>2592</v>
      </c>
      <c r="F940" s="1" t="s">
        <v>69</v>
      </c>
      <c r="G940" s="1" t="s">
        <v>70</v>
      </c>
      <c r="H940" s="1" t="s">
        <v>128</v>
      </c>
      <c r="I940" s="1" t="s">
        <v>169</v>
      </c>
      <c r="J940" s="1">
        <v>1</v>
      </c>
      <c r="K940" s="1">
        <v>1000</v>
      </c>
      <c r="L940" s="1">
        <f t="shared" si="128"/>
        <v>1000</v>
      </c>
      <c r="M940" s="1" t="s">
        <v>2619</v>
      </c>
      <c r="N940" s="1" t="s">
        <v>93</v>
      </c>
      <c r="O940" s="1" t="s">
        <v>31</v>
      </c>
      <c r="P940" s="1" t="s">
        <v>58</v>
      </c>
      <c r="Q940" s="1" t="s">
        <v>33</v>
      </c>
      <c r="R940" s="1" t="s">
        <v>46</v>
      </c>
      <c r="S940" s="1" t="s">
        <v>245</v>
      </c>
      <c r="T940" s="1">
        <v>1</v>
      </c>
      <c r="U940" s="1" t="str">
        <f t="shared" si="126"/>
        <v>Keep</v>
      </c>
      <c r="V940" s="1" t="str">
        <f t="shared" si="129"/>
        <v>Ok</v>
      </c>
      <c r="W940" s="1" t="str">
        <f>IF(Raw_Data!K940=0,"Missing","Valid")</f>
        <v>Valid</v>
      </c>
      <c r="X940" s="3" t="str">
        <f t="shared" si="130"/>
        <v>OK</v>
      </c>
      <c r="Y940" s="1" t="str">
        <f t="shared" si="131"/>
        <v>Ok</v>
      </c>
      <c r="Z940" s="1" t="str">
        <f t="shared" si="132"/>
        <v>Ok</v>
      </c>
      <c r="AA940" s="1">
        <f t="shared" si="127"/>
        <v>1000</v>
      </c>
      <c r="AB940" s="1" t="str">
        <f t="shared" si="133"/>
        <v>ok</v>
      </c>
      <c r="AC940" s="1" t="str">
        <f t="shared" si="134"/>
        <v>Wrong Item</v>
      </c>
    </row>
    <row r="941" spans="1:29" x14ac:dyDescent="0.45">
      <c r="A941" s="1" t="s">
        <v>1439</v>
      </c>
      <c r="B941" s="2" cm="1">
        <f t="array" ref="B941:D941">DATEVALUE(VLOOKUP(A941,Raw_Data!A940:D2940,{2,3,4},0))</f>
        <v>45603</v>
      </c>
      <c r="C941" s="2">
        <v>45602</v>
      </c>
      <c r="D941" s="2">
        <v>45606</v>
      </c>
      <c r="E941" s="1" t="s">
        <v>2588</v>
      </c>
      <c r="F941" s="1" t="s">
        <v>2609</v>
      </c>
      <c r="G941" s="1" t="s">
        <v>116</v>
      </c>
      <c r="H941" s="1" t="s">
        <v>128</v>
      </c>
      <c r="I941" s="1" t="s">
        <v>129</v>
      </c>
      <c r="J941" s="1">
        <v>1</v>
      </c>
      <c r="K941" s="1">
        <v>1000</v>
      </c>
      <c r="L941" s="1">
        <f t="shared" si="128"/>
        <v>1000</v>
      </c>
      <c r="M941" s="1" t="s">
        <v>29</v>
      </c>
      <c r="N941" s="1" t="s">
        <v>93</v>
      </c>
      <c r="O941" s="1" t="s">
        <v>44</v>
      </c>
      <c r="P941" s="1" t="s">
        <v>85</v>
      </c>
      <c r="Q941" s="1" t="s">
        <v>45</v>
      </c>
      <c r="R941" s="1" t="s">
        <v>34</v>
      </c>
      <c r="S941" s="1" t="s">
        <v>2620</v>
      </c>
      <c r="T941" s="1">
        <v>4</v>
      </c>
      <c r="U941" s="1" t="str">
        <f t="shared" si="126"/>
        <v>Keep</v>
      </c>
      <c r="V941" s="1" t="str">
        <f t="shared" si="129"/>
        <v>Ok</v>
      </c>
      <c r="W941" s="1" t="str">
        <f>IF(Raw_Data!K941=0,"Missing","Valid")</f>
        <v>Valid</v>
      </c>
      <c r="X941" s="3" t="str">
        <f t="shared" si="130"/>
        <v>Dispatch Error</v>
      </c>
      <c r="Y941" s="1" t="str">
        <f t="shared" si="131"/>
        <v>Ok</v>
      </c>
      <c r="Z941" s="1" t="str">
        <f t="shared" si="132"/>
        <v>Ok</v>
      </c>
      <c r="AA941" s="1">
        <f t="shared" si="127"/>
        <v>1000</v>
      </c>
      <c r="AB941" s="1" t="str">
        <f t="shared" si="133"/>
        <v>ok</v>
      </c>
      <c r="AC941" s="1" t="str">
        <f t="shared" si="134"/>
        <v>Not Returned</v>
      </c>
    </row>
    <row r="942" spans="1:29" x14ac:dyDescent="0.45">
      <c r="A942" s="1" t="s">
        <v>1440</v>
      </c>
      <c r="B942" s="2" cm="1">
        <f t="array" ref="B942:D942">DATEVALUE(VLOOKUP(A942,Raw_Data!A941:D2941,{2,3,4},0))</f>
        <v>45335</v>
      </c>
      <c r="C942" s="2">
        <v>45336</v>
      </c>
      <c r="D942" s="2">
        <v>45338</v>
      </c>
      <c r="E942" s="1" t="s">
        <v>2565</v>
      </c>
      <c r="F942" s="1" t="s">
        <v>53</v>
      </c>
      <c r="G942" s="1" t="s">
        <v>54</v>
      </c>
      <c r="H942" s="1" t="s">
        <v>27</v>
      </c>
      <c r="I942" s="1" t="s">
        <v>28</v>
      </c>
      <c r="J942" s="1">
        <v>3</v>
      </c>
      <c r="K942" s="1">
        <v>0</v>
      </c>
      <c r="L942" s="1">
        <f t="shared" si="128"/>
        <v>0</v>
      </c>
      <c r="M942" s="1" t="s">
        <v>2619</v>
      </c>
      <c r="N942" s="1" t="s">
        <v>30</v>
      </c>
      <c r="O942" s="1" t="s">
        <v>31</v>
      </c>
      <c r="P942" s="1" t="s">
        <v>85</v>
      </c>
      <c r="Q942" s="1" t="s">
        <v>33</v>
      </c>
      <c r="R942" s="1" t="s">
        <v>2620</v>
      </c>
      <c r="S942" s="1" t="s">
        <v>2620</v>
      </c>
      <c r="T942" s="1">
        <v>2</v>
      </c>
      <c r="U942" s="1" t="str">
        <f t="shared" si="126"/>
        <v>Keep</v>
      </c>
      <c r="V942" s="1" t="str">
        <f t="shared" si="129"/>
        <v>Ok</v>
      </c>
      <c r="W942" s="1" t="str">
        <f>IF(Raw_Data!K942=0,"Missing","Valid")</f>
        <v>Missing</v>
      </c>
      <c r="X942" s="3" t="str">
        <f t="shared" si="130"/>
        <v>OK</v>
      </c>
      <c r="Y942" s="1" t="str">
        <f t="shared" si="131"/>
        <v>Fix</v>
      </c>
      <c r="Z942" s="1" t="str">
        <f t="shared" si="132"/>
        <v>Ok</v>
      </c>
      <c r="AA942" s="1">
        <f t="shared" si="127"/>
        <v>0</v>
      </c>
      <c r="AB942" s="1" t="str">
        <f t="shared" si="133"/>
        <v>ok</v>
      </c>
      <c r="AC942" s="1" t="str">
        <f t="shared" si="134"/>
        <v>Not Returned</v>
      </c>
    </row>
    <row r="943" spans="1:29" x14ac:dyDescent="0.45">
      <c r="A943" s="1" t="s">
        <v>1441</v>
      </c>
      <c r="B943" s="2" cm="1">
        <f t="array" ref="B943:D943">DATEVALUE(VLOOKUP(A943,Raw_Data!A942:D2942,{2,3,4},0))</f>
        <v>45522</v>
      </c>
      <c r="C943" s="2">
        <v>45525</v>
      </c>
      <c r="D943" s="2">
        <v>45528</v>
      </c>
      <c r="E943" s="1" t="s">
        <v>2597</v>
      </c>
      <c r="F943" s="1" t="s">
        <v>147</v>
      </c>
      <c r="G943" s="1" t="s">
        <v>147</v>
      </c>
      <c r="H943" s="1" t="s">
        <v>128</v>
      </c>
      <c r="I943" s="1" t="s">
        <v>129</v>
      </c>
      <c r="J943" s="1">
        <v>2</v>
      </c>
      <c r="K943" s="1">
        <v>500</v>
      </c>
      <c r="L943" s="1">
        <f t="shared" si="128"/>
        <v>1000</v>
      </c>
      <c r="M943" s="1" t="s">
        <v>2619</v>
      </c>
      <c r="N943" s="1" t="s">
        <v>57</v>
      </c>
      <c r="O943" s="1" t="s">
        <v>79</v>
      </c>
      <c r="P943" s="1" t="s">
        <v>58</v>
      </c>
      <c r="Q943" s="1" t="s">
        <v>45</v>
      </c>
      <c r="R943" s="1" t="s">
        <v>2620</v>
      </c>
      <c r="S943" s="1" t="s">
        <v>2620</v>
      </c>
      <c r="T943" s="1">
        <v>3</v>
      </c>
      <c r="U943" s="1" t="str">
        <f t="shared" si="126"/>
        <v>Keep</v>
      </c>
      <c r="V943" s="1" t="str">
        <f t="shared" si="129"/>
        <v>Ok</v>
      </c>
      <c r="W943" s="1" t="str">
        <f>IF(Raw_Data!K943=0,"Missing","Valid")</f>
        <v>Valid</v>
      </c>
      <c r="X943" s="3" t="str">
        <f t="shared" si="130"/>
        <v>OK</v>
      </c>
      <c r="Y943" s="1" t="str">
        <f t="shared" si="131"/>
        <v>Ok</v>
      </c>
      <c r="Z943" s="1" t="str">
        <f t="shared" si="132"/>
        <v>Ok</v>
      </c>
      <c r="AA943" s="1">
        <f t="shared" si="127"/>
        <v>1000</v>
      </c>
      <c r="AB943" s="1" t="str">
        <f t="shared" si="133"/>
        <v>ok</v>
      </c>
      <c r="AC943" s="1" t="str">
        <f t="shared" si="134"/>
        <v>Not Returned</v>
      </c>
    </row>
    <row r="944" spans="1:29" x14ac:dyDescent="0.45">
      <c r="A944" s="1" t="s">
        <v>1442</v>
      </c>
      <c r="B944" s="2" cm="1">
        <f t="array" ref="B944:D944">DATEVALUE(VLOOKUP(A944,Raw_Data!A943:D2943,{2,3,4},0))</f>
        <v>45567</v>
      </c>
      <c r="C944" s="2">
        <v>45568</v>
      </c>
      <c r="D944" s="2">
        <v>45567</v>
      </c>
      <c r="E944" s="1" t="s">
        <v>2597</v>
      </c>
      <c r="F944" s="1" t="s">
        <v>69</v>
      </c>
      <c r="G944" s="1" t="s">
        <v>70</v>
      </c>
      <c r="H944" s="1" t="s">
        <v>71</v>
      </c>
      <c r="I944" s="1" t="s">
        <v>117</v>
      </c>
      <c r="J944" s="1">
        <v>3</v>
      </c>
      <c r="K944" s="1">
        <v>1000</v>
      </c>
      <c r="L944" s="1">
        <f t="shared" si="128"/>
        <v>3000</v>
      </c>
      <c r="M944" s="1" t="s">
        <v>56</v>
      </c>
      <c r="N944" s="1" t="s">
        <v>57</v>
      </c>
      <c r="O944" s="1" t="s">
        <v>79</v>
      </c>
      <c r="P944" s="1" t="s">
        <v>85</v>
      </c>
      <c r="Q944" s="1" t="s">
        <v>45</v>
      </c>
      <c r="R944" s="1" t="s">
        <v>46</v>
      </c>
      <c r="S944" s="1" t="s">
        <v>245</v>
      </c>
      <c r="T944" s="1">
        <v>-1</v>
      </c>
      <c r="U944" s="1" t="str">
        <f t="shared" si="126"/>
        <v>Keep</v>
      </c>
      <c r="V944" s="1" t="str">
        <f t="shared" si="129"/>
        <v>Ok</v>
      </c>
      <c r="W944" s="1" t="str">
        <f>IF(Raw_Data!K944=0,"Missing","Valid")</f>
        <v>Valid</v>
      </c>
      <c r="X944" s="3" t="str">
        <f t="shared" si="130"/>
        <v>Delivery Before Dispatch</v>
      </c>
      <c r="Y944" s="1" t="str">
        <f t="shared" si="131"/>
        <v>Ok</v>
      </c>
      <c r="Z944" s="1" t="str">
        <f t="shared" si="132"/>
        <v>Ok</v>
      </c>
      <c r="AA944" s="1">
        <f t="shared" si="127"/>
        <v>3000</v>
      </c>
      <c r="AB944" s="1" t="str">
        <f t="shared" si="133"/>
        <v>ok</v>
      </c>
      <c r="AC944" s="1" t="str">
        <f t="shared" si="134"/>
        <v>Wrong Item</v>
      </c>
    </row>
    <row r="945" spans="1:29" x14ac:dyDescent="0.45">
      <c r="A945" s="1" t="s">
        <v>1443</v>
      </c>
      <c r="B945" s="2" cm="1">
        <f t="array" ref="B945:D945">DATEVALUE(VLOOKUP(A945,Raw_Data!A944:D2944,{2,3,4},0))</f>
        <v>45373</v>
      </c>
      <c r="C945" s="2">
        <v>45371</v>
      </c>
      <c r="D945" s="2">
        <v>45378</v>
      </c>
      <c r="E945" s="1" t="s">
        <v>2569</v>
      </c>
      <c r="F945" s="1" t="s">
        <v>2608</v>
      </c>
      <c r="G945" s="1" t="s">
        <v>41</v>
      </c>
      <c r="H945" s="1" t="s">
        <v>128</v>
      </c>
      <c r="I945" s="1" t="s">
        <v>129</v>
      </c>
      <c r="J945" s="1">
        <v>1</v>
      </c>
      <c r="K945" s="1">
        <v>500</v>
      </c>
      <c r="L945" s="1">
        <f t="shared" si="128"/>
        <v>500</v>
      </c>
      <c r="M945" s="1" t="s">
        <v>63</v>
      </c>
      <c r="N945" s="1" t="s">
        <v>30</v>
      </c>
      <c r="O945" s="1" t="s">
        <v>44</v>
      </c>
      <c r="P945" s="1" t="s">
        <v>85</v>
      </c>
      <c r="Q945" s="1" t="s">
        <v>45</v>
      </c>
      <c r="R945" s="1" t="s">
        <v>2620</v>
      </c>
      <c r="S945" s="1" t="s">
        <v>2620</v>
      </c>
      <c r="T945" s="1">
        <v>7</v>
      </c>
      <c r="U945" s="1" t="str">
        <f t="shared" si="126"/>
        <v>Keep</v>
      </c>
      <c r="V945" s="1" t="str">
        <f t="shared" si="129"/>
        <v>Ok</v>
      </c>
      <c r="W945" s="1" t="str">
        <f>IF(Raw_Data!K945=0,"Missing","Valid")</f>
        <v>Valid</v>
      </c>
      <c r="X945" s="3" t="str">
        <f t="shared" si="130"/>
        <v>Dispatch Error</v>
      </c>
      <c r="Y945" s="1" t="str">
        <f t="shared" si="131"/>
        <v>Ok</v>
      </c>
      <c r="Z945" s="1" t="str">
        <f t="shared" si="132"/>
        <v>Ok</v>
      </c>
      <c r="AA945" s="1">
        <f t="shared" si="127"/>
        <v>500</v>
      </c>
      <c r="AB945" s="1" t="str">
        <f t="shared" si="133"/>
        <v>ok</v>
      </c>
      <c r="AC945" s="1" t="str">
        <f t="shared" si="134"/>
        <v>Not Returned</v>
      </c>
    </row>
    <row r="946" spans="1:29" x14ac:dyDescent="0.45">
      <c r="A946" s="1" t="s">
        <v>1445</v>
      </c>
      <c r="B946" s="2" cm="1">
        <f t="array" ref="B946:D946">DATEVALUE(VLOOKUP(A946,Raw_Data!A945:D2945,{2,3,4},0))</f>
        <v>45471</v>
      </c>
      <c r="C946" s="2">
        <v>45471</v>
      </c>
      <c r="D946" s="2">
        <v>45475</v>
      </c>
      <c r="E946" s="1" t="s">
        <v>2576</v>
      </c>
      <c r="F946" s="1" t="s">
        <v>2608</v>
      </c>
      <c r="G946" s="1" t="s">
        <v>41</v>
      </c>
      <c r="H946" s="1" t="s">
        <v>27</v>
      </c>
      <c r="I946" s="1" t="s">
        <v>84</v>
      </c>
      <c r="J946" s="1">
        <v>-1</v>
      </c>
      <c r="K946" s="1">
        <v>500</v>
      </c>
      <c r="L946" s="1">
        <f t="shared" si="128"/>
        <v>-500</v>
      </c>
      <c r="M946" s="1" t="s">
        <v>2619</v>
      </c>
      <c r="N946" s="1" t="s">
        <v>30</v>
      </c>
      <c r="O946" s="1" t="s">
        <v>44</v>
      </c>
      <c r="P946" s="1" t="s">
        <v>85</v>
      </c>
      <c r="Q946" s="1" t="s">
        <v>33</v>
      </c>
      <c r="R946" s="1" t="s">
        <v>2620</v>
      </c>
      <c r="S946" s="1" t="s">
        <v>2620</v>
      </c>
      <c r="T946" s="1">
        <v>4</v>
      </c>
      <c r="U946" s="1" t="str">
        <f t="shared" si="126"/>
        <v>Keep</v>
      </c>
      <c r="V946" s="1" t="str">
        <f t="shared" si="129"/>
        <v>Fix</v>
      </c>
      <c r="W946" s="1" t="str">
        <f>IF(Raw_Data!K946=0,"Missing","Valid")</f>
        <v>Valid</v>
      </c>
      <c r="X946" s="3" t="str">
        <f t="shared" si="130"/>
        <v>OK</v>
      </c>
      <c r="Y946" s="1" t="str">
        <f t="shared" si="131"/>
        <v>Ok</v>
      </c>
      <c r="Z946" s="1" t="str">
        <f t="shared" si="132"/>
        <v>Ok</v>
      </c>
      <c r="AA946" s="1">
        <f t="shared" si="127"/>
        <v>-500</v>
      </c>
      <c r="AB946" s="1" t="str">
        <f t="shared" si="133"/>
        <v>ok</v>
      </c>
      <c r="AC946" s="1" t="str">
        <f t="shared" si="134"/>
        <v>Wrong</v>
      </c>
    </row>
    <row r="947" spans="1:29" x14ac:dyDescent="0.45">
      <c r="A947" s="1" t="s">
        <v>1446</v>
      </c>
      <c r="B947" s="2" cm="1">
        <f t="array" ref="B947:D947">DATEVALUE(VLOOKUP(A947,Raw_Data!A946:D2946,{2,3,4},0))</f>
        <v>45571</v>
      </c>
      <c r="C947" s="2">
        <v>45571</v>
      </c>
      <c r="D947" s="2">
        <v>45573</v>
      </c>
      <c r="E947" s="1" t="s">
        <v>2558</v>
      </c>
      <c r="F947" s="1" t="s">
        <v>2606</v>
      </c>
      <c r="G947" s="1" t="s">
        <v>26</v>
      </c>
      <c r="H947" s="1" t="s">
        <v>128</v>
      </c>
      <c r="I947" s="1" t="s">
        <v>169</v>
      </c>
      <c r="J947" s="1">
        <v>0</v>
      </c>
      <c r="K947" s="1">
        <v>2000</v>
      </c>
      <c r="L947" s="1">
        <f t="shared" si="128"/>
        <v>0</v>
      </c>
      <c r="M947" s="1" t="s">
        <v>2619</v>
      </c>
      <c r="N947" s="1" t="s">
        <v>93</v>
      </c>
      <c r="O947" s="1" t="s">
        <v>79</v>
      </c>
      <c r="P947" s="1" t="s">
        <v>32</v>
      </c>
      <c r="Q947" s="1" t="s">
        <v>45</v>
      </c>
      <c r="R947" s="1" t="s">
        <v>46</v>
      </c>
      <c r="S947" s="1" t="s">
        <v>2621</v>
      </c>
      <c r="T947" s="1">
        <v>2</v>
      </c>
      <c r="U947" s="1" t="str">
        <f t="shared" si="126"/>
        <v>Keep</v>
      </c>
      <c r="V947" s="1" t="str">
        <f t="shared" si="129"/>
        <v>Fix</v>
      </c>
      <c r="W947" s="1" t="str">
        <f>IF(Raw_Data!K947=0,"Missing","Valid")</f>
        <v>Valid</v>
      </c>
      <c r="X947" s="3" t="str">
        <f t="shared" si="130"/>
        <v>OK</v>
      </c>
      <c r="Y947" s="1" t="str">
        <f t="shared" si="131"/>
        <v>Ok</v>
      </c>
      <c r="Z947" s="1" t="str">
        <f t="shared" si="132"/>
        <v>Ok</v>
      </c>
      <c r="AA947" s="1">
        <f t="shared" si="127"/>
        <v>0</v>
      </c>
      <c r="AB947" s="1" t="str">
        <f t="shared" si="133"/>
        <v>ok</v>
      </c>
      <c r="AC947" s="1" t="str">
        <f t="shared" si="134"/>
        <v>Unknwon</v>
      </c>
    </row>
    <row r="948" spans="1:29" x14ac:dyDescent="0.45">
      <c r="A948" s="1" t="s">
        <v>1447</v>
      </c>
      <c r="B948" s="2" cm="1">
        <f t="array" ref="B948:D948">DATEVALUE(VLOOKUP(A948,Raw_Data!A947:D2947,{2,3,4},0))</f>
        <v>45607</v>
      </c>
      <c r="C948" s="2">
        <v>45605</v>
      </c>
      <c r="D948" s="2">
        <v>45606</v>
      </c>
      <c r="E948" s="1" t="s">
        <v>2574</v>
      </c>
      <c r="F948" s="1" t="s">
        <v>53</v>
      </c>
      <c r="G948" s="1" t="s">
        <v>54</v>
      </c>
      <c r="H948" s="1" t="s">
        <v>42</v>
      </c>
      <c r="I948" s="1" t="s">
        <v>122</v>
      </c>
      <c r="J948" s="1">
        <v>0</v>
      </c>
      <c r="K948" s="1">
        <v>100</v>
      </c>
      <c r="L948" s="1">
        <f t="shared" si="128"/>
        <v>0</v>
      </c>
      <c r="M948" s="1" t="s">
        <v>2619</v>
      </c>
      <c r="N948" s="1" t="s">
        <v>57</v>
      </c>
      <c r="O948" s="1" t="s">
        <v>64</v>
      </c>
      <c r="P948" s="1" t="s">
        <v>85</v>
      </c>
      <c r="Q948" s="1" t="s">
        <v>45</v>
      </c>
      <c r="R948" s="1" t="s">
        <v>34</v>
      </c>
      <c r="S948" s="1" t="s">
        <v>2620</v>
      </c>
      <c r="T948" s="1">
        <v>1</v>
      </c>
      <c r="U948" s="1" t="str">
        <f t="shared" si="126"/>
        <v>Keep</v>
      </c>
      <c r="V948" s="1" t="str">
        <f t="shared" si="129"/>
        <v>Fix</v>
      </c>
      <c r="W948" s="1" t="str">
        <f>IF(Raw_Data!K948=0,"Missing","Valid")</f>
        <v>Valid</v>
      </c>
      <c r="X948" s="3" t="str">
        <f t="shared" si="130"/>
        <v>Dispatch Error</v>
      </c>
      <c r="Y948" s="1" t="str">
        <f t="shared" si="131"/>
        <v>Ok</v>
      </c>
      <c r="Z948" s="1" t="str">
        <f t="shared" si="132"/>
        <v>Ok</v>
      </c>
      <c r="AA948" s="1">
        <f t="shared" si="127"/>
        <v>0</v>
      </c>
      <c r="AB948" s="1" t="str">
        <f t="shared" si="133"/>
        <v>ok</v>
      </c>
      <c r="AC948" s="1" t="str">
        <f t="shared" si="134"/>
        <v>Not Returned</v>
      </c>
    </row>
    <row r="949" spans="1:29" x14ac:dyDescent="0.45">
      <c r="A949" s="1" t="s">
        <v>1448</v>
      </c>
      <c r="B949" s="2" cm="1">
        <f t="array" ref="B949:D949">DATEVALUE(VLOOKUP(A949,Raw_Data!A948:D2948,{2,3,4},0))</f>
        <v>45395</v>
      </c>
      <c r="C949" s="2">
        <v>45394</v>
      </c>
      <c r="D949" s="2">
        <v>45398</v>
      </c>
      <c r="E949" s="1" t="s">
        <v>2570</v>
      </c>
      <c r="F949" s="1" t="s">
        <v>53</v>
      </c>
      <c r="G949" s="1" t="s">
        <v>54</v>
      </c>
      <c r="H949" s="1" t="s">
        <v>71</v>
      </c>
      <c r="I949" s="1" t="s">
        <v>117</v>
      </c>
      <c r="J949" s="1">
        <v>0</v>
      </c>
      <c r="K949" s="1">
        <v>1000</v>
      </c>
      <c r="L949" s="1">
        <f t="shared" si="128"/>
        <v>0</v>
      </c>
      <c r="M949" s="1" t="s">
        <v>63</v>
      </c>
      <c r="N949" s="1" t="s">
        <v>57</v>
      </c>
      <c r="O949" s="1" t="s">
        <v>44</v>
      </c>
      <c r="P949" s="1" t="s">
        <v>58</v>
      </c>
      <c r="Q949" s="1" t="s">
        <v>45</v>
      </c>
      <c r="R949" s="1" t="s">
        <v>34</v>
      </c>
      <c r="S949" s="1" t="s">
        <v>2620</v>
      </c>
      <c r="T949" s="1">
        <v>4</v>
      </c>
      <c r="U949" s="1" t="str">
        <f t="shared" si="126"/>
        <v>Keep</v>
      </c>
      <c r="V949" s="1" t="str">
        <f t="shared" si="129"/>
        <v>Fix</v>
      </c>
      <c r="W949" s="1" t="str">
        <f>IF(Raw_Data!K949=0,"Missing","Valid")</f>
        <v>Valid</v>
      </c>
      <c r="X949" s="3" t="str">
        <f t="shared" si="130"/>
        <v>Dispatch Error</v>
      </c>
      <c r="Y949" s="1" t="str">
        <f t="shared" si="131"/>
        <v>Ok</v>
      </c>
      <c r="Z949" s="1" t="str">
        <f t="shared" si="132"/>
        <v>Ok</v>
      </c>
      <c r="AA949" s="1">
        <f t="shared" si="127"/>
        <v>0</v>
      </c>
      <c r="AB949" s="1" t="str">
        <f t="shared" si="133"/>
        <v>ok</v>
      </c>
      <c r="AC949" s="1" t="str">
        <f t="shared" si="134"/>
        <v>Not Returned</v>
      </c>
    </row>
    <row r="950" spans="1:29" x14ac:dyDescent="0.45">
      <c r="A950" s="1" t="s">
        <v>1449</v>
      </c>
      <c r="B950" s="2" cm="1">
        <f t="array" ref="B950:D950">DATEVALUE(VLOOKUP(A950,Raw_Data!A949:D2949,{2,3,4},0))</f>
        <v>45466</v>
      </c>
      <c r="C950" s="2">
        <v>45468</v>
      </c>
      <c r="D950" s="2">
        <v>45472</v>
      </c>
      <c r="E950" s="1" t="s">
        <v>2554</v>
      </c>
      <c r="F950" s="1" t="s">
        <v>53</v>
      </c>
      <c r="G950" s="1" t="s">
        <v>54</v>
      </c>
      <c r="H950" s="1" t="s">
        <v>27</v>
      </c>
      <c r="I950" s="1" t="s">
        <v>84</v>
      </c>
      <c r="J950" s="1">
        <v>0</v>
      </c>
      <c r="K950" s="1">
        <v>500</v>
      </c>
      <c r="L950" s="1">
        <f t="shared" si="128"/>
        <v>0</v>
      </c>
      <c r="M950" s="1" t="s">
        <v>2619</v>
      </c>
      <c r="N950" s="1" t="s">
        <v>30</v>
      </c>
      <c r="O950" s="1" t="s">
        <v>44</v>
      </c>
      <c r="P950" s="1" t="s">
        <v>32</v>
      </c>
      <c r="Q950" s="1" t="s">
        <v>45</v>
      </c>
      <c r="R950" s="1" t="s">
        <v>2620</v>
      </c>
      <c r="S950" s="1" t="s">
        <v>2620</v>
      </c>
      <c r="T950" s="1">
        <v>4</v>
      </c>
      <c r="U950" s="1" t="str">
        <f t="shared" si="126"/>
        <v>Keep</v>
      </c>
      <c r="V950" s="1" t="str">
        <f t="shared" si="129"/>
        <v>Fix</v>
      </c>
      <c r="W950" s="1" t="str">
        <f>IF(Raw_Data!K950=0,"Missing","Valid")</f>
        <v>Valid</v>
      </c>
      <c r="X950" s="3" t="str">
        <f t="shared" si="130"/>
        <v>OK</v>
      </c>
      <c r="Y950" s="1" t="str">
        <f t="shared" si="131"/>
        <v>Ok</v>
      </c>
      <c r="Z950" s="1" t="str">
        <f t="shared" si="132"/>
        <v>Ok</v>
      </c>
      <c r="AA950" s="1">
        <f t="shared" si="127"/>
        <v>0</v>
      </c>
      <c r="AB950" s="1" t="str">
        <f t="shared" si="133"/>
        <v>ok</v>
      </c>
      <c r="AC950" s="1" t="str">
        <f t="shared" si="134"/>
        <v>Not Returned</v>
      </c>
    </row>
    <row r="951" spans="1:29" x14ac:dyDescent="0.45">
      <c r="A951" s="1" t="s">
        <v>1450</v>
      </c>
      <c r="B951" s="2" cm="1">
        <f t="array" ref="B951:D951">DATEVALUE(VLOOKUP(A951,Raw_Data!A950:D2950,{2,3,4},0))</f>
        <v>45637</v>
      </c>
      <c r="C951" s="2">
        <v>45636</v>
      </c>
      <c r="D951" s="2">
        <v>45640</v>
      </c>
      <c r="E951" s="1" t="s">
        <v>2548</v>
      </c>
      <c r="F951" s="1" t="s">
        <v>69</v>
      </c>
      <c r="G951" s="1" t="s">
        <v>70</v>
      </c>
      <c r="H951" s="1" t="s">
        <v>71</v>
      </c>
      <c r="I951" s="1" t="s">
        <v>72</v>
      </c>
      <c r="J951" s="1">
        <v>2</v>
      </c>
      <c r="K951" s="1">
        <v>1000</v>
      </c>
      <c r="L951" s="1">
        <f t="shared" si="128"/>
        <v>2000</v>
      </c>
      <c r="M951" s="1" t="s">
        <v>63</v>
      </c>
      <c r="N951" s="1" t="s">
        <v>57</v>
      </c>
      <c r="O951" s="1" t="s">
        <v>79</v>
      </c>
      <c r="P951" s="1" t="s">
        <v>32</v>
      </c>
      <c r="Q951" s="1" t="s">
        <v>45</v>
      </c>
      <c r="R951" s="1" t="s">
        <v>2620</v>
      </c>
      <c r="S951" s="1" t="s">
        <v>2620</v>
      </c>
      <c r="T951" s="1">
        <v>4</v>
      </c>
      <c r="U951" s="1" t="str">
        <f t="shared" si="126"/>
        <v>Keep</v>
      </c>
      <c r="V951" s="1" t="str">
        <f t="shared" si="129"/>
        <v>Ok</v>
      </c>
      <c r="W951" s="1" t="str">
        <f>IF(Raw_Data!K951=0,"Missing","Valid")</f>
        <v>Valid</v>
      </c>
      <c r="X951" s="3" t="str">
        <f t="shared" si="130"/>
        <v>Dispatch Error</v>
      </c>
      <c r="Y951" s="1" t="str">
        <f t="shared" si="131"/>
        <v>Ok</v>
      </c>
      <c r="Z951" s="1" t="str">
        <f t="shared" si="132"/>
        <v>Ok</v>
      </c>
      <c r="AA951" s="1">
        <f t="shared" si="127"/>
        <v>2000</v>
      </c>
      <c r="AB951" s="1" t="str">
        <f t="shared" si="133"/>
        <v>ok</v>
      </c>
      <c r="AC951" s="1" t="str">
        <f t="shared" si="134"/>
        <v>Not Returned</v>
      </c>
    </row>
    <row r="952" spans="1:29" x14ac:dyDescent="0.45">
      <c r="A952" s="1" t="s">
        <v>1451</v>
      </c>
      <c r="B952" s="2" cm="1">
        <f t="array" ref="B952:D952">DATEVALUE(VLOOKUP(A952,Raw_Data!A951:D2951,{2,3,4},0))</f>
        <v>45343</v>
      </c>
      <c r="C952" s="2">
        <v>45346</v>
      </c>
      <c r="D952" s="2">
        <v>45350</v>
      </c>
      <c r="E952" s="1" t="s">
        <v>2561</v>
      </c>
      <c r="F952" s="1" t="s">
        <v>53</v>
      </c>
      <c r="G952" s="1" t="s">
        <v>54</v>
      </c>
      <c r="H952" s="1" t="s">
        <v>71</v>
      </c>
      <c r="I952" s="1" t="s">
        <v>92</v>
      </c>
      <c r="J952" s="1">
        <v>3</v>
      </c>
      <c r="K952" s="1">
        <v>1000</v>
      </c>
      <c r="L952" s="1">
        <f t="shared" si="128"/>
        <v>3000</v>
      </c>
      <c r="M952" s="1" t="s">
        <v>29</v>
      </c>
      <c r="N952" s="1" t="s">
        <v>57</v>
      </c>
      <c r="O952" s="1" t="s">
        <v>31</v>
      </c>
      <c r="P952" s="1" t="s">
        <v>32</v>
      </c>
      <c r="Q952" s="1" t="s">
        <v>45</v>
      </c>
      <c r="R952" s="1" t="s">
        <v>34</v>
      </c>
      <c r="S952" s="1" t="s">
        <v>2620</v>
      </c>
      <c r="T952" s="1">
        <v>4</v>
      </c>
      <c r="U952" s="1" t="str">
        <f t="shared" si="126"/>
        <v>Keep</v>
      </c>
      <c r="V952" s="1" t="str">
        <f t="shared" si="129"/>
        <v>Ok</v>
      </c>
      <c r="W952" s="1" t="str">
        <f>IF(Raw_Data!K952=0,"Missing","Valid")</f>
        <v>Valid</v>
      </c>
      <c r="X952" s="3" t="str">
        <f t="shared" si="130"/>
        <v>OK</v>
      </c>
      <c r="Y952" s="1" t="str">
        <f t="shared" si="131"/>
        <v>Ok</v>
      </c>
      <c r="Z952" s="1" t="str">
        <f t="shared" si="132"/>
        <v>Ok</v>
      </c>
      <c r="AA952" s="1">
        <f t="shared" si="127"/>
        <v>3000</v>
      </c>
      <c r="AB952" s="1" t="str">
        <f t="shared" si="133"/>
        <v>ok</v>
      </c>
      <c r="AC952" s="1" t="str">
        <f t="shared" si="134"/>
        <v>Not Returned</v>
      </c>
    </row>
    <row r="953" spans="1:29" x14ac:dyDescent="0.45">
      <c r="A953" s="1" t="s">
        <v>1452</v>
      </c>
      <c r="B953" s="2" cm="1">
        <f t="array" ref="B953:D953">DATEVALUE(VLOOKUP(A953,Raw_Data!A952:D2952,{2,3,4},0))</f>
        <v>45650</v>
      </c>
      <c r="C953" s="2">
        <v>45648</v>
      </c>
      <c r="D953" s="2">
        <v>45648</v>
      </c>
      <c r="E953" s="1" t="s">
        <v>2528</v>
      </c>
      <c r="F953" s="1" t="s">
        <v>69</v>
      </c>
      <c r="G953" s="1" t="s">
        <v>70</v>
      </c>
      <c r="H953" s="1" t="s">
        <v>42</v>
      </c>
      <c r="I953" s="1" t="s">
        <v>78</v>
      </c>
      <c r="J953" s="1">
        <v>3</v>
      </c>
      <c r="K953" s="1">
        <v>0</v>
      </c>
      <c r="L953" s="1">
        <f t="shared" si="128"/>
        <v>0</v>
      </c>
      <c r="M953" s="1" t="s">
        <v>56</v>
      </c>
      <c r="N953" s="1" t="s">
        <v>93</v>
      </c>
      <c r="O953" s="1" t="s">
        <v>79</v>
      </c>
      <c r="P953" s="1" t="s">
        <v>32</v>
      </c>
      <c r="Q953" s="1" t="s">
        <v>45</v>
      </c>
      <c r="R953" s="1" t="s">
        <v>2620</v>
      </c>
      <c r="S953" s="1" t="s">
        <v>2620</v>
      </c>
      <c r="T953" s="1">
        <v>0</v>
      </c>
      <c r="U953" s="1" t="str">
        <f t="shared" si="126"/>
        <v>Keep</v>
      </c>
      <c r="V953" s="1" t="str">
        <f t="shared" si="129"/>
        <v>Ok</v>
      </c>
      <c r="W953" s="1" t="str">
        <f>IF(Raw_Data!K953=0,"Missing","Valid")</f>
        <v>Missing</v>
      </c>
      <c r="X953" s="3" t="str">
        <f t="shared" si="130"/>
        <v>Dispatch Error</v>
      </c>
      <c r="Y953" s="1" t="str">
        <f t="shared" si="131"/>
        <v>Fix</v>
      </c>
      <c r="Z953" s="1" t="str">
        <f t="shared" si="132"/>
        <v>Ok</v>
      </c>
      <c r="AA953" s="1">
        <f t="shared" si="127"/>
        <v>0</v>
      </c>
      <c r="AB953" s="1" t="str">
        <f t="shared" si="133"/>
        <v>ok</v>
      </c>
      <c r="AC953" s="1" t="str">
        <f t="shared" si="134"/>
        <v>Not Returned</v>
      </c>
    </row>
    <row r="954" spans="1:29" x14ac:dyDescent="0.45">
      <c r="A954" s="1" t="s">
        <v>1453</v>
      </c>
      <c r="B954" s="2" cm="1">
        <f t="array" ref="B954:D954">DATEVALUE(VLOOKUP(A954,Raw_Data!A953:D2953,{2,3,4},0))</f>
        <v>45600</v>
      </c>
      <c r="C954" s="2">
        <v>45601</v>
      </c>
      <c r="D954" s="2">
        <v>45605</v>
      </c>
      <c r="E954" s="1" t="s">
        <v>2599</v>
      </c>
      <c r="F954" s="1" t="s">
        <v>53</v>
      </c>
      <c r="G954" s="1" t="s">
        <v>54</v>
      </c>
      <c r="H954" s="1" t="s">
        <v>27</v>
      </c>
      <c r="I954" s="1" t="s">
        <v>84</v>
      </c>
      <c r="J954" s="1">
        <v>1</v>
      </c>
      <c r="K954" s="1">
        <v>100</v>
      </c>
      <c r="L954" s="1">
        <f t="shared" si="128"/>
        <v>100</v>
      </c>
      <c r="M954" s="1" t="s">
        <v>29</v>
      </c>
      <c r="N954" s="1" t="s">
        <v>57</v>
      </c>
      <c r="O954" s="1" t="s">
        <v>31</v>
      </c>
      <c r="P954" s="1" t="s">
        <v>58</v>
      </c>
      <c r="Q954" s="1" t="s">
        <v>33</v>
      </c>
      <c r="R954" s="1" t="s">
        <v>34</v>
      </c>
      <c r="S954" s="1" t="s">
        <v>2620</v>
      </c>
      <c r="T954" s="1">
        <v>4</v>
      </c>
      <c r="U954" s="1" t="str">
        <f t="shared" si="126"/>
        <v>Keep</v>
      </c>
      <c r="V954" s="1" t="str">
        <f t="shared" si="129"/>
        <v>Ok</v>
      </c>
      <c r="W954" s="1" t="str">
        <f>IF(Raw_Data!K954=0,"Missing","Valid")</f>
        <v>Valid</v>
      </c>
      <c r="X954" s="3" t="str">
        <f t="shared" si="130"/>
        <v>OK</v>
      </c>
      <c r="Y954" s="1" t="str">
        <f t="shared" si="131"/>
        <v>Ok</v>
      </c>
      <c r="Z954" s="1" t="str">
        <f t="shared" si="132"/>
        <v>Ok</v>
      </c>
      <c r="AA954" s="1">
        <f t="shared" si="127"/>
        <v>100</v>
      </c>
      <c r="AB954" s="1" t="str">
        <f t="shared" si="133"/>
        <v>ok</v>
      </c>
      <c r="AC954" s="1" t="str">
        <f t="shared" si="134"/>
        <v>Not Returned</v>
      </c>
    </row>
    <row r="955" spans="1:29" x14ac:dyDescent="0.45">
      <c r="A955" s="1" t="s">
        <v>1454</v>
      </c>
      <c r="B955" s="2" cm="1">
        <f t="array" ref="B955:D955">DATEVALUE(VLOOKUP(A955,Raw_Data!A954:D2954,{2,3,4},0))</f>
        <v>45382</v>
      </c>
      <c r="C955" s="2">
        <v>45385</v>
      </c>
      <c r="D955" s="2">
        <v>45389</v>
      </c>
      <c r="E955" s="1" t="s">
        <v>2578</v>
      </c>
      <c r="F955" s="1" t="s">
        <v>69</v>
      </c>
      <c r="G955" s="1" t="s">
        <v>70</v>
      </c>
      <c r="H955" s="1" t="s">
        <v>27</v>
      </c>
      <c r="I955" s="1" t="s">
        <v>55</v>
      </c>
      <c r="J955" s="1">
        <v>3</v>
      </c>
      <c r="K955" s="1">
        <v>1000</v>
      </c>
      <c r="L955" s="1">
        <f t="shared" si="128"/>
        <v>3000</v>
      </c>
      <c r="M955" s="1" t="s">
        <v>29</v>
      </c>
      <c r="N955" s="1" t="s">
        <v>93</v>
      </c>
      <c r="O955" s="1" t="s">
        <v>31</v>
      </c>
      <c r="P955" s="1" t="s">
        <v>32</v>
      </c>
      <c r="Q955" s="1" t="s">
        <v>33</v>
      </c>
      <c r="R955" s="1" t="s">
        <v>2620</v>
      </c>
      <c r="S955" s="1" t="s">
        <v>2620</v>
      </c>
      <c r="T955" s="1">
        <v>4</v>
      </c>
      <c r="U955" s="1" t="str">
        <f t="shared" si="126"/>
        <v>Keep</v>
      </c>
      <c r="V955" s="1" t="str">
        <f t="shared" si="129"/>
        <v>Ok</v>
      </c>
      <c r="W955" s="1" t="str">
        <f>IF(Raw_Data!K955=0,"Missing","Valid")</f>
        <v>Valid</v>
      </c>
      <c r="X955" s="3" t="str">
        <f t="shared" si="130"/>
        <v>OK</v>
      </c>
      <c r="Y955" s="1" t="str">
        <f t="shared" si="131"/>
        <v>Ok</v>
      </c>
      <c r="Z955" s="1" t="str">
        <f t="shared" si="132"/>
        <v>Ok</v>
      </c>
      <c r="AA955" s="1">
        <f t="shared" si="127"/>
        <v>3000</v>
      </c>
      <c r="AB955" s="1" t="str">
        <f t="shared" si="133"/>
        <v>ok</v>
      </c>
      <c r="AC955" s="1" t="str">
        <f t="shared" si="134"/>
        <v>Not Returned</v>
      </c>
    </row>
    <row r="956" spans="1:29" x14ac:dyDescent="0.45">
      <c r="A956" s="1" t="s">
        <v>1455</v>
      </c>
      <c r="B956" s="2" cm="1">
        <f t="array" ref="B956:D956">DATEVALUE(VLOOKUP(A956,Raw_Data!A955:D2955,{2,3,4},0))</f>
        <v>45454</v>
      </c>
      <c r="C956" s="2">
        <v>45457</v>
      </c>
      <c r="D956" s="2">
        <v>45460</v>
      </c>
      <c r="E956" s="1" t="s">
        <v>2566</v>
      </c>
      <c r="F956" s="1" t="s">
        <v>2606</v>
      </c>
      <c r="G956" s="1" t="s">
        <v>26</v>
      </c>
      <c r="H956" s="1" t="s">
        <v>128</v>
      </c>
      <c r="I956" s="1" t="s">
        <v>231</v>
      </c>
      <c r="J956" s="1">
        <v>0</v>
      </c>
      <c r="K956" s="1">
        <v>500</v>
      </c>
      <c r="L956" s="1">
        <f t="shared" si="128"/>
        <v>0</v>
      </c>
      <c r="M956" s="1" t="s">
        <v>63</v>
      </c>
      <c r="N956" s="1" t="s">
        <v>93</v>
      </c>
      <c r="O956" s="1" t="s">
        <v>64</v>
      </c>
      <c r="P956" s="1" t="s">
        <v>85</v>
      </c>
      <c r="Q956" s="1" t="s">
        <v>33</v>
      </c>
      <c r="R956" s="1" t="s">
        <v>46</v>
      </c>
      <c r="S956" s="1" t="s">
        <v>47</v>
      </c>
      <c r="T956" s="1">
        <v>3</v>
      </c>
      <c r="U956" s="1" t="str">
        <f t="shared" si="126"/>
        <v>Keep</v>
      </c>
      <c r="V956" s="1" t="str">
        <f t="shared" si="129"/>
        <v>Fix</v>
      </c>
      <c r="W956" s="1" t="str">
        <f>IF(Raw_Data!K956=0,"Missing","Valid")</f>
        <v>Valid</v>
      </c>
      <c r="X956" s="3" t="str">
        <f t="shared" si="130"/>
        <v>OK</v>
      </c>
      <c r="Y956" s="1" t="str">
        <f t="shared" si="131"/>
        <v>Ok</v>
      </c>
      <c r="Z956" s="1" t="str">
        <f t="shared" si="132"/>
        <v>Ok</v>
      </c>
      <c r="AA956" s="1">
        <f t="shared" si="127"/>
        <v>0</v>
      </c>
      <c r="AB956" s="1" t="str">
        <f t="shared" si="133"/>
        <v>ok</v>
      </c>
      <c r="AC956" s="1" t="str">
        <f t="shared" si="134"/>
        <v>Late Delivery</v>
      </c>
    </row>
    <row r="957" spans="1:29" x14ac:dyDescent="0.45">
      <c r="A957" s="1" t="s">
        <v>1456</v>
      </c>
      <c r="B957" s="2" cm="1">
        <f t="array" ref="B957:D957">DATEVALUE(VLOOKUP(A957,Raw_Data!A956:D2956,{2,3,4},0))</f>
        <v>45354</v>
      </c>
      <c r="C957" s="2">
        <v>45356</v>
      </c>
      <c r="D957" s="2">
        <v>45357</v>
      </c>
      <c r="E957" s="1" t="s">
        <v>2581</v>
      </c>
      <c r="F957" s="1" t="s">
        <v>168</v>
      </c>
      <c r="G957" s="1" t="s">
        <v>41</v>
      </c>
      <c r="H957" s="1" t="s">
        <v>128</v>
      </c>
      <c r="I957" s="1" t="s">
        <v>231</v>
      </c>
      <c r="J957" s="1">
        <v>-1</v>
      </c>
      <c r="K957" s="1">
        <v>2000</v>
      </c>
      <c r="L957" s="1">
        <f t="shared" si="128"/>
        <v>-2000</v>
      </c>
      <c r="M957" s="1" t="s">
        <v>56</v>
      </c>
      <c r="N957" s="1" t="s">
        <v>30</v>
      </c>
      <c r="O957" s="1" t="s">
        <v>64</v>
      </c>
      <c r="P957" s="1" t="s">
        <v>32</v>
      </c>
      <c r="Q957" s="1" t="s">
        <v>33</v>
      </c>
      <c r="R957" s="1" t="s">
        <v>46</v>
      </c>
      <c r="S957" s="1" t="s">
        <v>245</v>
      </c>
      <c r="T957" s="1">
        <v>1</v>
      </c>
      <c r="U957" s="1" t="str">
        <f t="shared" si="126"/>
        <v>Keep</v>
      </c>
      <c r="V957" s="1" t="str">
        <f t="shared" si="129"/>
        <v>Fix</v>
      </c>
      <c r="W957" s="1" t="str">
        <f>IF(Raw_Data!K957=0,"Missing","Valid")</f>
        <v>Valid</v>
      </c>
      <c r="X957" s="3" t="str">
        <f t="shared" si="130"/>
        <v>OK</v>
      </c>
      <c r="Y957" s="1" t="str">
        <f t="shared" si="131"/>
        <v>Ok</v>
      </c>
      <c r="Z957" s="1" t="str">
        <f t="shared" si="132"/>
        <v>Ok</v>
      </c>
      <c r="AA957" s="1">
        <f t="shared" si="127"/>
        <v>-2000</v>
      </c>
      <c r="AB957" s="1" t="str">
        <f t="shared" si="133"/>
        <v>ok</v>
      </c>
      <c r="AC957" s="1" t="str">
        <f t="shared" si="134"/>
        <v>Wrong Item</v>
      </c>
    </row>
    <row r="958" spans="1:29" x14ac:dyDescent="0.45">
      <c r="A958" s="1" t="s">
        <v>1457</v>
      </c>
      <c r="B958" s="2" cm="1">
        <f t="array" ref="B958:D958">DATEVALUE(VLOOKUP(A958,Raw_Data!A957:D2957,{2,3,4},0))</f>
        <v>45297</v>
      </c>
      <c r="C958" s="2">
        <v>45296</v>
      </c>
      <c r="D958" s="2">
        <v>45299</v>
      </c>
      <c r="E958" s="1" t="s">
        <v>2535</v>
      </c>
      <c r="F958" s="1" t="s">
        <v>69</v>
      </c>
      <c r="G958" s="1" t="s">
        <v>70</v>
      </c>
      <c r="H958" s="1" t="s">
        <v>71</v>
      </c>
      <c r="I958" s="1" t="s">
        <v>92</v>
      </c>
      <c r="J958" s="1">
        <v>1</v>
      </c>
      <c r="K958" s="1">
        <v>0</v>
      </c>
      <c r="L958" s="1">
        <f t="shared" si="128"/>
        <v>0</v>
      </c>
      <c r="M958" s="1" t="s">
        <v>29</v>
      </c>
      <c r="N958" s="1" t="s">
        <v>93</v>
      </c>
      <c r="O958" s="1" t="s">
        <v>31</v>
      </c>
      <c r="P958" s="1" t="s">
        <v>58</v>
      </c>
      <c r="Q958" s="1" t="s">
        <v>45</v>
      </c>
      <c r="R958" s="1" t="s">
        <v>2620</v>
      </c>
      <c r="S958" s="1" t="s">
        <v>2620</v>
      </c>
      <c r="T958" s="1">
        <v>3</v>
      </c>
      <c r="U958" s="1" t="str">
        <f t="shared" si="126"/>
        <v>Keep</v>
      </c>
      <c r="V958" s="1" t="str">
        <f t="shared" si="129"/>
        <v>Ok</v>
      </c>
      <c r="W958" s="1" t="str">
        <f>IF(Raw_Data!K958=0,"Missing","Valid")</f>
        <v>Missing</v>
      </c>
      <c r="X958" s="3" t="str">
        <f t="shared" si="130"/>
        <v>Dispatch Error</v>
      </c>
      <c r="Y958" s="1" t="str">
        <f t="shared" si="131"/>
        <v>Fix</v>
      </c>
      <c r="Z958" s="1" t="str">
        <f t="shared" si="132"/>
        <v>Ok</v>
      </c>
      <c r="AA958" s="1">
        <f t="shared" si="127"/>
        <v>0</v>
      </c>
      <c r="AB958" s="1" t="str">
        <f t="shared" si="133"/>
        <v>ok</v>
      </c>
      <c r="AC958" s="1" t="str">
        <f t="shared" si="134"/>
        <v>Not Returned</v>
      </c>
    </row>
    <row r="959" spans="1:29" x14ac:dyDescent="0.45">
      <c r="A959" s="1" t="s">
        <v>1458</v>
      </c>
      <c r="B959" s="2" cm="1">
        <f t="array" ref="B959:D959">DATEVALUE(VLOOKUP(A959,Raw_Data!A958:D2958,{2,3,4},0))</f>
        <v>45302</v>
      </c>
      <c r="C959" s="2">
        <v>45300</v>
      </c>
      <c r="D959" s="2">
        <v>45306</v>
      </c>
      <c r="E959" s="1" t="s">
        <v>2535</v>
      </c>
      <c r="F959" s="1" t="s">
        <v>69</v>
      </c>
      <c r="G959" s="1" t="s">
        <v>70</v>
      </c>
      <c r="H959" s="1" t="s">
        <v>27</v>
      </c>
      <c r="I959" s="1" t="s">
        <v>28</v>
      </c>
      <c r="J959" s="1">
        <v>0</v>
      </c>
      <c r="K959" s="1">
        <v>1000</v>
      </c>
      <c r="L959" s="1">
        <f t="shared" si="128"/>
        <v>0</v>
      </c>
      <c r="M959" s="1" t="s">
        <v>29</v>
      </c>
      <c r="N959" s="1" t="s">
        <v>30</v>
      </c>
      <c r="O959" s="1" t="s">
        <v>31</v>
      </c>
      <c r="P959" s="1" t="s">
        <v>85</v>
      </c>
      <c r="Q959" s="1" t="s">
        <v>33</v>
      </c>
      <c r="R959" s="1" t="s">
        <v>46</v>
      </c>
      <c r="S959" s="1" t="s">
        <v>245</v>
      </c>
      <c r="T959" s="1">
        <v>6</v>
      </c>
      <c r="U959" s="1" t="str">
        <f t="shared" si="126"/>
        <v>Keep</v>
      </c>
      <c r="V959" s="1" t="str">
        <f t="shared" si="129"/>
        <v>Fix</v>
      </c>
      <c r="W959" s="1" t="str">
        <f>IF(Raw_Data!K959=0,"Missing","Valid")</f>
        <v>Valid</v>
      </c>
      <c r="X959" s="3" t="str">
        <f t="shared" si="130"/>
        <v>Dispatch Error</v>
      </c>
      <c r="Y959" s="1" t="str">
        <f t="shared" si="131"/>
        <v>Ok</v>
      </c>
      <c r="Z959" s="1" t="str">
        <f t="shared" si="132"/>
        <v>Ok</v>
      </c>
      <c r="AA959" s="1">
        <f t="shared" si="127"/>
        <v>0</v>
      </c>
      <c r="AB959" s="1" t="str">
        <f t="shared" si="133"/>
        <v>ok</v>
      </c>
      <c r="AC959" s="1" t="str">
        <f t="shared" si="134"/>
        <v>Wrong Item</v>
      </c>
    </row>
    <row r="960" spans="1:29" x14ac:dyDescent="0.45">
      <c r="A960" s="1" t="s">
        <v>1459</v>
      </c>
      <c r="B960" s="2" cm="1">
        <f t="array" ref="B960:D960">DATEVALUE(VLOOKUP(A960,Raw_Data!A959:D2959,{2,3,4},0))</f>
        <v>45510</v>
      </c>
      <c r="C960" s="2">
        <v>45508</v>
      </c>
      <c r="D960" s="2">
        <v>45509</v>
      </c>
      <c r="E960" s="1" t="s">
        <v>2543</v>
      </c>
      <c r="F960" s="1" t="s">
        <v>53</v>
      </c>
      <c r="G960" s="1" t="s">
        <v>54</v>
      </c>
      <c r="H960" s="1" t="s">
        <v>27</v>
      </c>
      <c r="I960" s="1" t="s">
        <v>28</v>
      </c>
      <c r="J960" s="1">
        <v>0</v>
      </c>
      <c r="K960" s="1">
        <v>0</v>
      </c>
      <c r="L960" s="1">
        <f t="shared" si="128"/>
        <v>0</v>
      </c>
      <c r="M960" s="1" t="s">
        <v>2619</v>
      </c>
      <c r="N960" s="1" t="s">
        <v>93</v>
      </c>
      <c r="O960" s="1" t="s">
        <v>31</v>
      </c>
      <c r="P960" s="1" t="s">
        <v>58</v>
      </c>
      <c r="Q960" s="1" t="s">
        <v>45</v>
      </c>
      <c r="R960" s="1" t="s">
        <v>2620</v>
      </c>
      <c r="S960" s="1" t="s">
        <v>2620</v>
      </c>
      <c r="T960" s="1">
        <v>1</v>
      </c>
      <c r="U960" s="1" t="str">
        <f t="shared" si="126"/>
        <v>Keep</v>
      </c>
      <c r="V960" s="1" t="str">
        <f t="shared" si="129"/>
        <v>Fix</v>
      </c>
      <c r="W960" s="1" t="str">
        <f>IF(Raw_Data!K960=0,"Missing","Valid")</f>
        <v>Missing</v>
      </c>
      <c r="X960" s="3" t="str">
        <f t="shared" si="130"/>
        <v>Dispatch Error</v>
      </c>
      <c r="Y960" s="1" t="str">
        <f t="shared" si="131"/>
        <v>Fix</v>
      </c>
      <c r="Z960" s="1" t="str">
        <f t="shared" si="132"/>
        <v>Ok</v>
      </c>
      <c r="AA960" s="1">
        <f t="shared" si="127"/>
        <v>0</v>
      </c>
      <c r="AB960" s="1" t="str">
        <f t="shared" si="133"/>
        <v>ok</v>
      </c>
      <c r="AC960" s="1" t="str">
        <f t="shared" si="134"/>
        <v>Not Returned</v>
      </c>
    </row>
    <row r="961" spans="1:29" x14ac:dyDescent="0.45">
      <c r="A961" s="1" t="s">
        <v>1460</v>
      </c>
      <c r="B961" s="2" cm="1">
        <f t="array" ref="B961:D961">DATEVALUE(VLOOKUP(A961,Raw_Data!A960:D2960,{2,3,4},0))</f>
        <v>45523</v>
      </c>
      <c r="C961" s="2">
        <v>45524</v>
      </c>
      <c r="D961" s="2">
        <v>45525</v>
      </c>
      <c r="E961" s="1" t="s">
        <v>2534</v>
      </c>
      <c r="F961" s="1" t="s">
        <v>168</v>
      </c>
      <c r="G961" s="1" t="s">
        <v>41</v>
      </c>
      <c r="H961" s="1" t="s">
        <v>128</v>
      </c>
      <c r="I961" s="1" t="s">
        <v>231</v>
      </c>
      <c r="J961" s="1">
        <v>2</v>
      </c>
      <c r="K961" s="1">
        <v>100</v>
      </c>
      <c r="L961" s="1">
        <f t="shared" si="128"/>
        <v>200</v>
      </c>
      <c r="M961" s="1" t="s">
        <v>63</v>
      </c>
      <c r="N961" s="1" t="s">
        <v>57</v>
      </c>
      <c r="O961" s="1" t="s">
        <v>79</v>
      </c>
      <c r="P961" s="1" t="s">
        <v>85</v>
      </c>
      <c r="Q961" s="1" t="s">
        <v>33</v>
      </c>
      <c r="R961" s="1" t="s">
        <v>46</v>
      </c>
      <c r="S961" s="1" t="s">
        <v>47</v>
      </c>
      <c r="T961" s="1">
        <v>1</v>
      </c>
      <c r="U961" s="1" t="str">
        <f t="shared" si="126"/>
        <v>Keep</v>
      </c>
      <c r="V961" s="1" t="str">
        <f t="shared" si="129"/>
        <v>Ok</v>
      </c>
      <c r="W961" s="1" t="str">
        <f>IF(Raw_Data!K961=0,"Missing","Valid")</f>
        <v>Valid</v>
      </c>
      <c r="X961" s="3" t="str">
        <f t="shared" si="130"/>
        <v>OK</v>
      </c>
      <c r="Y961" s="1" t="str">
        <f t="shared" si="131"/>
        <v>Ok</v>
      </c>
      <c r="Z961" s="1" t="str">
        <f t="shared" si="132"/>
        <v>Ok</v>
      </c>
      <c r="AA961" s="1">
        <f t="shared" si="127"/>
        <v>200</v>
      </c>
      <c r="AB961" s="1" t="str">
        <f t="shared" si="133"/>
        <v>ok</v>
      </c>
      <c r="AC961" s="1" t="str">
        <f t="shared" si="134"/>
        <v>Late Delivery</v>
      </c>
    </row>
    <row r="962" spans="1:29" x14ac:dyDescent="0.45">
      <c r="A962" s="1" t="s">
        <v>1461</v>
      </c>
      <c r="B962" s="2" cm="1">
        <f t="array" ref="B962:D962">DATEVALUE(VLOOKUP(A962,Raw_Data!A961:D2961,{2,3,4},0))</f>
        <v>45325</v>
      </c>
      <c r="C962" s="2">
        <v>45325</v>
      </c>
      <c r="D962" s="2">
        <v>45325</v>
      </c>
      <c r="E962" s="1" t="s">
        <v>2529</v>
      </c>
      <c r="F962" s="1" t="s">
        <v>168</v>
      </c>
      <c r="G962" s="1" t="s">
        <v>41</v>
      </c>
      <c r="H962" s="1" t="s">
        <v>42</v>
      </c>
      <c r="I962" s="1" t="s">
        <v>43</v>
      </c>
      <c r="J962" s="1">
        <v>1</v>
      </c>
      <c r="K962" s="1">
        <v>500</v>
      </c>
      <c r="L962" s="1">
        <f t="shared" si="128"/>
        <v>500</v>
      </c>
      <c r="M962" s="1" t="s">
        <v>2619</v>
      </c>
      <c r="N962" s="1" t="s">
        <v>57</v>
      </c>
      <c r="O962" s="1" t="s">
        <v>79</v>
      </c>
      <c r="P962" s="1" t="s">
        <v>85</v>
      </c>
      <c r="Q962" s="1" t="s">
        <v>45</v>
      </c>
      <c r="R962" s="1" t="s">
        <v>2620</v>
      </c>
      <c r="S962" s="1" t="s">
        <v>2620</v>
      </c>
      <c r="T962" s="1">
        <v>0</v>
      </c>
      <c r="U962" s="1" t="str">
        <f t="shared" ref="U962:U1025" si="135">IF(COUNTIF(A962:A2961,A962)=1,"Keep","Duplicate")</f>
        <v>Keep</v>
      </c>
      <c r="V962" s="1" t="str">
        <f t="shared" si="129"/>
        <v>Ok</v>
      </c>
      <c r="W962" s="1" t="str">
        <f>IF(Raw_Data!K962=0,"Missing","Valid")</f>
        <v>Valid</v>
      </c>
      <c r="X962" s="3" t="str">
        <f t="shared" si="130"/>
        <v>OK</v>
      </c>
      <c r="Y962" s="1" t="str">
        <f t="shared" si="131"/>
        <v>Ok</v>
      </c>
      <c r="Z962" s="1" t="str">
        <f t="shared" si="132"/>
        <v>Ok</v>
      </c>
      <c r="AA962" s="1">
        <f t="shared" ref="AA962:AA1025" si="136">IF(OR(L962="",L962&lt;&gt;J962*K962),J962*K962,L962)</f>
        <v>500</v>
      </c>
      <c r="AB962" s="1" t="str">
        <f t="shared" si="133"/>
        <v>ok</v>
      </c>
      <c r="AC962" s="1" t="str">
        <f t="shared" si="134"/>
        <v>Not Returned</v>
      </c>
    </row>
    <row r="963" spans="1:29" x14ac:dyDescent="0.45">
      <c r="A963" s="1" t="s">
        <v>1462</v>
      </c>
      <c r="B963" s="2" cm="1">
        <f t="array" ref="B963:D963">DATEVALUE(VLOOKUP(A963,Raw_Data!A962:D2962,{2,3,4},0))</f>
        <v>45457</v>
      </c>
      <c r="C963" s="2">
        <v>45455</v>
      </c>
      <c r="D963" s="2">
        <v>45454</v>
      </c>
      <c r="E963" s="1" t="s">
        <v>2571</v>
      </c>
      <c r="F963" s="1" t="s">
        <v>168</v>
      </c>
      <c r="G963" s="1" t="s">
        <v>41</v>
      </c>
      <c r="H963" s="1" t="s">
        <v>128</v>
      </c>
      <c r="I963" s="1" t="s">
        <v>169</v>
      </c>
      <c r="J963" s="1">
        <v>2</v>
      </c>
      <c r="K963" s="1">
        <v>2000</v>
      </c>
      <c r="L963" s="1">
        <f t="shared" ref="L963:L1026" si="137">J963*K963</f>
        <v>4000</v>
      </c>
      <c r="M963" s="1" t="s">
        <v>2619</v>
      </c>
      <c r="N963" s="1" t="s">
        <v>57</v>
      </c>
      <c r="O963" s="1" t="s">
        <v>79</v>
      </c>
      <c r="P963" s="1" t="s">
        <v>85</v>
      </c>
      <c r="Q963" s="1" t="s">
        <v>33</v>
      </c>
      <c r="R963" s="1" t="s">
        <v>46</v>
      </c>
      <c r="S963" s="1" t="s">
        <v>254</v>
      </c>
      <c r="T963" s="1">
        <v>-1</v>
      </c>
      <c r="U963" s="1" t="str">
        <f t="shared" si="135"/>
        <v>Keep</v>
      </c>
      <c r="V963" s="1" t="str">
        <f t="shared" ref="V963:V1026" si="138">IF(J963&lt;=0,"Fix","Ok")</f>
        <v>Ok</v>
      </c>
      <c r="W963" s="1" t="str">
        <f>IF(Raw_Data!K963=0,"Missing","Valid")</f>
        <v>Valid</v>
      </c>
      <c r="X963" s="3" t="str">
        <f t="shared" ref="X963:X1026" si="139">IF(C963&lt;B963,"Dispatch Error",IF(D963&lt;B963,"Delivery Before Order",IF(D963&lt;C963,"Delivery Before Dispatch","OK")))</f>
        <v>Dispatch Error</v>
      </c>
      <c r="Y963" s="1" t="str">
        <f t="shared" ref="Y963:Y1026" si="140">IF(K963&lt;=0,"Fix","Ok")</f>
        <v>Ok</v>
      </c>
      <c r="Z963" s="1" t="str">
        <f t="shared" ref="Z963:Z1026" si="141">IF(L963="","Blank",IF(L963=J963*K963,"Ok","Wrong"))</f>
        <v>Ok</v>
      </c>
      <c r="AA963" s="1">
        <f t="shared" si="136"/>
        <v>4000</v>
      </c>
      <c r="AB963" s="1" t="str">
        <f t="shared" ref="AB963:AB1026" si="142">IF(M963="","Missing","ok")</f>
        <v>ok</v>
      </c>
      <c r="AC963" s="1" t="str">
        <f t="shared" ref="AC963:AC1026" si="143">IF(R963="No","Not Returned",IF(R963="Yes",IF(S963="","Unknown",S963),IF(L963&lt;0,"Wrong",IF(OR(O963="Delayed",O963="In Transit",O963="On Time"),"Not Returned",""))))</f>
        <v>Damaged</v>
      </c>
    </row>
    <row r="964" spans="1:29" x14ac:dyDescent="0.45">
      <c r="A964" s="1" t="s">
        <v>1463</v>
      </c>
      <c r="B964" s="2" cm="1">
        <f t="array" ref="B964:D964">DATEVALUE(VLOOKUP(A964,Raw_Data!A963:D2963,{2,3,4},0))</f>
        <v>45576</v>
      </c>
      <c r="C964" s="2">
        <v>45575</v>
      </c>
      <c r="D964" s="2">
        <v>45577</v>
      </c>
      <c r="E964" s="1" t="s">
        <v>2590</v>
      </c>
      <c r="F964" s="1" t="s">
        <v>2607</v>
      </c>
      <c r="G964" s="1" t="s">
        <v>41</v>
      </c>
      <c r="H964" s="1" t="s">
        <v>128</v>
      </c>
      <c r="I964" s="1" t="s">
        <v>129</v>
      </c>
      <c r="J964" s="1">
        <v>-1</v>
      </c>
      <c r="K964" s="1">
        <v>2000</v>
      </c>
      <c r="L964" s="1">
        <f t="shared" si="137"/>
        <v>-2000</v>
      </c>
      <c r="M964" s="1" t="s">
        <v>2619</v>
      </c>
      <c r="N964" s="1" t="s">
        <v>57</v>
      </c>
      <c r="O964" s="1" t="s">
        <v>79</v>
      </c>
      <c r="P964" s="1" t="s">
        <v>85</v>
      </c>
      <c r="Q964" s="1" t="s">
        <v>33</v>
      </c>
      <c r="R964" s="1" t="s">
        <v>46</v>
      </c>
      <c r="S964" s="1" t="s">
        <v>2621</v>
      </c>
      <c r="T964" s="1">
        <v>2</v>
      </c>
      <c r="U964" s="1" t="str">
        <f t="shared" si="135"/>
        <v>Keep</v>
      </c>
      <c r="V964" s="1" t="str">
        <f t="shared" si="138"/>
        <v>Fix</v>
      </c>
      <c r="W964" s="1" t="str">
        <f>IF(Raw_Data!K964=0,"Missing","Valid")</f>
        <v>Valid</v>
      </c>
      <c r="X964" s="3" t="str">
        <f t="shared" si="139"/>
        <v>Dispatch Error</v>
      </c>
      <c r="Y964" s="1" t="str">
        <f t="shared" si="140"/>
        <v>Ok</v>
      </c>
      <c r="Z964" s="1" t="str">
        <f t="shared" si="141"/>
        <v>Ok</v>
      </c>
      <c r="AA964" s="1">
        <f t="shared" si="136"/>
        <v>-2000</v>
      </c>
      <c r="AB964" s="1" t="str">
        <f t="shared" si="142"/>
        <v>ok</v>
      </c>
      <c r="AC964" s="1" t="str">
        <f t="shared" si="143"/>
        <v>Unknwon</v>
      </c>
    </row>
    <row r="965" spans="1:29" x14ac:dyDescent="0.45">
      <c r="A965" s="1" t="s">
        <v>2511</v>
      </c>
      <c r="B965" s="2" cm="1">
        <f t="array" ref="B965:D965">DATEVALUE(VLOOKUP(A965,Raw_Data!A964:D2964,{2,3,4},0))</f>
        <v>45428</v>
      </c>
      <c r="C965" s="2">
        <v>45427</v>
      </c>
      <c r="D965" s="2">
        <v>45428</v>
      </c>
      <c r="E965" s="1" t="s">
        <v>2579</v>
      </c>
      <c r="F965" s="1" t="s">
        <v>168</v>
      </c>
      <c r="G965" s="1" t="s">
        <v>41</v>
      </c>
      <c r="H965" s="1" t="s">
        <v>27</v>
      </c>
      <c r="I965" s="1" t="s">
        <v>55</v>
      </c>
      <c r="J965" s="1">
        <v>3</v>
      </c>
      <c r="K965" s="1">
        <v>1000</v>
      </c>
      <c r="L965" s="1">
        <f t="shared" si="137"/>
        <v>3000</v>
      </c>
      <c r="M965" s="1" t="s">
        <v>56</v>
      </c>
      <c r="N965" s="1" t="s">
        <v>57</v>
      </c>
      <c r="O965" s="1" t="s">
        <v>31</v>
      </c>
      <c r="P965" s="1" t="s">
        <v>58</v>
      </c>
      <c r="Q965" s="1" t="s">
        <v>33</v>
      </c>
      <c r="R965" s="1" t="s">
        <v>2620</v>
      </c>
      <c r="S965" s="1" t="s">
        <v>2620</v>
      </c>
      <c r="T965" s="1">
        <v>1</v>
      </c>
      <c r="U965" s="1" t="str">
        <f t="shared" si="135"/>
        <v>Keep</v>
      </c>
      <c r="V965" s="1" t="str">
        <f t="shared" si="138"/>
        <v>Ok</v>
      </c>
      <c r="W965" s="1" t="str">
        <f>IF(Raw_Data!K965=0,"Missing","Valid")</f>
        <v>Valid</v>
      </c>
      <c r="X965" s="3" t="str">
        <f t="shared" si="139"/>
        <v>Dispatch Error</v>
      </c>
      <c r="Y965" s="1" t="str">
        <f t="shared" si="140"/>
        <v>Ok</v>
      </c>
      <c r="Z965" s="1" t="str">
        <f t="shared" si="141"/>
        <v>Ok</v>
      </c>
      <c r="AA965" s="1">
        <f t="shared" si="136"/>
        <v>3000</v>
      </c>
      <c r="AB965" s="1" t="str">
        <f t="shared" si="142"/>
        <v>ok</v>
      </c>
      <c r="AC965" s="1" t="str">
        <f t="shared" si="143"/>
        <v>Not Returned</v>
      </c>
    </row>
    <row r="966" spans="1:29" x14ac:dyDescent="0.45">
      <c r="A966" s="1" t="s">
        <v>1464</v>
      </c>
      <c r="B966" s="2" cm="1">
        <f t="array" ref="B966:D966">DATEVALUE(VLOOKUP(A966,Raw_Data!A965:D2965,{2,3,4},0))</f>
        <v>45449</v>
      </c>
      <c r="C966" s="2">
        <v>45447</v>
      </c>
      <c r="D966" s="2">
        <v>45447</v>
      </c>
      <c r="E966" s="1" t="s">
        <v>2530</v>
      </c>
      <c r="F966" s="1" t="s">
        <v>69</v>
      </c>
      <c r="G966" s="1" t="s">
        <v>70</v>
      </c>
      <c r="H966" s="1" t="s">
        <v>128</v>
      </c>
      <c r="I966" s="1" t="s">
        <v>231</v>
      </c>
      <c r="J966" s="1">
        <v>1</v>
      </c>
      <c r="K966" s="1">
        <v>2000</v>
      </c>
      <c r="L966" s="1">
        <f t="shared" si="137"/>
        <v>2000</v>
      </c>
      <c r="M966" s="1" t="s">
        <v>29</v>
      </c>
      <c r="N966" s="1" t="s">
        <v>93</v>
      </c>
      <c r="O966" s="1" t="s">
        <v>44</v>
      </c>
      <c r="P966" s="1" t="s">
        <v>58</v>
      </c>
      <c r="Q966" s="1" t="s">
        <v>45</v>
      </c>
      <c r="R966" s="1" t="s">
        <v>34</v>
      </c>
      <c r="S966" s="1" t="s">
        <v>2620</v>
      </c>
      <c r="T966" s="1">
        <v>0</v>
      </c>
      <c r="U966" s="1" t="str">
        <f t="shared" si="135"/>
        <v>Keep</v>
      </c>
      <c r="V966" s="1" t="str">
        <f t="shared" si="138"/>
        <v>Ok</v>
      </c>
      <c r="W966" s="1" t="str">
        <f>IF(Raw_Data!K966=0,"Missing","Valid")</f>
        <v>Valid</v>
      </c>
      <c r="X966" s="3" t="str">
        <f t="shared" si="139"/>
        <v>Dispatch Error</v>
      </c>
      <c r="Y966" s="1" t="str">
        <f t="shared" si="140"/>
        <v>Ok</v>
      </c>
      <c r="Z966" s="1" t="str">
        <f t="shared" si="141"/>
        <v>Ok</v>
      </c>
      <c r="AA966" s="1">
        <f t="shared" si="136"/>
        <v>2000</v>
      </c>
      <c r="AB966" s="1" t="str">
        <f t="shared" si="142"/>
        <v>ok</v>
      </c>
      <c r="AC966" s="1" t="str">
        <f t="shared" si="143"/>
        <v>Not Returned</v>
      </c>
    </row>
    <row r="967" spans="1:29" x14ac:dyDescent="0.45">
      <c r="A967" s="1" t="s">
        <v>1465</v>
      </c>
      <c r="B967" s="2" cm="1">
        <f t="array" ref="B967:D967">DATEVALUE(VLOOKUP(A967,Raw_Data!A966:D2966,{2,3,4},0))</f>
        <v>45355</v>
      </c>
      <c r="C967" s="2">
        <v>45355</v>
      </c>
      <c r="D967" s="2">
        <v>45358</v>
      </c>
      <c r="E967" s="1" t="s">
        <v>2538</v>
      </c>
      <c r="F967" s="1" t="s">
        <v>168</v>
      </c>
      <c r="G967" s="1" t="s">
        <v>41</v>
      </c>
      <c r="H967" s="1" t="s">
        <v>27</v>
      </c>
      <c r="I967" s="1" t="s">
        <v>55</v>
      </c>
      <c r="J967" s="1">
        <v>3</v>
      </c>
      <c r="K967" s="1">
        <v>1000</v>
      </c>
      <c r="L967" s="1">
        <f t="shared" si="137"/>
        <v>3000</v>
      </c>
      <c r="M967" s="1" t="s">
        <v>2619</v>
      </c>
      <c r="N967" s="1" t="s">
        <v>93</v>
      </c>
      <c r="O967" s="1" t="s">
        <v>31</v>
      </c>
      <c r="P967" s="1" t="s">
        <v>85</v>
      </c>
      <c r="Q967" s="1" t="s">
        <v>33</v>
      </c>
      <c r="R967" s="1" t="s">
        <v>46</v>
      </c>
      <c r="S967" s="1" t="s">
        <v>2621</v>
      </c>
      <c r="T967" s="1">
        <v>3</v>
      </c>
      <c r="U967" s="1" t="str">
        <f t="shared" si="135"/>
        <v>Keep</v>
      </c>
      <c r="V967" s="1" t="str">
        <f t="shared" si="138"/>
        <v>Ok</v>
      </c>
      <c r="W967" s="1" t="str">
        <f>IF(Raw_Data!K967=0,"Missing","Valid")</f>
        <v>Valid</v>
      </c>
      <c r="X967" s="3" t="str">
        <f t="shared" si="139"/>
        <v>OK</v>
      </c>
      <c r="Y967" s="1" t="str">
        <f t="shared" si="140"/>
        <v>Ok</v>
      </c>
      <c r="Z967" s="1" t="str">
        <f t="shared" si="141"/>
        <v>Ok</v>
      </c>
      <c r="AA967" s="1">
        <f t="shared" si="136"/>
        <v>3000</v>
      </c>
      <c r="AB967" s="1" t="str">
        <f t="shared" si="142"/>
        <v>ok</v>
      </c>
      <c r="AC967" s="1" t="str">
        <f t="shared" si="143"/>
        <v>Unknwon</v>
      </c>
    </row>
    <row r="968" spans="1:29" x14ac:dyDescent="0.45">
      <c r="A968" s="1" t="s">
        <v>1466</v>
      </c>
      <c r="B968" s="2" cm="1">
        <f t="array" ref="B968:D968">DATEVALUE(VLOOKUP(A968,Raw_Data!A967:D2967,{2,3,4},0))</f>
        <v>45600</v>
      </c>
      <c r="C968" s="2">
        <v>45602</v>
      </c>
      <c r="D968" s="2">
        <v>45607</v>
      </c>
      <c r="E968" s="1" t="s">
        <v>2544</v>
      </c>
      <c r="F968" s="1" t="s">
        <v>69</v>
      </c>
      <c r="G968" s="1" t="s">
        <v>70</v>
      </c>
      <c r="H968" s="1" t="s">
        <v>128</v>
      </c>
      <c r="I968" s="1" t="s">
        <v>129</v>
      </c>
      <c r="J968" s="1">
        <v>0</v>
      </c>
      <c r="K968" s="1">
        <v>2000</v>
      </c>
      <c r="L968" s="1">
        <f t="shared" si="137"/>
        <v>0</v>
      </c>
      <c r="M968" s="1" t="s">
        <v>56</v>
      </c>
      <c r="N968" s="1" t="s">
        <v>57</v>
      </c>
      <c r="O968" s="1" t="s">
        <v>44</v>
      </c>
      <c r="P968" s="1" t="s">
        <v>32</v>
      </c>
      <c r="Q968" s="1" t="s">
        <v>45</v>
      </c>
      <c r="R968" s="1" t="s">
        <v>2620</v>
      </c>
      <c r="S968" s="1" t="s">
        <v>2620</v>
      </c>
      <c r="T968" s="1">
        <v>5</v>
      </c>
      <c r="U968" s="1" t="str">
        <f t="shared" si="135"/>
        <v>Keep</v>
      </c>
      <c r="V968" s="1" t="str">
        <f t="shared" si="138"/>
        <v>Fix</v>
      </c>
      <c r="W968" s="1" t="str">
        <f>IF(Raw_Data!K968=0,"Missing","Valid")</f>
        <v>Valid</v>
      </c>
      <c r="X968" s="3" t="str">
        <f t="shared" si="139"/>
        <v>OK</v>
      </c>
      <c r="Y968" s="1" t="str">
        <f t="shared" si="140"/>
        <v>Ok</v>
      </c>
      <c r="Z968" s="1" t="str">
        <f t="shared" si="141"/>
        <v>Ok</v>
      </c>
      <c r="AA968" s="1">
        <f t="shared" si="136"/>
        <v>0</v>
      </c>
      <c r="AB968" s="1" t="str">
        <f t="shared" si="142"/>
        <v>ok</v>
      </c>
      <c r="AC968" s="1" t="str">
        <f t="shared" si="143"/>
        <v>Not Returned</v>
      </c>
    </row>
    <row r="969" spans="1:29" x14ac:dyDescent="0.45">
      <c r="A969" s="1" t="s">
        <v>1467</v>
      </c>
      <c r="B969" s="2" cm="1">
        <f t="array" ref="B969:D969">DATEVALUE(VLOOKUP(A969,Raw_Data!A968:D2968,{2,3,4},0))</f>
        <v>45566</v>
      </c>
      <c r="C969" s="2">
        <v>45564</v>
      </c>
      <c r="D969" s="2">
        <v>45565</v>
      </c>
      <c r="E969" s="1" t="s">
        <v>2545</v>
      </c>
      <c r="F969" s="1" t="s">
        <v>53</v>
      </c>
      <c r="G969" s="1" t="s">
        <v>54</v>
      </c>
      <c r="H969" s="1" t="s">
        <v>128</v>
      </c>
      <c r="I969" s="1" t="s">
        <v>169</v>
      </c>
      <c r="J969" s="1">
        <v>-1</v>
      </c>
      <c r="K969" s="1">
        <v>0</v>
      </c>
      <c r="L969" s="1">
        <f t="shared" si="137"/>
        <v>0</v>
      </c>
      <c r="M969" s="1" t="s">
        <v>63</v>
      </c>
      <c r="N969" s="1" t="s">
        <v>57</v>
      </c>
      <c r="O969" s="1" t="s">
        <v>79</v>
      </c>
      <c r="P969" s="1" t="s">
        <v>85</v>
      </c>
      <c r="Q969" s="1" t="s">
        <v>33</v>
      </c>
      <c r="R969" s="1" t="s">
        <v>2620</v>
      </c>
      <c r="S969" s="1" t="s">
        <v>2620</v>
      </c>
      <c r="T969" s="1">
        <v>1</v>
      </c>
      <c r="U969" s="1" t="str">
        <f t="shared" si="135"/>
        <v>Keep</v>
      </c>
      <c r="V969" s="1" t="str">
        <f t="shared" si="138"/>
        <v>Fix</v>
      </c>
      <c r="W969" s="1" t="str">
        <f>IF(Raw_Data!K969=0,"Missing","Valid")</f>
        <v>Missing</v>
      </c>
      <c r="X969" s="3" t="str">
        <f t="shared" si="139"/>
        <v>Dispatch Error</v>
      </c>
      <c r="Y969" s="1" t="str">
        <f t="shared" si="140"/>
        <v>Fix</v>
      </c>
      <c r="Z969" s="1" t="str">
        <f t="shared" si="141"/>
        <v>Ok</v>
      </c>
      <c r="AA969" s="1">
        <f t="shared" si="136"/>
        <v>0</v>
      </c>
      <c r="AB969" s="1" t="str">
        <f t="shared" si="142"/>
        <v>ok</v>
      </c>
      <c r="AC969" s="1" t="str">
        <f t="shared" si="143"/>
        <v>Not Returned</v>
      </c>
    </row>
    <row r="970" spans="1:29" x14ac:dyDescent="0.45">
      <c r="A970" s="1" t="s">
        <v>1468</v>
      </c>
      <c r="B970" s="2" cm="1">
        <f t="array" ref="B970:D970">DATEVALUE(VLOOKUP(A970,Raw_Data!A969:D2969,{2,3,4},0))</f>
        <v>45539</v>
      </c>
      <c r="C970" s="2">
        <v>45541</v>
      </c>
      <c r="D970" s="2">
        <v>45544</v>
      </c>
      <c r="E970" s="1" t="s">
        <v>2551</v>
      </c>
      <c r="F970" s="1" t="s">
        <v>2606</v>
      </c>
      <c r="G970" s="1" t="s">
        <v>26</v>
      </c>
      <c r="H970" s="1" t="s">
        <v>42</v>
      </c>
      <c r="I970" s="1" t="s">
        <v>122</v>
      </c>
      <c r="J970" s="1">
        <v>0</v>
      </c>
      <c r="K970" s="1">
        <v>2000</v>
      </c>
      <c r="L970" s="1">
        <f t="shared" si="137"/>
        <v>0</v>
      </c>
      <c r="M970" s="1" t="s">
        <v>29</v>
      </c>
      <c r="N970" s="1" t="s">
        <v>93</v>
      </c>
      <c r="O970" s="1" t="s">
        <v>44</v>
      </c>
      <c r="P970" s="1" t="s">
        <v>32</v>
      </c>
      <c r="Q970" s="1" t="s">
        <v>33</v>
      </c>
      <c r="R970" s="1" t="s">
        <v>46</v>
      </c>
      <c r="S970" s="1" t="s">
        <v>47</v>
      </c>
      <c r="T970" s="1">
        <v>3</v>
      </c>
      <c r="U970" s="1" t="str">
        <f t="shared" si="135"/>
        <v>Keep</v>
      </c>
      <c r="V970" s="1" t="str">
        <f t="shared" si="138"/>
        <v>Fix</v>
      </c>
      <c r="W970" s="1" t="str">
        <f>IF(Raw_Data!K970=0,"Missing","Valid")</f>
        <v>Valid</v>
      </c>
      <c r="X970" s="3" t="str">
        <f t="shared" si="139"/>
        <v>OK</v>
      </c>
      <c r="Y970" s="1" t="str">
        <f t="shared" si="140"/>
        <v>Ok</v>
      </c>
      <c r="Z970" s="1" t="str">
        <f t="shared" si="141"/>
        <v>Ok</v>
      </c>
      <c r="AA970" s="1">
        <f t="shared" si="136"/>
        <v>0</v>
      </c>
      <c r="AB970" s="1" t="str">
        <f t="shared" si="142"/>
        <v>ok</v>
      </c>
      <c r="AC970" s="1" t="str">
        <f t="shared" si="143"/>
        <v>Late Delivery</v>
      </c>
    </row>
    <row r="971" spans="1:29" x14ac:dyDescent="0.45">
      <c r="A971" s="1" t="s">
        <v>1469</v>
      </c>
      <c r="B971" s="2" cm="1">
        <f t="array" ref="B971:D971">DATEVALUE(VLOOKUP(A971,Raw_Data!A970:D2970,{2,3,4},0))</f>
        <v>45624</v>
      </c>
      <c r="C971" s="2">
        <v>45626</v>
      </c>
      <c r="D971" s="2">
        <v>45633</v>
      </c>
      <c r="E971" s="1" t="s">
        <v>2549</v>
      </c>
      <c r="F971" s="1" t="s">
        <v>2606</v>
      </c>
      <c r="G971" s="1" t="s">
        <v>26</v>
      </c>
      <c r="H971" s="1" t="s">
        <v>71</v>
      </c>
      <c r="I971" s="1" t="s">
        <v>72</v>
      </c>
      <c r="J971" s="1">
        <v>0</v>
      </c>
      <c r="K971" s="1">
        <v>500</v>
      </c>
      <c r="L971" s="1">
        <f t="shared" si="137"/>
        <v>0</v>
      </c>
      <c r="M971" s="1" t="s">
        <v>2619</v>
      </c>
      <c r="N971" s="1" t="s">
        <v>57</v>
      </c>
      <c r="O971" s="1" t="s">
        <v>31</v>
      </c>
      <c r="P971" s="1" t="s">
        <v>58</v>
      </c>
      <c r="Q971" s="1" t="s">
        <v>33</v>
      </c>
      <c r="R971" s="1" t="s">
        <v>2620</v>
      </c>
      <c r="S971" s="1" t="s">
        <v>2620</v>
      </c>
      <c r="T971" s="1">
        <v>7</v>
      </c>
      <c r="U971" s="1" t="str">
        <f t="shared" si="135"/>
        <v>Keep</v>
      </c>
      <c r="V971" s="1" t="str">
        <f t="shared" si="138"/>
        <v>Fix</v>
      </c>
      <c r="W971" s="1" t="str">
        <f>IF(Raw_Data!K971=0,"Missing","Valid")</f>
        <v>Valid</v>
      </c>
      <c r="X971" s="3" t="str">
        <f t="shared" si="139"/>
        <v>OK</v>
      </c>
      <c r="Y971" s="1" t="str">
        <f t="shared" si="140"/>
        <v>Ok</v>
      </c>
      <c r="Z971" s="1" t="str">
        <f t="shared" si="141"/>
        <v>Ok</v>
      </c>
      <c r="AA971" s="1">
        <f t="shared" si="136"/>
        <v>0</v>
      </c>
      <c r="AB971" s="1" t="str">
        <f t="shared" si="142"/>
        <v>ok</v>
      </c>
      <c r="AC971" s="1" t="str">
        <f t="shared" si="143"/>
        <v>Not Returned</v>
      </c>
    </row>
    <row r="972" spans="1:29" x14ac:dyDescent="0.45">
      <c r="A972" s="1" t="s">
        <v>1470</v>
      </c>
      <c r="B972" s="2" cm="1">
        <f t="array" ref="B972:D972">DATEVALUE(VLOOKUP(A972,Raw_Data!A971:D2971,{2,3,4},0))</f>
        <v>45492</v>
      </c>
      <c r="C972" s="2">
        <v>45494</v>
      </c>
      <c r="D972" s="2">
        <v>45499</v>
      </c>
      <c r="E972" s="1" t="s">
        <v>2573</v>
      </c>
      <c r="F972" s="1" t="s">
        <v>2608</v>
      </c>
      <c r="G972" s="1" t="s">
        <v>41</v>
      </c>
      <c r="H972" s="1" t="s">
        <v>128</v>
      </c>
      <c r="I972" s="1" t="s">
        <v>231</v>
      </c>
      <c r="J972" s="1">
        <v>0</v>
      </c>
      <c r="K972" s="1">
        <v>100</v>
      </c>
      <c r="L972" s="1">
        <f t="shared" si="137"/>
        <v>0</v>
      </c>
      <c r="M972" s="1" t="s">
        <v>29</v>
      </c>
      <c r="N972" s="1" t="s">
        <v>57</v>
      </c>
      <c r="O972" s="1" t="s">
        <v>79</v>
      </c>
      <c r="P972" s="1" t="s">
        <v>85</v>
      </c>
      <c r="Q972" s="1" t="s">
        <v>33</v>
      </c>
      <c r="R972" s="1" t="s">
        <v>46</v>
      </c>
      <c r="S972" s="1" t="s">
        <v>47</v>
      </c>
      <c r="T972" s="1">
        <v>5</v>
      </c>
      <c r="U972" s="1" t="str">
        <f t="shared" si="135"/>
        <v>Keep</v>
      </c>
      <c r="V972" s="1" t="str">
        <f t="shared" si="138"/>
        <v>Fix</v>
      </c>
      <c r="W972" s="1" t="str">
        <f>IF(Raw_Data!K972=0,"Missing","Valid")</f>
        <v>Valid</v>
      </c>
      <c r="X972" s="3" t="str">
        <f t="shared" si="139"/>
        <v>OK</v>
      </c>
      <c r="Y972" s="1" t="str">
        <f t="shared" si="140"/>
        <v>Ok</v>
      </c>
      <c r="Z972" s="1" t="str">
        <f t="shared" si="141"/>
        <v>Ok</v>
      </c>
      <c r="AA972" s="1">
        <f t="shared" si="136"/>
        <v>0</v>
      </c>
      <c r="AB972" s="1" t="str">
        <f t="shared" si="142"/>
        <v>ok</v>
      </c>
      <c r="AC972" s="1" t="str">
        <f t="shared" si="143"/>
        <v>Late Delivery</v>
      </c>
    </row>
    <row r="973" spans="1:29" x14ac:dyDescent="0.45">
      <c r="A973" s="1" t="s">
        <v>1471</v>
      </c>
      <c r="B973" s="2" cm="1">
        <f t="array" ref="B973:D973">DATEVALUE(VLOOKUP(A973,Raw_Data!A972:D2972,{2,3,4},0))</f>
        <v>45583</v>
      </c>
      <c r="C973" s="2">
        <v>45581</v>
      </c>
      <c r="D973" s="2">
        <v>45580</v>
      </c>
      <c r="E973" s="1" t="s">
        <v>2564</v>
      </c>
      <c r="F973" s="1" t="s">
        <v>147</v>
      </c>
      <c r="G973" s="1" t="s">
        <v>147</v>
      </c>
      <c r="H973" s="1" t="s">
        <v>27</v>
      </c>
      <c r="I973" s="1" t="s">
        <v>28</v>
      </c>
      <c r="J973" s="1">
        <v>-1</v>
      </c>
      <c r="K973" s="1">
        <v>0</v>
      </c>
      <c r="L973" s="1">
        <f t="shared" si="137"/>
        <v>0</v>
      </c>
      <c r="M973" s="1" t="s">
        <v>29</v>
      </c>
      <c r="N973" s="1" t="s">
        <v>93</v>
      </c>
      <c r="O973" s="1" t="s">
        <v>31</v>
      </c>
      <c r="P973" s="1" t="s">
        <v>85</v>
      </c>
      <c r="Q973" s="1" t="s">
        <v>33</v>
      </c>
      <c r="R973" s="1" t="s">
        <v>46</v>
      </c>
      <c r="S973" s="1" t="s">
        <v>2621</v>
      </c>
      <c r="T973" s="1">
        <v>-1</v>
      </c>
      <c r="U973" s="1" t="str">
        <f t="shared" si="135"/>
        <v>Keep</v>
      </c>
      <c r="V973" s="1" t="str">
        <f t="shared" si="138"/>
        <v>Fix</v>
      </c>
      <c r="W973" s="1" t="str">
        <f>IF(Raw_Data!K973=0,"Missing","Valid")</f>
        <v>Missing</v>
      </c>
      <c r="X973" s="3" t="str">
        <f t="shared" si="139"/>
        <v>Dispatch Error</v>
      </c>
      <c r="Y973" s="1" t="str">
        <f t="shared" si="140"/>
        <v>Fix</v>
      </c>
      <c r="Z973" s="1" t="str">
        <f t="shared" si="141"/>
        <v>Ok</v>
      </c>
      <c r="AA973" s="1">
        <f t="shared" si="136"/>
        <v>0</v>
      </c>
      <c r="AB973" s="1" t="str">
        <f t="shared" si="142"/>
        <v>ok</v>
      </c>
      <c r="AC973" s="1" t="str">
        <f t="shared" si="143"/>
        <v>Unknwon</v>
      </c>
    </row>
    <row r="974" spans="1:29" x14ac:dyDescent="0.45">
      <c r="A974" s="1" t="s">
        <v>1472</v>
      </c>
      <c r="B974" s="2" cm="1">
        <f t="array" ref="B974:D974">DATEVALUE(VLOOKUP(A974,Raw_Data!A973:D2973,{2,3,4},0))</f>
        <v>45373</v>
      </c>
      <c r="C974" s="2">
        <v>45376</v>
      </c>
      <c r="D974" s="2">
        <v>45375</v>
      </c>
      <c r="E974" s="1" t="s">
        <v>2555</v>
      </c>
      <c r="F974" s="1" t="s">
        <v>168</v>
      </c>
      <c r="G974" s="1" t="s">
        <v>41</v>
      </c>
      <c r="H974" s="1" t="s">
        <v>128</v>
      </c>
      <c r="I974" s="1" t="s">
        <v>231</v>
      </c>
      <c r="J974" s="1">
        <v>0</v>
      </c>
      <c r="K974" s="1">
        <v>1000</v>
      </c>
      <c r="L974" s="1">
        <f t="shared" si="137"/>
        <v>0</v>
      </c>
      <c r="M974" s="1" t="s">
        <v>63</v>
      </c>
      <c r="N974" s="1" t="s">
        <v>93</v>
      </c>
      <c r="O974" s="1" t="s">
        <v>79</v>
      </c>
      <c r="P974" s="1" t="s">
        <v>32</v>
      </c>
      <c r="Q974" s="1" t="s">
        <v>33</v>
      </c>
      <c r="R974" s="1" t="s">
        <v>34</v>
      </c>
      <c r="S974" s="1" t="s">
        <v>2620</v>
      </c>
      <c r="T974" s="1">
        <v>-1</v>
      </c>
      <c r="U974" s="1" t="str">
        <f t="shared" si="135"/>
        <v>Keep</v>
      </c>
      <c r="V974" s="1" t="str">
        <f t="shared" si="138"/>
        <v>Fix</v>
      </c>
      <c r="W974" s="1" t="str">
        <f>IF(Raw_Data!K974=0,"Missing","Valid")</f>
        <v>Valid</v>
      </c>
      <c r="X974" s="3" t="str">
        <f t="shared" si="139"/>
        <v>Delivery Before Dispatch</v>
      </c>
      <c r="Y974" s="1" t="str">
        <f t="shared" si="140"/>
        <v>Ok</v>
      </c>
      <c r="Z974" s="1" t="str">
        <f t="shared" si="141"/>
        <v>Ok</v>
      </c>
      <c r="AA974" s="1">
        <f t="shared" si="136"/>
        <v>0</v>
      </c>
      <c r="AB974" s="1" t="str">
        <f t="shared" si="142"/>
        <v>ok</v>
      </c>
      <c r="AC974" s="1" t="str">
        <f t="shared" si="143"/>
        <v>Not Returned</v>
      </c>
    </row>
    <row r="975" spans="1:29" x14ac:dyDescent="0.45">
      <c r="A975" s="1" t="s">
        <v>1473</v>
      </c>
      <c r="B975" s="2" cm="1">
        <f t="array" ref="B975:D975">DATEVALUE(VLOOKUP(A975,Raw_Data!A974:D2974,{2,3,4},0))</f>
        <v>45334</v>
      </c>
      <c r="C975" s="2">
        <v>45335</v>
      </c>
      <c r="D975" s="2">
        <v>45336</v>
      </c>
      <c r="E975" s="1" t="s">
        <v>2569</v>
      </c>
      <c r="F975" s="1" t="s">
        <v>168</v>
      </c>
      <c r="G975" s="1" t="s">
        <v>41</v>
      </c>
      <c r="H975" s="1" t="s">
        <v>42</v>
      </c>
      <c r="I975" s="1" t="s">
        <v>43</v>
      </c>
      <c r="J975" s="1">
        <v>1</v>
      </c>
      <c r="K975" s="1">
        <v>500</v>
      </c>
      <c r="L975" s="1">
        <f t="shared" si="137"/>
        <v>500</v>
      </c>
      <c r="M975" s="1" t="s">
        <v>29</v>
      </c>
      <c r="N975" s="1" t="s">
        <v>57</v>
      </c>
      <c r="O975" s="1" t="s">
        <v>31</v>
      </c>
      <c r="P975" s="1" t="s">
        <v>85</v>
      </c>
      <c r="Q975" s="1" t="s">
        <v>33</v>
      </c>
      <c r="R975" s="1" t="s">
        <v>46</v>
      </c>
      <c r="S975" s="1" t="s">
        <v>2621</v>
      </c>
      <c r="T975" s="1">
        <v>1</v>
      </c>
      <c r="U975" s="1" t="str">
        <f t="shared" si="135"/>
        <v>Keep</v>
      </c>
      <c r="V975" s="1" t="str">
        <f t="shared" si="138"/>
        <v>Ok</v>
      </c>
      <c r="W975" s="1" t="str">
        <f>IF(Raw_Data!K975=0,"Missing","Valid")</f>
        <v>Valid</v>
      </c>
      <c r="X975" s="3" t="str">
        <f t="shared" si="139"/>
        <v>OK</v>
      </c>
      <c r="Y975" s="1" t="str">
        <f t="shared" si="140"/>
        <v>Ok</v>
      </c>
      <c r="Z975" s="1" t="str">
        <f t="shared" si="141"/>
        <v>Ok</v>
      </c>
      <c r="AA975" s="1">
        <f t="shared" si="136"/>
        <v>500</v>
      </c>
      <c r="AB975" s="1" t="str">
        <f t="shared" si="142"/>
        <v>ok</v>
      </c>
      <c r="AC975" s="1" t="str">
        <f t="shared" si="143"/>
        <v>Unknwon</v>
      </c>
    </row>
    <row r="976" spans="1:29" x14ac:dyDescent="0.45">
      <c r="A976" s="1" t="s">
        <v>1474</v>
      </c>
      <c r="B976" s="2" cm="1">
        <f t="array" ref="B976:D976">DATEVALUE(VLOOKUP(A976,Raw_Data!A975:D2975,{2,3,4},0))</f>
        <v>45308</v>
      </c>
      <c r="C976" s="2">
        <v>45309</v>
      </c>
      <c r="D976" s="2">
        <v>45313</v>
      </c>
      <c r="E976" s="1" t="s">
        <v>2585</v>
      </c>
      <c r="F976" s="1" t="s">
        <v>69</v>
      </c>
      <c r="G976" s="1" t="s">
        <v>70</v>
      </c>
      <c r="H976" s="1" t="s">
        <v>27</v>
      </c>
      <c r="I976" s="1" t="s">
        <v>84</v>
      </c>
      <c r="J976" s="1">
        <v>1</v>
      </c>
      <c r="K976" s="1">
        <v>0</v>
      </c>
      <c r="L976" s="1">
        <f t="shared" si="137"/>
        <v>0</v>
      </c>
      <c r="M976" s="1" t="s">
        <v>29</v>
      </c>
      <c r="N976" s="1" t="s">
        <v>57</v>
      </c>
      <c r="O976" s="1" t="s">
        <v>44</v>
      </c>
      <c r="P976" s="1" t="s">
        <v>58</v>
      </c>
      <c r="Q976" s="1" t="s">
        <v>45</v>
      </c>
      <c r="R976" s="1" t="s">
        <v>34</v>
      </c>
      <c r="S976" s="1" t="s">
        <v>2620</v>
      </c>
      <c r="T976" s="1">
        <v>4</v>
      </c>
      <c r="U976" s="1" t="str">
        <f t="shared" si="135"/>
        <v>Keep</v>
      </c>
      <c r="V976" s="1" t="str">
        <f t="shared" si="138"/>
        <v>Ok</v>
      </c>
      <c r="W976" s="1" t="str">
        <f>IF(Raw_Data!K976=0,"Missing","Valid")</f>
        <v>Missing</v>
      </c>
      <c r="X976" s="3" t="str">
        <f t="shared" si="139"/>
        <v>OK</v>
      </c>
      <c r="Y976" s="1" t="str">
        <f t="shared" si="140"/>
        <v>Fix</v>
      </c>
      <c r="Z976" s="1" t="str">
        <f t="shared" si="141"/>
        <v>Ok</v>
      </c>
      <c r="AA976" s="1">
        <f t="shared" si="136"/>
        <v>0</v>
      </c>
      <c r="AB976" s="1" t="str">
        <f t="shared" si="142"/>
        <v>ok</v>
      </c>
      <c r="AC976" s="1" t="str">
        <f t="shared" si="143"/>
        <v>Not Returned</v>
      </c>
    </row>
    <row r="977" spans="1:29" x14ac:dyDescent="0.45">
      <c r="A977" s="1" t="s">
        <v>1475</v>
      </c>
      <c r="B977" s="2" cm="1">
        <f t="array" ref="B977:D977">DATEVALUE(VLOOKUP(A977,Raw_Data!A976:D2976,{2,3,4},0))</f>
        <v>45419</v>
      </c>
      <c r="C977" s="2">
        <v>45417</v>
      </c>
      <c r="D977" s="2">
        <v>45421</v>
      </c>
      <c r="E977" s="1" t="s">
        <v>2535</v>
      </c>
      <c r="F977" s="1" t="s">
        <v>53</v>
      </c>
      <c r="G977" s="1" t="s">
        <v>54</v>
      </c>
      <c r="H977" s="1" t="s">
        <v>128</v>
      </c>
      <c r="I977" s="1" t="s">
        <v>231</v>
      </c>
      <c r="J977" s="1">
        <v>3</v>
      </c>
      <c r="K977" s="1">
        <v>1000</v>
      </c>
      <c r="L977" s="1">
        <f t="shared" si="137"/>
        <v>3000</v>
      </c>
      <c r="M977" s="1" t="s">
        <v>2619</v>
      </c>
      <c r="N977" s="1" t="s">
        <v>57</v>
      </c>
      <c r="O977" s="1" t="s">
        <v>79</v>
      </c>
      <c r="P977" s="1" t="s">
        <v>85</v>
      </c>
      <c r="Q977" s="1" t="s">
        <v>45</v>
      </c>
      <c r="R977" s="1" t="s">
        <v>34</v>
      </c>
      <c r="S977" s="1" t="s">
        <v>2620</v>
      </c>
      <c r="T977" s="1">
        <v>4</v>
      </c>
      <c r="U977" s="1" t="str">
        <f t="shared" si="135"/>
        <v>Keep</v>
      </c>
      <c r="V977" s="1" t="str">
        <f t="shared" si="138"/>
        <v>Ok</v>
      </c>
      <c r="W977" s="1" t="str">
        <f>IF(Raw_Data!K977=0,"Missing","Valid")</f>
        <v>Valid</v>
      </c>
      <c r="X977" s="3" t="str">
        <f t="shared" si="139"/>
        <v>Dispatch Error</v>
      </c>
      <c r="Y977" s="1" t="str">
        <f t="shared" si="140"/>
        <v>Ok</v>
      </c>
      <c r="Z977" s="1" t="str">
        <f t="shared" si="141"/>
        <v>Ok</v>
      </c>
      <c r="AA977" s="1">
        <f t="shared" si="136"/>
        <v>3000</v>
      </c>
      <c r="AB977" s="1" t="str">
        <f t="shared" si="142"/>
        <v>ok</v>
      </c>
      <c r="AC977" s="1" t="str">
        <f t="shared" si="143"/>
        <v>Not Returned</v>
      </c>
    </row>
    <row r="978" spans="1:29" x14ac:dyDescent="0.45">
      <c r="A978" s="1" t="s">
        <v>1476</v>
      </c>
      <c r="B978" s="2" cm="1">
        <f t="array" ref="B978:D978">DATEVALUE(VLOOKUP(A978,Raw_Data!A977:D2977,{2,3,4},0))</f>
        <v>45595</v>
      </c>
      <c r="C978" s="2">
        <v>45597</v>
      </c>
      <c r="D978" s="2">
        <v>45596</v>
      </c>
      <c r="E978" s="1" t="s">
        <v>2530</v>
      </c>
      <c r="F978" s="1" t="s">
        <v>69</v>
      </c>
      <c r="G978" s="1" t="s">
        <v>70</v>
      </c>
      <c r="H978" s="1" t="s">
        <v>128</v>
      </c>
      <c r="I978" s="1" t="s">
        <v>129</v>
      </c>
      <c r="J978" s="1">
        <v>3</v>
      </c>
      <c r="K978" s="1">
        <v>0</v>
      </c>
      <c r="L978" s="1">
        <f t="shared" si="137"/>
        <v>0</v>
      </c>
      <c r="M978" s="1" t="s">
        <v>29</v>
      </c>
      <c r="N978" s="1" t="s">
        <v>57</v>
      </c>
      <c r="O978" s="1" t="s">
        <v>79</v>
      </c>
      <c r="P978" s="1" t="s">
        <v>85</v>
      </c>
      <c r="Q978" s="1" t="s">
        <v>33</v>
      </c>
      <c r="R978" s="1" t="s">
        <v>46</v>
      </c>
      <c r="S978" s="1" t="s">
        <v>47</v>
      </c>
      <c r="T978" s="1">
        <v>-1</v>
      </c>
      <c r="U978" s="1" t="str">
        <f t="shared" si="135"/>
        <v>Keep</v>
      </c>
      <c r="V978" s="1" t="str">
        <f t="shared" si="138"/>
        <v>Ok</v>
      </c>
      <c r="W978" s="1" t="str">
        <f>IF(Raw_Data!K978=0,"Missing","Valid")</f>
        <v>Missing</v>
      </c>
      <c r="X978" s="3" t="str">
        <f t="shared" si="139"/>
        <v>Delivery Before Dispatch</v>
      </c>
      <c r="Y978" s="1" t="str">
        <f t="shared" si="140"/>
        <v>Fix</v>
      </c>
      <c r="Z978" s="1" t="str">
        <f t="shared" si="141"/>
        <v>Ok</v>
      </c>
      <c r="AA978" s="1">
        <f t="shared" si="136"/>
        <v>0</v>
      </c>
      <c r="AB978" s="1" t="str">
        <f t="shared" si="142"/>
        <v>ok</v>
      </c>
      <c r="AC978" s="1" t="str">
        <f t="shared" si="143"/>
        <v>Late Delivery</v>
      </c>
    </row>
    <row r="979" spans="1:29" x14ac:dyDescent="0.45">
      <c r="A979" s="1" t="s">
        <v>1477</v>
      </c>
      <c r="B979" s="2" cm="1">
        <f t="array" ref="B979:D979">DATEVALUE(VLOOKUP(A979,Raw_Data!A978:D2978,{2,3,4},0))</f>
        <v>45635</v>
      </c>
      <c r="C979" s="2">
        <v>45635</v>
      </c>
      <c r="D979" s="2">
        <v>45639</v>
      </c>
      <c r="E979" s="1" t="s">
        <v>2563</v>
      </c>
      <c r="F979" s="1" t="s">
        <v>147</v>
      </c>
      <c r="G979" s="1" t="s">
        <v>147</v>
      </c>
      <c r="H979" s="1" t="s">
        <v>128</v>
      </c>
      <c r="I979" s="1" t="s">
        <v>231</v>
      </c>
      <c r="J979" s="1">
        <v>1</v>
      </c>
      <c r="K979" s="1">
        <v>1000</v>
      </c>
      <c r="L979" s="1">
        <f t="shared" si="137"/>
        <v>1000</v>
      </c>
      <c r="M979" s="1" t="s">
        <v>56</v>
      </c>
      <c r="N979" s="1" t="s">
        <v>57</v>
      </c>
      <c r="O979" s="1" t="s">
        <v>31</v>
      </c>
      <c r="P979" s="1" t="s">
        <v>32</v>
      </c>
      <c r="Q979" s="1" t="s">
        <v>33</v>
      </c>
      <c r="R979" s="1" t="s">
        <v>2620</v>
      </c>
      <c r="S979" s="1" t="s">
        <v>2620</v>
      </c>
      <c r="T979" s="1">
        <v>4</v>
      </c>
      <c r="U979" s="1" t="str">
        <f t="shared" si="135"/>
        <v>Keep</v>
      </c>
      <c r="V979" s="1" t="str">
        <f t="shared" si="138"/>
        <v>Ok</v>
      </c>
      <c r="W979" s="1" t="str">
        <f>IF(Raw_Data!K979=0,"Missing","Valid")</f>
        <v>Valid</v>
      </c>
      <c r="X979" s="3" t="str">
        <f t="shared" si="139"/>
        <v>OK</v>
      </c>
      <c r="Y979" s="1" t="str">
        <f t="shared" si="140"/>
        <v>Ok</v>
      </c>
      <c r="Z979" s="1" t="str">
        <f t="shared" si="141"/>
        <v>Ok</v>
      </c>
      <c r="AA979" s="1">
        <f t="shared" si="136"/>
        <v>1000</v>
      </c>
      <c r="AB979" s="1" t="str">
        <f t="shared" si="142"/>
        <v>ok</v>
      </c>
      <c r="AC979" s="1" t="str">
        <f t="shared" si="143"/>
        <v>Not Returned</v>
      </c>
    </row>
    <row r="980" spans="1:29" x14ac:dyDescent="0.45">
      <c r="A980" s="1" t="s">
        <v>1478</v>
      </c>
      <c r="B980" s="2" cm="1">
        <f t="array" ref="B980:D980">DATEVALUE(VLOOKUP(A980,Raw_Data!A979:D2979,{2,3,4},0))</f>
        <v>45610</v>
      </c>
      <c r="C980" s="2">
        <v>45611</v>
      </c>
      <c r="D980" s="2">
        <v>45611</v>
      </c>
      <c r="E980" s="1" t="s">
        <v>2590</v>
      </c>
      <c r="F980" s="1" t="s">
        <v>53</v>
      </c>
      <c r="G980" s="1" t="s">
        <v>54</v>
      </c>
      <c r="H980" s="1" t="s">
        <v>42</v>
      </c>
      <c r="I980" s="1" t="s">
        <v>43</v>
      </c>
      <c r="J980" s="1">
        <v>-1</v>
      </c>
      <c r="K980" s="1">
        <v>500</v>
      </c>
      <c r="L980" s="1">
        <f t="shared" si="137"/>
        <v>-500</v>
      </c>
      <c r="M980" s="1" t="s">
        <v>63</v>
      </c>
      <c r="N980" s="1" t="s">
        <v>57</v>
      </c>
      <c r="O980" s="1" t="s">
        <v>64</v>
      </c>
      <c r="P980" s="1" t="s">
        <v>32</v>
      </c>
      <c r="Q980" s="1" t="s">
        <v>33</v>
      </c>
      <c r="R980" s="1" t="s">
        <v>2620</v>
      </c>
      <c r="S980" s="1" t="s">
        <v>2620</v>
      </c>
      <c r="T980" s="1">
        <v>0</v>
      </c>
      <c r="U980" s="1" t="str">
        <f t="shared" si="135"/>
        <v>Keep</v>
      </c>
      <c r="V980" s="1" t="str">
        <f t="shared" si="138"/>
        <v>Fix</v>
      </c>
      <c r="W980" s="1" t="str">
        <f>IF(Raw_Data!K980=0,"Missing","Valid")</f>
        <v>Valid</v>
      </c>
      <c r="X980" s="3" t="str">
        <f t="shared" si="139"/>
        <v>OK</v>
      </c>
      <c r="Y980" s="1" t="str">
        <f t="shared" si="140"/>
        <v>Ok</v>
      </c>
      <c r="Z980" s="1" t="str">
        <f t="shared" si="141"/>
        <v>Ok</v>
      </c>
      <c r="AA980" s="1">
        <f t="shared" si="136"/>
        <v>-500</v>
      </c>
      <c r="AB980" s="1" t="str">
        <f t="shared" si="142"/>
        <v>ok</v>
      </c>
      <c r="AC980" s="1" t="str">
        <f t="shared" si="143"/>
        <v>Wrong</v>
      </c>
    </row>
    <row r="981" spans="1:29" x14ac:dyDescent="0.45">
      <c r="A981" s="1" t="s">
        <v>1479</v>
      </c>
      <c r="B981" s="2" cm="1">
        <f t="array" ref="B981:D981">DATEVALUE(VLOOKUP(A981,Raw_Data!A980:D2980,{2,3,4},0))</f>
        <v>45425</v>
      </c>
      <c r="C981" s="2">
        <v>45426</v>
      </c>
      <c r="D981" s="2">
        <v>45431</v>
      </c>
      <c r="E981" s="1" t="s">
        <v>2572</v>
      </c>
      <c r="F981" s="1" t="s">
        <v>147</v>
      </c>
      <c r="G981" s="1" t="s">
        <v>147</v>
      </c>
      <c r="H981" s="1" t="s">
        <v>42</v>
      </c>
      <c r="I981" s="1" t="s">
        <v>78</v>
      </c>
      <c r="J981" s="1">
        <v>3</v>
      </c>
      <c r="K981" s="1">
        <v>1000</v>
      </c>
      <c r="L981" s="1">
        <f t="shared" si="137"/>
        <v>3000</v>
      </c>
      <c r="M981" s="1" t="s">
        <v>29</v>
      </c>
      <c r="N981" s="1" t="s">
        <v>30</v>
      </c>
      <c r="O981" s="1" t="s">
        <v>79</v>
      </c>
      <c r="P981" s="1" t="s">
        <v>58</v>
      </c>
      <c r="Q981" s="1" t="s">
        <v>45</v>
      </c>
      <c r="R981" s="1" t="s">
        <v>34</v>
      </c>
      <c r="S981" s="1" t="s">
        <v>2620</v>
      </c>
      <c r="T981" s="1">
        <v>5</v>
      </c>
      <c r="U981" s="1" t="str">
        <f t="shared" si="135"/>
        <v>Keep</v>
      </c>
      <c r="V981" s="1" t="str">
        <f t="shared" si="138"/>
        <v>Ok</v>
      </c>
      <c r="W981" s="1" t="str">
        <f>IF(Raw_Data!K981=0,"Missing","Valid")</f>
        <v>Valid</v>
      </c>
      <c r="X981" s="3" t="str">
        <f t="shared" si="139"/>
        <v>OK</v>
      </c>
      <c r="Y981" s="1" t="str">
        <f t="shared" si="140"/>
        <v>Ok</v>
      </c>
      <c r="Z981" s="1" t="str">
        <f t="shared" si="141"/>
        <v>Ok</v>
      </c>
      <c r="AA981" s="1">
        <f t="shared" si="136"/>
        <v>3000</v>
      </c>
      <c r="AB981" s="1" t="str">
        <f t="shared" si="142"/>
        <v>ok</v>
      </c>
      <c r="AC981" s="1" t="str">
        <f t="shared" si="143"/>
        <v>Not Returned</v>
      </c>
    </row>
    <row r="982" spans="1:29" x14ac:dyDescent="0.45">
      <c r="A982" s="1" t="s">
        <v>1480</v>
      </c>
      <c r="B982" s="2" cm="1">
        <f t="array" ref="B982:D982">DATEVALUE(VLOOKUP(A982,Raw_Data!A981:D2981,{2,3,4},0))</f>
        <v>45655</v>
      </c>
      <c r="C982" s="2">
        <v>45654</v>
      </c>
      <c r="D982" s="2">
        <v>45658</v>
      </c>
      <c r="E982" s="1" t="s">
        <v>2568</v>
      </c>
      <c r="F982" s="1" t="s">
        <v>2606</v>
      </c>
      <c r="G982" s="1" t="s">
        <v>26</v>
      </c>
      <c r="H982" s="1" t="s">
        <v>27</v>
      </c>
      <c r="I982" s="1" t="s">
        <v>55</v>
      </c>
      <c r="J982" s="1">
        <v>-1</v>
      </c>
      <c r="K982" s="1">
        <v>2000</v>
      </c>
      <c r="L982" s="1">
        <f t="shared" si="137"/>
        <v>-2000</v>
      </c>
      <c r="M982" s="1" t="s">
        <v>2619</v>
      </c>
      <c r="N982" s="1" t="s">
        <v>57</v>
      </c>
      <c r="O982" s="1" t="s">
        <v>31</v>
      </c>
      <c r="P982" s="1" t="s">
        <v>32</v>
      </c>
      <c r="Q982" s="1" t="s">
        <v>45</v>
      </c>
      <c r="R982" s="1" t="s">
        <v>34</v>
      </c>
      <c r="S982" s="1" t="s">
        <v>2620</v>
      </c>
      <c r="T982" s="1">
        <v>4</v>
      </c>
      <c r="U982" s="1" t="str">
        <f t="shared" si="135"/>
        <v>Keep</v>
      </c>
      <c r="V982" s="1" t="str">
        <f t="shared" si="138"/>
        <v>Fix</v>
      </c>
      <c r="W982" s="1" t="str">
        <f>IF(Raw_Data!K982=0,"Missing","Valid")</f>
        <v>Valid</v>
      </c>
      <c r="X982" s="3" t="str">
        <f t="shared" si="139"/>
        <v>Dispatch Error</v>
      </c>
      <c r="Y982" s="1" t="str">
        <f t="shared" si="140"/>
        <v>Ok</v>
      </c>
      <c r="Z982" s="1" t="str">
        <f t="shared" si="141"/>
        <v>Ok</v>
      </c>
      <c r="AA982" s="1">
        <f t="shared" si="136"/>
        <v>-2000</v>
      </c>
      <c r="AB982" s="1" t="str">
        <f t="shared" si="142"/>
        <v>ok</v>
      </c>
      <c r="AC982" s="1" t="str">
        <f t="shared" si="143"/>
        <v>Not Returned</v>
      </c>
    </row>
    <row r="983" spans="1:29" x14ac:dyDescent="0.45">
      <c r="A983" s="1" t="s">
        <v>1481</v>
      </c>
      <c r="B983" s="2" cm="1">
        <f t="array" ref="B983:D983">DATEVALUE(VLOOKUP(A983,Raw_Data!A982:D2982,{2,3,4},0))</f>
        <v>45346</v>
      </c>
      <c r="C983" s="2">
        <v>45349</v>
      </c>
      <c r="D983" s="2">
        <v>45352</v>
      </c>
      <c r="E983" s="1" t="s">
        <v>2571</v>
      </c>
      <c r="F983" s="1" t="s">
        <v>69</v>
      </c>
      <c r="G983" s="1" t="s">
        <v>70</v>
      </c>
      <c r="H983" s="1" t="s">
        <v>71</v>
      </c>
      <c r="I983" s="1" t="s">
        <v>72</v>
      </c>
      <c r="J983" s="1">
        <v>1</v>
      </c>
      <c r="K983" s="1">
        <v>2000</v>
      </c>
      <c r="L983" s="1">
        <f t="shared" si="137"/>
        <v>2000</v>
      </c>
      <c r="M983" s="1" t="s">
        <v>29</v>
      </c>
      <c r="N983" s="1" t="s">
        <v>30</v>
      </c>
      <c r="O983" s="1" t="s">
        <v>31</v>
      </c>
      <c r="P983" s="1" t="s">
        <v>58</v>
      </c>
      <c r="Q983" s="1" t="s">
        <v>45</v>
      </c>
      <c r="R983" s="1" t="s">
        <v>2620</v>
      </c>
      <c r="S983" s="1" t="s">
        <v>2620</v>
      </c>
      <c r="T983" s="1">
        <v>3</v>
      </c>
      <c r="U983" s="1" t="str">
        <f t="shared" si="135"/>
        <v>Keep</v>
      </c>
      <c r="V983" s="1" t="str">
        <f t="shared" si="138"/>
        <v>Ok</v>
      </c>
      <c r="W983" s="1" t="str">
        <f>IF(Raw_Data!K983=0,"Missing","Valid")</f>
        <v>Valid</v>
      </c>
      <c r="X983" s="3" t="str">
        <f t="shared" si="139"/>
        <v>OK</v>
      </c>
      <c r="Y983" s="1" t="str">
        <f t="shared" si="140"/>
        <v>Ok</v>
      </c>
      <c r="Z983" s="1" t="str">
        <f t="shared" si="141"/>
        <v>Ok</v>
      </c>
      <c r="AA983" s="1">
        <f t="shared" si="136"/>
        <v>2000</v>
      </c>
      <c r="AB983" s="1" t="str">
        <f t="shared" si="142"/>
        <v>ok</v>
      </c>
      <c r="AC983" s="1" t="str">
        <f t="shared" si="143"/>
        <v>Not Returned</v>
      </c>
    </row>
    <row r="984" spans="1:29" x14ac:dyDescent="0.45">
      <c r="A984" s="1" t="s">
        <v>1482</v>
      </c>
      <c r="B984" s="2" cm="1">
        <f t="array" ref="B984:D984">DATEVALUE(VLOOKUP(A984,Raw_Data!A983:D2983,{2,3,4},0))</f>
        <v>45471</v>
      </c>
      <c r="C984" s="2">
        <v>45471</v>
      </c>
      <c r="D984" s="2">
        <v>45471</v>
      </c>
      <c r="E984" s="1" t="s">
        <v>2556</v>
      </c>
      <c r="F984" s="1" t="s">
        <v>168</v>
      </c>
      <c r="G984" s="1" t="s">
        <v>41</v>
      </c>
      <c r="H984" s="1" t="s">
        <v>71</v>
      </c>
      <c r="I984" s="1" t="s">
        <v>117</v>
      </c>
      <c r="J984" s="1">
        <v>-1</v>
      </c>
      <c r="K984" s="1">
        <v>0</v>
      </c>
      <c r="L984" s="1">
        <f t="shared" si="137"/>
        <v>0</v>
      </c>
      <c r="M984" s="1" t="s">
        <v>2619</v>
      </c>
      <c r="N984" s="1" t="s">
        <v>57</v>
      </c>
      <c r="O984" s="1" t="s">
        <v>31</v>
      </c>
      <c r="P984" s="1" t="s">
        <v>32</v>
      </c>
      <c r="Q984" s="1" t="s">
        <v>45</v>
      </c>
      <c r="R984" s="1" t="s">
        <v>2620</v>
      </c>
      <c r="S984" s="1" t="s">
        <v>2620</v>
      </c>
      <c r="T984" s="1">
        <v>0</v>
      </c>
      <c r="U984" s="1" t="str">
        <f t="shared" si="135"/>
        <v>Keep</v>
      </c>
      <c r="V984" s="1" t="str">
        <f t="shared" si="138"/>
        <v>Fix</v>
      </c>
      <c r="W984" s="1" t="str">
        <f>IF(Raw_Data!K984=0,"Missing","Valid")</f>
        <v>Missing</v>
      </c>
      <c r="X984" s="3" t="str">
        <f t="shared" si="139"/>
        <v>OK</v>
      </c>
      <c r="Y984" s="1" t="str">
        <f t="shared" si="140"/>
        <v>Fix</v>
      </c>
      <c r="Z984" s="1" t="str">
        <f t="shared" si="141"/>
        <v>Ok</v>
      </c>
      <c r="AA984" s="1">
        <f t="shared" si="136"/>
        <v>0</v>
      </c>
      <c r="AB984" s="1" t="str">
        <f t="shared" si="142"/>
        <v>ok</v>
      </c>
      <c r="AC984" s="1" t="str">
        <f t="shared" si="143"/>
        <v>Not Returned</v>
      </c>
    </row>
    <row r="985" spans="1:29" x14ac:dyDescent="0.45">
      <c r="A985" s="1" t="s">
        <v>1483</v>
      </c>
      <c r="B985" s="2" cm="1">
        <f t="array" ref="B985:D985">DATEVALUE(VLOOKUP(A985,Raw_Data!A984:D2984,{2,3,4},0))</f>
        <v>45493</v>
      </c>
      <c r="C985" s="2">
        <v>45495</v>
      </c>
      <c r="D985" s="2">
        <v>45500</v>
      </c>
      <c r="E985" s="1" t="s">
        <v>2537</v>
      </c>
      <c r="F985" s="1" t="s">
        <v>2607</v>
      </c>
      <c r="G985" s="1" t="s">
        <v>41</v>
      </c>
      <c r="H985" s="1" t="s">
        <v>27</v>
      </c>
      <c r="I985" s="1" t="s">
        <v>28</v>
      </c>
      <c r="J985" s="1">
        <v>1</v>
      </c>
      <c r="K985" s="1">
        <v>0</v>
      </c>
      <c r="L985" s="1">
        <f t="shared" si="137"/>
        <v>0</v>
      </c>
      <c r="M985" s="1" t="s">
        <v>29</v>
      </c>
      <c r="N985" s="1" t="s">
        <v>57</v>
      </c>
      <c r="O985" s="1" t="s">
        <v>31</v>
      </c>
      <c r="P985" s="1" t="s">
        <v>58</v>
      </c>
      <c r="Q985" s="1" t="s">
        <v>45</v>
      </c>
      <c r="R985" s="1" t="s">
        <v>2620</v>
      </c>
      <c r="S985" s="1" t="s">
        <v>2620</v>
      </c>
      <c r="T985" s="1">
        <v>5</v>
      </c>
      <c r="U985" s="1" t="str">
        <f t="shared" si="135"/>
        <v>Keep</v>
      </c>
      <c r="V985" s="1" t="str">
        <f t="shared" si="138"/>
        <v>Ok</v>
      </c>
      <c r="W985" s="1" t="str">
        <f>IF(Raw_Data!K985=0,"Missing","Valid")</f>
        <v>Missing</v>
      </c>
      <c r="X985" s="3" t="str">
        <f t="shared" si="139"/>
        <v>OK</v>
      </c>
      <c r="Y985" s="1" t="str">
        <f t="shared" si="140"/>
        <v>Fix</v>
      </c>
      <c r="Z985" s="1" t="str">
        <f t="shared" si="141"/>
        <v>Ok</v>
      </c>
      <c r="AA985" s="1">
        <f t="shared" si="136"/>
        <v>0</v>
      </c>
      <c r="AB985" s="1" t="str">
        <f t="shared" si="142"/>
        <v>ok</v>
      </c>
      <c r="AC985" s="1" t="str">
        <f t="shared" si="143"/>
        <v>Not Returned</v>
      </c>
    </row>
    <row r="986" spans="1:29" x14ac:dyDescent="0.45">
      <c r="A986" s="1" t="s">
        <v>1484</v>
      </c>
      <c r="B986" s="2" cm="1">
        <f t="array" ref="B986:D986">DATEVALUE(VLOOKUP(A986,Raw_Data!A985:D2985,{2,3,4},0))</f>
        <v>45568</v>
      </c>
      <c r="C986" s="2">
        <v>45570</v>
      </c>
      <c r="D986" s="2">
        <v>45573</v>
      </c>
      <c r="E986" s="1" t="s">
        <v>2582</v>
      </c>
      <c r="F986" s="1" t="s">
        <v>168</v>
      </c>
      <c r="G986" s="1" t="s">
        <v>41</v>
      </c>
      <c r="H986" s="1" t="s">
        <v>71</v>
      </c>
      <c r="I986" s="1" t="s">
        <v>92</v>
      </c>
      <c r="J986" s="1">
        <v>3</v>
      </c>
      <c r="K986" s="1">
        <v>0</v>
      </c>
      <c r="L986" s="1">
        <f t="shared" si="137"/>
        <v>0</v>
      </c>
      <c r="M986" s="1" t="s">
        <v>29</v>
      </c>
      <c r="N986" s="1" t="s">
        <v>30</v>
      </c>
      <c r="O986" s="1" t="s">
        <v>44</v>
      </c>
      <c r="P986" s="1" t="s">
        <v>58</v>
      </c>
      <c r="Q986" s="1" t="s">
        <v>45</v>
      </c>
      <c r="R986" s="1" t="s">
        <v>2620</v>
      </c>
      <c r="S986" s="1" t="s">
        <v>2620</v>
      </c>
      <c r="T986" s="1">
        <v>3</v>
      </c>
      <c r="U986" s="1" t="str">
        <f t="shared" si="135"/>
        <v>Keep</v>
      </c>
      <c r="V986" s="1" t="str">
        <f t="shared" si="138"/>
        <v>Ok</v>
      </c>
      <c r="W986" s="1" t="str">
        <f>IF(Raw_Data!K986=0,"Missing","Valid")</f>
        <v>Missing</v>
      </c>
      <c r="X986" s="3" t="str">
        <f t="shared" si="139"/>
        <v>OK</v>
      </c>
      <c r="Y986" s="1" t="str">
        <f t="shared" si="140"/>
        <v>Fix</v>
      </c>
      <c r="Z986" s="1" t="str">
        <f t="shared" si="141"/>
        <v>Ok</v>
      </c>
      <c r="AA986" s="1">
        <f t="shared" si="136"/>
        <v>0</v>
      </c>
      <c r="AB986" s="1" t="str">
        <f t="shared" si="142"/>
        <v>ok</v>
      </c>
      <c r="AC986" s="1" t="str">
        <f t="shared" si="143"/>
        <v>Not Returned</v>
      </c>
    </row>
    <row r="987" spans="1:29" x14ac:dyDescent="0.45">
      <c r="A987" s="1" t="s">
        <v>1485</v>
      </c>
      <c r="B987" s="2" cm="1">
        <f t="array" ref="B987:D987">DATEVALUE(VLOOKUP(A987,Raw_Data!A986:D2986,{2,3,4},0))</f>
        <v>45389</v>
      </c>
      <c r="C987" s="2">
        <v>45388</v>
      </c>
      <c r="D987" s="2">
        <v>45395</v>
      </c>
      <c r="E987" s="1" t="s">
        <v>2591</v>
      </c>
      <c r="F987" s="1" t="s">
        <v>2608</v>
      </c>
      <c r="G987" s="1" t="s">
        <v>41</v>
      </c>
      <c r="H987" s="1" t="s">
        <v>71</v>
      </c>
      <c r="I987" s="1" t="s">
        <v>72</v>
      </c>
      <c r="J987" s="1">
        <v>2</v>
      </c>
      <c r="K987" s="1">
        <v>1000</v>
      </c>
      <c r="L987" s="1">
        <f t="shared" si="137"/>
        <v>2000</v>
      </c>
      <c r="M987" s="1" t="s">
        <v>29</v>
      </c>
      <c r="N987" s="1" t="s">
        <v>57</v>
      </c>
      <c r="O987" s="1" t="s">
        <v>31</v>
      </c>
      <c r="P987" s="1" t="s">
        <v>58</v>
      </c>
      <c r="Q987" s="1" t="s">
        <v>45</v>
      </c>
      <c r="R987" s="1" t="s">
        <v>34</v>
      </c>
      <c r="S987" s="1" t="s">
        <v>2620</v>
      </c>
      <c r="T987" s="1">
        <v>7</v>
      </c>
      <c r="U987" s="1" t="str">
        <f t="shared" si="135"/>
        <v>Keep</v>
      </c>
      <c r="V987" s="1" t="str">
        <f t="shared" si="138"/>
        <v>Ok</v>
      </c>
      <c r="W987" s="1" t="str">
        <f>IF(Raw_Data!K987=0,"Missing","Valid")</f>
        <v>Valid</v>
      </c>
      <c r="X987" s="3" t="str">
        <f t="shared" si="139"/>
        <v>Dispatch Error</v>
      </c>
      <c r="Y987" s="1" t="str">
        <f t="shared" si="140"/>
        <v>Ok</v>
      </c>
      <c r="Z987" s="1" t="str">
        <f t="shared" si="141"/>
        <v>Ok</v>
      </c>
      <c r="AA987" s="1">
        <f t="shared" si="136"/>
        <v>2000</v>
      </c>
      <c r="AB987" s="1" t="str">
        <f t="shared" si="142"/>
        <v>ok</v>
      </c>
      <c r="AC987" s="1" t="str">
        <f t="shared" si="143"/>
        <v>Not Returned</v>
      </c>
    </row>
    <row r="988" spans="1:29" x14ac:dyDescent="0.45">
      <c r="A988" s="1" t="s">
        <v>1486</v>
      </c>
      <c r="B988" s="2" cm="1">
        <f t="array" ref="B988:D988">DATEVALUE(VLOOKUP(A988,Raw_Data!A987:D2987,{2,3,4},0))</f>
        <v>45427</v>
      </c>
      <c r="C988" s="2">
        <v>45428</v>
      </c>
      <c r="D988" s="2">
        <v>45431</v>
      </c>
      <c r="E988" s="1" t="s">
        <v>2605</v>
      </c>
      <c r="F988" s="1" t="s">
        <v>2609</v>
      </c>
      <c r="G988" s="1" t="s">
        <v>116</v>
      </c>
      <c r="H988" s="1" t="s">
        <v>27</v>
      </c>
      <c r="I988" s="1" t="s">
        <v>55</v>
      </c>
      <c r="J988" s="1">
        <v>0</v>
      </c>
      <c r="K988" s="1">
        <v>100</v>
      </c>
      <c r="L988" s="1">
        <f t="shared" si="137"/>
        <v>0</v>
      </c>
      <c r="M988" s="1" t="s">
        <v>29</v>
      </c>
      <c r="N988" s="1" t="s">
        <v>57</v>
      </c>
      <c r="O988" s="1" t="s">
        <v>79</v>
      </c>
      <c r="P988" s="1" t="s">
        <v>58</v>
      </c>
      <c r="Q988" s="1" t="s">
        <v>45</v>
      </c>
      <c r="R988" s="1" t="s">
        <v>2620</v>
      </c>
      <c r="S988" s="1" t="s">
        <v>2620</v>
      </c>
      <c r="T988" s="1">
        <v>3</v>
      </c>
      <c r="U988" s="1" t="str">
        <f t="shared" si="135"/>
        <v>Keep</v>
      </c>
      <c r="V988" s="1" t="str">
        <f t="shared" si="138"/>
        <v>Fix</v>
      </c>
      <c r="W988" s="1" t="str">
        <f>IF(Raw_Data!K988=0,"Missing","Valid")</f>
        <v>Valid</v>
      </c>
      <c r="X988" s="3" t="str">
        <f t="shared" si="139"/>
        <v>OK</v>
      </c>
      <c r="Y988" s="1" t="str">
        <f t="shared" si="140"/>
        <v>Ok</v>
      </c>
      <c r="Z988" s="1" t="str">
        <f t="shared" si="141"/>
        <v>Ok</v>
      </c>
      <c r="AA988" s="1">
        <f t="shared" si="136"/>
        <v>0</v>
      </c>
      <c r="AB988" s="1" t="str">
        <f t="shared" si="142"/>
        <v>ok</v>
      </c>
      <c r="AC988" s="1" t="str">
        <f t="shared" si="143"/>
        <v>Not Returned</v>
      </c>
    </row>
    <row r="989" spans="1:29" x14ac:dyDescent="0.45">
      <c r="A989" s="1" t="s">
        <v>1487</v>
      </c>
      <c r="B989" s="2" cm="1">
        <f t="array" ref="B989:D989">DATEVALUE(VLOOKUP(A989,Raw_Data!A988:D2988,{2,3,4},0))</f>
        <v>45489</v>
      </c>
      <c r="C989" s="2">
        <v>45490</v>
      </c>
      <c r="D989" s="2">
        <v>45493</v>
      </c>
      <c r="E989" s="1" t="s">
        <v>2587</v>
      </c>
      <c r="F989" s="1" t="s">
        <v>53</v>
      </c>
      <c r="G989" s="1" t="s">
        <v>54</v>
      </c>
      <c r="H989" s="1" t="s">
        <v>71</v>
      </c>
      <c r="I989" s="1" t="s">
        <v>92</v>
      </c>
      <c r="J989" s="1">
        <v>3</v>
      </c>
      <c r="K989" s="1">
        <v>1000</v>
      </c>
      <c r="L989" s="1">
        <f t="shared" si="137"/>
        <v>3000</v>
      </c>
      <c r="M989" s="1" t="s">
        <v>2619</v>
      </c>
      <c r="N989" s="1" t="s">
        <v>57</v>
      </c>
      <c r="O989" s="1" t="s">
        <v>31</v>
      </c>
      <c r="P989" s="1" t="s">
        <v>58</v>
      </c>
      <c r="Q989" s="1" t="s">
        <v>33</v>
      </c>
      <c r="R989" s="1" t="s">
        <v>2620</v>
      </c>
      <c r="S989" s="1" t="s">
        <v>2620</v>
      </c>
      <c r="T989" s="1">
        <v>3</v>
      </c>
      <c r="U989" s="1" t="str">
        <f t="shared" si="135"/>
        <v>Keep</v>
      </c>
      <c r="V989" s="1" t="str">
        <f t="shared" si="138"/>
        <v>Ok</v>
      </c>
      <c r="W989" s="1" t="str">
        <f>IF(Raw_Data!K989=0,"Missing","Valid")</f>
        <v>Valid</v>
      </c>
      <c r="X989" s="3" t="str">
        <f t="shared" si="139"/>
        <v>OK</v>
      </c>
      <c r="Y989" s="1" t="str">
        <f t="shared" si="140"/>
        <v>Ok</v>
      </c>
      <c r="Z989" s="1" t="str">
        <f t="shared" si="141"/>
        <v>Ok</v>
      </c>
      <c r="AA989" s="1">
        <f t="shared" si="136"/>
        <v>3000</v>
      </c>
      <c r="AB989" s="1" t="str">
        <f t="shared" si="142"/>
        <v>ok</v>
      </c>
      <c r="AC989" s="1" t="str">
        <f t="shared" si="143"/>
        <v>Not Returned</v>
      </c>
    </row>
    <row r="990" spans="1:29" x14ac:dyDescent="0.45">
      <c r="A990" s="1" t="s">
        <v>1488</v>
      </c>
      <c r="B990" s="2" cm="1">
        <f t="array" ref="B990:D990">DATEVALUE(VLOOKUP(A990,Raw_Data!A989:D2989,{2,3,4},0))</f>
        <v>45471</v>
      </c>
      <c r="C990" s="2">
        <v>45473</v>
      </c>
      <c r="D990" s="2">
        <v>45478</v>
      </c>
      <c r="E990" s="1" t="s">
        <v>2584</v>
      </c>
      <c r="F990" s="1" t="s">
        <v>2607</v>
      </c>
      <c r="G990" s="1" t="s">
        <v>41</v>
      </c>
      <c r="H990" s="1" t="s">
        <v>27</v>
      </c>
      <c r="I990" s="1" t="s">
        <v>84</v>
      </c>
      <c r="J990" s="1">
        <v>-1</v>
      </c>
      <c r="K990" s="1">
        <v>100</v>
      </c>
      <c r="L990" s="1">
        <f t="shared" si="137"/>
        <v>-100</v>
      </c>
      <c r="M990" s="1" t="s">
        <v>56</v>
      </c>
      <c r="N990" s="1" t="s">
        <v>93</v>
      </c>
      <c r="O990" s="1" t="s">
        <v>79</v>
      </c>
      <c r="P990" s="1" t="s">
        <v>58</v>
      </c>
      <c r="Q990" s="1" t="s">
        <v>33</v>
      </c>
      <c r="R990" s="1" t="s">
        <v>46</v>
      </c>
      <c r="S990" s="1" t="s">
        <v>245</v>
      </c>
      <c r="T990" s="1">
        <v>5</v>
      </c>
      <c r="U990" s="1" t="str">
        <f t="shared" si="135"/>
        <v>Keep</v>
      </c>
      <c r="V990" s="1" t="str">
        <f t="shared" si="138"/>
        <v>Fix</v>
      </c>
      <c r="W990" s="1" t="str">
        <f>IF(Raw_Data!K990=0,"Missing","Valid")</f>
        <v>Valid</v>
      </c>
      <c r="X990" s="3" t="str">
        <f t="shared" si="139"/>
        <v>OK</v>
      </c>
      <c r="Y990" s="1" t="str">
        <f t="shared" si="140"/>
        <v>Ok</v>
      </c>
      <c r="Z990" s="1" t="str">
        <f t="shared" si="141"/>
        <v>Ok</v>
      </c>
      <c r="AA990" s="1">
        <f t="shared" si="136"/>
        <v>-100</v>
      </c>
      <c r="AB990" s="1" t="str">
        <f t="shared" si="142"/>
        <v>ok</v>
      </c>
      <c r="AC990" s="1" t="str">
        <f t="shared" si="143"/>
        <v>Wrong Item</v>
      </c>
    </row>
    <row r="991" spans="1:29" x14ac:dyDescent="0.45">
      <c r="A991" s="1" t="s">
        <v>1489</v>
      </c>
      <c r="B991" s="2" cm="1">
        <f t="array" ref="B991:D991">DATEVALUE(VLOOKUP(A991,Raw_Data!A990:D2990,{2,3,4},0))</f>
        <v>45399</v>
      </c>
      <c r="C991" s="2">
        <v>45400</v>
      </c>
      <c r="D991" s="2">
        <v>45399</v>
      </c>
      <c r="E991" s="1" t="s">
        <v>2553</v>
      </c>
      <c r="F991" s="1" t="s">
        <v>168</v>
      </c>
      <c r="G991" s="1" t="s">
        <v>41</v>
      </c>
      <c r="H991" s="1" t="s">
        <v>27</v>
      </c>
      <c r="I991" s="1" t="s">
        <v>28</v>
      </c>
      <c r="J991" s="1">
        <v>2</v>
      </c>
      <c r="K991" s="1">
        <v>0</v>
      </c>
      <c r="L991" s="1">
        <f t="shared" si="137"/>
        <v>0</v>
      </c>
      <c r="M991" s="1" t="s">
        <v>29</v>
      </c>
      <c r="N991" s="1" t="s">
        <v>57</v>
      </c>
      <c r="O991" s="1" t="s">
        <v>31</v>
      </c>
      <c r="P991" s="1" t="s">
        <v>85</v>
      </c>
      <c r="Q991" s="1" t="s">
        <v>33</v>
      </c>
      <c r="R991" s="1" t="s">
        <v>34</v>
      </c>
      <c r="S991" s="1" t="s">
        <v>2620</v>
      </c>
      <c r="T991" s="1">
        <v>-1</v>
      </c>
      <c r="U991" s="1" t="str">
        <f t="shared" si="135"/>
        <v>Keep</v>
      </c>
      <c r="V991" s="1" t="str">
        <f t="shared" si="138"/>
        <v>Ok</v>
      </c>
      <c r="W991" s="1" t="str">
        <f>IF(Raw_Data!K991=0,"Missing","Valid")</f>
        <v>Missing</v>
      </c>
      <c r="X991" s="3" t="str">
        <f t="shared" si="139"/>
        <v>Delivery Before Dispatch</v>
      </c>
      <c r="Y991" s="1" t="str">
        <f t="shared" si="140"/>
        <v>Fix</v>
      </c>
      <c r="Z991" s="1" t="str">
        <f t="shared" si="141"/>
        <v>Ok</v>
      </c>
      <c r="AA991" s="1">
        <f t="shared" si="136"/>
        <v>0</v>
      </c>
      <c r="AB991" s="1" t="str">
        <f t="shared" si="142"/>
        <v>ok</v>
      </c>
      <c r="AC991" s="1" t="str">
        <f t="shared" si="143"/>
        <v>Not Returned</v>
      </c>
    </row>
    <row r="992" spans="1:29" x14ac:dyDescent="0.45">
      <c r="A992" s="1" t="s">
        <v>1490</v>
      </c>
      <c r="B992" s="2" cm="1">
        <f t="array" ref="B992:D992">DATEVALUE(VLOOKUP(A992,Raw_Data!A991:D2991,{2,3,4},0))</f>
        <v>45574</v>
      </c>
      <c r="C992" s="2">
        <v>45574</v>
      </c>
      <c r="D992" s="2">
        <v>45581</v>
      </c>
      <c r="E992" s="1" t="s">
        <v>2563</v>
      </c>
      <c r="F992" s="1" t="s">
        <v>147</v>
      </c>
      <c r="G992" s="1" t="s">
        <v>147</v>
      </c>
      <c r="H992" s="1" t="s">
        <v>71</v>
      </c>
      <c r="I992" s="1" t="s">
        <v>92</v>
      </c>
      <c r="J992" s="1">
        <v>0</v>
      </c>
      <c r="K992" s="1">
        <v>500</v>
      </c>
      <c r="L992" s="1">
        <f t="shared" si="137"/>
        <v>0</v>
      </c>
      <c r="M992" s="1" t="s">
        <v>2619</v>
      </c>
      <c r="N992" s="1" t="s">
        <v>57</v>
      </c>
      <c r="O992" s="1" t="s">
        <v>31</v>
      </c>
      <c r="P992" s="1" t="s">
        <v>85</v>
      </c>
      <c r="Q992" s="1" t="s">
        <v>45</v>
      </c>
      <c r="R992" s="1" t="s">
        <v>2620</v>
      </c>
      <c r="S992" s="1" t="s">
        <v>2620</v>
      </c>
      <c r="T992" s="1">
        <v>7</v>
      </c>
      <c r="U992" s="1" t="str">
        <f t="shared" si="135"/>
        <v>Keep</v>
      </c>
      <c r="V992" s="1" t="str">
        <f t="shared" si="138"/>
        <v>Fix</v>
      </c>
      <c r="W992" s="1" t="str">
        <f>IF(Raw_Data!K992=0,"Missing","Valid")</f>
        <v>Valid</v>
      </c>
      <c r="X992" s="3" t="str">
        <f t="shared" si="139"/>
        <v>OK</v>
      </c>
      <c r="Y992" s="1" t="str">
        <f t="shared" si="140"/>
        <v>Ok</v>
      </c>
      <c r="Z992" s="1" t="str">
        <f t="shared" si="141"/>
        <v>Ok</v>
      </c>
      <c r="AA992" s="1">
        <f t="shared" si="136"/>
        <v>0</v>
      </c>
      <c r="AB992" s="1" t="str">
        <f t="shared" si="142"/>
        <v>ok</v>
      </c>
      <c r="AC992" s="1" t="str">
        <f t="shared" si="143"/>
        <v>Not Returned</v>
      </c>
    </row>
    <row r="993" spans="1:29" x14ac:dyDescent="0.45">
      <c r="A993" s="1" t="s">
        <v>1491</v>
      </c>
      <c r="B993" s="2" cm="1">
        <f t="array" ref="B993:D993">DATEVALUE(VLOOKUP(A993,Raw_Data!A992:D2992,{2,3,4},0))</f>
        <v>45521</v>
      </c>
      <c r="C993" s="2">
        <v>45524</v>
      </c>
      <c r="D993" s="2">
        <v>45529</v>
      </c>
      <c r="E993" s="1" t="s">
        <v>2546</v>
      </c>
      <c r="F993" s="1" t="s">
        <v>147</v>
      </c>
      <c r="G993" s="1" t="s">
        <v>147</v>
      </c>
      <c r="H993" s="1" t="s">
        <v>128</v>
      </c>
      <c r="I993" s="1" t="s">
        <v>169</v>
      </c>
      <c r="J993" s="1">
        <v>0</v>
      </c>
      <c r="K993" s="1">
        <v>0</v>
      </c>
      <c r="L993" s="1">
        <f t="shared" si="137"/>
        <v>0</v>
      </c>
      <c r="M993" s="1" t="s">
        <v>29</v>
      </c>
      <c r="N993" s="1" t="s">
        <v>57</v>
      </c>
      <c r="O993" s="1" t="s">
        <v>79</v>
      </c>
      <c r="P993" s="1" t="s">
        <v>58</v>
      </c>
      <c r="Q993" s="1" t="s">
        <v>45</v>
      </c>
      <c r="R993" s="1" t="s">
        <v>34</v>
      </c>
      <c r="S993" s="1" t="s">
        <v>2620</v>
      </c>
      <c r="T993" s="1">
        <v>5</v>
      </c>
      <c r="U993" s="1" t="str">
        <f t="shared" si="135"/>
        <v>Keep</v>
      </c>
      <c r="V993" s="1" t="str">
        <f t="shared" si="138"/>
        <v>Fix</v>
      </c>
      <c r="W993" s="1" t="str">
        <f>IF(Raw_Data!K993=0,"Missing","Valid")</f>
        <v>Missing</v>
      </c>
      <c r="X993" s="3" t="str">
        <f t="shared" si="139"/>
        <v>OK</v>
      </c>
      <c r="Y993" s="1" t="str">
        <f t="shared" si="140"/>
        <v>Fix</v>
      </c>
      <c r="Z993" s="1" t="str">
        <f t="shared" si="141"/>
        <v>Ok</v>
      </c>
      <c r="AA993" s="1">
        <f t="shared" si="136"/>
        <v>0</v>
      </c>
      <c r="AB993" s="1" t="str">
        <f t="shared" si="142"/>
        <v>ok</v>
      </c>
      <c r="AC993" s="1" t="str">
        <f t="shared" si="143"/>
        <v>Not Returned</v>
      </c>
    </row>
    <row r="994" spans="1:29" x14ac:dyDescent="0.45">
      <c r="A994" s="1" t="s">
        <v>1492</v>
      </c>
      <c r="B994" s="2" cm="1">
        <f t="array" ref="B994:D994">DATEVALUE(VLOOKUP(A994,Raw_Data!A993:D2993,{2,3,4},0))</f>
        <v>45509</v>
      </c>
      <c r="C994" s="2">
        <v>45511</v>
      </c>
      <c r="D994" s="2">
        <v>45515</v>
      </c>
      <c r="E994" s="1" t="s">
        <v>2587</v>
      </c>
      <c r="F994" s="1" t="s">
        <v>53</v>
      </c>
      <c r="G994" s="1" t="s">
        <v>54</v>
      </c>
      <c r="H994" s="1" t="s">
        <v>42</v>
      </c>
      <c r="I994" s="1" t="s">
        <v>78</v>
      </c>
      <c r="J994" s="1">
        <v>-1</v>
      </c>
      <c r="K994" s="1">
        <v>500</v>
      </c>
      <c r="L994" s="1">
        <f t="shared" si="137"/>
        <v>-500</v>
      </c>
      <c r="M994" s="1" t="s">
        <v>56</v>
      </c>
      <c r="N994" s="1" t="s">
        <v>57</v>
      </c>
      <c r="O994" s="1" t="s">
        <v>31</v>
      </c>
      <c r="P994" s="1" t="s">
        <v>85</v>
      </c>
      <c r="Q994" s="1" t="s">
        <v>45</v>
      </c>
      <c r="R994" s="1" t="s">
        <v>34</v>
      </c>
      <c r="S994" s="1" t="s">
        <v>2620</v>
      </c>
      <c r="T994" s="1">
        <v>4</v>
      </c>
      <c r="U994" s="1" t="str">
        <f t="shared" si="135"/>
        <v>Keep</v>
      </c>
      <c r="V994" s="1" t="str">
        <f t="shared" si="138"/>
        <v>Fix</v>
      </c>
      <c r="W994" s="1" t="str">
        <f>IF(Raw_Data!K994=0,"Missing","Valid")</f>
        <v>Valid</v>
      </c>
      <c r="X994" s="3" t="str">
        <f t="shared" si="139"/>
        <v>OK</v>
      </c>
      <c r="Y994" s="1" t="str">
        <f t="shared" si="140"/>
        <v>Ok</v>
      </c>
      <c r="Z994" s="1" t="str">
        <f t="shared" si="141"/>
        <v>Ok</v>
      </c>
      <c r="AA994" s="1">
        <f t="shared" si="136"/>
        <v>-500</v>
      </c>
      <c r="AB994" s="1" t="str">
        <f t="shared" si="142"/>
        <v>ok</v>
      </c>
      <c r="AC994" s="1" t="str">
        <f t="shared" si="143"/>
        <v>Not Returned</v>
      </c>
    </row>
    <row r="995" spans="1:29" x14ac:dyDescent="0.45">
      <c r="A995" s="1" t="s">
        <v>1493</v>
      </c>
      <c r="B995" s="2" cm="1">
        <f t="array" ref="B995:D995">DATEVALUE(VLOOKUP(A995,Raw_Data!A994:D2994,{2,3,4},0))</f>
        <v>45380</v>
      </c>
      <c r="C995" s="2">
        <v>45381</v>
      </c>
      <c r="D995" s="2">
        <v>45387</v>
      </c>
      <c r="E995" s="1" t="s">
        <v>2573</v>
      </c>
      <c r="F995" s="1" t="s">
        <v>2608</v>
      </c>
      <c r="G995" s="1" t="s">
        <v>41</v>
      </c>
      <c r="H995" s="1" t="s">
        <v>27</v>
      </c>
      <c r="I995" s="1" t="s">
        <v>28</v>
      </c>
      <c r="J995" s="1">
        <v>-1</v>
      </c>
      <c r="K995" s="1">
        <v>0</v>
      </c>
      <c r="L995" s="1">
        <f t="shared" si="137"/>
        <v>0</v>
      </c>
      <c r="M995" s="1" t="s">
        <v>56</v>
      </c>
      <c r="N995" s="1" t="s">
        <v>93</v>
      </c>
      <c r="O995" s="1" t="s">
        <v>79</v>
      </c>
      <c r="P995" s="1" t="s">
        <v>58</v>
      </c>
      <c r="Q995" s="1" t="s">
        <v>45</v>
      </c>
      <c r="R995" s="1" t="s">
        <v>46</v>
      </c>
      <c r="S995" s="1" t="s">
        <v>47</v>
      </c>
      <c r="T995" s="1">
        <v>6</v>
      </c>
      <c r="U995" s="1" t="str">
        <f t="shared" si="135"/>
        <v>Keep</v>
      </c>
      <c r="V995" s="1" t="str">
        <f t="shared" si="138"/>
        <v>Fix</v>
      </c>
      <c r="W995" s="1" t="str">
        <f>IF(Raw_Data!K995=0,"Missing","Valid")</f>
        <v>Missing</v>
      </c>
      <c r="X995" s="3" t="str">
        <f t="shared" si="139"/>
        <v>OK</v>
      </c>
      <c r="Y995" s="1" t="str">
        <f t="shared" si="140"/>
        <v>Fix</v>
      </c>
      <c r="Z995" s="1" t="str">
        <f t="shared" si="141"/>
        <v>Ok</v>
      </c>
      <c r="AA995" s="1">
        <f t="shared" si="136"/>
        <v>0</v>
      </c>
      <c r="AB995" s="1" t="str">
        <f t="shared" si="142"/>
        <v>ok</v>
      </c>
      <c r="AC995" s="1" t="str">
        <f t="shared" si="143"/>
        <v>Late Delivery</v>
      </c>
    </row>
    <row r="996" spans="1:29" x14ac:dyDescent="0.45">
      <c r="A996" s="1" t="s">
        <v>1494</v>
      </c>
      <c r="B996" s="2" cm="1">
        <f t="array" ref="B996:D996">DATEVALUE(VLOOKUP(A996,Raw_Data!A995:D2995,{2,3,4},0))</f>
        <v>45431</v>
      </c>
      <c r="C996" s="2">
        <v>45431</v>
      </c>
      <c r="D996" s="2">
        <v>45434</v>
      </c>
      <c r="E996" s="1" t="s">
        <v>2529</v>
      </c>
      <c r="F996" s="1" t="s">
        <v>168</v>
      </c>
      <c r="G996" s="1" t="s">
        <v>41</v>
      </c>
      <c r="H996" s="1" t="s">
        <v>42</v>
      </c>
      <c r="I996" s="1" t="s">
        <v>43</v>
      </c>
      <c r="J996" s="1">
        <v>3</v>
      </c>
      <c r="K996" s="1">
        <v>500</v>
      </c>
      <c r="L996" s="1">
        <f t="shared" si="137"/>
        <v>1500</v>
      </c>
      <c r="M996" s="1" t="s">
        <v>63</v>
      </c>
      <c r="N996" s="1" t="s">
        <v>57</v>
      </c>
      <c r="O996" s="1" t="s">
        <v>64</v>
      </c>
      <c r="P996" s="1" t="s">
        <v>58</v>
      </c>
      <c r="Q996" s="1" t="s">
        <v>33</v>
      </c>
      <c r="R996" s="1" t="s">
        <v>34</v>
      </c>
      <c r="S996" s="1" t="s">
        <v>2620</v>
      </c>
      <c r="T996" s="1">
        <v>3</v>
      </c>
      <c r="U996" s="1" t="str">
        <f t="shared" si="135"/>
        <v>Keep</v>
      </c>
      <c r="V996" s="1" t="str">
        <f t="shared" si="138"/>
        <v>Ok</v>
      </c>
      <c r="W996" s="1" t="str">
        <f>IF(Raw_Data!K996=0,"Missing","Valid")</f>
        <v>Valid</v>
      </c>
      <c r="X996" s="3" t="str">
        <f t="shared" si="139"/>
        <v>OK</v>
      </c>
      <c r="Y996" s="1" t="str">
        <f t="shared" si="140"/>
        <v>Ok</v>
      </c>
      <c r="Z996" s="1" t="str">
        <f t="shared" si="141"/>
        <v>Ok</v>
      </c>
      <c r="AA996" s="1">
        <f t="shared" si="136"/>
        <v>1500</v>
      </c>
      <c r="AB996" s="1" t="str">
        <f t="shared" si="142"/>
        <v>ok</v>
      </c>
      <c r="AC996" s="1" t="str">
        <f t="shared" si="143"/>
        <v>Not Returned</v>
      </c>
    </row>
    <row r="997" spans="1:29" x14ac:dyDescent="0.45">
      <c r="A997" s="1" t="s">
        <v>1495</v>
      </c>
      <c r="B997" s="2" cm="1">
        <f t="array" ref="B997:D997">DATEVALUE(VLOOKUP(A997,Raw_Data!A996:D2996,{2,3,4},0))</f>
        <v>45468</v>
      </c>
      <c r="C997" s="2">
        <v>45470</v>
      </c>
      <c r="D997" s="2">
        <v>45475</v>
      </c>
      <c r="E997" s="1" t="s">
        <v>2584</v>
      </c>
      <c r="F997" s="1" t="s">
        <v>2607</v>
      </c>
      <c r="G997" s="1" t="s">
        <v>41</v>
      </c>
      <c r="H997" s="1" t="s">
        <v>42</v>
      </c>
      <c r="I997" s="1" t="s">
        <v>43</v>
      </c>
      <c r="J997" s="1">
        <v>1</v>
      </c>
      <c r="K997" s="1">
        <v>2000</v>
      </c>
      <c r="L997" s="1">
        <f t="shared" si="137"/>
        <v>2000</v>
      </c>
      <c r="M997" s="1" t="s">
        <v>56</v>
      </c>
      <c r="N997" s="1" t="s">
        <v>93</v>
      </c>
      <c r="O997" s="1" t="s">
        <v>79</v>
      </c>
      <c r="P997" s="1" t="s">
        <v>58</v>
      </c>
      <c r="Q997" s="1" t="s">
        <v>45</v>
      </c>
      <c r="R997" s="1" t="s">
        <v>34</v>
      </c>
      <c r="S997" s="1" t="s">
        <v>2620</v>
      </c>
      <c r="T997" s="1">
        <v>5</v>
      </c>
      <c r="U997" s="1" t="str">
        <f t="shared" si="135"/>
        <v>Keep</v>
      </c>
      <c r="V997" s="1" t="str">
        <f t="shared" si="138"/>
        <v>Ok</v>
      </c>
      <c r="W997" s="1" t="str">
        <f>IF(Raw_Data!K997=0,"Missing","Valid")</f>
        <v>Valid</v>
      </c>
      <c r="X997" s="3" t="str">
        <f t="shared" si="139"/>
        <v>OK</v>
      </c>
      <c r="Y997" s="1" t="str">
        <f t="shared" si="140"/>
        <v>Ok</v>
      </c>
      <c r="Z997" s="1" t="str">
        <f t="shared" si="141"/>
        <v>Ok</v>
      </c>
      <c r="AA997" s="1">
        <f t="shared" si="136"/>
        <v>2000</v>
      </c>
      <c r="AB997" s="1" t="str">
        <f t="shared" si="142"/>
        <v>ok</v>
      </c>
      <c r="AC997" s="1" t="str">
        <f t="shared" si="143"/>
        <v>Not Returned</v>
      </c>
    </row>
    <row r="998" spans="1:29" x14ac:dyDescent="0.45">
      <c r="A998" s="1" t="s">
        <v>1496</v>
      </c>
      <c r="B998" s="2" cm="1">
        <f t="array" ref="B998:D998">DATEVALUE(VLOOKUP(A998,Raw_Data!A997:D2997,{2,3,4},0))</f>
        <v>45384</v>
      </c>
      <c r="C998" s="2">
        <v>45386</v>
      </c>
      <c r="D998" s="2">
        <v>45391</v>
      </c>
      <c r="E998" s="1" t="s">
        <v>2573</v>
      </c>
      <c r="F998" s="1" t="s">
        <v>147</v>
      </c>
      <c r="G998" s="1" t="s">
        <v>147</v>
      </c>
      <c r="H998" s="1" t="s">
        <v>128</v>
      </c>
      <c r="I998" s="1" t="s">
        <v>231</v>
      </c>
      <c r="J998" s="1">
        <v>1</v>
      </c>
      <c r="K998" s="1">
        <v>2000</v>
      </c>
      <c r="L998" s="1">
        <f t="shared" si="137"/>
        <v>2000</v>
      </c>
      <c r="M998" s="1" t="s">
        <v>63</v>
      </c>
      <c r="N998" s="1" t="s">
        <v>57</v>
      </c>
      <c r="O998" s="1" t="s">
        <v>79</v>
      </c>
      <c r="P998" s="1" t="s">
        <v>32</v>
      </c>
      <c r="Q998" s="1" t="s">
        <v>45</v>
      </c>
      <c r="R998" s="1" t="s">
        <v>2620</v>
      </c>
      <c r="S998" s="1" t="s">
        <v>2620</v>
      </c>
      <c r="T998" s="1">
        <v>5</v>
      </c>
      <c r="U998" s="1" t="str">
        <f t="shared" si="135"/>
        <v>Keep</v>
      </c>
      <c r="V998" s="1" t="str">
        <f t="shared" si="138"/>
        <v>Ok</v>
      </c>
      <c r="W998" s="1" t="str">
        <f>IF(Raw_Data!K998=0,"Missing","Valid")</f>
        <v>Valid</v>
      </c>
      <c r="X998" s="3" t="str">
        <f t="shared" si="139"/>
        <v>OK</v>
      </c>
      <c r="Y998" s="1" t="str">
        <f t="shared" si="140"/>
        <v>Ok</v>
      </c>
      <c r="Z998" s="1" t="str">
        <f t="shared" si="141"/>
        <v>Ok</v>
      </c>
      <c r="AA998" s="1">
        <f t="shared" si="136"/>
        <v>2000</v>
      </c>
      <c r="AB998" s="1" t="str">
        <f t="shared" si="142"/>
        <v>ok</v>
      </c>
      <c r="AC998" s="1" t="str">
        <f t="shared" si="143"/>
        <v>Not Returned</v>
      </c>
    </row>
    <row r="999" spans="1:29" x14ac:dyDescent="0.45">
      <c r="A999" s="1" t="s">
        <v>1497</v>
      </c>
      <c r="B999" s="2" cm="1">
        <f t="array" ref="B999:D999">DATEVALUE(VLOOKUP(A999,Raw_Data!A998:D2998,{2,3,4},0))</f>
        <v>45414</v>
      </c>
      <c r="C999" s="2">
        <v>45414</v>
      </c>
      <c r="D999" s="2">
        <v>45418</v>
      </c>
      <c r="E999" s="1" t="s">
        <v>2591</v>
      </c>
      <c r="F999" s="1" t="s">
        <v>53</v>
      </c>
      <c r="G999" s="1" t="s">
        <v>54</v>
      </c>
      <c r="H999" s="1" t="s">
        <v>71</v>
      </c>
      <c r="I999" s="1" t="s">
        <v>72</v>
      </c>
      <c r="J999" s="1">
        <v>2</v>
      </c>
      <c r="K999" s="1">
        <v>100</v>
      </c>
      <c r="L999" s="1">
        <f t="shared" si="137"/>
        <v>200</v>
      </c>
      <c r="M999" s="1" t="s">
        <v>2619</v>
      </c>
      <c r="N999" s="1" t="s">
        <v>57</v>
      </c>
      <c r="O999" s="1" t="s">
        <v>79</v>
      </c>
      <c r="P999" s="1" t="s">
        <v>85</v>
      </c>
      <c r="Q999" s="1" t="s">
        <v>33</v>
      </c>
      <c r="R999" s="1" t="s">
        <v>2620</v>
      </c>
      <c r="S999" s="1" t="s">
        <v>2620</v>
      </c>
      <c r="T999" s="1">
        <v>4</v>
      </c>
      <c r="U999" s="1" t="str">
        <f t="shared" si="135"/>
        <v>Keep</v>
      </c>
      <c r="V999" s="1" t="str">
        <f t="shared" si="138"/>
        <v>Ok</v>
      </c>
      <c r="W999" s="1" t="str">
        <f>IF(Raw_Data!K999=0,"Missing","Valid")</f>
        <v>Valid</v>
      </c>
      <c r="X999" s="3" t="str">
        <f t="shared" si="139"/>
        <v>OK</v>
      </c>
      <c r="Y999" s="1" t="str">
        <f t="shared" si="140"/>
        <v>Ok</v>
      </c>
      <c r="Z999" s="1" t="str">
        <f t="shared" si="141"/>
        <v>Ok</v>
      </c>
      <c r="AA999" s="1">
        <f t="shared" si="136"/>
        <v>200</v>
      </c>
      <c r="AB999" s="1" t="str">
        <f t="shared" si="142"/>
        <v>ok</v>
      </c>
      <c r="AC999" s="1" t="str">
        <f t="shared" si="143"/>
        <v>Not Returned</v>
      </c>
    </row>
    <row r="1000" spans="1:29" x14ac:dyDescent="0.45">
      <c r="A1000" s="1" t="s">
        <v>1498</v>
      </c>
      <c r="B1000" s="2" cm="1">
        <f t="array" ref="B1000:D1000">DATEVALUE(VLOOKUP(A1000,Raw_Data!A999:D2999,{2,3,4},0))</f>
        <v>45332</v>
      </c>
      <c r="C1000" s="2">
        <v>45335</v>
      </c>
      <c r="D1000" s="2">
        <v>45334</v>
      </c>
      <c r="E1000" s="1" t="s">
        <v>2595</v>
      </c>
      <c r="F1000" s="1" t="s">
        <v>69</v>
      </c>
      <c r="G1000" s="1" t="s">
        <v>70</v>
      </c>
      <c r="H1000" s="1" t="s">
        <v>128</v>
      </c>
      <c r="I1000" s="1" t="s">
        <v>231</v>
      </c>
      <c r="J1000" s="1">
        <v>-1</v>
      </c>
      <c r="K1000" s="1">
        <v>500</v>
      </c>
      <c r="L1000" s="1">
        <f t="shared" si="137"/>
        <v>-500</v>
      </c>
      <c r="M1000" s="1" t="s">
        <v>63</v>
      </c>
      <c r="N1000" s="1" t="s">
        <v>30</v>
      </c>
      <c r="O1000" s="1" t="s">
        <v>44</v>
      </c>
      <c r="P1000" s="1" t="s">
        <v>58</v>
      </c>
      <c r="Q1000" s="1" t="s">
        <v>45</v>
      </c>
      <c r="R1000" s="1" t="s">
        <v>34</v>
      </c>
      <c r="S1000" s="1" t="s">
        <v>2620</v>
      </c>
      <c r="T1000" s="1">
        <v>-1</v>
      </c>
      <c r="U1000" s="1" t="str">
        <f t="shared" si="135"/>
        <v>Keep</v>
      </c>
      <c r="V1000" s="1" t="str">
        <f t="shared" si="138"/>
        <v>Fix</v>
      </c>
      <c r="W1000" s="1" t="str">
        <f>IF(Raw_Data!K1000=0,"Missing","Valid")</f>
        <v>Valid</v>
      </c>
      <c r="X1000" s="3" t="str">
        <f t="shared" si="139"/>
        <v>Delivery Before Dispatch</v>
      </c>
      <c r="Y1000" s="1" t="str">
        <f t="shared" si="140"/>
        <v>Ok</v>
      </c>
      <c r="Z1000" s="1" t="str">
        <f t="shared" si="141"/>
        <v>Ok</v>
      </c>
      <c r="AA1000" s="1">
        <f t="shared" si="136"/>
        <v>-500</v>
      </c>
      <c r="AB1000" s="1" t="str">
        <f t="shared" si="142"/>
        <v>ok</v>
      </c>
      <c r="AC1000" s="1" t="str">
        <f t="shared" si="143"/>
        <v>Not Returned</v>
      </c>
    </row>
    <row r="1001" spans="1:29" x14ac:dyDescent="0.45">
      <c r="A1001" s="1" t="s">
        <v>1499</v>
      </c>
      <c r="B1001" s="2" cm="1">
        <f t="array" ref="B1001:D1001">DATEVALUE(VLOOKUP(A1001,Raw_Data!A1000:D3000,{2,3,4},0))</f>
        <v>45619</v>
      </c>
      <c r="C1001" s="2">
        <v>45618</v>
      </c>
      <c r="D1001" s="2">
        <v>45622</v>
      </c>
      <c r="E1001" s="1" t="s">
        <v>2581</v>
      </c>
      <c r="F1001" s="1" t="s">
        <v>2607</v>
      </c>
      <c r="G1001" s="1" t="s">
        <v>41</v>
      </c>
      <c r="H1001" s="1" t="s">
        <v>71</v>
      </c>
      <c r="I1001" s="1" t="s">
        <v>117</v>
      </c>
      <c r="J1001" s="1">
        <v>3</v>
      </c>
      <c r="K1001" s="1">
        <v>100</v>
      </c>
      <c r="L1001" s="1">
        <f t="shared" si="137"/>
        <v>300</v>
      </c>
      <c r="M1001" s="1" t="s">
        <v>2619</v>
      </c>
      <c r="N1001" s="1" t="s">
        <v>57</v>
      </c>
      <c r="O1001" s="1" t="s">
        <v>79</v>
      </c>
      <c r="P1001" s="1" t="s">
        <v>85</v>
      </c>
      <c r="Q1001" s="1" t="s">
        <v>33</v>
      </c>
      <c r="R1001" s="1" t="s">
        <v>46</v>
      </c>
      <c r="S1001" s="1" t="s">
        <v>47</v>
      </c>
      <c r="T1001" s="1">
        <v>4</v>
      </c>
      <c r="U1001" s="1" t="str">
        <f t="shared" si="135"/>
        <v>Keep</v>
      </c>
      <c r="V1001" s="1" t="str">
        <f t="shared" si="138"/>
        <v>Ok</v>
      </c>
      <c r="W1001" s="1" t="str">
        <f>IF(Raw_Data!K1001=0,"Missing","Valid")</f>
        <v>Valid</v>
      </c>
      <c r="X1001" s="3" t="str">
        <f t="shared" si="139"/>
        <v>Dispatch Error</v>
      </c>
      <c r="Y1001" s="1" t="str">
        <f t="shared" si="140"/>
        <v>Ok</v>
      </c>
      <c r="Z1001" s="1" t="str">
        <f t="shared" si="141"/>
        <v>Ok</v>
      </c>
      <c r="AA1001" s="1">
        <f t="shared" si="136"/>
        <v>300</v>
      </c>
      <c r="AB1001" s="1" t="str">
        <f t="shared" si="142"/>
        <v>ok</v>
      </c>
      <c r="AC1001" s="1" t="str">
        <f t="shared" si="143"/>
        <v>Late Delivery</v>
      </c>
    </row>
    <row r="1002" spans="1:29" x14ac:dyDescent="0.45">
      <c r="A1002" s="1" t="s">
        <v>1500</v>
      </c>
      <c r="B1002" s="2" cm="1">
        <f t="array" ref="B1002:D1002">DATEVALUE(VLOOKUP(A1002,Raw_Data!A1001:D3001,{2,3,4},0))</f>
        <v>45400</v>
      </c>
      <c r="C1002" s="2">
        <v>45403</v>
      </c>
      <c r="D1002" s="2">
        <v>45407</v>
      </c>
      <c r="E1002" s="1" t="s">
        <v>2557</v>
      </c>
      <c r="F1002" s="1" t="s">
        <v>2607</v>
      </c>
      <c r="G1002" s="1" t="s">
        <v>41</v>
      </c>
      <c r="H1002" s="1" t="s">
        <v>42</v>
      </c>
      <c r="I1002" s="1" t="s">
        <v>122</v>
      </c>
      <c r="J1002" s="1">
        <v>2</v>
      </c>
      <c r="K1002" s="1">
        <v>0</v>
      </c>
      <c r="L1002" s="1">
        <f t="shared" si="137"/>
        <v>0</v>
      </c>
      <c r="M1002" s="1" t="s">
        <v>56</v>
      </c>
      <c r="N1002" s="1" t="s">
        <v>93</v>
      </c>
      <c r="O1002" s="1" t="s">
        <v>79</v>
      </c>
      <c r="P1002" s="1" t="s">
        <v>58</v>
      </c>
      <c r="Q1002" s="1" t="s">
        <v>33</v>
      </c>
      <c r="R1002" s="1" t="s">
        <v>46</v>
      </c>
      <c r="S1002" s="1" t="s">
        <v>245</v>
      </c>
      <c r="T1002" s="1">
        <v>4</v>
      </c>
      <c r="U1002" s="1" t="str">
        <f t="shared" si="135"/>
        <v>Keep</v>
      </c>
      <c r="V1002" s="1" t="str">
        <f t="shared" si="138"/>
        <v>Ok</v>
      </c>
      <c r="W1002" s="1" t="str">
        <f>IF(Raw_Data!K1002=0,"Missing","Valid")</f>
        <v>Missing</v>
      </c>
      <c r="X1002" s="3" t="str">
        <f t="shared" si="139"/>
        <v>OK</v>
      </c>
      <c r="Y1002" s="1" t="str">
        <f t="shared" si="140"/>
        <v>Fix</v>
      </c>
      <c r="Z1002" s="1" t="str">
        <f t="shared" si="141"/>
        <v>Ok</v>
      </c>
      <c r="AA1002" s="1">
        <f t="shared" si="136"/>
        <v>0</v>
      </c>
      <c r="AB1002" s="1" t="str">
        <f t="shared" si="142"/>
        <v>ok</v>
      </c>
      <c r="AC1002" s="1" t="str">
        <f t="shared" si="143"/>
        <v>Wrong Item</v>
      </c>
    </row>
    <row r="1003" spans="1:29" x14ac:dyDescent="0.45">
      <c r="A1003" s="1" t="s">
        <v>1501</v>
      </c>
      <c r="B1003" s="2" cm="1">
        <f t="array" ref="B1003:D1003">DATEVALUE(VLOOKUP(A1003,Raw_Data!A1002:D3002,{2,3,4},0))</f>
        <v>45479</v>
      </c>
      <c r="C1003" s="2">
        <v>45481</v>
      </c>
      <c r="D1003" s="2">
        <v>45482</v>
      </c>
      <c r="E1003" s="1" t="s">
        <v>2584</v>
      </c>
      <c r="F1003" s="1" t="s">
        <v>147</v>
      </c>
      <c r="G1003" s="1" t="s">
        <v>147</v>
      </c>
      <c r="H1003" s="1" t="s">
        <v>71</v>
      </c>
      <c r="I1003" s="1" t="s">
        <v>72</v>
      </c>
      <c r="J1003" s="1">
        <v>1</v>
      </c>
      <c r="K1003" s="1">
        <v>100</v>
      </c>
      <c r="L1003" s="1">
        <f t="shared" si="137"/>
        <v>100</v>
      </c>
      <c r="M1003" s="1" t="s">
        <v>56</v>
      </c>
      <c r="N1003" s="1" t="s">
        <v>30</v>
      </c>
      <c r="O1003" s="1" t="s">
        <v>79</v>
      </c>
      <c r="P1003" s="1" t="s">
        <v>58</v>
      </c>
      <c r="Q1003" s="1" t="s">
        <v>45</v>
      </c>
      <c r="R1003" s="1" t="s">
        <v>2620</v>
      </c>
      <c r="S1003" s="1" t="s">
        <v>2620</v>
      </c>
      <c r="T1003" s="1">
        <v>1</v>
      </c>
      <c r="U1003" s="1" t="str">
        <f t="shared" si="135"/>
        <v>Keep</v>
      </c>
      <c r="V1003" s="1" t="str">
        <f t="shared" si="138"/>
        <v>Ok</v>
      </c>
      <c r="W1003" s="1" t="str">
        <f>IF(Raw_Data!K1003=0,"Missing","Valid")</f>
        <v>Valid</v>
      </c>
      <c r="X1003" s="3" t="str">
        <f t="shared" si="139"/>
        <v>OK</v>
      </c>
      <c r="Y1003" s="1" t="str">
        <f t="shared" si="140"/>
        <v>Ok</v>
      </c>
      <c r="Z1003" s="1" t="str">
        <f t="shared" si="141"/>
        <v>Ok</v>
      </c>
      <c r="AA1003" s="1">
        <f t="shared" si="136"/>
        <v>100</v>
      </c>
      <c r="AB1003" s="1" t="str">
        <f t="shared" si="142"/>
        <v>ok</v>
      </c>
      <c r="AC1003" s="1" t="str">
        <f t="shared" si="143"/>
        <v>Not Returned</v>
      </c>
    </row>
    <row r="1004" spans="1:29" x14ac:dyDescent="0.45">
      <c r="A1004" s="1" t="s">
        <v>1502</v>
      </c>
      <c r="B1004" s="2" cm="1">
        <f t="array" ref="B1004:D1004">DATEVALUE(VLOOKUP(A1004,Raw_Data!A1003:D3003,{2,3,4},0))</f>
        <v>45311</v>
      </c>
      <c r="C1004" s="2">
        <v>45310</v>
      </c>
      <c r="D1004" s="2">
        <v>45313</v>
      </c>
      <c r="E1004" s="1" t="s">
        <v>2533</v>
      </c>
      <c r="F1004" s="1" t="s">
        <v>53</v>
      </c>
      <c r="G1004" s="1" t="s">
        <v>54</v>
      </c>
      <c r="H1004" s="1" t="s">
        <v>128</v>
      </c>
      <c r="I1004" s="1" t="s">
        <v>169</v>
      </c>
      <c r="J1004" s="1">
        <v>0</v>
      </c>
      <c r="K1004" s="1">
        <v>1000</v>
      </c>
      <c r="L1004" s="1">
        <f t="shared" si="137"/>
        <v>0</v>
      </c>
      <c r="M1004" s="1" t="s">
        <v>29</v>
      </c>
      <c r="N1004" s="1" t="s">
        <v>57</v>
      </c>
      <c r="O1004" s="1" t="s">
        <v>79</v>
      </c>
      <c r="P1004" s="1" t="s">
        <v>58</v>
      </c>
      <c r="Q1004" s="1" t="s">
        <v>45</v>
      </c>
      <c r="R1004" s="1" t="s">
        <v>34</v>
      </c>
      <c r="S1004" s="1" t="s">
        <v>2620</v>
      </c>
      <c r="T1004" s="1">
        <v>3</v>
      </c>
      <c r="U1004" s="1" t="str">
        <f t="shared" si="135"/>
        <v>Keep</v>
      </c>
      <c r="V1004" s="1" t="str">
        <f t="shared" si="138"/>
        <v>Fix</v>
      </c>
      <c r="W1004" s="1" t="str">
        <f>IF(Raw_Data!K1004=0,"Missing","Valid")</f>
        <v>Valid</v>
      </c>
      <c r="X1004" s="3" t="str">
        <f t="shared" si="139"/>
        <v>Dispatch Error</v>
      </c>
      <c r="Y1004" s="1" t="str">
        <f t="shared" si="140"/>
        <v>Ok</v>
      </c>
      <c r="Z1004" s="1" t="str">
        <f t="shared" si="141"/>
        <v>Ok</v>
      </c>
      <c r="AA1004" s="1">
        <f t="shared" si="136"/>
        <v>0</v>
      </c>
      <c r="AB1004" s="1" t="str">
        <f t="shared" si="142"/>
        <v>ok</v>
      </c>
      <c r="AC1004" s="1" t="str">
        <f t="shared" si="143"/>
        <v>Not Returned</v>
      </c>
    </row>
    <row r="1005" spans="1:29" x14ac:dyDescent="0.45">
      <c r="A1005" s="1" t="s">
        <v>1503</v>
      </c>
      <c r="B1005" s="2" cm="1">
        <f t="array" ref="B1005:D1005">DATEVALUE(VLOOKUP(A1005,Raw_Data!A1004:D3004,{2,3,4},0))</f>
        <v>45335</v>
      </c>
      <c r="C1005" s="2">
        <v>45338</v>
      </c>
      <c r="D1005" s="2">
        <v>45338</v>
      </c>
      <c r="E1005" s="1" t="s">
        <v>2542</v>
      </c>
      <c r="F1005" s="1" t="s">
        <v>69</v>
      </c>
      <c r="G1005" s="1" t="s">
        <v>70</v>
      </c>
      <c r="H1005" s="1" t="s">
        <v>42</v>
      </c>
      <c r="I1005" s="1" t="s">
        <v>78</v>
      </c>
      <c r="J1005" s="1">
        <v>1</v>
      </c>
      <c r="K1005" s="1">
        <v>100</v>
      </c>
      <c r="L1005" s="1">
        <f t="shared" si="137"/>
        <v>100</v>
      </c>
      <c r="M1005" s="1" t="s">
        <v>29</v>
      </c>
      <c r="N1005" s="1" t="s">
        <v>57</v>
      </c>
      <c r="O1005" s="1" t="s">
        <v>31</v>
      </c>
      <c r="P1005" s="1" t="s">
        <v>32</v>
      </c>
      <c r="Q1005" s="1" t="s">
        <v>33</v>
      </c>
      <c r="R1005" s="1" t="s">
        <v>34</v>
      </c>
      <c r="S1005" s="1" t="s">
        <v>2620</v>
      </c>
      <c r="T1005" s="1">
        <v>0</v>
      </c>
      <c r="U1005" s="1" t="str">
        <f t="shared" si="135"/>
        <v>Keep</v>
      </c>
      <c r="V1005" s="1" t="str">
        <f t="shared" si="138"/>
        <v>Ok</v>
      </c>
      <c r="W1005" s="1" t="str">
        <f>IF(Raw_Data!K1005=0,"Missing","Valid")</f>
        <v>Valid</v>
      </c>
      <c r="X1005" s="3" t="str">
        <f t="shared" si="139"/>
        <v>OK</v>
      </c>
      <c r="Y1005" s="1" t="str">
        <f t="shared" si="140"/>
        <v>Ok</v>
      </c>
      <c r="Z1005" s="1" t="str">
        <f t="shared" si="141"/>
        <v>Ok</v>
      </c>
      <c r="AA1005" s="1">
        <f t="shared" si="136"/>
        <v>100</v>
      </c>
      <c r="AB1005" s="1" t="str">
        <f t="shared" si="142"/>
        <v>ok</v>
      </c>
      <c r="AC1005" s="1" t="str">
        <f t="shared" si="143"/>
        <v>Not Returned</v>
      </c>
    </row>
    <row r="1006" spans="1:29" x14ac:dyDescent="0.45">
      <c r="A1006" s="1" t="s">
        <v>1504</v>
      </c>
      <c r="B1006" s="2" cm="1">
        <f t="array" ref="B1006:D1006">DATEVALUE(VLOOKUP(A1006,Raw_Data!A1005:D3005,{2,3,4},0))</f>
        <v>45621</v>
      </c>
      <c r="C1006" s="2">
        <v>45620</v>
      </c>
      <c r="D1006" s="2">
        <v>45619</v>
      </c>
      <c r="E1006" s="1" t="s">
        <v>2546</v>
      </c>
      <c r="F1006" s="1" t="s">
        <v>2608</v>
      </c>
      <c r="G1006" s="1" t="s">
        <v>41</v>
      </c>
      <c r="H1006" s="1" t="s">
        <v>128</v>
      </c>
      <c r="I1006" s="1" t="s">
        <v>231</v>
      </c>
      <c r="J1006" s="1">
        <v>0</v>
      </c>
      <c r="K1006" s="1">
        <v>500</v>
      </c>
      <c r="L1006" s="1">
        <f t="shared" si="137"/>
        <v>0</v>
      </c>
      <c r="M1006" s="1" t="s">
        <v>2619</v>
      </c>
      <c r="N1006" s="1" t="s">
        <v>30</v>
      </c>
      <c r="O1006" s="1" t="s">
        <v>31</v>
      </c>
      <c r="P1006" s="1" t="s">
        <v>32</v>
      </c>
      <c r="Q1006" s="1" t="s">
        <v>33</v>
      </c>
      <c r="R1006" s="1" t="s">
        <v>2620</v>
      </c>
      <c r="S1006" s="1" t="s">
        <v>2620</v>
      </c>
      <c r="T1006" s="1">
        <v>-1</v>
      </c>
      <c r="U1006" s="1" t="str">
        <f t="shared" si="135"/>
        <v>Keep</v>
      </c>
      <c r="V1006" s="1" t="str">
        <f t="shared" si="138"/>
        <v>Fix</v>
      </c>
      <c r="W1006" s="1" t="str">
        <f>IF(Raw_Data!K1006=0,"Missing","Valid")</f>
        <v>Valid</v>
      </c>
      <c r="X1006" s="3" t="str">
        <f t="shared" si="139"/>
        <v>Dispatch Error</v>
      </c>
      <c r="Y1006" s="1" t="str">
        <f t="shared" si="140"/>
        <v>Ok</v>
      </c>
      <c r="Z1006" s="1" t="str">
        <f t="shared" si="141"/>
        <v>Ok</v>
      </c>
      <c r="AA1006" s="1">
        <f t="shared" si="136"/>
        <v>0</v>
      </c>
      <c r="AB1006" s="1" t="str">
        <f t="shared" si="142"/>
        <v>ok</v>
      </c>
      <c r="AC1006" s="1" t="str">
        <f t="shared" si="143"/>
        <v>Not Returned</v>
      </c>
    </row>
    <row r="1007" spans="1:29" x14ac:dyDescent="0.45">
      <c r="A1007" s="1" t="s">
        <v>1505</v>
      </c>
      <c r="B1007" s="2" cm="1">
        <f t="array" ref="B1007:D1007">DATEVALUE(VLOOKUP(A1007,Raw_Data!A1006:D3006,{2,3,4},0))</f>
        <v>45305</v>
      </c>
      <c r="C1007" s="2">
        <v>45308</v>
      </c>
      <c r="D1007" s="2">
        <v>45311</v>
      </c>
      <c r="E1007" s="1" t="s">
        <v>2567</v>
      </c>
      <c r="F1007" s="1" t="s">
        <v>2608</v>
      </c>
      <c r="G1007" s="1" t="s">
        <v>41</v>
      </c>
      <c r="H1007" s="1" t="s">
        <v>42</v>
      </c>
      <c r="I1007" s="1" t="s">
        <v>43</v>
      </c>
      <c r="J1007" s="1">
        <v>2</v>
      </c>
      <c r="K1007" s="1">
        <v>0</v>
      </c>
      <c r="L1007" s="1">
        <f t="shared" si="137"/>
        <v>0</v>
      </c>
      <c r="M1007" s="1" t="s">
        <v>29</v>
      </c>
      <c r="N1007" s="1" t="s">
        <v>57</v>
      </c>
      <c r="O1007" s="1" t="s">
        <v>31</v>
      </c>
      <c r="P1007" s="1" t="s">
        <v>32</v>
      </c>
      <c r="Q1007" s="1" t="s">
        <v>45</v>
      </c>
      <c r="R1007" s="1" t="s">
        <v>46</v>
      </c>
      <c r="S1007" s="1" t="s">
        <v>245</v>
      </c>
      <c r="T1007" s="1">
        <v>3</v>
      </c>
      <c r="U1007" s="1" t="str">
        <f t="shared" si="135"/>
        <v>Keep</v>
      </c>
      <c r="V1007" s="1" t="str">
        <f t="shared" si="138"/>
        <v>Ok</v>
      </c>
      <c r="W1007" s="1" t="str">
        <f>IF(Raw_Data!K1007=0,"Missing","Valid")</f>
        <v>Missing</v>
      </c>
      <c r="X1007" s="3" t="str">
        <f t="shared" si="139"/>
        <v>OK</v>
      </c>
      <c r="Y1007" s="1" t="str">
        <f t="shared" si="140"/>
        <v>Fix</v>
      </c>
      <c r="Z1007" s="1" t="str">
        <f t="shared" si="141"/>
        <v>Ok</v>
      </c>
      <c r="AA1007" s="1">
        <f t="shared" si="136"/>
        <v>0</v>
      </c>
      <c r="AB1007" s="1" t="str">
        <f t="shared" si="142"/>
        <v>ok</v>
      </c>
      <c r="AC1007" s="1" t="str">
        <f t="shared" si="143"/>
        <v>Wrong Item</v>
      </c>
    </row>
    <row r="1008" spans="1:29" x14ac:dyDescent="0.45">
      <c r="A1008" s="1" t="s">
        <v>1506</v>
      </c>
      <c r="B1008" s="2" cm="1">
        <f t="array" ref="B1008:D1008">DATEVALUE(VLOOKUP(A1008,Raw_Data!A1007:D3007,{2,3,4},0))</f>
        <v>45626</v>
      </c>
      <c r="C1008" s="2">
        <v>45627</v>
      </c>
      <c r="D1008" s="2">
        <v>45630</v>
      </c>
      <c r="E1008" s="1" t="s">
        <v>2543</v>
      </c>
      <c r="F1008" s="1" t="s">
        <v>2608</v>
      </c>
      <c r="G1008" s="1" t="s">
        <v>41</v>
      </c>
      <c r="H1008" s="1" t="s">
        <v>42</v>
      </c>
      <c r="I1008" s="1" t="s">
        <v>78</v>
      </c>
      <c r="J1008" s="1">
        <v>3</v>
      </c>
      <c r="K1008" s="1">
        <v>1000</v>
      </c>
      <c r="L1008" s="1">
        <f t="shared" si="137"/>
        <v>3000</v>
      </c>
      <c r="M1008" s="1" t="s">
        <v>63</v>
      </c>
      <c r="N1008" s="1" t="s">
        <v>57</v>
      </c>
      <c r="O1008" s="1" t="s">
        <v>79</v>
      </c>
      <c r="P1008" s="1" t="s">
        <v>58</v>
      </c>
      <c r="Q1008" s="1" t="s">
        <v>33</v>
      </c>
      <c r="R1008" s="1" t="s">
        <v>46</v>
      </c>
      <c r="S1008" s="1" t="s">
        <v>47</v>
      </c>
      <c r="T1008" s="1">
        <v>3</v>
      </c>
      <c r="U1008" s="1" t="str">
        <f t="shared" si="135"/>
        <v>Keep</v>
      </c>
      <c r="V1008" s="1" t="str">
        <f t="shared" si="138"/>
        <v>Ok</v>
      </c>
      <c r="W1008" s="1" t="str">
        <f>IF(Raw_Data!K1008=0,"Missing","Valid")</f>
        <v>Valid</v>
      </c>
      <c r="X1008" s="3" t="str">
        <f t="shared" si="139"/>
        <v>OK</v>
      </c>
      <c r="Y1008" s="1" t="str">
        <f t="shared" si="140"/>
        <v>Ok</v>
      </c>
      <c r="Z1008" s="1" t="str">
        <f t="shared" si="141"/>
        <v>Ok</v>
      </c>
      <c r="AA1008" s="1">
        <f t="shared" si="136"/>
        <v>3000</v>
      </c>
      <c r="AB1008" s="1" t="str">
        <f t="shared" si="142"/>
        <v>ok</v>
      </c>
      <c r="AC1008" s="1" t="str">
        <f t="shared" si="143"/>
        <v>Late Delivery</v>
      </c>
    </row>
    <row r="1009" spans="1:29" x14ac:dyDescent="0.45">
      <c r="A1009" s="1" t="s">
        <v>1507</v>
      </c>
      <c r="B1009" s="2" cm="1">
        <f t="array" ref="B1009:D1009">DATEVALUE(VLOOKUP(A1009,Raw_Data!A1008:D3008,{2,3,4},0))</f>
        <v>45506</v>
      </c>
      <c r="C1009" s="2">
        <v>45507</v>
      </c>
      <c r="D1009" s="2">
        <v>45509</v>
      </c>
      <c r="E1009" s="1" t="s">
        <v>2542</v>
      </c>
      <c r="F1009" s="1" t="s">
        <v>2609</v>
      </c>
      <c r="G1009" s="1" t="s">
        <v>116</v>
      </c>
      <c r="H1009" s="1" t="s">
        <v>27</v>
      </c>
      <c r="I1009" s="1" t="s">
        <v>28</v>
      </c>
      <c r="J1009" s="1">
        <v>1</v>
      </c>
      <c r="K1009" s="1">
        <v>100</v>
      </c>
      <c r="L1009" s="1">
        <f t="shared" si="137"/>
        <v>100</v>
      </c>
      <c r="M1009" s="1" t="s">
        <v>2619</v>
      </c>
      <c r="N1009" s="1" t="s">
        <v>57</v>
      </c>
      <c r="O1009" s="1" t="s">
        <v>44</v>
      </c>
      <c r="P1009" s="1" t="s">
        <v>85</v>
      </c>
      <c r="Q1009" s="1" t="s">
        <v>45</v>
      </c>
      <c r="R1009" s="1" t="s">
        <v>34</v>
      </c>
      <c r="S1009" s="1" t="s">
        <v>2620</v>
      </c>
      <c r="T1009" s="1">
        <v>2</v>
      </c>
      <c r="U1009" s="1" t="str">
        <f t="shared" si="135"/>
        <v>Keep</v>
      </c>
      <c r="V1009" s="1" t="str">
        <f t="shared" si="138"/>
        <v>Ok</v>
      </c>
      <c r="W1009" s="1" t="str">
        <f>IF(Raw_Data!K1009=0,"Missing","Valid")</f>
        <v>Valid</v>
      </c>
      <c r="X1009" s="3" t="str">
        <f t="shared" si="139"/>
        <v>OK</v>
      </c>
      <c r="Y1009" s="1" t="str">
        <f t="shared" si="140"/>
        <v>Ok</v>
      </c>
      <c r="Z1009" s="1" t="str">
        <f t="shared" si="141"/>
        <v>Ok</v>
      </c>
      <c r="AA1009" s="1">
        <f t="shared" si="136"/>
        <v>100</v>
      </c>
      <c r="AB1009" s="1" t="str">
        <f t="shared" si="142"/>
        <v>ok</v>
      </c>
      <c r="AC1009" s="1" t="str">
        <f t="shared" si="143"/>
        <v>Not Returned</v>
      </c>
    </row>
    <row r="1010" spans="1:29" x14ac:dyDescent="0.45">
      <c r="A1010" s="1" t="s">
        <v>1508</v>
      </c>
      <c r="B1010" s="2" cm="1">
        <f t="array" ref="B1010:D1010">DATEVALUE(VLOOKUP(A1010,Raw_Data!A1009:D3009,{2,3,4},0))</f>
        <v>45654</v>
      </c>
      <c r="C1010" s="2">
        <v>45657</v>
      </c>
      <c r="D1010" s="2">
        <v>45664</v>
      </c>
      <c r="E1010" s="1" t="s">
        <v>2583</v>
      </c>
      <c r="F1010" s="1" t="s">
        <v>2609</v>
      </c>
      <c r="G1010" s="1" t="s">
        <v>116</v>
      </c>
      <c r="H1010" s="1" t="s">
        <v>71</v>
      </c>
      <c r="I1010" s="1" t="s">
        <v>72</v>
      </c>
      <c r="J1010" s="1">
        <v>2</v>
      </c>
      <c r="K1010" s="1">
        <v>1000</v>
      </c>
      <c r="L1010" s="1">
        <f t="shared" si="137"/>
        <v>2000</v>
      </c>
      <c r="M1010" s="1" t="s">
        <v>2619</v>
      </c>
      <c r="N1010" s="1" t="s">
        <v>30</v>
      </c>
      <c r="O1010" s="1" t="s">
        <v>31</v>
      </c>
      <c r="P1010" s="1" t="s">
        <v>58</v>
      </c>
      <c r="Q1010" s="1" t="s">
        <v>45</v>
      </c>
      <c r="R1010" s="1" t="s">
        <v>2620</v>
      </c>
      <c r="S1010" s="1" t="s">
        <v>2620</v>
      </c>
      <c r="T1010" s="1">
        <v>7</v>
      </c>
      <c r="U1010" s="1" t="str">
        <f t="shared" si="135"/>
        <v>Keep</v>
      </c>
      <c r="V1010" s="1" t="str">
        <f t="shared" si="138"/>
        <v>Ok</v>
      </c>
      <c r="W1010" s="1" t="str">
        <f>IF(Raw_Data!K1010=0,"Missing","Valid")</f>
        <v>Valid</v>
      </c>
      <c r="X1010" s="3" t="str">
        <f t="shared" si="139"/>
        <v>OK</v>
      </c>
      <c r="Y1010" s="1" t="str">
        <f t="shared" si="140"/>
        <v>Ok</v>
      </c>
      <c r="Z1010" s="1" t="str">
        <f t="shared" si="141"/>
        <v>Ok</v>
      </c>
      <c r="AA1010" s="1">
        <f t="shared" si="136"/>
        <v>2000</v>
      </c>
      <c r="AB1010" s="1" t="str">
        <f t="shared" si="142"/>
        <v>ok</v>
      </c>
      <c r="AC1010" s="1" t="str">
        <f t="shared" si="143"/>
        <v>Not Returned</v>
      </c>
    </row>
    <row r="1011" spans="1:29" x14ac:dyDescent="0.45">
      <c r="A1011" s="1" t="s">
        <v>1510</v>
      </c>
      <c r="B1011" s="2" cm="1">
        <f t="array" ref="B1011:D1011">DATEVALUE(VLOOKUP(A1011,Raw_Data!A1010:D3010,{2,3,4},0))</f>
        <v>45548</v>
      </c>
      <c r="C1011" s="2">
        <v>45551</v>
      </c>
      <c r="D1011" s="2">
        <v>45558</v>
      </c>
      <c r="E1011" s="1" t="s">
        <v>2571</v>
      </c>
      <c r="F1011" s="1" t="s">
        <v>2609</v>
      </c>
      <c r="G1011" s="1" t="s">
        <v>116</v>
      </c>
      <c r="H1011" s="1" t="s">
        <v>27</v>
      </c>
      <c r="I1011" s="1" t="s">
        <v>55</v>
      </c>
      <c r="J1011" s="1">
        <v>0</v>
      </c>
      <c r="K1011" s="1">
        <v>1000</v>
      </c>
      <c r="L1011" s="1">
        <f t="shared" si="137"/>
        <v>0</v>
      </c>
      <c r="M1011" s="1" t="s">
        <v>29</v>
      </c>
      <c r="N1011" s="1" t="s">
        <v>93</v>
      </c>
      <c r="O1011" s="1" t="s">
        <v>44</v>
      </c>
      <c r="P1011" s="1" t="s">
        <v>85</v>
      </c>
      <c r="Q1011" s="1" t="s">
        <v>33</v>
      </c>
      <c r="R1011" s="1" t="s">
        <v>34</v>
      </c>
      <c r="S1011" s="1" t="s">
        <v>2620</v>
      </c>
      <c r="T1011" s="1">
        <v>7</v>
      </c>
      <c r="U1011" s="1" t="str">
        <f t="shared" si="135"/>
        <v>Keep</v>
      </c>
      <c r="V1011" s="1" t="str">
        <f t="shared" si="138"/>
        <v>Fix</v>
      </c>
      <c r="W1011" s="1" t="str">
        <f>IF(Raw_Data!K1011=0,"Missing","Valid")</f>
        <v>Valid</v>
      </c>
      <c r="X1011" s="3" t="str">
        <f t="shared" si="139"/>
        <v>OK</v>
      </c>
      <c r="Y1011" s="1" t="str">
        <f t="shared" si="140"/>
        <v>Ok</v>
      </c>
      <c r="Z1011" s="1" t="str">
        <f t="shared" si="141"/>
        <v>Ok</v>
      </c>
      <c r="AA1011" s="1">
        <f t="shared" si="136"/>
        <v>0</v>
      </c>
      <c r="AB1011" s="1" t="str">
        <f t="shared" si="142"/>
        <v>ok</v>
      </c>
      <c r="AC1011" s="1" t="str">
        <f t="shared" si="143"/>
        <v>Not Returned</v>
      </c>
    </row>
    <row r="1012" spans="1:29" x14ac:dyDescent="0.45">
      <c r="A1012" s="1" t="s">
        <v>1511</v>
      </c>
      <c r="B1012" s="2" cm="1">
        <f t="array" ref="B1012:D1012">DATEVALUE(VLOOKUP(A1012,Raw_Data!A1011:D3011,{2,3,4},0))</f>
        <v>45502</v>
      </c>
      <c r="C1012" s="2">
        <v>45500</v>
      </c>
      <c r="D1012" s="2">
        <v>45499</v>
      </c>
      <c r="E1012" s="1" t="s">
        <v>2579</v>
      </c>
      <c r="F1012" s="1" t="s">
        <v>168</v>
      </c>
      <c r="G1012" s="1" t="s">
        <v>41</v>
      </c>
      <c r="H1012" s="1" t="s">
        <v>27</v>
      </c>
      <c r="I1012" s="1" t="s">
        <v>28</v>
      </c>
      <c r="J1012" s="1">
        <v>2</v>
      </c>
      <c r="K1012" s="1">
        <v>0</v>
      </c>
      <c r="L1012" s="1">
        <f t="shared" si="137"/>
        <v>0</v>
      </c>
      <c r="M1012" s="1" t="s">
        <v>63</v>
      </c>
      <c r="N1012" s="1" t="s">
        <v>30</v>
      </c>
      <c r="O1012" s="1" t="s">
        <v>79</v>
      </c>
      <c r="P1012" s="1" t="s">
        <v>58</v>
      </c>
      <c r="Q1012" s="1" t="s">
        <v>45</v>
      </c>
      <c r="R1012" s="1" t="s">
        <v>34</v>
      </c>
      <c r="S1012" s="1" t="s">
        <v>2620</v>
      </c>
      <c r="T1012" s="1">
        <v>-1</v>
      </c>
      <c r="U1012" s="1" t="str">
        <f t="shared" si="135"/>
        <v>Keep</v>
      </c>
      <c r="V1012" s="1" t="str">
        <f t="shared" si="138"/>
        <v>Ok</v>
      </c>
      <c r="W1012" s="1" t="str">
        <f>IF(Raw_Data!K1012=0,"Missing","Valid")</f>
        <v>Missing</v>
      </c>
      <c r="X1012" s="3" t="str">
        <f t="shared" si="139"/>
        <v>Dispatch Error</v>
      </c>
      <c r="Y1012" s="1" t="str">
        <f t="shared" si="140"/>
        <v>Fix</v>
      </c>
      <c r="Z1012" s="1" t="str">
        <f t="shared" si="141"/>
        <v>Ok</v>
      </c>
      <c r="AA1012" s="1">
        <f t="shared" si="136"/>
        <v>0</v>
      </c>
      <c r="AB1012" s="1" t="str">
        <f t="shared" si="142"/>
        <v>ok</v>
      </c>
      <c r="AC1012" s="1" t="str">
        <f t="shared" si="143"/>
        <v>Not Returned</v>
      </c>
    </row>
    <row r="1013" spans="1:29" x14ac:dyDescent="0.45">
      <c r="A1013" s="1" t="s">
        <v>1512</v>
      </c>
      <c r="B1013" s="2" cm="1">
        <f t="array" ref="B1013:D1013">DATEVALUE(VLOOKUP(A1013,Raw_Data!A1012:D3012,{2,3,4},0))</f>
        <v>45610</v>
      </c>
      <c r="C1013" s="2">
        <v>45611</v>
      </c>
      <c r="D1013" s="2">
        <v>45615</v>
      </c>
      <c r="E1013" s="1" t="s">
        <v>2597</v>
      </c>
      <c r="F1013" s="1" t="s">
        <v>53</v>
      </c>
      <c r="G1013" s="1" t="s">
        <v>54</v>
      </c>
      <c r="H1013" s="1" t="s">
        <v>128</v>
      </c>
      <c r="I1013" s="1" t="s">
        <v>169</v>
      </c>
      <c r="J1013" s="1">
        <v>3</v>
      </c>
      <c r="K1013" s="1">
        <v>0</v>
      </c>
      <c r="L1013" s="1">
        <f t="shared" si="137"/>
        <v>0</v>
      </c>
      <c r="M1013" s="1" t="s">
        <v>2619</v>
      </c>
      <c r="N1013" s="1" t="s">
        <v>30</v>
      </c>
      <c r="O1013" s="1" t="s">
        <v>31</v>
      </c>
      <c r="P1013" s="1" t="s">
        <v>58</v>
      </c>
      <c r="Q1013" s="1" t="s">
        <v>45</v>
      </c>
      <c r="R1013" s="1" t="s">
        <v>2620</v>
      </c>
      <c r="S1013" s="1" t="s">
        <v>2620</v>
      </c>
      <c r="T1013" s="1">
        <v>4</v>
      </c>
      <c r="U1013" s="1" t="str">
        <f t="shared" si="135"/>
        <v>Keep</v>
      </c>
      <c r="V1013" s="1" t="str">
        <f t="shared" si="138"/>
        <v>Ok</v>
      </c>
      <c r="W1013" s="1" t="str">
        <f>IF(Raw_Data!K1013=0,"Missing","Valid")</f>
        <v>Missing</v>
      </c>
      <c r="X1013" s="3" t="str">
        <f t="shared" si="139"/>
        <v>OK</v>
      </c>
      <c r="Y1013" s="1" t="str">
        <f t="shared" si="140"/>
        <v>Fix</v>
      </c>
      <c r="Z1013" s="1" t="str">
        <f t="shared" si="141"/>
        <v>Ok</v>
      </c>
      <c r="AA1013" s="1">
        <f t="shared" si="136"/>
        <v>0</v>
      </c>
      <c r="AB1013" s="1" t="str">
        <f t="shared" si="142"/>
        <v>ok</v>
      </c>
      <c r="AC1013" s="1" t="str">
        <f t="shared" si="143"/>
        <v>Not Returned</v>
      </c>
    </row>
    <row r="1014" spans="1:29" x14ac:dyDescent="0.45">
      <c r="A1014" s="1" t="s">
        <v>1513</v>
      </c>
      <c r="B1014" s="2" cm="1">
        <f t="array" ref="B1014:D1014">DATEVALUE(VLOOKUP(A1014,Raw_Data!A1013:D3013,{2,3,4},0))</f>
        <v>45358</v>
      </c>
      <c r="C1014" s="2">
        <v>45359</v>
      </c>
      <c r="D1014" s="2">
        <v>45363</v>
      </c>
      <c r="E1014" s="1" t="s">
        <v>2542</v>
      </c>
      <c r="F1014" s="1" t="s">
        <v>69</v>
      </c>
      <c r="G1014" s="1" t="s">
        <v>70</v>
      </c>
      <c r="H1014" s="1" t="s">
        <v>71</v>
      </c>
      <c r="I1014" s="1" t="s">
        <v>117</v>
      </c>
      <c r="J1014" s="1">
        <v>1</v>
      </c>
      <c r="K1014" s="1">
        <v>0</v>
      </c>
      <c r="L1014" s="1">
        <f t="shared" si="137"/>
        <v>0</v>
      </c>
      <c r="M1014" s="1" t="s">
        <v>2619</v>
      </c>
      <c r="N1014" s="1" t="s">
        <v>93</v>
      </c>
      <c r="O1014" s="1" t="s">
        <v>64</v>
      </c>
      <c r="P1014" s="1" t="s">
        <v>32</v>
      </c>
      <c r="Q1014" s="1" t="s">
        <v>33</v>
      </c>
      <c r="R1014" s="1" t="s">
        <v>34</v>
      </c>
      <c r="S1014" s="1" t="s">
        <v>2620</v>
      </c>
      <c r="T1014" s="1">
        <v>4</v>
      </c>
      <c r="U1014" s="1" t="str">
        <f t="shared" si="135"/>
        <v>Keep</v>
      </c>
      <c r="V1014" s="1" t="str">
        <f t="shared" si="138"/>
        <v>Ok</v>
      </c>
      <c r="W1014" s="1" t="str">
        <f>IF(Raw_Data!K1014=0,"Missing","Valid")</f>
        <v>Missing</v>
      </c>
      <c r="X1014" s="3" t="str">
        <f t="shared" si="139"/>
        <v>OK</v>
      </c>
      <c r="Y1014" s="1" t="str">
        <f t="shared" si="140"/>
        <v>Fix</v>
      </c>
      <c r="Z1014" s="1" t="str">
        <f t="shared" si="141"/>
        <v>Ok</v>
      </c>
      <c r="AA1014" s="1">
        <f t="shared" si="136"/>
        <v>0</v>
      </c>
      <c r="AB1014" s="1" t="str">
        <f t="shared" si="142"/>
        <v>ok</v>
      </c>
      <c r="AC1014" s="1" t="str">
        <f t="shared" si="143"/>
        <v>Not Returned</v>
      </c>
    </row>
    <row r="1015" spans="1:29" x14ac:dyDescent="0.45">
      <c r="A1015" s="1" t="s">
        <v>1514</v>
      </c>
      <c r="B1015" s="2" cm="1">
        <f t="array" ref="B1015:D1015">DATEVALUE(VLOOKUP(A1015,Raw_Data!A1014:D3014,{2,3,4},0))</f>
        <v>45490</v>
      </c>
      <c r="C1015" s="2">
        <v>45492</v>
      </c>
      <c r="D1015" s="2">
        <v>45499</v>
      </c>
      <c r="E1015" s="1" t="s">
        <v>2596</v>
      </c>
      <c r="F1015" s="1" t="s">
        <v>2609</v>
      </c>
      <c r="G1015" s="1" t="s">
        <v>116</v>
      </c>
      <c r="H1015" s="1" t="s">
        <v>128</v>
      </c>
      <c r="I1015" s="1" t="s">
        <v>129</v>
      </c>
      <c r="J1015" s="1">
        <v>-1</v>
      </c>
      <c r="K1015" s="1">
        <v>1000</v>
      </c>
      <c r="L1015" s="1">
        <f t="shared" si="137"/>
        <v>-1000</v>
      </c>
      <c r="M1015" s="1" t="s">
        <v>63</v>
      </c>
      <c r="N1015" s="1" t="s">
        <v>93</v>
      </c>
      <c r="O1015" s="1" t="s">
        <v>31</v>
      </c>
      <c r="P1015" s="1" t="s">
        <v>32</v>
      </c>
      <c r="Q1015" s="1" t="s">
        <v>33</v>
      </c>
      <c r="R1015" s="1" t="s">
        <v>34</v>
      </c>
      <c r="S1015" s="1" t="s">
        <v>2620</v>
      </c>
      <c r="T1015" s="1">
        <v>7</v>
      </c>
      <c r="U1015" s="1" t="str">
        <f t="shared" si="135"/>
        <v>Keep</v>
      </c>
      <c r="V1015" s="1" t="str">
        <f t="shared" si="138"/>
        <v>Fix</v>
      </c>
      <c r="W1015" s="1" t="str">
        <f>IF(Raw_Data!K1015=0,"Missing","Valid")</f>
        <v>Valid</v>
      </c>
      <c r="X1015" s="3" t="str">
        <f t="shared" si="139"/>
        <v>OK</v>
      </c>
      <c r="Y1015" s="1" t="str">
        <f t="shared" si="140"/>
        <v>Ok</v>
      </c>
      <c r="Z1015" s="1" t="str">
        <f t="shared" si="141"/>
        <v>Ok</v>
      </c>
      <c r="AA1015" s="1">
        <f t="shared" si="136"/>
        <v>-1000</v>
      </c>
      <c r="AB1015" s="1" t="str">
        <f t="shared" si="142"/>
        <v>ok</v>
      </c>
      <c r="AC1015" s="1" t="str">
        <f t="shared" si="143"/>
        <v>Not Returned</v>
      </c>
    </row>
    <row r="1016" spans="1:29" x14ac:dyDescent="0.45">
      <c r="A1016" s="1" t="s">
        <v>1515</v>
      </c>
      <c r="B1016" s="2" cm="1">
        <f t="array" ref="B1016:D1016">DATEVALUE(VLOOKUP(A1016,Raw_Data!A1015:D3015,{2,3,4},0))</f>
        <v>45495</v>
      </c>
      <c r="C1016" s="2">
        <v>45497</v>
      </c>
      <c r="D1016" s="2">
        <v>45504</v>
      </c>
      <c r="E1016" s="1" t="s">
        <v>2550</v>
      </c>
      <c r="F1016" s="1" t="s">
        <v>53</v>
      </c>
      <c r="G1016" s="1" t="s">
        <v>54</v>
      </c>
      <c r="H1016" s="1" t="s">
        <v>128</v>
      </c>
      <c r="I1016" s="1" t="s">
        <v>129</v>
      </c>
      <c r="J1016" s="1">
        <v>2</v>
      </c>
      <c r="K1016" s="1">
        <v>0</v>
      </c>
      <c r="L1016" s="1">
        <f t="shared" si="137"/>
        <v>0</v>
      </c>
      <c r="M1016" s="1" t="s">
        <v>29</v>
      </c>
      <c r="N1016" s="1" t="s">
        <v>57</v>
      </c>
      <c r="O1016" s="1" t="s">
        <v>31</v>
      </c>
      <c r="P1016" s="1" t="s">
        <v>58</v>
      </c>
      <c r="Q1016" s="1" t="s">
        <v>45</v>
      </c>
      <c r="R1016" s="1" t="s">
        <v>34</v>
      </c>
      <c r="S1016" s="1" t="s">
        <v>2620</v>
      </c>
      <c r="T1016" s="1">
        <v>7</v>
      </c>
      <c r="U1016" s="1" t="str">
        <f t="shared" si="135"/>
        <v>Keep</v>
      </c>
      <c r="V1016" s="1" t="str">
        <f t="shared" si="138"/>
        <v>Ok</v>
      </c>
      <c r="W1016" s="1" t="str">
        <f>IF(Raw_Data!K1016=0,"Missing","Valid")</f>
        <v>Missing</v>
      </c>
      <c r="X1016" s="3" t="str">
        <f t="shared" si="139"/>
        <v>OK</v>
      </c>
      <c r="Y1016" s="1" t="str">
        <f t="shared" si="140"/>
        <v>Fix</v>
      </c>
      <c r="Z1016" s="1" t="str">
        <f t="shared" si="141"/>
        <v>Ok</v>
      </c>
      <c r="AA1016" s="1">
        <f t="shared" si="136"/>
        <v>0</v>
      </c>
      <c r="AB1016" s="1" t="str">
        <f t="shared" si="142"/>
        <v>ok</v>
      </c>
      <c r="AC1016" s="1" t="str">
        <f t="shared" si="143"/>
        <v>Not Returned</v>
      </c>
    </row>
    <row r="1017" spans="1:29" x14ac:dyDescent="0.45">
      <c r="A1017" s="1" t="s">
        <v>1516</v>
      </c>
      <c r="B1017" s="2" cm="1">
        <f t="array" ref="B1017:D1017">DATEVALUE(VLOOKUP(A1017,Raw_Data!A1016:D3016,{2,3,4},0))</f>
        <v>45435</v>
      </c>
      <c r="C1017" s="2">
        <v>45433</v>
      </c>
      <c r="D1017" s="2">
        <v>45437</v>
      </c>
      <c r="E1017" s="1" t="s">
        <v>2542</v>
      </c>
      <c r="F1017" s="1" t="s">
        <v>168</v>
      </c>
      <c r="G1017" s="1" t="s">
        <v>41</v>
      </c>
      <c r="H1017" s="1" t="s">
        <v>42</v>
      </c>
      <c r="I1017" s="1" t="s">
        <v>78</v>
      </c>
      <c r="J1017" s="1">
        <v>0</v>
      </c>
      <c r="K1017" s="1">
        <v>0</v>
      </c>
      <c r="L1017" s="1">
        <f t="shared" si="137"/>
        <v>0</v>
      </c>
      <c r="M1017" s="1" t="s">
        <v>56</v>
      </c>
      <c r="N1017" s="1" t="s">
        <v>93</v>
      </c>
      <c r="O1017" s="1" t="s">
        <v>79</v>
      </c>
      <c r="P1017" s="1" t="s">
        <v>32</v>
      </c>
      <c r="Q1017" s="1" t="s">
        <v>45</v>
      </c>
      <c r="R1017" s="1" t="s">
        <v>34</v>
      </c>
      <c r="S1017" s="1" t="s">
        <v>2620</v>
      </c>
      <c r="T1017" s="1">
        <v>4</v>
      </c>
      <c r="U1017" s="1" t="str">
        <f t="shared" si="135"/>
        <v>Keep</v>
      </c>
      <c r="V1017" s="1" t="str">
        <f t="shared" si="138"/>
        <v>Fix</v>
      </c>
      <c r="W1017" s="1" t="str">
        <f>IF(Raw_Data!K1017=0,"Missing","Valid")</f>
        <v>Missing</v>
      </c>
      <c r="X1017" s="3" t="str">
        <f t="shared" si="139"/>
        <v>Dispatch Error</v>
      </c>
      <c r="Y1017" s="1" t="str">
        <f t="shared" si="140"/>
        <v>Fix</v>
      </c>
      <c r="Z1017" s="1" t="str">
        <f t="shared" si="141"/>
        <v>Ok</v>
      </c>
      <c r="AA1017" s="1">
        <f t="shared" si="136"/>
        <v>0</v>
      </c>
      <c r="AB1017" s="1" t="str">
        <f t="shared" si="142"/>
        <v>ok</v>
      </c>
      <c r="AC1017" s="1" t="str">
        <f t="shared" si="143"/>
        <v>Not Returned</v>
      </c>
    </row>
    <row r="1018" spans="1:29" x14ac:dyDescent="0.45">
      <c r="A1018" s="1" t="s">
        <v>1517</v>
      </c>
      <c r="B1018" s="2" cm="1">
        <f t="array" ref="B1018:D1018">DATEVALUE(VLOOKUP(A1018,Raw_Data!A1017:D3017,{2,3,4},0))</f>
        <v>45450</v>
      </c>
      <c r="C1018" s="2">
        <v>45452</v>
      </c>
      <c r="D1018" s="2">
        <v>45451</v>
      </c>
      <c r="E1018" s="1" t="s">
        <v>2568</v>
      </c>
      <c r="F1018" s="1" t="s">
        <v>2606</v>
      </c>
      <c r="G1018" s="1" t="s">
        <v>26</v>
      </c>
      <c r="H1018" s="1" t="s">
        <v>27</v>
      </c>
      <c r="I1018" s="1" t="s">
        <v>84</v>
      </c>
      <c r="J1018" s="1">
        <v>1</v>
      </c>
      <c r="K1018" s="1">
        <v>1000</v>
      </c>
      <c r="L1018" s="1">
        <f t="shared" si="137"/>
        <v>1000</v>
      </c>
      <c r="M1018" s="1" t="s">
        <v>2619</v>
      </c>
      <c r="N1018" s="1" t="s">
        <v>57</v>
      </c>
      <c r="O1018" s="1" t="s">
        <v>31</v>
      </c>
      <c r="P1018" s="1" t="s">
        <v>85</v>
      </c>
      <c r="Q1018" s="1" t="s">
        <v>33</v>
      </c>
      <c r="R1018" s="1" t="s">
        <v>34</v>
      </c>
      <c r="S1018" s="1" t="s">
        <v>2620</v>
      </c>
      <c r="T1018" s="1">
        <v>-1</v>
      </c>
      <c r="U1018" s="1" t="str">
        <f t="shared" si="135"/>
        <v>Keep</v>
      </c>
      <c r="V1018" s="1" t="str">
        <f t="shared" si="138"/>
        <v>Ok</v>
      </c>
      <c r="W1018" s="1" t="str">
        <f>IF(Raw_Data!K1018=0,"Missing","Valid")</f>
        <v>Valid</v>
      </c>
      <c r="X1018" s="3" t="str">
        <f t="shared" si="139"/>
        <v>Delivery Before Dispatch</v>
      </c>
      <c r="Y1018" s="1" t="str">
        <f t="shared" si="140"/>
        <v>Ok</v>
      </c>
      <c r="Z1018" s="1" t="str">
        <f t="shared" si="141"/>
        <v>Ok</v>
      </c>
      <c r="AA1018" s="1">
        <f t="shared" si="136"/>
        <v>1000</v>
      </c>
      <c r="AB1018" s="1" t="str">
        <f t="shared" si="142"/>
        <v>ok</v>
      </c>
      <c r="AC1018" s="1" t="str">
        <f t="shared" si="143"/>
        <v>Not Returned</v>
      </c>
    </row>
    <row r="1019" spans="1:29" x14ac:dyDescent="0.45">
      <c r="A1019" s="1" t="s">
        <v>1518</v>
      </c>
      <c r="B1019" s="2" cm="1">
        <f t="array" ref="B1019:D1019">DATEVALUE(VLOOKUP(A1019,Raw_Data!A1018:D3018,{2,3,4},0))</f>
        <v>45631</v>
      </c>
      <c r="C1019" s="2">
        <v>45629</v>
      </c>
      <c r="D1019" s="2">
        <v>45631</v>
      </c>
      <c r="E1019" s="1" t="s">
        <v>2567</v>
      </c>
      <c r="F1019" s="1" t="s">
        <v>168</v>
      </c>
      <c r="G1019" s="1" t="s">
        <v>41</v>
      </c>
      <c r="H1019" s="1" t="s">
        <v>27</v>
      </c>
      <c r="I1019" s="1" t="s">
        <v>28</v>
      </c>
      <c r="J1019" s="1">
        <v>0</v>
      </c>
      <c r="K1019" s="1">
        <v>2000</v>
      </c>
      <c r="L1019" s="1">
        <f t="shared" si="137"/>
        <v>0</v>
      </c>
      <c r="M1019" s="1" t="s">
        <v>29</v>
      </c>
      <c r="N1019" s="1" t="s">
        <v>30</v>
      </c>
      <c r="O1019" s="1" t="s">
        <v>31</v>
      </c>
      <c r="P1019" s="1" t="s">
        <v>32</v>
      </c>
      <c r="Q1019" s="1" t="s">
        <v>33</v>
      </c>
      <c r="R1019" s="1" t="s">
        <v>34</v>
      </c>
      <c r="S1019" s="1" t="s">
        <v>2620</v>
      </c>
      <c r="T1019" s="1">
        <v>2</v>
      </c>
      <c r="U1019" s="1" t="str">
        <f t="shared" si="135"/>
        <v>Keep</v>
      </c>
      <c r="V1019" s="1" t="str">
        <f t="shared" si="138"/>
        <v>Fix</v>
      </c>
      <c r="W1019" s="1" t="str">
        <f>IF(Raw_Data!K1019=0,"Missing","Valid")</f>
        <v>Valid</v>
      </c>
      <c r="X1019" s="3" t="str">
        <f t="shared" si="139"/>
        <v>Dispatch Error</v>
      </c>
      <c r="Y1019" s="1" t="str">
        <f t="shared" si="140"/>
        <v>Ok</v>
      </c>
      <c r="Z1019" s="1" t="str">
        <f t="shared" si="141"/>
        <v>Ok</v>
      </c>
      <c r="AA1019" s="1">
        <f t="shared" si="136"/>
        <v>0</v>
      </c>
      <c r="AB1019" s="1" t="str">
        <f t="shared" si="142"/>
        <v>ok</v>
      </c>
      <c r="AC1019" s="1" t="str">
        <f t="shared" si="143"/>
        <v>Not Returned</v>
      </c>
    </row>
    <row r="1020" spans="1:29" x14ac:dyDescent="0.45">
      <c r="A1020" s="1" t="s">
        <v>1519</v>
      </c>
      <c r="B1020" s="2" cm="1">
        <f t="array" ref="B1020:D1020">DATEVALUE(VLOOKUP(A1020,Raw_Data!A1019:D3019,{2,3,4},0))</f>
        <v>45635</v>
      </c>
      <c r="C1020" s="2">
        <v>45635</v>
      </c>
      <c r="D1020" s="2">
        <v>45637</v>
      </c>
      <c r="E1020" s="1" t="s">
        <v>2539</v>
      </c>
      <c r="F1020" s="1" t="s">
        <v>2609</v>
      </c>
      <c r="G1020" s="1" t="s">
        <v>116</v>
      </c>
      <c r="H1020" s="1" t="s">
        <v>42</v>
      </c>
      <c r="I1020" s="1" t="s">
        <v>122</v>
      </c>
      <c r="J1020" s="1">
        <v>3</v>
      </c>
      <c r="K1020" s="1">
        <v>0</v>
      </c>
      <c r="L1020" s="1">
        <f t="shared" si="137"/>
        <v>0</v>
      </c>
      <c r="M1020" s="1" t="s">
        <v>29</v>
      </c>
      <c r="N1020" s="1" t="s">
        <v>57</v>
      </c>
      <c r="O1020" s="1" t="s">
        <v>44</v>
      </c>
      <c r="P1020" s="1" t="s">
        <v>58</v>
      </c>
      <c r="Q1020" s="1" t="s">
        <v>45</v>
      </c>
      <c r="R1020" s="1" t="s">
        <v>2620</v>
      </c>
      <c r="S1020" s="1" t="s">
        <v>2620</v>
      </c>
      <c r="T1020" s="1">
        <v>2</v>
      </c>
      <c r="U1020" s="1" t="str">
        <f t="shared" si="135"/>
        <v>Keep</v>
      </c>
      <c r="V1020" s="1" t="str">
        <f t="shared" si="138"/>
        <v>Ok</v>
      </c>
      <c r="W1020" s="1" t="str">
        <f>IF(Raw_Data!K1020=0,"Missing","Valid")</f>
        <v>Missing</v>
      </c>
      <c r="X1020" s="3" t="str">
        <f t="shared" si="139"/>
        <v>OK</v>
      </c>
      <c r="Y1020" s="1" t="str">
        <f t="shared" si="140"/>
        <v>Fix</v>
      </c>
      <c r="Z1020" s="1" t="str">
        <f t="shared" si="141"/>
        <v>Ok</v>
      </c>
      <c r="AA1020" s="1">
        <f t="shared" si="136"/>
        <v>0</v>
      </c>
      <c r="AB1020" s="1" t="str">
        <f t="shared" si="142"/>
        <v>ok</v>
      </c>
      <c r="AC1020" s="1" t="str">
        <f t="shared" si="143"/>
        <v>Not Returned</v>
      </c>
    </row>
    <row r="1021" spans="1:29" x14ac:dyDescent="0.45">
      <c r="A1021" s="1" t="s">
        <v>1520</v>
      </c>
      <c r="B1021" s="2" cm="1">
        <f t="array" ref="B1021:D1021">DATEVALUE(VLOOKUP(A1021,Raw_Data!A1020:D3020,{2,3,4},0))</f>
        <v>45382</v>
      </c>
      <c r="C1021" s="2">
        <v>45382</v>
      </c>
      <c r="D1021" s="2">
        <v>45387</v>
      </c>
      <c r="E1021" s="1" t="s">
        <v>2543</v>
      </c>
      <c r="F1021" s="1" t="s">
        <v>147</v>
      </c>
      <c r="G1021" s="1" t="s">
        <v>147</v>
      </c>
      <c r="H1021" s="1" t="s">
        <v>27</v>
      </c>
      <c r="I1021" s="1" t="s">
        <v>84</v>
      </c>
      <c r="J1021" s="1">
        <v>2</v>
      </c>
      <c r="K1021" s="1">
        <v>500</v>
      </c>
      <c r="L1021" s="1">
        <f t="shared" si="137"/>
        <v>1000</v>
      </c>
      <c r="M1021" s="1" t="s">
        <v>29</v>
      </c>
      <c r="N1021" s="1" t="s">
        <v>30</v>
      </c>
      <c r="O1021" s="1" t="s">
        <v>79</v>
      </c>
      <c r="P1021" s="1" t="s">
        <v>58</v>
      </c>
      <c r="Q1021" s="1" t="s">
        <v>45</v>
      </c>
      <c r="R1021" s="1" t="s">
        <v>34</v>
      </c>
      <c r="S1021" s="1" t="s">
        <v>2620</v>
      </c>
      <c r="T1021" s="1">
        <v>5</v>
      </c>
      <c r="U1021" s="1" t="str">
        <f t="shared" si="135"/>
        <v>Keep</v>
      </c>
      <c r="V1021" s="1" t="str">
        <f t="shared" si="138"/>
        <v>Ok</v>
      </c>
      <c r="W1021" s="1" t="str">
        <f>IF(Raw_Data!K1021=0,"Missing","Valid")</f>
        <v>Valid</v>
      </c>
      <c r="X1021" s="3" t="str">
        <f t="shared" si="139"/>
        <v>OK</v>
      </c>
      <c r="Y1021" s="1" t="str">
        <f t="shared" si="140"/>
        <v>Ok</v>
      </c>
      <c r="Z1021" s="1" t="str">
        <f t="shared" si="141"/>
        <v>Ok</v>
      </c>
      <c r="AA1021" s="1">
        <f t="shared" si="136"/>
        <v>1000</v>
      </c>
      <c r="AB1021" s="1" t="str">
        <f t="shared" si="142"/>
        <v>ok</v>
      </c>
      <c r="AC1021" s="1" t="str">
        <f t="shared" si="143"/>
        <v>Not Returned</v>
      </c>
    </row>
    <row r="1022" spans="1:29" x14ac:dyDescent="0.45">
      <c r="A1022" s="1" t="s">
        <v>1521</v>
      </c>
      <c r="B1022" s="2" cm="1">
        <f t="array" ref="B1022:D1022">DATEVALUE(VLOOKUP(A1022,Raw_Data!A1021:D3021,{2,3,4},0))</f>
        <v>45356</v>
      </c>
      <c r="C1022" s="2">
        <v>45355</v>
      </c>
      <c r="D1022" s="2">
        <v>45355</v>
      </c>
      <c r="E1022" s="1" t="s">
        <v>2564</v>
      </c>
      <c r="F1022" s="1" t="s">
        <v>2609</v>
      </c>
      <c r="G1022" s="1" t="s">
        <v>116</v>
      </c>
      <c r="H1022" s="1" t="s">
        <v>71</v>
      </c>
      <c r="I1022" s="1" t="s">
        <v>117</v>
      </c>
      <c r="J1022" s="1">
        <v>1</v>
      </c>
      <c r="K1022" s="1">
        <v>500</v>
      </c>
      <c r="L1022" s="1">
        <f t="shared" si="137"/>
        <v>500</v>
      </c>
      <c r="M1022" s="1" t="s">
        <v>56</v>
      </c>
      <c r="N1022" s="1" t="s">
        <v>57</v>
      </c>
      <c r="O1022" s="1" t="s">
        <v>44</v>
      </c>
      <c r="P1022" s="1" t="s">
        <v>32</v>
      </c>
      <c r="Q1022" s="1" t="s">
        <v>45</v>
      </c>
      <c r="R1022" s="1" t="s">
        <v>2620</v>
      </c>
      <c r="S1022" s="1" t="s">
        <v>2620</v>
      </c>
      <c r="T1022" s="1">
        <v>0</v>
      </c>
      <c r="U1022" s="1" t="str">
        <f t="shared" si="135"/>
        <v>Keep</v>
      </c>
      <c r="V1022" s="1" t="str">
        <f t="shared" si="138"/>
        <v>Ok</v>
      </c>
      <c r="W1022" s="1" t="str">
        <f>IF(Raw_Data!K1022=0,"Missing","Valid")</f>
        <v>Valid</v>
      </c>
      <c r="X1022" s="3" t="str">
        <f t="shared" si="139"/>
        <v>Dispatch Error</v>
      </c>
      <c r="Y1022" s="1" t="str">
        <f t="shared" si="140"/>
        <v>Ok</v>
      </c>
      <c r="Z1022" s="1" t="str">
        <f t="shared" si="141"/>
        <v>Ok</v>
      </c>
      <c r="AA1022" s="1">
        <f t="shared" si="136"/>
        <v>500</v>
      </c>
      <c r="AB1022" s="1" t="str">
        <f t="shared" si="142"/>
        <v>ok</v>
      </c>
      <c r="AC1022" s="1" t="str">
        <f t="shared" si="143"/>
        <v>Not Returned</v>
      </c>
    </row>
    <row r="1023" spans="1:29" x14ac:dyDescent="0.45">
      <c r="A1023" s="1" t="s">
        <v>1522</v>
      </c>
      <c r="B1023" s="2" cm="1">
        <f t="array" ref="B1023:D1023">DATEVALUE(VLOOKUP(A1023,Raw_Data!A1022:D3022,{2,3,4},0))</f>
        <v>45451</v>
      </c>
      <c r="C1023" s="2">
        <v>45453</v>
      </c>
      <c r="D1023" s="2">
        <v>45460</v>
      </c>
      <c r="E1023" s="1" t="s">
        <v>2599</v>
      </c>
      <c r="F1023" s="1" t="s">
        <v>147</v>
      </c>
      <c r="G1023" s="1" t="s">
        <v>147</v>
      </c>
      <c r="H1023" s="1" t="s">
        <v>71</v>
      </c>
      <c r="I1023" s="1" t="s">
        <v>72</v>
      </c>
      <c r="J1023" s="1">
        <v>2</v>
      </c>
      <c r="K1023" s="1">
        <v>500</v>
      </c>
      <c r="L1023" s="1">
        <f t="shared" si="137"/>
        <v>1000</v>
      </c>
      <c r="M1023" s="1" t="s">
        <v>56</v>
      </c>
      <c r="N1023" s="1" t="s">
        <v>57</v>
      </c>
      <c r="O1023" s="1" t="s">
        <v>79</v>
      </c>
      <c r="P1023" s="1" t="s">
        <v>85</v>
      </c>
      <c r="Q1023" s="1" t="s">
        <v>33</v>
      </c>
      <c r="R1023" s="1" t="s">
        <v>34</v>
      </c>
      <c r="S1023" s="1" t="s">
        <v>2620</v>
      </c>
      <c r="T1023" s="1">
        <v>7</v>
      </c>
      <c r="U1023" s="1" t="str">
        <f t="shared" si="135"/>
        <v>Keep</v>
      </c>
      <c r="V1023" s="1" t="str">
        <f t="shared" si="138"/>
        <v>Ok</v>
      </c>
      <c r="W1023" s="1" t="str">
        <f>IF(Raw_Data!K1023=0,"Missing","Valid")</f>
        <v>Valid</v>
      </c>
      <c r="X1023" s="3" t="str">
        <f t="shared" si="139"/>
        <v>OK</v>
      </c>
      <c r="Y1023" s="1" t="str">
        <f t="shared" si="140"/>
        <v>Ok</v>
      </c>
      <c r="Z1023" s="1" t="str">
        <f t="shared" si="141"/>
        <v>Ok</v>
      </c>
      <c r="AA1023" s="1">
        <f t="shared" si="136"/>
        <v>1000</v>
      </c>
      <c r="AB1023" s="1" t="str">
        <f t="shared" si="142"/>
        <v>ok</v>
      </c>
      <c r="AC1023" s="1" t="str">
        <f t="shared" si="143"/>
        <v>Not Returned</v>
      </c>
    </row>
    <row r="1024" spans="1:29" x14ac:dyDescent="0.45">
      <c r="A1024" s="1" t="s">
        <v>1523</v>
      </c>
      <c r="B1024" s="2" cm="1">
        <f t="array" ref="B1024:D1024">DATEVALUE(VLOOKUP(A1024,Raw_Data!A1023:D3023,{2,3,4},0))</f>
        <v>45509</v>
      </c>
      <c r="C1024" s="2">
        <v>45512</v>
      </c>
      <c r="D1024" s="2">
        <v>45519</v>
      </c>
      <c r="E1024" s="1" t="s">
        <v>2569</v>
      </c>
      <c r="F1024" s="1" t="s">
        <v>2608</v>
      </c>
      <c r="G1024" s="1" t="s">
        <v>41</v>
      </c>
      <c r="H1024" s="1" t="s">
        <v>27</v>
      </c>
      <c r="I1024" s="1" t="s">
        <v>28</v>
      </c>
      <c r="J1024" s="1">
        <v>1</v>
      </c>
      <c r="K1024" s="1">
        <v>100</v>
      </c>
      <c r="L1024" s="1">
        <f t="shared" si="137"/>
        <v>100</v>
      </c>
      <c r="M1024" s="1" t="s">
        <v>56</v>
      </c>
      <c r="N1024" s="1" t="s">
        <v>57</v>
      </c>
      <c r="O1024" s="1" t="s">
        <v>44</v>
      </c>
      <c r="P1024" s="1" t="s">
        <v>32</v>
      </c>
      <c r="Q1024" s="1" t="s">
        <v>33</v>
      </c>
      <c r="R1024" s="1" t="s">
        <v>34</v>
      </c>
      <c r="S1024" s="1" t="s">
        <v>2620</v>
      </c>
      <c r="T1024" s="1">
        <v>7</v>
      </c>
      <c r="U1024" s="1" t="str">
        <f t="shared" si="135"/>
        <v>Keep</v>
      </c>
      <c r="V1024" s="1" t="str">
        <f t="shared" si="138"/>
        <v>Ok</v>
      </c>
      <c r="W1024" s="1" t="str">
        <f>IF(Raw_Data!K1024=0,"Missing","Valid")</f>
        <v>Valid</v>
      </c>
      <c r="X1024" s="3" t="str">
        <f t="shared" si="139"/>
        <v>OK</v>
      </c>
      <c r="Y1024" s="1" t="str">
        <f t="shared" si="140"/>
        <v>Ok</v>
      </c>
      <c r="Z1024" s="1" t="str">
        <f t="shared" si="141"/>
        <v>Ok</v>
      </c>
      <c r="AA1024" s="1">
        <f t="shared" si="136"/>
        <v>100</v>
      </c>
      <c r="AB1024" s="1" t="str">
        <f t="shared" si="142"/>
        <v>ok</v>
      </c>
      <c r="AC1024" s="1" t="str">
        <f t="shared" si="143"/>
        <v>Not Returned</v>
      </c>
    </row>
    <row r="1025" spans="1:29" x14ac:dyDescent="0.45">
      <c r="A1025" s="1" t="s">
        <v>1524</v>
      </c>
      <c r="B1025" s="2" cm="1">
        <f t="array" ref="B1025:D1025">DATEVALUE(VLOOKUP(A1025,Raw_Data!A1024:D3024,{2,3,4},0))</f>
        <v>45656</v>
      </c>
      <c r="C1025" s="2">
        <v>45657</v>
      </c>
      <c r="D1025" s="2">
        <v>45657</v>
      </c>
      <c r="E1025" s="1" t="s">
        <v>2598</v>
      </c>
      <c r="F1025" s="1" t="s">
        <v>53</v>
      </c>
      <c r="G1025" s="1" t="s">
        <v>54</v>
      </c>
      <c r="H1025" s="1" t="s">
        <v>71</v>
      </c>
      <c r="I1025" s="1" t="s">
        <v>92</v>
      </c>
      <c r="J1025" s="1">
        <v>2</v>
      </c>
      <c r="K1025" s="1">
        <v>500</v>
      </c>
      <c r="L1025" s="1">
        <f t="shared" si="137"/>
        <v>1000</v>
      </c>
      <c r="M1025" s="1" t="s">
        <v>29</v>
      </c>
      <c r="N1025" s="1" t="s">
        <v>57</v>
      </c>
      <c r="O1025" s="1" t="s">
        <v>31</v>
      </c>
      <c r="P1025" s="1" t="s">
        <v>85</v>
      </c>
      <c r="Q1025" s="1" t="s">
        <v>45</v>
      </c>
      <c r="R1025" s="1" t="s">
        <v>2620</v>
      </c>
      <c r="S1025" s="1" t="s">
        <v>2620</v>
      </c>
      <c r="T1025" s="1">
        <v>0</v>
      </c>
      <c r="U1025" s="1" t="str">
        <f t="shared" si="135"/>
        <v>Keep</v>
      </c>
      <c r="V1025" s="1" t="str">
        <f t="shared" si="138"/>
        <v>Ok</v>
      </c>
      <c r="W1025" s="1" t="str">
        <f>IF(Raw_Data!K1025=0,"Missing","Valid")</f>
        <v>Valid</v>
      </c>
      <c r="X1025" s="3" t="str">
        <f t="shared" si="139"/>
        <v>OK</v>
      </c>
      <c r="Y1025" s="1" t="str">
        <f t="shared" si="140"/>
        <v>Ok</v>
      </c>
      <c r="Z1025" s="1" t="str">
        <f t="shared" si="141"/>
        <v>Ok</v>
      </c>
      <c r="AA1025" s="1">
        <f t="shared" si="136"/>
        <v>1000</v>
      </c>
      <c r="AB1025" s="1" t="str">
        <f t="shared" si="142"/>
        <v>ok</v>
      </c>
      <c r="AC1025" s="1" t="str">
        <f t="shared" si="143"/>
        <v>Not Returned</v>
      </c>
    </row>
    <row r="1026" spans="1:29" x14ac:dyDescent="0.45">
      <c r="A1026" s="1" t="s">
        <v>1525</v>
      </c>
      <c r="B1026" s="2" cm="1">
        <f t="array" ref="B1026:D1026">DATEVALUE(VLOOKUP(A1026,Raw_Data!A1025:D3025,{2,3,4},0))</f>
        <v>45423</v>
      </c>
      <c r="C1026" s="2">
        <v>45423</v>
      </c>
      <c r="D1026" s="2">
        <v>45422</v>
      </c>
      <c r="E1026" s="1" t="s">
        <v>2527</v>
      </c>
      <c r="F1026" s="1" t="s">
        <v>168</v>
      </c>
      <c r="G1026" s="1" t="s">
        <v>41</v>
      </c>
      <c r="H1026" s="1" t="s">
        <v>71</v>
      </c>
      <c r="I1026" s="1" t="s">
        <v>72</v>
      </c>
      <c r="J1026" s="1">
        <v>0</v>
      </c>
      <c r="K1026" s="1">
        <v>500</v>
      </c>
      <c r="L1026" s="1">
        <f t="shared" si="137"/>
        <v>0</v>
      </c>
      <c r="M1026" s="1" t="s">
        <v>63</v>
      </c>
      <c r="N1026" s="1" t="s">
        <v>30</v>
      </c>
      <c r="O1026" s="1" t="s">
        <v>79</v>
      </c>
      <c r="P1026" s="1" t="s">
        <v>32</v>
      </c>
      <c r="Q1026" s="1" t="s">
        <v>45</v>
      </c>
      <c r="R1026" s="1" t="s">
        <v>46</v>
      </c>
      <c r="S1026" s="1" t="s">
        <v>2621</v>
      </c>
      <c r="T1026" s="1">
        <v>-1</v>
      </c>
      <c r="U1026" s="1" t="str">
        <f t="shared" ref="U1026:U1089" si="144">IF(COUNTIF(A1026:A3025,A1026)=1,"Keep","Duplicate")</f>
        <v>Keep</v>
      </c>
      <c r="V1026" s="1" t="str">
        <f t="shared" si="138"/>
        <v>Fix</v>
      </c>
      <c r="W1026" s="1" t="str">
        <f>IF(Raw_Data!K1026=0,"Missing","Valid")</f>
        <v>Valid</v>
      </c>
      <c r="X1026" s="3" t="str">
        <f t="shared" si="139"/>
        <v>Delivery Before Order</v>
      </c>
      <c r="Y1026" s="1" t="str">
        <f t="shared" si="140"/>
        <v>Ok</v>
      </c>
      <c r="Z1026" s="1" t="str">
        <f t="shared" si="141"/>
        <v>Ok</v>
      </c>
      <c r="AA1026" s="1">
        <f t="shared" ref="AA1026:AA1089" si="145">IF(OR(L1026="",L1026&lt;&gt;J1026*K1026),J1026*K1026,L1026)</f>
        <v>0</v>
      </c>
      <c r="AB1026" s="1" t="str">
        <f t="shared" si="142"/>
        <v>ok</v>
      </c>
      <c r="AC1026" s="1" t="str">
        <f t="shared" si="143"/>
        <v>Unknwon</v>
      </c>
    </row>
    <row r="1027" spans="1:29" x14ac:dyDescent="0.45">
      <c r="A1027" s="1" t="s">
        <v>1526</v>
      </c>
      <c r="B1027" s="2" cm="1">
        <f t="array" ref="B1027:D1027">DATEVALUE(VLOOKUP(A1027,Raw_Data!A1026:D3026,{2,3,4},0))</f>
        <v>45479</v>
      </c>
      <c r="C1027" s="2">
        <v>45477</v>
      </c>
      <c r="D1027" s="2">
        <v>45478</v>
      </c>
      <c r="E1027" s="1" t="s">
        <v>2599</v>
      </c>
      <c r="F1027" s="1" t="s">
        <v>53</v>
      </c>
      <c r="G1027" s="1" t="s">
        <v>54</v>
      </c>
      <c r="H1027" s="1" t="s">
        <v>42</v>
      </c>
      <c r="I1027" s="1" t="s">
        <v>122</v>
      </c>
      <c r="J1027" s="1">
        <v>1</v>
      </c>
      <c r="K1027" s="1">
        <v>2000</v>
      </c>
      <c r="L1027" s="1">
        <f t="shared" ref="L1027:L1090" si="146">J1027*K1027</f>
        <v>2000</v>
      </c>
      <c r="M1027" s="1" t="s">
        <v>56</v>
      </c>
      <c r="N1027" s="1" t="s">
        <v>93</v>
      </c>
      <c r="O1027" s="1" t="s">
        <v>44</v>
      </c>
      <c r="P1027" s="1" t="s">
        <v>85</v>
      </c>
      <c r="Q1027" s="1" t="s">
        <v>45</v>
      </c>
      <c r="R1027" s="1" t="s">
        <v>46</v>
      </c>
      <c r="S1027" s="1" t="s">
        <v>2621</v>
      </c>
      <c r="T1027" s="1">
        <v>1</v>
      </c>
      <c r="U1027" s="1" t="str">
        <f t="shared" si="144"/>
        <v>Keep</v>
      </c>
      <c r="V1027" s="1" t="str">
        <f t="shared" ref="V1027:V1090" si="147">IF(J1027&lt;=0,"Fix","Ok")</f>
        <v>Ok</v>
      </c>
      <c r="W1027" s="1" t="str">
        <f>IF(Raw_Data!K1027=0,"Missing","Valid")</f>
        <v>Valid</v>
      </c>
      <c r="X1027" s="3" t="str">
        <f t="shared" ref="X1027:X1090" si="148">IF(C1027&lt;B1027,"Dispatch Error",IF(D1027&lt;B1027,"Delivery Before Order",IF(D1027&lt;C1027,"Delivery Before Dispatch","OK")))</f>
        <v>Dispatch Error</v>
      </c>
      <c r="Y1027" s="1" t="str">
        <f t="shared" ref="Y1027:Y1090" si="149">IF(K1027&lt;=0,"Fix","Ok")</f>
        <v>Ok</v>
      </c>
      <c r="Z1027" s="1" t="str">
        <f t="shared" ref="Z1027:Z1090" si="150">IF(L1027="","Blank",IF(L1027=J1027*K1027,"Ok","Wrong"))</f>
        <v>Ok</v>
      </c>
      <c r="AA1027" s="1">
        <f t="shared" si="145"/>
        <v>2000</v>
      </c>
      <c r="AB1027" s="1" t="str">
        <f t="shared" ref="AB1027:AB1090" si="151">IF(M1027="","Missing","ok")</f>
        <v>ok</v>
      </c>
      <c r="AC1027" s="1" t="str">
        <f t="shared" ref="AC1027:AC1090" si="152">IF(R1027="No","Not Returned",IF(R1027="Yes",IF(S1027="","Unknown",S1027),IF(L1027&lt;0,"Wrong",IF(OR(O1027="Delayed",O1027="In Transit",O1027="On Time"),"Not Returned",""))))</f>
        <v>Unknwon</v>
      </c>
    </row>
    <row r="1028" spans="1:29" x14ac:dyDescent="0.45">
      <c r="A1028" s="1" t="s">
        <v>1527</v>
      </c>
      <c r="B1028" s="2" cm="1">
        <f t="array" ref="B1028:D1028">DATEVALUE(VLOOKUP(A1028,Raw_Data!A1027:D3027,{2,3,4},0))</f>
        <v>45327</v>
      </c>
      <c r="C1028" s="2">
        <v>45328</v>
      </c>
      <c r="D1028" s="2">
        <v>45328</v>
      </c>
      <c r="E1028" s="1" t="s">
        <v>2584</v>
      </c>
      <c r="F1028" s="1" t="s">
        <v>2606</v>
      </c>
      <c r="G1028" s="1" t="s">
        <v>26</v>
      </c>
      <c r="H1028" s="1" t="s">
        <v>71</v>
      </c>
      <c r="I1028" s="1" t="s">
        <v>117</v>
      </c>
      <c r="J1028" s="1">
        <v>1</v>
      </c>
      <c r="K1028" s="1">
        <v>0</v>
      </c>
      <c r="L1028" s="1">
        <f t="shared" si="146"/>
        <v>0</v>
      </c>
      <c r="M1028" s="1" t="s">
        <v>63</v>
      </c>
      <c r="N1028" s="1" t="s">
        <v>57</v>
      </c>
      <c r="O1028" s="1" t="s">
        <v>31</v>
      </c>
      <c r="P1028" s="1" t="s">
        <v>85</v>
      </c>
      <c r="Q1028" s="1" t="s">
        <v>45</v>
      </c>
      <c r="R1028" s="1" t="s">
        <v>34</v>
      </c>
      <c r="S1028" s="1" t="s">
        <v>2620</v>
      </c>
      <c r="T1028" s="1">
        <v>0</v>
      </c>
      <c r="U1028" s="1" t="str">
        <f t="shared" si="144"/>
        <v>Keep</v>
      </c>
      <c r="V1028" s="1" t="str">
        <f t="shared" si="147"/>
        <v>Ok</v>
      </c>
      <c r="W1028" s="1" t="str">
        <f>IF(Raw_Data!K1028=0,"Missing","Valid")</f>
        <v>Missing</v>
      </c>
      <c r="X1028" s="3" t="str">
        <f t="shared" si="148"/>
        <v>OK</v>
      </c>
      <c r="Y1028" s="1" t="str">
        <f t="shared" si="149"/>
        <v>Fix</v>
      </c>
      <c r="Z1028" s="1" t="str">
        <f t="shared" si="150"/>
        <v>Ok</v>
      </c>
      <c r="AA1028" s="1">
        <f t="shared" si="145"/>
        <v>0</v>
      </c>
      <c r="AB1028" s="1" t="str">
        <f t="shared" si="151"/>
        <v>ok</v>
      </c>
      <c r="AC1028" s="1" t="str">
        <f t="shared" si="152"/>
        <v>Not Returned</v>
      </c>
    </row>
    <row r="1029" spans="1:29" x14ac:dyDescent="0.45">
      <c r="A1029" s="1" t="s">
        <v>1528</v>
      </c>
      <c r="B1029" s="2" cm="1">
        <f t="array" ref="B1029:D1029">DATEVALUE(VLOOKUP(A1029,Raw_Data!A1028:D3028,{2,3,4},0))</f>
        <v>45555</v>
      </c>
      <c r="C1029" s="2">
        <v>45556</v>
      </c>
      <c r="D1029" s="2">
        <v>45562</v>
      </c>
      <c r="E1029" s="1" t="s">
        <v>2547</v>
      </c>
      <c r="F1029" s="1" t="s">
        <v>69</v>
      </c>
      <c r="G1029" s="1" t="s">
        <v>70</v>
      </c>
      <c r="H1029" s="1" t="s">
        <v>42</v>
      </c>
      <c r="I1029" s="1" t="s">
        <v>78</v>
      </c>
      <c r="J1029" s="1">
        <v>0</v>
      </c>
      <c r="K1029" s="1">
        <v>100</v>
      </c>
      <c r="L1029" s="1">
        <f t="shared" si="146"/>
        <v>0</v>
      </c>
      <c r="M1029" s="1" t="s">
        <v>29</v>
      </c>
      <c r="N1029" s="1" t="s">
        <v>57</v>
      </c>
      <c r="O1029" s="1" t="s">
        <v>31</v>
      </c>
      <c r="P1029" s="1" t="s">
        <v>85</v>
      </c>
      <c r="Q1029" s="1" t="s">
        <v>45</v>
      </c>
      <c r="R1029" s="1" t="s">
        <v>46</v>
      </c>
      <c r="S1029" s="1" t="s">
        <v>47</v>
      </c>
      <c r="T1029" s="1">
        <v>6</v>
      </c>
      <c r="U1029" s="1" t="str">
        <f t="shared" si="144"/>
        <v>Keep</v>
      </c>
      <c r="V1029" s="1" t="str">
        <f t="shared" si="147"/>
        <v>Fix</v>
      </c>
      <c r="W1029" s="1" t="str">
        <f>IF(Raw_Data!K1029=0,"Missing","Valid")</f>
        <v>Valid</v>
      </c>
      <c r="X1029" s="3" t="str">
        <f t="shared" si="148"/>
        <v>OK</v>
      </c>
      <c r="Y1029" s="1" t="str">
        <f t="shared" si="149"/>
        <v>Ok</v>
      </c>
      <c r="Z1029" s="1" t="str">
        <f t="shared" si="150"/>
        <v>Ok</v>
      </c>
      <c r="AA1029" s="1">
        <f t="shared" si="145"/>
        <v>0</v>
      </c>
      <c r="AB1029" s="1" t="str">
        <f t="shared" si="151"/>
        <v>ok</v>
      </c>
      <c r="AC1029" s="1" t="str">
        <f t="shared" si="152"/>
        <v>Late Delivery</v>
      </c>
    </row>
    <row r="1030" spans="1:29" x14ac:dyDescent="0.45">
      <c r="A1030" s="1" t="s">
        <v>1529</v>
      </c>
      <c r="B1030" s="2" cm="1">
        <f t="array" ref="B1030:D1030">DATEVALUE(VLOOKUP(A1030,Raw_Data!A1029:D3029,{2,3,4},0))</f>
        <v>45603</v>
      </c>
      <c r="C1030" s="2">
        <v>45606</v>
      </c>
      <c r="D1030" s="2">
        <v>45607</v>
      </c>
      <c r="E1030" s="1" t="s">
        <v>2567</v>
      </c>
      <c r="F1030" s="1" t="s">
        <v>168</v>
      </c>
      <c r="G1030" s="1" t="s">
        <v>41</v>
      </c>
      <c r="H1030" s="1" t="s">
        <v>42</v>
      </c>
      <c r="I1030" s="1" t="s">
        <v>78</v>
      </c>
      <c r="J1030" s="1">
        <v>3</v>
      </c>
      <c r="K1030" s="1">
        <v>2000</v>
      </c>
      <c r="L1030" s="1">
        <f t="shared" si="146"/>
        <v>6000</v>
      </c>
      <c r="M1030" s="1" t="s">
        <v>2619</v>
      </c>
      <c r="N1030" s="1" t="s">
        <v>57</v>
      </c>
      <c r="O1030" s="1" t="s">
        <v>79</v>
      </c>
      <c r="P1030" s="1" t="s">
        <v>58</v>
      </c>
      <c r="Q1030" s="1" t="s">
        <v>45</v>
      </c>
      <c r="R1030" s="1" t="s">
        <v>2620</v>
      </c>
      <c r="S1030" s="1" t="s">
        <v>2620</v>
      </c>
      <c r="T1030" s="1">
        <v>1</v>
      </c>
      <c r="U1030" s="1" t="str">
        <f t="shared" si="144"/>
        <v>Keep</v>
      </c>
      <c r="V1030" s="1" t="str">
        <f t="shared" si="147"/>
        <v>Ok</v>
      </c>
      <c r="W1030" s="1" t="str">
        <f>IF(Raw_Data!K1030=0,"Missing","Valid")</f>
        <v>Valid</v>
      </c>
      <c r="X1030" s="3" t="str">
        <f t="shared" si="148"/>
        <v>OK</v>
      </c>
      <c r="Y1030" s="1" t="str">
        <f t="shared" si="149"/>
        <v>Ok</v>
      </c>
      <c r="Z1030" s="1" t="str">
        <f t="shared" si="150"/>
        <v>Ok</v>
      </c>
      <c r="AA1030" s="1">
        <f t="shared" si="145"/>
        <v>6000</v>
      </c>
      <c r="AB1030" s="1" t="str">
        <f t="shared" si="151"/>
        <v>ok</v>
      </c>
      <c r="AC1030" s="1" t="str">
        <f t="shared" si="152"/>
        <v>Not Returned</v>
      </c>
    </row>
    <row r="1031" spans="1:29" x14ac:dyDescent="0.45">
      <c r="A1031" s="1" t="s">
        <v>1530</v>
      </c>
      <c r="B1031" s="2" cm="1">
        <f t="array" ref="B1031:D1031">DATEVALUE(VLOOKUP(A1031,Raw_Data!A1030:D3030,{2,3,4},0))</f>
        <v>45614</v>
      </c>
      <c r="C1031" s="2">
        <v>45617</v>
      </c>
      <c r="D1031" s="2">
        <v>45618</v>
      </c>
      <c r="E1031" s="1" t="s">
        <v>2602</v>
      </c>
      <c r="F1031" s="1" t="s">
        <v>2609</v>
      </c>
      <c r="G1031" s="1" t="s">
        <v>116</v>
      </c>
      <c r="H1031" s="1" t="s">
        <v>71</v>
      </c>
      <c r="I1031" s="1" t="s">
        <v>92</v>
      </c>
      <c r="J1031" s="1">
        <v>0</v>
      </c>
      <c r="K1031" s="1">
        <v>500</v>
      </c>
      <c r="L1031" s="1">
        <f t="shared" si="146"/>
        <v>0</v>
      </c>
      <c r="M1031" s="1" t="s">
        <v>63</v>
      </c>
      <c r="N1031" s="1" t="s">
        <v>57</v>
      </c>
      <c r="O1031" s="1" t="s">
        <v>31</v>
      </c>
      <c r="P1031" s="1" t="s">
        <v>58</v>
      </c>
      <c r="Q1031" s="1" t="s">
        <v>33</v>
      </c>
      <c r="R1031" s="1" t="s">
        <v>2620</v>
      </c>
      <c r="S1031" s="1" t="s">
        <v>2620</v>
      </c>
      <c r="T1031" s="1">
        <v>1</v>
      </c>
      <c r="U1031" s="1" t="str">
        <f t="shared" si="144"/>
        <v>Keep</v>
      </c>
      <c r="V1031" s="1" t="str">
        <f t="shared" si="147"/>
        <v>Fix</v>
      </c>
      <c r="W1031" s="1" t="str">
        <f>IF(Raw_Data!K1031=0,"Missing","Valid")</f>
        <v>Valid</v>
      </c>
      <c r="X1031" s="3" t="str">
        <f t="shared" si="148"/>
        <v>OK</v>
      </c>
      <c r="Y1031" s="1" t="str">
        <f t="shared" si="149"/>
        <v>Ok</v>
      </c>
      <c r="Z1031" s="1" t="str">
        <f t="shared" si="150"/>
        <v>Ok</v>
      </c>
      <c r="AA1031" s="1">
        <f t="shared" si="145"/>
        <v>0</v>
      </c>
      <c r="AB1031" s="1" t="str">
        <f t="shared" si="151"/>
        <v>ok</v>
      </c>
      <c r="AC1031" s="1" t="str">
        <f t="shared" si="152"/>
        <v>Not Returned</v>
      </c>
    </row>
    <row r="1032" spans="1:29" x14ac:dyDescent="0.45">
      <c r="A1032" s="1" t="s">
        <v>1531</v>
      </c>
      <c r="B1032" s="2" cm="1">
        <f t="array" ref="B1032:D1032">DATEVALUE(VLOOKUP(A1032,Raw_Data!A1031:D3031,{2,3,4},0))</f>
        <v>45328</v>
      </c>
      <c r="C1032" s="2">
        <v>45328</v>
      </c>
      <c r="D1032" s="2">
        <v>45328</v>
      </c>
      <c r="E1032" s="1" t="s">
        <v>2603</v>
      </c>
      <c r="F1032" s="1" t="s">
        <v>2606</v>
      </c>
      <c r="G1032" s="1" t="s">
        <v>26</v>
      </c>
      <c r="H1032" s="1" t="s">
        <v>71</v>
      </c>
      <c r="I1032" s="1" t="s">
        <v>92</v>
      </c>
      <c r="J1032" s="1">
        <v>3</v>
      </c>
      <c r="K1032" s="1">
        <v>2000</v>
      </c>
      <c r="L1032" s="1">
        <f t="shared" si="146"/>
        <v>6000</v>
      </c>
      <c r="M1032" s="1" t="s">
        <v>2619</v>
      </c>
      <c r="N1032" s="1" t="s">
        <v>30</v>
      </c>
      <c r="O1032" s="1" t="s">
        <v>79</v>
      </c>
      <c r="P1032" s="1" t="s">
        <v>58</v>
      </c>
      <c r="Q1032" s="1" t="s">
        <v>45</v>
      </c>
      <c r="R1032" s="1" t="s">
        <v>34</v>
      </c>
      <c r="S1032" s="1" t="s">
        <v>2620</v>
      </c>
      <c r="T1032" s="1">
        <v>0</v>
      </c>
      <c r="U1032" s="1" t="str">
        <f t="shared" si="144"/>
        <v>Keep</v>
      </c>
      <c r="V1032" s="1" t="str">
        <f t="shared" si="147"/>
        <v>Ok</v>
      </c>
      <c r="W1032" s="1" t="str">
        <f>IF(Raw_Data!K1032=0,"Missing","Valid")</f>
        <v>Valid</v>
      </c>
      <c r="X1032" s="3" t="str">
        <f t="shared" si="148"/>
        <v>OK</v>
      </c>
      <c r="Y1032" s="1" t="str">
        <f t="shared" si="149"/>
        <v>Ok</v>
      </c>
      <c r="Z1032" s="1" t="str">
        <f t="shared" si="150"/>
        <v>Ok</v>
      </c>
      <c r="AA1032" s="1">
        <f t="shared" si="145"/>
        <v>6000</v>
      </c>
      <c r="AB1032" s="1" t="str">
        <f t="shared" si="151"/>
        <v>ok</v>
      </c>
      <c r="AC1032" s="1" t="str">
        <f t="shared" si="152"/>
        <v>Not Returned</v>
      </c>
    </row>
    <row r="1033" spans="1:29" x14ac:dyDescent="0.45">
      <c r="A1033" s="1" t="s">
        <v>1532</v>
      </c>
      <c r="B1033" s="2" cm="1">
        <f t="array" ref="B1033:D1033">DATEVALUE(VLOOKUP(A1033,Raw_Data!A1032:D3032,{2,3,4},0))</f>
        <v>45444</v>
      </c>
      <c r="C1033" s="2">
        <v>45446</v>
      </c>
      <c r="D1033" s="2">
        <v>45451</v>
      </c>
      <c r="E1033" s="1" t="s">
        <v>2573</v>
      </c>
      <c r="F1033" s="1" t="s">
        <v>2609</v>
      </c>
      <c r="G1033" s="1" t="s">
        <v>116</v>
      </c>
      <c r="H1033" s="1" t="s">
        <v>128</v>
      </c>
      <c r="I1033" s="1" t="s">
        <v>129</v>
      </c>
      <c r="J1033" s="1">
        <v>0</v>
      </c>
      <c r="K1033" s="1">
        <v>100</v>
      </c>
      <c r="L1033" s="1">
        <f t="shared" si="146"/>
        <v>0</v>
      </c>
      <c r="M1033" s="1" t="s">
        <v>56</v>
      </c>
      <c r="N1033" s="1" t="s">
        <v>57</v>
      </c>
      <c r="O1033" s="1" t="s">
        <v>79</v>
      </c>
      <c r="P1033" s="1" t="s">
        <v>58</v>
      </c>
      <c r="Q1033" s="1" t="s">
        <v>45</v>
      </c>
      <c r="R1033" s="1" t="s">
        <v>2620</v>
      </c>
      <c r="S1033" s="1" t="s">
        <v>2620</v>
      </c>
      <c r="T1033" s="1">
        <v>5</v>
      </c>
      <c r="U1033" s="1" t="str">
        <f t="shared" si="144"/>
        <v>Keep</v>
      </c>
      <c r="V1033" s="1" t="str">
        <f t="shared" si="147"/>
        <v>Fix</v>
      </c>
      <c r="W1033" s="1" t="str">
        <f>IF(Raw_Data!K1033=0,"Missing","Valid")</f>
        <v>Valid</v>
      </c>
      <c r="X1033" s="3" t="str">
        <f t="shared" si="148"/>
        <v>OK</v>
      </c>
      <c r="Y1033" s="1" t="str">
        <f t="shared" si="149"/>
        <v>Ok</v>
      </c>
      <c r="Z1033" s="1" t="str">
        <f t="shared" si="150"/>
        <v>Ok</v>
      </c>
      <c r="AA1033" s="1">
        <f t="shared" si="145"/>
        <v>0</v>
      </c>
      <c r="AB1033" s="1" t="str">
        <f t="shared" si="151"/>
        <v>ok</v>
      </c>
      <c r="AC1033" s="1" t="str">
        <f t="shared" si="152"/>
        <v>Not Returned</v>
      </c>
    </row>
    <row r="1034" spans="1:29" x14ac:dyDescent="0.45">
      <c r="A1034" s="1" t="s">
        <v>1533</v>
      </c>
      <c r="B1034" s="2" cm="1">
        <f t="array" ref="B1034:D1034">DATEVALUE(VLOOKUP(A1034,Raw_Data!A1033:D3033,{2,3,4},0))</f>
        <v>45327</v>
      </c>
      <c r="C1034" s="2">
        <v>45327</v>
      </c>
      <c r="D1034" s="2">
        <v>45332</v>
      </c>
      <c r="E1034" s="1" t="s">
        <v>2572</v>
      </c>
      <c r="F1034" s="1" t="s">
        <v>147</v>
      </c>
      <c r="G1034" s="1" t="s">
        <v>147</v>
      </c>
      <c r="H1034" s="1" t="s">
        <v>128</v>
      </c>
      <c r="I1034" s="1" t="s">
        <v>231</v>
      </c>
      <c r="J1034" s="1">
        <v>3</v>
      </c>
      <c r="K1034" s="1">
        <v>100</v>
      </c>
      <c r="L1034" s="1">
        <f t="shared" si="146"/>
        <v>300</v>
      </c>
      <c r="M1034" s="1" t="s">
        <v>63</v>
      </c>
      <c r="N1034" s="1" t="s">
        <v>57</v>
      </c>
      <c r="O1034" s="1" t="s">
        <v>44</v>
      </c>
      <c r="P1034" s="1" t="s">
        <v>32</v>
      </c>
      <c r="Q1034" s="1" t="s">
        <v>33</v>
      </c>
      <c r="R1034" s="1" t="s">
        <v>34</v>
      </c>
      <c r="S1034" s="1" t="s">
        <v>2620</v>
      </c>
      <c r="T1034" s="1">
        <v>5</v>
      </c>
      <c r="U1034" s="1" t="str">
        <f t="shared" si="144"/>
        <v>Keep</v>
      </c>
      <c r="V1034" s="1" t="str">
        <f t="shared" si="147"/>
        <v>Ok</v>
      </c>
      <c r="W1034" s="1" t="str">
        <f>IF(Raw_Data!K1034=0,"Missing","Valid")</f>
        <v>Valid</v>
      </c>
      <c r="X1034" s="3" t="str">
        <f t="shared" si="148"/>
        <v>OK</v>
      </c>
      <c r="Y1034" s="1" t="str">
        <f t="shared" si="149"/>
        <v>Ok</v>
      </c>
      <c r="Z1034" s="1" t="str">
        <f t="shared" si="150"/>
        <v>Ok</v>
      </c>
      <c r="AA1034" s="1">
        <f t="shared" si="145"/>
        <v>300</v>
      </c>
      <c r="AB1034" s="1" t="str">
        <f t="shared" si="151"/>
        <v>ok</v>
      </c>
      <c r="AC1034" s="1" t="str">
        <f t="shared" si="152"/>
        <v>Not Returned</v>
      </c>
    </row>
    <row r="1035" spans="1:29" x14ac:dyDescent="0.45">
      <c r="A1035" s="1" t="s">
        <v>1534</v>
      </c>
      <c r="B1035" s="2" cm="1">
        <f t="array" ref="B1035:D1035">DATEVALUE(VLOOKUP(A1035,Raw_Data!A1034:D3034,{2,3,4},0))</f>
        <v>45349</v>
      </c>
      <c r="C1035" s="2">
        <v>45349</v>
      </c>
      <c r="D1035" s="2">
        <v>45348</v>
      </c>
      <c r="E1035" s="1" t="s">
        <v>2582</v>
      </c>
      <c r="F1035" s="1" t="s">
        <v>2606</v>
      </c>
      <c r="G1035" s="1" t="s">
        <v>26</v>
      </c>
      <c r="H1035" s="1" t="s">
        <v>128</v>
      </c>
      <c r="I1035" s="1" t="s">
        <v>129</v>
      </c>
      <c r="J1035" s="1">
        <v>2</v>
      </c>
      <c r="K1035" s="1">
        <v>100</v>
      </c>
      <c r="L1035" s="1">
        <f t="shared" si="146"/>
        <v>200</v>
      </c>
      <c r="M1035" s="1" t="s">
        <v>29</v>
      </c>
      <c r="N1035" s="1" t="s">
        <v>30</v>
      </c>
      <c r="O1035" s="1" t="s">
        <v>31</v>
      </c>
      <c r="P1035" s="1" t="s">
        <v>32</v>
      </c>
      <c r="Q1035" s="1" t="s">
        <v>33</v>
      </c>
      <c r="R1035" s="1" t="s">
        <v>34</v>
      </c>
      <c r="S1035" s="1" t="s">
        <v>2620</v>
      </c>
      <c r="T1035" s="1">
        <v>-1</v>
      </c>
      <c r="U1035" s="1" t="str">
        <f t="shared" si="144"/>
        <v>Keep</v>
      </c>
      <c r="V1035" s="1" t="str">
        <f t="shared" si="147"/>
        <v>Ok</v>
      </c>
      <c r="W1035" s="1" t="str">
        <f>IF(Raw_Data!K1035=0,"Missing","Valid")</f>
        <v>Valid</v>
      </c>
      <c r="X1035" s="3" t="str">
        <f t="shared" si="148"/>
        <v>Delivery Before Order</v>
      </c>
      <c r="Y1035" s="1" t="str">
        <f t="shared" si="149"/>
        <v>Ok</v>
      </c>
      <c r="Z1035" s="1" t="str">
        <f t="shared" si="150"/>
        <v>Ok</v>
      </c>
      <c r="AA1035" s="1">
        <f t="shared" si="145"/>
        <v>200</v>
      </c>
      <c r="AB1035" s="1" t="str">
        <f t="shared" si="151"/>
        <v>ok</v>
      </c>
      <c r="AC1035" s="1" t="str">
        <f t="shared" si="152"/>
        <v>Not Returned</v>
      </c>
    </row>
    <row r="1036" spans="1:29" x14ac:dyDescent="0.45">
      <c r="A1036" s="1" t="s">
        <v>1535</v>
      </c>
      <c r="B1036" s="2" cm="1">
        <f t="array" ref="B1036:D1036">DATEVALUE(VLOOKUP(A1036,Raw_Data!A1035:D3035,{2,3,4},0))</f>
        <v>45378</v>
      </c>
      <c r="C1036" s="2">
        <v>45380</v>
      </c>
      <c r="D1036" s="2">
        <v>45387</v>
      </c>
      <c r="E1036" s="1" t="s">
        <v>2571</v>
      </c>
      <c r="F1036" s="1" t="s">
        <v>168</v>
      </c>
      <c r="G1036" s="1" t="s">
        <v>41</v>
      </c>
      <c r="H1036" s="1" t="s">
        <v>71</v>
      </c>
      <c r="I1036" s="1" t="s">
        <v>72</v>
      </c>
      <c r="J1036" s="1">
        <v>2</v>
      </c>
      <c r="K1036" s="1">
        <v>1000</v>
      </c>
      <c r="L1036" s="1">
        <f t="shared" si="146"/>
        <v>2000</v>
      </c>
      <c r="M1036" s="1" t="s">
        <v>56</v>
      </c>
      <c r="N1036" s="1" t="s">
        <v>57</v>
      </c>
      <c r="O1036" s="1" t="s">
        <v>79</v>
      </c>
      <c r="P1036" s="1" t="s">
        <v>32</v>
      </c>
      <c r="Q1036" s="1" t="s">
        <v>45</v>
      </c>
      <c r="R1036" s="1" t="s">
        <v>34</v>
      </c>
      <c r="S1036" s="1" t="s">
        <v>2620</v>
      </c>
      <c r="T1036" s="1">
        <v>7</v>
      </c>
      <c r="U1036" s="1" t="str">
        <f t="shared" si="144"/>
        <v>Keep</v>
      </c>
      <c r="V1036" s="1" t="str">
        <f t="shared" si="147"/>
        <v>Ok</v>
      </c>
      <c r="W1036" s="1" t="str">
        <f>IF(Raw_Data!K1036=0,"Missing","Valid")</f>
        <v>Valid</v>
      </c>
      <c r="X1036" s="3" t="str">
        <f t="shared" si="148"/>
        <v>OK</v>
      </c>
      <c r="Y1036" s="1" t="str">
        <f t="shared" si="149"/>
        <v>Ok</v>
      </c>
      <c r="Z1036" s="1" t="str">
        <f t="shared" si="150"/>
        <v>Ok</v>
      </c>
      <c r="AA1036" s="1">
        <f t="shared" si="145"/>
        <v>2000</v>
      </c>
      <c r="AB1036" s="1" t="str">
        <f t="shared" si="151"/>
        <v>ok</v>
      </c>
      <c r="AC1036" s="1" t="str">
        <f t="shared" si="152"/>
        <v>Not Returned</v>
      </c>
    </row>
    <row r="1037" spans="1:29" x14ac:dyDescent="0.45">
      <c r="A1037" s="1" t="s">
        <v>1536</v>
      </c>
      <c r="B1037" s="2" cm="1">
        <f t="array" ref="B1037:D1037">DATEVALUE(VLOOKUP(A1037,Raw_Data!A1036:D3036,{2,3,4},0))</f>
        <v>45456</v>
      </c>
      <c r="C1037" s="2">
        <v>45459</v>
      </c>
      <c r="D1037" s="2">
        <v>45464</v>
      </c>
      <c r="E1037" s="1" t="s">
        <v>2567</v>
      </c>
      <c r="F1037" s="1" t="s">
        <v>2607</v>
      </c>
      <c r="G1037" s="1" t="s">
        <v>41</v>
      </c>
      <c r="H1037" s="1" t="s">
        <v>42</v>
      </c>
      <c r="I1037" s="1" t="s">
        <v>122</v>
      </c>
      <c r="J1037" s="1">
        <v>-1</v>
      </c>
      <c r="K1037" s="1">
        <v>500</v>
      </c>
      <c r="L1037" s="1">
        <f t="shared" si="146"/>
        <v>-500</v>
      </c>
      <c r="M1037" s="1" t="s">
        <v>29</v>
      </c>
      <c r="N1037" s="1" t="s">
        <v>93</v>
      </c>
      <c r="O1037" s="1" t="s">
        <v>79</v>
      </c>
      <c r="P1037" s="1" t="s">
        <v>85</v>
      </c>
      <c r="Q1037" s="1" t="s">
        <v>45</v>
      </c>
      <c r="R1037" s="1" t="s">
        <v>2620</v>
      </c>
      <c r="S1037" s="1" t="s">
        <v>2620</v>
      </c>
      <c r="T1037" s="1">
        <v>5</v>
      </c>
      <c r="U1037" s="1" t="str">
        <f t="shared" si="144"/>
        <v>Keep</v>
      </c>
      <c r="V1037" s="1" t="str">
        <f t="shared" si="147"/>
        <v>Fix</v>
      </c>
      <c r="W1037" s="1" t="str">
        <f>IF(Raw_Data!K1037=0,"Missing","Valid")</f>
        <v>Valid</v>
      </c>
      <c r="X1037" s="3" t="str">
        <f t="shared" si="148"/>
        <v>OK</v>
      </c>
      <c r="Y1037" s="1" t="str">
        <f t="shared" si="149"/>
        <v>Ok</v>
      </c>
      <c r="Z1037" s="1" t="str">
        <f t="shared" si="150"/>
        <v>Ok</v>
      </c>
      <c r="AA1037" s="1">
        <f t="shared" si="145"/>
        <v>-500</v>
      </c>
      <c r="AB1037" s="1" t="str">
        <f t="shared" si="151"/>
        <v>ok</v>
      </c>
      <c r="AC1037" s="1" t="str">
        <f t="shared" si="152"/>
        <v>Wrong</v>
      </c>
    </row>
    <row r="1038" spans="1:29" x14ac:dyDescent="0.45">
      <c r="A1038" s="1" t="s">
        <v>1537</v>
      </c>
      <c r="B1038" s="2" cm="1">
        <f t="array" ref="B1038:D1038">DATEVALUE(VLOOKUP(A1038,Raw_Data!A1037:D3037,{2,3,4},0))</f>
        <v>45366</v>
      </c>
      <c r="C1038" s="2">
        <v>45365</v>
      </c>
      <c r="D1038" s="2">
        <v>45366</v>
      </c>
      <c r="E1038" s="1" t="s">
        <v>2558</v>
      </c>
      <c r="F1038" s="1" t="s">
        <v>2606</v>
      </c>
      <c r="G1038" s="1" t="s">
        <v>26</v>
      </c>
      <c r="H1038" s="1" t="s">
        <v>42</v>
      </c>
      <c r="I1038" s="1" t="s">
        <v>78</v>
      </c>
      <c r="J1038" s="1">
        <v>0</v>
      </c>
      <c r="K1038" s="1">
        <v>2000</v>
      </c>
      <c r="L1038" s="1">
        <f t="shared" si="146"/>
        <v>0</v>
      </c>
      <c r="M1038" s="1" t="s">
        <v>29</v>
      </c>
      <c r="N1038" s="1" t="s">
        <v>30</v>
      </c>
      <c r="O1038" s="1" t="s">
        <v>44</v>
      </c>
      <c r="P1038" s="1" t="s">
        <v>58</v>
      </c>
      <c r="Q1038" s="1" t="s">
        <v>33</v>
      </c>
      <c r="R1038" s="1" t="s">
        <v>46</v>
      </c>
      <c r="S1038" s="1" t="s">
        <v>254</v>
      </c>
      <c r="T1038" s="1">
        <v>1</v>
      </c>
      <c r="U1038" s="1" t="str">
        <f t="shared" si="144"/>
        <v>Keep</v>
      </c>
      <c r="V1038" s="1" t="str">
        <f t="shared" si="147"/>
        <v>Fix</v>
      </c>
      <c r="W1038" s="1" t="str">
        <f>IF(Raw_Data!K1038=0,"Missing","Valid")</f>
        <v>Valid</v>
      </c>
      <c r="X1038" s="3" t="str">
        <f t="shared" si="148"/>
        <v>Dispatch Error</v>
      </c>
      <c r="Y1038" s="1" t="str">
        <f t="shared" si="149"/>
        <v>Ok</v>
      </c>
      <c r="Z1038" s="1" t="str">
        <f t="shared" si="150"/>
        <v>Ok</v>
      </c>
      <c r="AA1038" s="1">
        <f t="shared" si="145"/>
        <v>0</v>
      </c>
      <c r="AB1038" s="1" t="str">
        <f t="shared" si="151"/>
        <v>ok</v>
      </c>
      <c r="AC1038" s="1" t="str">
        <f t="shared" si="152"/>
        <v>Damaged</v>
      </c>
    </row>
    <row r="1039" spans="1:29" x14ac:dyDescent="0.45">
      <c r="A1039" s="1" t="s">
        <v>1538</v>
      </c>
      <c r="B1039" s="2" cm="1">
        <f t="array" ref="B1039:D1039">DATEVALUE(VLOOKUP(A1039,Raw_Data!A1038:D3038,{2,3,4},0))</f>
        <v>45633</v>
      </c>
      <c r="C1039" s="2">
        <v>45634</v>
      </c>
      <c r="D1039" s="2">
        <v>45638</v>
      </c>
      <c r="E1039" s="1" t="s">
        <v>2551</v>
      </c>
      <c r="F1039" s="1" t="s">
        <v>147</v>
      </c>
      <c r="G1039" s="1" t="s">
        <v>147</v>
      </c>
      <c r="H1039" s="1" t="s">
        <v>42</v>
      </c>
      <c r="I1039" s="1" t="s">
        <v>78</v>
      </c>
      <c r="J1039" s="1">
        <v>2</v>
      </c>
      <c r="K1039" s="1">
        <v>1000</v>
      </c>
      <c r="L1039" s="1">
        <f t="shared" si="146"/>
        <v>2000</v>
      </c>
      <c r="M1039" s="1" t="s">
        <v>2619</v>
      </c>
      <c r="N1039" s="1" t="s">
        <v>93</v>
      </c>
      <c r="O1039" s="1" t="s">
        <v>31</v>
      </c>
      <c r="P1039" s="1" t="s">
        <v>58</v>
      </c>
      <c r="Q1039" s="1" t="s">
        <v>45</v>
      </c>
      <c r="R1039" s="1" t="s">
        <v>34</v>
      </c>
      <c r="S1039" s="1" t="s">
        <v>2620</v>
      </c>
      <c r="T1039" s="1">
        <v>4</v>
      </c>
      <c r="U1039" s="1" t="str">
        <f t="shared" si="144"/>
        <v>Keep</v>
      </c>
      <c r="V1039" s="1" t="str">
        <f t="shared" si="147"/>
        <v>Ok</v>
      </c>
      <c r="W1039" s="1" t="str">
        <f>IF(Raw_Data!K1039=0,"Missing","Valid")</f>
        <v>Valid</v>
      </c>
      <c r="X1039" s="3" t="str">
        <f t="shared" si="148"/>
        <v>OK</v>
      </c>
      <c r="Y1039" s="1" t="str">
        <f t="shared" si="149"/>
        <v>Ok</v>
      </c>
      <c r="Z1039" s="1" t="str">
        <f t="shared" si="150"/>
        <v>Ok</v>
      </c>
      <c r="AA1039" s="1">
        <f t="shared" si="145"/>
        <v>2000</v>
      </c>
      <c r="AB1039" s="1" t="str">
        <f t="shared" si="151"/>
        <v>ok</v>
      </c>
      <c r="AC1039" s="1" t="str">
        <f t="shared" si="152"/>
        <v>Not Returned</v>
      </c>
    </row>
    <row r="1040" spans="1:29" x14ac:dyDescent="0.45">
      <c r="A1040" s="1" t="s">
        <v>1539</v>
      </c>
      <c r="B1040" s="2" cm="1">
        <f t="array" ref="B1040:D1040">DATEVALUE(VLOOKUP(A1040,Raw_Data!A1039:D3039,{2,3,4},0))</f>
        <v>45540</v>
      </c>
      <c r="C1040" s="2">
        <v>45540</v>
      </c>
      <c r="D1040" s="2">
        <v>45539</v>
      </c>
      <c r="E1040" s="1" t="s">
        <v>2552</v>
      </c>
      <c r="F1040" s="1" t="s">
        <v>2606</v>
      </c>
      <c r="G1040" s="1" t="s">
        <v>26</v>
      </c>
      <c r="H1040" s="1" t="s">
        <v>128</v>
      </c>
      <c r="I1040" s="1" t="s">
        <v>169</v>
      </c>
      <c r="J1040" s="1">
        <v>1</v>
      </c>
      <c r="K1040" s="1">
        <v>100</v>
      </c>
      <c r="L1040" s="1">
        <f t="shared" si="146"/>
        <v>100</v>
      </c>
      <c r="M1040" s="1" t="s">
        <v>63</v>
      </c>
      <c r="N1040" s="1" t="s">
        <v>57</v>
      </c>
      <c r="O1040" s="1" t="s">
        <v>44</v>
      </c>
      <c r="P1040" s="1" t="s">
        <v>85</v>
      </c>
      <c r="Q1040" s="1" t="s">
        <v>45</v>
      </c>
      <c r="R1040" s="1" t="s">
        <v>34</v>
      </c>
      <c r="S1040" s="1" t="s">
        <v>2620</v>
      </c>
      <c r="T1040" s="1">
        <v>-1</v>
      </c>
      <c r="U1040" s="1" t="str">
        <f t="shared" si="144"/>
        <v>Keep</v>
      </c>
      <c r="V1040" s="1" t="str">
        <f t="shared" si="147"/>
        <v>Ok</v>
      </c>
      <c r="W1040" s="1" t="str">
        <f>IF(Raw_Data!K1040=0,"Missing","Valid")</f>
        <v>Valid</v>
      </c>
      <c r="X1040" s="3" t="str">
        <f t="shared" si="148"/>
        <v>Delivery Before Order</v>
      </c>
      <c r="Y1040" s="1" t="str">
        <f t="shared" si="149"/>
        <v>Ok</v>
      </c>
      <c r="Z1040" s="1" t="str">
        <f t="shared" si="150"/>
        <v>Ok</v>
      </c>
      <c r="AA1040" s="1">
        <f t="shared" si="145"/>
        <v>100</v>
      </c>
      <c r="AB1040" s="1" t="str">
        <f t="shared" si="151"/>
        <v>ok</v>
      </c>
      <c r="AC1040" s="1" t="str">
        <f t="shared" si="152"/>
        <v>Not Returned</v>
      </c>
    </row>
    <row r="1041" spans="1:29" x14ac:dyDescent="0.45">
      <c r="A1041" s="1" t="s">
        <v>1540</v>
      </c>
      <c r="B1041" s="2" cm="1">
        <f t="array" ref="B1041:D1041">DATEVALUE(VLOOKUP(A1041,Raw_Data!A1040:D3040,{2,3,4},0))</f>
        <v>45587</v>
      </c>
      <c r="C1041" s="2">
        <v>45589</v>
      </c>
      <c r="D1041" s="2">
        <v>45591</v>
      </c>
      <c r="E1041" s="1" t="s">
        <v>2574</v>
      </c>
      <c r="F1041" s="1" t="s">
        <v>168</v>
      </c>
      <c r="G1041" s="1" t="s">
        <v>41</v>
      </c>
      <c r="H1041" s="1" t="s">
        <v>42</v>
      </c>
      <c r="I1041" s="1" t="s">
        <v>78</v>
      </c>
      <c r="J1041" s="1">
        <v>3</v>
      </c>
      <c r="K1041" s="1">
        <v>500</v>
      </c>
      <c r="L1041" s="1">
        <f t="shared" si="146"/>
        <v>1500</v>
      </c>
      <c r="M1041" s="1" t="s">
        <v>56</v>
      </c>
      <c r="N1041" s="1" t="s">
        <v>57</v>
      </c>
      <c r="O1041" s="1" t="s">
        <v>44</v>
      </c>
      <c r="P1041" s="1" t="s">
        <v>85</v>
      </c>
      <c r="Q1041" s="1" t="s">
        <v>33</v>
      </c>
      <c r="R1041" s="1" t="s">
        <v>2620</v>
      </c>
      <c r="S1041" s="1" t="s">
        <v>2620</v>
      </c>
      <c r="T1041" s="1">
        <v>2</v>
      </c>
      <c r="U1041" s="1" t="str">
        <f t="shared" si="144"/>
        <v>Keep</v>
      </c>
      <c r="V1041" s="1" t="str">
        <f t="shared" si="147"/>
        <v>Ok</v>
      </c>
      <c r="W1041" s="1" t="str">
        <f>IF(Raw_Data!K1041=0,"Missing","Valid")</f>
        <v>Valid</v>
      </c>
      <c r="X1041" s="3" t="str">
        <f t="shared" si="148"/>
        <v>OK</v>
      </c>
      <c r="Y1041" s="1" t="str">
        <f t="shared" si="149"/>
        <v>Ok</v>
      </c>
      <c r="Z1041" s="1" t="str">
        <f t="shared" si="150"/>
        <v>Ok</v>
      </c>
      <c r="AA1041" s="1">
        <f t="shared" si="145"/>
        <v>1500</v>
      </c>
      <c r="AB1041" s="1" t="str">
        <f t="shared" si="151"/>
        <v>ok</v>
      </c>
      <c r="AC1041" s="1" t="str">
        <f t="shared" si="152"/>
        <v>Not Returned</v>
      </c>
    </row>
    <row r="1042" spans="1:29" x14ac:dyDescent="0.45">
      <c r="A1042" s="1" t="s">
        <v>1541</v>
      </c>
      <c r="B1042" s="2" cm="1">
        <f t="array" ref="B1042:D1042">DATEVALUE(VLOOKUP(A1042,Raw_Data!A1041:D3041,{2,3,4},0))</f>
        <v>45434</v>
      </c>
      <c r="C1042" s="2">
        <v>45436</v>
      </c>
      <c r="D1042" s="2">
        <v>45439</v>
      </c>
      <c r="E1042" s="1" t="s">
        <v>2542</v>
      </c>
      <c r="F1042" s="1" t="s">
        <v>2609</v>
      </c>
      <c r="G1042" s="1" t="s">
        <v>116</v>
      </c>
      <c r="H1042" s="1" t="s">
        <v>71</v>
      </c>
      <c r="I1042" s="1" t="s">
        <v>117</v>
      </c>
      <c r="J1042" s="1">
        <v>2</v>
      </c>
      <c r="K1042" s="1">
        <v>500</v>
      </c>
      <c r="L1042" s="1">
        <f t="shared" si="146"/>
        <v>1000</v>
      </c>
      <c r="M1042" s="1" t="s">
        <v>29</v>
      </c>
      <c r="N1042" s="1" t="s">
        <v>93</v>
      </c>
      <c r="O1042" s="1" t="s">
        <v>44</v>
      </c>
      <c r="P1042" s="1" t="s">
        <v>58</v>
      </c>
      <c r="Q1042" s="1" t="s">
        <v>45</v>
      </c>
      <c r="R1042" s="1" t="s">
        <v>2620</v>
      </c>
      <c r="S1042" s="1" t="s">
        <v>2620</v>
      </c>
      <c r="T1042" s="1">
        <v>3</v>
      </c>
      <c r="U1042" s="1" t="str">
        <f t="shared" si="144"/>
        <v>Keep</v>
      </c>
      <c r="V1042" s="1" t="str">
        <f t="shared" si="147"/>
        <v>Ok</v>
      </c>
      <c r="W1042" s="1" t="str">
        <f>IF(Raw_Data!K1042=0,"Missing","Valid")</f>
        <v>Valid</v>
      </c>
      <c r="X1042" s="3" t="str">
        <f t="shared" si="148"/>
        <v>OK</v>
      </c>
      <c r="Y1042" s="1" t="str">
        <f t="shared" si="149"/>
        <v>Ok</v>
      </c>
      <c r="Z1042" s="1" t="str">
        <f t="shared" si="150"/>
        <v>Ok</v>
      </c>
      <c r="AA1042" s="1">
        <f t="shared" si="145"/>
        <v>1000</v>
      </c>
      <c r="AB1042" s="1" t="str">
        <f t="shared" si="151"/>
        <v>ok</v>
      </c>
      <c r="AC1042" s="1" t="str">
        <f t="shared" si="152"/>
        <v>Not Returned</v>
      </c>
    </row>
    <row r="1043" spans="1:29" x14ac:dyDescent="0.45">
      <c r="A1043" s="1" t="s">
        <v>1542</v>
      </c>
      <c r="B1043" s="2" cm="1">
        <f t="array" ref="B1043:D1043">DATEVALUE(VLOOKUP(A1043,Raw_Data!A1042:D3042,{2,3,4},0))</f>
        <v>45490</v>
      </c>
      <c r="C1043" s="2">
        <v>45492</v>
      </c>
      <c r="D1043" s="2">
        <v>45492</v>
      </c>
      <c r="E1043" s="1" t="s">
        <v>2544</v>
      </c>
      <c r="F1043" s="1" t="s">
        <v>2608</v>
      </c>
      <c r="G1043" s="1" t="s">
        <v>41</v>
      </c>
      <c r="H1043" s="1" t="s">
        <v>27</v>
      </c>
      <c r="I1043" s="1" t="s">
        <v>55</v>
      </c>
      <c r="J1043" s="1">
        <v>3</v>
      </c>
      <c r="K1043" s="1">
        <v>100</v>
      </c>
      <c r="L1043" s="1">
        <f t="shared" si="146"/>
        <v>300</v>
      </c>
      <c r="M1043" s="1" t="s">
        <v>29</v>
      </c>
      <c r="N1043" s="1" t="s">
        <v>57</v>
      </c>
      <c r="O1043" s="1" t="s">
        <v>44</v>
      </c>
      <c r="P1043" s="1" t="s">
        <v>32</v>
      </c>
      <c r="Q1043" s="1" t="s">
        <v>45</v>
      </c>
      <c r="R1043" s="1" t="s">
        <v>46</v>
      </c>
      <c r="S1043" s="1" t="s">
        <v>245</v>
      </c>
      <c r="T1043" s="1">
        <v>0</v>
      </c>
      <c r="U1043" s="1" t="str">
        <f t="shared" si="144"/>
        <v>Keep</v>
      </c>
      <c r="V1043" s="1" t="str">
        <f t="shared" si="147"/>
        <v>Ok</v>
      </c>
      <c r="W1043" s="1" t="str">
        <f>IF(Raw_Data!K1043=0,"Missing","Valid")</f>
        <v>Valid</v>
      </c>
      <c r="X1043" s="3" t="str">
        <f t="shared" si="148"/>
        <v>OK</v>
      </c>
      <c r="Y1043" s="1" t="str">
        <f t="shared" si="149"/>
        <v>Ok</v>
      </c>
      <c r="Z1043" s="1" t="str">
        <f t="shared" si="150"/>
        <v>Ok</v>
      </c>
      <c r="AA1043" s="1">
        <f t="shared" si="145"/>
        <v>300</v>
      </c>
      <c r="AB1043" s="1" t="str">
        <f t="shared" si="151"/>
        <v>ok</v>
      </c>
      <c r="AC1043" s="1" t="str">
        <f t="shared" si="152"/>
        <v>Wrong Item</v>
      </c>
    </row>
    <row r="1044" spans="1:29" x14ac:dyDescent="0.45">
      <c r="A1044" s="1" t="s">
        <v>1543</v>
      </c>
      <c r="B1044" s="2" cm="1">
        <f t="array" ref="B1044:D1044">DATEVALUE(VLOOKUP(A1044,Raw_Data!A1043:D3043,{2,3,4},0))</f>
        <v>45470</v>
      </c>
      <c r="C1044" s="2">
        <v>45470</v>
      </c>
      <c r="D1044" s="2">
        <v>45473</v>
      </c>
      <c r="E1044" s="1" t="s">
        <v>2587</v>
      </c>
      <c r="F1044" s="1" t="s">
        <v>2607</v>
      </c>
      <c r="G1044" s="1" t="s">
        <v>41</v>
      </c>
      <c r="H1044" s="1" t="s">
        <v>71</v>
      </c>
      <c r="I1044" s="1" t="s">
        <v>72</v>
      </c>
      <c r="J1044" s="1">
        <v>0</v>
      </c>
      <c r="K1044" s="1">
        <v>500</v>
      </c>
      <c r="L1044" s="1">
        <f t="shared" si="146"/>
        <v>0</v>
      </c>
      <c r="M1044" s="1" t="s">
        <v>29</v>
      </c>
      <c r="N1044" s="1" t="s">
        <v>57</v>
      </c>
      <c r="O1044" s="1" t="s">
        <v>44</v>
      </c>
      <c r="P1044" s="1" t="s">
        <v>32</v>
      </c>
      <c r="Q1044" s="1" t="s">
        <v>45</v>
      </c>
      <c r="R1044" s="1" t="s">
        <v>46</v>
      </c>
      <c r="S1044" s="1" t="s">
        <v>254</v>
      </c>
      <c r="T1044" s="1">
        <v>3</v>
      </c>
      <c r="U1044" s="1" t="str">
        <f t="shared" si="144"/>
        <v>Keep</v>
      </c>
      <c r="V1044" s="1" t="str">
        <f t="shared" si="147"/>
        <v>Fix</v>
      </c>
      <c r="W1044" s="1" t="str">
        <f>IF(Raw_Data!K1044=0,"Missing","Valid")</f>
        <v>Valid</v>
      </c>
      <c r="X1044" s="3" t="str">
        <f t="shared" si="148"/>
        <v>OK</v>
      </c>
      <c r="Y1044" s="1" t="str">
        <f t="shared" si="149"/>
        <v>Ok</v>
      </c>
      <c r="Z1044" s="1" t="str">
        <f t="shared" si="150"/>
        <v>Ok</v>
      </c>
      <c r="AA1044" s="1">
        <f t="shared" si="145"/>
        <v>0</v>
      </c>
      <c r="AB1044" s="1" t="str">
        <f t="shared" si="151"/>
        <v>ok</v>
      </c>
      <c r="AC1044" s="1" t="str">
        <f t="shared" si="152"/>
        <v>Damaged</v>
      </c>
    </row>
    <row r="1045" spans="1:29" x14ac:dyDescent="0.45">
      <c r="A1045" s="1" t="s">
        <v>1544</v>
      </c>
      <c r="B1045" s="2" cm="1">
        <f t="array" ref="B1045:D1045">DATEVALUE(VLOOKUP(A1045,Raw_Data!A1044:D3044,{2,3,4},0))</f>
        <v>45618</v>
      </c>
      <c r="C1045" s="2">
        <v>45621</v>
      </c>
      <c r="D1045" s="2">
        <v>45625</v>
      </c>
      <c r="E1045" s="1" t="s">
        <v>2582</v>
      </c>
      <c r="F1045" s="1" t="s">
        <v>2609</v>
      </c>
      <c r="G1045" s="1" t="s">
        <v>116</v>
      </c>
      <c r="H1045" s="1" t="s">
        <v>128</v>
      </c>
      <c r="I1045" s="1" t="s">
        <v>129</v>
      </c>
      <c r="J1045" s="1">
        <v>0</v>
      </c>
      <c r="K1045" s="1">
        <v>1000</v>
      </c>
      <c r="L1045" s="1">
        <f t="shared" si="146"/>
        <v>0</v>
      </c>
      <c r="M1045" s="1" t="s">
        <v>56</v>
      </c>
      <c r="N1045" s="1" t="s">
        <v>57</v>
      </c>
      <c r="O1045" s="1" t="s">
        <v>64</v>
      </c>
      <c r="P1045" s="1" t="s">
        <v>32</v>
      </c>
      <c r="Q1045" s="1" t="s">
        <v>33</v>
      </c>
      <c r="R1045" s="1" t="s">
        <v>34</v>
      </c>
      <c r="S1045" s="1" t="s">
        <v>2620</v>
      </c>
      <c r="T1045" s="1">
        <v>4</v>
      </c>
      <c r="U1045" s="1" t="str">
        <f t="shared" si="144"/>
        <v>Keep</v>
      </c>
      <c r="V1045" s="1" t="str">
        <f t="shared" si="147"/>
        <v>Fix</v>
      </c>
      <c r="W1045" s="1" t="str">
        <f>IF(Raw_Data!K1045=0,"Missing","Valid")</f>
        <v>Valid</v>
      </c>
      <c r="X1045" s="3" t="str">
        <f t="shared" si="148"/>
        <v>OK</v>
      </c>
      <c r="Y1045" s="1" t="str">
        <f t="shared" si="149"/>
        <v>Ok</v>
      </c>
      <c r="Z1045" s="1" t="str">
        <f t="shared" si="150"/>
        <v>Ok</v>
      </c>
      <c r="AA1045" s="1">
        <f t="shared" si="145"/>
        <v>0</v>
      </c>
      <c r="AB1045" s="1" t="str">
        <f t="shared" si="151"/>
        <v>ok</v>
      </c>
      <c r="AC1045" s="1" t="str">
        <f t="shared" si="152"/>
        <v>Not Returned</v>
      </c>
    </row>
    <row r="1046" spans="1:29" x14ac:dyDescent="0.45">
      <c r="A1046" s="1" t="s">
        <v>1545</v>
      </c>
      <c r="B1046" s="2" cm="1">
        <f t="array" ref="B1046:D1046">DATEVALUE(VLOOKUP(A1046,Raw_Data!A1045:D3045,{2,3,4},0))</f>
        <v>45605</v>
      </c>
      <c r="C1046" s="2">
        <v>45604</v>
      </c>
      <c r="D1046" s="2">
        <v>45611</v>
      </c>
      <c r="E1046" s="1" t="s">
        <v>2593</v>
      </c>
      <c r="F1046" s="1" t="s">
        <v>168</v>
      </c>
      <c r="G1046" s="1" t="s">
        <v>41</v>
      </c>
      <c r="H1046" s="1" t="s">
        <v>71</v>
      </c>
      <c r="I1046" s="1" t="s">
        <v>117</v>
      </c>
      <c r="J1046" s="1">
        <v>3</v>
      </c>
      <c r="K1046" s="1">
        <v>500</v>
      </c>
      <c r="L1046" s="1">
        <f t="shared" si="146"/>
        <v>1500</v>
      </c>
      <c r="M1046" s="1" t="s">
        <v>56</v>
      </c>
      <c r="N1046" s="1" t="s">
        <v>57</v>
      </c>
      <c r="O1046" s="1" t="s">
        <v>64</v>
      </c>
      <c r="P1046" s="1" t="s">
        <v>85</v>
      </c>
      <c r="Q1046" s="1" t="s">
        <v>33</v>
      </c>
      <c r="R1046" s="1" t="s">
        <v>46</v>
      </c>
      <c r="S1046" s="1" t="s">
        <v>2621</v>
      </c>
      <c r="T1046" s="1">
        <v>7</v>
      </c>
      <c r="U1046" s="1" t="str">
        <f t="shared" si="144"/>
        <v>Keep</v>
      </c>
      <c r="V1046" s="1" t="str">
        <f t="shared" si="147"/>
        <v>Ok</v>
      </c>
      <c r="W1046" s="1" t="str">
        <f>IF(Raw_Data!K1046=0,"Missing","Valid")</f>
        <v>Valid</v>
      </c>
      <c r="X1046" s="3" t="str">
        <f t="shared" si="148"/>
        <v>Dispatch Error</v>
      </c>
      <c r="Y1046" s="1" t="str">
        <f t="shared" si="149"/>
        <v>Ok</v>
      </c>
      <c r="Z1046" s="1" t="str">
        <f t="shared" si="150"/>
        <v>Ok</v>
      </c>
      <c r="AA1046" s="1">
        <f t="shared" si="145"/>
        <v>1500</v>
      </c>
      <c r="AB1046" s="1" t="str">
        <f t="shared" si="151"/>
        <v>ok</v>
      </c>
      <c r="AC1046" s="1" t="str">
        <f t="shared" si="152"/>
        <v>Unknwon</v>
      </c>
    </row>
    <row r="1047" spans="1:29" x14ac:dyDescent="0.45">
      <c r="A1047" s="1" t="s">
        <v>1546</v>
      </c>
      <c r="B1047" s="2" cm="1">
        <f t="array" ref="B1047:D1047">DATEVALUE(VLOOKUP(A1047,Raw_Data!A1046:D3046,{2,3,4},0))</f>
        <v>45301</v>
      </c>
      <c r="C1047" s="2">
        <v>45300</v>
      </c>
      <c r="D1047" s="2">
        <v>45306</v>
      </c>
      <c r="E1047" s="1" t="s">
        <v>2602</v>
      </c>
      <c r="F1047" s="1" t="s">
        <v>2606</v>
      </c>
      <c r="G1047" s="1" t="s">
        <v>26</v>
      </c>
      <c r="H1047" s="1" t="s">
        <v>128</v>
      </c>
      <c r="I1047" s="1" t="s">
        <v>169</v>
      </c>
      <c r="J1047" s="1">
        <v>2</v>
      </c>
      <c r="K1047" s="1">
        <v>1000</v>
      </c>
      <c r="L1047" s="1">
        <f t="shared" si="146"/>
        <v>2000</v>
      </c>
      <c r="M1047" s="1" t="s">
        <v>2619</v>
      </c>
      <c r="N1047" s="1" t="s">
        <v>30</v>
      </c>
      <c r="O1047" s="1" t="s">
        <v>44</v>
      </c>
      <c r="P1047" s="1" t="s">
        <v>58</v>
      </c>
      <c r="Q1047" s="1" t="s">
        <v>45</v>
      </c>
      <c r="R1047" s="1" t="s">
        <v>46</v>
      </c>
      <c r="S1047" s="1" t="s">
        <v>245</v>
      </c>
      <c r="T1047" s="1">
        <v>6</v>
      </c>
      <c r="U1047" s="1" t="str">
        <f t="shared" si="144"/>
        <v>Keep</v>
      </c>
      <c r="V1047" s="1" t="str">
        <f t="shared" si="147"/>
        <v>Ok</v>
      </c>
      <c r="W1047" s="1" t="str">
        <f>IF(Raw_Data!K1047=0,"Missing","Valid")</f>
        <v>Valid</v>
      </c>
      <c r="X1047" s="3" t="str">
        <f t="shared" si="148"/>
        <v>Dispatch Error</v>
      </c>
      <c r="Y1047" s="1" t="str">
        <f t="shared" si="149"/>
        <v>Ok</v>
      </c>
      <c r="Z1047" s="1" t="str">
        <f t="shared" si="150"/>
        <v>Ok</v>
      </c>
      <c r="AA1047" s="1">
        <f t="shared" si="145"/>
        <v>2000</v>
      </c>
      <c r="AB1047" s="1" t="str">
        <f t="shared" si="151"/>
        <v>ok</v>
      </c>
      <c r="AC1047" s="1" t="str">
        <f t="shared" si="152"/>
        <v>Wrong Item</v>
      </c>
    </row>
    <row r="1048" spans="1:29" x14ac:dyDescent="0.45">
      <c r="A1048" s="1" t="s">
        <v>1547</v>
      </c>
      <c r="B1048" s="2" cm="1">
        <f t="array" ref="B1048:D1048">DATEVALUE(VLOOKUP(A1048,Raw_Data!A1047:D3047,{2,3,4},0))</f>
        <v>45466</v>
      </c>
      <c r="C1048" s="2">
        <v>45464</v>
      </c>
      <c r="D1048" s="2">
        <v>45467</v>
      </c>
      <c r="E1048" s="1" t="s">
        <v>2566</v>
      </c>
      <c r="F1048" s="1" t="s">
        <v>2606</v>
      </c>
      <c r="G1048" s="1" t="s">
        <v>26</v>
      </c>
      <c r="H1048" s="1" t="s">
        <v>42</v>
      </c>
      <c r="I1048" s="1" t="s">
        <v>122</v>
      </c>
      <c r="J1048" s="1">
        <v>2</v>
      </c>
      <c r="K1048" s="1">
        <v>1000</v>
      </c>
      <c r="L1048" s="1">
        <f t="shared" si="146"/>
        <v>2000</v>
      </c>
      <c r="M1048" s="1" t="s">
        <v>29</v>
      </c>
      <c r="N1048" s="1" t="s">
        <v>57</v>
      </c>
      <c r="O1048" s="1" t="s">
        <v>31</v>
      </c>
      <c r="P1048" s="1" t="s">
        <v>85</v>
      </c>
      <c r="Q1048" s="1" t="s">
        <v>45</v>
      </c>
      <c r="R1048" s="1" t="s">
        <v>46</v>
      </c>
      <c r="S1048" s="1" t="s">
        <v>47</v>
      </c>
      <c r="T1048" s="1">
        <v>3</v>
      </c>
      <c r="U1048" s="1" t="str">
        <f t="shared" si="144"/>
        <v>Keep</v>
      </c>
      <c r="V1048" s="1" t="str">
        <f t="shared" si="147"/>
        <v>Ok</v>
      </c>
      <c r="W1048" s="1" t="str">
        <f>IF(Raw_Data!K1048=0,"Missing","Valid")</f>
        <v>Valid</v>
      </c>
      <c r="X1048" s="3" t="str">
        <f t="shared" si="148"/>
        <v>Dispatch Error</v>
      </c>
      <c r="Y1048" s="1" t="str">
        <f t="shared" si="149"/>
        <v>Ok</v>
      </c>
      <c r="Z1048" s="1" t="str">
        <f t="shared" si="150"/>
        <v>Ok</v>
      </c>
      <c r="AA1048" s="1">
        <f t="shared" si="145"/>
        <v>2000</v>
      </c>
      <c r="AB1048" s="1" t="str">
        <f t="shared" si="151"/>
        <v>ok</v>
      </c>
      <c r="AC1048" s="1" t="str">
        <f t="shared" si="152"/>
        <v>Late Delivery</v>
      </c>
    </row>
    <row r="1049" spans="1:29" x14ac:dyDescent="0.45">
      <c r="A1049" s="1" t="s">
        <v>1548</v>
      </c>
      <c r="B1049" s="2" cm="1">
        <f t="array" ref="B1049:D1049">DATEVALUE(VLOOKUP(A1049,Raw_Data!A1048:D3048,{2,3,4},0))</f>
        <v>45308</v>
      </c>
      <c r="C1049" s="2">
        <v>45308</v>
      </c>
      <c r="D1049" s="2">
        <v>45308</v>
      </c>
      <c r="E1049" s="1" t="s">
        <v>2601</v>
      </c>
      <c r="F1049" s="1" t="s">
        <v>69</v>
      </c>
      <c r="G1049" s="1" t="s">
        <v>70</v>
      </c>
      <c r="H1049" s="1" t="s">
        <v>27</v>
      </c>
      <c r="I1049" s="1" t="s">
        <v>55</v>
      </c>
      <c r="J1049" s="1">
        <v>3</v>
      </c>
      <c r="K1049" s="1">
        <v>500</v>
      </c>
      <c r="L1049" s="1">
        <f t="shared" si="146"/>
        <v>1500</v>
      </c>
      <c r="M1049" s="1" t="s">
        <v>63</v>
      </c>
      <c r="N1049" s="1" t="s">
        <v>93</v>
      </c>
      <c r="O1049" s="1" t="s">
        <v>44</v>
      </c>
      <c r="P1049" s="1" t="s">
        <v>32</v>
      </c>
      <c r="Q1049" s="1" t="s">
        <v>45</v>
      </c>
      <c r="R1049" s="1" t="s">
        <v>2620</v>
      </c>
      <c r="S1049" s="1" t="s">
        <v>2620</v>
      </c>
      <c r="T1049" s="1">
        <v>0</v>
      </c>
      <c r="U1049" s="1" t="str">
        <f t="shared" si="144"/>
        <v>Keep</v>
      </c>
      <c r="V1049" s="1" t="str">
        <f t="shared" si="147"/>
        <v>Ok</v>
      </c>
      <c r="W1049" s="1" t="str">
        <f>IF(Raw_Data!K1049=0,"Missing","Valid")</f>
        <v>Valid</v>
      </c>
      <c r="X1049" s="3" t="str">
        <f t="shared" si="148"/>
        <v>OK</v>
      </c>
      <c r="Y1049" s="1" t="str">
        <f t="shared" si="149"/>
        <v>Ok</v>
      </c>
      <c r="Z1049" s="1" t="str">
        <f t="shared" si="150"/>
        <v>Ok</v>
      </c>
      <c r="AA1049" s="1">
        <f t="shared" si="145"/>
        <v>1500</v>
      </c>
      <c r="AB1049" s="1" t="str">
        <f t="shared" si="151"/>
        <v>ok</v>
      </c>
      <c r="AC1049" s="1" t="str">
        <f t="shared" si="152"/>
        <v>Not Returned</v>
      </c>
    </row>
    <row r="1050" spans="1:29" x14ac:dyDescent="0.45">
      <c r="A1050" s="1" t="s">
        <v>1549</v>
      </c>
      <c r="B1050" s="2" cm="1">
        <f t="array" ref="B1050:D1050">DATEVALUE(VLOOKUP(A1050,Raw_Data!A1049:D3049,{2,3,4},0))</f>
        <v>45319</v>
      </c>
      <c r="C1050" s="2">
        <v>45322</v>
      </c>
      <c r="D1050" s="2">
        <v>45329</v>
      </c>
      <c r="E1050" s="1" t="s">
        <v>2535</v>
      </c>
      <c r="F1050" s="1" t="s">
        <v>53</v>
      </c>
      <c r="G1050" s="1" t="s">
        <v>54</v>
      </c>
      <c r="H1050" s="1" t="s">
        <v>128</v>
      </c>
      <c r="I1050" s="1" t="s">
        <v>169</v>
      </c>
      <c r="J1050" s="1">
        <v>1</v>
      </c>
      <c r="K1050" s="1">
        <v>2000</v>
      </c>
      <c r="L1050" s="1">
        <f t="shared" si="146"/>
        <v>2000</v>
      </c>
      <c r="M1050" s="1" t="s">
        <v>63</v>
      </c>
      <c r="N1050" s="1" t="s">
        <v>57</v>
      </c>
      <c r="O1050" s="1" t="s">
        <v>31</v>
      </c>
      <c r="P1050" s="1" t="s">
        <v>85</v>
      </c>
      <c r="Q1050" s="1" t="s">
        <v>33</v>
      </c>
      <c r="R1050" s="1" t="s">
        <v>34</v>
      </c>
      <c r="S1050" s="1" t="s">
        <v>2620</v>
      </c>
      <c r="T1050" s="1">
        <v>7</v>
      </c>
      <c r="U1050" s="1" t="str">
        <f t="shared" si="144"/>
        <v>Keep</v>
      </c>
      <c r="V1050" s="1" t="str">
        <f t="shared" si="147"/>
        <v>Ok</v>
      </c>
      <c r="W1050" s="1" t="str">
        <f>IF(Raw_Data!K1050=0,"Missing","Valid")</f>
        <v>Valid</v>
      </c>
      <c r="X1050" s="3" t="str">
        <f t="shared" si="148"/>
        <v>OK</v>
      </c>
      <c r="Y1050" s="1" t="str">
        <f t="shared" si="149"/>
        <v>Ok</v>
      </c>
      <c r="Z1050" s="1" t="str">
        <f t="shared" si="150"/>
        <v>Ok</v>
      </c>
      <c r="AA1050" s="1">
        <f t="shared" si="145"/>
        <v>2000</v>
      </c>
      <c r="AB1050" s="1" t="str">
        <f t="shared" si="151"/>
        <v>ok</v>
      </c>
      <c r="AC1050" s="1" t="str">
        <f t="shared" si="152"/>
        <v>Not Returned</v>
      </c>
    </row>
    <row r="1051" spans="1:29" x14ac:dyDescent="0.45">
      <c r="A1051" s="1" t="s">
        <v>1550</v>
      </c>
      <c r="B1051" s="2" cm="1">
        <f t="array" ref="B1051:D1051">DATEVALUE(VLOOKUP(A1051,Raw_Data!A1050:D3050,{2,3,4},0))</f>
        <v>45578</v>
      </c>
      <c r="C1051" s="2">
        <v>45580</v>
      </c>
      <c r="D1051" s="2">
        <v>45580</v>
      </c>
      <c r="E1051" s="1" t="s">
        <v>2600</v>
      </c>
      <c r="F1051" s="1" t="s">
        <v>2606</v>
      </c>
      <c r="G1051" s="1" t="s">
        <v>26</v>
      </c>
      <c r="H1051" s="1" t="s">
        <v>128</v>
      </c>
      <c r="I1051" s="1" t="s">
        <v>169</v>
      </c>
      <c r="J1051" s="1">
        <v>0</v>
      </c>
      <c r="K1051" s="1">
        <v>2000</v>
      </c>
      <c r="L1051" s="1">
        <f t="shared" si="146"/>
        <v>0</v>
      </c>
      <c r="M1051" s="1" t="s">
        <v>29</v>
      </c>
      <c r="N1051" s="1" t="s">
        <v>93</v>
      </c>
      <c r="O1051" s="1" t="s">
        <v>31</v>
      </c>
      <c r="P1051" s="1" t="s">
        <v>58</v>
      </c>
      <c r="Q1051" s="1" t="s">
        <v>33</v>
      </c>
      <c r="R1051" s="1" t="s">
        <v>2620</v>
      </c>
      <c r="S1051" s="1" t="s">
        <v>2620</v>
      </c>
      <c r="T1051" s="1">
        <v>0</v>
      </c>
      <c r="U1051" s="1" t="str">
        <f t="shared" si="144"/>
        <v>Keep</v>
      </c>
      <c r="V1051" s="1" t="str">
        <f t="shared" si="147"/>
        <v>Fix</v>
      </c>
      <c r="W1051" s="1" t="str">
        <f>IF(Raw_Data!K1051=0,"Missing","Valid")</f>
        <v>Valid</v>
      </c>
      <c r="X1051" s="3" t="str">
        <f t="shared" si="148"/>
        <v>OK</v>
      </c>
      <c r="Y1051" s="1" t="str">
        <f t="shared" si="149"/>
        <v>Ok</v>
      </c>
      <c r="Z1051" s="1" t="str">
        <f t="shared" si="150"/>
        <v>Ok</v>
      </c>
      <c r="AA1051" s="1">
        <f t="shared" si="145"/>
        <v>0</v>
      </c>
      <c r="AB1051" s="1" t="str">
        <f t="shared" si="151"/>
        <v>ok</v>
      </c>
      <c r="AC1051" s="1" t="str">
        <f t="shared" si="152"/>
        <v>Not Returned</v>
      </c>
    </row>
    <row r="1052" spans="1:29" x14ac:dyDescent="0.45">
      <c r="A1052" s="1" t="s">
        <v>1551</v>
      </c>
      <c r="B1052" s="2" cm="1">
        <f t="array" ref="B1052:D1052">DATEVALUE(VLOOKUP(A1052,Raw_Data!A1051:D3051,{2,3,4},0))</f>
        <v>45345</v>
      </c>
      <c r="C1052" s="2">
        <v>45345</v>
      </c>
      <c r="D1052" s="2">
        <v>45344</v>
      </c>
      <c r="E1052" s="1" t="s">
        <v>2598</v>
      </c>
      <c r="F1052" s="1" t="s">
        <v>2609</v>
      </c>
      <c r="G1052" s="1" t="s">
        <v>116</v>
      </c>
      <c r="H1052" s="1" t="s">
        <v>27</v>
      </c>
      <c r="I1052" s="1" t="s">
        <v>84</v>
      </c>
      <c r="J1052" s="1">
        <v>3</v>
      </c>
      <c r="K1052" s="1">
        <v>100</v>
      </c>
      <c r="L1052" s="1">
        <f t="shared" si="146"/>
        <v>300</v>
      </c>
      <c r="M1052" s="1" t="s">
        <v>63</v>
      </c>
      <c r="N1052" s="1" t="s">
        <v>30</v>
      </c>
      <c r="O1052" s="1" t="s">
        <v>31</v>
      </c>
      <c r="P1052" s="1" t="s">
        <v>85</v>
      </c>
      <c r="Q1052" s="1" t="s">
        <v>45</v>
      </c>
      <c r="R1052" s="1" t="s">
        <v>2620</v>
      </c>
      <c r="S1052" s="1" t="s">
        <v>2620</v>
      </c>
      <c r="T1052" s="1">
        <v>-1</v>
      </c>
      <c r="U1052" s="1" t="str">
        <f t="shared" si="144"/>
        <v>Keep</v>
      </c>
      <c r="V1052" s="1" t="str">
        <f t="shared" si="147"/>
        <v>Ok</v>
      </c>
      <c r="W1052" s="1" t="str">
        <f>IF(Raw_Data!K1052=0,"Missing","Valid")</f>
        <v>Valid</v>
      </c>
      <c r="X1052" s="3" t="str">
        <f t="shared" si="148"/>
        <v>Delivery Before Order</v>
      </c>
      <c r="Y1052" s="1" t="str">
        <f t="shared" si="149"/>
        <v>Ok</v>
      </c>
      <c r="Z1052" s="1" t="str">
        <f t="shared" si="150"/>
        <v>Ok</v>
      </c>
      <c r="AA1052" s="1">
        <f t="shared" si="145"/>
        <v>300</v>
      </c>
      <c r="AB1052" s="1" t="str">
        <f t="shared" si="151"/>
        <v>ok</v>
      </c>
      <c r="AC1052" s="1" t="str">
        <f t="shared" si="152"/>
        <v>Not Returned</v>
      </c>
    </row>
    <row r="1053" spans="1:29" x14ac:dyDescent="0.45">
      <c r="A1053" s="1" t="s">
        <v>1552</v>
      </c>
      <c r="B1053" s="2" cm="1">
        <f t="array" ref="B1053:D1053">DATEVALUE(VLOOKUP(A1053,Raw_Data!A1052:D3052,{2,3,4},0))</f>
        <v>45548</v>
      </c>
      <c r="C1053" s="2">
        <v>45551</v>
      </c>
      <c r="D1053" s="2">
        <v>45553</v>
      </c>
      <c r="E1053" s="1" t="s">
        <v>2605</v>
      </c>
      <c r="F1053" s="1" t="s">
        <v>53</v>
      </c>
      <c r="G1053" s="1" t="s">
        <v>54</v>
      </c>
      <c r="H1053" s="1" t="s">
        <v>128</v>
      </c>
      <c r="I1053" s="1" t="s">
        <v>231</v>
      </c>
      <c r="J1053" s="1">
        <v>1</v>
      </c>
      <c r="K1053" s="1">
        <v>2000</v>
      </c>
      <c r="L1053" s="1">
        <f t="shared" si="146"/>
        <v>2000</v>
      </c>
      <c r="M1053" s="1" t="s">
        <v>63</v>
      </c>
      <c r="N1053" s="1" t="s">
        <v>93</v>
      </c>
      <c r="O1053" s="1" t="s">
        <v>64</v>
      </c>
      <c r="P1053" s="1" t="s">
        <v>85</v>
      </c>
      <c r="Q1053" s="1" t="s">
        <v>45</v>
      </c>
      <c r="R1053" s="1" t="s">
        <v>46</v>
      </c>
      <c r="S1053" s="1" t="s">
        <v>245</v>
      </c>
      <c r="T1053" s="1">
        <v>2</v>
      </c>
      <c r="U1053" s="1" t="str">
        <f t="shared" si="144"/>
        <v>Keep</v>
      </c>
      <c r="V1053" s="1" t="str">
        <f t="shared" si="147"/>
        <v>Ok</v>
      </c>
      <c r="W1053" s="1" t="str">
        <f>IF(Raw_Data!K1053=0,"Missing","Valid")</f>
        <v>Valid</v>
      </c>
      <c r="X1053" s="3" t="str">
        <f t="shared" si="148"/>
        <v>OK</v>
      </c>
      <c r="Y1053" s="1" t="str">
        <f t="shared" si="149"/>
        <v>Ok</v>
      </c>
      <c r="Z1053" s="1" t="str">
        <f t="shared" si="150"/>
        <v>Ok</v>
      </c>
      <c r="AA1053" s="1">
        <f t="shared" si="145"/>
        <v>2000</v>
      </c>
      <c r="AB1053" s="1" t="str">
        <f t="shared" si="151"/>
        <v>ok</v>
      </c>
      <c r="AC1053" s="1" t="str">
        <f t="shared" si="152"/>
        <v>Wrong Item</v>
      </c>
    </row>
    <row r="1054" spans="1:29" x14ac:dyDescent="0.45">
      <c r="A1054" s="1" t="s">
        <v>1553</v>
      </c>
      <c r="B1054" s="2" cm="1">
        <f t="array" ref="B1054:D1054">DATEVALUE(VLOOKUP(A1054,Raw_Data!A1053:D3053,{2,3,4},0))</f>
        <v>45473</v>
      </c>
      <c r="C1054" s="2">
        <v>45474</v>
      </c>
      <c r="D1054" s="2">
        <v>45474</v>
      </c>
      <c r="E1054" s="1" t="s">
        <v>2574</v>
      </c>
      <c r="F1054" s="1" t="s">
        <v>69</v>
      </c>
      <c r="G1054" s="1" t="s">
        <v>70</v>
      </c>
      <c r="H1054" s="1" t="s">
        <v>71</v>
      </c>
      <c r="I1054" s="1" t="s">
        <v>72</v>
      </c>
      <c r="J1054" s="1">
        <v>2</v>
      </c>
      <c r="K1054" s="1">
        <v>0</v>
      </c>
      <c r="L1054" s="1">
        <f t="shared" si="146"/>
        <v>0</v>
      </c>
      <c r="M1054" s="1" t="s">
        <v>29</v>
      </c>
      <c r="N1054" s="1" t="s">
        <v>57</v>
      </c>
      <c r="O1054" s="1" t="s">
        <v>64</v>
      </c>
      <c r="P1054" s="1" t="s">
        <v>32</v>
      </c>
      <c r="Q1054" s="1" t="s">
        <v>45</v>
      </c>
      <c r="R1054" s="1" t="s">
        <v>34</v>
      </c>
      <c r="S1054" s="1" t="s">
        <v>2620</v>
      </c>
      <c r="T1054" s="1">
        <v>0</v>
      </c>
      <c r="U1054" s="1" t="str">
        <f t="shared" si="144"/>
        <v>Keep</v>
      </c>
      <c r="V1054" s="1" t="str">
        <f t="shared" si="147"/>
        <v>Ok</v>
      </c>
      <c r="W1054" s="1" t="str">
        <f>IF(Raw_Data!K1054=0,"Missing","Valid")</f>
        <v>Missing</v>
      </c>
      <c r="X1054" s="3" t="str">
        <f t="shared" si="148"/>
        <v>OK</v>
      </c>
      <c r="Y1054" s="1" t="str">
        <f t="shared" si="149"/>
        <v>Fix</v>
      </c>
      <c r="Z1054" s="1" t="str">
        <f t="shared" si="150"/>
        <v>Ok</v>
      </c>
      <c r="AA1054" s="1">
        <f t="shared" si="145"/>
        <v>0</v>
      </c>
      <c r="AB1054" s="1" t="str">
        <f t="shared" si="151"/>
        <v>ok</v>
      </c>
      <c r="AC1054" s="1" t="str">
        <f t="shared" si="152"/>
        <v>Not Returned</v>
      </c>
    </row>
    <row r="1055" spans="1:29" x14ac:dyDescent="0.45">
      <c r="A1055" s="1" t="s">
        <v>1554</v>
      </c>
      <c r="B1055" s="2" cm="1">
        <f t="array" ref="B1055:D1055">DATEVALUE(VLOOKUP(A1055,Raw_Data!A1054:D3054,{2,3,4},0))</f>
        <v>45333</v>
      </c>
      <c r="C1055" s="2">
        <v>45333</v>
      </c>
      <c r="D1055" s="2">
        <v>45339</v>
      </c>
      <c r="E1055" s="1" t="s">
        <v>2574</v>
      </c>
      <c r="F1055" s="1" t="s">
        <v>2608</v>
      </c>
      <c r="G1055" s="1" t="s">
        <v>41</v>
      </c>
      <c r="H1055" s="1" t="s">
        <v>71</v>
      </c>
      <c r="I1055" s="1" t="s">
        <v>92</v>
      </c>
      <c r="J1055" s="1">
        <v>3</v>
      </c>
      <c r="K1055" s="1">
        <v>100</v>
      </c>
      <c r="L1055" s="1">
        <f t="shared" si="146"/>
        <v>300</v>
      </c>
      <c r="M1055" s="1" t="s">
        <v>2619</v>
      </c>
      <c r="N1055" s="1" t="s">
        <v>57</v>
      </c>
      <c r="O1055" s="1" t="s">
        <v>64</v>
      </c>
      <c r="P1055" s="1" t="s">
        <v>32</v>
      </c>
      <c r="Q1055" s="1" t="s">
        <v>45</v>
      </c>
      <c r="R1055" s="1" t="s">
        <v>46</v>
      </c>
      <c r="S1055" s="1" t="s">
        <v>254</v>
      </c>
      <c r="T1055" s="1">
        <v>6</v>
      </c>
      <c r="U1055" s="1" t="str">
        <f t="shared" si="144"/>
        <v>Keep</v>
      </c>
      <c r="V1055" s="1" t="str">
        <f t="shared" si="147"/>
        <v>Ok</v>
      </c>
      <c r="W1055" s="1" t="str">
        <f>IF(Raw_Data!K1055=0,"Missing","Valid")</f>
        <v>Valid</v>
      </c>
      <c r="X1055" s="3" t="str">
        <f t="shared" si="148"/>
        <v>OK</v>
      </c>
      <c r="Y1055" s="1" t="str">
        <f t="shared" si="149"/>
        <v>Ok</v>
      </c>
      <c r="Z1055" s="1" t="str">
        <f t="shared" si="150"/>
        <v>Ok</v>
      </c>
      <c r="AA1055" s="1">
        <f t="shared" si="145"/>
        <v>300</v>
      </c>
      <c r="AB1055" s="1" t="str">
        <f t="shared" si="151"/>
        <v>ok</v>
      </c>
      <c r="AC1055" s="1" t="str">
        <f t="shared" si="152"/>
        <v>Damaged</v>
      </c>
    </row>
    <row r="1056" spans="1:29" x14ac:dyDescent="0.45">
      <c r="A1056" s="1" t="s">
        <v>1555</v>
      </c>
      <c r="B1056" s="2" cm="1">
        <f t="array" ref="B1056:D1056">DATEVALUE(VLOOKUP(A1056,Raw_Data!A1055:D3055,{2,3,4},0))</f>
        <v>45432</v>
      </c>
      <c r="C1056" s="2">
        <v>45434</v>
      </c>
      <c r="D1056" s="2">
        <v>45435</v>
      </c>
      <c r="E1056" s="1" t="s">
        <v>2528</v>
      </c>
      <c r="F1056" s="1" t="s">
        <v>147</v>
      </c>
      <c r="G1056" s="1" t="s">
        <v>147</v>
      </c>
      <c r="H1056" s="1" t="s">
        <v>42</v>
      </c>
      <c r="I1056" s="1" t="s">
        <v>122</v>
      </c>
      <c r="J1056" s="1">
        <v>2</v>
      </c>
      <c r="K1056" s="1">
        <v>2000</v>
      </c>
      <c r="L1056" s="1">
        <f t="shared" si="146"/>
        <v>4000</v>
      </c>
      <c r="M1056" s="1" t="s">
        <v>2619</v>
      </c>
      <c r="N1056" s="1" t="s">
        <v>57</v>
      </c>
      <c r="O1056" s="1" t="s">
        <v>31</v>
      </c>
      <c r="P1056" s="1" t="s">
        <v>58</v>
      </c>
      <c r="Q1056" s="1" t="s">
        <v>33</v>
      </c>
      <c r="R1056" s="1" t="s">
        <v>34</v>
      </c>
      <c r="S1056" s="1" t="s">
        <v>2620</v>
      </c>
      <c r="T1056" s="1">
        <v>1</v>
      </c>
      <c r="U1056" s="1" t="str">
        <f t="shared" si="144"/>
        <v>Keep</v>
      </c>
      <c r="V1056" s="1" t="str">
        <f t="shared" si="147"/>
        <v>Ok</v>
      </c>
      <c r="W1056" s="1" t="str">
        <f>IF(Raw_Data!K1056=0,"Missing","Valid")</f>
        <v>Valid</v>
      </c>
      <c r="X1056" s="3" t="str">
        <f t="shared" si="148"/>
        <v>OK</v>
      </c>
      <c r="Y1056" s="1" t="str">
        <f t="shared" si="149"/>
        <v>Ok</v>
      </c>
      <c r="Z1056" s="1" t="str">
        <f t="shared" si="150"/>
        <v>Ok</v>
      </c>
      <c r="AA1056" s="1">
        <f t="shared" si="145"/>
        <v>4000</v>
      </c>
      <c r="AB1056" s="1" t="str">
        <f t="shared" si="151"/>
        <v>ok</v>
      </c>
      <c r="AC1056" s="1" t="str">
        <f t="shared" si="152"/>
        <v>Not Returned</v>
      </c>
    </row>
    <row r="1057" spans="1:29" x14ac:dyDescent="0.45">
      <c r="A1057" s="1" t="s">
        <v>1556</v>
      </c>
      <c r="B1057" s="2" cm="1">
        <f t="array" ref="B1057:D1057">DATEVALUE(VLOOKUP(A1057,Raw_Data!A1056:D3056,{2,3,4},0))</f>
        <v>45465</v>
      </c>
      <c r="C1057" s="2">
        <v>45467</v>
      </c>
      <c r="D1057" s="2">
        <v>45467</v>
      </c>
      <c r="E1057" s="1" t="s">
        <v>2573</v>
      </c>
      <c r="F1057" s="1" t="s">
        <v>2608</v>
      </c>
      <c r="G1057" s="1" t="s">
        <v>41</v>
      </c>
      <c r="H1057" s="1" t="s">
        <v>128</v>
      </c>
      <c r="I1057" s="1" t="s">
        <v>231</v>
      </c>
      <c r="J1057" s="1">
        <v>1</v>
      </c>
      <c r="K1057" s="1">
        <v>1000</v>
      </c>
      <c r="L1057" s="1">
        <f t="shared" si="146"/>
        <v>1000</v>
      </c>
      <c r="M1057" s="1" t="s">
        <v>63</v>
      </c>
      <c r="N1057" s="1" t="s">
        <v>30</v>
      </c>
      <c r="O1057" s="1" t="s">
        <v>79</v>
      </c>
      <c r="P1057" s="1" t="s">
        <v>85</v>
      </c>
      <c r="Q1057" s="1" t="s">
        <v>45</v>
      </c>
      <c r="R1057" s="1" t="s">
        <v>34</v>
      </c>
      <c r="S1057" s="1" t="s">
        <v>2620</v>
      </c>
      <c r="T1057" s="1">
        <v>0</v>
      </c>
      <c r="U1057" s="1" t="str">
        <f t="shared" si="144"/>
        <v>Keep</v>
      </c>
      <c r="V1057" s="1" t="str">
        <f t="shared" si="147"/>
        <v>Ok</v>
      </c>
      <c r="W1057" s="1" t="str">
        <f>IF(Raw_Data!K1057=0,"Missing","Valid")</f>
        <v>Valid</v>
      </c>
      <c r="X1057" s="3" t="str">
        <f t="shared" si="148"/>
        <v>OK</v>
      </c>
      <c r="Y1057" s="1" t="str">
        <f t="shared" si="149"/>
        <v>Ok</v>
      </c>
      <c r="Z1057" s="1" t="str">
        <f t="shared" si="150"/>
        <v>Ok</v>
      </c>
      <c r="AA1057" s="1">
        <f t="shared" si="145"/>
        <v>1000</v>
      </c>
      <c r="AB1057" s="1" t="str">
        <f t="shared" si="151"/>
        <v>ok</v>
      </c>
      <c r="AC1057" s="1" t="str">
        <f t="shared" si="152"/>
        <v>Not Returned</v>
      </c>
    </row>
    <row r="1058" spans="1:29" x14ac:dyDescent="0.45">
      <c r="A1058" s="1" t="s">
        <v>1557</v>
      </c>
      <c r="B1058" s="2" cm="1">
        <f t="array" ref="B1058:D1058">DATEVALUE(VLOOKUP(A1058,Raw_Data!A1057:D3057,{2,3,4},0))</f>
        <v>45408</v>
      </c>
      <c r="C1058" s="2">
        <v>45410</v>
      </c>
      <c r="D1058" s="2">
        <v>45415</v>
      </c>
      <c r="E1058" s="1" t="s">
        <v>2585</v>
      </c>
      <c r="F1058" s="1" t="s">
        <v>69</v>
      </c>
      <c r="G1058" s="1" t="s">
        <v>70</v>
      </c>
      <c r="H1058" s="1" t="s">
        <v>42</v>
      </c>
      <c r="I1058" s="1" t="s">
        <v>122</v>
      </c>
      <c r="J1058" s="1">
        <v>0</v>
      </c>
      <c r="K1058" s="1">
        <v>100</v>
      </c>
      <c r="L1058" s="1">
        <f t="shared" si="146"/>
        <v>0</v>
      </c>
      <c r="M1058" s="1" t="s">
        <v>63</v>
      </c>
      <c r="N1058" s="1" t="s">
        <v>30</v>
      </c>
      <c r="O1058" s="1" t="s">
        <v>44</v>
      </c>
      <c r="P1058" s="1" t="s">
        <v>85</v>
      </c>
      <c r="Q1058" s="1" t="s">
        <v>33</v>
      </c>
      <c r="R1058" s="1" t="s">
        <v>46</v>
      </c>
      <c r="S1058" s="1" t="s">
        <v>2621</v>
      </c>
      <c r="T1058" s="1">
        <v>5</v>
      </c>
      <c r="U1058" s="1" t="str">
        <f t="shared" si="144"/>
        <v>Keep</v>
      </c>
      <c r="V1058" s="1" t="str">
        <f t="shared" si="147"/>
        <v>Fix</v>
      </c>
      <c r="W1058" s="1" t="str">
        <f>IF(Raw_Data!K1058=0,"Missing","Valid")</f>
        <v>Valid</v>
      </c>
      <c r="X1058" s="3" t="str">
        <f t="shared" si="148"/>
        <v>OK</v>
      </c>
      <c r="Y1058" s="1" t="str">
        <f t="shared" si="149"/>
        <v>Ok</v>
      </c>
      <c r="Z1058" s="1" t="str">
        <f t="shared" si="150"/>
        <v>Ok</v>
      </c>
      <c r="AA1058" s="1">
        <f t="shared" si="145"/>
        <v>0</v>
      </c>
      <c r="AB1058" s="1" t="str">
        <f t="shared" si="151"/>
        <v>ok</v>
      </c>
      <c r="AC1058" s="1" t="str">
        <f t="shared" si="152"/>
        <v>Unknwon</v>
      </c>
    </row>
    <row r="1059" spans="1:29" x14ac:dyDescent="0.45">
      <c r="A1059" s="1" t="s">
        <v>1558</v>
      </c>
      <c r="B1059" s="2" cm="1">
        <f t="array" ref="B1059:D1059">DATEVALUE(VLOOKUP(A1059,Raw_Data!A1058:D3058,{2,3,4},0))</f>
        <v>45341</v>
      </c>
      <c r="C1059" s="2">
        <v>45340</v>
      </c>
      <c r="D1059" s="2">
        <v>45343</v>
      </c>
      <c r="E1059" s="1" t="s">
        <v>2535</v>
      </c>
      <c r="F1059" s="1" t="s">
        <v>147</v>
      </c>
      <c r="G1059" s="1" t="s">
        <v>147</v>
      </c>
      <c r="H1059" s="1" t="s">
        <v>42</v>
      </c>
      <c r="I1059" s="1" t="s">
        <v>122</v>
      </c>
      <c r="J1059" s="1">
        <v>-1</v>
      </c>
      <c r="K1059" s="1">
        <v>0</v>
      </c>
      <c r="L1059" s="1">
        <f t="shared" si="146"/>
        <v>0</v>
      </c>
      <c r="M1059" s="1" t="s">
        <v>29</v>
      </c>
      <c r="N1059" s="1" t="s">
        <v>57</v>
      </c>
      <c r="O1059" s="1" t="s">
        <v>31</v>
      </c>
      <c r="P1059" s="1" t="s">
        <v>58</v>
      </c>
      <c r="Q1059" s="1" t="s">
        <v>33</v>
      </c>
      <c r="R1059" s="1" t="s">
        <v>34</v>
      </c>
      <c r="S1059" s="1" t="s">
        <v>2620</v>
      </c>
      <c r="T1059" s="1">
        <v>3</v>
      </c>
      <c r="U1059" s="1" t="str">
        <f t="shared" si="144"/>
        <v>Keep</v>
      </c>
      <c r="V1059" s="1" t="str">
        <f t="shared" si="147"/>
        <v>Fix</v>
      </c>
      <c r="W1059" s="1" t="str">
        <f>IF(Raw_Data!K1059=0,"Missing","Valid")</f>
        <v>Missing</v>
      </c>
      <c r="X1059" s="3" t="str">
        <f t="shared" si="148"/>
        <v>Dispatch Error</v>
      </c>
      <c r="Y1059" s="1" t="str">
        <f t="shared" si="149"/>
        <v>Fix</v>
      </c>
      <c r="Z1059" s="1" t="str">
        <f t="shared" si="150"/>
        <v>Ok</v>
      </c>
      <c r="AA1059" s="1">
        <f t="shared" si="145"/>
        <v>0</v>
      </c>
      <c r="AB1059" s="1" t="str">
        <f t="shared" si="151"/>
        <v>ok</v>
      </c>
      <c r="AC1059" s="1" t="str">
        <f t="shared" si="152"/>
        <v>Not Returned</v>
      </c>
    </row>
    <row r="1060" spans="1:29" x14ac:dyDescent="0.45">
      <c r="A1060" s="1" t="s">
        <v>1559</v>
      </c>
      <c r="B1060" s="2" cm="1">
        <f t="array" ref="B1060:D1060">DATEVALUE(VLOOKUP(A1060,Raw_Data!A1059:D3059,{2,3,4},0))</f>
        <v>45601</v>
      </c>
      <c r="C1060" s="2">
        <v>45599</v>
      </c>
      <c r="D1060" s="2">
        <v>45602</v>
      </c>
      <c r="E1060" s="1" t="s">
        <v>2534</v>
      </c>
      <c r="F1060" s="1" t="s">
        <v>2608</v>
      </c>
      <c r="G1060" s="1" t="s">
        <v>41</v>
      </c>
      <c r="H1060" s="1" t="s">
        <v>71</v>
      </c>
      <c r="I1060" s="1" t="s">
        <v>92</v>
      </c>
      <c r="J1060" s="1">
        <v>3</v>
      </c>
      <c r="K1060" s="1">
        <v>1000</v>
      </c>
      <c r="L1060" s="1">
        <f t="shared" si="146"/>
        <v>3000</v>
      </c>
      <c r="M1060" s="1" t="s">
        <v>56</v>
      </c>
      <c r="N1060" s="1" t="s">
        <v>57</v>
      </c>
      <c r="O1060" s="1" t="s">
        <v>44</v>
      </c>
      <c r="P1060" s="1" t="s">
        <v>32</v>
      </c>
      <c r="Q1060" s="1" t="s">
        <v>33</v>
      </c>
      <c r="R1060" s="1" t="s">
        <v>46</v>
      </c>
      <c r="S1060" s="1" t="s">
        <v>254</v>
      </c>
      <c r="T1060" s="1">
        <v>3</v>
      </c>
      <c r="U1060" s="1" t="str">
        <f t="shared" si="144"/>
        <v>Keep</v>
      </c>
      <c r="V1060" s="1" t="str">
        <f t="shared" si="147"/>
        <v>Ok</v>
      </c>
      <c r="W1060" s="1" t="str">
        <f>IF(Raw_Data!K1060=0,"Missing","Valid")</f>
        <v>Valid</v>
      </c>
      <c r="X1060" s="3" t="str">
        <f t="shared" si="148"/>
        <v>Dispatch Error</v>
      </c>
      <c r="Y1060" s="1" t="str">
        <f t="shared" si="149"/>
        <v>Ok</v>
      </c>
      <c r="Z1060" s="1" t="str">
        <f t="shared" si="150"/>
        <v>Ok</v>
      </c>
      <c r="AA1060" s="1">
        <f t="shared" si="145"/>
        <v>3000</v>
      </c>
      <c r="AB1060" s="1" t="str">
        <f t="shared" si="151"/>
        <v>ok</v>
      </c>
      <c r="AC1060" s="1" t="str">
        <f t="shared" si="152"/>
        <v>Damaged</v>
      </c>
    </row>
    <row r="1061" spans="1:29" x14ac:dyDescent="0.45">
      <c r="A1061" s="1" t="s">
        <v>1560</v>
      </c>
      <c r="B1061" s="2" cm="1">
        <f t="array" ref="B1061:D1061">DATEVALUE(VLOOKUP(A1061,Raw_Data!A1060:D3060,{2,3,4},0))</f>
        <v>45432</v>
      </c>
      <c r="C1061" s="2">
        <v>45434</v>
      </c>
      <c r="D1061" s="2">
        <v>45436</v>
      </c>
      <c r="E1061" s="1" t="s">
        <v>2557</v>
      </c>
      <c r="F1061" s="1" t="s">
        <v>168</v>
      </c>
      <c r="G1061" s="1" t="s">
        <v>41</v>
      </c>
      <c r="H1061" s="1" t="s">
        <v>27</v>
      </c>
      <c r="I1061" s="1" t="s">
        <v>84</v>
      </c>
      <c r="J1061" s="1">
        <v>3</v>
      </c>
      <c r="K1061" s="1">
        <v>500</v>
      </c>
      <c r="L1061" s="1">
        <f t="shared" si="146"/>
        <v>1500</v>
      </c>
      <c r="M1061" s="1" t="s">
        <v>29</v>
      </c>
      <c r="N1061" s="1" t="s">
        <v>30</v>
      </c>
      <c r="O1061" s="1" t="s">
        <v>31</v>
      </c>
      <c r="P1061" s="1" t="s">
        <v>85</v>
      </c>
      <c r="Q1061" s="1" t="s">
        <v>45</v>
      </c>
      <c r="R1061" s="1" t="s">
        <v>46</v>
      </c>
      <c r="S1061" s="1" t="s">
        <v>254</v>
      </c>
      <c r="T1061" s="1">
        <v>2</v>
      </c>
      <c r="U1061" s="1" t="str">
        <f t="shared" si="144"/>
        <v>Keep</v>
      </c>
      <c r="V1061" s="1" t="str">
        <f t="shared" si="147"/>
        <v>Ok</v>
      </c>
      <c r="W1061" s="1" t="str">
        <f>IF(Raw_Data!K1061=0,"Missing","Valid")</f>
        <v>Valid</v>
      </c>
      <c r="X1061" s="3" t="str">
        <f t="shared" si="148"/>
        <v>OK</v>
      </c>
      <c r="Y1061" s="1" t="str">
        <f t="shared" si="149"/>
        <v>Ok</v>
      </c>
      <c r="Z1061" s="1" t="str">
        <f t="shared" si="150"/>
        <v>Ok</v>
      </c>
      <c r="AA1061" s="1">
        <f t="shared" si="145"/>
        <v>1500</v>
      </c>
      <c r="AB1061" s="1" t="str">
        <f t="shared" si="151"/>
        <v>ok</v>
      </c>
      <c r="AC1061" s="1" t="str">
        <f t="shared" si="152"/>
        <v>Damaged</v>
      </c>
    </row>
    <row r="1062" spans="1:29" x14ac:dyDescent="0.45">
      <c r="A1062" s="1" t="s">
        <v>1561</v>
      </c>
      <c r="B1062" s="2" cm="1">
        <f t="array" ref="B1062:D1062">DATEVALUE(VLOOKUP(A1062,Raw_Data!A1061:D3061,{2,3,4},0))</f>
        <v>45327</v>
      </c>
      <c r="C1062" s="2">
        <v>45327</v>
      </c>
      <c r="D1062" s="2">
        <v>45326</v>
      </c>
      <c r="E1062" s="1" t="s">
        <v>2543</v>
      </c>
      <c r="F1062" s="1" t="s">
        <v>53</v>
      </c>
      <c r="G1062" s="1" t="s">
        <v>54</v>
      </c>
      <c r="H1062" s="1" t="s">
        <v>27</v>
      </c>
      <c r="I1062" s="1" t="s">
        <v>55</v>
      </c>
      <c r="J1062" s="1">
        <v>0</v>
      </c>
      <c r="K1062" s="1">
        <v>0</v>
      </c>
      <c r="L1062" s="1">
        <f t="shared" si="146"/>
        <v>0</v>
      </c>
      <c r="M1062" s="1" t="s">
        <v>63</v>
      </c>
      <c r="N1062" s="1" t="s">
        <v>30</v>
      </c>
      <c r="O1062" s="1" t="s">
        <v>44</v>
      </c>
      <c r="P1062" s="1" t="s">
        <v>85</v>
      </c>
      <c r="Q1062" s="1" t="s">
        <v>45</v>
      </c>
      <c r="R1062" s="1" t="s">
        <v>34</v>
      </c>
      <c r="S1062" s="1" t="s">
        <v>2620</v>
      </c>
      <c r="T1062" s="1">
        <v>-1</v>
      </c>
      <c r="U1062" s="1" t="str">
        <f t="shared" si="144"/>
        <v>Keep</v>
      </c>
      <c r="V1062" s="1" t="str">
        <f t="shared" si="147"/>
        <v>Fix</v>
      </c>
      <c r="W1062" s="1" t="str">
        <f>IF(Raw_Data!K1062=0,"Missing","Valid")</f>
        <v>Missing</v>
      </c>
      <c r="X1062" s="3" t="str">
        <f t="shared" si="148"/>
        <v>Delivery Before Order</v>
      </c>
      <c r="Y1062" s="1" t="str">
        <f t="shared" si="149"/>
        <v>Fix</v>
      </c>
      <c r="Z1062" s="1" t="str">
        <f t="shared" si="150"/>
        <v>Ok</v>
      </c>
      <c r="AA1062" s="1">
        <f t="shared" si="145"/>
        <v>0</v>
      </c>
      <c r="AB1062" s="1" t="str">
        <f t="shared" si="151"/>
        <v>ok</v>
      </c>
      <c r="AC1062" s="1" t="str">
        <f t="shared" si="152"/>
        <v>Not Returned</v>
      </c>
    </row>
    <row r="1063" spans="1:29" x14ac:dyDescent="0.45">
      <c r="A1063" s="1" t="s">
        <v>1562</v>
      </c>
      <c r="B1063" s="2" cm="1">
        <f t="array" ref="B1063:D1063">DATEVALUE(VLOOKUP(A1063,Raw_Data!A1062:D3062,{2,3,4},0))</f>
        <v>45513</v>
      </c>
      <c r="C1063" s="2">
        <v>45513</v>
      </c>
      <c r="D1063" s="2">
        <v>45518</v>
      </c>
      <c r="E1063" s="1" t="s">
        <v>2569</v>
      </c>
      <c r="F1063" s="1" t="s">
        <v>2608</v>
      </c>
      <c r="G1063" s="1" t="s">
        <v>41</v>
      </c>
      <c r="H1063" s="1" t="s">
        <v>42</v>
      </c>
      <c r="I1063" s="1" t="s">
        <v>78</v>
      </c>
      <c r="J1063" s="1">
        <v>3</v>
      </c>
      <c r="K1063" s="1">
        <v>0</v>
      </c>
      <c r="L1063" s="1">
        <f t="shared" si="146"/>
        <v>0</v>
      </c>
      <c r="M1063" s="1" t="s">
        <v>63</v>
      </c>
      <c r="N1063" s="1" t="s">
        <v>57</v>
      </c>
      <c r="O1063" s="1" t="s">
        <v>64</v>
      </c>
      <c r="P1063" s="1" t="s">
        <v>58</v>
      </c>
      <c r="Q1063" s="1" t="s">
        <v>33</v>
      </c>
      <c r="R1063" s="1" t="s">
        <v>46</v>
      </c>
      <c r="S1063" s="1" t="s">
        <v>2621</v>
      </c>
      <c r="T1063" s="1">
        <v>5</v>
      </c>
      <c r="U1063" s="1" t="str">
        <f t="shared" si="144"/>
        <v>Keep</v>
      </c>
      <c r="V1063" s="1" t="str">
        <f t="shared" si="147"/>
        <v>Ok</v>
      </c>
      <c r="W1063" s="1" t="str">
        <f>IF(Raw_Data!K1063=0,"Missing","Valid")</f>
        <v>Missing</v>
      </c>
      <c r="X1063" s="3" t="str">
        <f t="shared" si="148"/>
        <v>OK</v>
      </c>
      <c r="Y1063" s="1" t="str">
        <f t="shared" si="149"/>
        <v>Fix</v>
      </c>
      <c r="Z1063" s="1" t="str">
        <f t="shared" si="150"/>
        <v>Ok</v>
      </c>
      <c r="AA1063" s="1">
        <f t="shared" si="145"/>
        <v>0</v>
      </c>
      <c r="AB1063" s="1" t="str">
        <f t="shared" si="151"/>
        <v>ok</v>
      </c>
      <c r="AC1063" s="1" t="str">
        <f t="shared" si="152"/>
        <v>Unknwon</v>
      </c>
    </row>
    <row r="1064" spans="1:29" x14ac:dyDescent="0.45">
      <c r="A1064" s="1" t="s">
        <v>1563</v>
      </c>
      <c r="B1064" s="2" cm="1">
        <f t="array" ref="B1064:D1064">DATEVALUE(VLOOKUP(A1064,Raw_Data!A1063:D3063,{2,3,4},0))</f>
        <v>45323</v>
      </c>
      <c r="C1064" s="2">
        <v>45323</v>
      </c>
      <c r="D1064" s="2">
        <v>45327</v>
      </c>
      <c r="E1064" s="1" t="s">
        <v>2592</v>
      </c>
      <c r="F1064" s="1" t="s">
        <v>168</v>
      </c>
      <c r="G1064" s="1" t="s">
        <v>41</v>
      </c>
      <c r="H1064" s="1" t="s">
        <v>128</v>
      </c>
      <c r="I1064" s="1" t="s">
        <v>129</v>
      </c>
      <c r="J1064" s="1">
        <v>2</v>
      </c>
      <c r="K1064" s="1">
        <v>0</v>
      </c>
      <c r="L1064" s="1">
        <f t="shared" si="146"/>
        <v>0</v>
      </c>
      <c r="M1064" s="1" t="s">
        <v>56</v>
      </c>
      <c r="N1064" s="1" t="s">
        <v>93</v>
      </c>
      <c r="O1064" s="1" t="s">
        <v>44</v>
      </c>
      <c r="P1064" s="1" t="s">
        <v>32</v>
      </c>
      <c r="Q1064" s="1" t="s">
        <v>33</v>
      </c>
      <c r="R1064" s="1" t="s">
        <v>2620</v>
      </c>
      <c r="S1064" s="1" t="s">
        <v>2620</v>
      </c>
      <c r="T1064" s="1">
        <v>4</v>
      </c>
      <c r="U1064" s="1" t="str">
        <f t="shared" si="144"/>
        <v>Keep</v>
      </c>
      <c r="V1064" s="1" t="str">
        <f t="shared" si="147"/>
        <v>Ok</v>
      </c>
      <c r="W1064" s="1" t="str">
        <f>IF(Raw_Data!K1064=0,"Missing","Valid")</f>
        <v>Missing</v>
      </c>
      <c r="X1064" s="3" t="str">
        <f t="shared" si="148"/>
        <v>OK</v>
      </c>
      <c r="Y1064" s="1" t="str">
        <f t="shared" si="149"/>
        <v>Fix</v>
      </c>
      <c r="Z1064" s="1" t="str">
        <f t="shared" si="150"/>
        <v>Ok</v>
      </c>
      <c r="AA1064" s="1">
        <f t="shared" si="145"/>
        <v>0</v>
      </c>
      <c r="AB1064" s="1" t="str">
        <f t="shared" si="151"/>
        <v>ok</v>
      </c>
      <c r="AC1064" s="1" t="str">
        <f t="shared" si="152"/>
        <v>Not Returned</v>
      </c>
    </row>
    <row r="1065" spans="1:29" x14ac:dyDescent="0.45">
      <c r="A1065" s="1" t="s">
        <v>1564</v>
      </c>
      <c r="B1065" s="2" cm="1">
        <f t="array" ref="B1065:D1065">DATEVALUE(VLOOKUP(A1065,Raw_Data!A1064:D3064,{2,3,4},0))</f>
        <v>45446</v>
      </c>
      <c r="C1065" s="2">
        <v>45444</v>
      </c>
      <c r="D1065" s="2">
        <v>45449</v>
      </c>
      <c r="E1065" s="1" t="s">
        <v>2568</v>
      </c>
      <c r="F1065" s="1" t="s">
        <v>53</v>
      </c>
      <c r="G1065" s="1" t="s">
        <v>54</v>
      </c>
      <c r="H1065" s="1" t="s">
        <v>27</v>
      </c>
      <c r="I1065" s="1" t="s">
        <v>28</v>
      </c>
      <c r="J1065" s="1">
        <v>0</v>
      </c>
      <c r="K1065" s="1">
        <v>2000</v>
      </c>
      <c r="L1065" s="1">
        <f t="shared" si="146"/>
        <v>0</v>
      </c>
      <c r="M1065" s="1" t="s">
        <v>56</v>
      </c>
      <c r="N1065" s="1" t="s">
        <v>57</v>
      </c>
      <c r="O1065" s="1" t="s">
        <v>79</v>
      </c>
      <c r="P1065" s="1" t="s">
        <v>58</v>
      </c>
      <c r="Q1065" s="1" t="s">
        <v>33</v>
      </c>
      <c r="R1065" s="1" t="s">
        <v>2620</v>
      </c>
      <c r="S1065" s="1" t="s">
        <v>2620</v>
      </c>
      <c r="T1065" s="1">
        <v>5</v>
      </c>
      <c r="U1065" s="1" t="str">
        <f t="shared" si="144"/>
        <v>Keep</v>
      </c>
      <c r="V1065" s="1" t="str">
        <f t="shared" si="147"/>
        <v>Fix</v>
      </c>
      <c r="W1065" s="1" t="str">
        <f>IF(Raw_Data!K1065=0,"Missing","Valid")</f>
        <v>Valid</v>
      </c>
      <c r="X1065" s="3" t="str">
        <f t="shared" si="148"/>
        <v>Dispatch Error</v>
      </c>
      <c r="Y1065" s="1" t="str">
        <f t="shared" si="149"/>
        <v>Ok</v>
      </c>
      <c r="Z1065" s="1" t="str">
        <f t="shared" si="150"/>
        <v>Ok</v>
      </c>
      <c r="AA1065" s="1">
        <f t="shared" si="145"/>
        <v>0</v>
      </c>
      <c r="AB1065" s="1" t="str">
        <f t="shared" si="151"/>
        <v>ok</v>
      </c>
      <c r="AC1065" s="1" t="str">
        <f t="shared" si="152"/>
        <v>Not Returned</v>
      </c>
    </row>
    <row r="1066" spans="1:29" x14ac:dyDescent="0.45">
      <c r="A1066" s="1" t="s">
        <v>1565</v>
      </c>
      <c r="B1066" s="2" cm="1">
        <f t="array" ref="B1066:D1066">DATEVALUE(VLOOKUP(A1066,Raw_Data!A1065:D3065,{2,3,4},0))</f>
        <v>45643</v>
      </c>
      <c r="C1066" s="2">
        <v>45643</v>
      </c>
      <c r="D1066" s="2">
        <v>45642</v>
      </c>
      <c r="E1066" s="1" t="s">
        <v>2545</v>
      </c>
      <c r="F1066" s="1" t="s">
        <v>2606</v>
      </c>
      <c r="G1066" s="1" t="s">
        <v>26</v>
      </c>
      <c r="H1066" s="1" t="s">
        <v>42</v>
      </c>
      <c r="I1066" s="1" t="s">
        <v>122</v>
      </c>
      <c r="J1066" s="1">
        <v>-1</v>
      </c>
      <c r="K1066" s="1">
        <v>1000</v>
      </c>
      <c r="L1066" s="1">
        <f t="shared" si="146"/>
        <v>-1000</v>
      </c>
      <c r="M1066" s="1" t="s">
        <v>56</v>
      </c>
      <c r="N1066" s="1" t="s">
        <v>57</v>
      </c>
      <c r="O1066" s="1" t="s">
        <v>79</v>
      </c>
      <c r="P1066" s="1" t="s">
        <v>58</v>
      </c>
      <c r="Q1066" s="1" t="s">
        <v>45</v>
      </c>
      <c r="R1066" s="1" t="s">
        <v>46</v>
      </c>
      <c r="S1066" s="1" t="s">
        <v>2621</v>
      </c>
      <c r="T1066" s="1">
        <v>-1</v>
      </c>
      <c r="U1066" s="1" t="str">
        <f t="shared" si="144"/>
        <v>Keep</v>
      </c>
      <c r="V1066" s="1" t="str">
        <f t="shared" si="147"/>
        <v>Fix</v>
      </c>
      <c r="W1066" s="1" t="str">
        <f>IF(Raw_Data!K1066=0,"Missing","Valid")</f>
        <v>Valid</v>
      </c>
      <c r="X1066" s="3" t="str">
        <f t="shared" si="148"/>
        <v>Delivery Before Order</v>
      </c>
      <c r="Y1066" s="1" t="str">
        <f t="shared" si="149"/>
        <v>Ok</v>
      </c>
      <c r="Z1066" s="1" t="str">
        <f t="shared" si="150"/>
        <v>Ok</v>
      </c>
      <c r="AA1066" s="1">
        <f t="shared" si="145"/>
        <v>-1000</v>
      </c>
      <c r="AB1066" s="1" t="str">
        <f t="shared" si="151"/>
        <v>ok</v>
      </c>
      <c r="AC1066" s="1" t="str">
        <f t="shared" si="152"/>
        <v>Unknwon</v>
      </c>
    </row>
    <row r="1067" spans="1:29" x14ac:dyDescent="0.45">
      <c r="A1067" s="1" t="s">
        <v>1566</v>
      </c>
      <c r="B1067" s="2" cm="1">
        <f t="array" ref="B1067:D1067">DATEVALUE(VLOOKUP(A1067,Raw_Data!A1066:D3066,{2,3,4},0))</f>
        <v>45625</v>
      </c>
      <c r="C1067" s="2">
        <v>45627</v>
      </c>
      <c r="D1067" s="2">
        <v>45630</v>
      </c>
      <c r="E1067" s="1" t="s">
        <v>2545</v>
      </c>
      <c r="F1067" s="1" t="s">
        <v>2608</v>
      </c>
      <c r="G1067" s="1" t="s">
        <v>41</v>
      </c>
      <c r="H1067" s="1" t="s">
        <v>42</v>
      </c>
      <c r="I1067" s="1" t="s">
        <v>122</v>
      </c>
      <c r="J1067" s="1">
        <v>-1</v>
      </c>
      <c r="K1067" s="1">
        <v>500</v>
      </c>
      <c r="L1067" s="1">
        <f t="shared" si="146"/>
        <v>-500</v>
      </c>
      <c r="M1067" s="1" t="s">
        <v>2619</v>
      </c>
      <c r="N1067" s="1" t="s">
        <v>57</v>
      </c>
      <c r="O1067" s="1" t="s">
        <v>31</v>
      </c>
      <c r="P1067" s="1" t="s">
        <v>85</v>
      </c>
      <c r="Q1067" s="1" t="s">
        <v>45</v>
      </c>
      <c r="R1067" s="1" t="s">
        <v>2620</v>
      </c>
      <c r="S1067" s="1" t="s">
        <v>2620</v>
      </c>
      <c r="T1067" s="1">
        <v>3</v>
      </c>
      <c r="U1067" s="1" t="str">
        <f t="shared" si="144"/>
        <v>Keep</v>
      </c>
      <c r="V1067" s="1" t="str">
        <f t="shared" si="147"/>
        <v>Fix</v>
      </c>
      <c r="W1067" s="1" t="str">
        <f>IF(Raw_Data!K1067=0,"Missing","Valid")</f>
        <v>Valid</v>
      </c>
      <c r="X1067" s="3" t="str">
        <f t="shared" si="148"/>
        <v>OK</v>
      </c>
      <c r="Y1067" s="1" t="str">
        <f t="shared" si="149"/>
        <v>Ok</v>
      </c>
      <c r="Z1067" s="1" t="str">
        <f t="shared" si="150"/>
        <v>Ok</v>
      </c>
      <c r="AA1067" s="1">
        <f t="shared" si="145"/>
        <v>-500</v>
      </c>
      <c r="AB1067" s="1" t="str">
        <f t="shared" si="151"/>
        <v>ok</v>
      </c>
      <c r="AC1067" s="1" t="str">
        <f t="shared" si="152"/>
        <v>Wrong</v>
      </c>
    </row>
    <row r="1068" spans="1:29" x14ac:dyDescent="0.45">
      <c r="A1068" s="1" t="s">
        <v>1567</v>
      </c>
      <c r="B1068" s="2" cm="1">
        <f t="array" ref="B1068:D1068">DATEVALUE(VLOOKUP(A1068,Raw_Data!A1067:D3067,{2,3,4},0))</f>
        <v>45339</v>
      </c>
      <c r="C1068" s="2">
        <v>45337</v>
      </c>
      <c r="D1068" s="2">
        <v>45338</v>
      </c>
      <c r="E1068" s="1" t="s">
        <v>2570</v>
      </c>
      <c r="F1068" s="1" t="s">
        <v>53</v>
      </c>
      <c r="G1068" s="1" t="s">
        <v>54</v>
      </c>
      <c r="H1068" s="1" t="s">
        <v>42</v>
      </c>
      <c r="I1068" s="1" t="s">
        <v>78</v>
      </c>
      <c r="J1068" s="1">
        <v>1</v>
      </c>
      <c r="K1068" s="1">
        <v>0</v>
      </c>
      <c r="L1068" s="1">
        <f t="shared" si="146"/>
        <v>0</v>
      </c>
      <c r="M1068" s="1" t="s">
        <v>56</v>
      </c>
      <c r="N1068" s="1" t="s">
        <v>30</v>
      </c>
      <c r="O1068" s="1" t="s">
        <v>31</v>
      </c>
      <c r="P1068" s="1" t="s">
        <v>85</v>
      </c>
      <c r="Q1068" s="1" t="s">
        <v>45</v>
      </c>
      <c r="R1068" s="1" t="s">
        <v>34</v>
      </c>
      <c r="S1068" s="1" t="s">
        <v>2620</v>
      </c>
      <c r="T1068" s="1">
        <v>1</v>
      </c>
      <c r="U1068" s="1" t="str">
        <f t="shared" si="144"/>
        <v>Keep</v>
      </c>
      <c r="V1068" s="1" t="str">
        <f t="shared" si="147"/>
        <v>Ok</v>
      </c>
      <c r="W1068" s="1" t="str">
        <f>IF(Raw_Data!K1068=0,"Missing","Valid")</f>
        <v>Missing</v>
      </c>
      <c r="X1068" s="3" t="str">
        <f t="shared" si="148"/>
        <v>Dispatch Error</v>
      </c>
      <c r="Y1068" s="1" t="str">
        <f t="shared" si="149"/>
        <v>Fix</v>
      </c>
      <c r="Z1068" s="1" t="str">
        <f t="shared" si="150"/>
        <v>Ok</v>
      </c>
      <c r="AA1068" s="1">
        <f t="shared" si="145"/>
        <v>0</v>
      </c>
      <c r="AB1068" s="1" t="str">
        <f t="shared" si="151"/>
        <v>ok</v>
      </c>
      <c r="AC1068" s="1" t="str">
        <f t="shared" si="152"/>
        <v>Not Returned</v>
      </c>
    </row>
    <row r="1069" spans="1:29" x14ac:dyDescent="0.45">
      <c r="A1069" s="1" t="s">
        <v>1568</v>
      </c>
      <c r="B1069" s="2" cm="1">
        <f t="array" ref="B1069:D1069">DATEVALUE(VLOOKUP(A1069,Raw_Data!A1068:D3068,{2,3,4},0))</f>
        <v>45441</v>
      </c>
      <c r="C1069" s="2">
        <v>45439</v>
      </c>
      <c r="D1069" s="2">
        <v>45439</v>
      </c>
      <c r="E1069" s="1" t="s">
        <v>2597</v>
      </c>
      <c r="F1069" s="1" t="s">
        <v>69</v>
      </c>
      <c r="G1069" s="1" t="s">
        <v>70</v>
      </c>
      <c r="H1069" s="1" t="s">
        <v>27</v>
      </c>
      <c r="I1069" s="1" t="s">
        <v>28</v>
      </c>
      <c r="J1069" s="1">
        <v>-1</v>
      </c>
      <c r="K1069" s="1">
        <v>100</v>
      </c>
      <c r="L1069" s="1">
        <f t="shared" si="146"/>
        <v>-100</v>
      </c>
      <c r="M1069" s="1" t="s">
        <v>29</v>
      </c>
      <c r="N1069" s="1" t="s">
        <v>57</v>
      </c>
      <c r="O1069" s="1" t="s">
        <v>31</v>
      </c>
      <c r="P1069" s="1" t="s">
        <v>32</v>
      </c>
      <c r="Q1069" s="1" t="s">
        <v>33</v>
      </c>
      <c r="R1069" s="1" t="s">
        <v>2620</v>
      </c>
      <c r="S1069" s="1" t="s">
        <v>2620</v>
      </c>
      <c r="T1069" s="1">
        <v>0</v>
      </c>
      <c r="U1069" s="1" t="str">
        <f t="shared" si="144"/>
        <v>Keep</v>
      </c>
      <c r="V1069" s="1" t="str">
        <f t="shared" si="147"/>
        <v>Fix</v>
      </c>
      <c r="W1069" s="1" t="str">
        <f>IF(Raw_Data!K1069=0,"Missing","Valid")</f>
        <v>Valid</v>
      </c>
      <c r="X1069" s="3" t="str">
        <f t="shared" si="148"/>
        <v>Dispatch Error</v>
      </c>
      <c r="Y1069" s="1" t="str">
        <f t="shared" si="149"/>
        <v>Ok</v>
      </c>
      <c r="Z1069" s="1" t="str">
        <f t="shared" si="150"/>
        <v>Ok</v>
      </c>
      <c r="AA1069" s="1">
        <f t="shared" si="145"/>
        <v>-100</v>
      </c>
      <c r="AB1069" s="1" t="str">
        <f t="shared" si="151"/>
        <v>ok</v>
      </c>
      <c r="AC1069" s="1" t="str">
        <f t="shared" si="152"/>
        <v>Wrong</v>
      </c>
    </row>
    <row r="1070" spans="1:29" x14ac:dyDescent="0.45">
      <c r="A1070" s="1" t="s">
        <v>1569</v>
      </c>
      <c r="B1070" s="2" cm="1">
        <f t="array" ref="B1070:D1070">DATEVALUE(VLOOKUP(A1070,Raw_Data!A1069:D3069,{2,3,4},0))</f>
        <v>45610</v>
      </c>
      <c r="C1070" s="2">
        <v>45612</v>
      </c>
      <c r="D1070" s="2">
        <v>45613</v>
      </c>
      <c r="E1070" s="1" t="s">
        <v>2560</v>
      </c>
      <c r="F1070" s="1" t="s">
        <v>2609</v>
      </c>
      <c r="G1070" s="1" t="s">
        <v>116</v>
      </c>
      <c r="H1070" s="1" t="s">
        <v>71</v>
      </c>
      <c r="I1070" s="1" t="s">
        <v>72</v>
      </c>
      <c r="J1070" s="1">
        <v>3</v>
      </c>
      <c r="K1070" s="1">
        <v>100</v>
      </c>
      <c r="L1070" s="1">
        <f t="shared" si="146"/>
        <v>300</v>
      </c>
      <c r="M1070" s="1" t="s">
        <v>2619</v>
      </c>
      <c r="N1070" s="1" t="s">
        <v>57</v>
      </c>
      <c r="O1070" s="1" t="s">
        <v>79</v>
      </c>
      <c r="P1070" s="1" t="s">
        <v>85</v>
      </c>
      <c r="Q1070" s="1" t="s">
        <v>45</v>
      </c>
      <c r="R1070" s="1" t="s">
        <v>2620</v>
      </c>
      <c r="S1070" s="1" t="s">
        <v>2620</v>
      </c>
      <c r="T1070" s="1">
        <v>1</v>
      </c>
      <c r="U1070" s="1" t="str">
        <f t="shared" si="144"/>
        <v>Keep</v>
      </c>
      <c r="V1070" s="1" t="str">
        <f t="shared" si="147"/>
        <v>Ok</v>
      </c>
      <c r="W1070" s="1" t="str">
        <f>IF(Raw_Data!K1070=0,"Missing","Valid")</f>
        <v>Valid</v>
      </c>
      <c r="X1070" s="3" t="str">
        <f t="shared" si="148"/>
        <v>OK</v>
      </c>
      <c r="Y1070" s="1" t="str">
        <f t="shared" si="149"/>
        <v>Ok</v>
      </c>
      <c r="Z1070" s="1" t="str">
        <f t="shared" si="150"/>
        <v>Ok</v>
      </c>
      <c r="AA1070" s="1">
        <f t="shared" si="145"/>
        <v>300</v>
      </c>
      <c r="AB1070" s="1" t="str">
        <f t="shared" si="151"/>
        <v>ok</v>
      </c>
      <c r="AC1070" s="1" t="str">
        <f t="shared" si="152"/>
        <v>Not Returned</v>
      </c>
    </row>
    <row r="1071" spans="1:29" x14ac:dyDescent="0.45">
      <c r="A1071" s="1" t="s">
        <v>1570</v>
      </c>
      <c r="B1071" s="2" cm="1">
        <f t="array" ref="B1071:D1071">DATEVALUE(VLOOKUP(A1071,Raw_Data!A1070:D3070,{2,3,4},0))</f>
        <v>45616</v>
      </c>
      <c r="C1071" s="2">
        <v>45614</v>
      </c>
      <c r="D1071" s="2">
        <v>45614</v>
      </c>
      <c r="E1071" s="1" t="s">
        <v>2561</v>
      </c>
      <c r="F1071" s="1" t="s">
        <v>53</v>
      </c>
      <c r="G1071" s="1" t="s">
        <v>54</v>
      </c>
      <c r="H1071" s="1" t="s">
        <v>27</v>
      </c>
      <c r="I1071" s="1" t="s">
        <v>28</v>
      </c>
      <c r="J1071" s="1">
        <v>-1</v>
      </c>
      <c r="K1071" s="1">
        <v>2000</v>
      </c>
      <c r="L1071" s="1">
        <f t="shared" si="146"/>
        <v>-2000</v>
      </c>
      <c r="M1071" s="1" t="s">
        <v>63</v>
      </c>
      <c r="N1071" s="1" t="s">
        <v>93</v>
      </c>
      <c r="O1071" s="1" t="s">
        <v>31</v>
      </c>
      <c r="P1071" s="1" t="s">
        <v>85</v>
      </c>
      <c r="Q1071" s="1" t="s">
        <v>45</v>
      </c>
      <c r="R1071" s="1" t="s">
        <v>34</v>
      </c>
      <c r="S1071" s="1" t="s">
        <v>2620</v>
      </c>
      <c r="T1071" s="1">
        <v>0</v>
      </c>
      <c r="U1071" s="1" t="str">
        <f t="shared" si="144"/>
        <v>Keep</v>
      </c>
      <c r="V1071" s="1" t="str">
        <f t="shared" si="147"/>
        <v>Fix</v>
      </c>
      <c r="W1071" s="1" t="str">
        <f>IF(Raw_Data!K1071=0,"Missing","Valid")</f>
        <v>Valid</v>
      </c>
      <c r="X1071" s="3" t="str">
        <f t="shared" si="148"/>
        <v>Dispatch Error</v>
      </c>
      <c r="Y1071" s="1" t="str">
        <f t="shared" si="149"/>
        <v>Ok</v>
      </c>
      <c r="Z1071" s="1" t="str">
        <f t="shared" si="150"/>
        <v>Ok</v>
      </c>
      <c r="AA1071" s="1">
        <f t="shared" si="145"/>
        <v>-2000</v>
      </c>
      <c r="AB1071" s="1" t="str">
        <f t="shared" si="151"/>
        <v>ok</v>
      </c>
      <c r="AC1071" s="1" t="str">
        <f t="shared" si="152"/>
        <v>Not Returned</v>
      </c>
    </row>
    <row r="1072" spans="1:29" x14ac:dyDescent="0.45">
      <c r="A1072" s="1" t="s">
        <v>1571</v>
      </c>
      <c r="B1072" s="2" cm="1">
        <f t="array" ref="B1072:D1072">DATEVALUE(VLOOKUP(A1072,Raw_Data!A1071:D3071,{2,3,4},0))</f>
        <v>45621</v>
      </c>
      <c r="C1072" s="2">
        <v>45619</v>
      </c>
      <c r="D1072" s="2">
        <v>45622</v>
      </c>
      <c r="E1072" s="1" t="s">
        <v>2569</v>
      </c>
      <c r="F1072" s="1" t="s">
        <v>53</v>
      </c>
      <c r="G1072" s="1" t="s">
        <v>54</v>
      </c>
      <c r="H1072" s="1" t="s">
        <v>42</v>
      </c>
      <c r="I1072" s="1" t="s">
        <v>43</v>
      </c>
      <c r="J1072" s="1">
        <v>0</v>
      </c>
      <c r="K1072" s="1">
        <v>1000</v>
      </c>
      <c r="L1072" s="1">
        <f t="shared" si="146"/>
        <v>0</v>
      </c>
      <c r="M1072" s="1" t="s">
        <v>2619</v>
      </c>
      <c r="N1072" s="1" t="s">
        <v>57</v>
      </c>
      <c r="O1072" s="1" t="s">
        <v>44</v>
      </c>
      <c r="P1072" s="1" t="s">
        <v>58</v>
      </c>
      <c r="Q1072" s="1" t="s">
        <v>33</v>
      </c>
      <c r="R1072" s="1" t="s">
        <v>2620</v>
      </c>
      <c r="S1072" s="1" t="s">
        <v>2620</v>
      </c>
      <c r="T1072" s="1">
        <v>3</v>
      </c>
      <c r="U1072" s="1" t="str">
        <f t="shared" si="144"/>
        <v>Keep</v>
      </c>
      <c r="V1072" s="1" t="str">
        <f t="shared" si="147"/>
        <v>Fix</v>
      </c>
      <c r="W1072" s="1" t="str">
        <f>IF(Raw_Data!K1072=0,"Missing","Valid")</f>
        <v>Valid</v>
      </c>
      <c r="X1072" s="3" t="str">
        <f t="shared" si="148"/>
        <v>Dispatch Error</v>
      </c>
      <c r="Y1072" s="1" t="str">
        <f t="shared" si="149"/>
        <v>Ok</v>
      </c>
      <c r="Z1072" s="1" t="str">
        <f t="shared" si="150"/>
        <v>Ok</v>
      </c>
      <c r="AA1072" s="1">
        <f t="shared" si="145"/>
        <v>0</v>
      </c>
      <c r="AB1072" s="1" t="str">
        <f t="shared" si="151"/>
        <v>ok</v>
      </c>
      <c r="AC1072" s="1" t="str">
        <f t="shared" si="152"/>
        <v>Not Returned</v>
      </c>
    </row>
    <row r="1073" spans="1:29" x14ac:dyDescent="0.45">
      <c r="A1073" s="1" t="s">
        <v>1572</v>
      </c>
      <c r="B1073" s="2" cm="1">
        <f t="array" ref="B1073:D1073">DATEVALUE(VLOOKUP(A1073,Raw_Data!A1072:D3072,{2,3,4},0))</f>
        <v>45568</v>
      </c>
      <c r="C1073" s="2">
        <v>45567</v>
      </c>
      <c r="D1073" s="2">
        <v>45572</v>
      </c>
      <c r="E1073" s="1" t="s">
        <v>2597</v>
      </c>
      <c r="F1073" s="1" t="s">
        <v>147</v>
      </c>
      <c r="G1073" s="1" t="s">
        <v>147</v>
      </c>
      <c r="H1073" s="1" t="s">
        <v>27</v>
      </c>
      <c r="I1073" s="1" t="s">
        <v>28</v>
      </c>
      <c r="J1073" s="1">
        <v>0</v>
      </c>
      <c r="K1073" s="1">
        <v>2000</v>
      </c>
      <c r="L1073" s="1">
        <f t="shared" si="146"/>
        <v>0</v>
      </c>
      <c r="M1073" s="1" t="s">
        <v>63</v>
      </c>
      <c r="N1073" s="1" t="s">
        <v>57</v>
      </c>
      <c r="O1073" s="1" t="s">
        <v>44</v>
      </c>
      <c r="P1073" s="1" t="s">
        <v>58</v>
      </c>
      <c r="Q1073" s="1" t="s">
        <v>45</v>
      </c>
      <c r="R1073" s="1" t="s">
        <v>34</v>
      </c>
      <c r="S1073" s="1" t="s">
        <v>2620</v>
      </c>
      <c r="T1073" s="1">
        <v>5</v>
      </c>
      <c r="U1073" s="1" t="str">
        <f t="shared" si="144"/>
        <v>Keep</v>
      </c>
      <c r="V1073" s="1" t="str">
        <f t="shared" si="147"/>
        <v>Fix</v>
      </c>
      <c r="W1073" s="1" t="str">
        <f>IF(Raw_Data!K1073=0,"Missing","Valid")</f>
        <v>Valid</v>
      </c>
      <c r="X1073" s="3" t="str">
        <f t="shared" si="148"/>
        <v>Dispatch Error</v>
      </c>
      <c r="Y1073" s="1" t="str">
        <f t="shared" si="149"/>
        <v>Ok</v>
      </c>
      <c r="Z1073" s="1" t="str">
        <f t="shared" si="150"/>
        <v>Ok</v>
      </c>
      <c r="AA1073" s="1">
        <f t="shared" si="145"/>
        <v>0</v>
      </c>
      <c r="AB1073" s="1" t="str">
        <f t="shared" si="151"/>
        <v>ok</v>
      </c>
      <c r="AC1073" s="1" t="str">
        <f t="shared" si="152"/>
        <v>Not Returned</v>
      </c>
    </row>
    <row r="1074" spans="1:29" x14ac:dyDescent="0.45">
      <c r="A1074" s="1" t="s">
        <v>1573</v>
      </c>
      <c r="B1074" s="2" cm="1">
        <f t="array" ref="B1074:D1074">DATEVALUE(VLOOKUP(A1074,Raw_Data!A1073:D3073,{2,3,4},0))</f>
        <v>45374</v>
      </c>
      <c r="C1074" s="2">
        <v>45375</v>
      </c>
      <c r="D1074" s="2">
        <v>45379</v>
      </c>
      <c r="E1074" s="1" t="s">
        <v>2580</v>
      </c>
      <c r="F1074" s="1" t="s">
        <v>69</v>
      </c>
      <c r="G1074" s="1" t="s">
        <v>70</v>
      </c>
      <c r="H1074" s="1" t="s">
        <v>71</v>
      </c>
      <c r="I1074" s="1" t="s">
        <v>92</v>
      </c>
      <c r="J1074" s="1">
        <v>1</v>
      </c>
      <c r="K1074" s="1">
        <v>0</v>
      </c>
      <c r="L1074" s="1">
        <f t="shared" si="146"/>
        <v>0</v>
      </c>
      <c r="M1074" s="1" t="s">
        <v>2619</v>
      </c>
      <c r="N1074" s="1" t="s">
        <v>57</v>
      </c>
      <c r="O1074" s="1" t="s">
        <v>31</v>
      </c>
      <c r="P1074" s="1" t="s">
        <v>85</v>
      </c>
      <c r="Q1074" s="1" t="s">
        <v>33</v>
      </c>
      <c r="R1074" s="1" t="s">
        <v>2620</v>
      </c>
      <c r="S1074" s="1" t="s">
        <v>2620</v>
      </c>
      <c r="T1074" s="1">
        <v>4</v>
      </c>
      <c r="U1074" s="1" t="str">
        <f t="shared" si="144"/>
        <v>Keep</v>
      </c>
      <c r="V1074" s="1" t="str">
        <f t="shared" si="147"/>
        <v>Ok</v>
      </c>
      <c r="W1074" s="1" t="str">
        <f>IF(Raw_Data!K1074=0,"Missing","Valid")</f>
        <v>Missing</v>
      </c>
      <c r="X1074" s="3" t="str">
        <f t="shared" si="148"/>
        <v>OK</v>
      </c>
      <c r="Y1074" s="1" t="str">
        <f t="shared" si="149"/>
        <v>Fix</v>
      </c>
      <c r="Z1074" s="1" t="str">
        <f t="shared" si="150"/>
        <v>Ok</v>
      </c>
      <c r="AA1074" s="1">
        <f t="shared" si="145"/>
        <v>0</v>
      </c>
      <c r="AB1074" s="1" t="str">
        <f t="shared" si="151"/>
        <v>ok</v>
      </c>
      <c r="AC1074" s="1" t="str">
        <f t="shared" si="152"/>
        <v>Not Returned</v>
      </c>
    </row>
    <row r="1075" spans="1:29" x14ac:dyDescent="0.45">
      <c r="A1075" s="1" t="s">
        <v>1574</v>
      </c>
      <c r="B1075" s="2" cm="1">
        <f t="array" ref="B1075:D1075">DATEVALUE(VLOOKUP(A1075,Raw_Data!A1074:D3074,{2,3,4},0))</f>
        <v>45460</v>
      </c>
      <c r="C1075" s="2">
        <v>45458</v>
      </c>
      <c r="D1075" s="2">
        <v>45463</v>
      </c>
      <c r="E1075" s="1" t="s">
        <v>2578</v>
      </c>
      <c r="F1075" s="1" t="s">
        <v>2607</v>
      </c>
      <c r="G1075" s="1" t="s">
        <v>41</v>
      </c>
      <c r="H1075" s="1" t="s">
        <v>128</v>
      </c>
      <c r="I1075" s="1" t="s">
        <v>169</v>
      </c>
      <c r="J1075" s="1">
        <v>-1</v>
      </c>
      <c r="K1075" s="1">
        <v>0</v>
      </c>
      <c r="L1075" s="1">
        <f t="shared" si="146"/>
        <v>0</v>
      </c>
      <c r="M1075" s="1" t="s">
        <v>29</v>
      </c>
      <c r="N1075" s="1" t="s">
        <v>93</v>
      </c>
      <c r="O1075" s="1" t="s">
        <v>31</v>
      </c>
      <c r="P1075" s="1" t="s">
        <v>85</v>
      </c>
      <c r="Q1075" s="1" t="s">
        <v>33</v>
      </c>
      <c r="R1075" s="1" t="s">
        <v>2620</v>
      </c>
      <c r="S1075" s="1" t="s">
        <v>2620</v>
      </c>
      <c r="T1075" s="1">
        <v>5</v>
      </c>
      <c r="U1075" s="1" t="str">
        <f t="shared" si="144"/>
        <v>Keep</v>
      </c>
      <c r="V1075" s="1" t="str">
        <f t="shared" si="147"/>
        <v>Fix</v>
      </c>
      <c r="W1075" s="1" t="str">
        <f>IF(Raw_Data!K1075=0,"Missing","Valid")</f>
        <v>Missing</v>
      </c>
      <c r="X1075" s="3" t="str">
        <f t="shared" si="148"/>
        <v>Dispatch Error</v>
      </c>
      <c r="Y1075" s="1" t="str">
        <f t="shared" si="149"/>
        <v>Fix</v>
      </c>
      <c r="Z1075" s="1" t="str">
        <f t="shared" si="150"/>
        <v>Ok</v>
      </c>
      <c r="AA1075" s="1">
        <f t="shared" si="145"/>
        <v>0</v>
      </c>
      <c r="AB1075" s="1" t="str">
        <f t="shared" si="151"/>
        <v>ok</v>
      </c>
      <c r="AC1075" s="1" t="str">
        <f t="shared" si="152"/>
        <v>Not Returned</v>
      </c>
    </row>
    <row r="1076" spans="1:29" x14ac:dyDescent="0.45">
      <c r="A1076" s="1" t="s">
        <v>1575</v>
      </c>
      <c r="B1076" s="2" cm="1">
        <f t="array" ref="B1076:D1076">DATEVALUE(VLOOKUP(A1076,Raw_Data!A1075:D3075,{2,3,4},0))</f>
        <v>45332</v>
      </c>
      <c r="C1076" s="2">
        <v>45335</v>
      </c>
      <c r="D1076" s="2">
        <v>45339</v>
      </c>
      <c r="E1076" s="1" t="s">
        <v>2588</v>
      </c>
      <c r="F1076" s="1" t="s">
        <v>2607</v>
      </c>
      <c r="G1076" s="1" t="s">
        <v>41</v>
      </c>
      <c r="H1076" s="1" t="s">
        <v>128</v>
      </c>
      <c r="I1076" s="1" t="s">
        <v>129</v>
      </c>
      <c r="J1076" s="1">
        <v>0</v>
      </c>
      <c r="K1076" s="1">
        <v>100</v>
      </c>
      <c r="L1076" s="1">
        <f t="shared" si="146"/>
        <v>0</v>
      </c>
      <c r="M1076" s="1" t="s">
        <v>63</v>
      </c>
      <c r="N1076" s="1" t="s">
        <v>93</v>
      </c>
      <c r="O1076" s="1" t="s">
        <v>31</v>
      </c>
      <c r="P1076" s="1" t="s">
        <v>85</v>
      </c>
      <c r="Q1076" s="1" t="s">
        <v>33</v>
      </c>
      <c r="R1076" s="1" t="s">
        <v>34</v>
      </c>
      <c r="S1076" s="1" t="s">
        <v>2620</v>
      </c>
      <c r="T1076" s="1">
        <v>4</v>
      </c>
      <c r="U1076" s="1" t="str">
        <f t="shared" si="144"/>
        <v>Keep</v>
      </c>
      <c r="V1076" s="1" t="str">
        <f t="shared" si="147"/>
        <v>Fix</v>
      </c>
      <c r="W1076" s="1" t="str">
        <f>IF(Raw_Data!K1076=0,"Missing","Valid")</f>
        <v>Valid</v>
      </c>
      <c r="X1076" s="3" t="str">
        <f t="shared" si="148"/>
        <v>OK</v>
      </c>
      <c r="Y1076" s="1" t="str">
        <f t="shared" si="149"/>
        <v>Ok</v>
      </c>
      <c r="Z1076" s="1" t="str">
        <f t="shared" si="150"/>
        <v>Ok</v>
      </c>
      <c r="AA1076" s="1">
        <f t="shared" si="145"/>
        <v>0</v>
      </c>
      <c r="AB1076" s="1" t="str">
        <f t="shared" si="151"/>
        <v>ok</v>
      </c>
      <c r="AC1076" s="1" t="str">
        <f t="shared" si="152"/>
        <v>Not Returned</v>
      </c>
    </row>
    <row r="1077" spans="1:29" x14ac:dyDescent="0.45">
      <c r="A1077" s="1" t="s">
        <v>1576</v>
      </c>
      <c r="B1077" s="2" cm="1">
        <f t="array" ref="B1077:D1077">DATEVALUE(VLOOKUP(A1077,Raw_Data!A1076:D3076,{2,3,4},0))</f>
        <v>45494</v>
      </c>
      <c r="C1077" s="2">
        <v>45494</v>
      </c>
      <c r="D1077" s="2">
        <v>45501</v>
      </c>
      <c r="E1077" s="1" t="s">
        <v>2565</v>
      </c>
      <c r="F1077" s="1" t="s">
        <v>168</v>
      </c>
      <c r="G1077" s="1" t="s">
        <v>41</v>
      </c>
      <c r="H1077" s="1" t="s">
        <v>71</v>
      </c>
      <c r="I1077" s="1" t="s">
        <v>92</v>
      </c>
      <c r="J1077" s="1">
        <v>3</v>
      </c>
      <c r="K1077" s="1">
        <v>2000</v>
      </c>
      <c r="L1077" s="1">
        <f t="shared" si="146"/>
        <v>6000</v>
      </c>
      <c r="M1077" s="1" t="s">
        <v>2619</v>
      </c>
      <c r="N1077" s="1" t="s">
        <v>30</v>
      </c>
      <c r="O1077" s="1" t="s">
        <v>79</v>
      </c>
      <c r="P1077" s="1" t="s">
        <v>85</v>
      </c>
      <c r="Q1077" s="1" t="s">
        <v>45</v>
      </c>
      <c r="R1077" s="1" t="s">
        <v>46</v>
      </c>
      <c r="S1077" s="1" t="s">
        <v>47</v>
      </c>
      <c r="T1077" s="1">
        <v>7</v>
      </c>
      <c r="U1077" s="1" t="str">
        <f t="shared" si="144"/>
        <v>Keep</v>
      </c>
      <c r="V1077" s="1" t="str">
        <f t="shared" si="147"/>
        <v>Ok</v>
      </c>
      <c r="W1077" s="1" t="str">
        <f>IF(Raw_Data!K1077=0,"Missing","Valid")</f>
        <v>Valid</v>
      </c>
      <c r="X1077" s="3" t="str">
        <f t="shared" si="148"/>
        <v>OK</v>
      </c>
      <c r="Y1077" s="1" t="str">
        <f t="shared" si="149"/>
        <v>Ok</v>
      </c>
      <c r="Z1077" s="1" t="str">
        <f t="shared" si="150"/>
        <v>Ok</v>
      </c>
      <c r="AA1077" s="1">
        <f t="shared" si="145"/>
        <v>6000</v>
      </c>
      <c r="AB1077" s="1" t="str">
        <f t="shared" si="151"/>
        <v>ok</v>
      </c>
      <c r="AC1077" s="1" t="str">
        <f t="shared" si="152"/>
        <v>Late Delivery</v>
      </c>
    </row>
    <row r="1078" spans="1:29" x14ac:dyDescent="0.45">
      <c r="A1078" s="1" t="s">
        <v>1577</v>
      </c>
      <c r="B1078" s="2" cm="1">
        <f t="array" ref="B1078:D1078">DATEVALUE(VLOOKUP(A1078,Raw_Data!A1077:D3077,{2,3,4},0))</f>
        <v>45464</v>
      </c>
      <c r="C1078" s="2">
        <v>45464</v>
      </c>
      <c r="D1078" s="2">
        <v>45465</v>
      </c>
      <c r="E1078" s="1" t="s">
        <v>2553</v>
      </c>
      <c r="F1078" s="1" t="s">
        <v>2607</v>
      </c>
      <c r="G1078" s="1" t="s">
        <v>41</v>
      </c>
      <c r="H1078" s="1" t="s">
        <v>128</v>
      </c>
      <c r="I1078" s="1" t="s">
        <v>231</v>
      </c>
      <c r="J1078" s="1">
        <v>-1</v>
      </c>
      <c r="K1078" s="1">
        <v>0</v>
      </c>
      <c r="L1078" s="1">
        <f t="shared" si="146"/>
        <v>0</v>
      </c>
      <c r="M1078" s="1" t="s">
        <v>63</v>
      </c>
      <c r="N1078" s="1" t="s">
        <v>57</v>
      </c>
      <c r="O1078" s="1" t="s">
        <v>44</v>
      </c>
      <c r="P1078" s="1" t="s">
        <v>58</v>
      </c>
      <c r="Q1078" s="1" t="s">
        <v>33</v>
      </c>
      <c r="R1078" s="1" t="s">
        <v>34</v>
      </c>
      <c r="S1078" s="1" t="s">
        <v>2620</v>
      </c>
      <c r="T1078" s="1">
        <v>1</v>
      </c>
      <c r="U1078" s="1" t="str">
        <f t="shared" si="144"/>
        <v>Keep</v>
      </c>
      <c r="V1078" s="1" t="str">
        <f t="shared" si="147"/>
        <v>Fix</v>
      </c>
      <c r="W1078" s="1" t="str">
        <f>IF(Raw_Data!K1078=0,"Missing","Valid")</f>
        <v>Missing</v>
      </c>
      <c r="X1078" s="3" t="str">
        <f t="shared" si="148"/>
        <v>OK</v>
      </c>
      <c r="Y1078" s="1" t="str">
        <f t="shared" si="149"/>
        <v>Fix</v>
      </c>
      <c r="Z1078" s="1" t="str">
        <f t="shared" si="150"/>
        <v>Ok</v>
      </c>
      <c r="AA1078" s="1">
        <f t="shared" si="145"/>
        <v>0</v>
      </c>
      <c r="AB1078" s="1" t="str">
        <f t="shared" si="151"/>
        <v>ok</v>
      </c>
      <c r="AC1078" s="1" t="str">
        <f t="shared" si="152"/>
        <v>Not Returned</v>
      </c>
    </row>
    <row r="1079" spans="1:29" x14ac:dyDescent="0.45">
      <c r="A1079" s="1" t="s">
        <v>1578</v>
      </c>
      <c r="B1079" s="2" cm="1">
        <f t="array" ref="B1079:D1079">DATEVALUE(VLOOKUP(A1079,Raw_Data!A1078:D3078,{2,3,4},0))</f>
        <v>45523</v>
      </c>
      <c r="C1079" s="2">
        <v>45525</v>
      </c>
      <c r="D1079" s="2">
        <v>45530</v>
      </c>
      <c r="E1079" s="1" t="s">
        <v>2589</v>
      </c>
      <c r="F1079" s="1" t="s">
        <v>2608</v>
      </c>
      <c r="G1079" s="1" t="s">
        <v>41</v>
      </c>
      <c r="H1079" s="1" t="s">
        <v>128</v>
      </c>
      <c r="I1079" s="1" t="s">
        <v>169</v>
      </c>
      <c r="J1079" s="1">
        <v>0</v>
      </c>
      <c r="K1079" s="1">
        <v>2000</v>
      </c>
      <c r="L1079" s="1">
        <f t="shared" si="146"/>
        <v>0</v>
      </c>
      <c r="M1079" s="1" t="s">
        <v>29</v>
      </c>
      <c r="N1079" s="1" t="s">
        <v>93</v>
      </c>
      <c r="O1079" s="1" t="s">
        <v>44</v>
      </c>
      <c r="P1079" s="1" t="s">
        <v>58</v>
      </c>
      <c r="Q1079" s="1" t="s">
        <v>45</v>
      </c>
      <c r="R1079" s="1" t="s">
        <v>2620</v>
      </c>
      <c r="S1079" s="1" t="s">
        <v>2620</v>
      </c>
      <c r="T1079" s="1">
        <v>5</v>
      </c>
      <c r="U1079" s="1" t="str">
        <f t="shared" si="144"/>
        <v>Keep</v>
      </c>
      <c r="V1079" s="1" t="str">
        <f t="shared" si="147"/>
        <v>Fix</v>
      </c>
      <c r="W1079" s="1" t="str">
        <f>IF(Raw_Data!K1079=0,"Missing","Valid")</f>
        <v>Valid</v>
      </c>
      <c r="X1079" s="3" t="str">
        <f t="shared" si="148"/>
        <v>OK</v>
      </c>
      <c r="Y1079" s="1" t="str">
        <f t="shared" si="149"/>
        <v>Ok</v>
      </c>
      <c r="Z1079" s="1" t="str">
        <f t="shared" si="150"/>
        <v>Ok</v>
      </c>
      <c r="AA1079" s="1">
        <f t="shared" si="145"/>
        <v>0</v>
      </c>
      <c r="AB1079" s="1" t="str">
        <f t="shared" si="151"/>
        <v>ok</v>
      </c>
      <c r="AC1079" s="1" t="str">
        <f t="shared" si="152"/>
        <v>Not Returned</v>
      </c>
    </row>
    <row r="1080" spans="1:29" x14ac:dyDescent="0.45">
      <c r="A1080" s="1" t="s">
        <v>1579</v>
      </c>
      <c r="B1080" s="2" cm="1">
        <f t="array" ref="B1080:D1080">DATEVALUE(VLOOKUP(A1080,Raw_Data!A1079:D3079,{2,3,4},0))</f>
        <v>45634</v>
      </c>
      <c r="C1080" s="2">
        <v>45637</v>
      </c>
      <c r="D1080" s="2">
        <v>45640</v>
      </c>
      <c r="E1080" s="1" t="s">
        <v>2598</v>
      </c>
      <c r="F1080" s="1" t="s">
        <v>2608</v>
      </c>
      <c r="G1080" s="1" t="s">
        <v>41</v>
      </c>
      <c r="H1080" s="1" t="s">
        <v>71</v>
      </c>
      <c r="I1080" s="1" t="s">
        <v>117</v>
      </c>
      <c r="J1080" s="1">
        <v>3</v>
      </c>
      <c r="K1080" s="1">
        <v>0</v>
      </c>
      <c r="L1080" s="1">
        <f t="shared" si="146"/>
        <v>0</v>
      </c>
      <c r="M1080" s="1" t="s">
        <v>56</v>
      </c>
      <c r="N1080" s="1" t="s">
        <v>30</v>
      </c>
      <c r="O1080" s="1" t="s">
        <v>44</v>
      </c>
      <c r="P1080" s="1" t="s">
        <v>58</v>
      </c>
      <c r="Q1080" s="1" t="s">
        <v>33</v>
      </c>
      <c r="R1080" s="1" t="s">
        <v>34</v>
      </c>
      <c r="S1080" s="1" t="s">
        <v>2620</v>
      </c>
      <c r="T1080" s="1">
        <v>3</v>
      </c>
      <c r="U1080" s="1" t="str">
        <f t="shared" si="144"/>
        <v>Keep</v>
      </c>
      <c r="V1080" s="1" t="str">
        <f t="shared" si="147"/>
        <v>Ok</v>
      </c>
      <c r="W1080" s="1" t="str">
        <f>IF(Raw_Data!K1080=0,"Missing","Valid")</f>
        <v>Missing</v>
      </c>
      <c r="X1080" s="3" t="str">
        <f t="shared" si="148"/>
        <v>OK</v>
      </c>
      <c r="Y1080" s="1" t="str">
        <f t="shared" si="149"/>
        <v>Fix</v>
      </c>
      <c r="Z1080" s="1" t="str">
        <f t="shared" si="150"/>
        <v>Ok</v>
      </c>
      <c r="AA1080" s="1">
        <f t="shared" si="145"/>
        <v>0</v>
      </c>
      <c r="AB1080" s="1" t="str">
        <f t="shared" si="151"/>
        <v>ok</v>
      </c>
      <c r="AC1080" s="1" t="str">
        <f t="shared" si="152"/>
        <v>Not Returned</v>
      </c>
    </row>
    <row r="1081" spans="1:29" x14ac:dyDescent="0.45">
      <c r="A1081" s="1" t="s">
        <v>1580</v>
      </c>
      <c r="B1081" s="2" cm="1">
        <f t="array" ref="B1081:D1081">DATEVALUE(VLOOKUP(A1081,Raw_Data!A1080:D3080,{2,3,4},0))</f>
        <v>45548</v>
      </c>
      <c r="C1081" s="2">
        <v>45551</v>
      </c>
      <c r="D1081" s="2">
        <v>45555</v>
      </c>
      <c r="E1081" s="1" t="s">
        <v>2548</v>
      </c>
      <c r="F1081" s="1" t="s">
        <v>2607</v>
      </c>
      <c r="G1081" s="1" t="s">
        <v>41</v>
      </c>
      <c r="H1081" s="1" t="s">
        <v>71</v>
      </c>
      <c r="I1081" s="1" t="s">
        <v>117</v>
      </c>
      <c r="J1081" s="1">
        <v>-1</v>
      </c>
      <c r="K1081" s="1">
        <v>1000</v>
      </c>
      <c r="L1081" s="1">
        <f t="shared" si="146"/>
        <v>-1000</v>
      </c>
      <c r="M1081" s="1" t="s">
        <v>29</v>
      </c>
      <c r="N1081" s="1" t="s">
        <v>57</v>
      </c>
      <c r="O1081" s="1" t="s">
        <v>64</v>
      </c>
      <c r="P1081" s="1" t="s">
        <v>32</v>
      </c>
      <c r="Q1081" s="1" t="s">
        <v>45</v>
      </c>
      <c r="R1081" s="1" t="s">
        <v>2620</v>
      </c>
      <c r="S1081" s="1" t="s">
        <v>2620</v>
      </c>
      <c r="T1081" s="1">
        <v>4</v>
      </c>
      <c r="U1081" s="1" t="str">
        <f t="shared" si="144"/>
        <v>Keep</v>
      </c>
      <c r="V1081" s="1" t="str">
        <f t="shared" si="147"/>
        <v>Fix</v>
      </c>
      <c r="W1081" s="1" t="str">
        <f>IF(Raw_Data!K1081=0,"Missing","Valid")</f>
        <v>Valid</v>
      </c>
      <c r="X1081" s="3" t="str">
        <f t="shared" si="148"/>
        <v>OK</v>
      </c>
      <c r="Y1081" s="1" t="str">
        <f t="shared" si="149"/>
        <v>Ok</v>
      </c>
      <c r="Z1081" s="1" t="str">
        <f t="shared" si="150"/>
        <v>Ok</v>
      </c>
      <c r="AA1081" s="1">
        <f t="shared" si="145"/>
        <v>-1000</v>
      </c>
      <c r="AB1081" s="1" t="str">
        <f t="shared" si="151"/>
        <v>ok</v>
      </c>
      <c r="AC1081" s="1" t="str">
        <f t="shared" si="152"/>
        <v>Wrong</v>
      </c>
    </row>
    <row r="1082" spans="1:29" x14ac:dyDescent="0.45">
      <c r="A1082" s="1" t="s">
        <v>1581</v>
      </c>
      <c r="B1082" s="2" cm="1">
        <f t="array" ref="B1082:D1082">DATEVALUE(VLOOKUP(A1082,Raw_Data!A1081:D3081,{2,3,4},0))</f>
        <v>45538</v>
      </c>
      <c r="C1082" s="2">
        <v>45537</v>
      </c>
      <c r="D1082" s="2">
        <v>45536</v>
      </c>
      <c r="E1082" s="1" t="s">
        <v>2531</v>
      </c>
      <c r="F1082" s="1" t="s">
        <v>53</v>
      </c>
      <c r="G1082" s="1" t="s">
        <v>54</v>
      </c>
      <c r="H1082" s="1" t="s">
        <v>27</v>
      </c>
      <c r="I1082" s="1" t="s">
        <v>55</v>
      </c>
      <c r="J1082" s="1">
        <v>2</v>
      </c>
      <c r="K1082" s="1">
        <v>500</v>
      </c>
      <c r="L1082" s="1">
        <f t="shared" si="146"/>
        <v>1000</v>
      </c>
      <c r="M1082" s="1" t="s">
        <v>29</v>
      </c>
      <c r="N1082" s="1" t="s">
        <v>30</v>
      </c>
      <c r="O1082" s="1" t="s">
        <v>31</v>
      </c>
      <c r="P1082" s="1" t="s">
        <v>32</v>
      </c>
      <c r="Q1082" s="1" t="s">
        <v>45</v>
      </c>
      <c r="R1082" s="1" t="s">
        <v>46</v>
      </c>
      <c r="S1082" s="1" t="s">
        <v>2621</v>
      </c>
      <c r="T1082" s="1">
        <v>-1</v>
      </c>
      <c r="U1082" s="1" t="str">
        <f t="shared" si="144"/>
        <v>Keep</v>
      </c>
      <c r="V1082" s="1" t="str">
        <f t="shared" si="147"/>
        <v>Ok</v>
      </c>
      <c r="W1082" s="1" t="str">
        <f>IF(Raw_Data!K1082=0,"Missing","Valid")</f>
        <v>Valid</v>
      </c>
      <c r="X1082" s="3" t="str">
        <f t="shared" si="148"/>
        <v>Dispatch Error</v>
      </c>
      <c r="Y1082" s="1" t="str">
        <f t="shared" si="149"/>
        <v>Ok</v>
      </c>
      <c r="Z1082" s="1" t="str">
        <f t="shared" si="150"/>
        <v>Ok</v>
      </c>
      <c r="AA1082" s="1">
        <f t="shared" si="145"/>
        <v>1000</v>
      </c>
      <c r="AB1082" s="1" t="str">
        <f t="shared" si="151"/>
        <v>ok</v>
      </c>
      <c r="AC1082" s="1" t="str">
        <f t="shared" si="152"/>
        <v>Unknwon</v>
      </c>
    </row>
    <row r="1083" spans="1:29" x14ac:dyDescent="0.45">
      <c r="A1083" s="1" t="s">
        <v>1582</v>
      </c>
      <c r="B1083" s="2" cm="1">
        <f t="array" ref="B1083:D1083">DATEVALUE(VLOOKUP(A1083,Raw_Data!A1082:D3082,{2,3,4},0))</f>
        <v>45507</v>
      </c>
      <c r="C1083" s="2">
        <v>45507</v>
      </c>
      <c r="D1083" s="2">
        <v>45506</v>
      </c>
      <c r="E1083" s="1" t="s">
        <v>2598</v>
      </c>
      <c r="F1083" s="1" t="s">
        <v>2608</v>
      </c>
      <c r="G1083" s="1" t="s">
        <v>41</v>
      </c>
      <c r="H1083" s="1" t="s">
        <v>71</v>
      </c>
      <c r="I1083" s="1" t="s">
        <v>72</v>
      </c>
      <c r="J1083" s="1">
        <v>1</v>
      </c>
      <c r="K1083" s="1">
        <v>500</v>
      </c>
      <c r="L1083" s="1">
        <f t="shared" si="146"/>
        <v>500</v>
      </c>
      <c r="M1083" s="1" t="s">
        <v>29</v>
      </c>
      <c r="N1083" s="1" t="s">
        <v>57</v>
      </c>
      <c r="O1083" s="1" t="s">
        <v>44</v>
      </c>
      <c r="P1083" s="1" t="s">
        <v>32</v>
      </c>
      <c r="Q1083" s="1" t="s">
        <v>45</v>
      </c>
      <c r="R1083" s="1" t="s">
        <v>2620</v>
      </c>
      <c r="S1083" s="1" t="s">
        <v>2620</v>
      </c>
      <c r="T1083" s="1">
        <v>-1</v>
      </c>
      <c r="U1083" s="1" t="str">
        <f t="shared" si="144"/>
        <v>Keep</v>
      </c>
      <c r="V1083" s="1" t="str">
        <f t="shared" si="147"/>
        <v>Ok</v>
      </c>
      <c r="W1083" s="1" t="str">
        <f>IF(Raw_Data!K1083=0,"Missing","Valid")</f>
        <v>Valid</v>
      </c>
      <c r="X1083" s="3" t="str">
        <f t="shared" si="148"/>
        <v>Delivery Before Order</v>
      </c>
      <c r="Y1083" s="1" t="str">
        <f t="shared" si="149"/>
        <v>Ok</v>
      </c>
      <c r="Z1083" s="1" t="str">
        <f t="shared" si="150"/>
        <v>Ok</v>
      </c>
      <c r="AA1083" s="1">
        <f t="shared" si="145"/>
        <v>500</v>
      </c>
      <c r="AB1083" s="1" t="str">
        <f t="shared" si="151"/>
        <v>ok</v>
      </c>
      <c r="AC1083" s="1" t="str">
        <f t="shared" si="152"/>
        <v>Not Returned</v>
      </c>
    </row>
    <row r="1084" spans="1:29" x14ac:dyDescent="0.45">
      <c r="A1084" s="1" t="s">
        <v>1583</v>
      </c>
      <c r="B1084" s="2" cm="1">
        <f t="array" ref="B1084:D1084">DATEVALUE(VLOOKUP(A1084,Raw_Data!A1083:D3083,{2,3,4},0))</f>
        <v>45530</v>
      </c>
      <c r="C1084" s="2">
        <v>45530</v>
      </c>
      <c r="D1084" s="2">
        <v>45529</v>
      </c>
      <c r="E1084" s="1" t="s">
        <v>2544</v>
      </c>
      <c r="F1084" s="1" t="s">
        <v>2609</v>
      </c>
      <c r="G1084" s="1" t="s">
        <v>116</v>
      </c>
      <c r="H1084" s="1" t="s">
        <v>27</v>
      </c>
      <c r="I1084" s="1" t="s">
        <v>28</v>
      </c>
      <c r="J1084" s="1">
        <v>0</v>
      </c>
      <c r="K1084" s="1">
        <v>100</v>
      </c>
      <c r="L1084" s="1">
        <f t="shared" si="146"/>
        <v>0</v>
      </c>
      <c r="M1084" s="1" t="s">
        <v>63</v>
      </c>
      <c r="N1084" s="1" t="s">
        <v>57</v>
      </c>
      <c r="O1084" s="1" t="s">
        <v>31</v>
      </c>
      <c r="P1084" s="1" t="s">
        <v>58</v>
      </c>
      <c r="Q1084" s="1" t="s">
        <v>33</v>
      </c>
      <c r="R1084" s="1" t="s">
        <v>34</v>
      </c>
      <c r="S1084" s="1" t="s">
        <v>2620</v>
      </c>
      <c r="T1084" s="1">
        <v>-1</v>
      </c>
      <c r="U1084" s="1" t="str">
        <f t="shared" si="144"/>
        <v>Keep</v>
      </c>
      <c r="V1084" s="1" t="str">
        <f t="shared" si="147"/>
        <v>Fix</v>
      </c>
      <c r="W1084" s="1" t="str">
        <f>IF(Raw_Data!K1084=0,"Missing","Valid")</f>
        <v>Valid</v>
      </c>
      <c r="X1084" s="3" t="str">
        <f t="shared" si="148"/>
        <v>Delivery Before Order</v>
      </c>
      <c r="Y1084" s="1" t="str">
        <f t="shared" si="149"/>
        <v>Ok</v>
      </c>
      <c r="Z1084" s="1" t="str">
        <f t="shared" si="150"/>
        <v>Ok</v>
      </c>
      <c r="AA1084" s="1">
        <f t="shared" si="145"/>
        <v>0</v>
      </c>
      <c r="AB1084" s="1" t="str">
        <f t="shared" si="151"/>
        <v>ok</v>
      </c>
      <c r="AC1084" s="1" t="str">
        <f t="shared" si="152"/>
        <v>Not Returned</v>
      </c>
    </row>
    <row r="1085" spans="1:29" x14ac:dyDescent="0.45">
      <c r="A1085" s="1" t="s">
        <v>1584</v>
      </c>
      <c r="B1085" s="2" cm="1">
        <f t="array" ref="B1085:D1085">DATEVALUE(VLOOKUP(A1085,Raw_Data!A1084:D3084,{2,3,4},0))</f>
        <v>45364</v>
      </c>
      <c r="C1085" s="2">
        <v>45364</v>
      </c>
      <c r="D1085" s="2">
        <v>45368</v>
      </c>
      <c r="E1085" s="1" t="s">
        <v>2551</v>
      </c>
      <c r="F1085" s="1" t="s">
        <v>2607</v>
      </c>
      <c r="G1085" s="1" t="s">
        <v>41</v>
      </c>
      <c r="H1085" s="1" t="s">
        <v>42</v>
      </c>
      <c r="I1085" s="1" t="s">
        <v>78</v>
      </c>
      <c r="J1085" s="1">
        <v>3</v>
      </c>
      <c r="K1085" s="1">
        <v>0</v>
      </c>
      <c r="L1085" s="1">
        <f t="shared" si="146"/>
        <v>0</v>
      </c>
      <c r="M1085" s="1" t="s">
        <v>2619</v>
      </c>
      <c r="N1085" s="1" t="s">
        <v>57</v>
      </c>
      <c r="O1085" s="1" t="s">
        <v>79</v>
      </c>
      <c r="P1085" s="1" t="s">
        <v>58</v>
      </c>
      <c r="Q1085" s="1" t="s">
        <v>33</v>
      </c>
      <c r="R1085" s="1" t="s">
        <v>34</v>
      </c>
      <c r="S1085" s="1" t="s">
        <v>2620</v>
      </c>
      <c r="T1085" s="1">
        <v>4</v>
      </c>
      <c r="U1085" s="1" t="str">
        <f t="shared" si="144"/>
        <v>Keep</v>
      </c>
      <c r="V1085" s="1" t="str">
        <f t="shared" si="147"/>
        <v>Ok</v>
      </c>
      <c r="W1085" s="1" t="str">
        <f>IF(Raw_Data!K1085=0,"Missing","Valid")</f>
        <v>Missing</v>
      </c>
      <c r="X1085" s="3" t="str">
        <f t="shared" si="148"/>
        <v>OK</v>
      </c>
      <c r="Y1085" s="1" t="str">
        <f t="shared" si="149"/>
        <v>Fix</v>
      </c>
      <c r="Z1085" s="1" t="str">
        <f t="shared" si="150"/>
        <v>Ok</v>
      </c>
      <c r="AA1085" s="1">
        <f t="shared" si="145"/>
        <v>0</v>
      </c>
      <c r="AB1085" s="1" t="str">
        <f t="shared" si="151"/>
        <v>ok</v>
      </c>
      <c r="AC1085" s="1" t="str">
        <f t="shared" si="152"/>
        <v>Not Returned</v>
      </c>
    </row>
    <row r="1086" spans="1:29" x14ac:dyDescent="0.45">
      <c r="A1086" s="1" t="s">
        <v>1585</v>
      </c>
      <c r="B1086" s="2" cm="1">
        <f t="array" ref="B1086:D1086">DATEVALUE(VLOOKUP(A1086,Raw_Data!A1085:D3085,{2,3,4},0))</f>
        <v>45637</v>
      </c>
      <c r="C1086" s="2">
        <v>45636</v>
      </c>
      <c r="D1086" s="2">
        <v>45642</v>
      </c>
      <c r="E1086" s="1" t="s">
        <v>2540</v>
      </c>
      <c r="F1086" s="1" t="s">
        <v>53</v>
      </c>
      <c r="G1086" s="1" t="s">
        <v>54</v>
      </c>
      <c r="H1086" s="1" t="s">
        <v>42</v>
      </c>
      <c r="I1086" s="1" t="s">
        <v>122</v>
      </c>
      <c r="J1086" s="1">
        <v>3</v>
      </c>
      <c r="K1086" s="1">
        <v>1000</v>
      </c>
      <c r="L1086" s="1">
        <f t="shared" si="146"/>
        <v>3000</v>
      </c>
      <c r="M1086" s="1" t="s">
        <v>29</v>
      </c>
      <c r="N1086" s="1" t="s">
        <v>30</v>
      </c>
      <c r="O1086" s="1" t="s">
        <v>44</v>
      </c>
      <c r="P1086" s="1" t="s">
        <v>58</v>
      </c>
      <c r="Q1086" s="1" t="s">
        <v>33</v>
      </c>
      <c r="R1086" s="1" t="s">
        <v>46</v>
      </c>
      <c r="S1086" s="1" t="s">
        <v>245</v>
      </c>
      <c r="T1086" s="1">
        <v>6</v>
      </c>
      <c r="U1086" s="1" t="str">
        <f t="shared" si="144"/>
        <v>Keep</v>
      </c>
      <c r="V1086" s="1" t="str">
        <f t="shared" si="147"/>
        <v>Ok</v>
      </c>
      <c r="W1086" s="1" t="str">
        <f>IF(Raw_Data!K1086=0,"Missing","Valid")</f>
        <v>Valid</v>
      </c>
      <c r="X1086" s="3" t="str">
        <f t="shared" si="148"/>
        <v>Dispatch Error</v>
      </c>
      <c r="Y1086" s="1" t="str">
        <f t="shared" si="149"/>
        <v>Ok</v>
      </c>
      <c r="Z1086" s="1" t="str">
        <f t="shared" si="150"/>
        <v>Ok</v>
      </c>
      <c r="AA1086" s="1">
        <f t="shared" si="145"/>
        <v>3000</v>
      </c>
      <c r="AB1086" s="1" t="str">
        <f t="shared" si="151"/>
        <v>ok</v>
      </c>
      <c r="AC1086" s="1" t="str">
        <f t="shared" si="152"/>
        <v>Wrong Item</v>
      </c>
    </row>
    <row r="1087" spans="1:29" x14ac:dyDescent="0.45">
      <c r="A1087" s="1" t="s">
        <v>1586</v>
      </c>
      <c r="B1087" s="2" cm="1">
        <f t="array" ref="B1087:D1087">DATEVALUE(VLOOKUP(A1087,Raw_Data!A1086:D3086,{2,3,4},0))</f>
        <v>45438</v>
      </c>
      <c r="C1087" s="2">
        <v>45439</v>
      </c>
      <c r="D1087" s="2">
        <v>45445</v>
      </c>
      <c r="E1087" s="1" t="s">
        <v>2588</v>
      </c>
      <c r="F1087" s="1" t="s">
        <v>2607</v>
      </c>
      <c r="G1087" s="1" t="s">
        <v>41</v>
      </c>
      <c r="H1087" s="1" t="s">
        <v>42</v>
      </c>
      <c r="I1087" s="1" t="s">
        <v>43</v>
      </c>
      <c r="J1087" s="1">
        <v>1</v>
      </c>
      <c r="K1087" s="1">
        <v>2000</v>
      </c>
      <c r="L1087" s="1">
        <f t="shared" si="146"/>
        <v>2000</v>
      </c>
      <c r="M1087" s="1" t="s">
        <v>2619</v>
      </c>
      <c r="N1087" s="1" t="s">
        <v>93</v>
      </c>
      <c r="O1087" s="1" t="s">
        <v>64</v>
      </c>
      <c r="P1087" s="1" t="s">
        <v>58</v>
      </c>
      <c r="Q1087" s="1" t="s">
        <v>45</v>
      </c>
      <c r="R1087" s="1" t="s">
        <v>46</v>
      </c>
      <c r="S1087" s="1" t="s">
        <v>2621</v>
      </c>
      <c r="T1087" s="1">
        <v>6</v>
      </c>
      <c r="U1087" s="1" t="str">
        <f t="shared" si="144"/>
        <v>Keep</v>
      </c>
      <c r="V1087" s="1" t="str">
        <f t="shared" si="147"/>
        <v>Ok</v>
      </c>
      <c r="W1087" s="1" t="str">
        <f>IF(Raw_Data!K1087=0,"Missing","Valid")</f>
        <v>Valid</v>
      </c>
      <c r="X1087" s="3" t="str">
        <f t="shared" si="148"/>
        <v>OK</v>
      </c>
      <c r="Y1087" s="1" t="str">
        <f t="shared" si="149"/>
        <v>Ok</v>
      </c>
      <c r="Z1087" s="1" t="str">
        <f t="shared" si="150"/>
        <v>Ok</v>
      </c>
      <c r="AA1087" s="1">
        <f t="shared" si="145"/>
        <v>2000</v>
      </c>
      <c r="AB1087" s="1" t="str">
        <f t="shared" si="151"/>
        <v>ok</v>
      </c>
      <c r="AC1087" s="1" t="str">
        <f t="shared" si="152"/>
        <v>Unknwon</v>
      </c>
    </row>
    <row r="1088" spans="1:29" x14ac:dyDescent="0.45">
      <c r="A1088" s="1" t="s">
        <v>1587</v>
      </c>
      <c r="B1088" s="2" cm="1">
        <f t="array" ref="B1088:D1088">DATEVALUE(VLOOKUP(A1088,Raw_Data!A1087:D3087,{2,3,4},0))</f>
        <v>45545</v>
      </c>
      <c r="C1088" s="2">
        <v>45545</v>
      </c>
      <c r="D1088" s="2">
        <v>45551</v>
      </c>
      <c r="E1088" s="1" t="s">
        <v>2542</v>
      </c>
      <c r="F1088" s="1" t="s">
        <v>2606</v>
      </c>
      <c r="G1088" s="1" t="s">
        <v>26</v>
      </c>
      <c r="H1088" s="1" t="s">
        <v>42</v>
      </c>
      <c r="I1088" s="1" t="s">
        <v>78</v>
      </c>
      <c r="J1088" s="1">
        <v>-1</v>
      </c>
      <c r="K1088" s="1">
        <v>2000</v>
      </c>
      <c r="L1088" s="1">
        <f t="shared" si="146"/>
        <v>-2000</v>
      </c>
      <c r="M1088" s="1" t="s">
        <v>29</v>
      </c>
      <c r="N1088" s="1" t="s">
        <v>93</v>
      </c>
      <c r="O1088" s="1" t="s">
        <v>64</v>
      </c>
      <c r="P1088" s="1" t="s">
        <v>85</v>
      </c>
      <c r="Q1088" s="1" t="s">
        <v>45</v>
      </c>
      <c r="R1088" s="1" t="s">
        <v>34</v>
      </c>
      <c r="S1088" s="1" t="s">
        <v>2620</v>
      </c>
      <c r="T1088" s="1">
        <v>6</v>
      </c>
      <c r="U1088" s="1" t="str">
        <f t="shared" si="144"/>
        <v>Keep</v>
      </c>
      <c r="V1088" s="1" t="str">
        <f t="shared" si="147"/>
        <v>Fix</v>
      </c>
      <c r="W1088" s="1" t="str">
        <f>IF(Raw_Data!K1088=0,"Missing","Valid")</f>
        <v>Valid</v>
      </c>
      <c r="X1088" s="3" t="str">
        <f t="shared" si="148"/>
        <v>OK</v>
      </c>
      <c r="Y1088" s="1" t="str">
        <f t="shared" si="149"/>
        <v>Ok</v>
      </c>
      <c r="Z1088" s="1" t="str">
        <f t="shared" si="150"/>
        <v>Ok</v>
      </c>
      <c r="AA1088" s="1">
        <f t="shared" si="145"/>
        <v>-2000</v>
      </c>
      <c r="AB1088" s="1" t="str">
        <f t="shared" si="151"/>
        <v>ok</v>
      </c>
      <c r="AC1088" s="1" t="str">
        <f t="shared" si="152"/>
        <v>Not Returned</v>
      </c>
    </row>
    <row r="1089" spans="1:29" x14ac:dyDescent="0.45">
      <c r="A1089" s="1" t="s">
        <v>1588</v>
      </c>
      <c r="B1089" s="2" cm="1">
        <f t="array" ref="B1089:D1089">DATEVALUE(VLOOKUP(A1089,Raw_Data!A1088:D3088,{2,3,4},0))</f>
        <v>45579</v>
      </c>
      <c r="C1089" s="2">
        <v>45580</v>
      </c>
      <c r="D1089" s="2">
        <v>45584</v>
      </c>
      <c r="E1089" s="1" t="s">
        <v>2558</v>
      </c>
      <c r="F1089" s="1" t="s">
        <v>147</v>
      </c>
      <c r="G1089" s="1" t="s">
        <v>147</v>
      </c>
      <c r="H1089" s="1" t="s">
        <v>42</v>
      </c>
      <c r="I1089" s="1" t="s">
        <v>122</v>
      </c>
      <c r="J1089" s="1">
        <v>-1</v>
      </c>
      <c r="K1089" s="1">
        <v>500</v>
      </c>
      <c r="L1089" s="1">
        <f t="shared" si="146"/>
        <v>-500</v>
      </c>
      <c r="M1089" s="1" t="s">
        <v>56</v>
      </c>
      <c r="N1089" s="1" t="s">
        <v>93</v>
      </c>
      <c r="O1089" s="1" t="s">
        <v>64</v>
      </c>
      <c r="P1089" s="1" t="s">
        <v>32</v>
      </c>
      <c r="Q1089" s="1" t="s">
        <v>33</v>
      </c>
      <c r="R1089" s="1" t="s">
        <v>2620</v>
      </c>
      <c r="S1089" s="1" t="s">
        <v>2620</v>
      </c>
      <c r="T1089" s="1">
        <v>4</v>
      </c>
      <c r="U1089" s="1" t="str">
        <f t="shared" si="144"/>
        <v>Keep</v>
      </c>
      <c r="V1089" s="1" t="str">
        <f t="shared" si="147"/>
        <v>Fix</v>
      </c>
      <c r="W1089" s="1" t="str">
        <f>IF(Raw_Data!K1089=0,"Missing","Valid")</f>
        <v>Valid</v>
      </c>
      <c r="X1089" s="3" t="str">
        <f t="shared" si="148"/>
        <v>OK</v>
      </c>
      <c r="Y1089" s="1" t="str">
        <f t="shared" si="149"/>
        <v>Ok</v>
      </c>
      <c r="Z1089" s="1" t="str">
        <f t="shared" si="150"/>
        <v>Ok</v>
      </c>
      <c r="AA1089" s="1">
        <f t="shared" si="145"/>
        <v>-500</v>
      </c>
      <c r="AB1089" s="1" t="str">
        <f t="shared" si="151"/>
        <v>ok</v>
      </c>
      <c r="AC1089" s="1" t="str">
        <f t="shared" si="152"/>
        <v>Wrong</v>
      </c>
    </row>
    <row r="1090" spans="1:29" x14ac:dyDescent="0.45">
      <c r="A1090" s="1" t="s">
        <v>1589</v>
      </c>
      <c r="B1090" s="2" cm="1">
        <f t="array" ref="B1090:D1090">DATEVALUE(VLOOKUP(A1090,Raw_Data!A1089:D3089,{2,3,4},0))</f>
        <v>45575</v>
      </c>
      <c r="C1090" s="2">
        <v>45576</v>
      </c>
      <c r="D1090" s="2">
        <v>45582</v>
      </c>
      <c r="E1090" s="1" t="s">
        <v>2585</v>
      </c>
      <c r="F1090" s="1" t="s">
        <v>2608</v>
      </c>
      <c r="G1090" s="1" t="s">
        <v>41</v>
      </c>
      <c r="H1090" s="1" t="s">
        <v>42</v>
      </c>
      <c r="I1090" s="1" t="s">
        <v>78</v>
      </c>
      <c r="J1090" s="1">
        <v>1</v>
      </c>
      <c r="K1090" s="1">
        <v>100</v>
      </c>
      <c r="L1090" s="1">
        <f t="shared" si="146"/>
        <v>100</v>
      </c>
      <c r="M1090" s="1" t="s">
        <v>2619</v>
      </c>
      <c r="N1090" s="1" t="s">
        <v>57</v>
      </c>
      <c r="O1090" s="1" t="s">
        <v>31</v>
      </c>
      <c r="P1090" s="1" t="s">
        <v>85</v>
      </c>
      <c r="Q1090" s="1" t="s">
        <v>45</v>
      </c>
      <c r="R1090" s="1" t="s">
        <v>2620</v>
      </c>
      <c r="S1090" s="1" t="s">
        <v>2620</v>
      </c>
      <c r="T1090" s="1">
        <v>6</v>
      </c>
      <c r="U1090" s="1" t="str">
        <f t="shared" ref="U1090:U1153" si="153">IF(COUNTIF(A1090:A3089,A1090)=1,"Keep","Duplicate")</f>
        <v>Keep</v>
      </c>
      <c r="V1090" s="1" t="str">
        <f t="shared" si="147"/>
        <v>Ok</v>
      </c>
      <c r="W1090" s="1" t="str">
        <f>IF(Raw_Data!K1090=0,"Missing","Valid")</f>
        <v>Valid</v>
      </c>
      <c r="X1090" s="3" t="str">
        <f t="shared" si="148"/>
        <v>OK</v>
      </c>
      <c r="Y1090" s="1" t="str">
        <f t="shared" si="149"/>
        <v>Ok</v>
      </c>
      <c r="Z1090" s="1" t="str">
        <f t="shared" si="150"/>
        <v>Ok</v>
      </c>
      <c r="AA1090" s="1">
        <f t="shared" ref="AA1090:AA1153" si="154">IF(OR(L1090="",L1090&lt;&gt;J1090*K1090),J1090*K1090,L1090)</f>
        <v>100</v>
      </c>
      <c r="AB1090" s="1" t="str">
        <f t="shared" si="151"/>
        <v>ok</v>
      </c>
      <c r="AC1090" s="1" t="str">
        <f t="shared" si="152"/>
        <v>Not Returned</v>
      </c>
    </row>
    <row r="1091" spans="1:29" x14ac:dyDescent="0.45">
      <c r="A1091" s="1" t="s">
        <v>1590</v>
      </c>
      <c r="B1091" s="2" cm="1">
        <f t="array" ref="B1091:D1091">DATEVALUE(VLOOKUP(A1091,Raw_Data!A1090:D3090,{2,3,4},0))</f>
        <v>45563</v>
      </c>
      <c r="C1091" s="2">
        <v>45561</v>
      </c>
      <c r="D1091" s="2">
        <v>45562</v>
      </c>
      <c r="E1091" s="1" t="s">
        <v>2581</v>
      </c>
      <c r="F1091" s="1" t="s">
        <v>69</v>
      </c>
      <c r="G1091" s="1" t="s">
        <v>70</v>
      </c>
      <c r="H1091" s="1" t="s">
        <v>27</v>
      </c>
      <c r="I1091" s="1" t="s">
        <v>84</v>
      </c>
      <c r="J1091" s="1">
        <v>3</v>
      </c>
      <c r="K1091" s="1">
        <v>500</v>
      </c>
      <c r="L1091" s="1">
        <f t="shared" ref="L1091:L1154" si="155">J1091*K1091</f>
        <v>1500</v>
      </c>
      <c r="M1091" s="1" t="s">
        <v>63</v>
      </c>
      <c r="N1091" s="1" t="s">
        <v>93</v>
      </c>
      <c r="O1091" s="1" t="s">
        <v>31</v>
      </c>
      <c r="P1091" s="1" t="s">
        <v>85</v>
      </c>
      <c r="Q1091" s="1" t="s">
        <v>33</v>
      </c>
      <c r="R1091" s="1" t="s">
        <v>34</v>
      </c>
      <c r="S1091" s="1" t="s">
        <v>2620</v>
      </c>
      <c r="T1091" s="1">
        <v>1</v>
      </c>
      <c r="U1091" s="1" t="str">
        <f t="shared" si="153"/>
        <v>Keep</v>
      </c>
      <c r="V1091" s="1" t="str">
        <f t="shared" ref="V1091:V1154" si="156">IF(J1091&lt;=0,"Fix","Ok")</f>
        <v>Ok</v>
      </c>
      <c r="W1091" s="1" t="str">
        <f>IF(Raw_Data!K1091=0,"Missing","Valid")</f>
        <v>Valid</v>
      </c>
      <c r="X1091" s="3" t="str">
        <f t="shared" ref="X1091:X1154" si="157">IF(C1091&lt;B1091,"Dispatch Error",IF(D1091&lt;B1091,"Delivery Before Order",IF(D1091&lt;C1091,"Delivery Before Dispatch","OK")))</f>
        <v>Dispatch Error</v>
      </c>
      <c r="Y1091" s="1" t="str">
        <f t="shared" ref="Y1091:Y1154" si="158">IF(K1091&lt;=0,"Fix","Ok")</f>
        <v>Ok</v>
      </c>
      <c r="Z1091" s="1" t="str">
        <f t="shared" ref="Z1091:Z1154" si="159">IF(L1091="","Blank",IF(L1091=J1091*K1091,"Ok","Wrong"))</f>
        <v>Ok</v>
      </c>
      <c r="AA1091" s="1">
        <f t="shared" si="154"/>
        <v>1500</v>
      </c>
      <c r="AB1091" s="1" t="str">
        <f t="shared" ref="AB1091:AB1154" si="160">IF(M1091="","Missing","ok")</f>
        <v>ok</v>
      </c>
      <c r="AC1091" s="1" t="str">
        <f t="shared" ref="AC1091:AC1154" si="161">IF(R1091="No","Not Returned",IF(R1091="Yes",IF(S1091="","Unknown",S1091),IF(L1091&lt;0,"Wrong",IF(OR(O1091="Delayed",O1091="In Transit",O1091="On Time"),"Not Returned",""))))</f>
        <v>Not Returned</v>
      </c>
    </row>
    <row r="1092" spans="1:29" x14ac:dyDescent="0.45">
      <c r="A1092" s="1" t="s">
        <v>1591</v>
      </c>
      <c r="B1092" s="2" cm="1">
        <f t="array" ref="B1092:D1092">DATEVALUE(VLOOKUP(A1092,Raw_Data!A1091:D3091,{2,3,4},0))</f>
        <v>45584</v>
      </c>
      <c r="C1092" s="2">
        <v>45582</v>
      </c>
      <c r="D1092" s="2">
        <v>45584</v>
      </c>
      <c r="E1092" s="1" t="s">
        <v>2600</v>
      </c>
      <c r="F1092" s="1" t="s">
        <v>2609</v>
      </c>
      <c r="G1092" s="1" t="s">
        <v>116</v>
      </c>
      <c r="H1092" s="1" t="s">
        <v>128</v>
      </c>
      <c r="I1092" s="1" t="s">
        <v>169</v>
      </c>
      <c r="J1092" s="1">
        <v>0</v>
      </c>
      <c r="K1092" s="1">
        <v>1000</v>
      </c>
      <c r="L1092" s="1">
        <f t="shared" si="155"/>
        <v>0</v>
      </c>
      <c r="M1092" s="1" t="s">
        <v>29</v>
      </c>
      <c r="N1092" s="1" t="s">
        <v>93</v>
      </c>
      <c r="O1092" s="1" t="s">
        <v>79</v>
      </c>
      <c r="P1092" s="1" t="s">
        <v>32</v>
      </c>
      <c r="Q1092" s="1" t="s">
        <v>45</v>
      </c>
      <c r="R1092" s="1" t="s">
        <v>34</v>
      </c>
      <c r="S1092" s="1" t="s">
        <v>2620</v>
      </c>
      <c r="T1092" s="1">
        <v>2</v>
      </c>
      <c r="U1092" s="1" t="str">
        <f t="shared" si="153"/>
        <v>Keep</v>
      </c>
      <c r="V1092" s="1" t="str">
        <f t="shared" si="156"/>
        <v>Fix</v>
      </c>
      <c r="W1092" s="1" t="str">
        <f>IF(Raw_Data!K1092=0,"Missing","Valid")</f>
        <v>Valid</v>
      </c>
      <c r="X1092" s="3" t="str">
        <f t="shared" si="157"/>
        <v>Dispatch Error</v>
      </c>
      <c r="Y1092" s="1" t="str">
        <f t="shared" si="158"/>
        <v>Ok</v>
      </c>
      <c r="Z1092" s="1" t="str">
        <f t="shared" si="159"/>
        <v>Ok</v>
      </c>
      <c r="AA1092" s="1">
        <f t="shared" si="154"/>
        <v>0</v>
      </c>
      <c r="AB1092" s="1" t="str">
        <f t="shared" si="160"/>
        <v>ok</v>
      </c>
      <c r="AC1092" s="1" t="str">
        <f t="shared" si="161"/>
        <v>Not Returned</v>
      </c>
    </row>
    <row r="1093" spans="1:29" x14ac:dyDescent="0.45">
      <c r="A1093" s="1" t="s">
        <v>1592</v>
      </c>
      <c r="B1093" s="2" cm="1">
        <f t="array" ref="B1093:D1093">DATEVALUE(VLOOKUP(A1093,Raw_Data!A1092:D3092,{2,3,4},0))</f>
        <v>45352</v>
      </c>
      <c r="C1093" s="2">
        <v>45350</v>
      </c>
      <c r="D1093" s="2">
        <v>45353</v>
      </c>
      <c r="E1093" s="1" t="s">
        <v>2585</v>
      </c>
      <c r="F1093" s="1" t="s">
        <v>69</v>
      </c>
      <c r="G1093" s="1" t="s">
        <v>70</v>
      </c>
      <c r="H1093" s="1" t="s">
        <v>27</v>
      </c>
      <c r="I1093" s="1" t="s">
        <v>28</v>
      </c>
      <c r="J1093" s="1">
        <v>0</v>
      </c>
      <c r="K1093" s="1">
        <v>1000</v>
      </c>
      <c r="L1093" s="1">
        <f t="shared" si="155"/>
        <v>0</v>
      </c>
      <c r="M1093" s="1" t="s">
        <v>63</v>
      </c>
      <c r="N1093" s="1" t="s">
        <v>93</v>
      </c>
      <c r="O1093" s="1" t="s">
        <v>31</v>
      </c>
      <c r="P1093" s="1" t="s">
        <v>32</v>
      </c>
      <c r="Q1093" s="1" t="s">
        <v>45</v>
      </c>
      <c r="R1093" s="1" t="s">
        <v>2620</v>
      </c>
      <c r="S1093" s="1" t="s">
        <v>2620</v>
      </c>
      <c r="T1093" s="1">
        <v>3</v>
      </c>
      <c r="U1093" s="1" t="str">
        <f t="shared" si="153"/>
        <v>Keep</v>
      </c>
      <c r="V1093" s="1" t="str">
        <f t="shared" si="156"/>
        <v>Fix</v>
      </c>
      <c r="W1093" s="1" t="str">
        <f>IF(Raw_Data!K1093=0,"Missing","Valid")</f>
        <v>Valid</v>
      </c>
      <c r="X1093" s="3" t="str">
        <f t="shared" si="157"/>
        <v>Dispatch Error</v>
      </c>
      <c r="Y1093" s="1" t="str">
        <f t="shared" si="158"/>
        <v>Ok</v>
      </c>
      <c r="Z1093" s="1" t="str">
        <f t="shared" si="159"/>
        <v>Ok</v>
      </c>
      <c r="AA1093" s="1">
        <f t="shared" si="154"/>
        <v>0</v>
      </c>
      <c r="AB1093" s="1" t="str">
        <f t="shared" si="160"/>
        <v>ok</v>
      </c>
      <c r="AC1093" s="1" t="str">
        <f t="shared" si="161"/>
        <v>Not Returned</v>
      </c>
    </row>
    <row r="1094" spans="1:29" x14ac:dyDescent="0.45">
      <c r="A1094" s="1" t="s">
        <v>1593</v>
      </c>
      <c r="B1094" s="2" cm="1">
        <f t="array" ref="B1094:D1094">DATEVALUE(VLOOKUP(A1094,Raw_Data!A1093:D3093,{2,3,4},0))</f>
        <v>45482</v>
      </c>
      <c r="C1094" s="2">
        <v>45484</v>
      </c>
      <c r="D1094" s="2">
        <v>45484</v>
      </c>
      <c r="E1094" s="1" t="s">
        <v>2542</v>
      </c>
      <c r="F1094" s="1" t="s">
        <v>53</v>
      </c>
      <c r="G1094" s="1" t="s">
        <v>54</v>
      </c>
      <c r="H1094" s="1" t="s">
        <v>42</v>
      </c>
      <c r="I1094" s="1" t="s">
        <v>43</v>
      </c>
      <c r="J1094" s="1">
        <v>-1</v>
      </c>
      <c r="K1094" s="1">
        <v>2000</v>
      </c>
      <c r="L1094" s="1">
        <f t="shared" si="155"/>
        <v>-2000</v>
      </c>
      <c r="M1094" s="1" t="s">
        <v>56</v>
      </c>
      <c r="N1094" s="1" t="s">
        <v>93</v>
      </c>
      <c r="O1094" s="1" t="s">
        <v>31</v>
      </c>
      <c r="P1094" s="1" t="s">
        <v>58</v>
      </c>
      <c r="Q1094" s="1" t="s">
        <v>45</v>
      </c>
      <c r="R1094" s="1" t="s">
        <v>2620</v>
      </c>
      <c r="S1094" s="1" t="s">
        <v>2620</v>
      </c>
      <c r="T1094" s="1">
        <v>0</v>
      </c>
      <c r="U1094" s="1" t="str">
        <f t="shared" si="153"/>
        <v>Keep</v>
      </c>
      <c r="V1094" s="1" t="str">
        <f t="shared" si="156"/>
        <v>Fix</v>
      </c>
      <c r="W1094" s="1" t="str">
        <f>IF(Raw_Data!K1094=0,"Missing","Valid")</f>
        <v>Valid</v>
      </c>
      <c r="X1094" s="3" t="str">
        <f t="shared" si="157"/>
        <v>OK</v>
      </c>
      <c r="Y1094" s="1" t="str">
        <f t="shared" si="158"/>
        <v>Ok</v>
      </c>
      <c r="Z1094" s="1" t="str">
        <f t="shared" si="159"/>
        <v>Ok</v>
      </c>
      <c r="AA1094" s="1">
        <f t="shared" si="154"/>
        <v>-2000</v>
      </c>
      <c r="AB1094" s="1" t="str">
        <f t="shared" si="160"/>
        <v>ok</v>
      </c>
      <c r="AC1094" s="1" t="str">
        <f t="shared" si="161"/>
        <v>Wrong</v>
      </c>
    </row>
    <row r="1095" spans="1:29" x14ac:dyDescent="0.45">
      <c r="A1095" s="1" t="s">
        <v>1594</v>
      </c>
      <c r="B1095" s="2" cm="1">
        <f t="array" ref="B1095:D1095">DATEVALUE(VLOOKUP(A1095,Raw_Data!A1094:D3094,{2,3,4},0))</f>
        <v>45326</v>
      </c>
      <c r="C1095" s="2">
        <v>45328</v>
      </c>
      <c r="D1095" s="2">
        <v>45333</v>
      </c>
      <c r="E1095" s="1" t="s">
        <v>2591</v>
      </c>
      <c r="F1095" s="1" t="s">
        <v>2609</v>
      </c>
      <c r="G1095" s="1" t="s">
        <v>116</v>
      </c>
      <c r="H1095" s="1" t="s">
        <v>42</v>
      </c>
      <c r="I1095" s="1" t="s">
        <v>122</v>
      </c>
      <c r="J1095" s="1">
        <v>1</v>
      </c>
      <c r="K1095" s="1">
        <v>500</v>
      </c>
      <c r="L1095" s="1">
        <f t="shared" si="155"/>
        <v>500</v>
      </c>
      <c r="M1095" s="1" t="s">
        <v>56</v>
      </c>
      <c r="N1095" s="1" t="s">
        <v>30</v>
      </c>
      <c r="O1095" s="1" t="s">
        <v>79</v>
      </c>
      <c r="P1095" s="1" t="s">
        <v>58</v>
      </c>
      <c r="Q1095" s="1" t="s">
        <v>45</v>
      </c>
      <c r="R1095" s="1" t="s">
        <v>46</v>
      </c>
      <c r="S1095" s="1" t="s">
        <v>2621</v>
      </c>
      <c r="T1095" s="1">
        <v>5</v>
      </c>
      <c r="U1095" s="1" t="str">
        <f t="shared" si="153"/>
        <v>Keep</v>
      </c>
      <c r="V1095" s="1" t="str">
        <f t="shared" si="156"/>
        <v>Ok</v>
      </c>
      <c r="W1095" s="1" t="str">
        <f>IF(Raw_Data!K1095=0,"Missing","Valid")</f>
        <v>Valid</v>
      </c>
      <c r="X1095" s="3" t="str">
        <f t="shared" si="157"/>
        <v>OK</v>
      </c>
      <c r="Y1095" s="1" t="str">
        <f t="shared" si="158"/>
        <v>Ok</v>
      </c>
      <c r="Z1095" s="1" t="str">
        <f t="shared" si="159"/>
        <v>Ok</v>
      </c>
      <c r="AA1095" s="1">
        <f t="shared" si="154"/>
        <v>500</v>
      </c>
      <c r="AB1095" s="1" t="str">
        <f t="shared" si="160"/>
        <v>ok</v>
      </c>
      <c r="AC1095" s="1" t="str">
        <f t="shared" si="161"/>
        <v>Unknwon</v>
      </c>
    </row>
    <row r="1096" spans="1:29" x14ac:dyDescent="0.45">
      <c r="A1096" s="1" t="s">
        <v>1595</v>
      </c>
      <c r="B1096" s="2" cm="1">
        <f t="array" ref="B1096:D1096">DATEVALUE(VLOOKUP(A1096,Raw_Data!A1095:D3095,{2,3,4},0))</f>
        <v>45553</v>
      </c>
      <c r="C1096" s="2">
        <v>45551</v>
      </c>
      <c r="D1096" s="2">
        <v>45554</v>
      </c>
      <c r="E1096" s="1" t="s">
        <v>2597</v>
      </c>
      <c r="F1096" s="1" t="s">
        <v>53</v>
      </c>
      <c r="G1096" s="1" t="s">
        <v>54</v>
      </c>
      <c r="H1096" s="1" t="s">
        <v>42</v>
      </c>
      <c r="I1096" s="1" t="s">
        <v>43</v>
      </c>
      <c r="J1096" s="1">
        <v>2</v>
      </c>
      <c r="K1096" s="1">
        <v>0</v>
      </c>
      <c r="L1096" s="1">
        <f t="shared" si="155"/>
        <v>0</v>
      </c>
      <c r="M1096" s="1" t="s">
        <v>56</v>
      </c>
      <c r="N1096" s="1" t="s">
        <v>57</v>
      </c>
      <c r="O1096" s="1" t="s">
        <v>44</v>
      </c>
      <c r="P1096" s="1" t="s">
        <v>58</v>
      </c>
      <c r="Q1096" s="1" t="s">
        <v>33</v>
      </c>
      <c r="R1096" s="1" t="s">
        <v>34</v>
      </c>
      <c r="S1096" s="1" t="s">
        <v>2620</v>
      </c>
      <c r="T1096" s="1">
        <v>3</v>
      </c>
      <c r="U1096" s="1" t="str">
        <f t="shared" si="153"/>
        <v>Keep</v>
      </c>
      <c r="V1096" s="1" t="str">
        <f t="shared" si="156"/>
        <v>Ok</v>
      </c>
      <c r="W1096" s="1" t="str">
        <f>IF(Raw_Data!K1096=0,"Missing","Valid")</f>
        <v>Missing</v>
      </c>
      <c r="X1096" s="3" t="str">
        <f t="shared" si="157"/>
        <v>Dispatch Error</v>
      </c>
      <c r="Y1096" s="1" t="str">
        <f t="shared" si="158"/>
        <v>Fix</v>
      </c>
      <c r="Z1096" s="1" t="str">
        <f t="shared" si="159"/>
        <v>Ok</v>
      </c>
      <c r="AA1096" s="1">
        <f t="shared" si="154"/>
        <v>0</v>
      </c>
      <c r="AB1096" s="1" t="str">
        <f t="shared" si="160"/>
        <v>ok</v>
      </c>
      <c r="AC1096" s="1" t="str">
        <f t="shared" si="161"/>
        <v>Not Returned</v>
      </c>
    </row>
    <row r="1097" spans="1:29" x14ac:dyDescent="0.45">
      <c r="A1097" s="1" t="s">
        <v>1596</v>
      </c>
      <c r="B1097" s="2" cm="1">
        <f t="array" ref="B1097:D1097">DATEVALUE(VLOOKUP(A1097,Raw_Data!A1096:D3096,{2,3,4},0))</f>
        <v>45550</v>
      </c>
      <c r="C1097" s="2">
        <v>45550</v>
      </c>
      <c r="D1097" s="2">
        <v>45554</v>
      </c>
      <c r="E1097" s="1" t="s">
        <v>2530</v>
      </c>
      <c r="F1097" s="1" t="s">
        <v>53</v>
      </c>
      <c r="G1097" s="1" t="s">
        <v>54</v>
      </c>
      <c r="H1097" s="1" t="s">
        <v>27</v>
      </c>
      <c r="I1097" s="1" t="s">
        <v>55</v>
      </c>
      <c r="J1097" s="1">
        <v>3</v>
      </c>
      <c r="K1097" s="1">
        <v>500</v>
      </c>
      <c r="L1097" s="1">
        <f t="shared" si="155"/>
        <v>1500</v>
      </c>
      <c r="M1097" s="1" t="s">
        <v>63</v>
      </c>
      <c r="N1097" s="1" t="s">
        <v>57</v>
      </c>
      <c r="O1097" s="1" t="s">
        <v>31</v>
      </c>
      <c r="P1097" s="1" t="s">
        <v>32</v>
      </c>
      <c r="Q1097" s="1" t="s">
        <v>45</v>
      </c>
      <c r="R1097" s="1" t="s">
        <v>46</v>
      </c>
      <c r="S1097" s="1" t="s">
        <v>254</v>
      </c>
      <c r="T1097" s="1">
        <v>4</v>
      </c>
      <c r="U1097" s="1" t="str">
        <f t="shared" si="153"/>
        <v>Keep</v>
      </c>
      <c r="V1097" s="1" t="str">
        <f t="shared" si="156"/>
        <v>Ok</v>
      </c>
      <c r="W1097" s="1" t="str">
        <f>IF(Raw_Data!K1097=0,"Missing","Valid")</f>
        <v>Valid</v>
      </c>
      <c r="X1097" s="3" t="str">
        <f t="shared" si="157"/>
        <v>OK</v>
      </c>
      <c r="Y1097" s="1" t="str">
        <f t="shared" si="158"/>
        <v>Ok</v>
      </c>
      <c r="Z1097" s="1" t="str">
        <f t="shared" si="159"/>
        <v>Ok</v>
      </c>
      <c r="AA1097" s="1">
        <f t="shared" si="154"/>
        <v>1500</v>
      </c>
      <c r="AB1097" s="1" t="str">
        <f t="shared" si="160"/>
        <v>ok</v>
      </c>
      <c r="AC1097" s="1" t="str">
        <f t="shared" si="161"/>
        <v>Damaged</v>
      </c>
    </row>
    <row r="1098" spans="1:29" x14ac:dyDescent="0.45">
      <c r="A1098" s="1" t="s">
        <v>1597</v>
      </c>
      <c r="B1098" s="2" cm="1">
        <f t="array" ref="B1098:D1098">DATEVALUE(VLOOKUP(A1098,Raw_Data!A1097:D3097,{2,3,4},0))</f>
        <v>45425</v>
      </c>
      <c r="C1098" s="2">
        <v>45428</v>
      </c>
      <c r="D1098" s="2">
        <v>45435</v>
      </c>
      <c r="E1098" s="1" t="s">
        <v>2579</v>
      </c>
      <c r="F1098" s="1" t="s">
        <v>168</v>
      </c>
      <c r="G1098" s="1" t="s">
        <v>41</v>
      </c>
      <c r="H1098" s="1" t="s">
        <v>27</v>
      </c>
      <c r="I1098" s="1" t="s">
        <v>55</v>
      </c>
      <c r="J1098" s="1">
        <v>2</v>
      </c>
      <c r="K1098" s="1">
        <v>1000</v>
      </c>
      <c r="L1098" s="1">
        <f t="shared" si="155"/>
        <v>2000</v>
      </c>
      <c r="M1098" s="1" t="s">
        <v>56</v>
      </c>
      <c r="N1098" s="1" t="s">
        <v>93</v>
      </c>
      <c r="O1098" s="1" t="s">
        <v>31</v>
      </c>
      <c r="P1098" s="1" t="s">
        <v>32</v>
      </c>
      <c r="Q1098" s="1" t="s">
        <v>33</v>
      </c>
      <c r="R1098" s="1" t="s">
        <v>46</v>
      </c>
      <c r="S1098" s="1" t="s">
        <v>254</v>
      </c>
      <c r="T1098" s="1">
        <v>7</v>
      </c>
      <c r="U1098" s="1" t="str">
        <f t="shared" si="153"/>
        <v>Keep</v>
      </c>
      <c r="V1098" s="1" t="str">
        <f t="shared" si="156"/>
        <v>Ok</v>
      </c>
      <c r="W1098" s="1" t="str">
        <f>IF(Raw_Data!K1098=0,"Missing","Valid")</f>
        <v>Valid</v>
      </c>
      <c r="X1098" s="3" t="str">
        <f t="shared" si="157"/>
        <v>OK</v>
      </c>
      <c r="Y1098" s="1" t="str">
        <f t="shared" si="158"/>
        <v>Ok</v>
      </c>
      <c r="Z1098" s="1" t="str">
        <f t="shared" si="159"/>
        <v>Ok</v>
      </c>
      <c r="AA1098" s="1">
        <f t="shared" si="154"/>
        <v>2000</v>
      </c>
      <c r="AB1098" s="1" t="str">
        <f t="shared" si="160"/>
        <v>ok</v>
      </c>
      <c r="AC1098" s="1" t="str">
        <f t="shared" si="161"/>
        <v>Damaged</v>
      </c>
    </row>
    <row r="1099" spans="1:29" x14ac:dyDescent="0.45">
      <c r="A1099" s="1" t="s">
        <v>1598</v>
      </c>
      <c r="B1099" s="2" cm="1">
        <f t="array" ref="B1099:D1099">DATEVALUE(VLOOKUP(A1099,Raw_Data!A1098:D3098,{2,3,4},0))</f>
        <v>45388</v>
      </c>
      <c r="C1099" s="2">
        <v>45389</v>
      </c>
      <c r="D1099" s="2">
        <v>45391</v>
      </c>
      <c r="E1099" s="1" t="s">
        <v>2566</v>
      </c>
      <c r="F1099" s="1" t="s">
        <v>2607</v>
      </c>
      <c r="G1099" s="1" t="s">
        <v>41</v>
      </c>
      <c r="H1099" s="1" t="s">
        <v>27</v>
      </c>
      <c r="I1099" s="1" t="s">
        <v>84</v>
      </c>
      <c r="J1099" s="1">
        <v>0</v>
      </c>
      <c r="K1099" s="1">
        <v>100</v>
      </c>
      <c r="L1099" s="1">
        <f t="shared" si="155"/>
        <v>0</v>
      </c>
      <c r="M1099" s="1" t="s">
        <v>56</v>
      </c>
      <c r="N1099" s="1" t="s">
        <v>93</v>
      </c>
      <c r="O1099" s="1" t="s">
        <v>31</v>
      </c>
      <c r="P1099" s="1" t="s">
        <v>58</v>
      </c>
      <c r="Q1099" s="1" t="s">
        <v>33</v>
      </c>
      <c r="R1099" s="1" t="s">
        <v>46</v>
      </c>
      <c r="S1099" s="1" t="s">
        <v>254</v>
      </c>
      <c r="T1099" s="1">
        <v>2</v>
      </c>
      <c r="U1099" s="1" t="str">
        <f t="shared" si="153"/>
        <v>Keep</v>
      </c>
      <c r="V1099" s="1" t="str">
        <f t="shared" si="156"/>
        <v>Fix</v>
      </c>
      <c r="W1099" s="1" t="str">
        <f>IF(Raw_Data!K1099=0,"Missing","Valid")</f>
        <v>Valid</v>
      </c>
      <c r="X1099" s="3" t="str">
        <f t="shared" si="157"/>
        <v>OK</v>
      </c>
      <c r="Y1099" s="1" t="str">
        <f t="shared" si="158"/>
        <v>Ok</v>
      </c>
      <c r="Z1099" s="1" t="str">
        <f t="shared" si="159"/>
        <v>Ok</v>
      </c>
      <c r="AA1099" s="1">
        <f t="shared" si="154"/>
        <v>0</v>
      </c>
      <c r="AB1099" s="1" t="str">
        <f t="shared" si="160"/>
        <v>ok</v>
      </c>
      <c r="AC1099" s="1" t="str">
        <f t="shared" si="161"/>
        <v>Damaged</v>
      </c>
    </row>
    <row r="1100" spans="1:29" x14ac:dyDescent="0.45">
      <c r="A1100" s="1" t="s">
        <v>1599</v>
      </c>
      <c r="B1100" s="2" cm="1">
        <f t="array" ref="B1100:D1100">DATEVALUE(VLOOKUP(A1100,Raw_Data!A1099:D3099,{2,3,4},0))</f>
        <v>45648</v>
      </c>
      <c r="C1100" s="2">
        <v>45649</v>
      </c>
      <c r="D1100" s="2">
        <v>45652</v>
      </c>
      <c r="E1100" s="1" t="s">
        <v>2596</v>
      </c>
      <c r="F1100" s="1" t="s">
        <v>2606</v>
      </c>
      <c r="G1100" s="1" t="s">
        <v>26</v>
      </c>
      <c r="H1100" s="1" t="s">
        <v>71</v>
      </c>
      <c r="I1100" s="1" t="s">
        <v>72</v>
      </c>
      <c r="J1100" s="1">
        <v>0</v>
      </c>
      <c r="K1100" s="1">
        <v>2000</v>
      </c>
      <c r="L1100" s="1">
        <f t="shared" si="155"/>
        <v>0</v>
      </c>
      <c r="M1100" s="1" t="s">
        <v>2619</v>
      </c>
      <c r="N1100" s="1" t="s">
        <v>57</v>
      </c>
      <c r="O1100" s="1" t="s">
        <v>79</v>
      </c>
      <c r="P1100" s="1" t="s">
        <v>32</v>
      </c>
      <c r="Q1100" s="1" t="s">
        <v>45</v>
      </c>
      <c r="R1100" s="1" t="s">
        <v>2620</v>
      </c>
      <c r="S1100" s="1" t="s">
        <v>2620</v>
      </c>
      <c r="T1100" s="1">
        <v>3</v>
      </c>
      <c r="U1100" s="1" t="str">
        <f t="shared" si="153"/>
        <v>Keep</v>
      </c>
      <c r="V1100" s="1" t="str">
        <f t="shared" si="156"/>
        <v>Fix</v>
      </c>
      <c r="W1100" s="1" t="str">
        <f>IF(Raw_Data!K1100=0,"Missing","Valid")</f>
        <v>Valid</v>
      </c>
      <c r="X1100" s="3" t="str">
        <f t="shared" si="157"/>
        <v>OK</v>
      </c>
      <c r="Y1100" s="1" t="str">
        <f t="shared" si="158"/>
        <v>Ok</v>
      </c>
      <c r="Z1100" s="1" t="str">
        <f t="shared" si="159"/>
        <v>Ok</v>
      </c>
      <c r="AA1100" s="1">
        <f t="shared" si="154"/>
        <v>0</v>
      </c>
      <c r="AB1100" s="1" t="str">
        <f t="shared" si="160"/>
        <v>ok</v>
      </c>
      <c r="AC1100" s="1" t="str">
        <f t="shared" si="161"/>
        <v>Not Returned</v>
      </c>
    </row>
    <row r="1101" spans="1:29" x14ac:dyDescent="0.45">
      <c r="A1101" s="1" t="s">
        <v>1600</v>
      </c>
      <c r="B1101" s="2" cm="1">
        <f t="array" ref="B1101:D1101">DATEVALUE(VLOOKUP(A1101,Raw_Data!A1100:D3100,{2,3,4},0))</f>
        <v>45631</v>
      </c>
      <c r="C1101" s="2">
        <v>45634</v>
      </c>
      <c r="D1101" s="2">
        <v>45638</v>
      </c>
      <c r="E1101" s="1" t="s">
        <v>2567</v>
      </c>
      <c r="F1101" s="1" t="s">
        <v>147</v>
      </c>
      <c r="G1101" s="1" t="s">
        <v>147</v>
      </c>
      <c r="H1101" s="1" t="s">
        <v>128</v>
      </c>
      <c r="I1101" s="1" t="s">
        <v>129</v>
      </c>
      <c r="J1101" s="1">
        <v>3</v>
      </c>
      <c r="K1101" s="1">
        <v>100</v>
      </c>
      <c r="L1101" s="1">
        <f t="shared" si="155"/>
        <v>300</v>
      </c>
      <c r="M1101" s="1" t="s">
        <v>63</v>
      </c>
      <c r="N1101" s="1" t="s">
        <v>93</v>
      </c>
      <c r="O1101" s="1" t="s">
        <v>79</v>
      </c>
      <c r="P1101" s="1" t="s">
        <v>85</v>
      </c>
      <c r="Q1101" s="1" t="s">
        <v>33</v>
      </c>
      <c r="R1101" s="1" t="s">
        <v>34</v>
      </c>
      <c r="S1101" s="1" t="s">
        <v>2620</v>
      </c>
      <c r="T1101" s="1">
        <v>4</v>
      </c>
      <c r="U1101" s="1" t="str">
        <f t="shared" si="153"/>
        <v>Keep</v>
      </c>
      <c r="V1101" s="1" t="str">
        <f t="shared" si="156"/>
        <v>Ok</v>
      </c>
      <c r="W1101" s="1" t="str">
        <f>IF(Raw_Data!K1101=0,"Missing","Valid")</f>
        <v>Valid</v>
      </c>
      <c r="X1101" s="3" t="str">
        <f t="shared" si="157"/>
        <v>OK</v>
      </c>
      <c r="Y1101" s="1" t="str">
        <f t="shared" si="158"/>
        <v>Ok</v>
      </c>
      <c r="Z1101" s="1" t="str">
        <f t="shared" si="159"/>
        <v>Ok</v>
      </c>
      <c r="AA1101" s="1">
        <f t="shared" si="154"/>
        <v>300</v>
      </c>
      <c r="AB1101" s="1" t="str">
        <f t="shared" si="160"/>
        <v>ok</v>
      </c>
      <c r="AC1101" s="1" t="str">
        <f t="shared" si="161"/>
        <v>Not Returned</v>
      </c>
    </row>
    <row r="1102" spans="1:29" x14ac:dyDescent="0.45">
      <c r="A1102" s="1" t="s">
        <v>1601</v>
      </c>
      <c r="B1102" s="2" cm="1">
        <f t="array" ref="B1102:D1102">DATEVALUE(VLOOKUP(A1102,Raw_Data!A1101:D3101,{2,3,4},0))</f>
        <v>45297</v>
      </c>
      <c r="C1102" s="2">
        <v>45298</v>
      </c>
      <c r="D1102" s="2">
        <v>45305</v>
      </c>
      <c r="E1102" s="1" t="s">
        <v>2558</v>
      </c>
      <c r="F1102" s="1" t="s">
        <v>2607</v>
      </c>
      <c r="G1102" s="1" t="s">
        <v>41</v>
      </c>
      <c r="H1102" s="1" t="s">
        <v>27</v>
      </c>
      <c r="I1102" s="1" t="s">
        <v>28</v>
      </c>
      <c r="J1102" s="1">
        <v>2</v>
      </c>
      <c r="K1102" s="1">
        <v>500</v>
      </c>
      <c r="L1102" s="1">
        <f t="shared" si="155"/>
        <v>1000</v>
      </c>
      <c r="M1102" s="1" t="s">
        <v>2619</v>
      </c>
      <c r="N1102" s="1" t="s">
        <v>57</v>
      </c>
      <c r="O1102" s="1" t="s">
        <v>44</v>
      </c>
      <c r="P1102" s="1" t="s">
        <v>32</v>
      </c>
      <c r="Q1102" s="1" t="s">
        <v>45</v>
      </c>
      <c r="R1102" s="1" t="s">
        <v>2620</v>
      </c>
      <c r="S1102" s="1" t="s">
        <v>2620</v>
      </c>
      <c r="T1102" s="1">
        <v>7</v>
      </c>
      <c r="U1102" s="1" t="str">
        <f t="shared" si="153"/>
        <v>Keep</v>
      </c>
      <c r="V1102" s="1" t="str">
        <f t="shared" si="156"/>
        <v>Ok</v>
      </c>
      <c r="W1102" s="1" t="str">
        <f>IF(Raw_Data!K1102=0,"Missing","Valid")</f>
        <v>Valid</v>
      </c>
      <c r="X1102" s="3" t="str">
        <f t="shared" si="157"/>
        <v>OK</v>
      </c>
      <c r="Y1102" s="1" t="str">
        <f t="shared" si="158"/>
        <v>Ok</v>
      </c>
      <c r="Z1102" s="1" t="str">
        <f t="shared" si="159"/>
        <v>Ok</v>
      </c>
      <c r="AA1102" s="1">
        <f t="shared" si="154"/>
        <v>1000</v>
      </c>
      <c r="AB1102" s="1" t="str">
        <f t="shared" si="160"/>
        <v>ok</v>
      </c>
      <c r="AC1102" s="1" t="str">
        <f t="shared" si="161"/>
        <v>Not Returned</v>
      </c>
    </row>
    <row r="1103" spans="1:29" x14ac:dyDescent="0.45">
      <c r="A1103" s="1" t="s">
        <v>1602</v>
      </c>
      <c r="B1103" s="2" cm="1">
        <f t="array" ref="B1103:D1103">DATEVALUE(VLOOKUP(A1103,Raw_Data!A1102:D3102,{2,3,4},0))</f>
        <v>45319</v>
      </c>
      <c r="C1103" s="2">
        <v>45320</v>
      </c>
      <c r="D1103" s="2">
        <v>45322</v>
      </c>
      <c r="E1103" s="1" t="s">
        <v>2574</v>
      </c>
      <c r="F1103" s="1" t="s">
        <v>2609</v>
      </c>
      <c r="G1103" s="1" t="s">
        <v>116</v>
      </c>
      <c r="H1103" s="1" t="s">
        <v>71</v>
      </c>
      <c r="I1103" s="1" t="s">
        <v>92</v>
      </c>
      <c r="J1103" s="1">
        <v>-1</v>
      </c>
      <c r="K1103" s="1">
        <v>0</v>
      </c>
      <c r="L1103" s="1">
        <f t="shared" si="155"/>
        <v>0</v>
      </c>
      <c r="M1103" s="1" t="s">
        <v>63</v>
      </c>
      <c r="N1103" s="1" t="s">
        <v>93</v>
      </c>
      <c r="O1103" s="1" t="s">
        <v>31</v>
      </c>
      <c r="P1103" s="1" t="s">
        <v>32</v>
      </c>
      <c r="Q1103" s="1" t="s">
        <v>45</v>
      </c>
      <c r="R1103" s="1" t="s">
        <v>2620</v>
      </c>
      <c r="S1103" s="1" t="s">
        <v>2620</v>
      </c>
      <c r="T1103" s="1">
        <v>2</v>
      </c>
      <c r="U1103" s="1" t="str">
        <f t="shared" si="153"/>
        <v>Keep</v>
      </c>
      <c r="V1103" s="1" t="str">
        <f t="shared" si="156"/>
        <v>Fix</v>
      </c>
      <c r="W1103" s="1" t="str">
        <f>IF(Raw_Data!K1103=0,"Missing","Valid")</f>
        <v>Missing</v>
      </c>
      <c r="X1103" s="3" t="str">
        <f t="shared" si="157"/>
        <v>OK</v>
      </c>
      <c r="Y1103" s="1" t="str">
        <f t="shared" si="158"/>
        <v>Fix</v>
      </c>
      <c r="Z1103" s="1" t="str">
        <f t="shared" si="159"/>
        <v>Ok</v>
      </c>
      <c r="AA1103" s="1">
        <f t="shared" si="154"/>
        <v>0</v>
      </c>
      <c r="AB1103" s="1" t="str">
        <f t="shared" si="160"/>
        <v>ok</v>
      </c>
      <c r="AC1103" s="1" t="str">
        <f t="shared" si="161"/>
        <v>Not Returned</v>
      </c>
    </row>
    <row r="1104" spans="1:29" x14ac:dyDescent="0.45">
      <c r="A1104" s="1" t="s">
        <v>1603</v>
      </c>
      <c r="B1104" s="2" cm="1">
        <f t="array" ref="B1104:D1104">DATEVALUE(VLOOKUP(A1104,Raw_Data!A1103:D3103,{2,3,4},0))</f>
        <v>45644</v>
      </c>
      <c r="C1104" s="2">
        <v>45646</v>
      </c>
      <c r="D1104" s="2">
        <v>45651</v>
      </c>
      <c r="E1104" s="1" t="s">
        <v>2597</v>
      </c>
      <c r="F1104" s="1" t="s">
        <v>69</v>
      </c>
      <c r="G1104" s="1" t="s">
        <v>70</v>
      </c>
      <c r="H1104" s="1" t="s">
        <v>27</v>
      </c>
      <c r="I1104" s="1" t="s">
        <v>55</v>
      </c>
      <c r="J1104" s="1">
        <v>-1</v>
      </c>
      <c r="K1104" s="1">
        <v>2000</v>
      </c>
      <c r="L1104" s="1">
        <f t="shared" si="155"/>
        <v>-2000</v>
      </c>
      <c r="M1104" s="1" t="s">
        <v>63</v>
      </c>
      <c r="N1104" s="1" t="s">
        <v>30</v>
      </c>
      <c r="O1104" s="1" t="s">
        <v>31</v>
      </c>
      <c r="P1104" s="1" t="s">
        <v>32</v>
      </c>
      <c r="Q1104" s="1" t="s">
        <v>33</v>
      </c>
      <c r="R1104" s="1" t="s">
        <v>2620</v>
      </c>
      <c r="S1104" s="1" t="s">
        <v>2620</v>
      </c>
      <c r="T1104" s="1">
        <v>5</v>
      </c>
      <c r="U1104" s="1" t="str">
        <f t="shared" si="153"/>
        <v>Keep</v>
      </c>
      <c r="V1104" s="1" t="str">
        <f t="shared" si="156"/>
        <v>Fix</v>
      </c>
      <c r="W1104" s="1" t="str">
        <f>IF(Raw_Data!K1104=0,"Missing","Valid")</f>
        <v>Valid</v>
      </c>
      <c r="X1104" s="3" t="str">
        <f t="shared" si="157"/>
        <v>OK</v>
      </c>
      <c r="Y1104" s="1" t="str">
        <f t="shared" si="158"/>
        <v>Ok</v>
      </c>
      <c r="Z1104" s="1" t="str">
        <f t="shared" si="159"/>
        <v>Ok</v>
      </c>
      <c r="AA1104" s="1">
        <f t="shared" si="154"/>
        <v>-2000</v>
      </c>
      <c r="AB1104" s="1" t="str">
        <f t="shared" si="160"/>
        <v>ok</v>
      </c>
      <c r="AC1104" s="1" t="str">
        <f t="shared" si="161"/>
        <v>Wrong</v>
      </c>
    </row>
    <row r="1105" spans="1:29" x14ac:dyDescent="0.45">
      <c r="A1105" s="1" t="s">
        <v>1604</v>
      </c>
      <c r="B1105" s="2" cm="1">
        <f t="array" ref="B1105:D1105">DATEVALUE(VLOOKUP(A1105,Raw_Data!A1104:D3104,{2,3,4},0))</f>
        <v>45440</v>
      </c>
      <c r="C1105" s="2">
        <v>45441</v>
      </c>
      <c r="D1105" s="2">
        <v>45445</v>
      </c>
      <c r="E1105" s="1" t="s">
        <v>2586</v>
      </c>
      <c r="F1105" s="1" t="s">
        <v>2609</v>
      </c>
      <c r="G1105" s="1" t="s">
        <v>116</v>
      </c>
      <c r="H1105" s="1" t="s">
        <v>27</v>
      </c>
      <c r="I1105" s="1" t="s">
        <v>84</v>
      </c>
      <c r="J1105" s="1">
        <v>1</v>
      </c>
      <c r="K1105" s="1">
        <v>1000</v>
      </c>
      <c r="L1105" s="1">
        <f t="shared" si="155"/>
        <v>1000</v>
      </c>
      <c r="M1105" s="1" t="s">
        <v>2619</v>
      </c>
      <c r="N1105" s="1" t="s">
        <v>93</v>
      </c>
      <c r="O1105" s="1" t="s">
        <v>44</v>
      </c>
      <c r="P1105" s="1" t="s">
        <v>32</v>
      </c>
      <c r="Q1105" s="1" t="s">
        <v>45</v>
      </c>
      <c r="R1105" s="1" t="s">
        <v>2620</v>
      </c>
      <c r="S1105" s="1" t="s">
        <v>2620</v>
      </c>
      <c r="T1105" s="1">
        <v>4</v>
      </c>
      <c r="U1105" s="1" t="str">
        <f t="shared" si="153"/>
        <v>Keep</v>
      </c>
      <c r="V1105" s="1" t="str">
        <f t="shared" si="156"/>
        <v>Ok</v>
      </c>
      <c r="W1105" s="1" t="str">
        <f>IF(Raw_Data!K1105=0,"Missing","Valid")</f>
        <v>Valid</v>
      </c>
      <c r="X1105" s="3" t="str">
        <f t="shared" si="157"/>
        <v>OK</v>
      </c>
      <c r="Y1105" s="1" t="str">
        <f t="shared" si="158"/>
        <v>Ok</v>
      </c>
      <c r="Z1105" s="1" t="str">
        <f t="shared" si="159"/>
        <v>Ok</v>
      </c>
      <c r="AA1105" s="1">
        <f t="shared" si="154"/>
        <v>1000</v>
      </c>
      <c r="AB1105" s="1" t="str">
        <f t="shared" si="160"/>
        <v>ok</v>
      </c>
      <c r="AC1105" s="1" t="str">
        <f t="shared" si="161"/>
        <v>Not Returned</v>
      </c>
    </row>
    <row r="1106" spans="1:29" x14ac:dyDescent="0.45">
      <c r="A1106" s="1" t="s">
        <v>1605</v>
      </c>
      <c r="B1106" s="2" cm="1">
        <f t="array" ref="B1106:D1106">DATEVALUE(VLOOKUP(A1106,Raw_Data!A1105:D3105,{2,3,4},0))</f>
        <v>45297</v>
      </c>
      <c r="C1106" s="2">
        <v>45299</v>
      </c>
      <c r="D1106" s="2">
        <v>45299</v>
      </c>
      <c r="E1106" s="1" t="s">
        <v>2600</v>
      </c>
      <c r="F1106" s="1" t="s">
        <v>53</v>
      </c>
      <c r="G1106" s="1" t="s">
        <v>54</v>
      </c>
      <c r="H1106" s="1" t="s">
        <v>27</v>
      </c>
      <c r="I1106" s="1" t="s">
        <v>84</v>
      </c>
      <c r="J1106" s="1">
        <v>-1</v>
      </c>
      <c r="K1106" s="1">
        <v>100</v>
      </c>
      <c r="L1106" s="1">
        <f t="shared" si="155"/>
        <v>-100</v>
      </c>
      <c r="M1106" s="1" t="s">
        <v>29</v>
      </c>
      <c r="N1106" s="1" t="s">
        <v>93</v>
      </c>
      <c r="O1106" s="1" t="s">
        <v>79</v>
      </c>
      <c r="P1106" s="1" t="s">
        <v>58</v>
      </c>
      <c r="Q1106" s="1" t="s">
        <v>33</v>
      </c>
      <c r="R1106" s="1" t="s">
        <v>46</v>
      </c>
      <c r="S1106" s="1" t="s">
        <v>254</v>
      </c>
      <c r="T1106" s="1">
        <v>0</v>
      </c>
      <c r="U1106" s="1" t="str">
        <f t="shared" si="153"/>
        <v>Keep</v>
      </c>
      <c r="V1106" s="1" t="str">
        <f t="shared" si="156"/>
        <v>Fix</v>
      </c>
      <c r="W1106" s="1" t="str">
        <f>IF(Raw_Data!K1106=0,"Missing","Valid")</f>
        <v>Valid</v>
      </c>
      <c r="X1106" s="3" t="str">
        <f t="shared" si="157"/>
        <v>OK</v>
      </c>
      <c r="Y1106" s="1" t="str">
        <f t="shared" si="158"/>
        <v>Ok</v>
      </c>
      <c r="Z1106" s="1" t="str">
        <f t="shared" si="159"/>
        <v>Ok</v>
      </c>
      <c r="AA1106" s="1">
        <f t="shared" si="154"/>
        <v>-100</v>
      </c>
      <c r="AB1106" s="1" t="str">
        <f t="shared" si="160"/>
        <v>ok</v>
      </c>
      <c r="AC1106" s="1" t="str">
        <f t="shared" si="161"/>
        <v>Damaged</v>
      </c>
    </row>
    <row r="1107" spans="1:29" x14ac:dyDescent="0.45">
      <c r="A1107" s="1" t="s">
        <v>2512</v>
      </c>
      <c r="B1107" s="2" cm="1">
        <f t="array" ref="B1107:D1107">DATEVALUE(VLOOKUP(A1107,Raw_Data!A1106:D3106,{2,3,4},0))</f>
        <v>45513</v>
      </c>
      <c r="C1107" s="2">
        <v>45515</v>
      </c>
      <c r="D1107" s="2">
        <v>45521</v>
      </c>
      <c r="E1107" s="1" t="s">
        <v>2531</v>
      </c>
      <c r="F1107" s="1" t="s">
        <v>147</v>
      </c>
      <c r="G1107" s="1" t="s">
        <v>147</v>
      </c>
      <c r="H1107" s="1" t="s">
        <v>71</v>
      </c>
      <c r="I1107" s="1" t="s">
        <v>92</v>
      </c>
      <c r="J1107" s="1">
        <v>0</v>
      </c>
      <c r="K1107" s="1">
        <v>100</v>
      </c>
      <c r="L1107" s="1">
        <f t="shared" si="155"/>
        <v>0</v>
      </c>
      <c r="M1107" s="1" t="s">
        <v>29</v>
      </c>
      <c r="N1107" s="1" t="s">
        <v>93</v>
      </c>
      <c r="O1107" s="1" t="s">
        <v>31</v>
      </c>
      <c r="P1107" s="1" t="s">
        <v>85</v>
      </c>
      <c r="Q1107" s="1" t="s">
        <v>33</v>
      </c>
      <c r="R1107" s="1" t="s">
        <v>34</v>
      </c>
      <c r="S1107" s="1" t="s">
        <v>2620</v>
      </c>
      <c r="T1107" s="1">
        <v>6</v>
      </c>
      <c r="U1107" s="1" t="str">
        <f t="shared" si="153"/>
        <v>Keep</v>
      </c>
      <c r="V1107" s="1" t="str">
        <f t="shared" si="156"/>
        <v>Fix</v>
      </c>
      <c r="W1107" s="1" t="str">
        <f>IF(Raw_Data!K1107=0,"Missing","Valid")</f>
        <v>Valid</v>
      </c>
      <c r="X1107" s="3" t="str">
        <f t="shared" si="157"/>
        <v>OK</v>
      </c>
      <c r="Y1107" s="1" t="str">
        <f t="shared" si="158"/>
        <v>Ok</v>
      </c>
      <c r="Z1107" s="1" t="str">
        <f t="shared" si="159"/>
        <v>Ok</v>
      </c>
      <c r="AA1107" s="1">
        <f t="shared" si="154"/>
        <v>0</v>
      </c>
      <c r="AB1107" s="1" t="str">
        <f t="shared" si="160"/>
        <v>ok</v>
      </c>
      <c r="AC1107" s="1" t="str">
        <f t="shared" si="161"/>
        <v>Not Returned</v>
      </c>
    </row>
    <row r="1108" spans="1:29" x14ac:dyDescent="0.45">
      <c r="A1108" s="1" t="s">
        <v>1606</v>
      </c>
      <c r="B1108" s="2" cm="1">
        <f t="array" ref="B1108:D1108">DATEVALUE(VLOOKUP(A1108,Raw_Data!A1107:D3107,{2,3,4},0))</f>
        <v>45326</v>
      </c>
      <c r="C1108" s="2">
        <v>45324</v>
      </c>
      <c r="D1108" s="2">
        <v>45325</v>
      </c>
      <c r="E1108" s="1" t="s">
        <v>2539</v>
      </c>
      <c r="F1108" s="1" t="s">
        <v>53</v>
      </c>
      <c r="G1108" s="1" t="s">
        <v>54</v>
      </c>
      <c r="H1108" s="1" t="s">
        <v>27</v>
      </c>
      <c r="I1108" s="1" t="s">
        <v>84</v>
      </c>
      <c r="J1108" s="1">
        <v>0</v>
      </c>
      <c r="K1108" s="1">
        <v>1000</v>
      </c>
      <c r="L1108" s="1">
        <f t="shared" si="155"/>
        <v>0</v>
      </c>
      <c r="M1108" s="1" t="s">
        <v>63</v>
      </c>
      <c r="N1108" s="1" t="s">
        <v>93</v>
      </c>
      <c r="O1108" s="1" t="s">
        <v>79</v>
      </c>
      <c r="P1108" s="1" t="s">
        <v>32</v>
      </c>
      <c r="Q1108" s="1" t="s">
        <v>33</v>
      </c>
      <c r="R1108" s="1" t="s">
        <v>2620</v>
      </c>
      <c r="S1108" s="1" t="s">
        <v>2620</v>
      </c>
      <c r="T1108" s="1">
        <v>1</v>
      </c>
      <c r="U1108" s="1" t="str">
        <f t="shared" si="153"/>
        <v>Keep</v>
      </c>
      <c r="V1108" s="1" t="str">
        <f t="shared" si="156"/>
        <v>Fix</v>
      </c>
      <c r="W1108" s="1" t="str">
        <f>IF(Raw_Data!K1108=0,"Missing","Valid")</f>
        <v>Valid</v>
      </c>
      <c r="X1108" s="3" t="str">
        <f t="shared" si="157"/>
        <v>Dispatch Error</v>
      </c>
      <c r="Y1108" s="1" t="str">
        <f t="shared" si="158"/>
        <v>Ok</v>
      </c>
      <c r="Z1108" s="1" t="str">
        <f t="shared" si="159"/>
        <v>Ok</v>
      </c>
      <c r="AA1108" s="1">
        <f t="shared" si="154"/>
        <v>0</v>
      </c>
      <c r="AB1108" s="1" t="str">
        <f t="shared" si="160"/>
        <v>ok</v>
      </c>
      <c r="AC1108" s="1" t="str">
        <f t="shared" si="161"/>
        <v>Not Returned</v>
      </c>
    </row>
    <row r="1109" spans="1:29" x14ac:dyDescent="0.45">
      <c r="A1109" s="1" t="s">
        <v>1607</v>
      </c>
      <c r="B1109" s="2" cm="1">
        <f t="array" ref="B1109:D1109">DATEVALUE(VLOOKUP(A1109,Raw_Data!A1108:D3108,{2,3,4},0))</f>
        <v>45543</v>
      </c>
      <c r="C1109" s="2">
        <v>45541</v>
      </c>
      <c r="D1109" s="2">
        <v>45540</v>
      </c>
      <c r="E1109" s="1" t="s">
        <v>2579</v>
      </c>
      <c r="F1109" s="1" t="s">
        <v>2606</v>
      </c>
      <c r="G1109" s="1" t="s">
        <v>26</v>
      </c>
      <c r="H1109" s="1" t="s">
        <v>71</v>
      </c>
      <c r="I1109" s="1" t="s">
        <v>117</v>
      </c>
      <c r="J1109" s="1">
        <v>0</v>
      </c>
      <c r="K1109" s="1">
        <v>0</v>
      </c>
      <c r="L1109" s="1">
        <f t="shared" si="155"/>
        <v>0</v>
      </c>
      <c r="M1109" s="1" t="s">
        <v>29</v>
      </c>
      <c r="N1109" s="1" t="s">
        <v>57</v>
      </c>
      <c r="O1109" s="1" t="s">
        <v>44</v>
      </c>
      <c r="P1109" s="1" t="s">
        <v>85</v>
      </c>
      <c r="Q1109" s="1" t="s">
        <v>33</v>
      </c>
      <c r="R1109" s="1" t="s">
        <v>34</v>
      </c>
      <c r="S1109" s="1" t="s">
        <v>2620</v>
      </c>
      <c r="T1109" s="1">
        <v>-1</v>
      </c>
      <c r="U1109" s="1" t="str">
        <f t="shared" si="153"/>
        <v>Keep</v>
      </c>
      <c r="V1109" s="1" t="str">
        <f t="shared" si="156"/>
        <v>Fix</v>
      </c>
      <c r="W1109" s="1" t="str">
        <f>IF(Raw_Data!K1109=0,"Missing","Valid")</f>
        <v>Missing</v>
      </c>
      <c r="X1109" s="3" t="str">
        <f t="shared" si="157"/>
        <v>Dispatch Error</v>
      </c>
      <c r="Y1109" s="1" t="str">
        <f t="shared" si="158"/>
        <v>Fix</v>
      </c>
      <c r="Z1109" s="1" t="str">
        <f t="shared" si="159"/>
        <v>Ok</v>
      </c>
      <c r="AA1109" s="1">
        <f t="shared" si="154"/>
        <v>0</v>
      </c>
      <c r="AB1109" s="1" t="str">
        <f t="shared" si="160"/>
        <v>ok</v>
      </c>
      <c r="AC1109" s="1" t="str">
        <f t="shared" si="161"/>
        <v>Not Returned</v>
      </c>
    </row>
    <row r="1110" spans="1:29" x14ac:dyDescent="0.45">
      <c r="A1110" s="1" t="s">
        <v>1608</v>
      </c>
      <c r="B1110" s="2" cm="1">
        <f t="array" ref="B1110:D1110">DATEVALUE(VLOOKUP(A1110,Raw_Data!A1109:D3109,{2,3,4},0))</f>
        <v>45417</v>
      </c>
      <c r="C1110" s="2">
        <v>45415</v>
      </c>
      <c r="D1110" s="2">
        <v>45415</v>
      </c>
      <c r="E1110" s="1" t="s">
        <v>2553</v>
      </c>
      <c r="F1110" s="1" t="s">
        <v>2608</v>
      </c>
      <c r="G1110" s="1" t="s">
        <v>41</v>
      </c>
      <c r="H1110" s="1" t="s">
        <v>27</v>
      </c>
      <c r="I1110" s="1" t="s">
        <v>55</v>
      </c>
      <c r="J1110" s="1">
        <v>1</v>
      </c>
      <c r="K1110" s="1">
        <v>1000</v>
      </c>
      <c r="L1110" s="1">
        <f t="shared" si="155"/>
        <v>1000</v>
      </c>
      <c r="M1110" s="1" t="s">
        <v>63</v>
      </c>
      <c r="N1110" s="1" t="s">
        <v>93</v>
      </c>
      <c r="O1110" s="1" t="s">
        <v>31</v>
      </c>
      <c r="P1110" s="1" t="s">
        <v>85</v>
      </c>
      <c r="Q1110" s="1" t="s">
        <v>45</v>
      </c>
      <c r="R1110" s="1" t="s">
        <v>46</v>
      </c>
      <c r="S1110" s="1" t="s">
        <v>47</v>
      </c>
      <c r="T1110" s="1">
        <v>0</v>
      </c>
      <c r="U1110" s="1" t="str">
        <f t="shared" si="153"/>
        <v>Keep</v>
      </c>
      <c r="V1110" s="1" t="str">
        <f t="shared" si="156"/>
        <v>Ok</v>
      </c>
      <c r="W1110" s="1" t="str">
        <f>IF(Raw_Data!K1110=0,"Missing","Valid")</f>
        <v>Valid</v>
      </c>
      <c r="X1110" s="3" t="str">
        <f t="shared" si="157"/>
        <v>Dispatch Error</v>
      </c>
      <c r="Y1110" s="1" t="str">
        <f t="shared" si="158"/>
        <v>Ok</v>
      </c>
      <c r="Z1110" s="1" t="str">
        <f t="shared" si="159"/>
        <v>Ok</v>
      </c>
      <c r="AA1110" s="1">
        <f t="shared" si="154"/>
        <v>1000</v>
      </c>
      <c r="AB1110" s="1" t="str">
        <f t="shared" si="160"/>
        <v>ok</v>
      </c>
      <c r="AC1110" s="1" t="str">
        <f t="shared" si="161"/>
        <v>Late Delivery</v>
      </c>
    </row>
    <row r="1111" spans="1:29" x14ac:dyDescent="0.45">
      <c r="A1111" s="1" t="s">
        <v>1609</v>
      </c>
      <c r="B1111" s="2" cm="1">
        <f t="array" ref="B1111:D1111">DATEVALUE(VLOOKUP(A1111,Raw_Data!A1110:D3110,{2,3,4},0))</f>
        <v>45651</v>
      </c>
      <c r="C1111" s="2">
        <v>45651</v>
      </c>
      <c r="D1111" s="2">
        <v>45650</v>
      </c>
      <c r="E1111" s="1" t="s">
        <v>2545</v>
      </c>
      <c r="F1111" s="1" t="s">
        <v>168</v>
      </c>
      <c r="G1111" s="1" t="s">
        <v>41</v>
      </c>
      <c r="H1111" s="1" t="s">
        <v>71</v>
      </c>
      <c r="I1111" s="1" t="s">
        <v>117</v>
      </c>
      <c r="J1111" s="1">
        <v>2</v>
      </c>
      <c r="K1111" s="1">
        <v>2000</v>
      </c>
      <c r="L1111" s="1">
        <f t="shared" si="155"/>
        <v>4000</v>
      </c>
      <c r="M1111" s="1" t="s">
        <v>56</v>
      </c>
      <c r="N1111" s="1" t="s">
        <v>57</v>
      </c>
      <c r="O1111" s="1" t="s">
        <v>79</v>
      </c>
      <c r="P1111" s="1" t="s">
        <v>58</v>
      </c>
      <c r="Q1111" s="1" t="s">
        <v>33</v>
      </c>
      <c r="R1111" s="1" t="s">
        <v>34</v>
      </c>
      <c r="S1111" s="1" t="s">
        <v>2620</v>
      </c>
      <c r="T1111" s="1">
        <v>-1</v>
      </c>
      <c r="U1111" s="1" t="str">
        <f t="shared" si="153"/>
        <v>Keep</v>
      </c>
      <c r="V1111" s="1" t="str">
        <f t="shared" si="156"/>
        <v>Ok</v>
      </c>
      <c r="W1111" s="1" t="str">
        <f>IF(Raw_Data!K1111=0,"Missing","Valid")</f>
        <v>Valid</v>
      </c>
      <c r="X1111" s="3" t="str">
        <f t="shared" si="157"/>
        <v>Delivery Before Order</v>
      </c>
      <c r="Y1111" s="1" t="str">
        <f t="shared" si="158"/>
        <v>Ok</v>
      </c>
      <c r="Z1111" s="1" t="str">
        <f t="shared" si="159"/>
        <v>Ok</v>
      </c>
      <c r="AA1111" s="1">
        <f t="shared" si="154"/>
        <v>4000</v>
      </c>
      <c r="AB1111" s="1" t="str">
        <f t="shared" si="160"/>
        <v>ok</v>
      </c>
      <c r="AC1111" s="1" t="str">
        <f t="shared" si="161"/>
        <v>Not Returned</v>
      </c>
    </row>
    <row r="1112" spans="1:29" x14ac:dyDescent="0.45">
      <c r="A1112" s="1" t="s">
        <v>1610</v>
      </c>
      <c r="B1112" s="2" cm="1">
        <f t="array" ref="B1112:D1112">DATEVALUE(VLOOKUP(A1112,Raw_Data!A1111:D3111,{2,3,4},0))</f>
        <v>45612</v>
      </c>
      <c r="C1112" s="2">
        <v>45615</v>
      </c>
      <c r="D1112" s="2">
        <v>45615</v>
      </c>
      <c r="E1112" s="1" t="s">
        <v>2549</v>
      </c>
      <c r="F1112" s="1" t="s">
        <v>2607</v>
      </c>
      <c r="G1112" s="1" t="s">
        <v>41</v>
      </c>
      <c r="H1112" s="1" t="s">
        <v>71</v>
      </c>
      <c r="I1112" s="1" t="s">
        <v>117</v>
      </c>
      <c r="J1112" s="1">
        <v>-1</v>
      </c>
      <c r="K1112" s="1">
        <v>500</v>
      </c>
      <c r="L1112" s="1">
        <f t="shared" si="155"/>
        <v>-500</v>
      </c>
      <c r="M1112" s="1" t="s">
        <v>2619</v>
      </c>
      <c r="N1112" s="1" t="s">
        <v>57</v>
      </c>
      <c r="O1112" s="1" t="s">
        <v>64</v>
      </c>
      <c r="P1112" s="1" t="s">
        <v>32</v>
      </c>
      <c r="Q1112" s="1" t="s">
        <v>33</v>
      </c>
      <c r="R1112" s="1" t="s">
        <v>46</v>
      </c>
      <c r="S1112" s="1" t="s">
        <v>2621</v>
      </c>
      <c r="T1112" s="1">
        <v>0</v>
      </c>
      <c r="U1112" s="1" t="str">
        <f t="shared" si="153"/>
        <v>Keep</v>
      </c>
      <c r="V1112" s="1" t="str">
        <f t="shared" si="156"/>
        <v>Fix</v>
      </c>
      <c r="W1112" s="1" t="str">
        <f>IF(Raw_Data!K1112=0,"Missing","Valid")</f>
        <v>Valid</v>
      </c>
      <c r="X1112" s="3" t="str">
        <f t="shared" si="157"/>
        <v>OK</v>
      </c>
      <c r="Y1112" s="1" t="str">
        <f t="shared" si="158"/>
        <v>Ok</v>
      </c>
      <c r="Z1112" s="1" t="str">
        <f t="shared" si="159"/>
        <v>Ok</v>
      </c>
      <c r="AA1112" s="1">
        <f t="shared" si="154"/>
        <v>-500</v>
      </c>
      <c r="AB1112" s="1" t="str">
        <f t="shared" si="160"/>
        <v>ok</v>
      </c>
      <c r="AC1112" s="1" t="str">
        <f t="shared" si="161"/>
        <v>Unknwon</v>
      </c>
    </row>
    <row r="1113" spans="1:29" x14ac:dyDescent="0.45">
      <c r="A1113" s="1" t="s">
        <v>1611</v>
      </c>
      <c r="B1113" s="2" cm="1">
        <f t="array" ref="B1113:D1113">DATEVALUE(VLOOKUP(A1113,Raw_Data!A1112:D3112,{2,3,4},0))</f>
        <v>45331</v>
      </c>
      <c r="C1113" s="2">
        <v>45334</v>
      </c>
      <c r="D1113" s="2">
        <v>45339</v>
      </c>
      <c r="E1113" s="1" t="s">
        <v>2591</v>
      </c>
      <c r="F1113" s="1" t="s">
        <v>53</v>
      </c>
      <c r="G1113" s="1" t="s">
        <v>54</v>
      </c>
      <c r="H1113" s="1" t="s">
        <v>42</v>
      </c>
      <c r="I1113" s="1" t="s">
        <v>122</v>
      </c>
      <c r="J1113" s="1">
        <v>2</v>
      </c>
      <c r="K1113" s="1">
        <v>0</v>
      </c>
      <c r="L1113" s="1">
        <f t="shared" si="155"/>
        <v>0</v>
      </c>
      <c r="M1113" s="1" t="s">
        <v>63</v>
      </c>
      <c r="N1113" s="1" t="s">
        <v>57</v>
      </c>
      <c r="O1113" s="1" t="s">
        <v>44</v>
      </c>
      <c r="P1113" s="1" t="s">
        <v>32</v>
      </c>
      <c r="Q1113" s="1" t="s">
        <v>45</v>
      </c>
      <c r="R1113" s="1" t="s">
        <v>2620</v>
      </c>
      <c r="S1113" s="1" t="s">
        <v>2620</v>
      </c>
      <c r="T1113" s="1">
        <v>5</v>
      </c>
      <c r="U1113" s="1" t="str">
        <f t="shared" si="153"/>
        <v>Keep</v>
      </c>
      <c r="V1113" s="1" t="str">
        <f t="shared" si="156"/>
        <v>Ok</v>
      </c>
      <c r="W1113" s="1" t="str">
        <f>IF(Raw_Data!K1113=0,"Missing","Valid")</f>
        <v>Missing</v>
      </c>
      <c r="X1113" s="3" t="str">
        <f t="shared" si="157"/>
        <v>OK</v>
      </c>
      <c r="Y1113" s="1" t="str">
        <f t="shared" si="158"/>
        <v>Fix</v>
      </c>
      <c r="Z1113" s="1" t="str">
        <f t="shared" si="159"/>
        <v>Ok</v>
      </c>
      <c r="AA1113" s="1">
        <f t="shared" si="154"/>
        <v>0</v>
      </c>
      <c r="AB1113" s="1" t="str">
        <f t="shared" si="160"/>
        <v>ok</v>
      </c>
      <c r="AC1113" s="1" t="str">
        <f t="shared" si="161"/>
        <v>Not Returned</v>
      </c>
    </row>
    <row r="1114" spans="1:29" x14ac:dyDescent="0.45">
      <c r="A1114" s="1" t="s">
        <v>1612</v>
      </c>
      <c r="B1114" s="2" cm="1">
        <f t="array" ref="B1114:D1114">DATEVALUE(VLOOKUP(A1114,Raw_Data!A1113:D3113,{2,3,4},0))</f>
        <v>45314</v>
      </c>
      <c r="C1114" s="2">
        <v>45317</v>
      </c>
      <c r="D1114" s="2">
        <v>45322</v>
      </c>
      <c r="E1114" s="1" t="s">
        <v>2569</v>
      </c>
      <c r="F1114" s="1" t="s">
        <v>147</v>
      </c>
      <c r="G1114" s="1" t="s">
        <v>147</v>
      </c>
      <c r="H1114" s="1" t="s">
        <v>42</v>
      </c>
      <c r="I1114" s="1" t="s">
        <v>122</v>
      </c>
      <c r="J1114" s="1">
        <v>0</v>
      </c>
      <c r="K1114" s="1">
        <v>0</v>
      </c>
      <c r="L1114" s="1">
        <f t="shared" si="155"/>
        <v>0</v>
      </c>
      <c r="M1114" s="1" t="s">
        <v>63</v>
      </c>
      <c r="N1114" s="1" t="s">
        <v>57</v>
      </c>
      <c r="O1114" s="1" t="s">
        <v>31</v>
      </c>
      <c r="P1114" s="1" t="s">
        <v>58</v>
      </c>
      <c r="Q1114" s="1" t="s">
        <v>45</v>
      </c>
      <c r="R1114" s="1" t="s">
        <v>46</v>
      </c>
      <c r="S1114" s="1" t="s">
        <v>47</v>
      </c>
      <c r="T1114" s="1">
        <v>5</v>
      </c>
      <c r="U1114" s="1" t="str">
        <f t="shared" si="153"/>
        <v>Keep</v>
      </c>
      <c r="V1114" s="1" t="str">
        <f t="shared" si="156"/>
        <v>Fix</v>
      </c>
      <c r="W1114" s="1" t="str">
        <f>IF(Raw_Data!K1114=0,"Missing","Valid")</f>
        <v>Missing</v>
      </c>
      <c r="X1114" s="3" t="str">
        <f t="shared" si="157"/>
        <v>OK</v>
      </c>
      <c r="Y1114" s="1" t="str">
        <f t="shared" si="158"/>
        <v>Fix</v>
      </c>
      <c r="Z1114" s="1" t="str">
        <f t="shared" si="159"/>
        <v>Ok</v>
      </c>
      <c r="AA1114" s="1">
        <f t="shared" si="154"/>
        <v>0</v>
      </c>
      <c r="AB1114" s="1" t="str">
        <f t="shared" si="160"/>
        <v>ok</v>
      </c>
      <c r="AC1114" s="1" t="str">
        <f t="shared" si="161"/>
        <v>Late Delivery</v>
      </c>
    </row>
    <row r="1115" spans="1:29" x14ac:dyDescent="0.45">
      <c r="A1115" s="1" t="s">
        <v>1613</v>
      </c>
      <c r="B1115" s="2" cm="1">
        <f t="array" ref="B1115:D1115">DATEVALUE(VLOOKUP(A1115,Raw_Data!A1114:D3114,{2,3,4},0))</f>
        <v>45520</v>
      </c>
      <c r="C1115" s="2">
        <v>45519</v>
      </c>
      <c r="D1115" s="2">
        <v>45519</v>
      </c>
      <c r="E1115" s="1" t="s">
        <v>2572</v>
      </c>
      <c r="F1115" s="1" t="s">
        <v>2607</v>
      </c>
      <c r="G1115" s="1" t="s">
        <v>41</v>
      </c>
      <c r="H1115" s="1" t="s">
        <v>27</v>
      </c>
      <c r="I1115" s="1" t="s">
        <v>84</v>
      </c>
      <c r="J1115" s="1">
        <v>1</v>
      </c>
      <c r="K1115" s="1">
        <v>1000</v>
      </c>
      <c r="L1115" s="1">
        <f t="shared" si="155"/>
        <v>1000</v>
      </c>
      <c r="M1115" s="1" t="s">
        <v>56</v>
      </c>
      <c r="N1115" s="1" t="s">
        <v>30</v>
      </c>
      <c r="O1115" s="1" t="s">
        <v>31</v>
      </c>
      <c r="P1115" s="1" t="s">
        <v>58</v>
      </c>
      <c r="Q1115" s="1" t="s">
        <v>45</v>
      </c>
      <c r="R1115" s="1" t="s">
        <v>2620</v>
      </c>
      <c r="S1115" s="1" t="s">
        <v>2620</v>
      </c>
      <c r="T1115" s="1">
        <v>0</v>
      </c>
      <c r="U1115" s="1" t="str">
        <f t="shared" si="153"/>
        <v>Keep</v>
      </c>
      <c r="V1115" s="1" t="str">
        <f t="shared" si="156"/>
        <v>Ok</v>
      </c>
      <c r="W1115" s="1" t="str">
        <f>IF(Raw_Data!K1115=0,"Missing","Valid")</f>
        <v>Valid</v>
      </c>
      <c r="X1115" s="3" t="str">
        <f t="shared" si="157"/>
        <v>Dispatch Error</v>
      </c>
      <c r="Y1115" s="1" t="str">
        <f t="shared" si="158"/>
        <v>Ok</v>
      </c>
      <c r="Z1115" s="1" t="str">
        <f t="shared" si="159"/>
        <v>Ok</v>
      </c>
      <c r="AA1115" s="1">
        <f t="shared" si="154"/>
        <v>1000</v>
      </c>
      <c r="AB1115" s="1" t="str">
        <f t="shared" si="160"/>
        <v>ok</v>
      </c>
      <c r="AC1115" s="1" t="str">
        <f t="shared" si="161"/>
        <v>Not Returned</v>
      </c>
    </row>
    <row r="1116" spans="1:29" x14ac:dyDescent="0.45">
      <c r="A1116" s="1" t="s">
        <v>1614</v>
      </c>
      <c r="B1116" s="2" cm="1">
        <f t="array" ref="B1116:D1116">DATEVALUE(VLOOKUP(A1116,Raw_Data!A1115:D3115,{2,3,4},0))</f>
        <v>45582</v>
      </c>
      <c r="C1116" s="2">
        <v>45580</v>
      </c>
      <c r="D1116" s="2">
        <v>45587</v>
      </c>
      <c r="E1116" s="1" t="s">
        <v>2550</v>
      </c>
      <c r="F1116" s="1" t="s">
        <v>2606</v>
      </c>
      <c r="G1116" s="1" t="s">
        <v>26</v>
      </c>
      <c r="H1116" s="1" t="s">
        <v>42</v>
      </c>
      <c r="I1116" s="1" t="s">
        <v>78</v>
      </c>
      <c r="J1116" s="1">
        <v>-1</v>
      </c>
      <c r="K1116" s="1">
        <v>100</v>
      </c>
      <c r="L1116" s="1">
        <f t="shared" si="155"/>
        <v>-100</v>
      </c>
      <c r="M1116" s="1" t="s">
        <v>2619</v>
      </c>
      <c r="N1116" s="1" t="s">
        <v>57</v>
      </c>
      <c r="O1116" s="1" t="s">
        <v>64</v>
      </c>
      <c r="P1116" s="1" t="s">
        <v>58</v>
      </c>
      <c r="Q1116" s="1" t="s">
        <v>33</v>
      </c>
      <c r="R1116" s="1" t="s">
        <v>2620</v>
      </c>
      <c r="S1116" s="1" t="s">
        <v>2620</v>
      </c>
      <c r="T1116" s="1">
        <v>7</v>
      </c>
      <c r="U1116" s="1" t="str">
        <f t="shared" si="153"/>
        <v>Keep</v>
      </c>
      <c r="V1116" s="1" t="str">
        <f t="shared" si="156"/>
        <v>Fix</v>
      </c>
      <c r="W1116" s="1" t="str">
        <f>IF(Raw_Data!K1116=0,"Missing","Valid")</f>
        <v>Valid</v>
      </c>
      <c r="X1116" s="3" t="str">
        <f t="shared" si="157"/>
        <v>Dispatch Error</v>
      </c>
      <c r="Y1116" s="1" t="str">
        <f t="shared" si="158"/>
        <v>Ok</v>
      </c>
      <c r="Z1116" s="1" t="str">
        <f t="shared" si="159"/>
        <v>Ok</v>
      </c>
      <c r="AA1116" s="1">
        <f t="shared" si="154"/>
        <v>-100</v>
      </c>
      <c r="AB1116" s="1" t="str">
        <f t="shared" si="160"/>
        <v>ok</v>
      </c>
      <c r="AC1116" s="1" t="str">
        <f t="shared" si="161"/>
        <v>Wrong</v>
      </c>
    </row>
    <row r="1117" spans="1:29" x14ac:dyDescent="0.45">
      <c r="A1117" s="1" t="s">
        <v>1615</v>
      </c>
      <c r="B1117" s="2" cm="1">
        <f t="array" ref="B1117:D1117">DATEVALUE(VLOOKUP(A1117,Raw_Data!A1116:D3116,{2,3,4},0))</f>
        <v>45399</v>
      </c>
      <c r="C1117" s="2">
        <v>45398</v>
      </c>
      <c r="D1117" s="2">
        <v>45400</v>
      </c>
      <c r="E1117" s="1" t="s">
        <v>2559</v>
      </c>
      <c r="F1117" s="1" t="s">
        <v>2607</v>
      </c>
      <c r="G1117" s="1" t="s">
        <v>41</v>
      </c>
      <c r="H1117" s="1" t="s">
        <v>42</v>
      </c>
      <c r="I1117" s="1" t="s">
        <v>78</v>
      </c>
      <c r="J1117" s="1">
        <v>3</v>
      </c>
      <c r="K1117" s="1">
        <v>0</v>
      </c>
      <c r="L1117" s="1">
        <f t="shared" si="155"/>
        <v>0</v>
      </c>
      <c r="M1117" s="1" t="s">
        <v>29</v>
      </c>
      <c r="N1117" s="1" t="s">
        <v>57</v>
      </c>
      <c r="O1117" s="1" t="s">
        <v>64</v>
      </c>
      <c r="P1117" s="1" t="s">
        <v>58</v>
      </c>
      <c r="Q1117" s="1" t="s">
        <v>45</v>
      </c>
      <c r="R1117" s="1" t="s">
        <v>46</v>
      </c>
      <c r="S1117" s="1" t="s">
        <v>254</v>
      </c>
      <c r="T1117" s="1">
        <v>2</v>
      </c>
      <c r="U1117" s="1" t="str">
        <f t="shared" si="153"/>
        <v>Keep</v>
      </c>
      <c r="V1117" s="1" t="str">
        <f t="shared" si="156"/>
        <v>Ok</v>
      </c>
      <c r="W1117" s="1" t="str">
        <f>IF(Raw_Data!K1117=0,"Missing","Valid")</f>
        <v>Missing</v>
      </c>
      <c r="X1117" s="3" t="str">
        <f t="shared" si="157"/>
        <v>Dispatch Error</v>
      </c>
      <c r="Y1117" s="1" t="str">
        <f t="shared" si="158"/>
        <v>Fix</v>
      </c>
      <c r="Z1117" s="1" t="str">
        <f t="shared" si="159"/>
        <v>Ok</v>
      </c>
      <c r="AA1117" s="1">
        <f t="shared" si="154"/>
        <v>0</v>
      </c>
      <c r="AB1117" s="1" t="str">
        <f t="shared" si="160"/>
        <v>ok</v>
      </c>
      <c r="AC1117" s="1" t="str">
        <f t="shared" si="161"/>
        <v>Damaged</v>
      </c>
    </row>
    <row r="1118" spans="1:29" x14ac:dyDescent="0.45">
      <c r="A1118" s="1" t="s">
        <v>1616</v>
      </c>
      <c r="B1118" s="2" cm="1">
        <f t="array" ref="B1118:D1118">DATEVALUE(VLOOKUP(A1118,Raw_Data!A1117:D3117,{2,3,4},0))</f>
        <v>45341</v>
      </c>
      <c r="C1118" s="2">
        <v>45341</v>
      </c>
      <c r="D1118" s="2">
        <v>45346</v>
      </c>
      <c r="E1118" s="1" t="s">
        <v>2578</v>
      </c>
      <c r="F1118" s="1" t="s">
        <v>2606</v>
      </c>
      <c r="G1118" s="1" t="s">
        <v>26</v>
      </c>
      <c r="H1118" s="1" t="s">
        <v>71</v>
      </c>
      <c r="I1118" s="1" t="s">
        <v>72</v>
      </c>
      <c r="J1118" s="1">
        <v>1</v>
      </c>
      <c r="K1118" s="1">
        <v>0</v>
      </c>
      <c r="L1118" s="1">
        <f t="shared" si="155"/>
        <v>0</v>
      </c>
      <c r="M1118" s="1" t="s">
        <v>2619</v>
      </c>
      <c r="N1118" s="1" t="s">
        <v>57</v>
      </c>
      <c r="O1118" s="1" t="s">
        <v>31</v>
      </c>
      <c r="P1118" s="1" t="s">
        <v>85</v>
      </c>
      <c r="Q1118" s="1" t="s">
        <v>45</v>
      </c>
      <c r="R1118" s="1" t="s">
        <v>2620</v>
      </c>
      <c r="S1118" s="1" t="s">
        <v>2620</v>
      </c>
      <c r="T1118" s="1">
        <v>5</v>
      </c>
      <c r="U1118" s="1" t="str">
        <f t="shared" si="153"/>
        <v>Keep</v>
      </c>
      <c r="V1118" s="1" t="str">
        <f t="shared" si="156"/>
        <v>Ok</v>
      </c>
      <c r="W1118" s="1" t="str">
        <f>IF(Raw_Data!K1118=0,"Missing","Valid")</f>
        <v>Missing</v>
      </c>
      <c r="X1118" s="3" t="str">
        <f t="shared" si="157"/>
        <v>OK</v>
      </c>
      <c r="Y1118" s="1" t="str">
        <f t="shared" si="158"/>
        <v>Fix</v>
      </c>
      <c r="Z1118" s="1" t="str">
        <f t="shared" si="159"/>
        <v>Ok</v>
      </c>
      <c r="AA1118" s="1">
        <f t="shared" si="154"/>
        <v>0</v>
      </c>
      <c r="AB1118" s="1" t="str">
        <f t="shared" si="160"/>
        <v>ok</v>
      </c>
      <c r="AC1118" s="1" t="str">
        <f t="shared" si="161"/>
        <v>Not Returned</v>
      </c>
    </row>
    <row r="1119" spans="1:29" x14ac:dyDescent="0.45">
      <c r="A1119" s="1" t="s">
        <v>1617</v>
      </c>
      <c r="B1119" s="2" cm="1">
        <f t="array" ref="B1119:D1119">DATEVALUE(VLOOKUP(A1119,Raw_Data!A1118:D3118,{2,3,4},0))</f>
        <v>45399</v>
      </c>
      <c r="C1119" s="2">
        <v>45400</v>
      </c>
      <c r="D1119" s="2">
        <v>45403</v>
      </c>
      <c r="E1119" s="1" t="s">
        <v>2578</v>
      </c>
      <c r="F1119" s="1" t="s">
        <v>53</v>
      </c>
      <c r="G1119" s="1" t="s">
        <v>54</v>
      </c>
      <c r="H1119" s="1" t="s">
        <v>128</v>
      </c>
      <c r="I1119" s="1" t="s">
        <v>231</v>
      </c>
      <c r="J1119" s="1">
        <v>-1</v>
      </c>
      <c r="K1119" s="1">
        <v>1000</v>
      </c>
      <c r="L1119" s="1">
        <f t="shared" si="155"/>
        <v>-1000</v>
      </c>
      <c r="M1119" s="1" t="s">
        <v>56</v>
      </c>
      <c r="N1119" s="1" t="s">
        <v>30</v>
      </c>
      <c r="O1119" s="1" t="s">
        <v>79</v>
      </c>
      <c r="P1119" s="1" t="s">
        <v>32</v>
      </c>
      <c r="Q1119" s="1" t="s">
        <v>33</v>
      </c>
      <c r="R1119" s="1" t="s">
        <v>2620</v>
      </c>
      <c r="S1119" s="1" t="s">
        <v>2620</v>
      </c>
      <c r="T1119" s="1">
        <v>3</v>
      </c>
      <c r="U1119" s="1" t="str">
        <f t="shared" si="153"/>
        <v>Keep</v>
      </c>
      <c r="V1119" s="1" t="str">
        <f t="shared" si="156"/>
        <v>Fix</v>
      </c>
      <c r="W1119" s="1" t="str">
        <f>IF(Raw_Data!K1119=0,"Missing","Valid")</f>
        <v>Valid</v>
      </c>
      <c r="X1119" s="3" t="str">
        <f t="shared" si="157"/>
        <v>OK</v>
      </c>
      <c r="Y1119" s="1" t="str">
        <f t="shared" si="158"/>
        <v>Ok</v>
      </c>
      <c r="Z1119" s="1" t="str">
        <f t="shared" si="159"/>
        <v>Ok</v>
      </c>
      <c r="AA1119" s="1">
        <f t="shared" si="154"/>
        <v>-1000</v>
      </c>
      <c r="AB1119" s="1" t="str">
        <f t="shared" si="160"/>
        <v>ok</v>
      </c>
      <c r="AC1119" s="1" t="str">
        <f t="shared" si="161"/>
        <v>Wrong</v>
      </c>
    </row>
    <row r="1120" spans="1:29" x14ac:dyDescent="0.45">
      <c r="A1120" s="1" t="s">
        <v>1618</v>
      </c>
      <c r="B1120" s="2" cm="1">
        <f t="array" ref="B1120:D1120">DATEVALUE(VLOOKUP(A1120,Raw_Data!A1119:D3119,{2,3,4},0))</f>
        <v>45548</v>
      </c>
      <c r="C1120" s="2">
        <v>45549</v>
      </c>
      <c r="D1120" s="2">
        <v>45550</v>
      </c>
      <c r="E1120" s="1" t="s">
        <v>2562</v>
      </c>
      <c r="F1120" s="1" t="s">
        <v>69</v>
      </c>
      <c r="G1120" s="1" t="s">
        <v>70</v>
      </c>
      <c r="H1120" s="1" t="s">
        <v>27</v>
      </c>
      <c r="I1120" s="1" t="s">
        <v>28</v>
      </c>
      <c r="J1120" s="1">
        <v>2</v>
      </c>
      <c r="K1120" s="1">
        <v>2000</v>
      </c>
      <c r="L1120" s="1">
        <f t="shared" si="155"/>
        <v>4000</v>
      </c>
      <c r="M1120" s="1" t="s">
        <v>56</v>
      </c>
      <c r="N1120" s="1" t="s">
        <v>30</v>
      </c>
      <c r="O1120" s="1" t="s">
        <v>44</v>
      </c>
      <c r="P1120" s="1" t="s">
        <v>58</v>
      </c>
      <c r="Q1120" s="1" t="s">
        <v>45</v>
      </c>
      <c r="R1120" s="1" t="s">
        <v>34</v>
      </c>
      <c r="S1120" s="1" t="s">
        <v>2620</v>
      </c>
      <c r="T1120" s="1">
        <v>1</v>
      </c>
      <c r="U1120" s="1" t="str">
        <f t="shared" si="153"/>
        <v>Keep</v>
      </c>
      <c r="V1120" s="1" t="str">
        <f t="shared" si="156"/>
        <v>Ok</v>
      </c>
      <c r="W1120" s="1" t="str">
        <f>IF(Raw_Data!K1120=0,"Missing","Valid")</f>
        <v>Valid</v>
      </c>
      <c r="X1120" s="3" t="str">
        <f t="shared" si="157"/>
        <v>OK</v>
      </c>
      <c r="Y1120" s="1" t="str">
        <f t="shared" si="158"/>
        <v>Ok</v>
      </c>
      <c r="Z1120" s="1" t="str">
        <f t="shared" si="159"/>
        <v>Ok</v>
      </c>
      <c r="AA1120" s="1">
        <f t="shared" si="154"/>
        <v>4000</v>
      </c>
      <c r="AB1120" s="1" t="str">
        <f t="shared" si="160"/>
        <v>ok</v>
      </c>
      <c r="AC1120" s="1" t="str">
        <f t="shared" si="161"/>
        <v>Not Returned</v>
      </c>
    </row>
    <row r="1121" spans="1:29" x14ac:dyDescent="0.45">
      <c r="A1121" s="1" t="s">
        <v>2513</v>
      </c>
      <c r="B1121" s="2" cm="1">
        <f t="array" ref="B1121:D1121">DATEVALUE(VLOOKUP(A1121,Raw_Data!A1120:D3120,{2,3,4},0))</f>
        <v>45638</v>
      </c>
      <c r="C1121" s="2">
        <v>45641</v>
      </c>
      <c r="D1121" s="2">
        <v>45648</v>
      </c>
      <c r="E1121" s="1" t="s">
        <v>2582</v>
      </c>
      <c r="F1121" s="1" t="s">
        <v>168</v>
      </c>
      <c r="G1121" s="1" t="s">
        <v>41</v>
      </c>
      <c r="H1121" s="1" t="s">
        <v>27</v>
      </c>
      <c r="I1121" s="1" t="s">
        <v>28</v>
      </c>
      <c r="J1121" s="1">
        <v>3</v>
      </c>
      <c r="K1121" s="1">
        <v>2000</v>
      </c>
      <c r="L1121" s="1">
        <f t="shared" si="155"/>
        <v>6000</v>
      </c>
      <c r="M1121" s="1" t="s">
        <v>63</v>
      </c>
      <c r="N1121" s="1" t="s">
        <v>57</v>
      </c>
      <c r="O1121" s="1" t="s">
        <v>44</v>
      </c>
      <c r="P1121" s="1" t="s">
        <v>85</v>
      </c>
      <c r="Q1121" s="1" t="s">
        <v>33</v>
      </c>
      <c r="R1121" s="1" t="s">
        <v>46</v>
      </c>
      <c r="S1121" s="1" t="s">
        <v>47</v>
      </c>
      <c r="T1121" s="1">
        <v>7</v>
      </c>
      <c r="U1121" s="1" t="str">
        <f t="shared" si="153"/>
        <v>Keep</v>
      </c>
      <c r="V1121" s="1" t="str">
        <f t="shared" si="156"/>
        <v>Ok</v>
      </c>
      <c r="W1121" s="1" t="str">
        <f>IF(Raw_Data!K1121=0,"Missing","Valid")</f>
        <v>Valid</v>
      </c>
      <c r="X1121" s="3" t="str">
        <f t="shared" si="157"/>
        <v>OK</v>
      </c>
      <c r="Y1121" s="1" t="str">
        <f t="shared" si="158"/>
        <v>Ok</v>
      </c>
      <c r="Z1121" s="1" t="str">
        <f t="shared" si="159"/>
        <v>Ok</v>
      </c>
      <c r="AA1121" s="1">
        <f t="shared" si="154"/>
        <v>6000</v>
      </c>
      <c r="AB1121" s="1" t="str">
        <f t="shared" si="160"/>
        <v>ok</v>
      </c>
      <c r="AC1121" s="1" t="str">
        <f t="shared" si="161"/>
        <v>Late Delivery</v>
      </c>
    </row>
    <row r="1122" spans="1:29" x14ac:dyDescent="0.45">
      <c r="A1122" s="1" t="s">
        <v>1619</v>
      </c>
      <c r="B1122" s="2" cm="1">
        <f t="array" ref="B1122:D1122">DATEVALUE(VLOOKUP(A1122,Raw_Data!A1121:D3121,{2,3,4},0))</f>
        <v>45580</v>
      </c>
      <c r="C1122" s="2">
        <v>45581</v>
      </c>
      <c r="D1122" s="2">
        <v>45582</v>
      </c>
      <c r="E1122" s="1" t="s">
        <v>2568</v>
      </c>
      <c r="F1122" s="1" t="s">
        <v>168</v>
      </c>
      <c r="G1122" s="1" t="s">
        <v>41</v>
      </c>
      <c r="H1122" s="1" t="s">
        <v>128</v>
      </c>
      <c r="I1122" s="1" t="s">
        <v>129</v>
      </c>
      <c r="J1122" s="1">
        <v>0</v>
      </c>
      <c r="K1122" s="1">
        <v>1000</v>
      </c>
      <c r="L1122" s="1">
        <f t="shared" si="155"/>
        <v>0</v>
      </c>
      <c r="M1122" s="1" t="s">
        <v>56</v>
      </c>
      <c r="N1122" s="1" t="s">
        <v>30</v>
      </c>
      <c r="O1122" s="1" t="s">
        <v>44</v>
      </c>
      <c r="P1122" s="1" t="s">
        <v>32</v>
      </c>
      <c r="Q1122" s="1" t="s">
        <v>33</v>
      </c>
      <c r="R1122" s="1" t="s">
        <v>46</v>
      </c>
      <c r="S1122" s="1" t="s">
        <v>47</v>
      </c>
      <c r="T1122" s="1">
        <v>1</v>
      </c>
      <c r="U1122" s="1" t="str">
        <f t="shared" si="153"/>
        <v>Keep</v>
      </c>
      <c r="V1122" s="1" t="str">
        <f t="shared" si="156"/>
        <v>Fix</v>
      </c>
      <c r="W1122" s="1" t="str">
        <f>IF(Raw_Data!K1122=0,"Missing","Valid")</f>
        <v>Valid</v>
      </c>
      <c r="X1122" s="3" t="str">
        <f t="shared" si="157"/>
        <v>OK</v>
      </c>
      <c r="Y1122" s="1" t="str">
        <f t="shared" si="158"/>
        <v>Ok</v>
      </c>
      <c r="Z1122" s="1" t="str">
        <f t="shared" si="159"/>
        <v>Ok</v>
      </c>
      <c r="AA1122" s="1">
        <f t="shared" si="154"/>
        <v>0</v>
      </c>
      <c r="AB1122" s="1" t="str">
        <f t="shared" si="160"/>
        <v>ok</v>
      </c>
      <c r="AC1122" s="1" t="str">
        <f t="shared" si="161"/>
        <v>Late Delivery</v>
      </c>
    </row>
    <row r="1123" spans="1:29" x14ac:dyDescent="0.45">
      <c r="A1123" s="1" t="s">
        <v>1620</v>
      </c>
      <c r="B1123" s="2" cm="1">
        <f t="array" ref="B1123:D1123">DATEVALUE(VLOOKUP(A1123,Raw_Data!A1122:D3122,{2,3,4},0))</f>
        <v>45480</v>
      </c>
      <c r="C1123" s="2">
        <v>45479</v>
      </c>
      <c r="D1123" s="2">
        <v>45482</v>
      </c>
      <c r="E1123" s="1" t="s">
        <v>2561</v>
      </c>
      <c r="F1123" s="1" t="s">
        <v>53</v>
      </c>
      <c r="G1123" s="1" t="s">
        <v>54</v>
      </c>
      <c r="H1123" s="1" t="s">
        <v>42</v>
      </c>
      <c r="I1123" s="1" t="s">
        <v>122</v>
      </c>
      <c r="J1123" s="1">
        <v>1</v>
      </c>
      <c r="K1123" s="1">
        <v>100</v>
      </c>
      <c r="L1123" s="1">
        <f t="shared" si="155"/>
        <v>100</v>
      </c>
      <c r="M1123" s="1" t="s">
        <v>29</v>
      </c>
      <c r="N1123" s="1" t="s">
        <v>57</v>
      </c>
      <c r="O1123" s="1" t="s">
        <v>64</v>
      </c>
      <c r="P1123" s="1" t="s">
        <v>32</v>
      </c>
      <c r="Q1123" s="1" t="s">
        <v>45</v>
      </c>
      <c r="R1123" s="1" t="s">
        <v>46</v>
      </c>
      <c r="S1123" s="1" t="s">
        <v>47</v>
      </c>
      <c r="T1123" s="1">
        <v>3</v>
      </c>
      <c r="U1123" s="1" t="str">
        <f t="shared" si="153"/>
        <v>Keep</v>
      </c>
      <c r="V1123" s="1" t="str">
        <f t="shared" si="156"/>
        <v>Ok</v>
      </c>
      <c r="W1123" s="1" t="str">
        <f>IF(Raw_Data!K1123=0,"Missing","Valid")</f>
        <v>Valid</v>
      </c>
      <c r="X1123" s="3" t="str">
        <f t="shared" si="157"/>
        <v>Dispatch Error</v>
      </c>
      <c r="Y1123" s="1" t="str">
        <f t="shared" si="158"/>
        <v>Ok</v>
      </c>
      <c r="Z1123" s="1" t="str">
        <f t="shared" si="159"/>
        <v>Ok</v>
      </c>
      <c r="AA1123" s="1">
        <f t="shared" si="154"/>
        <v>100</v>
      </c>
      <c r="AB1123" s="1" t="str">
        <f t="shared" si="160"/>
        <v>ok</v>
      </c>
      <c r="AC1123" s="1" t="str">
        <f t="shared" si="161"/>
        <v>Late Delivery</v>
      </c>
    </row>
    <row r="1124" spans="1:29" x14ac:dyDescent="0.45">
      <c r="A1124" s="1" t="s">
        <v>1621</v>
      </c>
      <c r="B1124" s="2" cm="1">
        <f t="array" ref="B1124:D1124">DATEVALUE(VLOOKUP(A1124,Raw_Data!A1123:D3123,{2,3,4},0))</f>
        <v>45575</v>
      </c>
      <c r="C1124" s="2">
        <v>45575</v>
      </c>
      <c r="D1124" s="2">
        <v>45578</v>
      </c>
      <c r="E1124" s="1" t="s">
        <v>2589</v>
      </c>
      <c r="F1124" s="1" t="s">
        <v>2608</v>
      </c>
      <c r="G1124" s="1" t="s">
        <v>41</v>
      </c>
      <c r="H1124" s="1" t="s">
        <v>71</v>
      </c>
      <c r="I1124" s="1" t="s">
        <v>72</v>
      </c>
      <c r="J1124" s="1">
        <v>3</v>
      </c>
      <c r="K1124" s="1">
        <v>100</v>
      </c>
      <c r="L1124" s="1">
        <f t="shared" si="155"/>
        <v>300</v>
      </c>
      <c r="M1124" s="1" t="s">
        <v>29</v>
      </c>
      <c r="N1124" s="1" t="s">
        <v>93</v>
      </c>
      <c r="O1124" s="1" t="s">
        <v>31</v>
      </c>
      <c r="P1124" s="1" t="s">
        <v>32</v>
      </c>
      <c r="Q1124" s="1" t="s">
        <v>45</v>
      </c>
      <c r="R1124" s="1" t="s">
        <v>46</v>
      </c>
      <c r="S1124" s="1" t="s">
        <v>47</v>
      </c>
      <c r="T1124" s="1">
        <v>3</v>
      </c>
      <c r="U1124" s="1" t="str">
        <f t="shared" si="153"/>
        <v>Keep</v>
      </c>
      <c r="V1124" s="1" t="str">
        <f t="shared" si="156"/>
        <v>Ok</v>
      </c>
      <c r="W1124" s="1" t="str">
        <f>IF(Raw_Data!K1124=0,"Missing","Valid")</f>
        <v>Valid</v>
      </c>
      <c r="X1124" s="3" t="str">
        <f t="shared" si="157"/>
        <v>OK</v>
      </c>
      <c r="Y1124" s="1" t="str">
        <f t="shared" si="158"/>
        <v>Ok</v>
      </c>
      <c r="Z1124" s="1" t="str">
        <f t="shared" si="159"/>
        <v>Ok</v>
      </c>
      <c r="AA1124" s="1">
        <f t="shared" si="154"/>
        <v>300</v>
      </c>
      <c r="AB1124" s="1" t="str">
        <f t="shared" si="160"/>
        <v>ok</v>
      </c>
      <c r="AC1124" s="1" t="str">
        <f t="shared" si="161"/>
        <v>Late Delivery</v>
      </c>
    </row>
    <row r="1125" spans="1:29" x14ac:dyDescent="0.45">
      <c r="A1125" s="1" t="s">
        <v>1622</v>
      </c>
      <c r="B1125" s="2" cm="1">
        <f t="array" ref="B1125:D1125">DATEVALUE(VLOOKUP(A1125,Raw_Data!A1124:D3124,{2,3,4},0))</f>
        <v>45363</v>
      </c>
      <c r="C1125" s="2">
        <v>45366</v>
      </c>
      <c r="D1125" s="2">
        <v>45365</v>
      </c>
      <c r="E1125" s="1" t="s">
        <v>2600</v>
      </c>
      <c r="F1125" s="1" t="s">
        <v>147</v>
      </c>
      <c r="G1125" s="1" t="s">
        <v>147</v>
      </c>
      <c r="H1125" s="1" t="s">
        <v>27</v>
      </c>
      <c r="I1125" s="1" t="s">
        <v>55</v>
      </c>
      <c r="J1125" s="1">
        <v>3</v>
      </c>
      <c r="K1125" s="1">
        <v>500</v>
      </c>
      <c r="L1125" s="1">
        <f t="shared" si="155"/>
        <v>1500</v>
      </c>
      <c r="M1125" s="1" t="s">
        <v>29</v>
      </c>
      <c r="N1125" s="1" t="s">
        <v>57</v>
      </c>
      <c r="O1125" s="1" t="s">
        <v>79</v>
      </c>
      <c r="P1125" s="1" t="s">
        <v>58</v>
      </c>
      <c r="Q1125" s="1" t="s">
        <v>33</v>
      </c>
      <c r="R1125" s="1" t="s">
        <v>46</v>
      </c>
      <c r="S1125" s="1" t="s">
        <v>245</v>
      </c>
      <c r="T1125" s="1">
        <v>-1</v>
      </c>
      <c r="U1125" s="1" t="str">
        <f t="shared" si="153"/>
        <v>Keep</v>
      </c>
      <c r="V1125" s="1" t="str">
        <f t="shared" si="156"/>
        <v>Ok</v>
      </c>
      <c r="W1125" s="1" t="str">
        <f>IF(Raw_Data!K1125=0,"Missing","Valid")</f>
        <v>Valid</v>
      </c>
      <c r="X1125" s="3" t="str">
        <f t="shared" si="157"/>
        <v>Delivery Before Dispatch</v>
      </c>
      <c r="Y1125" s="1" t="str">
        <f t="shared" si="158"/>
        <v>Ok</v>
      </c>
      <c r="Z1125" s="1" t="str">
        <f t="shared" si="159"/>
        <v>Ok</v>
      </c>
      <c r="AA1125" s="1">
        <f t="shared" si="154"/>
        <v>1500</v>
      </c>
      <c r="AB1125" s="1" t="str">
        <f t="shared" si="160"/>
        <v>ok</v>
      </c>
      <c r="AC1125" s="1" t="str">
        <f t="shared" si="161"/>
        <v>Wrong Item</v>
      </c>
    </row>
    <row r="1126" spans="1:29" x14ac:dyDescent="0.45">
      <c r="A1126" s="1" t="s">
        <v>1623</v>
      </c>
      <c r="B1126" s="2" cm="1">
        <f t="array" ref="B1126:D1126">DATEVALUE(VLOOKUP(A1126,Raw_Data!A1125:D3125,{2,3,4},0))</f>
        <v>45360</v>
      </c>
      <c r="C1126" s="2">
        <v>45358</v>
      </c>
      <c r="D1126" s="2">
        <v>45364</v>
      </c>
      <c r="E1126" s="1" t="s">
        <v>2545</v>
      </c>
      <c r="F1126" s="1" t="s">
        <v>2608</v>
      </c>
      <c r="G1126" s="1" t="s">
        <v>41</v>
      </c>
      <c r="H1126" s="1" t="s">
        <v>27</v>
      </c>
      <c r="I1126" s="1" t="s">
        <v>84</v>
      </c>
      <c r="J1126" s="1">
        <v>1</v>
      </c>
      <c r="K1126" s="1">
        <v>2000</v>
      </c>
      <c r="L1126" s="1">
        <f t="shared" si="155"/>
        <v>2000</v>
      </c>
      <c r="M1126" s="1" t="s">
        <v>2619</v>
      </c>
      <c r="N1126" s="1" t="s">
        <v>93</v>
      </c>
      <c r="O1126" s="1" t="s">
        <v>44</v>
      </c>
      <c r="P1126" s="1" t="s">
        <v>85</v>
      </c>
      <c r="Q1126" s="1" t="s">
        <v>45</v>
      </c>
      <c r="R1126" s="1" t="s">
        <v>2620</v>
      </c>
      <c r="S1126" s="1" t="s">
        <v>2620</v>
      </c>
      <c r="T1126" s="1">
        <v>6</v>
      </c>
      <c r="U1126" s="1" t="str">
        <f t="shared" si="153"/>
        <v>Keep</v>
      </c>
      <c r="V1126" s="1" t="str">
        <f t="shared" si="156"/>
        <v>Ok</v>
      </c>
      <c r="W1126" s="1" t="str">
        <f>IF(Raw_Data!K1126=0,"Missing","Valid")</f>
        <v>Valid</v>
      </c>
      <c r="X1126" s="3" t="str">
        <f t="shared" si="157"/>
        <v>Dispatch Error</v>
      </c>
      <c r="Y1126" s="1" t="str">
        <f t="shared" si="158"/>
        <v>Ok</v>
      </c>
      <c r="Z1126" s="1" t="str">
        <f t="shared" si="159"/>
        <v>Ok</v>
      </c>
      <c r="AA1126" s="1">
        <f t="shared" si="154"/>
        <v>2000</v>
      </c>
      <c r="AB1126" s="1" t="str">
        <f t="shared" si="160"/>
        <v>ok</v>
      </c>
      <c r="AC1126" s="1" t="str">
        <f t="shared" si="161"/>
        <v>Not Returned</v>
      </c>
    </row>
    <row r="1127" spans="1:29" x14ac:dyDescent="0.45">
      <c r="A1127" s="1" t="s">
        <v>1624</v>
      </c>
      <c r="B1127" s="2" cm="1">
        <f t="array" ref="B1127:D1127">DATEVALUE(VLOOKUP(A1127,Raw_Data!A1126:D3126,{2,3,4},0))</f>
        <v>45584</v>
      </c>
      <c r="C1127" s="2">
        <v>45582</v>
      </c>
      <c r="D1127" s="2">
        <v>45589</v>
      </c>
      <c r="E1127" s="1" t="s">
        <v>2577</v>
      </c>
      <c r="F1127" s="1" t="s">
        <v>2609</v>
      </c>
      <c r="G1127" s="1" t="s">
        <v>116</v>
      </c>
      <c r="H1127" s="1" t="s">
        <v>128</v>
      </c>
      <c r="I1127" s="1" t="s">
        <v>169</v>
      </c>
      <c r="J1127" s="1">
        <v>3</v>
      </c>
      <c r="K1127" s="1">
        <v>500</v>
      </c>
      <c r="L1127" s="1">
        <f t="shared" si="155"/>
        <v>1500</v>
      </c>
      <c r="M1127" s="1" t="s">
        <v>56</v>
      </c>
      <c r="N1127" s="1" t="s">
        <v>30</v>
      </c>
      <c r="O1127" s="1" t="s">
        <v>44</v>
      </c>
      <c r="P1127" s="1" t="s">
        <v>58</v>
      </c>
      <c r="Q1127" s="1" t="s">
        <v>45</v>
      </c>
      <c r="R1127" s="1" t="s">
        <v>2620</v>
      </c>
      <c r="S1127" s="1" t="s">
        <v>2620</v>
      </c>
      <c r="T1127" s="1">
        <v>7</v>
      </c>
      <c r="U1127" s="1" t="str">
        <f t="shared" si="153"/>
        <v>Keep</v>
      </c>
      <c r="V1127" s="1" t="str">
        <f t="shared" si="156"/>
        <v>Ok</v>
      </c>
      <c r="W1127" s="1" t="str">
        <f>IF(Raw_Data!K1127=0,"Missing","Valid")</f>
        <v>Valid</v>
      </c>
      <c r="X1127" s="3" t="str">
        <f t="shared" si="157"/>
        <v>Dispatch Error</v>
      </c>
      <c r="Y1127" s="1" t="str">
        <f t="shared" si="158"/>
        <v>Ok</v>
      </c>
      <c r="Z1127" s="1" t="str">
        <f t="shared" si="159"/>
        <v>Ok</v>
      </c>
      <c r="AA1127" s="1">
        <f t="shared" si="154"/>
        <v>1500</v>
      </c>
      <c r="AB1127" s="1" t="str">
        <f t="shared" si="160"/>
        <v>ok</v>
      </c>
      <c r="AC1127" s="1" t="str">
        <f t="shared" si="161"/>
        <v>Not Returned</v>
      </c>
    </row>
    <row r="1128" spans="1:29" x14ac:dyDescent="0.45">
      <c r="A1128" s="1" t="s">
        <v>1625</v>
      </c>
      <c r="B1128" s="2" cm="1">
        <f t="array" ref="B1128:D1128">DATEVALUE(VLOOKUP(A1128,Raw_Data!A1127:D3127,{2,3,4},0))</f>
        <v>45641</v>
      </c>
      <c r="C1128" s="2">
        <v>45640</v>
      </c>
      <c r="D1128" s="2">
        <v>45639</v>
      </c>
      <c r="E1128" s="1" t="s">
        <v>2543</v>
      </c>
      <c r="F1128" s="1" t="s">
        <v>2608</v>
      </c>
      <c r="G1128" s="1" t="s">
        <v>41</v>
      </c>
      <c r="H1128" s="1" t="s">
        <v>42</v>
      </c>
      <c r="I1128" s="1" t="s">
        <v>43</v>
      </c>
      <c r="J1128" s="1">
        <v>3</v>
      </c>
      <c r="K1128" s="1">
        <v>2000</v>
      </c>
      <c r="L1128" s="1">
        <f t="shared" si="155"/>
        <v>6000</v>
      </c>
      <c r="M1128" s="1" t="s">
        <v>29</v>
      </c>
      <c r="N1128" s="1" t="s">
        <v>30</v>
      </c>
      <c r="O1128" s="1" t="s">
        <v>31</v>
      </c>
      <c r="P1128" s="1" t="s">
        <v>58</v>
      </c>
      <c r="Q1128" s="1" t="s">
        <v>33</v>
      </c>
      <c r="R1128" s="1" t="s">
        <v>2620</v>
      </c>
      <c r="S1128" s="1" t="s">
        <v>2620</v>
      </c>
      <c r="T1128" s="1">
        <v>-1</v>
      </c>
      <c r="U1128" s="1" t="str">
        <f t="shared" si="153"/>
        <v>Keep</v>
      </c>
      <c r="V1128" s="1" t="str">
        <f t="shared" si="156"/>
        <v>Ok</v>
      </c>
      <c r="W1128" s="1" t="str">
        <f>IF(Raw_Data!K1128=0,"Missing","Valid")</f>
        <v>Valid</v>
      </c>
      <c r="X1128" s="3" t="str">
        <f t="shared" si="157"/>
        <v>Dispatch Error</v>
      </c>
      <c r="Y1128" s="1" t="str">
        <f t="shared" si="158"/>
        <v>Ok</v>
      </c>
      <c r="Z1128" s="1" t="str">
        <f t="shared" si="159"/>
        <v>Ok</v>
      </c>
      <c r="AA1128" s="1">
        <f t="shared" si="154"/>
        <v>6000</v>
      </c>
      <c r="AB1128" s="1" t="str">
        <f t="shared" si="160"/>
        <v>ok</v>
      </c>
      <c r="AC1128" s="1" t="str">
        <f t="shared" si="161"/>
        <v>Not Returned</v>
      </c>
    </row>
    <row r="1129" spans="1:29" x14ac:dyDescent="0.45">
      <c r="A1129" s="1" t="s">
        <v>1626</v>
      </c>
      <c r="B1129" s="2" cm="1">
        <f t="array" ref="B1129:D1129">DATEVALUE(VLOOKUP(A1129,Raw_Data!A1128:D3128,{2,3,4},0))</f>
        <v>45299</v>
      </c>
      <c r="C1129" s="2">
        <v>45297</v>
      </c>
      <c r="D1129" s="2">
        <v>45299</v>
      </c>
      <c r="E1129" s="1" t="s">
        <v>2554</v>
      </c>
      <c r="F1129" s="1" t="s">
        <v>53</v>
      </c>
      <c r="G1129" s="1" t="s">
        <v>54</v>
      </c>
      <c r="H1129" s="1" t="s">
        <v>42</v>
      </c>
      <c r="I1129" s="1" t="s">
        <v>78</v>
      </c>
      <c r="J1129" s="1">
        <v>0</v>
      </c>
      <c r="K1129" s="1">
        <v>500</v>
      </c>
      <c r="L1129" s="1">
        <f t="shared" si="155"/>
        <v>0</v>
      </c>
      <c r="M1129" s="1" t="s">
        <v>29</v>
      </c>
      <c r="N1129" s="1" t="s">
        <v>57</v>
      </c>
      <c r="O1129" s="1" t="s">
        <v>64</v>
      </c>
      <c r="P1129" s="1" t="s">
        <v>32</v>
      </c>
      <c r="Q1129" s="1" t="s">
        <v>45</v>
      </c>
      <c r="R1129" s="1" t="s">
        <v>46</v>
      </c>
      <c r="S1129" s="1" t="s">
        <v>2621</v>
      </c>
      <c r="T1129" s="1">
        <v>2</v>
      </c>
      <c r="U1129" s="1" t="str">
        <f t="shared" si="153"/>
        <v>Keep</v>
      </c>
      <c r="V1129" s="1" t="str">
        <f t="shared" si="156"/>
        <v>Fix</v>
      </c>
      <c r="W1129" s="1" t="str">
        <f>IF(Raw_Data!K1129=0,"Missing","Valid")</f>
        <v>Valid</v>
      </c>
      <c r="X1129" s="3" t="str">
        <f t="shared" si="157"/>
        <v>Dispatch Error</v>
      </c>
      <c r="Y1129" s="1" t="str">
        <f t="shared" si="158"/>
        <v>Ok</v>
      </c>
      <c r="Z1129" s="1" t="str">
        <f t="shared" si="159"/>
        <v>Ok</v>
      </c>
      <c r="AA1129" s="1">
        <f t="shared" si="154"/>
        <v>0</v>
      </c>
      <c r="AB1129" s="1" t="str">
        <f t="shared" si="160"/>
        <v>ok</v>
      </c>
      <c r="AC1129" s="1" t="str">
        <f t="shared" si="161"/>
        <v>Unknwon</v>
      </c>
    </row>
    <row r="1130" spans="1:29" x14ac:dyDescent="0.45">
      <c r="A1130" s="1" t="s">
        <v>1627</v>
      </c>
      <c r="B1130" s="2" cm="1">
        <f t="array" ref="B1130:D1130">DATEVALUE(VLOOKUP(A1130,Raw_Data!A1129:D3129,{2,3,4},0))</f>
        <v>45320</v>
      </c>
      <c r="C1130" s="2">
        <v>45318</v>
      </c>
      <c r="D1130" s="2">
        <v>45321</v>
      </c>
      <c r="E1130" s="1" t="s">
        <v>2564</v>
      </c>
      <c r="F1130" s="1" t="s">
        <v>147</v>
      </c>
      <c r="G1130" s="1" t="s">
        <v>147</v>
      </c>
      <c r="H1130" s="1" t="s">
        <v>128</v>
      </c>
      <c r="I1130" s="1" t="s">
        <v>169</v>
      </c>
      <c r="J1130" s="1">
        <v>3</v>
      </c>
      <c r="K1130" s="1">
        <v>500</v>
      </c>
      <c r="L1130" s="1">
        <f t="shared" si="155"/>
        <v>1500</v>
      </c>
      <c r="M1130" s="1" t="s">
        <v>29</v>
      </c>
      <c r="N1130" s="1" t="s">
        <v>30</v>
      </c>
      <c r="O1130" s="1" t="s">
        <v>44</v>
      </c>
      <c r="P1130" s="1" t="s">
        <v>32</v>
      </c>
      <c r="Q1130" s="1" t="s">
        <v>45</v>
      </c>
      <c r="R1130" s="1" t="s">
        <v>2620</v>
      </c>
      <c r="S1130" s="1" t="s">
        <v>2620</v>
      </c>
      <c r="T1130" s="1">
        <v>3</v>
      </c>
      <c r="U1130" s="1" t="str">
        <f t="shared" si="153"/>
        <v>Keep</v>
      </c>
      <c r="V1130" s="1" t="str">
        <f t="shared" si="156"/>
        <v>Ok</v>
      </c>
      <c r="W1130" s="1" t="str">
        <f>IF(Raw_Data!K1130=0,"Missing","Valid")</f>
        <v>Valid</v>
      </c>
      <c r="X1130" s="3" t="str">
        <f t="shared" si="157"/>
        <v>Dispatch Error</v>
      </c>
      <c r="Y1130" s="1" t="str">
        <f t="shared" si="158"/>
        <v>Ok</v>
      </c>
      <c r="Z1130" s="1" t="str">
        <f t="shared" si="159"/>
        <v>Ok</v>
      </c>
      <c r="AA1130" s="1">
        <f t="shared" si="154"/>
        <v>1500</v>
      </c>
      <c r="AB1130" s="1" t="str">
        <f t="shared" si="160"/>
        <v>ok</v>
      </c>
      <c r="AC1130" s="1" t="str">
        <f t="shared" si="161"/>
        <v>Not Returned</v>
      </c>
    </row>
    <row r="1131" spans="1:29" x14ac:dyDescent="0.45">
      <c r="A1131" s="1" t="s">
        <v>1628</v>
      </c>
      <c r="B1131" s="2" cm="1">
        <f t="array" ref="B1131:D1131">DATEVALUE(VLOOKUP(A1131,Raw_Data!A1130:D3130,{2,3,4},0))</f>
        <v>45555</v>
      </c>
      <c r="C1131" s="2">
        <v>45556</v>
      </c>
      <c r="D1131" s="2">
        <v>45557</v>
      </c>
      <c r="E1131" s="1" t="s">
        <v>2539</v>
      </c>
      <c r="F1131" s="1" t="s">
        <v>2607</v>
      </c>
      <c r="G1131" s="1" t="s">
        <v>41</v>
      </c>
      <c r="H1131" s="1" t="s">
        <v>27</v>
      </c>
      <c r="I1131" s="1" t="s">
        <v>28</v>
      </c>
      <c r="J1131" s="1">
        <v>-1</v>
      </c>
      <c r="K1131" s="1">
        <v>2000</v>
      </c>
      <c r="L1131" s="1">
        <f t="shared" si="155"/>
        <v>-2000</v>
      </c>
      <c r="M1131" s="1" t="s">
        <v>29</v>
      </c>
      <c r="N1131" s="1" t="s">
        <v>30</v>
      </c>
      <c r="O1131" s="1" t="s">
        <v>79</v>
      </c>
      <c r="P1131" s="1" t="s">
        <v>32</v>
      </c>
      <c r="Q1131" s="1" t="s">
        <v>33</v>
      </c>
      <c r="R1131" s="1" t="s">
        <v>2620</v>
      </c>
      <c r="S1131" s="1" t="s">
        <v>2620</v>
      </c>
      <c r="T1131" s="1">
        <v>1</v>
      </c>
      <c r="U1131" s="1" t="str">
        <f t="shared" si="153"/>
        <v>Keep</v>
      </c>
      <c r="V1131" s="1" t="str">
        <f t="shared" si="156"/>
        <v>Fix</v>
      </c>
      <c r="W1131" s="1" t="str">
        <f>IF(Raw_Data!K1131=0,"Missing","Valid")</f>
        <v>Valid</v>
      </c>
      <c r="X1131" s="3" t="str">
        <f t="shared" si="157"/>
        <v>OK</v>
      </c>
      <c r="Y1131" s="1" t="str">
        <f t="shared" si="158"/>
        <v>Ok</v>
      </c>
      <c r="Z1131" s="1" t="str">
        <f t="shared" si="159"/>
        <v>Ok</v>
      </c>
      <c r="AA1131" s="1">
        <f t="shared" si="154"/>
        <v>-2000</v>
      </c>
      <c r="AB1131" s="1" t="str">
        <f t="shared" si="160"/>
        <v>ok</v>
      </c>
      <c r="AC1131" s="1" t="str">
        <f t="shared" si="161"/>
        <v>Wrong</v>
      </c>
    </row>
    <row r="1132" spans="1:29" x14ac:dyDescent="0.45">
      <c r="A1132" s="1" t="s">
        <v>1629</v>
      </c>
      <c r="B1132" s="2" cm="1">
        <f t="array" ref="B1132:D1132">DATEVALUE(VLOOKUP(A1132,Raw_Data!A1131:D3131,{2,3,4},0))</f>
        <v>45437</v>
      </c>
      <c r="C1132" s="2">
        <v>45436</v>
      </c>
      <c r="D1132" s="2">
        <v>45443</v>
      </c>
      <c r="E1132" s="1" t="s">
        <v>2590</v>
      </c>
      <c r="F1132" s="1" t="s">
        <v>69</v>
      </c>
      <c r="G1132" s="1" t="s">
        <v>70</v>
      </c>
      <c r="H1132" s="1" t="s">
        <v>27</v>
      </c>
      <c r="I1132" s="1" t="s">
        <v>28</v>
      </c>
      <c r="J1132" s="1">
        <v>2</v>
      </c>
      <c r="K1132" s="1">
        <v>2000</v>
      </c>
      <c r="L1132" s="1">
        <f t="shared" si="155"/>
        <v>4000</v>
      </c>
      <c r="M1132" s="1" t="s">
        <v>2619</v>
      </c>
      <c r="N1132" s="1" t="s">
        <v>93</v>
      </c>
      <c r="O1132" s="1" t="s">
        <v>31</v>
      </c>
      <c r="P1132" s="1" t="s">
        <v>32</v>
      </c>
      <c r="Q1132" s="1" t="s">
        <v>45</v>
      </c>
      <c r="R1132" s="1" t="s">
        <v>46</v>
      </c>
      <c r="S1132" s="1" t="s">
        <v>245</v>
      </c>
      <c r="T1132" s="1">
        <v>7</v>
      </c>
      <c r="U1132" s="1" t="str">
        <f t="shared" si="153"/>
        <v>Keep</v>
      </c>
      <c r="V1132" s="1" t="str">
        <f t="shared" si="156"/>
        <v>Ok</v>
      </c>
      <c r="W1132" s="1" t="str">
        <f>IF(Raw_Data!K1132=0,"Missing","Valid")</f>
        <v>Valid</v>
      </c>
      <c r="X1132" s="3" t="str">
        <f t="shared" si="157"/>
        <v>Dispatch Error</v>
      </c>
      <c r="Y1132" s="1" t="str">
        <f t="shared" si="158"/>
        <v>Ok</v>
      </c>
      <c r="Z1132" s="1" t="str">
        <f t="shared" si="159"/>
        <v>Ok</v>
      </c>
      <c r="AA1132" s="1">
        <f t="shared" si="154"/>
        <v>4000</v>
      </c>
      <c r="AB1132" s="1" t="str">
        <f t="shared" si="160"/>
        <v>ok</v>
      </c>
      <c r="AC1132" s="1" t="str">
        <f t="shared" si="161"/>
        <v>Wrong Item</v>
      </c>
    </row>
    <row r="1133" spans="1:29" x14ac:dyDescent="0.45">
      <c r="A1133" s="1" t="s">
        <v>1630</v>
      </c>
      <c r="B1133" s="2" cm="1">
        <f t="array" ref="B1133:D1133">DATEVALUE(VLOOKUP(A1133,Raw_Data!A1132:D3132,{2,3,4},0))</f>
        <v>45347</v>
      </c>
      <c r="C1133" s="2">
        <v>45345</v>
      </c>
      <c r="D1133" s="2">
        <v>45344</v>
      </c>
      <c r="E1133" s="1" t="s">
        <v>2570</v>
      </c>
      <c r="F1133" s="1" t="s">
        <v>2609</v>
      </c>
      <c r="G1133" s="1" t="s">
        <v>116</v>
      </c>
      <c r="H1133" s="1" t="s">
        <v>42</v>
      </c>
      <c r="I1133" s="1" t="s">
        <v>122</v>
      </c>
      <c r="J1133" s="1">
        <v>1</v>
      </c>
      <c r="K1133" s="1">
        <v>0</v>
      </c>
      <c r="L1133" s="1">
        <f t="shared" si="155"/>
        <v>0</v>
      </c>
      <c r="M1133" s="1" t="s">
        <v>56</v>
      </c>
      <c r="N1133" s="1" t="s">
        <v>93</v>
      </c>
      <c r="O1133" s="1" t="s">
        <v>44</v>
      </c>
      <c r="P1133" s="1" t="s">
        <v>85</v>
      </c>
      <c r="Q1133" s="1" t="s">
        <v>33</v>
      </c>
      <c r="R1133" s="1" t="s">
        <v>2620</v>
      </c>
      <c r="S1133" s="1" t="s">
        <v>2620</v>
      </c>
      <c r="T1133" s="1">
        <v>-1</v>
      </c>
      <c r="U1133" s="1" t="str">
        <f t="shared" si="153"/>
        <v>Keep</v>
      </c>
      <c r="V1133" s="1" t="str">
        <f t="shared" si="156"/>
        <v>Ok</v>
      </c>
      <c r="W1133" s="1" t="str">
        <f>IF(Raw_Data!K1133=0,"Missing","Valid")</f>
        <v>Missing</v>
      </c>
      <c r="X1133" s="3" t="str">
        <f t="shared" si="157"/>
        <v>Dispatch Error</v>
      </c>
      <c r="Y1133" s="1" t="str">
        <f t="shared" si="158"/>
        <v>Fix</v>
      </c>
      <c r="Z1133" s="1" t="str">
        <f t="shared" si="159"/>
        <v>Ok</v>
      </c>
      <c r="AA1133" s="1">
        <f t="shared" si="154"/>
        <v>0</v>
      </c>
      <c r="AB1133" s="1" t="str">
        <f t="shared" si="160"/>
        <v>ok</v>
      </c>
      <c r="AC1133" s="1" t="str">
        <f t="shared" si="161"/>
        <v>Not Returned</v>
      </c>
    </row>
    <row r="1134" spans="1:29" x14ac:dyDescent="0.45">
      <c r="A1134" s="1" t="s">
        <v>1631</v>
      </c>
      <c r="B1134" s="2" cm="1">
        <f t="array" ref="B1134:D1134">DATEVALUE(VLOOKUP(A1134,Raw_Data!A1133:D3133,{2,3,4},0))</f>
        <v>45437</v>
      </c>
      <c r="C1134" s="2">
        <v>45436</v>
      </c>
      <c r="D1134" s="2">
        <v>45437</v>
      </c>
      <c r="E1134" s="1" t="s">
        <v>2557</v>
      </c>
      <c r="F1134" s="1" t="s">
        <v>53</v>
      </c>
      <c r="G1134" s="1" t="s">
        <v>54</v>
      </c>
      <c r="H1134" s="1" t="s">
        <v>42</v>
      </c>
      <c r="I1134" s="1" t="s">
        <v>122</v>
      </c>
      <c r="J1134" s="1">
        <v>2</v>
      </c>
      <c r="K1134" s="1">
        <v>100</v>
      </c>
      <c r="L1134" s="1">
        <f t="shared" si="155"/>
        <v>200</v>
      </c>
      <c r="M1134" s="1" t="s">
        <v>56</v>
      </c>
      <c r="N1134" s="1" t="s">
        <v>93</v>
      </c>
      <c r="O1134" s="1" t="s">
        <v>31</v>
      </c>
      <c r="P1134" s="1" t="s">
        <v>85</v>
      </c>
      <c r="Q1134" s="1" t="s">
        <v>33</v>
      </c>
      <c r="R1134" s="1" t="s">
        <v>2620</v>
      </c>
      <c r="S1134" s="1" t="s">
        <v>2620</v>
      </c>
      <c r="T1134" s="1">
        <v>1</v>
      </c>
      <c r="U1134" s="1" t="str">
        <f t="shared" si="153"/>
        <v>Keep</v>
      </c>
      <c r="V1134" s="1" t="str">
        <f t="shared" si="156"/>
        <v>Ok</v>
      </c>
      <c r="W1134" s="1" t="str">
        <f>IF(Raw_Data!K1134=0,"Missing","Valid")</f>
        <v>Valid</v>
      </c>
      <c r="X1134" s="3" t="str">
        <f t="shared" si="157"/>
        <v>Dispatch Error</v>
      </c>
      <c r="Y1134" s="1" t="str">
        <f t="shared" si="158"/>
        <v>Ok</v>
      </c>
      <c r="Z1134" s="1" t="str">
        <f t="shared" si="159"/>
        <v>Ok</v>
      </c>
      <c r="AA1134" s="1">
        <f t="shared" si="154"/>
        <v>200</v>
      </c>
      <c r="AB1134" s="1" t="str">
        <f t="shared" si="160"/>
        <v>ok</v>
      </c>
      <c r="AC1134" s="1" t="str">
        <f t="shared" si="161"/>
        <v>Not Returned</v>
      </c>
    </row>
    <row r="1135" spans="1:29" x14ac:dyDescent="0.45">
      <c r="A1135" s="1" t="s">
        <v>1632</v>
      </c>
      <c r="B1135" s="2" cm="1">
        <f t="array" ref="B1135:D1135">DATEVALUE(VLOOKUP(A1135,Raw_Data!A1134:D3134,{2,3,4},0))</f>
        <v>45527</v>
      </c>
      <c r="C1135" s="2">
        <v>45528</v>
      </c>
      <c r="D1135" s="2">
        <v>45528</v>
      </c>
      <c r="E1135" s="1" t="s">
        <v>2548</v>
      </c>
      <c r="F1135" s="1" t="s">
        <v>2607</v>
      </c>
      <c r="G1135" s="1" t="s">
        <v>41</v>
      </c>
      <c r="H1135" s="1" t="s">
        <v>128</v>
      </c>
      <c r="I1135" s="1" t="s">
        <v>231</v>
      </c>
      <c r="J1135" s="1">
        <v>1</v>
      </c>
      <c r="K1135" s="1">
        <v>500</v>
      </c>
      <c r="L1135" s="1">
        <f t="shared" si="155"/>
        <v>500</v>
      </c>
      <c r="M1135" s="1" t="s">
        <v>2619</v>
      </c>
      <c r="N1135" s="1" t="s">
        <v>57</v>
      </c>
      <c r="O1135" s="1" t="s">
        <v>79</v>
      </c>
      <c r="P1135" s="1" t="s">
        <v>58</v>
      </c>
      <c r="Q1135" s="1" t="s">
        <v>45</v>
      </c>
      <c r="R1135" s="1" t="s">
        <v>34</v>
      </c>
      <c r="S1135" s="1" t="s">
        <v>2620</v>
      </c>
      <c r="T1135" s="1">
        <v>0</v>
      </c>
      <c r="U1135" s="1" t="str">
        <f t="shared" si="153"/>
        <v>Keep</v>
      </c>
      <c r="V1135" s="1" t="str">
        <f t="shared" si="156"/>
        <v>Ok</v>
      </c>
      <c r="W1135" s="1" t="str">
        <f>IF(Raw_Data!K1135=0,"Missing","Valid")</f>
        <v>Valid</v>
      </c>
      <c r="X1135" s="3" t="str">
        <f t="shared" si="157"/>
        <v>OK</v>
      </c>
      <c r="Y1135" s="1" t="str">
        <f t="shared" si="158"/>
        <v>Ok</v>
      </c>
      <c r="Z1135" s="1" t="str">
        <f t="shared" si="159"/>
        <v>Ok</v>
      </c>
      <c r="AA1135" s="1">
        <f t="shared" si="154"/>
        <v>500</v>
      </c>
      <c r="AB1135" s="1" t="str">
        <f t="shared" si="160"/>
        <v>ok</v>
      </c>
      <c r="AC1135" s="1" t="str">
        <f t="shared" si="161"/>
        <v>Not Returned</v>
      </c>
    </row>
    <row r="1136" spans="1:29" x14ac:dyDescent="0.45">
      <c r="A1136" s="1" t="s">
        <v>1633</v>
      </c>
      <c r="B1136" s="2" cm="1">
        <f t="array" ref="B1136:D1136">DATEVALUE(VLOOKUP(A1136,Raw_Data!A1135:D3135,{2,3,4},0))</f>
        <v>45657</v>
      </c>
      <c r="C1136" s="2">
        <v>45655</v>
      </c>
      <c r="D1136" s="2">
        <v>45661</v>
      </c>
      <c r="E1136" s="1" t="s">
        <v>2553</v>
      </c>
      <c r="F1136" s="1" t="s">
        <v>53</v>
      </c>
      <c r="G1136" s="1" t="s">
        <v>54</v>
      </c>
      <c r="H1136" s="1" t="s">
        <v>128</v>
      </c>
      <c r="I1136" s="1" t="s">
        <v>129</v>
      </c>
      <c r="J1136" s="1">
        <v>-1</v>
      </c>
      <c r="K1136" s="1">
        <v>0</v>
      </c>
      <c r="L1136" s="1">
        <f t="shared" si="155"/>
        <v>0</v>
      </c>
      <c r="M1136" s="1" t="s">
        <v>56</v>
      </c>
      <c r="N1136" s="1" t="s">
        <v>93</v>
      </c>
      <c r="O1136" s="1" t="s">
        <v>44</v>
      </c>
      <c r="P1136" s="1" t="s">
        <v>32</v>
      </c>
      <c r="Q1136" s="1" t="s">
        <v>45</v>
      </c>
      <c r="R1136" s="1" t="s">
        <v>46</v>
      </c>
      <c r="S1136" s="1" t="s">
        <v>245</v>
      </c>
      <c r="T1136" s="1">
        <v>6</v>
      </c>
      <c r="U1136" s="1" t="str">
        <f t="shared" si="153"/>
        <v>Keep</v>
      </c>
      <c r="V1136" s="1" t="str">
        <f t="shared" si="156"/>
        <v>Fix</v>
      </c>
      <c r="W1136" s="1" t="str">
        <f>IF(Raw_Data!K1136=0,"Missing","Valid")</f>
        <v>Missing</v>
      </c>
      <c r="X1136" s="3" t="str">
        <f t="shared" si="157"/>
        <v>Dispatch Error</v>
      </c>
      <c r="Y1136" s="1" t="str">
        <f t="shared" si="158"/>
        <v>Fix</v>
      </c>
      <c r="Z1136" s="1" t="str">
        <f t="shared" si="159"/>
        <v>Ok</v>
      </c>
      <c r="AA1136" s="1">
        <f t="shared" si="154"/>
        <v>0</v>
      </c>
      <c r="AB1136" s="1" t="str">
        <f t="shared" si="160"/>
        <v>ok</v>
      </c>
      <c r="AC1136" s="1" t="str">
        <f t="shared" si="161"/>
        <v>Wrong Item</v>
      </c>
    </row>
    <row r="1137" spans="1:29" x14ac:dyDescent="0.45">
      <c r="A1137" s="1" t="s">
        <v>1634</v>
      </c>
      <c r="B1137" s="2" cm="1">
        <f t="array" ref="B1137:D1137">DATEVALUE(VLOOKUP(A1137,Raw_Data!A1136:D3136,{2,3,4},0))</f>
        <v>45619</v>
      </c>
      <c r="C1137" s="2">
        <v>45617</v>
      </c>
      <c r="D1137" s="2">
        <v>45617</v>
      </c>
      <c r="E1137" s="1" t="s">
        <v>2552</v>
      </c>
      <c r="F1137" s="1" t="s">
        <v>69</v>
      </c>
      <c r="G1137" s="1" t="s">
        <v>70</v>
      </c>
      <c r="H1137" s="1" t="s">
        <v>71</v>
      </c>
      <c r="I1137" s="1" t="s">
        <v>92</v>
      </c>
      <c r="J1137" s="1">
        <v>-1</v>
      </c>
      <c r="K1137" s="1">
        <v>2000</v>
      </c>
      <c r="L1137" s="1">
        <f t="shared" si="155"/>
        <v>-2000</v>
      </c>
      <c r="M1137" s="1" t="s">
        <v>29</v>
      </c>
      <c r="N1137" s="1" t="s">
        <v>57</v>
      </c>
      <c r="O1137" s="1" t="s">
        <v>31</v>
      </c>
      <c r="P1137" s="1" t="s">
        <v>32</v>
      </c>
      <c r="Q1137" s="1" t="s">
        <v>33</v>
      </c>
      <c r="R1137" s="1" t="s">
        <v>2620</v>
      </c>
      <c r="S1137" s="1" t="s">
        <v>2620</v>
      </c>
      <c r="T1137" s="1">
        <v>0</v>
      </c>
      <c r="U1137" s="1" t="str">
        <f t="shared" si="153"/>
        <v>Keep</v>
      </c>
      <c r="V1137" s="1" t="str">
        <f t="shared" si="156"/>
        <v>Fix</v>
      </c>
      <c r="W1137" s="1" t="str">
        <f>IF(Raw_Data!K1137=0,"Missing","Valid")</f>
        <v>Valid</v>
      </c>
      <c r="X1137" s="3" t="str">
        <f t="shared" si="157"/>
        <v>Dispatch Error</v>
      </c>
      <c r="Y1137" s="1" t="str">
        <f t="shared" si="158"/>
        <v>Ok</v>
      </c>
      <c r="Z1137" s="1" t="str">
        <f t="shared" si="159"/>
        <v>Ok</v>
      </c>
      <c r="AA1137" s="1">
        <f t="shared" si="154"/>
        <v>-2000</v>
      </c>
      <c r="AB1137" s="1" t="str">
        <f t="shared" si="160"/>
        <v>ok</v>
      </c>
      <c r="AC1137" s="1" t="str">
        <f t="shared" si="161"/>
        <v>Wrong</v>
      </c>
    </row>
    <row r="1138" spans="1:29" x14ac:dyDescent="0.45">
      <c r="A1138" s="1" t="s">
        <v>1635</v>
      </c>
      <c r="B1138" s="2" cm="1">
        <f t="array" ref="B1138:D1138">DATEVALUE(VLOOKUP(A1138,Raw_Data!A1137:D3137,{2,3,4},0))</f>
        <v>45522</v>
      </c>
      <c r="C1138" s="2">
        <v>45525</v>
      </c>
      <c r="D1138" s="2">
        <v>45527</v>
      </c>
      <c r="E1138" s="1" t="s">
        <v>2548</v>
      </c>
      <c r="F1138" s="1" t="s">
        <v>69</v>
      </c>
      <c r="G1138" s="1" t="s">
        <v>70</v>
      </c>
      <c r="H1138" s="1" t="s">
        <v>128</v>
      </c>
      <c r="I1138" s="1" t="s">
        <v>129</v>
      </c>
      <c r="J1138" s="1">
        <v>-1</v>
      </c>
      <c r="K1138" s="1">
        <v>1000</v>
      </c>
      <c r="L1138" s="1">
        <f t="shared" si="155"/>
        <v>-1000</v>
      </c>
      <c r="M1138" s="1" t="s">
        <v>2619</v>
      </c>
      <c r="N1138" s="1" t="s">
        <v>30</v>
      </c>
      <c r="O1138" s="1" t="s">
        <v>79</v>
      </c>
      <c r="P1138" s="1" t="s">
        <v>32</v>
      </c>
      <c r="Q1138" s="1" t="s">
        <v>33</v>
      </c>
      <c r="R1138" s="1" t="s">
        <v>2620</v>
      </c>
      <c r="S1138" s="1" t="s">
        <v>2620</v>
      </c>
      <c r="T1138" s="1">
        <v>2</v>
      </c>
      <c r="U1138" s="1" t="str">
        <f t="shared" si="153"/>
        <v>Keep</v>
      </c>
      <c r="V1138" s="1" t="str">
        <f t="shared" si="156"/>
        <v>Fix</v>
      </c>
      <c r="W1138" s="1" t="str">
        <f>IF(Raw_Data!K1138=0,"Missing","Valid")</f>
        <v>Valid</v>
      </c>
      <c r="X1138" s="3" t="str">
        <f t="shared" si="157"/>
        <v>OK</v>
      </c>
      <c r="Y1138" s="1" t="str">
        <f t="shared" si="158"/>
        <v>Ok</v>
      </c>
      <c r="Z1138" s="1" t="str">
        <f t="shared" si="159"/>
        <v>Ok</v>
      </c>
      <c r="AA1138" s="1">
        <f t="shared" si="154"/>
        <v>-1000</v>
      </c>
      <c r="AB1138" s="1" t="str">
        <f t="shared" si="160"/>
        <v>ok</v>
      </c>
      <c r="AC1138" s="1" t="str">
        <f t="shared" si="161"/>
        <v>Wrong</v>
      </c>
    </row>
    <row r="1139" spans="1:29" x14ac:dyDescent="0.45">
      <c r="A1139" s="1" t="s">
        <v>1636</v>
      </c>
      <c r="B1139" s="2" cm="1">
        <f t="array" ref="B1139:D1139">DATEVALUE(VLOOKUP(A1139,Raw_Data!A1138:D3138,{2,3,4},0))</f>
        <v>45501</v>
      </c>
      <c r="C1139" s="2">
        <v>45500</v>
      </c>
      <c r="D1139" s="2">
        <v>45499</v>
      </c>
      <c r="E1139" s="1" t="s">
        <v>2526</v>
      </c>
      <c r="F1139" s="1" t="s">
        <v>168</v>
      </c>
      <c r="G1139" s="1" t="s">
        <v>41</v>
      </c>
      <c r="H1139" s="1" t="s">
        <v>128</v>
      </c>
      <c r="I1139" s="1" t="s">
        <v>231</v>
      </c>
      <c r="J1139" s="1">
        <v>0</v>
      </c>
      <c r="K1139" s="1">
        <v>0</v>
      </c>
      <c r="L1139" s="1">
        <f t="shared" si="155"/>
        <v>0</v>
      </c>
      <c r="M1139" s="1" t="s">
        <v>63</v>
      </c>
      <c r="N1139" s="1" t="s">
        <v>57</v>
      </c>
      <c r="O1139" s="1" t="s">
        <v>64</v>
      </c>
      <c r="P1139" s="1" t="s">
        <v>58</v>
      </c>
      <c r="Q1139" s="1" t="s">
        <v>45</v>
      </c>
      <c r="R1139" s="1" t="s">
        <v>34</v>
      </c>
      <c r="S1139" s="1" t="s">
        <v>2620</v>
      </c>
      <c r="T1139" s="1">
        <v>-1</v>
      </c>
      <c r="U1139" s="1" t="str">
        <f t="shared" si="153"/>
        <v>Keep</v>
      </c>
      <c r="V1139" s="1" t="str">
        <f t="shared" si="156"/>
        <v>Fix</v>
      </c>
      <c r="W1139" s="1" t="str">
        <f>IF(Raw_Data!K1139=0,"Missing","Valid")</f>
        <v>Missing</v>
      </c>
      <c r="X1139" s="3" t="str">
        <f t="shared" si="157"/>
        <v>Dispatch Error</v>
      </c>
      <c r="Y1139" s="1" t="str">
        <f t="shared" si="158"/>
        <v>Fix</v>
      </c>
      <c r="Z1139" s="1" t="str">
        <f t="shared" si="159"/>
        <v>Ok</v>
      </c>
      <c r="AA1139" s="1">
        <f t="shared" si="154"/>
        <v>0</v>
      </c>
      <c r="AB1139" s="1" t="str">
        <f t="shared" si="160"/>
        <v>ok</v>
      </c>
      <c r="AC1139" s="1" t="str">
        <f t="shared" si="161"/>
        <v>Not Returned</v>
      </c>
    </row>
    <row r="1140" spans="1:29" x14ac:dyDescent="0.45">
      <c r="A1140" s="1" t="s">
        <v>1637</v>
      </c>
      <c r="B1140" s="2" cm="1">
        <f t="array" ref="B1140:D1140">DATEVALUE(VLOOKUP(A1140,Raw_Data!A1139:D3139,{2,3,4},0))</f>
        <v>45376</v>
      </c>
      <c r="C1140" s="2">
        <v>45375</v>
      </c>
      <c r="D1140" s="2">
        <v>45379</v>
      </c>
      <c r="E1140" s="1" t="s">
        <v>2539</v>
      </c>
      <c r="F1140" s="1" t="s">
        <v>147</v>
      </c>
      <c r="G1140" s="1" t="s">
        <v>147</v>
      </c>
      <c r="H1140" s="1" t="s">
        <v>71</v>
      </c>
      <c r="I1140" s="1" t="s">
        <v>92</v>
      </c>
      <c r="J1140" s="1">
        <v>3</v>
      </c>
      <c r="K1140" s="1">
        <v>100</v>
      </c>
      <c r="L1140" s="1">
        <f t="shared" si="155"/>
        <v>300</v>
      </c>
      <c r="M1140" s="1" t="s">
        <v>2619</v>
      </c>
      <c r="N1140" s="1" t="s">
        <v>93</v>
      </c>
      <c r="O1140" s="1" t="s">
        <v>79</v>
      </c>
      <c r="P1140" s="1" t="s">
        <v>85</v>
      </c>
      <c r="Q1140" s="1" t="s">
        <v>45</v>
      </c>
      <c r="R1140" s="1" t="s">
        <v>2620</v>
      </c>
      <c r="S1140" s="1" t="s">
        <v>2620</v>
      </c>
      <c r="T1140" s="1">
        <v>4</v>
      </c>
      <c r="U1140" s="1" t="str">
        <f t="shared" si="153"/>
        <v>Keep</v>
      </c>
      <c r="V1140" s="1" t="str">
        <f t="shared" si="156"/>
        <v>Ok</v>
      </c>
      <c r="W1140" s="1" t="str">
        <f>IF(Raw_Data!K1140=0,"Missing","Valid")</f>
        <v>Valid</v>
      </c>
      <c r="X1140" s="3" t="str">
        <f t="shared" si="157"/>
        <v>Dispatch Error</v>
      </c>
      <c r="Y1140" s="1" t="str">
        <f t="shared" si="158"/>
        <v>Ok</v>
      </c>
      <c r="Z1140" s="1" t="str">
        <f t="shared" si="159"/>
        <v>Ok</v>
      </c>
      <c r="AA1140" s="1">
        <f t="shared" si="154"/>
        <v>300</v>
      </c>
      <c r="AB1140" s="1" t="str">
        <f t="shared" si="160"/>
        <v>ok</v>
      </c>
      <c r="AC1140" s="1" t="str">
        <f t="shared" si="161"/>
        <v>Not Returned</v>
      </c>
    </row>
    <row r="1141" spans="1:29" x14ac:dyDescent="0.45">
      <c r="A1141" s="1" t="s">
        <v>1638</v>
      </c>
      <c r="B1141" s="2" cm="1">
        <f t="array" ref="B1141:D1141">DATEVALUE(VLOOKUP(A1141,Raw_Data!A1140:D3140,{2,3,4},0))</f>
        <v>45512</v>
      </c>
      <c r="C1141" s="2">
        <v>45510</v>
      </c>
      <c r="D1141" s="2">
        <v>45509</v>
      </c>
      <c r="E1141" s="1" t="s">
        <v>2531</v>
      </c>
      <c r="F1141" s="1" t="s">
        <v>2606</v>
      </c>
      <c r="G1141" s="1" t="s">
        <v>26</v>
      </c>
      <c r="H1141" s="1" t="s">
        <v>27</v>
      </c>
      <c r="I1141" s="1" t="s">
        <v>28</v>
      </c>
      <c r="J1141" s="1">
        <v>0</v>
      </c>
      <c r="K1141" s="1">
        <v>2000</v>
      </c>
      <c r="L1141" s="1">
        <f t="shared" si="155"/>
        <v>0</v>
      </c>
      <c r="M1141" s="1" t="s">
        <v>2619</v>
      </c>
      <c r="N1141" s="1" t="s">
        <v>57</v>
      </c>
      <c r="O1141" s="1" t="s">
        <v>31</v>
      </c>
      <c r="P1141" s="1" t="s">
        <v>32</v>
      </c>
      <c r="Q1141" s="1" t="s">
        <v>33</v>
      </c>
      <c r="R1141" s="1" t="s">
        <v>34</v>
      </c>
      <c r="S1141" s="1" t="s">
        <v>2620</v>
      </c>
      <c r="T1141" s="1">
        <v>-1</v>
      </c>
      <c r="U1141" s="1" t="str">
        <f t="shared" si="153"/>
        <v>Keep</v>
      </c>
      <c r="V1141" s="1" t="str">
        <f t="shared" si="156"/>
        <v>Fix</v>
      </c>
      <c r="W1141" s="1" t="str">
        <f>IF(Raw_Data!K1141=0,"Missing","Valid")</f>
        <v>Valid</v>
      </c>
      <c r="X1141" s="3" t="str">
        <f t="shared" si="157"/>
        <v>Dispatch Error</v>
      </c>
      <c r="Y1141" s="1" t="str">
        <f t="shared" si="158"/>
        <v>Ok</v>
      </c>
      <c r="Z1141" s="1" t="str">
        <f t="shared" si="159"/>
        <v>Ok</v>
      </c>
      <c r="AA1141" s="1">
        <f t="shared" si="154"/>
        <v>0</v>
      </c>
      <c r="AB1141" s="1" t="str">
        <f t="shared" si="160"/>
        <v>ok</v>
      </c>
      <c r="AC1141" s="1" t="str">
        <f t="shared" si="161"/>
        <v>Not Returned</v>
      </c>
    </row>
    <row r="1142" spans="1:29" x14ac:dyDescent="0.45">
      <c r="A1142" s="1" t="s">
        <v>1639</v>
      </c>
      <c r="B1142" s="2" cm="1">
        <f t="array" ref="B1142:D1142">DATEVALUE(VLOOKUP(A1142,Raw_Data!A1141:D3141,{2,3,4},0))</f>
        <v>45431</v>
      </c>
      <c r="C1142" s="2">
        <v>45430</v>
      </c>
      <c r="D1142" s="2">
        <v>45430</v>
      </c>
      <c r="E1142" s="1" t="s">
        <v>2560</v>
      </c>
      <c r="F1142" s="1" t="s">
        <v>2606</v>
      </c>
      <c r="G1142" s="1" t="s">
        <v>26</v>
      </c>
      <c r="H1142" s="1" t="s">
        <v>42</v>
      </c>
      <c r="I1142" s="1" t="s">
        <v>78</v>
      </c>
      <c r="J1142" s="1">
        <v>0</v>
      </c>
      <c r="K1142" s="1">
        <v>1000</v>
      </c>
      <c r="L1142" s="1">
        <f t="shared" si="155"/>
        <v>0</v>
      </c>
      <c r="M1142" s="1" t="s">
        <v>29</v>
      </c>
      <c r="N1142" s="1" t="s">
        <v>93</v>
      </c>
      <c r="O1142" s="1" t="s">
        <v>79</v>
      </c>
      <c r="P1142" s="1" t="s">
        <v>85</v>
      </c>
      <c r="Q1142" s="1" t="s">
        <v>33</v>
      </c>
      <c r="R1142" s="1" t="s">
        <v>46</v>
      </c>
      <c r="S1142" s="1" t="s">
        <v>2621</v>
      </c>
      <c r="T1142" s="1">
        <v>0</v>
      </c>
      <c r="U1142" s="1" t="str">
        <f t="shared" si="153"/>
        <v>Keep</v>
      </c>
      <c r="V1142" s="1" t="str">
        <f t="shared" si="156"/>
        <v>Fix</v>
      </c>
      <c r="W1142" s="1" t="str">
        <f>IF(Raw_Data!K1142=0,"Missing","Valid")</f>
        <v>Valid</v>
      </c>
      <c r="X1142" s="3" t="str">
        <f t="shared" si="157"/>
        <v>Dispatch Error</v>
      </c>
      <c r="Y1142" s="1" t="str">
        <f t="shared" si="158"/>
        <v>Ok</v>
      </c>
      <c r="Z1142" s="1" t="str">
        <f t="shared" si="159"/>
        <v>Ok</v>
      </c>
      <c r="AA1142" s="1">
        <f t="shared" si="154"/>
        <v>0</v>
      </c>
      <c r="AB1142" s="1" t="str">
        <f t="shared" si="160"/>
        <v>ok</v>
      </c>
      <c r="AC1142" s="1" t="str">
        <f t="shared" si="161"/>
        <v>Unknwon</v>
      </c>
    </row>
    <row r="1143" spans="1:29" x14ac:dyDescent="0.45">
      <c r="A1143" s="1" t="s">
        <v>1640</v>
      </c>
      <c r="B1143" s="2" cm="1">
        <f t="array" ref="B1143:D1143">DATEVALUE(VLOOKUP(A1143,Raw_Data!A1142:D3142,{2,3,4},0))</f>
        <v>45401</v>
      </c>
      <c r="C1143" s="2">
        <v>45402</v>
      </c>
      <c r="D1143" s="2">
        <v>45405</v>
      </c>
      <c r="E1143" s="1" t="s">
        <v>2599</v>
      </c>
      <c r="F1143" s="1" t="s">
        <v>168</v>
      </c>
      <c r="G1143" s="1" t="s">
        <v>41</v>
      </c>
      <c r="H1143" s="1" t="s">
        <v>128</v>
      </c>
      <c r="I1143" s="1" t="s">
        <v>169</v>
      </c>
      <c r="J1143" s="1">
        <v>1</v>
      </c>
      <c r="K1143" s="1">
        <v>100</v>
      </c>
      <c r="L1143" s="1">
        <f t="shared" si="155"/>
        <v>100</v>
      </c>
      <c r="M1143" s="1" t="s">
        <v>56</v>
      </c>
      <c r="N1143" s="1" t="s">
        <v>57</v>
      </c>
      <c r="O1143" s="1" t="s">
        <v>79</v>
      </c>
      <c r="P1143" s="1" t="s">
        <v>58</v>
      </c>
      <c r="Q1143" s="1" t="s">
        <v>33</v>
      </c>
      <c r="R1143" s="1" t="s">
        <v>2620</v>
      </c>
      <c r="S1143" s="1" t="s">
        <v>2620</v>
      </c>
      <c r="T1143" s="1">
        <v>3</v>
      </c>
      <c r="U1143" s="1" t="str">
        <f t="shared" si="153"/>
        <v>Keep</v>
      </c>
      <c r="V1143" s="1" t="str">
        <f t="shared" si="156"/>
        <v>Ok</v>
      </c>
      <c r="W1143" s="1" t="str">
        <f>IF(Raw_Data!K1143=0,"Missing","Valid")</f>
        <v>Valid</v>
      </c>
      <c r="X1143" s="3" t="str">
        <f t="shared" si="157"/>
        <v>OK</v>
      </c>
      <c r="Y1143" s="1" t="str">
        <f t="shared" si="158"/>
        <v>Ok</v>
      </c>
      <c r="Z1143" s="1" t="str">
        <f t="shared" si="159"/>
        <v>Ok</v>
      </c>
      <c r="AA1143" s="1">
        <f t="shared" si="154"/>
        <v>100</v>
      </c>
      <c r="AB1143" s="1" t="str">
        <f t="shared" si="160"/>
        <v>ok</v>
      </c>
      <c r="AC1143" s="1" t="str">
        <f t="shared" si="161"/>
        <v>Not Returned</v>
      </c>
    </row>
    <row r="1144" spans="1:29" x14ac:dyDescent="0.45">
      <c r="A1144" s="1" t="s">
        <v>1641</v>
      </c>
      <c r="B1144" s="2" cm="1">
        <f t="array" ref="B1144:D1144">DATEVALUE(VLOOKUP(A1144,Raw_Data!A1143:D3143,{2,3,4},0))</f>
        <v>45382</v>
      </c>
      <c r="C1144" s="2">
        <v>45383</v>
      </c>
      <c r="D1144" s="2">
        <v>45383</v>
      </c>
      <c r="E1144" s="1" t="s">
        <v>2576</v>
      </c>
      <c r="F1144" s="1" t="s">
        <v>168</v>
      </c>
      <c r="G1144" s="1" t="s">
        <v>41</v>
      </c>
      <c r="H1144" s="1" t="s">
        <v>42</v>
      </c>
      <c r="I1144" s="1" t="s">
        <v>78</v>
      </c>
      <c r="J1144" s="1">
        <v>-1</v>
      </c>
      <c r="K1144" s="1">
        <v>2000</v>
      </c>
      <c r="L1144" s="1">
        <f t="shared" si="155"/>
        <v>-2000</v>
      </c>
      <c r="M1144" s="1" t="s">
        <v>2619</v>
      </c>
      <c r="N1144" s="1" t="s">
        <v>93</v>
      </c>
      <c r="O1144" s="1" t="s">
        <v>79</v>
      </c>
      <c r="P1144" s="1" t="s">
        <v>58</v>
      </c>
      <c r="Q1144" s="1" t="s">
        <v>45</v>
      </c>
      <c r="R1144" s="1" t="s">
        <v>34</v>
      </c>
      <c r="S1144" s="1" t="s">
        <v>2620</v>
      </c>
      <c r="T1144" s="1">
        <v>0</v>
      </c>
      <c r="U1144" s="1" t="str">
        <f t="shared" si="153"/>
        <v>Keep</v>
      </c>
      <c r="V1144" s="1" t="str">
        <f t="shared" si="156"/>
        <v>Fix</v>
      </c>
      <c r="W1144" s="1" t="str">
        <f>IF(Raw_Data!K1144=0,"Missing","Valid")</f>
        <v>Valid</v>
      </c>
      <c r="X1144" s="3" t="str">
        <f t="shared" si="157"/>
        <v>OK</v>
      </c>
      <c r="Y1144" s="1" t="str">
        <f t="shared" si="158"/>
        <v>Ok</v>
      </c>
      <c r="Z1144" s="1" t="str">
        <f t="shared" si="159"/>
        <v>Ok</v>
      </c>
      <c r="AA1144" s="1">
        <f t="shared" si="154"/>
        <v>-2000</v>
      </c>
      <c r="AB1144" s="1" t="str">
        <f t="shared" si="160"/>
        <v>ok</v>
      </c>
      <c r="AC1144" s="1" t="str">
        <f t="shared" si="161"/>
        <v>Not Returned</v>
      </c>
    </row>
    <row r="1145" spans="1:29" x14ac:dyDescent="0.45">
      <c r="A1145" s="1" t="s">
        <v>1642</v>
      </c>
      <c r="B1145" s="2" cm="1">
        <f t="array" ref="B1145:D1145">DATEVALUE(VLOOKUP(A1145,Raw_Data!A1144:D3144,{2,3,4},0))</f>
        <v>45624</v>
      </c>
      <c r="C1145" s="2">
        <v>45626</v>
      </c>
      <c r="D1145" s="2">
        <v>45632</v>
      </c>
      <c r="E1145" s="1" t="s">
        <v>2572</v>
      </c>
      <c r="F1145" s="1" t="s">
        <v>147</v>
      </c>
      <c r="G1145" s="1" t="s">
        <v>147</v>
      </c>
      <c r="H1145" s="1" t="s">
        <v>27</v>
      </c>
      <c r="I1145" s="1" t="s">
        <v>28</v>
      </c>
      <c r="J1145" s="1">
        <v>3</v>
      </c>
      <c r="K1145" s="1">
        <v>1000</v>
      </c>
      <c r="L1145" s="1">
        <f t="shared" si="155"/>
        <v>3000</v>
      </c>
      <c r="M1145" s="1" t="s">
        <v>29</v>
      </c>
      <c r="N1145" s="1" t="s">
        <v>93</v>
      </c>
      <c r="O1145" s="1" t="s">
        <v>79</v>
      </c>
      <c r="P1145" s="1" t="s">
        <v>58</v>
      </c>
      <c r="Q1145" s="1" t="s">
        <v>45</v>
      </c>
      <c r="R1145" s="1" t="s">
        <v>34</v>
      </c>
      <c r="S1145" s="1" t="s">
        <v>2620</v>
      </c>
      <c r="T1145" s="1">
        <v>6</v>
      </c>
      <c r="U1145" s="1" t="str">
        <f t="shared" si="153"/>
        <v>Keep</v>
      </c>
      <c r="V1145" s="1" t="str">
        <f t="shared" si="156"/>
        <v>Ok</v>
      </c>
      <c r="W1145" s="1" t="str">
        <f>IF(Raw_Data!K1145=0,"Missing","Valid")</f>
        <v>Valid</v>
      </c>
      <c r="X1145" s="3" t="str">
        <f t="shared" si="157"/>
        <v>OK</v>
      </c>
      <c r="Y1145" s="1" t="str">
        <f t="shared" si="158"/>
        <v>Ok</v>
      </c>
      <c r="Z1145" s="1" t="str">
        <f t="shared" si="159"/>
        <v>Ok</v>
      </c>
      <c r="AA1145" s="1">
        <f t="shared" si="154"/>
        <v>3000</v>
      </c>
      <c r="AB1145" s="1" t="str">
        <f t="shared" si="160"/>
        <v>ok</v>
      </c>
      <c r="AC1145" s="1" t="str">
        <f t="shared" si="161"/>
        <v>Not Returned</v>
      </c>
    </row>
    <row r="1146" spans="1:29" x14ac:dyDescent="0.45">
      <c r="A1146" s="1" t="s">
        <v>1643</v>
      </c>
      <c r="B1146" s="2" cm="1">
        <f t="array" ref="B1146:D1146">DATEVALUE(VLOOKUP(A1146,Raw_Data!A1145:D3145,{2,3,4},0))</f>
        <v>45502</v>
      </c>
      <c r="C1146" s="2">
        <v>45501</v>
      </c>
      <c r="D1146" s="2">
        <v>45504</v>
      </c>
      <c r="E1146" s="1" t="s">
        <v>2527</v>
      </c>
      <c r="F1146" s="1" t="s">
        <v>2607</v>
      </c>
      <c r="G1146" s="1" t="s">
        <v>41</v>
      </c>
      <c r="H1146" s="1" t="s">
        <v>71</v>
      </c>
      <c r="I1146" s="1" t="s">
        <v>117</v>
      </c>
      <c r="J1146" s="1">
        <v>0</v>
      </c>
      <c r="K1146" s="1">
        <v>2000</v>
      </c>
      <c r="L1146" s="1">
        <f t="shared" si="155"/>
        <v>0</v>
      </c>
      <c r="M1146" s="1" t="s">
        <v>56</v>
      </c>
      <c r="N1146" s="1" t="s">
        <v>93</v>
      </c>
      <c r="O1146" s="1" t="s">
        <v>64</v>
      </c>
      <c r="P1146" s="1" t="s">
        <v>32</v>
      </c>
      <c r="Q1146" s="1" t="s">
        <v>33</v>
      </c>
      <c r="R1146" s="1" t="s">
        <v>46</v>
      </c>
      <c r="S1146" s="1" t="s">
        <v>47</v>
      </c>
      <c r="T1146" s="1">
        <v>3</v>
      </c>
      <c r="U1146" s="1" t="str">
        <f t="shared" si="153"/>
        <v>Keep</v>
      </c>
      <c r="V1146" s="1" t="str">
        <f t="shared" si="156"/>
        <v>Fix</v>
      </c>
      <c r="W1146" s="1" t="str">
        <f>IF(Raw_Data!K1146=0,"Missing","Valid")</f>
        <v>Valid</v>
      </c>
      <c r="X1146" s="3" t="str">
        <f t="shared" si="157"/>
        <v>Dispatch Error</v>
      </c>
      <c r="Y1146" s="1" t="str">
        <f t="shared" si="158"/>
        <v>Ok</v>
      </c>
      <c r="Z1146" s="1" t="str">
        <f t="shared" si="159"/>
        <v>Ok</v>
      </c>
      <c r="AA1146" s="1">
        <f t="shared" si="154"/>
        <v>0</v>
      </c>
      <c r="AB1146" s="1" t="str">
        <f t="shared" si="160"/>
        <v>ok</v>
      </c>
      <c r="AC1146" s="1" t="str">
        <f t="shared" si="161"/>
        <v>Late Delivery</v>
      </c>
    </row>
    <row r="1147" spans="1:29" x14ac:dyDescent="0.45">
      <c r="A1147" s="1" t="s">
        <v>1644</v>
      </c>
      <c r="B1147" s="2" cm="1">
        <f t="array" ref="B1147:D1147">DATEVALUE(VLOOKUP(A1147,Raw_Data!A1146:D3146,{2,3,4},0))</f>
        <v>45399</v>
      </c>
      <c r="C1147" s="2">
        <v>45398</v>
      </c>
      <c r="D1147" s="2">
        <v>45404</v>
      </c>
      <c r="E1147" s="1" t="s">
        <v>2533</v>
      </c>
      <c r="F1147" s="1" t="s">
        <v>2607</v>
      </c>
      <c r="G1147" s="1" t="s">
        <v>41</v>
      </c>
      <c r="H1147" s="1" t="s">
        <v>128</v>
      </c>
      <c r="I1147" s="1" t="s">
        <v>231</v>
      </c>
      <c r="J1147" s="1">
        <v>0</v>
      </c>
      <c r="K1147" s="1">
        <v>0</v>
      </c>
      <c r="L1147" s="1">
        <f t="shared" si="155"/>
        <v>0</v>
      </c>
      <c r="M1147" s="1" t="s">
        <v>63</v>
      </c>
      <c r="N1147" s="1" t="s">
        <v>57</v>
      </c>
      <c r="O1147" s="1" t="s">
        <v>31</v>
      </c>
      <c r="P1147" s="1" t="s">
        <v>32</v>
      </c>
      <c r="Q1147" s="1" t="s">
        <v>33</v>
      </c>
      <c r="R1147" s="1" t="s">
        <v>46</v>
      </c>
      <c r="S1147" s="1" t="s">
        <v>245</v>
      </c>
      <c r="T1147" s="1">
        <v>6</v>
      </c>
      <c r="U1147" s="1" t="str">
        <f t="shared" si="153"/>
        <v>Keep</v>
      </c>
      <c r="V1147" s="1" t="str">
        <f t="shared" si="156"/>
        <v>Fix</v>
      </c>
      <c r="W1147" s="1" t="str">
        <f>IF(Raw_Data!K1147=0,"Missing","Valid")</f>
        <v>Missing</v>
      </c>
      <c r="X1147" s="3" t="str">
        <f t="shared" si="157"/>
        <v>Dispatch Error</v>
      </c>
      <c r="Y1147" s="1" t="str">
        <f t="shared" si="158"/>
        <v>Fix</v>
      </c>
      <c r="Z1147" s="1" t="str">
        <f t="shared" si="159"/>
        <v>Ok</v>
      </c>
      <c r="AA1147" s="1">
        <f t="shared" si="154"/>
        <v>0</v>
      </c>
      <c r="AB1147" s="1" t="str">
        <f t="shared" si="160"/>
        <v>ok</v>
      </c>
      <c r="AC1147" s="1" t="str">
        <f t="shared" si="161"/>
        <v>Wrong Item</v>
      </c>
    </row>
    <row r="1148" spans="1:29" x14ac:dyDescent="0.45">
      <c r="A1148" s="1" t="s">
        <v>1645</v>
      </c>
      <c r="B1148" s="2" cm="1">
        <f t="array" ref="B1148:D1148">DATEVALUE(VLOOKUP(A1148,Raw_Data!A1147:D3147,{2,3,4},0))</f>
        <v>45579</v>
      </c>
      <c r="C1148" s="2">
        <v>45579</v>
      </c>
      <c r="D1148" s="2">
        <v>45584</v>
      </c>
      <c r="E1148" s="1" t="s">
        <v>2564</v>
      </c>
      <c r="F1148" s="1" t="s">
        <v>2608</v>
      </c>
      <c r="G1148" s="1" t="s">
        <v>41</v>
      </c>
      <c r="H1148" s="1" t="s">
        <v>27</v>
      </c>
      <c r="I1148" s="1" t="s">
        <v>84</v>
      </c>
      <c r="J1148" s="1">
        <v>2</v>
      </c>
      <c r="K1148" s="1">
        <v>500</v>
      </c>
      <c r="L1148" s="1">
        <f t="shared" si="155"/>
        <v>1000</v>
      </c>
      <c r="M1148" s="1" t="s">
        <v>2619</v>
      </c>
      <c r="N1148" s="1" t="s">
        <v>93</v>
      </c>
      <c r="O1148" s="1" t="s">
        <v>44</v>
      </c>
      <c r="P1148" s="1" t="s">
        <v>32</v>
      </c>
      <c r="Q1148" s="1" t="s">
        <v>33</v>
      </c>
      <c r="R1148" s="1" t="s">
        <v>46</v>
      </c>
      <c r="S1148" s="1" t="s">
        <v>47</v>
      </c>
      <c r="T1148" s="1">
        <v>5</v>
      </c>
      <c r="U1148" s="1" t="str">
        <f t="shared" si="153"/>
        <v>Keep</v>
      </c>
      <c r="V1148" s="1" t="str">
        <f t="shared" si="156"/>
        <v>Ok</v>
      </c>
      <c r="W1148" s="1" t="str">
        <f>IF(Raw_Data!K1148=0,"Missing","Valid")</f>
        <v>Valid</v>
      </c>
      <c r="X1148" s="3" t="str">
        <f t="shared" si="157"/>
        <v>OK</v>
      </c>
      <c r="Y1148" s="1" t="str">
        <f t="shared" si="158"/>
        <v>Ok</v>
      </c>
      <c r="Z1148" s="1" t="str">
        <f t="shared" si="159"/>
        <v>Ok</v>
      </c>
      <c r="AA1148" s="1">
        <f t="shared" si="154"/>
        <v>1000</v>
      </c>
      <c r="AB1148" s="1" t="str">
        <f t="shared" si="160"/>
        <v>ok</v>
      </c>
      <c r="AC1148" s="1" t="str">
        <f t="shared" si="161"/>
        <v>Late Delivery</v>
      </c>
    </row>
    <row r="1149" spans="1:29" x14ac:dyDescent="0.45">
      <c r="A1149" s="1" t="s">
        <v>1646</v>
      </c>
      <c r="B1149" s="2" cm="1">
        <f t="array" ref="B1149:D1149">DATEVALUE(VLOOKUP(A1149,Raw_Data!A1148:D3148,{2,3,4},0))</f>
        <v>45520</v>
      </c>
      <c r="C1149" s="2">
        <v>45522</v>
      </c>
      <c r="D1149" s="2">
        <v>45529</v>
      </c>
      <c r="E1149" s="1" t="s">
        <v>2546</v>
      </c>
      <c r="F1149" s="1" t="s">
        <v>2609</v>
      </c>
      <c r="G1149" s="1" t="s">
        <v>116</v>
      </c>
      <c r="H1149" s="1" t="s">
        <v>42</v>
      </c>
      <c r="I1149" s="1" t="s">
        <v>122</v>
      </c>
      <c r="J1149" s="1">
        <v>2</v>
      </c>
      <c r="K1149" s="1">
        <v>1000</v>
      </c>
      <c r="L1149" s="1">
        <f t="shared" si="155"/>
        <v>2000</v>
      </c>
      <c r="M1149" s="1" t="s">
        <v>29</v>
      </c>
      <c r="N1149" s="1" t="s">
        <v>30</v>
      </c>
      <c r="O1149" s="1" t="s">
        <v>79</v>
      </c>
      <c r="P1149" s="1" t="s">
        <v>58</v>
      </c>
      <c r="Q1149" s="1" t="s">
        <v>45</v>
      </c>
      <c r="R1149" s="1" t="s">
        <v>46</v>
      </c>
      <c r="S1149" s="1" t="s">
        <v>2621</v>
      </c>
      <c r="T1149" s="1">
        <v>7</v>
      </c>
      <c r="U1149" s="1" t="str">
        <f t="shared" si="153"/>
        <v>Keep</v>
      </c>
      <c r="V1149" s="1" t="str">
        <f t="shared" si="156"/>
        <v>Ok</v>
      </c>
      <c r="W1149" s="1" t="str">
        <f>IF(Raw_Data!K1149=0,"Missing","Valid")</f>
        <v>Valid</v>
      </c>
      <c r="X1149" s="3" t="str">
        <f t="shared" si="157"/>
        <v>OK</v>
      </c>
      <c r="Y1149" s="1" t="str">
        <f t="shared" si="158"/>
        <v>Ok</v>
      </c>
      <c r="Z1149" s="1" t="str">
        <f t="shared" si="159"/>
        <v>Ok</v>
      </c>
      <c r="AA1149" s="1">
        <f t="shared" si="154"/>
        <v>2000</v>
      </c>
      <c r="AB1149" s="1" t="str">
        <f t="shared" si="160"/>
        <v>ok</v>
      </c>
      <c r="AC1149" s="1" t="str">
        <f t="shared" si="161"/>
        <v>Unknwon</v>
      </c>
    </row>
    <row r="1150" spans="1:29" x14ac:dyDescent="0.45">
      <c r="A1150" s="1" t="s">
        <v>1647</v>
      </c>
      <c r="B1150" s="2" cm="1">
        <f t="array" ref="B1150:D1150">DATEVALUE(VLOOKUP(A1150,Raw_Data!A1149:D3149,{2,3,4},0))</f>
        <v>45574</v>
      </c>
      <c r="C1150" s="2">
        <v>45576</v>
      </c>
      <c r="D1150" s="2">
        <v>45581</v>
      </c>
      <c r="E1150" s="1" t="s">
        <v>2545</v>
      </c>
      <c r="F1150" s="1" t="s">
        <v>168</v>
      </c>
      <c r="G1150" s="1" t="s">
        <v>41</v>
      </c>
      <c r="H1150" s="1" t="s">
        <v>42</v>
      </c>
      <c r="I1150" s="1" t="s">
        <v>78</v>
      </c>
      <c r="J1150" s="1">
        <v>3</v>
      </c>
      <c r="K1150" s="1">
        <v>500</v>
      </c>
      <c r="L1150" s="1">
        <f t="shared" si="155"/>
        <v>1500</v>
      </c>
      <c r="M1150" s="1" t="s">
        <v>29</v>
      </c>
      <c r="N1150" s="1" t="s">
        <v>57</v>
      </c>
      <c r="O1150" s="1" t="s">
        <v>31</v>
      </c>
      <c r="P1150" s="1" t="s">
        <v>58</v>
      </c>
      <c r="Q1150" s="1" t="s">
        <v>45</v>
      </c>
      <c r="R1150" s="1" t="s">
        <v>2620</v>
      </c>
      <c r="S1150" s="1" t="s">
        <v>2620</v>
      </c>
      <c r="T1150" s="1">
        <v>5</v>
      </c>
      <c r="U1150" s="1" t="str">
        <f t="shared" si="153"/>
        <v>Keep</v>
      </c>
      <c r="V1150" s="1" t="str">
        <f t="shared" si="156"/>
        <v>Ok</v>
      </c>
      <c r="W1150" s="1" t="str">
        <f>IF(Raw_Data!K1150=0,"Missing","Valid")</f>
        <v>Valid</v>
      </c>
      <c r="X1150" s="3" t="str">
        <f t="shared" si="157"/>
        <v>OK</v>
      </c>
      <c r="Y1150" s="1" t="str">
        <f t="shared" si="158"/>
        <v>Ok</v>
      </c>
      <c r="Z1150" s="1" t="str">
        <f t="shared" si="159"/>
        <v>Ok</v>
      </c>
      <c r="AA1150" s="1">
        <f t="shared" si="154"/>
        <v>1500</v>
      </c>
      <c r="AB1150" s="1" t="str">
        <f t="shared" si="160"/>
        <v>ok</v>
      </c>
      <c r="AC1150" s="1" t="str">
        <f t="shared" si="161"/>
        <v>Not Returned</v>
      </c>
    </row>
    <row r="1151" spans="1:29" x14ac:dyDescent="0.45">
      <c r="A1151" s="1" t="s">
        <v>1648</v>
      </c>
      <c r="B1151" s="2" cm="1">
        <f t="array" ref="B1151:D1151">DATEVALUE(VLOOKUP(A1151,Raw_Data!A1150:D3150,{2,3,4},0))</f>
        <v>45541</v>
      </c>
      <c r="C1151" s="2">
        <v>45542</v>
      </c>
      <c r="D1151" s="2">
        <v>45548</v>
      </c>
      <c r="E1151" s="1" t="s">
        <v>2605</v>
      </c>
      <c r="F1151" s="1" t="s">
        <v>2606</v>
      </c>
      <c r="G1151" s="1" t="s">
        <v>26</v>
      </c>
      <c r="H1151" s="1" t="s">
        <v>27</v>
      </c>
      <c r="I1151" s="1" t="s">
        <v>84</v>
      </c>
      <c r="J1151" s="1">
        <v>-1</v>
      </c>
      <c r="K1151" s="1">
        <v>100</v>
      </c>
      <c r="L1151" s="1">
        <f t="shared" si="155"/>
        <v>-100</v>
      </c>
      <c r="M1151" s="1" t="s">
        <v>29</v>
      </c>
      <c r="N1151" s="1" t="s">
        <v>93</v>
      </c>
      <c r="O1151" s="1" t="s">
        <v>31</v>
      </c>
      <c r="P1151" s="1" t="s">
        <v>58</v>
      </c>
      <c r="Q1151" s="1" t="s">
        <v>45</v>
      </c>
      <c r="R1151" s="1" t="s">
        <v>46</v>
      </c>
      <c r="S1151" s="1" t="s">
        <v>2621</v>
      </c>
      <c r="T1151" s="1">
        <v>6</v>
      </c>
      <c r="U1151" s="1" t="str">
        <f t="shared" si="153"/>
        <v>Keep</v>
      </c>
      <c r="V1151" s="1" t="str">
        <f t="shared" si="156"/>
        <v>Fix</v>
      </c>
      <c r="W1151" s="1" t="str">
        <f>IF(Raw_Data!K1151=0,"Missing","Valid")</f>
        <v>Valid</v>
      </c>
      <c r="X1151" s="3" t="str">
        <f t="shared" si="157"/>
        <v>OK</v>
      </c>
      <c r="Y1151" s="1" t="str">
        <f t="shared" si="158"/>
        <v>Ok</v>
      </c>
      <c r="Z1151" s="1" t="str">
        <f t="shared" si="159"/>
        <v>Ok</v>
      </c>
      <c r="AA1151" s="1">
        <f t="shared" si="154"/>
        <v>-100</v>
      </c>
      <c r="AB1151" s="1" t="str">
        <f t="shared" si="160"/>
        <v>ok</v>
      </c>
      <c r="AC1151" s="1" t="str">
        <f t="shared" si="161"/>
        <v>Unknwon</v>
      </c>
    </row>
    <row r="1152" spans="1:29" x14ac:dyDescent="0.45">
      <c r="A1152" s="1" t="s">
        <v>1649</v>
      </c>
      <c r="B1152" s="2" cm="1">
        <f t="array" ref="B1152:D1152">DATEVALUE(VLOOKUP(A1152,Raw_Data!A1151:D3151,{2,3,4},0))</f>
        <v>45563</v>
      </c>
      <c r="C1152" s="2">
        <v>45562</v>
      </c>
      <c r="D1152" s="2">
        <v>45562</v>
      </c>
      <c r="E1152" s="1" t="s">
        <v>2567</v>
      </c>
      <c r="F1152" s="1" t="s">
        <v>69</v>
      </c>
      <c r="G1152" s="1" t="s">
        <v>70</v>
      </c>
      <c r="H1152" s="1" t="s">
        <v>42</v>
      </c>
      <c r="I1152" s="1" t="s">
        <v>122</v>
      </c>
      <c r="J1152" s="1">
        <v>1</v>
      </c>
      <c r="K1152" s="1">
        <v>1000</v>
      </c>
      <c r="L1152" s="1">
        <f t="shared" si="155"/>
        <v>1000</v>
      </c>
      <c r="M1152" s="1" t="s">
        <v>56</v>
      </c>
      <c r="N1152" s="1" t="s">
        <v>57</v>
      </c>
      <c r="O1152" s="1" t="s">
        <v>44</v>
      </c>
      <c r="P1152" s="1" t="s">
        <v>85</v>
      </c>
      <c r="Q1152" s="1" t="s">
        <v>33</v>
      </c>
      <c r="R1152" s="1" t="s">
        <v>2620</v>
      </c>
      <c r="S1152" s="1" t="s">
        <v>2620</v>
      </c>
      <c r="T1152" s="1">
        <v>0</v>
      </c>
      <c r="U1152" s="1" t="str">
        <f t="shared" si="153"/>
        <v>Keep</v>
      </c>
      <c r="V1152" s="1" t="str">
        <f t="shared" si="156"/>
        <v>Ok</v>
      </c>
      <c r="W1152" s="1" t="str">
        <f>IF(Raw_Data!K1152=0,"Missing","Valid")</f>
        <v>Valid</v>
      </c>
      <c r="X1152" s="3" t="str">
        <f t="shared" si="157"/>
        <v>Dispatch Error</v>
      </c>
      <c r="Y1152" s="1" t="str">
        <f t="shared" si="158"/>
        <v>Ok</v>
      </c>
      <c r="Z1152" s="1" t="str">
        <f t="shared" si="159"/>
        <v>Ok</v>
      </c>
      <c r="AA1152" s="1">
        <f t="shared" si="154"/>
        <v>1000</v>
      </c>
      <c r="AB1152" s="1" t="str">
        <f t="shared" si="160"/>
        <v>ok</v>
      </c>
      <c r="AC1152" s="1" t="str">
        <f t="shared" si="161"/>
        <v>Not Returned</v>
      </c>
    </row>
    <row r="1153" spans="1:29" x14ac:dyDescent="0.45">
      <c r="A1153" s="1" t="s">
        <v>1650</v>
      </c>
      <c r="B1153" s="2" cm="1">
        <f t="array" ref="B1153:D1153">DATEVALUE(VLOOKUP(A1153,Raw_Data!A1152:D3152,{2,3,4},0))</f>
        <v>45593</v>
      </c>
      <c r="C1153" s="2">
        <v>45594</v>
      </c>
      <c r="D1153" s="2">
        <v>45593</v>
      </c>
      <c r="E1153" s="1" t="s">
        <v>2580</v>
      </c>
      <c r="F1153" s="1" t="s">
        <v>2607</v>
      </c>
      <c r="G1153" s="1" t="s">
        <v>41</v>
      </c>
      <c r="H1153" s="1" t="s">
        <v>71</v>
      </c>
      <c r="I1153" s="1" t="s">
        <v>72</v>
      </c>
      <c r="J1153" s="1">
        <v>2</v>
      </c>
      <c r="K1153" s="1">
        <v>1000</v>
      </c>
      <c r="L1153" s="1">
        <f t="shared" si="155"/>
        <v>2000</v>
      </c>
      <c r="M1153" s="1" t="s">
        <v>2619</v>
      </c>
      <c r="N1153" s="1" t="s">
        <v>57</v>
      </c>
      <c r="O1153" s="1" t="s">
        <v>31</v>
      </c>
      <c r="P1153" s="1" t="s">
        <v>58</v>
      </c>
      <c r="Q1153" s="1" t="s">
        <v>45</v>
      </c>
      <c r="R1153" s="1" t="s">
        <v>46</v>
      </c>
      <c r="S1153" s="1" t="s">
        <v>2621</v>
      </c>
      <c r="T1153" s="1">
        <v>-1</v>
      </c>
      <c r="U1153" s="1" t="str">
        <f t="shared" si="153"/>
        <v>Keep</v>
      </c>
      <c r="V1153" s="1" t="str">
        <f t="shared" si="156"/>
        <v>Ok</v>
      </c>
      <c r="W1153" s="1" t="str">
        <f>IF(Raw_Data!K1153=0,"Missing","Valid")</f>
        <v>Valid</v>
      </c>
      <c r="X1153" s="3" t="str">
        <f t="shared" si="157"/>
        <v>Delivery Before Dispatch</v>
      </c>
      <c r="Y1153" s="1" t="str">
        <f t="shared" si="158"/>
        <v>Ok</v>
      </c>
      <c r="Z1153" s="1" t="str">
        <f t="shared" si="159"/>
        <v>Ok</v>
      </c>
      <c r="AA1153" s="1">
        <f t="shared" si="154"/>
        <v>2000</v>
      </c>
      <c r="AB1153" s="1" t="str">
        <f t="shared" si="160"/>
        <v>ok</v>
      </c>
      <c r="AC1153" s="1" t="str">
        <f t="shared" si="161"/>
        <v>Unknwon</v>
      </c>
    </row>
    <row r="1154" spans="1:29" x14ac:dyDescent="0.45">
      <c r="A1154" s="1" t="s">
        <v>1651</v>
      </c>
      <c r="B1154" s="2" cm="1">
        <f t="array" ref="B1154:D1154">DATEVALUE(VLOOKUP(A1154,Raw_Data!A1153:D3153,{2,3,4},0))</f>
        <v>45329</v>
      </c>
      <c r="C1154" s="2">
        <v>45329</v>
      </c>
      <c r="D1154" s="2">
        <v>45328</v>
      </c>
      <c r="E1154" s="1" t="s">
        <v>2534</v>
      </c>
      <c r="F1154" s="1" t="s">
        <v>69</v>
      </c>
      <c r="G1154" s="1" t="s">
        <v>70</v>
      </c>
      <c r="H1154" s="1" t="s">
        <v>71</v>
      </c>
      <c r="I1154" s="1" t="s">
        <v>117</v>
      </c>
      <c r="J1154" s="1">
        <v>2</v>
      </c>
      <c r="K1154" s="1">
        <v>100</v>
      </c>
      <c r="L1154" s="1">
        <f t="shared" si="155"/>
        <v>200</v>
      </c>
      <c r="M1154" s="1" t="s">
        <v>2619</v>
      </c>
      <c r="N1154" s="1" t="s">
        <v>30</v>
      </c>
      <c r="O1154" s="1" t="s">
        <v>44</v>
      </c>
      <c r="P1154" s="1" t="s">
        <v>85</v>
      </c>
      <c r="Q1154" s="1" t="s">
        <v>45</v>
      </c>
      <c r="R1154" s="1" t="s">
        <v>46</v>
      </c>
      <c r="S1154" s="1" t="s">
        <v>245</v>
      </c>
      <c r="T1154" s="1">
        <v>-1</v>
      </c>
      <c r="U1154" s="1" t="str">
        <f t="shared" ref="U1154:U1217" si="162">IF(COUNTIF(A1154:A3153,A1154)=1,"Keep","Duplicate")</f>
        <v>Keep</v>
      </c>
      <c r="V1154" s="1" t="str">
        <f t="shared" si="156"/>
        <v>Ok</v>
      </c>
      <c r="W1154" s="1" t="str">
        <f>IF(Raw_Data!K1154=0,"Missing","Valid")</f>
        <v>Valid</v>
      </c>
      <c r="X1154" s="3" t="str">
        <f t="shared" si="157"/>
        <v>Delivery Before Order</v>
      </c>
      <c r="Y1154" s="1" t="str">
        <f t="shared" si="158"/>
        <v>Ok</v>
      </c>
      <c r="Z1154" s="1" t="str">
        <f t="shared" si="159"/>
        <v>Ok</v>
      </c>
      <c r="AA1154" s="1">
        <f t="shared" ref="AA1154:AA1217" si="163">IF(OR(L1154="",L1154&lt;&gt;J1154*K1154),J1154*K1154,L1154)</f>
        <v>200</v>
      </c>
      <c r="AB1154" s="1" t="str">
        <f t="shared" si="160"/>
        <v>ok</v>
      </c>
      <c r="AC1154" s="1" t="str">
        <f t="shared" si="161"/>
        <v>Wrong Item</v>
      </c>
    </row>
    <row r="1155" spans="1:29" x14ac:dyDescent="0.45">
      <c r="A1155" s="1" t="s">
        <v>1652</v>
      </c>
      <c r="B1155" s="2" cm="1">
        <f t="array" ref="B1155:D1155">DATEVALUE(VLOOKUP(A1155,Raw_Data!A1154:D3154,{2,3,4},0))</f>
        <v>45621</v>
      </c>
      <c r="C1155" s="2">
        <v>45623</v>
      </c>
      <c r="D1155" s="2">
        <v>45624</v>
      </c>
      <c r="E1155" s="1" t="s">
        <v>2540</v>
      </c>
      <c r="F1155" s="1" t="s">
        <v>168</v>
      </c>
      <c r="G1155" s="1" t="s">
        <v>41</v>
      </c>
      <c r="H1155" s="1" t="s">
        <v>42</v>
      </c>
      <c r="I1155" s="1" t="s">
        <v>43</v>
      </c>
      <c r="J1155" s="1">
        <v>1</v>
      </c>
      <c r="K1155" s="1">
        <v>2000</v>
      </c>
      <c r="L1155" s="1">
        <f t="shared" ref="L1155:L1218" si="164">J1155*K1155</f>
        <v>2000</v>
      </c>
      <c r="M1155" s="1" t="s">
        <v>56</v>
      </c>
      <c r="N1155" s="1" t="s">
        <v>57</v>
      </c>
      <c r="O1155" s="1" t="s">
        <v>31</v>
      </c>
      <c r="P1155" s="1" t="s">
        <v>85</v>
      </c>
      <c r="Q1155" s="1" t="s">
        <v>45</v>
      </c>
      <c r="R1155" s="1" t="s">
        <v>2620</v>
      </c>
      <c r="S1155" s="1" t="s">
        <v>2620</v>
      </c>
      <c r="T1155" s="1">
        <v>1</v>
      </c>
      <c r="U1155" s="1" t="str">
        <f t="shared" si="162"/>
        <v>Keep</v>
      </c>
      <c r="V1155" s="1" t="str">
        <f t="shared" ref="V1155:V1218" si="165">IF(J1155&lt;=0,"Fix","Ok")</f>
        <v>Ok</v>
      </c>
      <c r="W1155" s="1" t="str">
        <f>IF(Raw_Data!K1155=0,"Missing","Valid")</f>
        <v>Valid</v>
      </c>
      <c r="X1155" s="3" t="str">
        <f t="shared" ref="X1155:X1218" si="166">IF(C1155&lt;B1155,"Dispatch Error",IF(D1155&lt;B1155,"Delivery Before Order",IF(D1155&lt;C1155,"Delivery Before Dispatch","OK")))</f>
        <v>OK</v>
      </c>
      <c r="Y1155" s="1" t="str">
        <f t="shared" ref="Y1155:Y1218" si="167">IF(K1155&lt;=0,"Fix","Ok")</f>
        <v>Ok</v>
      </c>
      <c r="Z1155" s="1" t="str">
        <f t="shared" ref="Z1155:Z1218" si="168">IF(L1155="","Blank",IF(L1155=J1155*K1155,"Ok","Wrong"))</f>
        <v>Ok</v>
      </c>
      <c r="AA1155" s="1">
        <f t="shared" si="163"/>
        <v>2000</v>
      </c>
      <c r="AB1155" s="1" t="str">
        <f t="shared" ref="AB1155:AB1218" si="169">IF(M1155="","Missing","ok")</f>
        <v>ok</v>
      </c>
      <c r="AC1155" s="1" t="str">
        <f t="shared" ref="AC1155:AC1218" si="170">IF(R1155="No","Not Returned",IF(R1155="Yes",IF(S1155="","Unknown",S1155),IF(L1155&lt;0,"Wrong",IF(OR(O1155="Delayed",O1155="In Transit",O1155="On Time"),"Not Returned",""))))</f>
        <v>Not Returned</v>
      </c>
    </row>
    <row r="1156" spans="1:29" x14ac:dyDescent="0.45">
      <c r="A1156" s="1" t="s">
        <v>1653</v>
      </c>
      <c r="B1156" s="2" cm="1">
        <f t="array" ref="B1156:D1156">DATEVALUE(VLOOKUP(A1156,Raw_Data!A1155:D3155,{2,3,4},0))</f>
        <v>45435</v>
      </c>
      <c r="C1156" s="2">
        <v>45435</v>
      </c>
      <c r="D1156" s="2">
        <v>45440</v>
      </c>
      <c r="E1156" s="1" t="s">
        <v>2557</v>
      </c>
      <c r="F1156" s="1" t="s">
        <v>168</v>
      </c>
      <c r="G1156" s="1" t="s">
        <v>41</v>
      </c>
      <c r="H1156" s="1" t="s">
        <v>128</v>
      </c>
      <c r="I1156" s="1" t="s">
        <v>129</v>
      </c>
      <c r="J1156" s="1">
        <v>1</v>
      </c>
      <c r="K1156" s="1">
        <v>2000</v>
      </c>
      <c r="L1156" s="1">
        <f t="shared" si="164"/>
        <v>2000</v>
      </c>
      <c r="M1156" s="1" t="s">
        <v>2619</v>
      </c>
      <c r="N1156" s="1" t="s">
        <v>30</v>
      </c>
      <c r="O1156" s="1" t="s">
        <v>44</v>
      </c>
      <c r="P1156" s="1" t="s">
        <v>32</v>
      </c>
      <c r="Q1156" s="1" t="s">
        <v>45</v>
      </c>
      <c r="R1156" s="1" t="s">
        <v>34</v>
      </c>
      <c r="S1156" s="1" t="s">
        <v>2620</v>
      </c>
      <c r="T1156" s="1">
        <v>5</v>
      </c>
      <c r="U1156" s="1" t="str">
        <f t="shared" si="162"/>
        <v>Keep</v>
      </c>
      <c r="V1156" s="1" t="str">
        <f t="shared" si="165"/>
        <v>Ok</v>
      </c>
      <c r="W1156" s="1" t="str">
        <f>IF(Raw_Data!K1156=0,"Missing","Valid")</f>
        <v>Valid</v>
      </c>
      <c r="X1156" s="3" t="str">
        <f t="shared" si="166"/>
        <v>OK</v>
      </c>
      <c r="Y1156" s="1" t="str">
        <f t="shared" si="167"/>
        <v>Ok</v>
      </c>
      <c r="Z1156" s="1" t="str">
        <f t="shared" si="168"/>
        <v>Ok</v>
      </c>
      <c r="AA1156" s="1">
        <f t="shared" si="163"/>
        <v>2000</v>
      </c>
      <c r="AB1156" s="1" t="str">
        <f t="shared" si="169"/>
        <v>ok</v>
      </c>
      <c r="AC1156" s="1" t="str">
        <f t="shared" si="170"/>
        <v>Not Returned</v>
      </c>
    </row>
    <row r="1157" spans="1:29" x14ac:dyDescent="0.45">
      <c r="A1157" s="1" t="s">
        <v>1654</v>
      </c>
      <c r="B1157" s="2" cm="1">
        <f t="array" ref="B1157:D1157">DATEVALUE(VLOOKUP(A1157,Raw_Data!A1156:D3156,{2,3,4},0))</f>
        <v>45506</v>
      </c>
      <c r="C1157" s="2">
        <v>45505</v>
      </c>
      <c r="D1157" s="2">
        <v>45511</v>
      </c>
      <c r="E1157" s="1" t="s">
        <v>2563</v>
      </c>
      <c r="F1157" s="1" t="s">
        <v>2609</v>
      </c>
      <c r="G1157" s="1" t="s">
        <v>116</v>
      </c>
      <c r="H1157" s="1" t="s">
        <v>128</v>
      </c>
      <c r="I1157" s="1" t="s">
        <v>129</v>
      </c>
      <c r="J1157" s="1">
        <v>2</v>
      </c>
      <c r="K1157" s="1">
        <v>100</v>
      </c>
      <c r="L1157" s="1">
        <f t="shared" si="164"/>
        <v>200</v>
      </c>
      <c r="M1157" s="1" t="s">
        <v>63</v>
      </c>
      <c r="N1157" s="1" t="s">
        <v>57</v>
      </c>
      <c r="O1157" s="1" t="s">
        <v>44</v>
      </c>
      <c r="P1157" s="1" t="s">
        <v>32</v>
      </c>
      <c r="Q1157" s="1" t="s">
        <v>45</v>
      </c>
      <c r="R1157" s="1" t="s">
        <v>34</v>
      </c>
      <c r="S1157" s="1" t="s">
        <v>2620</v>
      </c>
      <c r="T1157" s="1">
        <v>6</v>
      </c>
      <c r="U1157" s="1" t="str">
        <f t="shared" si="162"/>
        <v>Keep</v>
      </c>
      <c r="V1157" s="1" t="str">
        <f t="shared" si="165"/>
        <v>Ok</v>
      </c>
      <c r="W1157" s="1" t="str">
        <f>IF(Raw_Data!K1157=0,"Missing","Valid")</f>
        <v>Valid</v>
      </c>
      <c r="X1157" s="3" t="str">
        <f t="shared" si="166"/>
        <v>Dispatch Error</v>
      </c>
      <c r="Y1157" s="1" t="str">
        <f t="shared" si="167"/>
        <v>Ok</v>
      </c>
      <c r="Z1157" s="1" t="str">
        <f t="shared" si="168"/>
        <v>Ok</v>
      </c>
      <c r="AA1157" s="1">
        <f t="shared" si="163"/>
        <v>200</v>
      </c>
      <c r="AB1157" s="1" t="str">
        <f t="shared" si="169"/>
        <v>ok</v>
      </c>
      <c r="AC1157" s="1" t="str">
        <f t="shared" si="170"/>
        <v>Not Returned</v>
      </c>
    </row>
    <row r="1158" spans="1:29" x14ac:dyDescent="0.45">
      <c r="A1158" s="1" t="s">
        <v>1655</v>
      </c>
      <c r="B1158" s="2" cm="1">
        <f t="array" ref="B1158:D1158">DATEVALUE(VLOOKUP(A1158,Raw_Data!A1157:D3157,{2,3,4},0))</f>
        <v>45361</v>
      </c>
      <c r="C1158" s="2">
        <v>45363</v>
      </c>
      <c r="D1158" s="2">
        <v>45367</v>
      </c>
      <c r="E1158" s="1" t="s">
        <v>2560</v>
      </c>
      <c r="F1158" s="1" t="s">
        <v>2608</v>
      </c>
      <c r="G1158" s="1" t="s">
        <v>41</v>
      </c>
      <c r="H1158" s="1" t="s">
        <v>27</v>
      </c>
      <c r="I1158" s="1" t="s">
        <v>84</v>
      </c>
      <c r="J1158" s="1">
        <v>1</v>
      </c>
      <c r="K1158" s="1">
        <v>500</v>
      </c>
      <c r="L1158" s="1">
        <f t="shared" si="164"/>
        <v>500</v>
      </c>
      <c r="M1158" s="1" t="s">
        <v>56</v>
      </c>
      <c r="N1158" s="1" t="s">
        <v>57</v>
      </c>
      <c r="O1158" s="1" t="s">
        <v>31</v>
      </c>
      <c r="P1158" s="1" t="s">
        <v>85</v>
      </c>
      <c r="Q1158" s="1" t="s">
        <v>33</v>
      </c>
      <c r="R1158" s="1" t="s">
        <v>2620</v>
      </c>
      <c r="S1158" s="1" t="s">
        <v>2620</v>
      </c>
      <c r="T1158" s="1">
        <v>4</v>
      </c>
      <c r="U1158" s="1" t="str">
        <f t="shared" si="162"/>
        <v>Keep</v>
      </c>
      <c r="V1158" s="1" t="str">
        <f t="shared" si="165"/>
        <v>Ok</v>
      </c>
      <c r="W1158" s="1" t="str">
        <f>IF(Raw_Data!K1158=0,"Missing","Valid")</f>
        <v>Valid</v>
      </c>
      <c r="X1158" s="3" t="str">
        <f t="shared" si="166"/>
        <v>OK</v>
      </c>
      <c r="Y1158" s="1" t="str">
        <f t="shared" si="167"/>
        <v>Ok</v>
      </c>
      <c r="Z1158" s="1" t="str">
        <f t="shared" si="168"/>
        <v>Ok</v>
      </c>
      <c r="AA1158" s="1">
        <f t="shared" si="163"/>
        <v>500</v>
      </c>
      <c r="AB1158" s="1" t="str">
        <f t="shared" si="169"/>
        <v>ok</v>
      </c>
      <c r="AC1158" s="1" t="str">
        <f t="shared" si="170"/>
        <v>Not Returned</v>
      </c>
    </row>
    <row r="1159" spans="1:29" x14ac:dyDescent="0.45">
      <c r="A1159" s="1" t="s">
        <v>1656</v>
      </c>
      <c r="B1159" s="2" cm="1">
        <f t="array" ref="B1159:D1159">DATEVALUE(VLOOKUP(A1159,Raw_Data!A1158:D3158,{2,3,4},0))</f>
        <v>45421</v>
      </c>
      <c r="C1159" s="2">
        <v>45422</v>
      </c>
      <c r="D1159" s="2">
        <v>45427</v>
      </c>
      <c r="E1159" s="1" t="s">
        <v>2541</v>
      </c>
      <c r="F1159" s="1" t="s">
        <v>2606</v>
      </c>
      <c r="G1159" s="1" t="s">
        <v>26</v>
      </c>
      <c r="H1159" s="1" t="s">
        <v>42</v>
      </c>
      <c r="I1159" s="1" t="s">
        <v>43</v>
      </c>
      <c r="J1159" s="1">
        <v>2</v>
      </c>
      <c r="K1159" s="1">
        <v>0</v>
      </c>
      <c r="L1159" s="1">
        <f t="shared" si="164"/>
        <v>0</v>
      </c>
      <c r="M1159" s="1" t="s">
        <v>2619</v>
      </c>
      <c r="N1159" s="1" t="s">
        <v>57</v>
      </c>
      <c r="O1159" s="1" t="s">
        <v>44</v>
      </c>
      <c r="P1159" s="1" t="s">
        <v>85</v>
      </c>
      <c r="Q1159" s="1" t="s">
        <v>33</v>
      </c>
      <c r="R1159" s="1" t="s">
        <v>34</v>
      </c>
      <c r="S1159" s="1" t="s">
        <v>2620</v>
      </c>
      <c r="T1159" s="1">
        <v>5</v>
      </c>
      <c r="U1159" s="1" t="str">
        <f t="shared" si="162"/>
        <v>Keep</v>
      </c>
      <c r="V1159" s="1" t="str">
        <f t="shared" si="165"/>
        <v>Ok</v>
      </c>
      <c r="W1159" s="1" t="str">
        <f>IF(Raw_Data!K1159=0,"Missing","Valid")</f>
        <v>Missing</v>
      </c>
      <c r="X1159" s="3" t="str">
        <f t="shared" si="166"/>
        <v>OK</v>
      </c>
      <c r="Y1159" s="1" t="str">
        <f t="shared" si="167"/>
        <v>Fix</v>
      </c>
      <c r="Z1159" s="1" t="str">
        <f t="shared" si="168"/>
        <v>Ok</v>
      </c>
      <c r="AA1159" s="1">
        <f t="shared" si="163"/>
        <v>0</v>
      </c>
      <c r="AB1159" s="1" t="str">
        <f t="shared" si="169"/>
        <v>ok</v>
      </c>
      <c r="AC1159" s="1" t="str">
        <f t="shared" si="170"/>
        <v>Not Returned</v>
      </c>
    </row>
    <row r="1160" spans="1:29" x14ac:dyDescent="0.45">
      <c r="A1160" s="1" t="s">
        <v>1657</v>
      </c>
      <c r="B1160" s="2" cm="1">
        <f t="array" ref="B1160:D1160">DATEVALUE(VLOOKUP(A1160,Raw_Data!A1159:D3159,{2,3,4},0))</f>
        <v>45300</v>
      </c>
      <c r="C1160" s="2">
        <v>45299</v>
      </c>
      <c r="D1160" s="2">
        <v>45303</v>
      </c>
      <c r="E1160" s="1" t="s">
        <v>2585</v>
      </c>
      <c r="F1160" s="1" t="s">
        <v>147</v>
      </c>
      <c r="G1160" s="1" t="s">
        <v>147</v>
      </c>
      <c r="H1160" s="1" t="s">
        <v>128</v>
      </c>
      <c r="I1160" s="1" t="s">
        <v>231</v>
      </c>
      <c r="J1160" s="1">
        <v>0</v>
      </c>
      <c r="K1160" s="1">
        <v>500</v>
      </c>
      <c r="L1160" s="1">
        <f t="shared" si="164"/>
        <v>0</v>
      </c>
      <c r="M1160" s="1" t="s">
        <v>63</v>
      </c>
      <c r="N1160" s="1" t="s">
        <v>57</v>
      </c>
      <c r="O1160" s="1" t="s">
        <v>31</v>
      </c>
      <c r="P1160" s="1" t="s">
        <v>58</v>
      </c>
      <c r="Q1160" s="1" t="s">
        <v>33</v>
      </c>
      <c r="R1160" s="1" t="s">
        <v>46</v>
      </c>
      <c r="S1160" s="1" t="s">
        <v>2621</v>
      </c>
      <c r="T1160" s="1">
        <v>4</v>
      </c>
      <c r="U1160" s="1" t="str">
        <f t="shared" si="162"/>
        <v>Keep</v>
      </c>
      <c r="V1160" s="1" t="str">
        <f t="shared" si="165"/>
        <v>Fix</v>
      </c>
      <c r="W1160" s="1" t="str">
        <f>IF(Raw_Data!K1160=0,"Missing","Valid")</f>
        <v>Valid</v>
      </c>
      <c r="X1160" s="3" t="str">
        <f t="shared" si="166"/>
        <v>Dispatch Error</v>
      </c>
      <c r="Y1160" s="1" t="str">
        <f t="shared" si="167"/>
        <v>Ok</v>
      </c>
      <c r="Z1160" s="1" t="str">
        <f t="shared" si="168"/>
        <v>Ok</v>
      </c>
      <c r="AA1160" s="1">
        <f t="shared" si="163"/>
        <v>0</v>
      </c>
      <c r="AB1160" s="1" t="str">
        <f t="shared" si="169"/>
        <v>ok</v>
      </c>
      <c r="AC1160" s="1" t="str">
        <f t="shared" si="170"/>
        <v>Unknwon</v>
      </c>
    </row>
    <row r="1161" spans="1:29" x14ac:dyDescent="0.45">
      <c r="A1161" s="1" t="s">
        <v>1658</v>
      </c>
      <c r="B1161" s="2" cm="1">
        <f t="array" ref="B1161:D1161">DATEVALUE(VLOOKUP(A1161,Raw_Data!A1160:D3160,{2,3,4},0))</f>
        <v>45520</v>
      </c>
      <c r="C1161" s="2">
        <v>45519</v>
      </c>
      <c r="D1161" s="2">
        <v>45520</v>
      </c>
      <c r="E1161" s="1" t="s">
        <v>2592</v>
      </c>
      <c r="F1161" s="1" t="s">
        <v>2609</v>
      </c>
      <c r="G1161" s="1" t="s">
        <v>116</v>
      </c>
      <c r="H1161" s="1" t="s">
        <v>128</v>
      </c>
      <c r="I1161" s="1" t="s">
        <v>169</v>
      </c>
      <c r="J1161" s="1">
        <v>1</v>
      </c>
      <c r="K1161" s="1">
        <v>2000</v>
      </c>
      <c r="L1161" s="1">
        <f t="shared" si="164"/>
        <v>2000</v>
      </c>
      <c r="M1161" s="1" t="s">
        <v>2619</v>
      </c>
      <c r="N1161" s="1" t="s">
        <v>30</v>
      </c>
      <c r="O1161" s="1" t="s">
        <v>31</v>
      </c>
      <c r="P1161" s="1" t="s">
        <v>32</v>
      </c>
      <c r="Q1161" s="1" t="s">
        <v>45</v>
      </c>
      <c r="R1161" s="1" t="s">
        <v>34</v>
      </c>
      <c r="S1161" s="1" t="s">
        <v>2620</v>
      </c>
      <c r="T1161" s="1">
        <v>1</v>
      </c>
      <c r="U1161" s="1" t="str">
        <f t="shared" si="162"/>
        <v>Keep</v>
      </c>
      <c r="V1161" s="1" t="str">
        <f t="shared" si="165"/>
        <v>Ok</v>
      </c>
      <c r="W1161" s="1" t="str">
        <f>IF(Raw_Data!K1161=0,"Missing","Valid")</f>
        <v>Valid</v>
      </c>
      <c r="X1161" s="3" t="str">
        <f t="shared" si="166"/>
        <v>Dispatch Error</v>
      </c>
      <c r="Y1161" s="1" t="str">
        <f t="shared" si="167"/>
        <v>Ok</v>
      </c>
      <c r="Z1161" s="1" t="str">
        <f t="shared" si="168"/>
        <v>Ok</v>
      </c>
      <c r="AA1161" s="1">
        <f t="shared" si="163"/>
        <v>2000</v>
      </c>
      <c r="AB1161" s="1" t="str">
        <f t="shared" si="169"/>
        <v>ok</v>
      </c>
      <c r="AC1161" s="1" t="str">
        <f t="shared" si="170"/>
        <v>Not Returned</v>
      </c>
    </row>
    <row r="1162" spans="1:29" x14ac:dyDescent="0.45">
      <c r="A1162" s="1" t="s">
        <v>1659</v>
      </c>
      <c r="B1162" s="2" cm="1">
        <f t="array" ref="B1162:D1162">DATEVALUE(VLOOKUP(A1162,Raw_Data!A1161:D3161,{2,3,4},0))</f>
        <v>45522</v>
      </c>
      <c r="C1162" s="2">
        <v>45524</v>
      </c>
      <c r="D1162" s="2">
        <v>45529</v>
      </c>
      <c r="E1162" s="1" t="s">
        <v>2604</v>
      </c>
      <c r="F1162" s="1" t="s">
        <v>2609</v>
      </c>
      <c r="G1162" s="1" t="s">
        <v>116</v>
      </c>
      <c r="H1162" s="1" t="s">
        <v>42</v>
      </c>
      <c r="I1162" s="1" t="s">
        <v>122</v>
      </c>
      <c r="J1162" s="1">
        <v>-1</v>
      </c>
      <c r="K1162" s="1">
        <v>0</v>
      </c>
      <c r="L1162" s="1">
        <f t="shared" si="164"/>
        <v>0</v>
      </c>
      <c r="M1162" s="1" t="s">
        <v>29</v>
      </c>
      <c r="N1162" s="1" t="s">
        <v>30</v>
      </c>
      <c r="O1162" s="1" t="s">
        <v>64</v>
      </c>
      <c r="P1162" s="1" t="s">
        <v>58</v>
      </c>
      <c r="Q1162" s="1" t="s">
        <v>33</v>
      </c>
      <c r="R1162" s="1" t="s">
        <v>34</v>
      </c>
      <c r="S1162" s="1" t="s">
        <v>2620</v>
      </c>
      <c r="T1162" s="1">
        <v>5</v>
      </c>
      <c r="U1162" s="1" t="str">
        <f t="shared" si="162"/>
        <v>Keep</v>
      </c>
      <c r="V1162" s="1" t="str">
        <f t="shared" si="165"/>
        <v>Fix</v>
      </c>
      <c r="W1162" s="1" t="str">
        <f>IF(Raw_Data!K1162=0,"Missing","Valid")</f>
        <v>Missing</v>
      </c>
      <c r="X1162" s="3" t="str">
        <f t="shared" si="166"/>
        <v>OK</v>
      </c>
      <c r="Y1162" s="1" t="str">
        <f t="shared" si="167"/>
        <v>Fix</v>
      </c>
      <c r="Z1162" s="1" t="str">
        <f t="shared" si="168"/>
        <v>Ok</v>
      </c>
      <c r="AA1162" s="1">
        <f t="shared" si="163"/>
        <v>0</v>
      </c>
      <c r="AB1162" s="1" t="str">
        <f t="shared" si="169"/>
        <v>ok</v>
      </c>
      <c r="AC1162" s="1" t="str">
        <f t="shared" si="170"/>
        <v>Not Returned</v>
      </c>
    </row>
    <row r="1163" spans="1:29" x14ac:dyDescent="0.45">
      <c r="A1163" s="1" t="s">
        <v>1660</v>
      </c>
      <c r="B1163" s="2" cm="1">
        <f t="array" ref="B1163:D1163">DATEVALUE(VLOOKUP(A1163,Raw_Data!A1162:D3162,{2,3,4},0))</f>
        <v>45611</v>
      </c>
      <c r="C1163" s="2">
        <v>45610</v>
      </c>
      <c r="D1163" s="2">
        <v>45616</v>
      </c>
      <c r="E1163" s="1" t="s">
        <v>2532</v>
      </c>
      <c r="F1163" s="1" t="s">
        <v>2609</v>
      </c>
      <c r="G1163" s="1" t="s">
        <v>116</v>
      </c>
      <c r="H1163" s="1" t="s">
        <v>42</v>
      </c>
      <c r="I1163" s="1" t="s">
        <v>122</v>
      </c>
      <c r="J1163" s="1">
        <v>3</v>
      </c>
      <c r="K1163" s="1">
        <v>100</v>
      </c>
      <c r="L1163" s="1">
        <f t="shared" si="164"/>
        <v>300</v>
      </c>
      <c r="M1163" s="1" t="s">
        <v>63</v>
      </c>
      <c r="N1163" s="1" t="s">
        <v>57</v>
      </c>
      <c r="O1163" s="1" t="s">
        <v>44</v>
      </c>
      <c r="P1163" s="1" t="s">
        <v>32</v>
      </c>
      <c r="Q1163" s="1" t="s">
        <v>33</v>
      </c>
      <c r="R1163" s="1" t="s">
        <v>46</v>
      </c>
      <c r="S1163" s="1" t="s">
        <v>47</v>
      </c>
      <c r="T1163" s="1">
        <v>6</v>
      </c>
      <c r="U1163" s="1" t="str">
        <f t="shared" si="162"/>
        <v>Keep</v>
      </c>
      <c r="V1163" s="1" t="str">
        <f t="shared" si="165"/>
        <v>Ok</v>
      </c>
      <c r="W1163" s="1" t="str">
        <f>IF(Raw_Data!K1163=0,"Missing","Valid")</f>
        <v>Valid</v>
      </c>
      <c r="X1163" s="3" t="str">
        <f t="shared" si="166"/>
        <v>Dispatch Error</v>
      </c>
      <c r="Y1163" s="1" t="str">
        <f t="shared" si="167"/>
        <v>Ok</v>
      </c>
      <c r="Z1163" s="1" t="str">
        <f t="shared" si="168"/>
        <v>Ok</v>
      </c>
      <c r="AA1163" s="1">
        <f t="shared" si="163"/>
        <v>300</v>
      </c>
      <c r="AB1163" s="1" t="str">
        <f t="shared" si="169"/>
        <v>ok</v>
      </c>
      <c r="AC1163" s="1" t="str">
        <f t="shared" si="170"/>
        <v>Late Delivery</v>
      </c>
    </row>
    <row r="1164" spans="1:29" x14ac:dyDescent="0.45">
      <c r="A1164" s="1" t="s">
        <v>1661</v>
      </c>
      <c r="B1164" s="2" cm="1">
        <f t="array" ref="B1164:D1164">DATEVALUE(VLOOKUP(A1164,Raw_Data!A1163:D3163,{2,3,4},0))</f>
        <v>45561</v>
      </c>
      <c r="C1164" s="2">
        <v>45562</v>
      </c>
      <c r="D1164" s="2">
        <v>45567</v>
      </c>
      <c r="E1164" s="1" t="s">
        <v>2577</v>
      </c>
      <c r="F1164" s="1" t="s">
        <v>2608</v>
      </c>
      <c r="G1164" s="1" t="s">
        <v>41</v>
      </c>
      <c r="H1164" s="1" t="s">
        <v>128</v>
      </c>
      <c r="I1164" s="1" t="s">
        <v>169</v>
      </c>
      <c r="J1164" s="1">
        <v>2</v>
      </c>
      <c r="K1164" s="1">
        <v>100</v>
      </c>
      <c r="L1164" s="1">
        <f t="shared" si="164"/>
        <v>200</v>
      </c>
      <c r="M1164" s="1" t="s">
        <v>2619</v>
      </c>
      <c r="N1164" s="1" t="s">
        <v>57</v>
      </c>
      <c r="O1164" s="1" t="s">
        <v>44</v>
      </c>
      <c r="P1164" s="1" t="s">
        <v>32</v>
      </c>
      <c r="Q1164" s="1" t="s">
        <v>45</v>
      </c>
      <c r="R1164" s="1" t="s">
        <v>2620</v>
      </c>
      <c r="S1164" s="1" t="s">
        <v>2620</v>
      </c>
      <c r="T1164" s="1">
        <v>5</v>
      </c>
      <c r="U1164" s="1" t="str">
        <f t="shared" si="162"/>
        <v>Keep</v>
      </c>
      <c r="V1164" s="1" t="str">
        <f t="shared" si="165"/>
        <v>Ok</v>
      </c>
      <c r="W1164" s="1" t="str">
        <f>IF(Raw_Data!K1164=0,"Missing","Valid")</f>
        <v>Valid</v>
      </c>
      <c r="X1164" s="3" t="str">
        <f t="shared" si="166"/>
        <v>OK</v>
      </c>
      <c r="Y1164" s="1" t="str">
        <f t="shared" si="167"/>
        <v>Ok</v>
      </c>
      <c r="Z1164" s="1" t="str">
        <f t="shared" si="168"/>
        <v>Ok</v>
      </c>
      <c r="AA1164" s="1">
        <f t="shared" si="163"/>
        <v>200</v>
      </c>
      <c r="AB1164" s="1" t="str">
        <f t="shared" si="169"/>
        <v>ok</v>
      </c>
      <c r="AC1164" s="1" t="str">
        <f t="shared" si="170"/>
        <v>Not Returned</v>
      </c>
    </row>
    <row r="1165" spans="1:29" x14ac:dyDescent="0.45">
      <c r="A1165" s="1" t="s">
        <v>1662</v>
      </c>
      <c r="B1165" s="2" cm="1">
        <f t="array" ref="B1165:D1165">DATEVALUE(VLOOKUP(A1165,Raw_Data!A1164:D3164,{2,3,4},0))</f>
        <v>45372</v>
      </c>
      <c r="C1165" s="2">
        <v>45375</v>
      </c>
      <c r="D1165" s="2">
        <v>45380</v>
      </c>
      <c r="E1165" s="1" t="s">
        <v>2603</v>
      </c>
      <c r="F1165" s="1" t="s">
        <v>147</v>
      </c>
      <c r="G1165" s="1" t="s">
        <v>147</v>
      </c>
      <c r="H1165" s="1" t="s">
        <v>27</v>
      </c>
      <c r="I1165" s="1" t="s">
        <v>28</v>
      </c>
      <c r="J1165" s="1">
        <v>2</v>
      </c>
      <c r="K1165" s="1">
        <v>1000</v>
      </c>
      <c r="L1165" s="1">
        <f t="shared" si="164"/>
        <v>2000</v>
      </c>
      <c r="M1165" s="1" t="s">
        <v>2619</v>
      </c>
      <c r="N1165" s="1" t="s">
        <v>57</v>
      </c>
      <c r="O1165" s="1" t="s">
        <v>44</v>
      </c>
      <c r="P1165" s="1" t="s">
        <v>32</v>
      </c>
      <c r="Q1165" s="1" t="s">
        <v>33</v>
      </c>
      <c r="R1165" s="1" t="s">
        <v>34</v>
      </c>
      <c r="S1165" s="1" t="s">
        <v>2620</v>
      </c>
      <c r="T1165" s="1">
        <v>5</v>
      </c>
      <c r="U1165" s="1" t="str">
        <f t="shared" si="162"/>
        <v>Keep</v>
      </c>
      <c r="V1165" s="1" t="str">
        <f t="shared" si="165"/>
        <v>Ok</v>
      </c>
      <c r="W1165" s="1" t="str">
        <f>IF(Raw_Data!K1165=0,"Missing","Valid")</f>
        <v>Valid</v>
      </c>
      <c r="X1165" s="3" t="str">
        <f t="shared" si="166"/>
        <v>OK</v>
      </c>
      <c r="Y1165" s="1" t="str">
        <f t="shared" si="167"/>
        <v>Ok</v>
      </c>
      <c r="Z1165" s="1" t="str">
        <f t="shared" si="168"/>
        <v>Ok</v>
      </c>
      <c r="AA1165" s="1">
        <f t="shared" si="163"/>
        <v>2000</v>
      </c>
      <c r="AB1165" s="1" t="str">
        <f t="shared" si="169"/>
        <v>ok</v>
      </c>
      <c r="AC1165" s="1" t="str">
        <f t="shared" si="170"/>
        <v>Not Returned</v>
      </c>
    </row>
    <row r="1166" spans="1:29" x14ac:dyDescent="0.45">
      <c r="A1166" s="1" t="s">
        <v>1663</v>
      </c>
      <c r="B1166" s="2" cm="1">
        <f t="array" ref="B1166:D1166">DATEVALUE(VLOOKUP(A1166,Raw_Data!A1165:D3165,{2,3,4},0))</f>
        <v>45303</v>
      </c>
      <c r="C1166" s="2">
        <v>45304</v>
      </c>
      <c r="D1166" s="2">
        <v>45307</v>
      </c>
      <c r="E1166" s="1" t="s">
        <v>2577</v>
      </c>
      <c r="F1166" s="1" t="s">
        <v>168</v>
      </c>
      <c r="G1166" s="1" t="s">
        <v>41</v>
      </c>
      <c r="H1166" s="1" t="s">
        <v>27</v>
      </c>
      <c r="I1166" s="1" t="s">
        <v>55</v>
      </c>
      <c r="J1166" s="1">
        <v>2</v>
      </c>
      <c r="K1166" s="1">
        <v>1000</v>
      </c>
      <c r="L1166" s="1">
        <f t="shared" si="164"/>
        <v>2000</v>
      </c>
      <c r="M1166" s="1" t="s">
        <v>29</v>
      </c>
      <c r="N1166" s="1" t="s">
        <v>30</v>
      </c>
      <c r="O1166" s="1" t="s">
        <v>31</v>
      </c>
      <c r="P1166" s="1" t="s">
        <v>85</v>
      </c>
      <c r="Q1166" s="1" t="s">
        <v>45</v>
      </c>
      <c r="R1166" s="1" t="s">
        <v>46</v>
      </c>
      <c r="S1166" s="1" t="s">
        <v>245</v>
      </c>
      <c r="T1166" s="1">
        <v>3</v>
      </c>
      <c r="U1166" s="1" t="str">
        <f t="shared" si="162"/>
        <v>Keep</v>
      </c>
      <c r="V1166" s="1" t="str">
        <f t="shared" si="165"/>
        <v>Ok</v>
      </c>
      <c r="W1166" s="1" t="str">
        <f>IF(Raw_Data!K1166=0,"Missing","Valid")</f>
        <v>Valid</v>
      </c>
      <c r="X1166" s="3" t="str">
        <f t="shared" si="166"/>
        <v>OK</v>
      </c>
      <c r="Y1166" s="1" t="str">
        <f t="shared" si="167"/>
        <v>Ok</v>
      </c>
      <c r="Z1166" s="1" t="str">
        <f t="shared" si="168"/>
        <v>Ok</v>
      </c>
      <c r="AA1166" s="1">
        <f t="shared" si="163"/>
        <v>2000</v>
      </c>
      <c r="AB1166" s="1" t="str">
        <f t="shared" si="169"/>
        <v>ok</v>
      </c>
      <c r="AC1166" s="1" t="str">
        <f t="shared" si="170"/>
        <v>Wrong Item</v>
      </c>
    </row>
    <row r="1167" spans="1:29" x14ac:dyDescent="0.45">
      <c r="A1167" s="1" t="s">
        <v>1664</v>
      </c>
      <c r="B1167" s="2" cm="1">
        <f t="array" ref="B1167:D1167">DATEVALUE(VLOOKUP(A1167,Raw_Data!A1166:D3166,{2,3,4},0))</f>
        <v>45334</v>
      </c>
      <c r="C1167" s="2">
        <v>45336</v>
      </c>
      <c r="D1167" s="2">
        <v>45337</v>
      </c>
      <c r="E1167" s="1" t="s">
        <v>2551</v>
      </c>
      <c r="F1167" s="1" t="s">
        <v>2608</v>
      </c>
      <c r="G1167" s="1" t="s">
        <v>41</v>
      </c>
      <c r="H1167" s="1" t="s">
        <v>71</v>
      </c>
      <c r="I1167" s="1" t="s">
        <v>92</v>
      </c>
      <c r="J1167" s="1">
        <v>-1</v>
      </c>
      <c r="K1167" s="1">
        <v>0</v>
      </c>
      <c r="L1167" s="1">
        <f t="shared" si="164"/>
        <v>0</v>
      </c>
      <c r="M1167" s="1" t="s">
        <v>2619</v>
      </c>
      <c r="N1167" s="1" t="s">
        <v>57</v>
      </c>
      <c r="O1167" s="1" t="s">
        <v>31</v>
      </c>
      <c r="P1167" s="1" t="s">
        <v>32</v>
      </c>
      <c r="Q1167" s="1" t="s">
        <v>45</v>
      </c>
      <c r="R1167" s="1" t="s">
        <v>46</v>
      </c>
      <c r="S1167" s="1" t="s">
        <v>2621</v>
      </c>
      <c r="T1167" s="1">
        <v>1</v>
      </c>
      <c r="U1167" s="1" t="str">
        <f t="shared" si="162"/>
        <v>Keep</v>
      </c>
      <c r="V1167" s="1" t="str">
        <f t="shared" si="165"/>
        <v>Fix</v>
      </c>
      <c r="W1167" s="1" t="str">
        <f>IF(Raw_Data!K1167=0,"Missing","Valid")</f>
        <v>Missing</v>
      </c>
      <c r="X1167" s="3" t="str">
        <f t="shared" si="166"/>
        <v>OK</v>
      </c>
      <c r="Y1167" s="1" t="str">
        <f t="shared" si="167"/>
        <v>Fix</v>
      </c>
      <c r="Z1167" s="1" t="str">
        <f t="shared" si="168"/>
        <v>Ok</v>
      </c>
      <c r="AA1167" s="1">
        <f t="shared" si="163"/>
        <v>0</v>
      </c>
      <c r="AB1167" s="1" t="str">
        <f t="shared" si="169"/>
        <v>ok</v>
      </c>
      <c r="AC1167" s="1" t="str">
        <f t="shared" si="170"/>
        <v>Unknwon</v>
      </c>
    </row>
    <row r="1168" spans="1:29" x14ac:dyDescent="0.45">
      <c r="A1168" s="1" t="s">
        <v>1665</v>
      </c>
      <c r="B1168" s="2" cm="1">
        <f t="array" ref="B1168:D1168">DATEVALUE(VLOOKUP(A1168,Raw_Data!A1167:D3167,{2,3,4},0))</f>
        <v>45334</v>
      </c>
      <c r="C1168" s="2">
        <v>45334</v>
      </c>
      <c r="D1168" s="2">
        <v>45334</v>
      </c>
      <c r="E1168" s="1" t="s">
        <v>2597</v>
      </c>
      <c r="F1168" s="1" t="s">
        <v>69</v>
      </c>
      <c r="G1168" s="1" t="s">
        <v>70</v>
      </c>
      <c r="H1168" s="1" t="s">
        <v>42</v>
      </c>
      <c r="I1168" s="1" t="s">
        <v>43</v>
      </c>
      <c r="J1168" s="1">
        <v>-1</v>
      </c>
      <c r="K1168" s="1">
        <v>100</v>
      </c>
      <c r="L1168" s="1">
        <f t="shared" si="164"/>
        <v>-100</v>
      </c>
      <c r="M1168" s="1" t="s">
        <v>29</v>
      </c>
      <c r="N1168" s="1" t="s">
        <v>93</v>
      </c>
      <c r="O1168" s="1" t="s">
        <v>44</v>
      </c>
      <c r="P1168" s="1" t="s">
        <v>58</v>
      </c>
      <c r="Q1168" s="1" t="s">
        <v>45</v>
      </c>
      <c r="R1168" s="1" t="s">
        <v>46</v>
      </c>
      <c r="S1168" s="1" t="s">
        <v>245</v>
      </c>
      <c r="T1168" s="1">
        <v>0</v>
      </c>
      <c r="U1168" s="1" t="str">
        <f t="shared" si="162"/>
        <v>Keep</v>
      </c>
      <c r="V1168" s="1" t="str">
        <f t="shared" si="165"/>
        <v>Fix</v>
      </c>
      <c r="W1168" s="1" t="str">
        <f>IF(Raw_Data!K1168=0,"Missing","Valid")</f>
        <v>Valid</v>
      </c>
      <c r="X1168" s="3" t="str">
        <f t="shared" si="166"/>
        <v>OK</v>
      </c>
      <c r="Y1168" s="1" t="str">
        <f t="shared" si="167"/>
        <v>Ok</v>
      </c>
      <c r="Z1168" s="1" t="str">
        <f t="shared" si="168"/>
        <v>Ok</v>
      </c>
      <c r="AA1168" s="1">
        <f t="shared" si="163"/>
        <v>-100</v>
      </c>
      <c r="AB1168" s="1" t="str">
        <f t="shared" si="169"/>
        <v>ok</v>
      </c>
      <c r="AC1168" s="1" t="str">
        <f t="shared" si="170"/>
        <v>Wrong Item</v>
      </c>
    </row>
    <row r="1169" spans="1:29" x14ac:dyDescent="0.45">
      <c r="A1169" s="1" t="s">
        <v>1666</v>
      </c>
      <c r="B1169" s="2" cm="1">
        <f t="array" ref="B1169:D1169">DATEVALUE(VLOOKUP(A1169,Raw_Data!A1168:D3168,{2,3,4},0))</f>
        <v>45594</v>
      </c>
      <c r="C1169" s="2">
        <v>45594</v>
      </c>
      <c r="D1169" s="2">
        <v>45600</v>
      </c>
      <c r="E1169" s="1" t="s">
        <v>2573</v>
      </c>
      <c r="F1169" s="1" t="s">
        <v>168</v>
      </c>
      <c r="G1169" s="1" t="s">
        <v>41</v>
      </c>
      <c r="H1169" s="1" t="s">
        <v>27</v>
      </c>
      <c r="I1169" s="1" t="s">
        <v>28</v>
      </c>
      <c r="J1169" s="1">
        <v>-1</v>
      </c>
      <c r="K1169" s="1">
        <v>1000</v>
      </c>
      <c r="L1169" s="1">
        <f t="shared" si="164"/>
        <v>-1000</v>
      </c>
      <c r="M1169" s="1" t="s">
        <v>2619</v>
      </c>
      <c r="N1169" s="1" t="s">
        <v>93</v>
      </c>
      <c r="O1169" s="1" t="s">
        <v>31</v>
      </c>
      <c r="P1169" s="1" t="s">
        <v>85</v>
      </c>
      <c r="Q1169" s="1" t="s">
        <v>33</v>
      </c>
      <c r="R1169" s="1" t="s">
        <v>34</v>
      </c>
      <c r="S1169" s="1" t="s">
        <v>2620</v>
      </c>
      <c r="T1169" s="1">
        <v>6</v>
      </c>
      <c r="U1169" s="1" t="str">
        <f t="shared" si="162"/>
        <v>Keep</v>
      </c>
      <c r="V1169" s="1" t="str">
        <f t="shared" si="165"/>
        <v>Fix</v>
      </c>
      <c r="W1169" s="1" t="str">
        <f>IF(Raw_Data!K1169=0,"Missing","Valid")</f>
        <v>Valid</v>
      </c>
      <c r="X1169" s="3" t="str">
        <f t="shared" si="166"/>
        <v>OK</v>
      </c>
      <c r="Y1169" s="1" t="str">
        <f t="shared" si="167"/>
        <v>Ok</v>
      </c>
      <c r="Z1169" s="1" t="str">
        <f t="shared" si="168"/>
        <v>Ok</v>
      </c>
      <c r="AA1169" s="1">
        <f t="shared" si="163"/>
        <v>-1000</v>
      </c>
      <c r="AB1169" s="1" t="str">
        <f t="shared" si="169"/>
        <v>ok</v>
      </c>
      <c r="AC1169" s="1" t="str">
        <f t="shared" si="170"/>
        <v>Not Returned</v>
      </c>
    </row>
    <row r="1170" spans="1:29" x14ac:dyDescent="0.45">
      <c r="A1170" s="1" t="s">
        <v>1667</v>
      </c>
      <c r="B1170" s="2" cm="1">
        <f t="array" ref="B1170:D1170">DATEVALUE(VLOOKUP(A1170,Raw_Data!A1169:D3169,{2,3,4},0))</f>
        <v>45501</v>
      </c>
      <c r="C1170" s="2">
        <v>45502</v>
      </c>
      <c r="D1170" s="2">
        <v>45509</v>
      </c>
      <c r="E1170" s="1" t="s">
        <v>2601</v>
      </c>
      <c r="F1170" s="1" t="s">
        <v>168</v>
      </c>
      <c r="G1170" s="1" t="s">
        <v>41</v>
      </c>
      <c r="H1170" s="1" t="s">
        <v>27</v>
      </c>
      <c r="I1170" s="1" t="s">
        <v>55</v>
      </c>
      <c r="J1170" s="1">
        <v>3</v>
      </c>
      <c r="K1170" s="1">
        <v>500</v>
      </c>
      <c r="L1170" s="1">
        <f t="shared" si="164"/>
        <v>1500</v>
      </c>
      <c r="M1170" s="1" t="s">
        <v>2619</v>
      </c>
      <c r="N1170" s="1" t="s">
        <v>30</v>
      </c>
      <c r="O1170" s="1" t="s">
        <v>31</v>
      </c>
      <c r="P1170" s="1" t="s">
        <v>85</v>
      </c>
      <c r="Q1170" s="1" t="s">
        <v>33</v>
      </c>
      <c r="R1170" s="1" t="s">
        <v>34</v>
      </c>
      <c r="S1170" s="1" t="s">
        <v>2620</v>
      </c>
      <c r="T1170" s="1">
        <v>7</v>
      </c>
      <c r="U1170" s="1" t="str">
        <f t="shared" si="162"/>
        <v>Keep</v>
      </c>
      <c r="V1170" s="1" t="str">
        <f t="shared" si="165"/>
        <v>Ok</v>
      </c>
      <c r="W1170" s="1" t="str">
        <f>IF(Raw_Data!K1170=0,"Missing","Valid")</f>
        <v>Valid</v>
      </c>
      <c r="X1170" s="3" t="str">
        <f t="shared" si="166"/>
        <v>OK</v>
      </c>
      <c r="Y1170" s="1" t="str">
        <f t="shared" si="167"/>
        <v>Ok</v>
      </c>
      <c r="Z1170" s="1" t="str">
        <f t="shared" si="168"/>
        <v>Ok</v>
      </c>
      <c r="AA1170" s="1">
        <f t="shared" si="163"/>
        <v>1500</v>
      </c>
      <c r="AB1170" s="1" t="str">
        <f t="shared" si="169"/>
        <v>ok</v>
      </c>
      <c r="AC1170" s="1" t="str">
        <f t="shared" si="170"/>
        <v>Not Returned</v>
      </c>
    </row>
    <row r="1171" spans="1:29" x14ac:dyDescent="0.45">
      <c r="A1171" s="1" t="s">
        <v>1668</v>
      </c>
      <c r="B1171" s="2" cm="1">
        <f t="array" ref="B1171:D1171">DATEVALUE(VLOOKUP(A1171,Raw_Data!A1170:D3170,{2,3,4},0))</f>
        <v>45450</v>
      </c>
      <c r="C1171" s="2">
        <v>45452</v>
      </c>
      <c r="D1171" s="2">
        <v>45451</v>
      </c>
      <c r="E1171" s="1" t="s">
        <v>2550</v>
      </c>
      <c r="F1171" s="1" t="s">
        <v>69</v>
      </c>
      <c r="G1171" s="1" t="s">
        <v>70</v>
      </c>
      <c r="H1171" s="1" t="s">
        <v>27</v>
      </c>
      <c r="I1171" s="1" t="s">
        <v>28</v>
      </c>
      <c r="J1171" s="1">
        <v>0</v>
      </c>
      <c r="K1171" s="1">
        <v>0</v>
      </c>
      <c r="L1171" s="1">
        <f t="shared" si="164"/>
        <v>0</v>
      </c>
      <c r="M1171" s="1" t="s">
        <v>63</v>
      </c>
      <c r="N1171" s="1" t="s">
        <v>30</v>
      </c>
      <c r="O1171" s="1" t="s">
        <v>31</v>
      </c>
      <c r="P1171" s="1" t="s">
        <v>85</v>
      </c>
      <c r="Q1171" s="1" t="s">
        <v>33</v>
      </c>
      <c r="R1171" s="1" t="s">
        <v>2620</v>
      </c>
      <c r="S1171" s="1" t="s">
        <v>2620</v>
      </c>
      <c r="T1171" s="1">
        <v>-1</v>
      </c>
      <c r="U1171" s="1" t="str">
        <f t="shared" si="162"/>
        <v>Keep</v>
      </c>
      <c r="V1171" s="1" t="str">
        <f t="shared" si="165"/>
        <v>Fix</v>
      </c>
      <c r="W1171" s="1" t="str">
        <f>IF(Raw_Data!K1171=0,"Missing","Valid")</f>
        <v>Missing</v>
      </c>
      <c r="X1171" s="3" t="str">
        <f t="shared" si="166"/>
        <v>Delivery Before Dispatch</v>
      </c>
      <c r="Y1171" s="1" t="str">
        <f t="shared" si="167"/>
        <v>Fix</v>
      </c>
      <c r="Z1171" s="1" t="str">
        <f t="shared" si="168"/>
        <v>Ok</v>
      </c>
      <c r="AA1171" s="1">
        <f t="shared" si="163"/>
        <v>0</v>
      </c>
      <c r="AB1171" s="1" t="str">
        <f t="shared" si="169"/>
        <v>ok</v>
      </c>
      <c r="AC1171" s="1" t="str">
        <f t="shared" si="170"/>
        <v>Not Returned</v>
      </c>
    </row>
    <row r="1172" spans="1:29" x14ac:dyDescent="0.45">
      <c r="A1172" s="1" t="s">
        <v>1669</v>
      </c>
      <c r="B1172" s="2" cm="1">
        <f t="array" ref="B1172:D1172">DATEVALUE(VLOOKUP(A1172,Raw_Data!A1171:D3171,{2,3,4},0))</f>
        <v>45383</v>
      </c>
      <c r="C1172" s="2">
        <v>45386</v>
      </c>
      <c r="D1172" s="2">
        <v>45388</v>
      </c>
      <c r="E1172" s="1" t="s">
        <v>2537</v>
      </c>
      <c r="F1172" s="1" t="s">
        <v>2608</v>
      </c>
      <c r="G1172" s="1" t="s">
        <v>41</v>
      </c>
      <c r="H1172" s="1" t="s">
        <v>27</v>
      </c>
      <c r="I1172" s="1" t="s">
        <v>84</v>
      </c>
      <c r="J1172" s="1">
        <v>2</v>
      </c>
      <c r="K1172" s="1">
        <v>1000</v>
      </c>
      <c r="L1172" s="1">
        <f t="shared" si="164"/>
        <v>2000</v>
      </c>
      <c r="M1172" s="1" t="s">
        <v>56</v>
      </c>
      <c r="N1172" s="1" t="s">
        <v>93</v>
      </c>
      <c r="O1172" s="1" t="s">
        <v>31</v>
      </c>
      <c r="P1172" s="1" t="s">
        <v>58</v>
      </c>
      <c r="Q1172" s="1" t="s">
        <v>45</v>
      </c>
      <c r="R1172" s="1" t="s">
        <v>2620</v>
      </c>
      <c r="S1172" s="1" t="s">
        <v>2620</v>
      </c>
      <c r="T1172" s="1">
        <v>2</v>
      </c>
      <c r="U1172" s="1" t="str">
        <f t="shared" si="162"/>
        <v>Keep</v>
      </c>
      <c r="V1172" s="1" t="str">
        <f t="shared" si="165"/>
        <v>Ok</v>
      </c>
      <c r="W1172" s="1" t="str">
        <f>IF(Raw_Data!K1172=0,"Missing","Valid")</f>
        <v>Valid</v>
      </c>
      <c r="X1172" s="3" t="str">
        <f t="shared" si="166"/>
        <v>OK</v>
      </c>
      <c r="Y1172" s="1" t="str">
        <f t="shared" si="167"/>
        <v>Ok</v>
      </c>
      <c r="Z1172" s="1" t="str">
        <f t="shared" si="168"/>
        <v>Ok</v>
      </c>
      <c r="AA1172" s="1">
        <f t="shared" si="163"/>
        <v>2000</v>
      </c>
      <c r="AB1172" s="1" t="str">
        <f t="shared" si="169"/>
        <v>ok</v>
      </c>
      <c r="AC1172" s="1" t="str">
        <f t="shared" si="170"/>
        <v>Not Returned</v>
      </c>
    </row>
    <row r="1173" spans="1:29" x14ac:dyDescent="0.45">
      <c r="A1173" s="1" t="s">
        <v>1670</v>
      </c>
      <c r="B1173" s="2" cm="1">
        <f t="array" ref="B1173:D1173">DATEVALUE(VLOOKUP(A1173,Raw_Data!A1172:D3172,{2,3,4},0))</f>
        <v>45563</v>
      </c>
      <c r="C1173" s="2">
        <v>45563</v>
      </c>
      <c r="D1173" s="2">
        <v>45569</v>
      </c>
      <c r="E1173" s="1" t="s">
        <v>2541</v>
      </c>
      <c r="F1173" s="1" t="s">
        <v>69</v>
      </c>
      <c r="G1173" s="1" t="s">
        <v>70</v>
      </c>
      <c r="H1173" s="1" t="s">
        <v>42</v>
      </c>
      <c r="I1173" s="1" t="s">
        <v>122</v>
      </c>
      <c r="J1173" s="1">
        <v>2</v>
      </c>
      <c r="K1173" s="1">
        <v>1000</v>
      </c>
      <c r="L1173" s="1">
        <f t="shared" si="164"/>
        <v>2000</v>
      </c>
      <c r="M1173" s="1" t="s">
        <v>63</v>
      </c>
      <c r="N1173" s="1" t="s">
        <v>93</v>
      </c>
      <c r="O1173" s="1" t="s">
        <v>31</v>
      </c>
      <c r="P1173" s="1" t="s">
        <v>32</v>
      </c>
      <c r="Q1173" s="1" t="s">
        <v>45</v>
      </c>
      <c r="R1173" s="1" t="s">
        <v>2620</v>
      </c>
      <c r="S1173" s="1" t="s">
        <v>2620</v>
      </c>
      <c r="T1173" s="1">
        <v>6</v>
      </c>
      <c r="U1173" s="1" t="str">
        <f t="shared" si="162"/>
        <v>Keep</v>
      </c>
      <c r="V1173" s="1" t="str">
        <f t="shared" si="165"/>
        <v>Ok</v>
      </c>
      <c r="W1173" s="1" t="str">
        <f>IF(Raw_Data!K1173=0,"Missing","Valid")</f>
        <v>Valid</v>
      </c>
      <c r="X1173" s="3" t="str">
        <f t="shared" si="166"/>
        <v>OK</v>
      </c>
      <c r="Y1173" s="1" t="str">
        <f t="shared" si="167"/>
        <v>Ok</v>
      </c>
      <c r="Z1173" s="1" t="str">
        <f t="shared" si="168"/>
        <v>Ok</v>
      </c>
      <c r="AA1173" s="1">
        <f t="shared" si="163"/>
        <v>2000</v>
      </c>
      <c r="AB1173" s="1" t="str">
        <f t="shared" si="169"/>
        <v>ok</v>
      </c>
      <c r="AC1173" s="1" t="str">
        <f t="shared" si="170"/>
        <v>Not Returned</v>
      </c>
    </row>
    <row r="1174" spans="1:29" x14ac:dyDescent="0.45">
      <c r="A1174" s="1" t="s">
        <v>1671</v>
      </c>
      <c r="B1174" s="2" cm="1">
        <f t="array" ref="B1174:D1174">DATEVALUE(VLOOKUP(A1174,Raw_Data!A1173:D3173,{2,3,4},0))</f>
        <v>45411</v>
      </c>
      <c r="C1174" s="2">
        <v>45413</v>
      </c>
      <c r="D1174" s="2">
        <v>45415</v>
      </c>
      <c r="E1174" s="1" t="s">
        <v>2556</v>
      </c>
      <c r="F1174" s="1" t="s">
        <v>147</v>
      </c>
      <c r="G1174" s="1" t="s">
        <v>147</v>
      </c>
      <c r="H1174" s="1" t="s">
        <v>27</v>
      </c>
      <c r="I1174" s="1" t="s">
        <v>84</v>
      </c>
      <c r="J1174" s="1">
        <v>-1</v>
      </c>
      <c r="K1174" s="1">
        <v>100</v>
      </c>
      <c r="L1174" s="1">
        <f t="shared" si="164"/>
        <v>-100</v>
      </c>
      <c r="M1174" s="1" t="s">
        <v>29</v>
      </c>
      <c r="N1174" s="1" t="s">
        <v>30</v>
      </c>
      <c r="O1174" s="1" t="s">
        <v>31</v>
      </c>
      <c r="P1174" s="1" t="s">
        <v>32</v>
      </c>
      <c r="Q1174" s="1" t="s">
        <v>33</v>
      </c>
      <c r="R1174" s="1" t="s">
        <v>34</v>
      </c>
      <c r="S1174" s="1" t="s">
        <v>2620</v>
      </c>
      <c r="T1174" s="1">
        <v>2</v>
      </c>
      <c r="U1174" s="1" t="str">
        <f t="shared" si="162"/>
        <v>Keep</v>
      </c>
      <c r="V1174" s="1" t="str">
        <f t="shared" si="165"/>
        <v>Fix</v>
      </c>
      <c r="W1174" s="1" t="str">
        <f>IF(Raw_Data!K1174=0,"Missing","Valid")</f>
        <v>Valid</v>
      </c>
      <c r="X1174" s="3" t="str">
        <f t="shared" si="166"/>
        <v>OK</v>
      </c>
      <c r="Y1174" s="1" t="str">
        <f t="shared" si="167"/>
        <v>Ok</v>
      </c>
      <c r="Z1174" s="1" t="str">
        <f t="shared" si="168"/>
        <v>Ok</v>
      </c>
      <c r="AA1174" s="1">
        <f t="shared" si="163"/>
        <v>-100</v>
      </c>
      <c r="AB1174" s="1" t="str">
        <f t="shared" si="169"/>
        <v>ok</v>
      </c>
      <c r="AC1174" s="1" t="str">
        <f t="shared" si="170"/>
        <v>Not Returned</v>
      </c>
    </row>
    <row r="1175" spans="1:29" x14ac:dyDescent="0.45">
      <c r="A1175" s="1" t="s">
        <v>1672</v>
      </c>
      <c r="B1175" s="2" cm="1">
        <f t="array" ref="B1175:D1175">DATEVALUE(VLOOKUP(A1175,Raw_Data!A1174:D3174,{2,3,4},0))</f>
        <v>45524</v>
      </c>
      <c r="C1175" s="2">
        <v>45522</v>
      </c>
      <c r="D1175" s="2">
        <v>45529</v>
      </c>
      <c r="E1175" s="1" t="s">
        <v>2544</v>
      </c>
      <c r="F1175" s="1" t="s">
        <v>2608</v>
      </c>
      <c r="G1175" s="1" t="s">
        <v>41</v>
      </c>
      <c r="H1175" s="1" t="s">
        <v>71</v>
      </c>
      <c r="I1175" s="1" t="s">
        <v>92</v>
      </c>
      <c r="J1175" s="1">
        <v>1</v>
      </c>
      <c r="K1175" s="1">
        <v>0</v>
      </c>
      <c r="L1175" s="1">
        <f t="shared" si="164"/>
        <v>0</v>
      </c>
      <c r="M1175" s="1" t="s">
        <v>56</v>
      </c>
      <c r="N1175" s="1" t="s">
        <v>30</v>
      </c>
      <c r="O1175" s="1" t="s">
        <v>31</v>
      </c>
      <c r="P1175" s="1" t="s">
        <v>85</v>
      </c>
      <c r="Q1175" s="1" t="s">
        <v>45</v>
      </c>
      <c r="R1175" s="1" t="s">
        <v>2620</v>
      </c>
      <c r="S1175" s="1" t="s">
        <v>2620</v>
      </c>
      <c r="T1175" s="1">
        <v>7</v>
      </c>
      <c r="U1175" s="1" t="str">
        <f t="shared" si="162"/>
        <v>Keep</v>
      </c>
      <c r="V1175" s="1" t="str">
        <f t="shared" si="165"/>
        <v>Ok</v>
      </c>
      <c r="W1175" s="1" t="str">
        <f>IF(Raw_Data!K1175=0,"Missing","Valid")</f>
        <v>Missing</v>
      </c>
      <c r="X1175" s="3" t="str">
        <f t="shared" si="166"/>
        <v>Dispatch Error</v>
      </c>
      <c r="Y1175" s="1" t="str">
        <f t="shared" si="167"/>
        <v>Fix</v>
      </c>
      <c r="Z1175" s="1" t="str">
        <f t="shared" si="168"/>
        <v>Ok</v>
      </c>
      <c r="AA1175" s="1">
        <f t="shared" si="163"/>
        <v>0</v>
      </c>
      <c r="AB1175" s="1" t="str">
        <f t="shared" si="169"/>
        <v>ok</v>
      </c>
      <c r="AC1175" s="1" t="str">
        <f t="shared" si="170"/>
        <v>Not Returned</v>
      </c>
    </row>
    <row r="1176" spans="1:29" x14ac:dyDescent="0.45">
      <c r="A1176" s="1" t="s">
        <v>1673</v>
      </c>
      <c r="B1176" s="2" cm="1">
        <f t="array" ref="B1176:D1176">DATEVALUE(VLOOKUP(A1176,Raw_Data!A1175:D3175,{2,3,4},0))</f>
        <v>45580</v>
      </c>
      <c r="C1176" s="2">
        <v>45581</v>
      </c>
      <c r="D1176" s="2">
        <v>45583</v>
      </c>
      <c r="E1176" s="1" t="s">
        <v>2537</v>
      </c>
      <c r="F1176" s="1" t="s">
        <v>2609</v>
      </c>
      <c r="G1176" s="1" t="s">
        <v>116</v>
      </c>
      <c r="H1176" s="1" t="s">
        <v>128</v>
      </c>
      <c r="I1176" s="1" t="s">
        <v>231</v>
      </c>
      <c r="J1176" s="1">
        <v>3</v>
      </c>
      <c r="K1176" s="1">
        <v>500</v>
      </c>
      <c r="L1176" s="1">
        <f t="shared" si="164"/>
        <v>1500</v>
      </c>
      <c r="M1176" s="1" t="s">
        <v>56</v>
      </c>
      <c r="N1176" s="1" t="s">
        <v>30</v>
      </c>
      <c r="O1176" s="1" t="s">
        <v>31</v>
      </c>
      <c r="P1176" s="1" t="s">
        <v>85</v>
      </c>
      <c r="Q1176" s="1" t="s">
        <v>33</v>
      </c>
      <c r="R1176" s="1" t="s">
        <v>34</v>
      </c>
      <c r="S1176" s="1" t="s">
        <v>2620</v>
      </c>
      <c r="T1176" s="1">
        <v>2</v>
      </c>
      <c r="U1176" s="1" t="str">
        <f t="shared" si="162"/>
        <v>Keep</v>
      </c>
      <c r="V1176" s="1" t="str">
        <f t="shared" si="165"/>
        <v>Ok</v>
      </c>
      <c r="W1176" s="1" t="str">
        <f>IF(Raw_Data!K1176=0,"Missing","Valid")</f>
        <v>Valid</v>
      </c>
      <c r="X1176" s="3" t="str">
        <f t="shared" si="166"/>
        <v>OK</v>
      </c>
      <c r="Y1176" s="1" t="str">
        <f t="shared" si="167"/>
        <v>Ok</v>
      </c>
      <c r="Z1176" s="1" t="str">
        <f t="shared" si="168"/>
        <v>Ok</v>
      </c>
      <c r="AA1176" s="1">
        <f t="shared" si="163"/>
        <v>1500</v>
      </c>
      <c r="AB1176" s="1" t="str">
        <f t="shared" si="169"/>
        <v>ok</v>
      </c>
      <c r="AC1176" s="1" t="str">
        <f t="shared" si="170"/>
        <v>Not Returned</v>
      </c>
    </row>
    <row r="1177" spans="1:29" x14ac:dyDescent="0.45">
      <c r="A1177" s="1" t="s">
        <v>1674</v>
      </c>
      <c r="B1177" s="2" cm="1">
        <f t="array" ref="B1177:D1177">DATEVALUE(VLOOKUP(A1177,Raw_Data!A1176:D3176,{2,3,4},0))</f>
        <v>45440</v>
      </c>
      <c r="C1177" s="2">
        <v>45442</v>
      </c>
      <c r="D1177" s="2">
        <v>45447</v>
      </c>
      <c r="E1177" s="1" t="s">
        <v>2537</v>
      </c>
      <c r="F1177" s="1" t="s">
        <v>147</v>
      </c>
      <c r="G1177" s="1" t="s">
        <v>147</v>
      </c>
      <c r="H1177" s="1" t="s">
        <v>128</v>
      </c>
      <c r="I1177" s="1" t="s">
        <v>129</v>
      </c>
      <c r="J1177" s="1">
        <v>-1</v>
      </c>
      <c r="K1177" s="1">
        <v>2000</v>
      </c>
      <c r="L1177" s="1">
        <f t="shared" si="164"/>
        <v>-2000</v>
      </c>
      <c r="M1177" s="1" t="s">
        <v>63</v>
      </c>
      <c r="N1177" s="1" t="s">
        <v>30</v>
      </c>
      <c r="O1177" s="1" t="s">
        <v>44</v>
      </c>
      <c r="P1177" s="1" t="s">
        <v>85</v>
      </c>
      <c r="Q1177" s="1" t="s">
        <v>45</v>
      </c>
      <c r="R1177" s="1" t="s">
        <v>34</v>
      </c>
      <c r="S1177" s="1" t="s">
        <v>2620</v>
      </c>
      <c r="T1177" s="1">
        <v>5</v>
      </c>
      <c r="U1177" s="1" t="str">
        <f t="shared" si="162"/>
        <v>Keep</v>
      </c>
      <c r="V1177" s="1" t="str">
        <f t="shared" si="165"/>
        <v>Fix</v>
      </c>
      <c r="W1177" s="1" t="str">
        <f>IF(Raw_Data!K1177=0,"Missing","Valid")</f>
        <v>Valid</v>
      </c>
      <c r="X1177" s="3" t="str">
        <f t="shared" si="166"/>
        <v>OK</v>
      </c>
      <c r="Y1177" s="1" t="str">
        <f t="shared" si="167"/>
        <v>Ok</v>
      </c>
      <c r="Z1177" s="1" t="str">
        <f t="shared" si="168"/>
        <v>Ok</v>
      </c>
      <c r="AA1177" s="1">
        <f t="shared" si="163"/>
        <v>-2000</v>
      </c>
      <c r="AB1177" s="1" t="str">
        <f t="shared" si="169"/>
        <v>ok</v>
      </c>
      <c r="AC1177" s="1" t="str">
        <f t="shared" si="170"/>
        <v>Not Returned</v>
      </c>
    </row>
    <row r="1178" spans="1:29" x14ac:dyDescent="0.45">
      <c r="A1178" s="1" t="s">
        <v>1675</v>
      </c>
      <c r="B1178" s="2" cm="1">
        <f t="array" ref="B1178:D1178">DATEVALUE(VLOOKUP(A1178,Raw_Data!A1177:D3177,{2,3,4},0))</f>
        <v>45394</v>
      </c>
      <c r="C1178" s="2">
        <v>45394</v>
      </c>
      <c r="D1178" s="2">
        <v>45394</v>
      </c>
      <c r="E1178" s="1" t="s">
        <v>2568</v>
      </c>
      <c r="F1178" s="1" t="s">
        <v>2607</v>
      </c>
      <c r="G1178" s="1" t="s">
        <v>41</v>
      </c>
      <c r="H1178" s="1" t="s">
        <v>71</v>
      </c>
      <c r="I1178" s="1" t="s">
        <v>92</v>
      </c>
      <c r="J1178" s="1">
        <v>2</v>
      </c>
      <c r="K1178" s="1">
        <v>0</v>
      </c>
      <c r="L1178" s="1">
        <f t="shared" si="164"/>
        <v>0</v>
      </c>
      <c r="M1178" s="1" t="s">
        <v>63</v>
      </c>
      <c r="N1178" s="1" t="s">
        <v>57</v>
      </c>
      <c r="O1178" s="1" t="s">
        <v>31</v>
      </c>
      <c r="P1178" s="1" t="s">
        <v>32</v>
      </c>
      <c r="Q1178" s="1" t="s">
        <v>33</v>
      </c>
      <c r="R1178" s="1" t="s">
        <v>2620</v>
      </c>
      <c r="S1178" s="1" t="s">
        <v>2620</v>
      </c>
      <c r="T1178" s="1">
        <v>0</v>
      </c>
      <c r="U1178" s="1" t="str">
        <f t="shared" si="162"/>
        <v>Keep</v>
      </c>
      <c r="V1178" s="1" t="str">
        <f t="shared" si="165"/>
        <v>Ok</v>
      </c>
      <c r="W1178" s="1" t="str">
        <f>IF(Raw_Data!K1178=0,"Missing","Valid")</f>
        <v>Missing</v>
      </c>
      <c r="X1178" s="3" t="str">
        <f t="shared" si="166"/>
        <v>OK</v>
      </c>
      <c r="Y1178" s="1" t="str">
        <f t="shared" si="167"/>
        <v>Fix</v>
      </c>
      <c r="Z1178" s="1" t="str">
        <f t="shared" si="168"/>
        <v>Ok</v>
      </c>
      <c r="AA1178" s="1">
        <f t="shared" si="163"/>
        <v>0</v>
      </c>
      <c r="AB1178" s="1" t="str">
        <f t="shared" si="169"/>
        <v>ok</v>
      </c>
      <c r="AC1178" s="1" t="str">
        <f t="shared" si="170"/>
        <v>Not Returned</v>
      </c>
    </row>
    <row r="1179" spans="1:29" x14ac:dyDescent="0.45">
      <c r="A1179" s="1" t="s">
        <v>1676</v>
      </c>
      <c r="B1179" s="2" cm="1">
        <f t="array" ref="B1179:D1179">DATEVALUE(VLOOKUP(A1179,Raw_Data!A1178:D3178,{2,3,4},0))</f>
        <v>45298</v>
      </c>
      <c r="C1179" s="2">
        <v>45296</v>
      </c>
      <c r="D1179" s="2">
        <v>45303</v>
      </c>
      <c r="E1179" s="1" t="s">
        <v>2603</v>
      </c>
      <c r="F1179" s="1" t="s">
        <v>2609</v>
      </c>
      <c r="G1179" s="1" t="s">
        <v>116</v>
      </c>
      <c r="H1179" s="1" t="s">
        <v>128</v>
      </c>
      <c r="I1179" s="1" t="s">
        <v>231</v>
      </c>
      <c r="J1179" s="1">
        <v>-1</v>
      </c>
      <c r="K1179" s="1">
        <v>2000</v>
      </c>
      <c r="L1179" s="1">
        <f t="shared" si="164"/>
        <v>-2000</v>
      </c>
      <c r="M1179" s="1" t="s">
        <v>29</v>
      </c>
      <c r="N1179" s="1" t="s">
        <v>93</v>
      </c>
      <c r="O1179" s="1" t="s">
        <v>64</v>
      </c>
      <c r="P1179" s="1" t="s">
        <v>58</v>
      </c>
      <c r="Q1179" s="1" t="s">
        <v>33</v>
      </c>
      <c r="R1179" s="1" t="s">
        <v>34</v>
      </c>
      <c r="S1179" s="1" t="s">
        <v>2620</v>
      </c>
      <c r="T1179" s="1">
        <v>7</v>
      </c>
      <c r="U1179" s="1" t="str">
        <f t="shared" si="162"/>
        <v>Keep</v>
      </c>
      <c r="V1179" s="1" t="str">
        <f t="shared" si="165"/>
        <v>Fix</v>
      </c>
      <c r="W1179" s="1" t="str">
        <f>IF(Raw_Data!K1179=0,"Missing","Valid")</f>
        <v>Valid</v>
      </c>
      <c r="X1179" s="3" t="str">
        <f t="shared" si="166"/>
        <v>Dispatch Error</v>
      </c>
      <c r="Y1179" s="1" t="str">
        <f t="shared" si="167"/>
        <v>Ok</v>
      </c>
      <c r="Z1179" s="1" t="str">
        <f t="shared" si="168"/>
        <v>Ok</v>
      </c>
      <c r="AA1179" s="1">
        <f t="shared" si="163"/>
        <v>-2000</v>
      </c>
      <c r="AB1179" s="1" t="str">
        <f t="shared" si="169"/>
        <v>ok</v>
      </c>
      <c r="AC1179" s="1" t="str">
        <f t="shared" si="170"/>
        <v>Not Returned</v>
      </c>
    </row>
    <row r="1180" spans="1:29" x14ac:dyDescent="0.45">
      <c r="A1180" s="1" t="s">
        <v>1677</v>
      </c>
      <c r="B1180" s="2" cm="1">
        <f t="array" ref="B1180:D1180">DATEVALUE(VLOOKUP(A1180,Raw_Data!A1179:D3179,{2,3,4},0))</f>
        <v>45546</v>
      </c>
      <c r="C1180" s="2">
        <v>45544</v>
      </c>
      <c r="D1180" s="2">
        <v>45550</v>
      </c>
      <c r="E1180" s="1" t="s">
        <v>2549</v>
      </c>
      <c r="F1180" s="1" t="s">
        <v>53</v>
      </c>
      <c r="G1180" s="1" t="s">
        <v>54</v>
      </c>
      <c r="H1180" s="1" t="s">
        <v>128</v>
      </c>
      <c r="I1180" s="1" t="s">
        <v>169</v>
      </c>
      <c r="J1180" s="1">
        <v>0</v>
      </c>
      <c r="K1180" s="1">
        <v>2000</v>
      </c>
      <c r="L1180" s="1">
        <f t="shared" si="164"/>
        <v>0</v>
      </c>
      <c r="M1180" s="1" t="s">
        <v>29</v>
      </c>
      <c r="N1180" s="1" t="s">
        <v>57</v>
      </c>
      <c r="O1180" s="1" t="s">
        <v>31</v>
      </c>
      <c r="P1180" s="1" t="s">
        <v>32</v>
      </c>
      <c r="Q1180" s="1" t="s">
        <v>45</v>
      </c>
      <c r="R1180" s="1" t="s">
        <v>34</v>
      </c>
      <c r="S1180" s="1" t="s">
        <v>2620</v>
      </c>
      <c r="T1180" s="1">
        <v>6</v>
      </c>
      <c r="U1180" s="1" t="str">
        <f t="shared" si="162"/>
        <v>Keep</v>
      </c>
      <c r="V1180" s="1" t="str">
        <f t="shared" si="165"/>
        <v>Fix</v>
      </c>
      <c r="W1180" s="1" t="str">
        <f>IF(Raw_Data!K1180=0,"Missing","Valid")</f>
        <v>Valid</v>
      </c>
      <c r="X1180" s="3" t="str">
        <f t="shared" si="166"/>
        <v>Dispatch Error</v>
      </c>
      <c r="Y1180" s="1" t="str">
        <f t="shared" si="167"/>
        <v>Ok</v>
      </c>
      <c r="Z1180" s="1" t="str">
        <f t="shared" si="168"/>
        <v>Ok</v>
      </c>
      <c r="AA1180" s="1">
        <f t="shared" si="163"/>
        <v>0</v>
      </c>
      <c r="AB1180" s="1" t="str">
        <f t="shared" si="169"/>
        <v>ok</v>
      </c>
      <c r="AC1180" s="1" t="str">
        <f t="shared" si="170"/>
        <v>Not Returned</v>
      </c>
    </row>
    <row r="1181" spans="1:29" x14ac:dyDescent="0.45">
      <c r="A1181" s="1" t="s">
        <v>1678</v>
      </c>
      <c r="B1181" s="2" cm="1">
        <f t="array" ref="B1181:D1181">DATEVALUE(VLOOKUP(A1181,Raw_Data!A1180:D3180,{2,3,4},0))</f>
        <v>45364</v>
      </c>
      <c r="C1181" s="2">
        <v>45362</v>
      </c>
      <c r="D1181" s="2">
        <v>45365</v>
      </c>
      <c r="E1181" s="1" t="s">
        <v>2552</v>
      </c>
      <c r="F1181" s="1" t="s">
        <v>2606</v>
      </c>
      <c r="G1181" s="1" t="s">
        <v>26</v>
      </c>
      <c r="H1181" s="1" t="s">
        <v>27</v>
      </c>
      <c r="I1181" s="1" t="s">
        <v>28</v>
      </c>
      <c r="J1181" s="1">
        <v>1</v>
      </c>
      <c r="K1181" s="1">
        <v>2000</v>
      </c>
      <c r="L1181" s="1">
        <f t="shared" si="164"/>
        <v>2000</v>
      </c>
      <c r="M1181" s="1" t="s">
        <v>2619</v>
      </c>
      <c r="N1181" s="1" t="s">
        <v>57</v>
      </c>
      <c r="O1181" s="1" t="s">
        <v>31</v>
      </c>
      <c r="P1181" s="1" t="s">
        <v>32</v>
      </c>
      <c r="Q1181" s="1" t="s">
        <v>45</v>
      </c>
      <c r="R1181" s="1" t="s">
        <v>34</v>
      </c>
      <c r="S1181" s="1" t="s">
        <v>2620</v>
      </c>
      <c r="T1181" s="1">
        <v>3</v>
      </c>
      <c r="U1181" s="1" t="str">
        <f t="shared" si="162"/>
        <v>Keep</v>
      </c>
      <c r="V1181" s="1" t="str">
        <f t="shared" si="165"/>
        <v>Ok</v>
      </c>
      <c r="W1181" s="1" t="str">
        <f>IF(Raw_Data!K1181=0,"Missing","Valid")</f>
        <v>Valid</v>
      </c>
      <c r="X1181" s="3" t="str">
        <f t="shared" si="166"/>
        <v>Dispatch Error</v>
      </c>
      <c r="Y1181" s="1" t="str">
        <f t="shared" si="167"/>
        <v>Ok</v>
      </c>
      <c r="Z1181" s="1" t="str">
        <f t="shared" si="168"/>
        <v>Ok</v>
      </c>
      <c r="AA1181" s="1">
        <f t="shared" si="163"/>
        <v>2000</v>
      </c>
      <c r="AB1181" s="1" t="str">
        <f t="shared" si="169"/>
        <v>ok</v>
      </c>
      <c r="AC1181" s="1" t="str">
        <f t="shared" si="170"/>
        <v>Not Returned</v>
      </c>
    </row>
    <row r="1182" spans="1:29" x14ac:dyDescent="0.45">
      <c r="A1182" s="1" t="s">
        <v>1679</v>
      </c>
      <c r="B1182" s="2" cm="1">
        <f t="array" ref="B1182:D1182">DATEVALUE(VLOOKUP(A1182,Raw_Data!A1181:D3181,{2,3,4},0))</f>
        <v>45581</v>
      </c>
      <c r="C1182" s="2">
        <v>45581</v>
      </c>
      <c r="D1182" s="2">
        <v>45586</v>
      </c>
      <c r="E1182" s="1" t="s">
        <v>2568</v>
      </c>
      <c r="F1182" s="1" t="s">
        <v>69</v>
      </c>
      <c r="G1182" s="1" t="s">
        <v>70</v>
      </c>
      <c r="H1182" s="1" t="s">
        <v>128</v>
      </c>
      <c r="I1182" s="1" t="s">
        <v>129</v>
      </c>
      <c r="J1182" s="1">
        <v>2</v>
      </c>
      <c r="K1182" s="1">
        <v>2000</v>
      </c>
      <c r="L1182" s="1">
        <f t="shared" si="164"/>
        <v>4000</v>
      </c>
      <c r="M1182" s="1" t="s">
        <v>63</v>
      </c>
      <c r="N1182" s="1" t="s">
        <v>30</v>
      </c>
      <c r="O1182" s="1" t="s">
        <v>44</v>
      </c>
      <c r="P1182" s="1" t="s">
        <v>85</v>
      </c>
      <c r="Q1182" s="1" t="s">
        <v>45</v>
      </c>
      <c r="R1182" s="1" t="s">
        <v>34</v>
      </c>
      <c r="S1182" s="1" t="s">
        <v>2620</v>
      </c>
      <c r="T1182" s="1">
        <v>5</v>
      </c>
      <c r="U1182" s="1" t="str">
        <f t="shared" si="162"/>
        <v>Keep</v>
      </c>
      <c r="V1182" s="1" t="str">
        <f t="shared" si="165"/>
        <v>Ok</v>
      </c>
      <c r="W1182" s="1" t="str">
        <f>IF(Raw_Data!K1182=0,"Missing","Valid")</f>
        <v>Valid</v>
      </c>
      <c r="X1182" s="3" t="str">
        <f t="shared" si="166"/>
        <v>OK</v>
      </c>
      <c r="Y1182" s="1" t="str">
        <f t="shared" si="167"/>
        <v>Ok</v>
      </c>
      <c r="Z1182" s="1" t="str">
        <f t="shared" si="168"/>
        <v>Ok</v>
      </c>
      <c r="AA1182" s="1">
        <f t="shared" si="163"/>
        <v>4000</v>
      </c>
      <c r="AB1182" s="1" t="str">
        <f t="shared" si="169"/>
        <v>ok</v>
      </c>
      <c r="AC1182" s="1" t="str">
        <f t="shared" si="170"/>
        <v>Not Returned</v>
      </c>
    </row>
    <row r="1183" spans="1:29" x14ac:dyDescent="0.45">
      <c r="A1183" s="1" t="s">
        <v>1680</v>
      </c>
      <c r="B1183" s="2" cm="1">
        <f t="array" ref="B1183:D1183">DATEVALUE(VLOOKUP(A1183,Raw_Data!A1182:D3182,{2,3,4},0))</f>
        <v>45406</v>
      </c>
      <c r="C1183" s="2">
        <v>45407</v>
      </c>
      <c r="D1183" s="2">
        <v>45411</v>
      </c>
      <c r="E1183" s="1" t="s">
        <v>2555</v>
      </c>
      <c r="F1183" s="1" t="s">
        <v>53</v>
      </c>
      <c r="G1183" s="1" t="s">
        <v>54</v>
      </c>
      <c r="H1183" s="1" t="s">
        <v>27</v>
      </c>
      <c r="I1183" s="1" t="s">
        <v>55</v>
      </c>
      <c r="J1183" s="1">
        <v>-1</v>
      </c>
      <c r="K1183" s="1">
        <v>500</v>
      </c>
      <c r="L1183" s="1">
        <f t="shared" si="164"/>
        <v>-500</v>
      </c>
      <c r="M1183" s="1" t="s">
        <v>2619</v>
      </c>
      <c r="N1183" s="1" t="s">
        <v>57</v>
      </c>
      <c r="O1183" s="1" t="s">
        <v>31</v>
      </c>
      <c r="P1183" s="1" t="s">
        <v>32</v>
      </c>
      <c r="Q1183" s="1" t="s">
        <v>45</v>
      </c>
      <c r="R1183" s="1" t="s">
        <v>46</v>
      </c>
      <c r="S1183" s="1" t="s">
        <v>254</v>
      </c>
      <c r="T1183" s="1">
        <v>4</v>
      </c>
      <c r="U1183" s="1" t="str">
        <f t="shared" si="162"/>
        <v>Keep</v>
      </c>
      <c r="V1183" s="1" t="str">
        <f t="shared" si="165"/>
        <v>Fix</v>
      </c>
      <c r="W1183" s="1" t="str">
        <f>IF(Raw_Data!K1183=0,"Missing","Valid")</f>
        <v>Valid</v>
      </c>
      <c r="X1183" s="3" t="str">
        <f t="shared" si="166"/>
        <v>OK</v>
      </c>
      <c r="Y1183" s="1" t="str">
        <f t="shared" si="167"/>
        <v>Ok</v>
      </c>
      <c r="Z1183" s="1" t="str">
        <f t="shared" si="168"/>
        <v>Ok</v>
      </c>
      <c r="AA1183" s="1">
        <f t="shared" si="163"/>
        <v>-500</v>
      </c>
      <c r="AB1183" s="1" t="str">
        <f t="shared" si="169"/>
        <v>ok</v>
      </c>
      <c r="AC1183" s="1" t="str">
        <f t="shared" si="170"/>
        <v>Damaged</v>
      </c>
    </row>
    <row r="1184" spans="1:29" x14ac:dyDescent="0.45">
      <c r="A1184" s="1" t="s">
        <v>1681</v>
      </c>
      <c r="B1184" s="2" cm="1">
        <f t="array" ref="B1184:D1184">DATEVALUE(VLOOKUP(A1184,Raw_Data!A1183:D3183,{2,3,4},0))</f>
        <v>45469</v>
      </c>
      <c r="C1184" s="2">
        <v>45472</v>
      </c>
      <c r="D1184" s="2">
        <v>45477</v>
      </c>
      <c r="E1184" s="1" t="s">
        <v>2548</v>
      </c>
      <c r="F1184" s="1" t="s">
        <v>2606</v>
      </c>
      <c r="G1184" s="1" t="s">
        <v>26</v>
      </c>
      <c r="H1184" s="1" t="s">
        <v>27</v>
      </c>
      <c r="I1184" s="1" t="s">
        <v>55</v>
      </c>
      <c r="J1184" s="1">
        <v>1</v>
      </c>
      <c r="K1184" s="1">
        <v>100</v>
      </c>
      <c r="L1184" s="1">
        <f t="shared" si="164"/>
        <v>100</v>
      </c>
      <c r="M1184" s="1" t="s">
        <v>2619</v>
      </c>
      <c r="N1184" s="1" t="s">
        <v>57</v>
      </c>
      <c r="O1184" s="1" t="s">
        <v>79</v>
      </c>
      <c r="P1184" s="1" t="s">
        <v>85</v>
      </c>
      <c r="Q1184" s="1" t="s">
        <v>33</v>
      </c>
      <c r="R1184" s="1" t="s">
        <v>46</v>
      </c>
      <c r="S1184" s="1" t="s">
        <v>245</v>
      </c>
      <c r="T1184" s="1">
        <v>5</v>
      </c>
      <c r="U1184" s="1" t="str">
        <f t="shared" si="162"/>
        <v>Keep</v>
      </c>
      <c r="V1184" s="1" t="str">
        <f t="shared" si="165"/>
        <v>Ok</v>
      </c>
      <c r="W1184" s="1" t="str">
        <f>IF(Raw_Data!K1184=0,"Missing","Valid")</f>
        <v>Valid</v>
      </c>
      <c r="X1184" s="3" t="str">
        <f t="shared" si="166"/>
        <v>OK</v>
      </c>
      <c r="Y1184" s="1" t="str">
        <f t="shared" si="167"/>
        <v>Ok</v>
      </c>
      <c r="Z1184" s="1" t="str">
        <f t="shared" si="168"/>
        <v>Ok</v>
      </c>
      <c r="AA1184" s="1">
        <f t="shared" si="163"/>
        <v>100</v>
      </c>
      <c r="AB1184" s="1" t="str">
        <f t="shared" si="169"/>
        <v>ok</v>
      </c>
      <c r="AC1184" s="1" t="str">
        <f t="shared" si="170"/>
        <v>Wrong Item</v>
      </c>
    </row>
    <row r="1185" spans="1:29" x14ac:dyDescent="0.45">
      <c r="A1185" s="1" t="s">
        <v>1682</v>
      </c>
      <c r="B1185" s="2" cm="1">
        <f t="array" ref="B1185:D1185">DATEVALUE(VLOOKUP(A1185,Raw_Data!A1184:D3184,{2,3,4},0))</f>
        <v>45654</v>
      </c>
      <c r="C1185" s="2">
        <v>45654</v>
      </c>
      <c r="D1185" s="2">
        <v>45661</v>
      </c>
      <c r="E1185" s="1" t="s">
        <v>2541</v>
      </c>
      <c r="F1185" s="1" t="s">
        <v>168</v>
      </c>
      <c r="G1185" s="1" t="s">
        <v>41</v>
      </c>
      <c r="H1185" s="1" t="s">
        <v>71</v>
      </c>
      <c r="I1185" s="1" t="s">
        <v>117</v>
      </c>
      <c r="J1185" s="1">
        <v>3</v>
      </c>
      <c r="K1185" s="1">
        <v>2000</v>
      </c>
      <c r="L1185" s="1">
        <f t="shared" si="164"/>
        <v>6000</v>
      </c>
      <c r="M1185" s="1" t="s">
        <v>63</v>
      </c>
      <c r="N1185" s="1" t="s">
        <v>93</v>
      </c>
      <c r="O1185" s="1" t="s">
        <v>44</v>
      </c>
      <c r="P1185" s="1" t="s">
        <v>58</v>
      </c>
      <c r="Q1185" s="1" t="s">
        <v>45</v>
      </c>
      <c r="R1185" s="1" t="s">
        <v>34</v>
      </c>
      <c r="S1185" s="1" t="s">
        <v>2620</v>
      </c>
      <c r="T1185" s="1">
        <v>7</v>
      </c>
      <c r="U1185" s="1" t="str">
        <f t="shared" si="162"/>
        <v>Keep</v>
      </c>
      <c r="V1185" s="1" t="str">
        <f t="shared" si="165"/>
        <v>Ok</v>
      </c>
      <c r="W1185" s="1" t="str">
        <f>IF(Raw_Data!K1185=0,"Missing","Valid")</f>
        <v>Valid</v>
      </c>
      <c r="X1185" s="3" t="str">
        <f t="shared" si="166"/>
        <v>OK</v>
      </c>
      <c r="Y1185" s="1" t="str">
        <f t="shared" si="167"/>
        <v>Ok</v>
      </c>
      <c r="Z1185" s="1" t="str">
        <f t="shared" si="168"/>
        <v>Ok</v>
      </c>
      <c r="AA1185" s="1">
        <f t="shared" si="163"/>
        <v>6000</v>
      </c>
      <c r="AB1185" s="1" t="str">
        <f t="shared" si="169"/>
        <v>ok</v>
      </c>
      <c r="AC1185" s="1" t="str">
        <f t="shared" si="170"/>
        <v>Not Returned</v>
      </c>
    </row>
    <row r="1186" spans="1:29" x14ac:dyDescent="0.45">
      <c r="A1186" s="1" t="s">
        <v>1683</v>
      </c>
      <c r="B1186" s="2" cm="1">
        <f t="array" ref="B1186:D1186">DATEVALUE(VLOOKUP(A1186,Raw_Data!A1185:D3185,{2,3,4},0))</f>
        <v>45331</v>
      </c>
      <c r="C1186" s="2">
        <v>45329</v>
      </c>
      <c r="D1186" s="2">
        <v>45334</v>
      </c>
      <c r="E1186" s="1" t="s">
        <v>2599</v>
      </c>
      <c r="F1186" s="1" t="s">
        <v>53</v>
      </c>
      <c r="G1186" s="1" t="s">
        <v>54</v>
      </c>
      <c r="H1186" s="1" t="s">
        <v>128</v>
      </c>
      <c r="I1186" s="1" t="s">
        <v>129</v>
      </c>
      <c r="J1186" s="1">
        <v>0</v>
      </c>
      <c r="K1186" s="1">
        <v>2000</v>
      </c>
      <c r="L1186" s="1">
        <f t="shared" si="164"/>
        <v>0</v>
      </c>
      <c r="M1186" s="1" t="s">
        <v>63</v>
      </c>
      <c r="N1186" s="1" t="s">
        <v>30</v>
      </c>
      <c r="O1186" s="1" t="s">
        <v>31</v>
      </c>
      <c r="P1186" s="1" t="s">
        <v>85</v>
      </c>
      <c r="Q1186" s="1" t="s">
        <v>45</v>
      </c>
      <c r="R1186" s="1" t="s">
        <v>46</v>
      </c>
      <c r="S1186" s="1" t="s">
        <v>245</v>
      </c>
      <c r="T1186" s="1">
        <v>5</v>
      </c>
      <c r="U1186" s="1" t="str">
        <f t="shared" si="162"/>
        <v>Keep</v>
      </c>
      <c r="V1186" s="1" t="str">
        <f t="shared" si="165"/>
        <v>Fix</v>
      </c>
      <c r="W1186" s="1" t="str">
        <f>IF(Raw_Data!K1186=0,"Missing","Valid")</f>
        <v>Valid</v>
      </c>
      <c r="X1186" s="3" t="str">
        <f t="shared" si="166"/>
        <v>Dispatch Error</v>
      </c>
      <c r="Y1186" s="1" t="str">
        <f t="shared" si="167"/>
        <v>Ok</v>
      </c>
      <c r="Z1186" s="1" t="str">
        <f t="shared" si="168"/>
        <v>Ok</v>
      </c>
      <c r="AA1186" s="1">
        <f t="shared" si="163"/>
        <v>0</v>
      </c>
      <c r="AB1186" s="1" t="str">
        <f t="shared" si="169"/>
        <v>ok</v>
      </c>
      <c r="AC1186" s="1" t="str">
        <f t="shared" si="170"/>
        <v>Wrong Item</v>
      </c>
    </row>
    <row r="1187" spans="1:29" x14ac:dyDescent="0.45">
      <c r="A1187" s="1" t="s">
        <v>1684</v>
      </c>
      <c r="B1187" s="2" cm="1">
        <f t="array" ref="B1187:D1187">DATEVALUE(VLOOKUP(A1187,Raw_Data!A1186:D3186,{2,3,4},0))</f>
        <v>45353</v>
      </c>
      <c r="C1187" s="2">
        <v>45352</v>
      </c>
      <c r="D1187" s="2">
        <v>45357</v>
      </c>
      <c r="E1187" s="1" t="s">
        <v>2605</v>
      </c>
      <c r="F1187" s="1" t="s">
        <v>2607</v>
      </c>
      <c r="G1187" s="1" t="s">
        <v>41</v>
      </c>
      <c r="H1187" s="1" t="s">
        <v>71</v>
      </c>
      <c r="I1187" s="1" t="s">
        <v>117</v>
      </c>
      <c r="J1187" s="1">
        <v>1</v>
      </c>
      <c r="K1187" s="1">
        <v>0</v>
      </c>
      <c r="L1187" s="1">
        <f t="shared" si="164"/>
        <v>0</v>
      </c>
      <c r="M1187" s="1" t="s">
        <v>63</v>
      </c>
      <c r="N1187" s="1" t="s">
        <v>57</v>
      </c>
      <c r="O1187" s="1" t="s">
        <v>31</v>
      </c>
      <c r="P1187" s="1" t="s">
        <v>85</v>
      </c>
      <c r="Q1187" s="1" t="s">
        <v>45</v>
      </c>
      <c r="R1187" s="1" t="s">
        <v>46</v>
      </c>
      <c r="S1187" s="1" t="s">
        <v>2621</v>
      </c>
      <c r="T1187" s="1">
        <v>5</v>
      </c>
      <c r="U1187" s="1" t="str">
        <f t="shared" si="162"/>
        <v>Keep</v>
      </c>
      <c r="V1187" s="1" t="str">
        <f t="shared" si="165"/>
        <v>Ok</v>
      </c>
      <c r="W1187" s="1" t="str">
        <f>IF(Raw_Data!K1187=0,"Missing","Valid")</f>
        <v>Missing</v>
      </c>
      <c r="X1187" s="3" t="str">
        <f t="shared" si="166"/>
        <v>Dispatch Error</v>
      </c>
      <c r="Y1187" s="1" t="str">
        <f t="shared" si="167"/>
        <v>Fix</v>
      </c>
      <c r="Z1187" s="1" t="str">
        <f t="shared" si="168"/>
        <v>Ok</v>
      </c>
      <c r="AA1187" s="1">
        <f t="shared" si="163"/>
        <v>0</v>
      </c>
      <c r="AB1187" s="1" t="str">
        <f t="shared" si="169"/>
        <v>ok</v>
      </c>
      <c r="AC1187" s="1" t="str">
        <f t="shared" si="170"/>
        <v>Unknwon</v>
      </c>
    </row>
    <row r="1188" spans="1:29" x14ac:dyDescent="0.45">
      <c r="A1188" s="1" t="s">
        <v>1685</v>
      </c>
      <c r="B1188" s="2" cm="1">
        <f t="array" ref="B1188:D1188">DATEVALUE(VLOOKUP(A1188,Raw_Data!A1187:D3187,{2,3,4},0))</f>
        <v>45484</v>
      </c>
      <c r="C1188" s="2">
        <v>45487</v>
      </c>
      <c r="D1188" s="2">
        <v>45493</v>
      </c>
      <c r="E1188" s="1" t="s">
        <v>2578</v>
      </c>
      <c r="F1188" s="1" t="s">
        <v>147</v>
      </c>
      <c r="G1188" s="1" t="s">
        <v>147</v>
      </c>
      <c r="H1188" s="1" t="s">
        <v>71</v>
      </c>
      <c r="I1188" s="1" t="s">
        <v>117</v>
      </c>
      <c r="J1188" s="1">
        <v>-1</v>
      </c>
      <c r="K1188" s="1">
        <v>500</v>
      </c>
      <c r="L1188" s="1">
        <f t="shared" si="164"/>
        <v>-500</v>
      </c>
      <c r="M1188" s="1" t="s">
        <v>56</v>
      </c>
      <c r="N1188" s="1" t="s">
        <v>30</v>
      </c>
      <c r="O1188" s="1" t="s">
        <v>31</v>
      </c>
      <c r="P1188" s="1" t="s">
        <v>85</v>
      </c>
      <c r="Q1188" s="1" t="s">
        <v>33</v>
      </c>
      <c r="R1188" s="1" t="s">
        <v>34</v>
      </c>
      <c r="S1188" s="1" t="s">
        <v>2620</v>
      </c>
      <c r="T1188" s="1">
        <v>6</v>
      </c>
      <c r="U1188" s="1" t="str">
        <f t="shared" si="162"/>
        <v>Keep</v>
      </c>
      <c r="V1188" s="1" t="str">
        <f t="shared" si="165"/>
        <v>Fix</v>
      </c>
      <c r="W1188" s="1" t="str">
        <f>IF(Raw_Data!K1188=0,"Missing","Valid")</f>
        <v>Valid</v>
      </c>
      <c r="X1188" s="3" t="str">
        <f t="shared" si="166"/>
        <v>OK</v>
      </c>
      <c r="Y1188" s="1" t="str">
        <f t="shared" si="167"/>
        <v>Ok</v>
      </c>
      <c r="Z1188" s="1" t="str">
        <f t="shared" si="168"/>
        <v>Ok</v>
      </c>
      <c r="AA1188" s="1">
        <f t="shared" si="163"/>
        <v>-500</v>
      </c>
      <c r="AB1188" s="1" t="str">
        <f t="shared" si="169"/>
        <v>ok</v>
      </c>
      <c r="AC1188" s="1" t="str">
        <f t="shared" si="170"/>
        <v>Not Returned</v>
      </c>
    </row>
    <row r="1189" spans="1:29" x14ac:dyDescent="0.45">
      <c r="A1189" s="1" t="s">
        <v>1686</v>
      </c>
      <c r="B1189" s="2" cm="1">
        <f t="array" ref="B1189:D1189">DATEVALUE(VLOOKUP(A1189,Raw_Data!A1188:D3188,{2,3,4},0))</f>
        <v>45361</v>
      </c>
      <c r="C1189" s="2">
        <v>45360</v>
      </c>
      <c r="D1189" s="2">
        <v>45359</v>
      </c>
      <c r="E1189" s="1" t="s">
        <v>2569</v>
      </c>
      <c r="F1189" s="1" t="s">
        <v>147</v>
      </c>
      <c r="G1189" s="1" t="s">
        <v>147</v>
      </c>
      <c r="H1189" s="1" t="s">
        <v>71</v>
      </c>
      <c r="I1189" s="1" t="s">
        <v>117</v>
      </c>
      <c r="J1189" s="1">
        <v>-1</v>
      </c>
      <c r="K1189" s="1">
        <v>0</v>
      </c>
      <c r="L1189" s="1">
        <f t="shared" si="164"/>
        <v>0</v>
      </c>
      <c r="M1189" s="1" t="s">
        <v>2619</v>
      </c>
      <c r="N1189" s="1" t="s">
        <v>30</v>
      </c>
      <c r="O1189" s="1" t="s">
        <v>79</v>
      </c>
      <c r="P1189" s="1" t="s">
        <v>85</v>
      </c>
      <c r="Q1189" s="1" t="s">
        <v>45</v>
      </c>
      <c r="R1189" s="1" t="s">
        <v>2620</v>
      </c>
      <c r="S1189" s="1" t="s">
        <v>2620</v>
      </c>
      <c r="T1189" s="1">
        <v>-1</v>
      </c>
      <c r="U1189" s="1" t="str">
        <f t="shared" si="162"/>
        <v>Keep</v>
      </c>
      <c r="V1189" s="1" t="str">
        <f t="shared" si="165"/>
        <v>Fix</v>
      </c>
      <c r="W1189" s="1" t="str">
        <f>IF(Raw_Data!K1189=0,"Missing","Valid")</f>
        <v>Missing</v>
      </c>
      <c r="X1189" s="3" t="str">
        <f t="shared" si="166"/>
        <v>Dispatch Error</v>
      </c>
      <c r="Y1189" s="1" t="str">
        <f t="shared" si="167"/>
        <v>Fix</v>
      </c>
      <c r="Z1189" s="1" t="str">
        <f t="shared" si="168"/>
        <v>Ok</v>
      </c>
      <c r="AA1189" s="1">
        <f t="shared" si="163"/>
        <v>0</v>
      </c>
      <c r="AB1189" s="1" t="str">
        <f t="shared" si="169"/>
        <v>ok</v>
      </c>
      <c r="AC1189" s="1" t="str">
        <f t="shared" si="170"/>
        <v>Not Returned</v>
      </c>
    </row>
    <row r="1190" spans="1:29" x14ac:dyDescent="0.45">
      <c r="A1190" s="1" t="s">
        <v>1687</v>
      </c>
      <c r="B1190" s="2" cm="1">
        <f t="array" ref="B1190:D1190">DATEVALUE(VLOOKUP(A1190,Raw_Data!A1189:D3189,{2,3,4},0))</f>
        <v>45334</v>
      </c>
      <c r="C1190" s="2">
        <v>45332</v>
      </c>
      <c r="D1190" s="2">
        <v>45335</v>
      </c>
      <c r="E1190" s="1" t="s">
        <v>2604</v>
      </c>
      <c r="F1190" s="1" t="s">
        <v>147</v>
      </c>
      <c r="G1190" s="1" t="s">
        <v>147</v>
      </c>
      <c r="H1190" s="1" t="s">
        <v>27</v>
      </c>
      <c r="I1190" s="1" t="s">
        <v>28</v>
      </c>
      <c r="J1190" s="1">
        <v>2</v>
      </c>
      <c r="K1190" s="1">
        <v>100</v>
      </c>
      <c r="L1190" s="1">
        <f t="shared" si="164"/>
        <v>200</v>
      </c>
      <c r="M1190" s="1" t="s">
        <v>2619</v>
      </c>
      <c r="N1190" s="1" t="s">
        <v>30</v>
      </c>
      <c r="O1190" s="1" t="s">
        <v>31</v>
      </c>
      <c r="P1190" s="1" t="s">
        <v>32</v>
      </c>
      <c r="Q1190" s="1" t="s">
        <v>45</v>
      </c>
      <c r="R1190" s="1" t="s">
        <v>34</v>
      </c>
      <c r="S1190" s="1" t="s">
        <v>2620</v>
      </c>
      <c r="T1190" s="1">
        <v>3</v>
      </c>
      <c r="U1190" s="1" t="str">
        <f t="shared" si="162"/>
        <v>Keep</v>
      </c>
      <c r="V1190" s="1" t="str">
        <f t="shared" si="165"/>
        <v>Ok</v>
      </c>
      <c r="W1190" s="1" t="str">
        <f>IF(Raw_Data!K1190=0,"Missing","Valid")</f>
        <v>Valid</v>
      </c>
      <c r="X1190" s="3" t="str">
        <f t="shared" si="166"/>
        <v>Dispatch Error</v>
      </c>
      <c r="Y1190" s="1" t="str">
        <f t="shared" si="167"/>
        <v>Ok</v>
      </c>
      <c r="Z1190" s="1" t="str">
        <f t="shared" si="168"/>
        <v>Ok</v>
      </c>
      <c r="AA1190" s="1">
        <f t="shared" si="163"/>
        <v>200</v>
      </c>
      <c r="AB1190" s="1" t="str">
        <f t="shared" si="169"/>
        <v>ok</v>
      </c>
      <c r="AC1190" s="1" t="str">
        <f t="shared" si="170"/>
        <v>Not Returned</v>
      </c>
    </row>
    <row r="1191" spans="1:29" x14ac:dyDescent="0.45">
      <c r="A1191" s="1" t="s">
        <v>1688</v>
      </c>
      <c r="B1191" s="2" cm="1">
        <f t="array" ref="B1191:D1191">DATEVALUE(VLOOKUP(A1191,Raw_Data!A1190:D3190,{2,3,4},0))</f>
        <v>45349</v>
      </c>
      <c r="C1191" s="2">
        <v>45347</v>
      </c>
      <c r="D1191" s="2">
        <v>45347</v>
      </c>
      <c r="E1191" s="1" t="s">
        <v>2585</v>
      </c>
      <c r="F1191" s="1" t="s">
        <v>2606</v>
      </c>
      <c r="G1191" s="1" t="s">
        <v>26</v>
      </c>
      <c r="H1191" s="1" t="s">
        <v>42</v>
      </c>
      <c r="I1191" s="1" t="s">
        <v>78</v>
      </c>
      <c r="J1191" s="1">
        <v>2</v>
      </c>
      <c r="K1191" s="1">
        <v>500</v>
      </c>
      <c r="L1191" s="1">
        <f t="shared" si="164"/>
        <v>1000</v>
      </c>
      <c r="M1191" s="1" t="s">
        <v>29</v>
      </c>
      <c r="N1191" s="1" t="s">
        <v>57</v>
      </c>
      <c r="O1191" s="1" t="s">
        <v>44</v>
      </c>
      <c r="P1191" s="1" t="s">
        <v>58</v>
      </c>
      <c r="Q1191" s="1" t="s">
        <v>45</v>
      </c>
      <c r="R1191" s="1" t="s">
        <v>2620</v>
      </c>
      <c r="S1191" s="1" t="s">
        <v>2620</v>
      </c>
      <c r="T1191" s="1">
        <v>0</v>
      </c>
      <c r="U1191" s="1" t="str">
        <f t="shared" si="162"/>
        <v>Keep</v>
      </c>
      <c r="V1191" s="1" t="str">
        <f t="shared" si="165"/>
        <v>Ok</v>
      </c>
      <c r="W1191" s="1" t="str">
        <f>IF(Raw_Data!K1191=0,"Missing","Valid")</f>
        <v>Valid</v>
      </c>
      <c r="X1191" s="3" t="str">
        <f t="shared" si="166"/>
        <v>Dispatch Error</v>
      </c>
      <c r="Y1191" s="1" t="str">
        <f t="shared" si="167"/>
        <v>Ok</v>
      </c>
      <c r="Z1191" s="1" t="str">
        <f t="shared" si="168"/>
        <v>Ok</v>
      </c>
      <c r="AA1191" s="1">
        <f t="shared" si="163"/>
        <v>1000</v>
      </c>
      <c r="AB1191" s="1" t="str">
        <f t="shared" si="169"/>
        <v>ok</v>
      </c>
      <c r="AC1191" s="1" t="str">
        <f t="shared" si="170"/>
        <v>Not Returned</v>
      </c>
    </row>
    <row r="1192" spans="1:29" x14ac:dyDescent="0.45">
      <c r="A1192" s="1" t="s">
        <v>1689</v>
      </c>
      <c r="B1192" s="2" cm="1">
        <f t="array" ref="B1192:D1192">DATEVALUE(VLOOKUP(A1192,Raw_Data!A1191:D3191,{2,3,4},0))</f>
        <v>45619</v>
      </c>
      <c r="C1192" s="2">
        <v>45619</v>
      </c>
      <c r="D1192" s="2">
        <v>45624</v>
      </c>
      <c r="E1192" s="1" t="s">
        <v>2585</v>
      </c>
      <c r="F1192" s="1" t="s">
        <v>147</v>
      </c>
      <c r="G1192" s="1" t="s">
        <v>147</v>
      </c>
      <c r="H1192" s="1" t="s">
        <v>42</v>
      </c>
      <c r="I1192" s="1" t="s">
        <v>122</v>
      </c>
      <c r="J1192" s="1">
        <v>1</v>
      </c>
      <c r="K1192" s="1">
        <v>1000</v>
      </c>
      <c r="L1192" s="1">
        <f t="shared" si="164"/>
        <v>1000</v>
      </c>
      <c r="M1192" s="1" t="s">
        <v>56</v>
      </c>
      <c r="N1192" s="1" t="s">
        <v>93</v>
      </c>
      <c r="O1192" s="1" t="s">
        <v>44</v>
      </c>
      <c r="P1192" s="1" t="s">
        <v>85</v>
      </c>
      <c r="Q1192" s="1" t="s">
        <v>33</v>
      </c>
      <c r="R1192" s="1" t="s">
        <v>46</v>
      </c>
      <c r="S1192" s="1" t="s">
        <v>245</v>
      </c>
      <c r="T1192" s="1">
        <v>5</v>
      </c>
      <c r="U1192" s="1" t="str">
        <f t="shared" si="162"/>
        <v>Keep</v>
      </c>
      <c r="V1192" s="1" t="str">
        <f t="shared" si="165"/>
        <v>Ok</v>
      </c>
      <c r="W1192" s="1" t="str">
        <f>IF(Raw_Data!K1192=0,"Missing","Valid")</f>
        <v>Valid</v>
      </c>
      <c r="X1192" s="3" t="str">
        <f t="shared" si="166"/>
        <v>OK</v>
      </c>
      <c r="Y1192" s="1" t="str">
        <f t="shared" si="167"/>
        <v>Ok</v>
      </c>
      <c r="Z1192" s="1" t="str">
        <f t="shared" si="168"/>
        <v>Ok</v>
      </c>
      <c r="AA1192" s="1">
        <f t="shared" si="163"/>
        <v>1000</v>
      </c>
      <c r="AB1192" s="1" t="str">
        <f t="shared" si="169"/>
        <v>ok</v>
      </c>
      <c r="AC1192" s="1" t="str">
        <f t="shared" si="170"/>
        <v>Wrong Item</v>
      </c>
    </row>
    <row r="1193" spans="1:29" x14ac:dyDescent="0.45">
      <c r="A1193" s="1" t="s">
        <v>1690</v>
      </c>
      <c r="B1193" s="2" cm="1">
        <f t="array" ref="B1193:D1193">DATEVALUE(VLOOKUP(A1193,Raw_Data!A1192:D3192,{2,3,4},0))</f>
        <v>45432</v>
      </c>
      <c r="C1193" s="2">
        <v>45431</v>
      </c>
      <c r="D1193" s="2">
        <v>45430</v>
      </c>
      <c r="E1193" s="1" t="s">
        <v>2557</v>
      </c>
      <c r="F1193" s="1" t="s">
        <v>168</v>
      </c>
      <c r="G1193" s="1" t="s">
        <v>41</v>
      </c>
      <c r="H1193" s="1" t="s">
        <v>42</v>
      </c>
      <c r="I1193" s="1" t="s">
        <v>122</v>
      </c>
      <c r="J1193" s="1">
        <v>-1</v>
      </c>
      <c r="K1193" s="1">
        <v>1000</v>
      </c>
      <c r="L1193" s="1">
        <f t="shared" si="164"/>
        <v>-1000</v>
      </c>
      <c r="M1193" s="1" t="s">
        <v>29</v>
      </c>
      <c r="N1193" s="1" t="s">
        <v>93</v>
      </c>
      <c r="O1193" s="1" t="s">
        <v>44</v>
      </c>
      <c r="P1193" s="1" t="s">
        <v>32</v>
      </c>
      <c r="Q1193" s="1" t="s">
        <v>45</v>
      </c>
      <c r="R1193" s="1" t="s">
        <v>2620</v>
      </c>
      <c r="S1193" s="1" t="s">
        <v>2620</v>
      </c>
      <c r="T1193" s="1">
        <v>-1</v>
      </c>
      <c r="U1193" s="1" t="str">
        <f t="shared" si="162"/>
        <v>Keep</v>
      </c>
      <c r="V1193" s="1" t="str">
        <f t="shared" si="165"/>
        <v>Fix</v>
      </c>
      <c r="W1193" s="1" t="str">
        <f>IF(Raw_Data!K1193=0,"Missing","Valid")</f>
        <v>Valid</v>
      </c>
      <c r="X1193" s="3" t="str">
        <f t="shared" si="166"/>
        <v>Dispatch Error</v>
      </c>
      <c r="Y1193" s="1" t="str">
        <f t="shared" si="167"/>
        <v>Ok</v>
      </c>
      <c r="Z1193" s="1" t="str">
        <f t="shared" si="168"/>
        <v>Ok</v>
      </c>
      <c r="AA1193" s="1">
        <f t="shared" si="163"/>
        <v>-1000</v>
      </c>
      <c r="AB1193" s="1" t="str">
        <f t="shared" si="169"/>
        <v>ok</v>
      </c>
      <c r="AC1193" s="1" t="str">
        <f t="shared" si="170"/>
        <v>Wrong</v>
      </c>
    </row>
    <row r="1194" spans="1:29" x14ac:dyDescent="0.45">
      <c r="A1194" s="1" t="s">
        <v>1691</v>
      </c>
      <c r="B1194" s="2" cm="1">
        <f t="array" ref="B1194:D1194">DATEVALUE(VLOOKUP(A1194,Raw_Data!A1193:D3193,{2,3,4},0))</f>
        <v>45436</v>
      </c>
      <c r="C1194" s="2">
        <v>45438</v>
      </c>
      <c r="D1194" s="2">
        <v>45439</v>
      </c>
      <c r="E1194" s="1" t="s">
        <v>2552</v>
      </c>
      <c r="F1194" s="1" t="s">
        <v>168</v>
      </c>
      <c r="G1194" s="1" t="s">
        <v>41</v>
      </c>
      <c r="H1194" s="1" t="s">
        <v>42</v>
      </c>
      <c r="I1194" s="1" t="s">
        <v>78</v>
      </c>
      <c r="J1194" s="1">
        <v>0</v>
      </c>
      <c r="K1194" s="1">
        <v>1000</v>
      </c>
      <c r="L1194" s="1">
        <f t="shared" si="164"/>
        <v>0</v>
      </c>
      <c r="M1194" s="1" t="s">
        <v>63</v>
      </c>
      <c r="N1194" s="1" t="s">
        <v>30</v>
      </c>
      <c r="O1194" s="1" t="s">
        <v>79</v>
      </c>
      <c r="P1194" s="1" t="s">
        <v>32</v>
      </c>
      <c r="Q1194" s="1" t="s">
        <v>45</v>
      </c>
      <c r="R1194" s="1" t="s">
        <v>46</v>
      </c>
      <c r="S1194" s="1" t="s">
        <v>2621</v>
      </c>
      <c r="T1194" s="1">
        <v>1</v>
      </c>
      <c r="U1194" s="1" t="str">
        <f t="shared" si="162"/>
        <v>Keep</v>
      </c>
      <c r="V1194" s="1" t="str">
        <f t="shared" si="165"/>
        <v>Fix</v>
      </c>
      <c r="W1194" s="1" t="str">
        <f>IF(Raw_Data!K1194=0,"Missing","Valid")</f>
        <v>Valid</v>
      </c>
      <c r="X1194" s="3" t="str">
        <f t="shared" si="166"/>
        <v>OK</v>
      </c>
      <c r="Y1194" s="1" t="str">
        <f t="shared" si="167"/>
        <v>Ok</v>
      </c>
      <c r="Z1194" s="1" t="str">
        <f t="shared" si="168"/>
        <v>Ok</v>
      </c>
      <c r="AA1194" s="1">
        <f t="shared" si="163"/>
        <v>0</v>
      </c>
      <c r="AB1194" s="1" t="str">
        <f t="shared" si="169"/>
        <v>ok</v>
      </c>
      <c r="AC1194" s="1" t="str">
        <f t="shared" si="170"/>
        <v>Unknwon</v>
      </c>
    </row>
    <row r="1195" spans="1:29" x14ac:dyDescent="0.45">
      <c r="A1195" s="1" t="s">
        <v>1692</v>
      </c>
      <c r="B1195" s="2" cm="1">
        <f t="array" ref="B1195:D1195">DATEVALUE(VLOOKUP(A1195,Raw_Data!A1194:D3194,{2,3,4},0))</f>
        <v>45496</v>
      </c>
      <c r="C1195" s="2">
        <v>45495</v>
      </c>
      <c r="D1195" s="2">
        <v>45495</v>
      </c>
      <c r="E1195" s="1" t="s">
        <v>2598</v>
      </c>
      <c r="F1195" s="1" t="s">
        <v>2606</v>
      </c>
      <c r="G1195" s="1" t="s">
        <v>26</v>
      </c>
      <c r="H1195" s="1" t="s">
        <v>71</v>
      </c>
      <c r="I1195" s="1" t="s">
        <v>117</v>
      </c>
      <c r="J1195" s="1">
        <v>-1</v>
      </c>
      <c r="K1195" s="1">
        <v>2000</v>
      </c>
      <c r="L1195" s="1">
        <f t="shared" si="164"/>
        <v>-2000</v>
      </c>
      <c r="M1195" s="1" t="s">
        <v>29</v>
      </c>
      <c r="N1195" s="1" t="s">
        <v>57</v>
      </c>
      <c r="O1195" s="1" t="s">
        <v>79</v>
      </c>
      <c r="P1195" s="1" t="s">
        <v>58</v>
      </c>
      <c r="Q1195" s="1" t="s">
        <v>33</v>
      </c>
      <c r="R1195" s="1" t="s">
        <v>46</v>
      </c>
      <c r="S1195" s="1" t="s">
        <v>254</v>
      </c>
      <c r="T1195" s="1">
        <v>0</v>
      </c>
      <c r="U1195" s="1" t="str">
        <f t="shared" si="162"/>
        <v>Keep</v>
      </c>
      <c r="V1195" s="1" t="str">
        <f t="shared" si="165"/>
        <v>Fix</v>
      </c>
      <c r="W1195" s="1" t="str">
        <f>IF(Raw_Data!K1195=0,"Missing","Valid")</f>
        <v>Valid</v>
      </c>
      <c r="X1195" s="3" t="str">
        <f t="shared" si="166"/>
        <v>Dispatch Error</v>
      </c>
      <c r="Y1195" s="1" t="str">
        <f t="shared" si="167"/>
        <v>Ok</v>
      </c>
      <c r="Z1195" s="1" t="str">
        <f t="shared" si="168"/>
        <v>Ok</v>
      </c>
      <c r="AA1195" s="1">
        <f t="shared" si="163"/>
        <v>-2000</v>
      </c>
      <c r="AB1195" s="1" t="str">
        <f t="shared" si="169"/>
        <v>ok</v>
      </c>
      <c r="AC1195" s="1" t="str">
        <f t="shared" si="170"/>
        <v>Damaged</v>
      </c>
    </row>
    <row r="1196" spans="1:29" x14ac:dyDescent="0.45">
      <c r="A1196" s="1" t="s">
        <v>1693</v>
      </c>
      <c r="B1196" s="2" cm="1">
        <f t="array" ref="B1196:D1196">DATEVALUE(VLOOKUP(A1196,Raw_Data!A1195:D3195,{2,3,4},0))</f>
        <v>45539</v>
      </c>
      <c r="C1196" s="2">
        <v>45537</v>
      </c>
      <c r="D1196" s="2">
        <v>45538</v>
      </c>
      <c r="E1196" s="1" t="s">
        <v>2555</v>
      </c>
      <c r="F1196" s="1" t="s">
        <v>2608</v>
      </c>
      <c r="G1196" s="1" t="s">
        <v>41</v>
      </c>
      <c r="H1196" s="1" t="s">
        <v>27</v>
      </c>
      <c r="I1196" s="1" t="s">
        <v>55</v>
      </c>
      <c r="J1196" s="1">
        <v>3</v>
      </c>
      <c r="K1196" s="1">
        <v>100</v>
      </c>
      <c r="L1196" s="1">
        <f t="shared" si="164"/>
        <v>300</v>
      </c>
      <c r="M1196" s="1" t="s">
        <v>2619</v>
      </c>
      <c r="N1196" s="1" t="s">
        <v>57</v>
      </c>
      <c r="O1196" s="1" t="s">
        <v>79</v>
      </c>
      <c r="P1196" s="1" t="s">
        <v>85</v>
      </c>
      <c r="Q1196" s="1" t="s">
        <v>45</v>
      </c>
      <c r="R1196" s="1" t="s">
        <v>46</v>
      </c>
      <c r="S1196" s="1" t="s">
        <v>245</v>
      </c>
      <c r="T1196" s="1">
        <v>1</v>
      </c>
      <c r="U1196" s="1" t="str">
        <f t="shared" si="162"/>
        <v>Keep</v>
      </c>
      <c r="V1196" s="1" t="str">
        <f t="shared" si="165"/>
        <v>Ok</v>
      </c>
      <c r="W1196" s="1" t="str">
        <f>IF(Raw_Data!K1196=0,"Missing","Valid")</f>
        <v>Valid</v>
      </c>
      <c r="X1196" s="3" t="str">
        <f t="shared" si="166"/>
        <v>Dispatch Error</v>
      </c>
      <c r="Y1196" s="1" t="str">
        <f t="shared" si="167"/>
        <v>Ok</v>
      </c>
      <c r="Z1196" s="1" t="str">
        <f t="shared" si="168"/>
        <v>Ok</v>
      </c>
      <c r="AA1196" s="1">
        <f t="shared" si="163"/>
        <v>300</v>
      </c>
      <c r="AB1196" s="1" t="str">
        <f t="shared" si="169"/>
        <v>ok</v>
      </c>
      <c r="AC1196" s="1" t="str">
        <f t="shared" si="170"/>
        <v>Wrong Item</v>
      </c>
    </row>
    <row r="1197" spans="1:29" x14ac:dyDescent="0.45">
      <c r="A1197" s="1" t="s">
        <v>1694</v>
      </c>
      <c r="B1197" s="2" cm="1">
        <f t="array" ref="B1197:D1197">DATEVALUE(VLOOKUP(A1197,Raw_Data!A1196:D3196,{2,3,4},0))</f>
        <v>45461</v>
      </c>
      <c r="C1197" s="2">
        <v>45459</v>
      </c>
      <c r="D1197" s="2">
        <v>45460</v>
      </c>
      <c r="E1197" s="1" t="s">
        <v>2593</v>
      </c>
      <c r="F1197" s="1" t="s">
        <v>2609</v>
      </c>
      <c r="G1197" s="1" t="s">
        <v>116</v>
      </c>
      <c r="H1197" s="1" t="s">
        <v>71</v>
      </c>
      <c r="I1197" s="1" t="s">
        <v>117</v>
      </c>
      <c r="J1197" s="1">
        <v>2</v>
      </c>
      <c r="K1197" s="1">
        <v>2000</v>
      </c>
      <c r="L1197" s="1">
        <f t="shared" si="164"/>
        <v>4000</v>
      </c>
      <c r="M1197" s="1" t="s">
        <v>29</v>
      </c>
      <c r="N1197" s="1" t="s">
        <v>57</v>
      </c>
      <c r="O1197" s="1" t="s">
        <v>79</v>
      </c>
      <c r="P1197" s="1" t="s">
        <v>58</v>
      </c>
      <c r="Q1197" s="1" t="s">
        <v>45</v>
      </c>
      <c r="R1197" s="1" t="s">
        <v>46</v>
      </c>
      <c r="S1197" s="1" t="s">
        <v>254</v>
      </c>
      <c r="T1197" s="1">
        <v>1</v>
      </c>
      <c r="U1197" s="1" t="str">
        <f t="shared" si="162"/>
        <v>Keep</v>
      </c>
      <c r="V1197" s="1" t="str">
        <f t="shared" si="165"/>
        <v>Ok</v>
      </c>
      <c r="W1197" s="1" t="str">
        <f>IF(Raw_Data!K1197=0,"Missing","Valid")</f>
        <v>Valid</v>
      </c>
      <c r="X1197" s="3" t="str">
        <f t="shared" si="166"/>
        <v>Dispatch Error</v>
      </c>
      <c r="Y1197" s="1" t="str">
        <f t="shared" si="167"/>
        <v>Ok</v>
      </c>
      <c r="Z1197" s="1" t="str">
        <f t="shared" si="168"/>
        <v>Ok</v>
      </c>
      <c r="AA1197" s="1">
        <f t="shared" si="163"/>
        <v>4000</v>
      </c>
      <c r="AB1197" s="1" t="str">
        <f t="shared" si="169"/>
        <v>ok</v>
      </c>
      <c r="AC1197" s="1" t="str">
        <f t="shared" si="170"/>
        <v>Damaged</v>
      </c>
    </row>
    <row r="1198" spans="1:29" x14ac:dyDescent="0.45">
      <c r="A1198" s="1" t="s">
        <v>1695</v>
      </c>
      <c r="B1198" s="2" cm="1">
        <f t="array" ref="B1198:D1198">DATEVALUE(VLOOKUP(A1198,Raw_Data!A1197:D3197,{2,3,4},0))</f>
        <v>45294</v>
      </c>
      <c r="C1198" s="2">
        <v>45294</v>
      </c>
      <c r="D1198" s="2">
        <v>45299</v>
      </c>
      <c r="E1198" s="1" t="s">
        <v>2547</v>
      </c>
      <c r="F1198" s="1" t="s">
        <v>69</v>
      </c>
      <c r="G1198" s="1" t="s">
        <v>70</v>
      </c>
      <c r="H1198" s="1" t="s">
        <v>42</v>
      </c>
      <c r="I1198" s="1" t="s">
        <v>78</v>
      </c>
      <c r="J1198" s="1">
        <v>2</v>
      </c>
      <c r="K1198" s="1">
        <v>100</v>
      </c>
      <c r="L1198" s="1">
        <f t="shared" si="164"/>
        <v>200</v>
      </c>
      <c r="M1198" s="1" t="s">
        <v>63</v>
      </c>
      <c r="N1198" s="1" t="s">
        <v>57</v>
      </c>
      <c r="O1198" s="1" t="s">
        <v>79</v>
      </c>
      <c r="P1198" s="1" t="s">
        <v>85</v>
      </c>
      <c r="Q1198" s="1" t="s">
        <v>45</v>
      </c>
      <c r="R1198" s="1" t="s">
        <v>2620</v>
      </c>
      <c r="S1198" s="1" t="s">
        <v>2620</v>
      </c>
      <c r="T1198" s="1">
        <v>5</v>
      </c>
      <c r="U1198" s="1" t="str">
        <f t="shared" si="162"/>
        <v>Keep</v>
      </c>
      <c r="V1198" s="1" t="str">
        <f t="shared" si="165"/>
        <v>Ok</v>
      </c>
      <c r="W1198" s="1" t="str">
        <f>IF(Raw_Data!K1198=0,"Missing","Valid")</f>
        <v>Valid</v>
      </c>
      <c r="X1198" s="3" t="str">
        <f t="shared" si="166"/>
        <v>OK</v>
      </c>
      <c r="Y1198" s="1" t="str">
        <f t="shared" si="167"/>
        <v>Ok</v>
      </c>
      <c r="Z1198" s="1" t="str">
        <f t="shared" si="168"/>
        <v>Ok</v>
      </c>
      <c r="AA1198" s="1">
        <f t="shared" si="163"/>
        <v>200</v>
      </c>
      <c r="AB1198" s="1" t="str">
        <f t="shared" si="169"/>
        <v>ok</v>
      </c>
      <c r="AC1198" s="1" t="str">
        <f t="shared" si="170"/>
        <v>Not Returned</v>
      </c>
    </row>
    <row r="1199" spans="1:29" x14ac:dyDescent="0.45">
      <c r="A1199" s="1" t="s">
        <v>1696</v>
      </c>
      <c r="B1199" s="2" cm="1">
        <f t="array" ref="B1199:D1199">DATEVALUE(VLOOKUP(A1199,Raw_Data!A1198:D3198,{2,3,4},0))</f>
        <v>45655</v>
      </c>
      <c r="C1199" s="2">
        <v>45655</v>
      </c>
      <c r="D1199" s="2">
        <v>45659</v>
      </c>
      <c r="E1199" s="1" t="s">
        <v>2587</v>
      </c>
      <c r="F1199" s="1" t="s">
        <v>53</v>
      </c>
      <c r="G1199" s="1" t="s">
        <v>54</v>
      </c>
      <c r="H1199" s="1" t="s">
        <v>128</v>
      </c>
      <c r="I1199" s="1" t="s">
        <v>169</v>
      </c>
      <c r="J1199" s="1">
        <v>2</v>
      </c>
      <c r="K1199" s="1">
        <v>0</v>
      </c>
      <c r="L1199" s="1">
        <f t="shared" si="164"/>
        <v>0</v>
      </c>
      <c r="M1199" s="1" t="s">
        <v>63</v>
      </c>
      <c r="N1199" s="1" t="s">
        <v>57</v>
      </c>
      <c r="O1199" s="1" t="s">
        <v>64</v>
      </c>
      <c r="P1199" s="1" t="s">
        <v>32</v>
      </c>
      <c r="Q1199" s="1" t="s">
        <v>45</v>
      </c>
      <c r="R1199" s="1" t="s">
        <v>46</v>
      </c>
      <c r="S1199" s="1" t="s">
        <v>2621</v>
      </c>
      <c r="T1199" s="1">
        <v>4</v>
      </c>
      <c r="U1199" s="1" t="str">
        <f t="shared" si="162"/>
        <v>Keep</v>
      </c>
      <c r="V1199" s="1" t="str">
        <f t="shared" si="165"/>
        <v>Ok</v>
      </c>
      <c r="W1199" s="1" t="str">
        <f>IF(Raw_Data!K1199=0,"Missing","Valid")</f>
        <v>Missing</v>
      </c>
      <c r="X1199" s="3" t="str">
        <f t="shared" si="166"/>
        <v>OK</v>
      </c>
      <c r="Y1199" s="1" t="str">
        <f t="shared" si="167"/>
        <v>Fix</v>
      </c>
      <c r="Z1199" s="1" t="str">
        <f t="shared" si="168"/>
        <v>Ok</v>
      </c>
      <c r="AA1199" s="1">
        <f t="shared" si="163"/>
        <v>0</v>
      </c>
      <c r="AB1199" s="1" t="str">
        <f t="shared" si="169"/>
        <v>ok</v>
      </c>
      <c r="AC1199" s="1" t="str">
        <f t="shared" si="170"/>
        <v>Unknwon</v>
      </c>
    </row>
    <row r="1200" spans="1:29" x14ac:dyDescent="0.45">
      <c r="A1200" s="1" t="s">
        <v>1697</v>
      </c>
      <c r="B1200" s="2" cm="1">
        <f t="array" ref="B1200:D1200">DATEVALUE(VLOOKUP(A1200,Raw_Data!A1199:D3199,{2,3,4},0))</f>
        <v>45442</v>
      </c>
      <c r="C1200" s="2">
        <v>45443</v>
      </c>
      <c r="D1200" s="2">
        <v>45448</v>
      </c>
      <c r="E1200" s="1" t="s">
        <v>2604</v>
      </c>
      <c r="F1200" s="1" t="s">
        <v>69</v>
      </c>
      <c r="G1200" s="1" t="s">
        <v>70</v>
      </c>
      <c r="H1200" s="1" t="s">
        <v>27</v>
      </c>
      <c r="I1200" s="1" t="s">
        <v>28</v>
      </c>
      <c r="J1200" s="1">
        <v>1</v>
      </c>
      <c r="K1200" s="1">
        <v>2000</v>
      </c>
      <c r="L1200" s="1">
        <f t="shared" si="164"/>
        <v>2000</v>
      </c>
      <c r="M1200" s="1" t="s">
        <v>63</v>
      </c>
      <c r="N1200" s="1" t="s">
        <v>57</v>
      </c>
      <c r="O1200" s="1" t="s">
        <v>31</v>
      </c>
      <c r="P1200" s="1" t="s">
        <v>85</v>
      </c>
      <c r="Q1200" s="1" t="s">
        <v>45</v>
      </c>
      <c r="R1200" s="1" t="s">
        <v>34</v>
      </c>
      <c r="S1200" s="1" t="s">
        <v>2620</v>
      </c>
      <c r="T1200" s="1">
        <v>5</v>
      </c>
      <c r="U1200" s="1" t="str">
        <f t="shared" si="162"/>
        <v>Keep</v>
      </c>
      <c r="V1200" s="1" t="str">
        <f t="shared" si="165"/>
        <v>Ok</v>
      </c>
      <c r="W1200" s="1" t="str">
        <f>IF(Raw_Data!K1200=0,"Missing","Valid")</f>
        <v>Valid</v>
      </c>
      <c r="X1200" s="3" t="str">
        <f t="shared" si="166"/>
        <v>OK</v>
      </c>
      <c r="Y1200" s="1" t="str">
        <f t="shared" si="167"/>
        <v>Ok</v>
      </c>
      <c r="Z1200" s="1" t="str">
        <f t="shared" si="168"/>
        <v>Ok</v>
      </c>
      <c r="AA1200" s="1">
        <f t="shared" si="163"/>
        <v>2000</v>
      </c>
      <c r="AB1200" s="1" t="str">
        <f t="shared" si="169"/>
        <v>ok</v>
      </c>
      <c r="AC1200" s="1" t="str">
        <f t="shared" si="170"/>
        <v>Not Returned</v>
      </c>
    </row>
    <row r="1201" spans="1:29" x14ac:dyDescent="0.45">
      <c r="A1201" s="1" t="s">
        <v>1698</v>
      </c>
      <c r="B1201" s="2" cm="1">
        <f t="array" ref="B1201:D1201">DATEVALUE(VLOOKUP(A1201,Raw_Data!A1200:D3200,{2,3,4},0))</f>
        <v>45474</v>
      </c>
      <c r="C1201" s="2">
        <v>45475</v>
      </c>
      <c r="D1201" s="2">
        <v>45479</v>
      </c>
      <c r="E1201" s="1" t="s">
        <v>2563</v>
      </c>
      <c r="F1201" s="1" t="s">
        <v>2607</v>
      </c>
      <c r="G1201" s="1" t="s">
        <v>41</v>
      </c>
      <c r="H1201" s="1" t="s">
        <v>27</v>
      </c>
      <c r="I1201" s="1" t="s">
        <v>84</v>
      </c>
      <c r="J1201" s="1">
        <v>3</v>
      </c>
      <c r="K1201" s="1">
        <v>0</v>
      </c>
      <c r="L1201" s="1">
        <f t="shared" si="164"/>
        <v>0</v>
      </c>
      <c r="M1201" s="1" t="s">
        <v>2619</v>
      </c>
      <c r="N1201" s="1" t="s">
        <v>93</v>
      </c>
      <c r="O1201" s="1" t="s">
        <v>44</v>
      </c>
      <c r="P1201" s="1" t="s">
        <v>58</v>
      </c>
      <c r="Q1201" s="1" t="s">
        <v>45</v>
      </c>
      <c r="R1201" s="1" t="s">
        <v>34</v>
      </c>
      <c r="S1201" s="1" t="s">
        <v>2620</v>
      </c>
      <c r="T1201" s="1">
        <v>4</v>
      </c>
      <c r="U1201" s="1" t="str">
        <f t="shared" si="162"/>
        <v>Keep</v>
      </c>
      <c r="V1201" s="1" t="str">
        <f t="shared" si="165"/>
        <v>Ok</v>
      </c>
      <c r="W1201" s="1" t="str">
        <f>IF(Raw_Data!K1201=0,"Missing","Valid")</f>
        <v>Missing</v>
      </c>
      <c r="X1201" s="3" t="str">
        <f t="shared" si="166"/>
        <v>OK</v>
      </c>
      <c r="Y1201" s="1" t="str">
        <f t="shared" si="167"/>
        <v>Fix</v>
      </c>
      <c r="Z1201" s="1" t="str">
        <f t="shared" si="168"/>
        <v>Ok</v>
      </c>
      <c r="AA1201" s="1">
        <f t="shared" si="163"/>
        <v>0</v>
      </c>
      <c r="AB1201" s="1" t="str">
        <f t="shared" si="169"/>
        <v>ok</v>
      </c>
      <c r="AC1201" s="1" t="str">
        <f t="shared" si="170"/>
        <v>Not Returned</v>
      </c>
    </row>
    <row r="1202" spans="1:29" x14ac:dyDescent="0.45">
      <c r="A1202" s="1" t="s">
        <v>1699</v>
      </c>
      <c r="B1202" s="2" cm="1">
        <f t="array" ref="B1202:D1202">DATEVALUE(VLOOKUP(A1202,Raw_Data!A1201:D3201,{2,3,4},0))</f>
        <v>45311</v>
      </c>
      <c r="C1202" s="2">
        <v>45313</v>
      </c>
      <c r="D1202" s="2">
        <v>45314</v>
      </c>
      <c r="E1202" s="1" t="s">
        <v>2532</v>
      </c>
      <c r="F1202" s="1" t="s">
        <v>53</v>
      </c>
      <c r="G1202" s="1" t="s">
        <v>54</v>
      </c>
      <c r="H1202" s="1" t="s">
        <v>27</v>
      </c>
      <c r="I1202" s="1" t="s">
        <v>55</v>
      </c>
      <c r="J1202" s="1">
        <v>-1</v>
      </c>
      <c r="K1202" s="1">
        <v>100</v>
      </c>
      <c r="L1202" s="1">
        <f t="shared" si="164"/>
        <v>-100</v>
      </c>
      <c r="M1202" s="1" t="s">
        <v>56</v>
      </c>
      <c r="N1202" s="1" t="s">
        <v>93</v>
      </c>
      <c r="O1202" s="1" t="s">
        <v>31</v>
      </c>
      <c r="P1202" s="1" t="s">
        <v>85</v>
      </c>
      <c r="Q1202" s="1" t="s">
        <v>45</v>
      </c>
      <c r="R1202" s="1" t="s">
        <v>2620</v>
      </c>
      <c r="S1202" s="1" t="s">
        <v>2620</v>
      </c>
      <c r="T1202" s="1">
        <v>1</v>
      </c>
      <c r="U1202" s="1" t="str">
        <f t="shared" si="162"/>
        <v>Keep</v>
      </c>
      <c r="V1202" s="1" t="str">
        <f t="shared" si="165"/>
        <v>Fix</v>
      </c>
      <c r="W1202" s="1" t="str">
        <f>IF(Raw_Data!K1202=0,"Missing","Valid")</f>
        <v>Valid</v>
      </c>
      <c r="X1202" s="3" t="str">
        <f t="shared" si="166"/>
        <v>OK</v>
      </c>
      <c r="Y1202" s="1" t="str">
        <f t="shared" si="167"/>
        <v>Ok</v>
      </c>
      <c r="Z1202" s="1" t="str">
        <f t="shared" si="168"/>
        <v>Ok</v>
      </c>
      <c r="AA1202" s="1">
        <f t="shared" si="163"/>
        <v>-100</v>
      </c>
      <c r="AB1202" s="1" t="str">
        <f t="shared" si="169"/>
        <v>ok</v>
      </c>
      <c r="AC1202" s="1" t="str">
        <f t="shared" si="170"/>
        <v>Wrong</v>
      </c>
    </row>
    <row r="1203" spans="1:29" x14ac:dyDescent="0.45">
      <c r="A1203" s="1" t="s">
        <v>1700</v>
      </c>
      <c r="B1203" s="2" cm="1">
        <f t="array" ref="B1203:D1203">DATEVALUE(VLOOKUP(A1203,Raw_Data!A1202:D3202,{2,3,4},0))</f>
        <v>45337</v>
      </c>
      <c r="C1203" s="2">
        <v>45340</v>
      </c>
      <c r="D1203" s="2">
        <v>45339</v>
      </c>
      <c r="E1203" s="1" t="s">
        <v>2547</v>
      </c>
      <c r="F1203" s="1" t="s">
        <v>53</v>
      </c>
      <c r="G1203" s="1" t="s">
        <v>54</v>
      </c>
      <c r="H1203" s="1" t="s">
        <v>27</v>
      </c>
      <c r="I1203" s="1" t="s">
        <v>28</v>
      </c>
      <c r="J1203" s="1">
        <v>1</v>
      </c>
      <c r="K1203" s="1">
        <v>1000</v>
      </c>
      <c r="L1203" s="1">
        <f t="shared" si="164"/>
        <v>1000</v>
      </c>
      <c r="M1203" s="1" t="s">
        <v>2619</v>
      </c>
      <c r="N1203" s="1" t="s">
        <v>57</v>
      </c>
      <c r="O1203" s="1" t="s">
        <v>44</v>
      </c>
      <c r="P1203" s="1" t="s">
        <v>32</v>
      </c>
      <c r="Q1203" s="1" t="s">
        <v>45</v>
      </c>
      <c r="R1203" s="1" t="s">
        <v>46</v>
      </c>
      <c r="S1203" s="1" t="s">
        <v>254</v>
      </c>
      <c r="T1203" s="1">
        <v>-1</v>
      </c>
      <c r="U1203" s="1" t="str">
        <f t="shared" si="162"/>
        <v>Keep</v>
      </c>
      <c r="V1203" s="1" t="str">
        <f t="shared" si="165"/>
        <v>Ok</v>
      </c>
      <c r="W1203" s="1" t="str">
        <f>IF(Raw_Data!K1203=0,"Missing","Valid")</f>
        <v>Valid</v>
      </c>
      <c r="X1203" s="3" t="str">
        <f t="shared" si="166"/>
        <v>Delivery Before Dispatch</v>
      </c>
      <c r="Y1203" s="1" t="str">
        <f t="shared" si="167"/>
        <v>Ok</v>
      </c>
      <c r="Z1203" s="1" t="str">
        <f t="shared" si="168"/>
        <v>Ok</v>
      </c>
      <c r="AA1203" s="1">
        <f t="shared" si="163"/>
        <v>1000</v>
      </c>
      <c r="AB1203" s="1" t="str">
        <f t="shared" si="169"/>
        <v>ok</v>
      </c>
      <c r="AC1203" s="1" t="str">
        <f t="shared" si="170"/>
        <v>Damaged</v>
      </c>
    </row>
    <row r="1204" spans="1:29" x14ac:dyDescent="0.45">
      <c r="A1204" s="1" t="s">
        <v>1701</v>
      </c>
      <c r="B1204" s="2" cm="1">
        <f t="array" ref="B1204:D1204">DATEVALUE(VLOOKUP(A1204,Raw_Data!A1203:D3203,{2,3,4},0))</f>
        <v>45509</v>
      </c>
      <c r="C1204" s="2">
        <v>45508</v>
      </c>
      <c r="D1204" s="2">
        <v>45509</v>
      </c>
      <c r="E1204" s="1" t="s">
        <v>2539</v>
      </c>
      <c r="F1204" s="1" t="s">
        <v>2609</v>
      </c>
      <c r="G1204" s="1" t="s">
        <v>116</v>
      </c>
      <c r="H1204" s="1" t="s">
        <v>71</v>
      </c>
      <c r="I1204" s="1" t="s">
        <v>72</v>
      </c>
      <c r="J1204" s="1">
        <v>2</v>
      </c>
      <c r="K1204" s="1">
        <v>2000</v>
      </c>
      <c r="L1204" s="1">
        <f t="shared" si="164"/>
        <v>4000</v>
      </c>
      <c r="M1204" s="1" t="s">
        <v>56</v>
      </c>
      <c r="N1204" s="1" t="s">
        <v>57</v>
      </c>
      <c r="O1204" s="1" t="s">
        <v>44</v>
      </c>
      <c r="P1204" s="1" t="s">
        <v>58</v>
      </c>
      <c r="Q1204" s="1" t="s">
        <v>33</v>
      </c>
      <c r="R1204" s="1" t="s">
        <v>46</v>
      </c>
      <c r="S1204" s="1" t="s">
        <v>254</v>
      </c>
      <c r="T1204" s="1">
        <v>1</v>
      </c>
      <c r="U1204" s="1" t="str">
        <f t="shared" si="162"/>
        <v>Keep</v>
      </c>
      <c r="V1204" s="1" t="str">
        <f t="shared" si="165"/>
        <v>Ok</v>
      </c>
      <c r="W1204" s="1" t="str">
        <f>IF(Raw_Data!K1204=0,"Missing","Valid")</f>
        <v>Valid</v>
      </c>
      <c r="X1204" s="3" t="str">
        <f t="shared" si="166"/>
        <v>Dispatch Error</v>
      </c>
      <c r="Y1204" s="1" t="str">
        <f t="shared" si="167"/>
        <v>Ok</v>
      </c>
      <c r="Z1204" s="1" t="str">
        <f t="shared" si="168"/>
        <v>Ok</v>
      </c>
      <c r="AA1204" s="1">
        <f t="shared" si="163"/>
        <v>4000</v>
      </c>
      <c r="AB1204" s="1" t="str">
        <f t="shared" si="169"/>
        <v>ok</v>
      </c>
      <c r="AC1204" s="1" t="str">
        <f t="shared" si="170"/>
        <v>Damaged</v>
      </c>
    </row>
    <row r="1205" spans="1:29" x14ac:dyDescent="0.45">
      <c r="A1205" s="1" t="s">
        <v>1702</v>
      </c>
      <c r="B1205" s="2" cm="1">
        <f t="array" ref="B1205:D1205">DATEVALUE(VLOOKUP(A1205,Raw_Data!A1204:D3204,{2,3,4},0))</f>
        <v>45440</v>
      </c>
      <c r="C1205" s="2">
        <v>45440</v>
      </c>
      <c r="D1205" s="2">
        <v>45447</v>
      </c>
      <c r="E1205" s="1" t="s">
        <v>2536</v>
      </c>
      <c r="F1205" s="1" t="s">
        <v>2606</v>
      </c>
      <c r="G1205" s="1" t="s">
        <v>26</v>
      </c>
      <c r="H1205" s="1" t="s">
        <v>42</v>
      </c>
      <c r="I1205" s="1" t="s">
        <v>122</v>
      </c>
      <c r="J1205" s="1">
        <v>1</v>
      </c>
      <c r="K1205" s="1">
        <v>0</v>
      </c>
      <c r="L1205" s="1">
        <f t="shared" si="164"/>
        <v>0</v>
      </c>
      <c r="M1205" s="1" t="s">
        <v>56</v>
      </c>
      <c r="N1205" s="1" t="s">
        <v>57</v>
      </c>
      <c r="O1205" s="1" t="s">
        <v>44</v>
      </c>
      <c r="P1205" s="1" t="s">
        <v>32</v>
      </c>
      <c r="Q1205" s="1" t="s">
        <v>33</v>
      </c>
      <c r="R1205" s="1" t="s">
        <v>2620</v>
      </c>
      <c r="S1205" s="1" t="s">
        <v>2620</v>
      </c>
      <c r="T1205" s="1">
        <v>7</v>
      </c>
      <c r="U1205" s="1" t="str">
        <f t="shared" si="162"/>
        <v>Keep</v>
      </c>
      <c r="V1205" s="1" t="str">
        <f t="shared" si="165"/>
        <v>Ok</v>
      </c>
      <c r="W1205" s="1" t="str">
        <f>IF(Raw_Data!K1205=0,"Missing","Valid")</f>
        <v>Missing</v>
      </c>
      <c r="X1205" s="3" t="str">
        <f t="shared" si="166"/>
        <v>OK</v>
      </c>
      <c r="Y1205" s="1" t="str">
        <f t="shared" si="167"/>
        <v>Fix</v>
      </c>
      <c r="Z1205" s="1" t="str">
        <f t="shared" si="168"/>
        <v>Ok</v>
      </c>
      <c r="AA1205" s="1">
        <f t="shared" si="163"/>
        <v>0</v>
      </c>
      <c r="AB1205" s="1" t="str">
        <f t="shared" si="169"/>
        <v>ok</v>
      </c>
      <c r="AC1205" s="1" t="str">
        <f t="shared" si="170"/>
        <v>Not Returned</v>
      </c>
    </row>
    <row r="1206" spans="1:29" x14ac:dyDescent="0.45">
      <c r="A1206" s="1" t="s">
        <v>1703</v>
      </c>
      <c r="B1206" s="2" cm="1">
        <f t="array" ref="B1206:D1206">DATEVALUE(VLOOKUP(A1206,Raw_Data!A1205:D3205,{2,3,4},0))</f>
        <v>45297</v>
      </c>
      <c r="C1206" s="2">
        <v>45299</v>
      </c>
      <c r="D1206" s="2">
        <v>45298</v>
      </c>
      <c r="E1206" s="1" t="s">
        <v>2543</v>
      </c>
      <c r="F1206" s="1" t="s">
        <v>147</v>
      </c>
      <c r="G1206" s="1" t="s">
        <v>147</v>
      </c>
      <c r="H1206" s="1" t="s">
        <v>42</v>
      </c>
      <c r="I1206" s="1" t="s">
        <v>43</v>
      </c>
      <c r="J1206" s="1">
        <v>-1</v>
      </c>
      <c r="K1206" s="1">
        <v>500</v>
      </c>
      <c r="L1206" s="1">
        <f t="shared" si="164"/>
        <v>-500</v>
      </c>
      <c r="M1206" s="1" t="s">
        <v>2619</v>
      </c>
      <c r="N1206" s="1" t="s">
        <v>57</v>
      </c>
      <c r="O1206" s="1" t="s">
        <v>64</v>
      </c>
      <c r="P1206" s="1" t="s">
        <v>85</v>
      </c>
      <c r="Q1206" s="1" t="s">
        <v>33</v>
      </c>
      <c r="R1206" s="1" t="s">
        <v>2620</v>
      </c>
      <c r="S1206" s="1" t="s">
        <v>2620</v>
      </c>
      <c r="T1206" s="1">
        <v>-1</v>
      </c>
      <c r="U1206" s="1" t="str">
        <f t="shared" si="162"/>
        <v>Keep</v>
      </c>
      <c r="V1206" s="1" t="str">
        <f t="shared" si="165"/>
        <v>Fix</v>
      </c>
      <c r="W1206" s="1" t="str">
        <f>IF(Raw_Data!K1206=0,"Missing","Valid")</f>
        <v>Valid</v>
      </c>
      <c r="X1206" s="3" t="str">
        <f t="shared" si="166"/>
        <v>Delivery Before Dispatch</v>
      </c>
      <c r="Y1206" s="1" t="str">
        <f t="shared" si="167"/>
        <v>Ok</v>
      </c>
      <c r="Z1206" s="1" t="str">
        <f t="shared" si="168"/>
        <v>Ok</v>
      </c>
      <c r="AA1206" s="1">
        <f t="shared" si="163"/>
        <v>-500</v>
      </c>
      <c r="AB1206" s="1" t="str">
        <f t="shared" si="169"/>
        <v>ok</v>
      </c>
      <c r="AC1206" s="1" t="str">
        <f t="shared" si="170"/>
        <v>Wrong</v>
      </c>
    </row>
    <row r="1207" spans="1:29" x14ac:dyDescent="0.45">
      <c r="A1207" s="1" t="s">
        <v>1704</v>
      </c>
      <c r="B1207" s="2" cm="1">
        <f t="array" ref="B1207:D1207">DATEVALUE(VLOOKUP(A1207,Raw_Data!A1206:D3206,{2,3,4},0))</f>
        <v>45370</v>
      </c>
      <c r="C1207" s="2">
        <v>45369</v>
      </c>
      <c r="D1207" s="2">
        <v>45374</v>
      </c>
      <c r="E1207" s="1" t="s">
        <v>2588</v>
      </c>
      <c r="F1207" s="1" t="s">
        <v>147</v>
      </c>
      <c r="G1207" s="1" t="s">
        <v>147</v>
      </c>
      <c r="H1207" s="1" t="s">
        <v>27</v>
      </c>
      <c r="I1207" s="1" t="s">
        <v>28</v>
      </c>
      <c r="J1207" s="1">
        <v>2</v>
      </c>
      <c r="K1207" s="1">
        <v>1000</v>
      </c>
      <c r="L1207" s="1">
        <f t="shared" si="164"/>
        <v>2000</v>
      </c>
      <c r="M1207" s="1" t="s">
        <v>2619</v>
      </c>
      <c r="N1207" s="1" t="s">
        <v>57</v>
      </c>
      <c r="O1207" s="1" t="s">
        <v>79</v>
      </c>
      <c r="P1207" s="1" t="s">
        <v>32</v>
      </c>
      <c r="Q1207" s="1" t="s">
        <v>33</v>
      </c>
      <c r="R1207" s="1" t="s">
        <v>2620</v>
      </c>
      <c r="S1207" s="1" t="s">
        <v>2620</v>
      </c>
      <c r="T1207" s="1">
        <v>5</v>
      </c>
      <c r="U1207" s="1" t="str">
        <f t="shared" si="162"/>
        <v>Keep</v>
      </c>
      <c r="V1207" s="1" t="str">
        <f t="shared" si="165"/>
        <v>Ok</v>
      </c>
      <c r="W1207" s="1" t="str">
        <f>IF(Raw_Data!K1207=0,"Missing","Valid")</f>
        <v>Valid</v>
      </c>
      <c r="X1207" s="3" t="str">
        <f t="shared" si="166"/>
        <v>Dispatch Error</v>
      </c>
      <c r="Y1207" s="1" t="str">
        <f t="shared" si="167"/>
        <v>Ok</v>
      </c>
      <c r="Z1207" s="1" t="str">
        <f t="shared" si="168"/>
        <v>Ok</v>
      </c>
      <c r="AA1207" s="1">
        <f t="shared" si="163"/>
        <v>2000</v>
      </c>
      <c r="AB1207" s="1" t="str">
        <f t="shared" si="169"/>
        <v>ok</v>
      </c>
      <c r="AC1207" s="1" t="str">
        <f t="shared" si="170"/>
        <v>Not Returned</v>
      </c>
    </row>
    <row r="1208" spans="1:29" x14ac:dyDescent="0.45">
      <c r="A1208" s="1" t="s">
        <v>1705</v>
      </c>
      <c r="B1208" s="2" cm="1">
        <f t="array" ref="B1208:D1208">DATEVALUE(VLOOKUP(A1208,Raw_Data!A1207:D3207,{2,3,4},0))</f>
        <v>45410</v>
      </c>
      <c r="C1208" s="2">
        <v>45408</v>
      </c>
      <c r="D1208" s="2">
        <v>45409</v>
      </c>
      <c r="E1208" s="1" t="s">
        <v>2566</v>
      </c>
      <c r="F1208" s="1" t="s">
        <v>2609</v>
      </c>
      <c r="G1208" s="1" t="s">
        <v>116</v>
      </c>
      <c r="H1208" s="1" t="s">
        <v>71</v>
      </c>
      <c r="I1208" s="1" t="s">
        <v>92</v>
      </c>
      <c r="J1208" s="1">
        <v>2</v>
      </c>
      <c r="K1208" s="1">
        <v>500</v>
      </c>
      <c r="L1208" s="1">
        <f t="shared" si="164"/>
        <v>1000</v>
      </c>
      <c r="M1208" s="1" t="s">
        <v>29</v>
      </c>
      <c r="N1208" s="1" t="s">
        <v>30</v>
      </c>
      <c r="O1208" s="1" t="s">
        <v>44</v>
      </c>
      <c r="P1208" s="1" t="s">
        <v>85</v>
      </c>
      <c r="Q1208" s="1" t="s">
        <v>45</v>
      </c>
      <c r="R1208" s="1" t="s">
        <v>46</v>
      </c>
      <c r="S1208" s="1" t="s">
        <v>47</v>
      </c>
      <c r="T1208" s="1">
        <v>1</v>
      </c>
      <c r="U1208" s="1" t="str">
        <f t="shared" si="162"/>
        <v>Keep</v>
      </c>
      <c r="V1208" s="1" t="str">
        <f t="shared" si="165"/>
        <v>Ok</v>
      </c>
      <c r="W1208" s="1" t="str">
        <f>IF(Raw_Data!K1208=0,"Missing","Valid")</f>
        <v>Valid</v>
      </c>
      <c r="X1208" s="3" t="str">
        <f t="shared" si="166"/>
        <v>Dispatch Error</v>
      </c>
      <c r="Y1208" s="1" t="str">
        <f t="shared" si="167"/>
        <v>Ok</v>
      </c>
      <c r="Z1208" s="1" t="str">
        <f t="shared" si="168"/>
        <v>Ok</v>
      </c>
      <c r="AA1208" s="1">
        <f t="shared" si="163"/>
        <v>1000</v>
      </c>
      <c r="AB1208" s="1" t="str">
        <f t="shared" si="169"/>
        <v>ok</v>
      </c>
      <c r="AC1208" s="1" t="str">
        <f t="shared" si="170"/>
        <v>Late Delivery</v>
      </c>
    </row>
    <row r="1209" spans="1:29" x14ac:dyDescent="0.45">
      <c r="A1209" s="1" t="s">
        <v>1706</v>
      </c>
      <c r="B1209" s="2" cm="1">
        <f t="array" ref="B1209:D1209">DATEVALUE(VLOOKUP(A1209,Raw_Data!A1208:D3208,{2,3,4},0))</f>
        <v>45333</v>
      </c>
      <c r="C1209" s="2">
        <v>45334</v>
      </c>
      <c r="D1209" s="2">
        <v>45340</v>
      </c>
      <c r="E1209" s="1" t="s">
        <v>2578</v>
      </c>
      <c r="F1209" s="1" t="s">
        <v>2607</v>
      </c>
      <c r="G1209" s="1" t="s">
        <v>41</v>
      </c>
      <c r="H1209" s="1" t="s">
        <v>71</v>
      </c>
      <c r="I1209" s="1" t="s">
        <v>117</v>
      </c>
      <c r="J1209" s="1">
        <v>-1</v>
      </c>
      <c r="K1209" s="1">
        <v>1000</v>
      </c>
      <c r="L1209" s="1">
        <f t="shared" si="164"/>
        <v>-1000</v>
      </c>
      <c r="M1209" s="1" t="s">
        <v>2619</v>
      </c>
      <c r="N1209" s="1" t="s">
        <v>57</v>
      </c>
      <c r="O1209" s="1" t="s">
        <v>64</v>
      </c>
      <c r="P1209" s="1" t="s">
        <v>58</v>
      </c>
      <c r="Q1209" s="1" t="s">
        <v>33</v>
      </c>
      <c r="R1209" s="1" t="s">
        <v>2620</v>
      </c>
      <c r="S1209" s="1" t="s">
        <v>2620</v>
      </c>
      <c r="T1209" s="1">
        <v>6</v>
      </c>
      <c r="U1209" s="1" t="str">
        <f t="shared" si="162"/>
        <v>Keep</v>
      </c>
      <c r="V1209" s="1" t="str">
        <f t="shared" si="165"/>
        <v>Fix</v>
      </c>
      <c r="W1209" s="1" t="str">
        <f>IF(Raw_Data!K1209=0,"Missing","Valid")</f>
        <v>Valid</v>
      </c>
      <c r="X1209" s="3" t="str">
        <f t="shared" si="166"/>
        <v>OK</v>
      </c>
      <c r="Y1209" s="1" t="str">
        <f t="shared" si="167"/>
        <v>Ok</v>
      </c>
      <c r="Z1209" s="1" t="str">
        <f t="shared" si="168"/>
        <v>Ok</v>
      </c>
      <c r="AA1209" s="1">
        <f t="shared" si="163"/>
        <v>-1000</v>
      </c>
      <c r="AB1209" s="1" t="str">
        <f t="shared" si="169"/>
        <v>ok</v>
      </c>
      <c r="AC1209" s="1" t="str">
        <f t="shared" si="170"/>
        <v>Wrong</v>
      </c>
    </row>
    <row r="1210" spans="1:29" x14ac:dyDescent="0.45">
      <c r="A1210" s="1" t="s">
        <v>1707</v>
      </c>
      <c r="B1210" s="2" cm="1">
        <f t="array" ref="B1210:D1210">DATEVALUE(VLOOKUP(A1210,Raw_Data!A1209:D3209,{2,3,4},0))</f>
        <v>45345</v>
      </c>
      <c r="C1210" s="2">
        <v>45348</v>
      </c>
      <c r="D1210" s="2">
        <v>45352</v>
      </c>
      <c r="E1210" s="1" t="s">
        <v>2586</v>
      </c>
      <c r="F1210" s="1" t="s">
        <v>2608</v>
      </c>
      <c r="G1210" s="1" t="s">
        <v>41</v>
      </c>
      <c r="H1210" s="1" t="s">
        <v>27</v>
      </c>
      <c r="I1210" s="1" t="s">
        <v>84</v>
      </c>
      <c r="J1210" s="1">
        <v>3</v>
      </c>
      <c r="K1210" s="1">
        <v>2000</v>
      </c>
      <c r="L1210" s="1">
        <f t="shared" si="164"/>
        <v>6000</v>
      </c>
      <c r="M1210" s="1" t="s">
        <v>63</v>
      </c>
      <c r="N1210" s="1" t="s">
        <v>93</v>
      </c>
      <c r="O1210" s="1" t="s">
        <v>31</v>
      </c>
      <c r="P1210" s="1" t="s">
        <v>58</v>
      </c>
      <c r="Q1210" s="1" t="s">
        <v>45</v>
      </c>
      <c r="R1210" s="1" t="s">
        <v>34</v>
      </c>
      <c r="S1210" s="1" t="s">
        <v>2620</v>
      </c>
      <c r="T1210" s="1">
        <v>4</v>
      </c>
      <c r="U1210" s="1" t="str">
        <f t="shared" si="162"/>
        <v>Keep</v>
      </c>
      <c r="V1210" s="1" t="str">
        <f t="shared" si="165"/>
        <v>Ok</v>
      </c>
      <c r="W1210" s="1" t="str">
        <f>IF(Raw_Data!K1210=0,"Missing","Valid")</f>
        <v>Valid</v>
      </c>
      <c r="X1210" s="3" t="str">
        <f t="shared" si="166"/>
        <v>OK</v>
      </c>
      <c r="Y1210" s="1" t="str">
        <f t="shared" si="167"/>
        <v>Ok</v>
      </c>
      <c r="Z1210" s="1" t="str">
        <f t="shared" si="168"/>
        <v>Ok</v>
      </c>
      <c r="AA1210" s="1">
        <f t="shared" si="163"/>
        <v>6000</v>
      </c>
      <c r="AB1210" s="1" t="str">
        <f t="shared" si="169"/>
        <v>ok</v>
      </c>
      <c r="AC1210" s="1" t="str">
        <f t="shared" si="170"/>
        <v>Not Returned</v>
      </c>
    </row>
    <row r="1211" spans="1:29" x14ac:dyDescent="0.45">
      <c r="A1211" s="1" t="s">
        <v>1708</v>
      </c>
      <c r="B1211" s="2" cm="1">
        <f t="array" ref="B1211:D1211">DATEVALUE(VLOOKUP(A1211,Raw_Data!A1210:D3210,{2,3,4},0))</f>
        <v>45307</v>
      </c>
      <c r="C1211" s="2">
        <v>45307</v>
      </c>
      <c r="D1211" s="2">
        <v>45312</v>
      </c>
      <c r="E1211" s="1" t="s">
        <v>2589</v>
      </c>
      <c r="F1211" s="1" t="s">
        <v>53</v>
      </c>
      <c r="G1211" s="1" t="s">
        <v>54</v>
      </c>
      <c r="H1211" s="1" t="s">
        <v>27</v>
      </c>
      <c r="I1211" s="1" t="s">
        <v>84</v>
      </c>
      <c r="J1211" s="1">
        <v>3</v>
      </c>
      <c r="K1211" s="1">
        <v>0</v>
      </c>
      <c r="L1211" s="1">
        <f t="shared" si="164"/>
        <v>0</v>
      </c>
      <c r="M1211" s="1" t="s">
        <v>56</v>
      </c>
      <c r="N1211" s="1" t="s">
        <v>93</v>
      </c>
      <c r="O1211" s="1" t="s">
        <v>31</v>
      </c>
      <c r="P1211" s="1" t="s">
        <v>85</v>
      </c>
      <c r="Q1211" s="1" t="s">
        <v>33</v>
      </c>
      <c r="R1211" s="1" t="s">
        <v>34</v>
      </c>
      <c r="S1211" s="1" t="s">
        <v>2620</v>
      </c>
      <c r="T1211" s="1">
        <v>5</v>
      </c>
      <c r="U1211" s="1" t="str">
        <f t="shared" si="162"/>
        <v>Keep</v>
      </c>
      <c r="V1211" s="1" t="str">
        <f t="shared" si="165"/>
        <v>Ok</v>
      </c>
      <c r="W1211" s="1" t="str">
        <f>IF(Raw_Data!K1211=0,"Missing","Valid")</f>
        <v>Missing</v>
      </c>
      <c r="X1211" s="3" t="str">
        <f t="shared" si="166"/>
        <v>OK</v>
      </c>
      <c r="Y1211" s="1" t="str">
        <f t="shared" si="167"/>
        <v>Fix</v>
      </c>
      <c r="Z1211" s="1" t="str">
        <f t="shared" si="168"/>
        <v>Ok</v>
      </c>
      <c r="AA1211" s="1">
        <f t="shared" si="163"/>
        <v>0</v>
      </c>
      <c r="AB1211" s="1" t="str">
        <f t="shared" si="169"/>
        <v>ok</v>
      </c>
      <c r="AC1211" s="1" t="str">
        <f t="shared" si="170"/>
        <v>Not Returned</v>
      </c>
    </row>
    <row r="1212" spans="1:29" x14ac:dyDescent="0.45">
      <c r="A1212" s="1" t="s">
        <v>1709</v>
      </c>
      <c r="B1212" s="2" cm="1">
        <f t="array" ref="B1212:D1212">DATEVALUE(VLOOKUP(A1212,Raw_Data!A1211:D3211,{2,3,4},0))</f>
        <v>45594</v>
      </c>
      <c r="C1212" s="2">
        <v>45592</v>
      </c>
      <c r="D1212" s="2">
        <v>45598</v>
      </c>
      <c r="E1212" s="1" t="s">
        <v>2546</v>
      </c>
      <c r="F1212" s="1" t="s">
        <v>69</v>
      </c>
      <c r="G1212" s="1" t="s">
        <v>70</v>
      </c>
      <c r="H1212" s="1" t="s">
        <v>128</v>
      </c>
      <c r="I1212" s="1" t="s">
        <v>169</v>
      </c>
      <c r="J1212" s="1">
        <v>-1</v>
      </c>
      <c r="K1212" s="1">
        <v>2000</v>
      </c>
      <c r="L1212" s="1">
        <f t="shared" si="164"/>
        <v>-2000</v>
      </c>
      <c r="M1212" s="1" t="s">
        <v>56</v>
      </c>
      <c r="N1212" s="1" t="s">
        <v>57</v>
      </c>
      <c r="O1212" s="1" t="s">
        <v>44</v>
      </c>
      <c r="P1212" s="1" t="s">
        <v>85</v>
      </c>
      <c r="Q1212" s="1" t="s">
        <v>45</v>
      </c>
      <c r="R1212" s="1" t="s">
        <v>46</v>
      </c>
      <c r="S1212" s="1" t="s">
        <v>2621</v>
      </c>
      <c r="T1212" s="1">
        <v>6</v>
      </c>
      <c r="U1212" s="1" t="str">
        <f t="shared" si="162"/>
        <v>Keep</v>
      </c>
      <c r="V1212" s="1" t="str">
        <f t="shared" si="165"/>
        <v>Fix</v>
      </c>
      <c r="W1212" s="1" t="str">
        <f>IF(Raw_Data!K1212=0,"Missing","Valid")</f>
        <v>Valid</v>
      </c>
      <c r="X1212" s="3" t="str">
        <f t="shared" si="166"/>
        <v>Dispatch Error</v>
      </c>
      <c r="Y1212" s="1" t="str">
        <f t="shared" si="167"/>
        <v>Ok</v>
      </c>
      <c r="Z1212" s="1" t="str">
        <f t="shared" si="168"/>
        <v>Ok</v>
      </c>
      <c r="AA1212" s="1">
        <f t="shared" si="163"/>
        <v>-2000</v>
      </c>
      <c r="AB1212" s="1" t="str">
        <f t="shared" si="169"/>
        <v>ok</v>
      </c>
      <c r="AC1212" s="1" t="str">
        <f t="shared" si="170"/>
        <v>Unknwon</v>
      </c>
    </row>
    <row r="1213" spans="1:29" x14ac:dyDescent="0.45">
      <c r="A1213" s="1" t="s">
        <v>1710</v>
      </c>
      <c r="B1213" s="2" cm="1">
        <f t="array" ref="B1213:D1213">DATEVALUE(VLOOKUP(A1213,Raw_Data!A1212:D3212,{2,3,4},0))</f>
        <v>45575</v>
      </c>
      <c r="C1213" s="2">
        <v>45575</v>
      </c>
      <c r="D1213" s="2">
        <v>45576</v>
      </c>
      <c r="E1213" s="1" t="s">
        <v>2562</v>
      </c>
      <c r="F1213" s="1" t="s">
        <v>168</v>
      </c>
      <c r="G1213" s="1" t="s">
        <v>41</v>
      </c>
      <c r="H1213" s="1" t="s">
        <v>71</v>
      </c>
      <c r="I1213" s="1" t="s">
        <v>72</v>
      </c>
      <c r="J1213" s="1">
        <v>1</v>
      </c>
      <c r="K1213" s="1">
        <v>1000</v>
      </c>
      <c r="L1213" s="1">
        <f t="shared" si="164"/>
        <v>1000</v>
      </c>
      <c r="M1213" s="1" t="s">
        <v>56</v>
      </c>
      <c r="N1213" s="1" t="s">
        <v>30</v>
      </c>
      <c r="O1213" s="1" t="s">
        <v>79</v>
      </c>
      <c r="P1213" s="1" t="s">
        <v>32</v>
      </c>
      <c r="Q1213" s="1" t="s">
        <v>33</v>
      </c>
      <c r="R1213" s="1" t="s">
        <v>2620</v>
      </c>
      <c r="S1213" s="1" t="s">
        <v>2620</v>
      </c>
      <c r="T1213" s="1">
        <v>1</v>
      </c>
      <c r="U1213" s="1" t="str">
        <f t="shared" si="162"/>
        <v>Keep</v>
      </c>
      <c r="V1213" s="1" t="str">
        <f t="shared" si="165"/>
        <v>Ok</v>
      </c>
      <c r="W1213" s="1" t="str">
        <f>IF(Raw_Data!K1213=0,"Missing","Valid")</f>
        <v>Valid</v>
      </c>
      <c r="X1213" s="3" t="str">
        <f t="shared" si="166"/>
        <v>OK</v>
      </c>
      <c r="Y1213" s="1" t="str">
        <f t="shared" si="167"/>
        <v>Ok</v>
      </c>
      <c r="Z1213" s="1" t="str">
        <f t="shared" si="168"/>
        <v>Ok</v>
      </c>
      <c r="AA1213" s="1">
        <f t="shared" si="163"/>
        <v>1000</v>
      </c>
      <c r="AB1213" s="1" t="str">
        <f t="shared" si="169"/>
        <v>ok</v>
      </c>
      <c r="AC1213" s="1" t="str">
        <f t="shared" si="170"/>
        <v>Not Returned</v>
      </c>
    </row>
    <row r="1214" spans="1:29" x14ac:dyDescent="0.45">
      <c r="A1214" s="1" t="s">
        <v>1711</v>
      </c>
      <c r="B1214" s="2" cm="1">
        <f t="array" ref="B1214:D1214">DATEVALUE(VLOOKUP(A1214,Raw_Data!A1213:D3213,{2,3,4},0))</f>
        <v>45448</v>
      </c>
      <c r="C1214" s="2">
        <v>45450</v>
      </c>
      <c r="D1214" s="2">
        <v>45451</v>
      </c>
      <c r="E1214" s="1" t="s">
        <v>2576</v>
      </c>
      <c r="F1214" s="1" t="s">
        <v>168</v>
      </c>
      <c r="G1214" s="1" t="s">
        <v>41</v>
      </c>
      <c r="H1214" s="1" t="s">
        <v>128</v>
      </c>
      <c r="I1214" s="1" t="s">
        <v>129</v>
      </c>
      <c r="J1214" s="1">
        <v>3</v>
      </c>
      <c r="K1214" s="1">
        <v>1000</v>
      </c>
      <c r="L1214" s="1">
        <f t="shared" si="164"/>
        <v>3000</v>
      </c>
      <c r="M1214" s="1" t="s">
        <v>29</v>
      </c>
      <c r="N1214" s="1" t="s">
        <v>30</v>
      </c>
      <c r="O1214" s="1" t="s">
        <v>31</v>
      </c>
      <c r="P1214" s="1" t="s">
        <v>32</v>
      </c>
      <c r="Q1214" s="1" t="s">
        <v>33</v>
      </c>
      <c r="R1214" s="1" t="s">
        <v>46</v>
      </c>
      <c r="S1214" s="1" t="s">
        <v>245</v>
      </c>
      <c r="T1214" s="1">
        <v>1</v>
      </c>
      <c r="U1214" s="1" t="str">
        <f t="shared" si="162"/>
        <v>Keep</v>
      </c>
      <c r="V1214" s="1" t="str">
        <f t="shared" si="165"/>
        <v>Ok</v>
      </c>
      <c r="W1214" s="1" t="str">
        <f>IF(Raw_Data!K1214=0,"Missing","Valid")</f>
        <v>Valid</v>
      </c>
      <c r="X1214" s="3" t="str">
        <f t="shared" si="166"/>
        <v>OK</v>
      </c>
      <c r="Y1214" s="1" t="str">
        <f t="shared" si="167"/>
        <v>Ok</v>
      </c>
      <c r="Z1214" s="1" t="str">
        <f t="shared" si="168"/>
        <v>Ok</v>
      </c>
      <c r="AA1214" s="1">
        <f t="shared" si="163"/>
        <v>3000</v>
      </c>
      <c r="AB1214" s="1" t="str">
        <f t="shared" si="169"/>
        <v>ok</v>
      </c>
      <c r="AC1214" s="1" t="str">
        <f t="shared" si="170"/>
        <v>Wrong Item</v>
      </c>
    </row>
    <row r="1215" spans="1:29" x14ac:dyDescent="0.45">
      <c r="A1215" s="1" t="s">
        <v>1712</v>
      </c>
      <c r="B1215" s="2" cm="1">
        <f t="array" ref="B1215:D1215">DATEVALUE(VLOOKUP(A1215,Raw_Data!A1214:D3214,{2,3,4},0))</f>
        <v>45559</v>
      </c>
      <c r="C1215" s="2">
        <v>45559</v>
      </c>
      <c r="D1215" s="2">
        <v>45563</v>
      </c>
      <c r="E1215" s="1" t="s">
        <v>2603</v>
      </c>
      <c r="F1215" s="1" t="s">
        <v>2606</v>
      </c>
      <c r="G1215" s="1" t="s">
        <v>26</v>
      </c>
      <c r="H1215" s="1" t="s">
        <v>71</v>
      </c>
      <c r="I1215" s="1" t="s">
        <v>92</v>
      </c>
      <c r="J1215" s="1">
        <v>3</v>
      </c>
      <c r="K1215" s="1">
        <v>100</v>
      </c>
      <c r="L1215" s="1">
        <f t="shared" si="164"/>
        <v>300</v>
      </c>
      <c r="M1215" s="1" t="s">
        <v>2619</v>
      </c>
      <c r="N1215" s="1" t="s">
        <v>93</v>
      </c>
      <c r="O1215" s="1" t="s">
        <v>31</v>
      </c>
      <c r="P1215" s="1" t="s">
        <v>32</v>
      </c>
      <c r="Q1215" s="1" t="s">
        <v>45</v>
      </c>
      <c r="R1215" s="1" t="s">
        <v>34</v>
      </c>
      <c r="S1215" s="1" t="s">
        <v>2620</v>
      </c>
      <c r="T1215" s="1">
        <v>4</v>
      </c>
      <c r="U1215" s="1" t="str">
        <f t="shared" si="162"/>
        <v>Keep</v>
      </c>
      <c r="V1215" s="1" t="str">
        <f t="shared" si="165"/>
        <v>Ok</v>
      </c>
      <c r="W1215" s="1" t="str">
        <f>IF(Raw_Data!K1215=0,"Missing","Valid")</f>
        <v>Valid</v>
      </c>
      <c r="X1215" s="3" t="str">
        <f t="shared" si="166"/>
        <v>OK</v>
      </c>
      <c r="Y1215" s="1" t="str">
        <f t="shared" si="167"/>
        <v>Ok</v>
      </c>
      <c r="Z1215" s="1" t="str">
        <f t="shared" si="168"/>
        <v>Ok</v>
      </c>
      <c r="AA1215" s="1">
        <f t="shared" si="163"/>
        <v>300</v>
      </c>
      <c r="AB1215" s="1" t="str">
        <f t="shared" si="169"/>
        <v>ok</v>
      </c>
      <c r="AC1215" s="1" t="str">
        <f t="shared" si="170"/>
        <v>Not Returned</v>
      </c>
    </row>
    <row r="1216" spans="1:29" x14ac:dyDescent="0.45">
      <c r="A1216" s="1" t="s">
        <v>1713</v>
      </c>
      <c r="B1216" s="2" cm="1">
        <f t="array" ref="B1216:D1216">DATEVALUE(VLOOKUP(A1216,Raw_Data!A1215:D3215,{2,3,4},0))</f>
        <v>45444</v>
      </c>
      <c r="C1216" s="2">
        <v>45446</v>
      </c>
      <c r="D1216" s="2">
        <v>45446</v>
      </c>
      <c r="E1216" s="1" t="s">
        <v>2547</v>
      </c>
      <c r="F1216" s="1" t="s">
        <v>2606</v>
      </c>
      <c r="G1216" s="1" t="s">
        <v>26</v>
      </c>
      <c r="H1216" s="1" t="s">
        <v>71</v>
      </c>
      <c r="I1216" s="1" t="s">
        <v>92</v>
      </c>
      <c r="J1216" s="1">
        <v>2</v>
      </c>
      <c r="K1216" s="1">
        <v>2000</v>
      </c>
      <c r="L1216" s="1">
        <f t="shared" si="164"/>
        <v>4000</v>
      </c>
      <c r="M1216" s="1" t="s">
        <v>2619</v>
      </c>
      <c r="N1216" s="1" t="s">
        <v>57</v>
      </c>
      <c r="O1216" s="1" t="s">
        <v>79</v>
      </c>
      <c r="P1216" s="1" t="s">
        <v>85</v>
      </c>
      <c r="Q1216" s="1" t="s">
        <v>45</v>
      </c>
      <c r="R1216" s="1" t="s">
        <v>34</v>
      </c>
      <c r="S1216" s="1" t="s">
        <v>2620</v>
      </c>
      <c r="T1216" s="1">
        <v>0</v>
      </c>
      <c r="U1216" s="1" t="str">
        <f t="shared" si="162"/>
        <v>Keep</v>
      </c>
      <c r="V1216" s="1" t="str">
        <f t="shared" si="165"/>
        <v>Ok</v>
      </c>
      <c r="W1216" s="1" t="str">
        <f>IF(Raw_Data!K1216=0,"Missing","Valid")</f>
        <v>Valid</v>
      </c>
      <c r="X1216" s="3" t="str">
        <f t="shared" si="166"/>
        <v>OK</v>
      </c>
      <c r="Y1216" s="1" t="str">
        <f t="shared" si="167"/>
        <v>Ok</v>
      </c>
      <c r="Z1216" s="1" t="str">
        <f t="shared" si="168"/>
        <v>Ok</v>
      </c>
      <c r="AA1216" s="1">
        <f t="shared" si="163"/>
        <v>4000</v>
      </c>
      <c r="AB1216" s="1" t="str">
        <f t="shared" si="169"/>
        <v>ok</v>
      </c>
      <c r="AC1216" s="1" t="str">
        <f t="shared" si="170"/>
        <v>Not Returned</v>
      </c>
    </row>
    <row r="1217" spans="1:29" x14ac:dyDescent="0.45">
      <c r="A1217" s="1" t="s">
        <v>1714</v>
      </c>
      <c r="B1217" s="2" cm="1">
        <f t="array" ref="B1217:D1217">DATEVALUE(VLOOKUP(A1217,Raw_Data!A1216:D3216,{2,3,4},0))</f>
        <v>45373</v>
      </c>
      <c r="C1217" s="2">
        <v>45373</v>
      </c>
      <c r="D1217" s="2">
        <v>45373</v>
      </c>
      <c r="E1217" s="1" t="s">
        <v>2539</v>
      </c>
      <c r="F1217" s="1" t="s">
        <v>69</v>
      </c>
      <c r="G1217" s="1" t="s">
        <v>70</v>
      </c>
      <c r="H1217" s="1" t="s">
        <v>71</v>
      </c>
      <c r="I1217" s="1" t="s">
        <v>72</v>
      </c>
      <c r="J1217" s="1">
        <v>2</v>
      </c>
      <c r="K1217" s="1">
        <v>0</v>
      </c>
      <c r="L1217" s="1">
        <f t="shared" si="164"/>
        <v>0</v>
      </c>
      <c r="M1217" s="1" t="s">
        <v>29</v>
      </c>
      <c r="N1217" s="1" t="s">
        <v>30</v>
      </c>
      <c r="O1217" s="1" t="s">
        <v>31</v>
      </c>
      <c r="P1217" s="1" t="s">
        <v>32</v>
      </c>
      <c r="Q1217" s="1" t="s">
        <v>45</v>
      </c>
      <c r="R1217" s="1" t="s">
        <v>2620</v>
      </c>
      <c r="S1217" s="1" t="s">
        <v>2620</v>
      </c>
      <c r="T1217" s="1">
        <v>0</v>
      </c>
      <c r="U1217" s="1" t="str">
        <f t="shared" si="162"/>
        <v>Keep</v>
      </c>
      <c r="V1217" s="1" t="str">
        <f t="shared" si="165"/>
        <v>Ok</v>
      </c>
      <c r="W1217" s="1" t="str">
        <f>IF(Raw_Data!K1217=0,"Missing","Valid")</f>
        <v>Missing</v>
      </c>
      <c r="X1217" s="3" t="str">
        <f t="shared" si="166"/>
        <v>OK</v>
      </c>
      <c r="Y1217" s="1" t="str">
        <f t="shared" si="167"/>
        <v>Fix</v>
      </c>
      <c r="Z1217" s="1" t="str">
        <f t="shared" si="168"/>
        <v>Ok</v>
      </c>
      <c r="AA1217" s="1">
        <f t="shared" si="163"/>
        <v>0</v>
      </c>
      <c r="AB1217" s="1" t="str">
        <f t="shared" si="169"/>
        <v>ok</v>
      </c>
      <c r="AC1217" s="1" t="str">
        <f t="shared" si="170"/>
        <v>Not Returned</v>
      </c>
    </row>
    <row r="1218" spans="1:29" x14ac:dyDescent="0.45">
      <c r="A1218" s="1" t="s">
        <v>1715</v>
      </c>
      <c r="B1218" s="2" cm="1">
        <f t="array" ref="B1218:D1218">DATEVALUE(VLOOKUP(A1218,Raw_Data!A1217:D3217,{2,3,4},0))</f>
        <v>45348</v>
      </c>
      <c r="C1218" s="2">
        <v>45350</v>
      </c>
      <c r="D1218" s="2">
        <v>45355</v>
      </c>
      <c r="E1218" s="1" t="s">
        <v>2526</v>
      </c>
      <c r="F1218" s="1" t="s">
        <v>69</v>
      </c>
      <c r="G1218" s="1" t="s">
        <v>70</v>
      </c>
      <c r="H1218" s="1" t="s">
        <v>71</v>
      </c>
      <c r="I1218" s="1" t="s">
        <v>117</v>
      </c>
      <c r="J1218" s="1">
        <v>0</v>
      </c>
      <c r="K1218" s="1">
        <v>0</v>
      </c>
      <c r="L1218" s="1">
        <f t="shared" si="164"/>
        <v>0</v>
      </c>
      <c r="M1218" s="1" t="s">
        <v>2619</v>
      </c>
      <c r="N1218" s="1" t="s">
        <v>30</v>
      </c>
      <c r="O1218" s="1" t="s">
        <v>64</v>
      </c>
      <c r="P1218" s="1" t="s">
        <v>32</v>
      </c>
      <c r="Q1218" s="1" t="s">
        <v>45</v>
      </c>
      <c r="R1218" s="1" t="s">
        <v>34</v>
      </c>
      <c r="S1218" s="1" t="s">
        <v>2620</v>
      </c>
      <c r="T1218" s="1">
        <v>5</v>
      </c>
      <c r="U1218" s="1" t="str">
        <f t="shared" ref="U1218:U1281" si="171">IF(COUNTIF(A1218:A3217,A1218)=1,"Keep","Duplicate")</f>
        <v>Keep</v>
      </c>
      <c r="V1218" s="1" t="str">
        <f t="shared" si="165"/>
        <v>Fix</v>
      </c>
      <c r="W1218" s="1" t="str">
        <f>IF(Raw_Data!K1218=0,"Missing","Valid")</f>
        <v>Missing</v>
      </c>
      <c r="X1218" s="3" t="str">
        <f t="shared" si="166"/>
        <v>OK</v>
      </c>
      <c r="Y1218" s="1" t="str">
        <f t="shared" si="167"/>
        <v>Fix</v>
      </c>
      <c r="Z1218" s="1" t="str">
        <f t="shared" si="168"/>
        <v>Ok</v>
      </c>
      <c r="AA1218" s="1">
        <f t="shared" ref="AA1218:AA1281" si="172">IF(OR(L1218="",L1218&lt;&gt;J1218*K1218),J1218*K1218,L1218)</f>
        <v>0</v>
      </c>
      <c r="AB1218" s="1" t="str">
        <f t="shared" si="169"/>
        <v>ok</v>
      </c>
      <c r="AC1218" s="1" t="str">
        <f t="shared" si="170"/>
        <v>Not Returned</v>
      </c>
    </row>
    <row r="1219" spans="1:29" x14ac:dyDescent="0.45">
      <c r="A1219" s="1" t="s">
        <v>1716</v>
      </c>
      <c r="B1219" s="2" cm="1">
        <f t="array" ref="B1219:D1219">DATEVALUE(VLOOKUP(A1219,Raw_Data!A1218:D3218,{2,3,4},0))</f>
        <v>45420</v>
      </c>
      <c r="C1219" s="2">
        <v>45422</v>
      </c>
      <c r="D1219" s="2">
        <v>45425</v>
      </c>
      <c r="E1219" s="1" t="s">
        <v>2533</v>
      </c>
      <c r="F1219" s="1" t="s">
        <v>2608</v>
      </c>
      <c r="G1219" s="1" t="s">
        <v>41</v>
      </c>
      <c r="H1219" s="1" t="s">
        <v>128</v>
      </c>
      <c r="I1219" s="1" t="s">
        <v>231</v>
      </c>
      <c r="J1219" s="1">
        <v>3</v>
      </c>
      <c r="K1219" s="1">
        <v>2000</v>
      </c>
      <c r="L1219" s="1">
        <f t="shared" ref="L1219:L1282" si="173">J1219*K1219</f>
        <v>6000</v>
      </c>
      <c r="M1219" s="1" t="s">
        <v>2619</v>
      </c>
      <c r="N1219" s="1" t="s">
        <v>57</v>
      </c>
      <c r="O1219" s="1" t="s">
        <v>64</v>
      </c>
      <c r="P1219" s="1" t="s">
        <v>58</v>
      </c>
      <c r="Q1219" s="1" t="s">
        <v>45</v>
      </c>
      <c r="R1219" s="1" t="s">
        <v>34</v>
      </c>
      <c r="S1219" s="1" t="s">
        <v>2620</v>
      </c>
      <c r="T1219" s="1">
        <v>3</v>
      </c>
      <c r="U1219" s="1" t="str">
        <f t="shared" si="171"/>
        <v>Keep</v>
      </c>
      <c r="V1219" s="1" t="str">
        <f t="shared" ref="V1219:V1282" si="174">IF(J1219&lt;=0,"Fix","Ok")</f>
        <v>Ok</v>
      </c>
      <c r="W1219" s="1" t="str">
        <f>IF(Raw_Data!K1219=0,"Missing","Valid")</f>
        <v>Valid</v>
      </c>
      <c r="X1219" s="3" t="str">
        <f t="shared" ref="X1219:X1282" si="175">IF(C1219&lt;B1219,"Dispatch Error",IF(D1219&lt;B1219,"Delivery Before Order",IF(D1219&lt;C1219,"Delivery Before Dispatch","OK")))</f>
        <v>OK</v>
      </c>
      <c r="Y1219" s="1" t="str">
        <f t="shared" ref="Y1219:Y1282" si="176">IF(K1219&lt;=0,"Fix","Ok")</f>
        <v>Ok</v>
      </c>
      <c r="Z1219" s="1" t="str">
        <f t="shared" ref="Z1219:Z1282" si="177">IF(L1219="","Blank",IF(L1219=J1219*K1219,"Ok","Wrong"))</f>
        <v>Ok</v>
      </c>
      <c r="AA1219" s="1">
        <f t="shared" si="172"/>
        <v>6000</v>
      </c>
      <c r="AB1219" s="1" t="str">
        <f t="shared" ref="AB1219:AB1282" si="178">IF(M1219="","Missing","ok")</f>
        <v>ok</v>
      </c>
      <c r="AC1219" s="1" t="str">
        <f t="shared" ref="AC1219:AC1282" si="179">IF(R1219="No","Not Returned",IF(R1219="Yes",IF(S1219="","Unknown",S1219),IF(L1219&lt;0,"Wrong",IF(OR(O1219="Delayed",O1219="In Transit",O1219="On Time"),"Not Returned",""))))</f>
        <v>Not Returned</v>
      </c>
    </row>
    <row r="1220" spans="1:29" x14ac:dyDescent="0.45">
      <c r="A1220" s="1" t="s">
        <v>1717</v>
      </c>
      <c r="B1220" s="2" cm="1">
        <f t="array" ref="B1220:D1220">DATEVALUE(VLOOKUP(A1220,Raw_Data!A1219:D3219,{2,3,4},0))</f>
        <v>45343</v>
      </c>
      <c r="C1220" s="2">
        <v>45346</v>
      </c>
      <c r="D1220" s="2">
        <v>45352</v>
      </c>
      <c r="E1220" s="1" t="s">
        <v>2552</v>
      </c>
      <c r="F1220" s="1" t="s">
        <v>168</v>
      </c>
      <c r="G1220" s="1" t="s">
        <v>41</v>
      </c>
      <c r="H1220" s="1" t="s">
        <v>42</v>
      </c>
      <c r="I1220" s="1" t="s">
        <v>78</v>
      </c>
      <c r="J1220" s="1">
        <v>2</v>
      </c>
      <c r="K1220" s="1">
        <v>1000</v>
      </c>
      <c r="L1220" s="1">
        <f t="shared" si="173"/>
        <v>2000</v>
      </c>
      <c r="M1220" s="1" t="s">
        <v>56</v>
      </c>
      <c r="N1220" s="1" t="s">
        <v>93</v>
      </c>
      <c r="O1220" s="1" t="s">
        <v>44</v>
      </c>
      <c r="P1220" s="1" t="s">
        <v>32</v>
      </c>
      <c r="Q1220" s="1" t="s">
        <v>45</v>
      </c>
      <c r="R1220" s="1" t="s">
        <v>2620</v>
      </c>
      <c r="S1220" s="1" t="s">
        <v>2620</v>
      </c>
      <c r="T1220" s="1">
        <v>6</v>
      </c>
      <c r="U1220" s="1" t="str">
        <f t="shared" si="171"/>
        <v>Keep</v>
      </c>
      <c r="V1220" s="1" t="str">
        <f t="shared" si="174"/>
        <v>Ok</v>
      </c>
      <c r="W1220" s="1" t="str">
        <f>IF(Raw_Data!K1220=0,"Missing","Valid")</f>
        <v>Valid</v>
      </c>
      <c r="X1220" s="3" t="str">
        <f t="shared" si="175"/>
        <v>OK</v>
      </c>
      <c r="Y1220" s="1" t="str">
        <f t="shared" si="176"/>
        <v>Ok</v>
      </c>
      <c r="Z1220" s="1" t="str">
        <f t="shared" si="177"/>
        <v>Ok</v>
      </c>
      <c r="AA1220" s="1">
        <f t="shared" si="172"/>
        <v>2000</v>
      </c>
      <c r="AB1220" s="1" t="str">
        <f t="shared" si="178"/>
        <v>ok</v>
      </c>
      <c r="AC1220" s="1" t="str">
        <f t="shared" si="179"/>
        <v>Not Returned</v>
      </c>
    </row>
    <row r="1221" spans="1:29" x14ac:dyDescent="0.45">
      <c r="A1221" s="1" t="s">
        <v>1718</v>
      </c>
      <c r="B1221" s="2" cm="1">
        <f t="array" ref="B1221:D1221">DATEVALUE(VLOOKUP(A1221,Raw_Data!A1220:D3220,{2,3,4},0))</f>
        <v>45501</v>
      </c>
      <c r="C1221" s="2">
        <v>45499</v>
      </c>
      <c r="D1221" s="2">
        <v>45501</v>
      </c>
      <c r="E1221" s="1" t="s">
        <v>2531</v>
      </c>
      <c r="F1221" s="1" t="s">
        <v>2609</v>
      </c>
      <c r="G1221" s="1" t="s">
        <v>116</v>
      </c>
      <c r="H1221" s="1" t="s">
        <v>128</v>
      </c>
      <c r="I1221" s="1" t="s">
        <v>129</v>
      </c>
      <c r="J1221" s="1">
        <v>2</v>
      </c>
      <c r="K1221" s="1">
        <v>500</v>
      </c>
      <c r="L1221" s="1">
        <f t="shared" si="173"/>
        <v>1000</v>
      </c>
      <c r="M1221" s="1" t="s">
        <v>29</v>
      </c>
      <c r="N1221" s="1" t="s">
        <v>57</v>
      </c>
      <c r="O1221" s="1" t="s">
        <v>79</v>
      </c>
      <c r="P1221" s="1" t="s">
        <v>32</v>
      </c>
      <c r="Q1221" s="1" t="s">
        <v>33</v>
      </c>
      <c r="R1221" s="1" t="s">
        <v>34</v>
      </c>
      <c r="S1221" s="1" t="s">
        <v>2620</v>
      </c>
      <c r="T1221" s="1">
        <v>2</v>
      </c>
      <c r="U1221" s="1" t="str">
        <f t="shared" si="171"/>
        <v>Keep</v>
      </c>
      <c r="V1221" s="1" t="str">
        <f t="shared" si="174"/>
        <v>Ok</v>
      </c>
      <c r="W1221" s="1" t="str">
        <f>IF(Raw_Data!K1221=0,"Missing","Valid")</f>
        <v>Valid</v>
      </c>
      <c r="X1221" s="3" t="str">
        <f t="shared" si="175"/>
        <v>Dispatch Error</v>
      </c>
      <c r="Y1221" s="1" t="str">
        <f t="shared" si="176"/>
        <v>Ok</v>
      </c>
      <c r="Z1221" s="1" t="str">
        <f t="shared" si="177"/>
        <v>Ok</v>
      </c>
      <c r="AA1221" s="1">
        <f t="shared" si="172"/>
        <v>1000</v>
      </c>
      <c r="AB1221" s="1" t="str">
        <f t="shared" si="178"/>
        <v>ok</v>
      </c>
      <c r="AC1221" s="1" t="str">
        <f t="shared" si="179"/>
        <v>Not Returned</v>
      </c>
    </row>
    <row r="1222" spans="1:29" x14ac:dyDescent="0.45">
      <c r="A1222" s="1" t="s">
        <v>1719</v>
      </c>
      <c r="B1222" s="2" cm="1">
        <f t="array" ref="B1222:D1222">DATEVALUE(VLOOKUP(A1222,Raw_Data!A1221:D3221,{2,3,4},0))</f>
        <v>45547</v>
      </c>
      <c r="C1222" s="2">
        <v>45549</v>
      </c>
      <c r="D1222" s="2">
        <v>45549</v>
      </c>
      <c r="E1222" s="1" t="s">
        <v>2558</v>
      </c>
      <c r="F1222" s="1" t="s">
        <v>2608</v>
      </c>
      <c r="G1222" s="1" t="s">
        <v>41</v>
      </c>
      <c r="H1222" s="1" t="s">
        <v>128</v>
      </c>
      <c r="I1222" s="1" t="s">
        <v>169</v>
      </c>
      <c r="J1222" s="1">
        <v>-1</v>
      </c>
      <c r="K1222" s="1">
        <v>100</v>
      </c>
      <c r="L1222" s="1">
        <f t="shared" si="173"/>
        <v>-100</v>
      </c>
      <c r="M1222" s="1" t="s">
        <v>29</v>
      </c>
      <c r="N1222" s="1" t="s">
        <v>93</v>
      </c>
      <c r="O1222" s="1" t="s">
        <v>79</v>
      </c>
      <c r="P1222" s="1" t="s">
        <v>85</v>
      </c>
      <c r="Q1222" s="1" t="s">
        <v>33</v>
      </c>
      <c r="R1222" s="1" t="s">
        <v>2620</v>
      </c>
      <c r="S1222" s="1" t="s">
        <v>2620</v>
      </c>
      <c r="T1222" s="1">
        <v>0</v>
      </c>
      <c r="U1222" s="1" t="str">
        <f t="shared" si="171"/>
        <v>Keep</v>
      </c>
      <c r="V1222" s="1" t="str">
        <f t="shared" si="174"/>
        <v>Fix</v>
      </c>
      <c r="W1222" s="1" t="str">
        <f>IF(Raw_Data!K1222=0,"Missing","Valid")</f>
        <v>Valid</v>
      </c>
      <c r="X1222" s="3" t="str">
        <f t="shared" si="175"/>
        <v>OK</v>
      </c>
      <c r="Y1222" s="1" t="str">
        <f t="shared" si="176"/>
        <v>Ok</v>
      </c>
      <c r="Z1222" s="1" t="str">
        <f t="shared" si="177"/>
        <v>Ok</v>
      </c>
      <c r="AA1222" s="1">
        <f t="shared" si="172"/>
        <v>-100</v>
      </c>
      <c r="AB1222" s="1" t="str">
        <f t="shared" si="178"/>
        <v>ok</v>
      </c>
      <c r="AC1222" s="1" t="str">
        <f t="shared" si="179"/>
        <v>Wrong</v>
      </c>
    </row>
    <row r="1223" spans="1:29" x14ac:dyDescent="0.45">
      <c r="A1223" s="1" t="s">
        <v>1720</v>
      </c>
      <c r="B1223" s="2" cm="1">
        <f t="array" ref="B1223:D1223">DATEVALUE(VLOOKUP(A1223,Raw_Data!A1222:D3222,{2,3,4},0))</f>
        <v>45523</v>
      </c>
      <c r="C1223" s="2">
        <v>45526</v>
      </c>
      <c r="D1223" s="2">
        <v>45533</v>
      </c>
      <c r="E1223" s="1" t="s">
        <v>2597</v>
      </c>
      <c r="F1223" s="1" t="s">
        <v>2609</v>
      </c>
      <c r="G1223" s="1" t="s">
        <v>116</v>
      </c>
      <c r="H1223" s="1" t="s">
        <v>128</v>
      </c>
      <c r="I1223" s="1" t="s">
        <v>231</v>
      </c>
      <c r="J1223" s="1">
        <v>3</v>
      </c>
      <c r="K1223" s="1">
        <v>2000</v>
      </c>
      <c r="L1223" s="1">
        <f t="shared" si="173"/>
        <v>6000</v>
      </c>
      <c r="M1223" s="1" t="s">
        <v>29</v>
      </c>
      <c r="N1223" s="1" t="s">
        <v>57</v>
      </c>
      <c r="O1223" s="1" t="s">
        <v>64</v>
      </c>
      <c r="P1223" s="1" t="s">
        <v>32</v>
      </c>
      <c r="Q1223" s="1" t="s">
        <v>45</v>
      </c>
      <c r="R1223" s="1" t="s">
        <v>46</v>
      </c>
      <c r="S1223" s="1" t="s">
        <v>245</v>
      </c>
      <c r="T1223" s="1">
        <v>7</v>
      </c>
      <c r="U1223" s="1" t="str">
        <f t="shared" si="171"/>
        <v>Keep</v>
      </c>
      <c r="V1223" s="1" t="str">
        <f t="shared" si="174"/>
        <v>Ok</v>
      </c>
      <c r="W1223" s="1" t="str">
        <f>IF(Raw_Data!K1223=0,"Missing","Valid")</f>
        <v>Valid</v>
      </c>
      <c r="X1223" s="3" t="str">
        <f t="shared" si="175"/>
        <v>OK</v>
      </c>
      <c r="Y1223" s="1" t="str">
        <f t="shared" si="176"/>
        <v>Ok</v>
      </c>
      <c r="Z1223" s="1" t="str">
        <f t="shared" si="177"/>
        <v>Ok</v>
      </c>
      <c r="AA1223" s="1">
        <f t="shared" si="172"/>
        <v>6000</v>
      </c>
      <c r="AB1223" s="1" t="str">
        <f t="shared" si="178"/>
        <v>ok</v>
      </c>
      <c r="AC1223" s="1" t="str">
        <f t="shared" si="179"/>
        <v>Wrong Item</v>
      </c>
    </row>
    <row r="1224" spans="1:29" x14ac:dyDescent="0.45">
      <c r="A1224" s="1" t="s">
        <v>1721</v>
      </c>
      <c r="B1224" s="2" cm="1">
        <f t="array" ref="B1224:D1224">DATEVALUE(VLOOKUP(A1224,Raw_Data!A1223:D3223,{2,3,4},0))</f>
        <v>45413</v>
      </c>
      <c r="C1224" s="2">
        <v>45412</v>
      </c>
      <c r="D1224" s="2">
        <v>45416</v>
      </c>
      <c r="E1224" s="1" t="s">
        <v>2591</v>
      </c>
      <c r="F1224" s="1" t="s">
        <v>168</v>
      </c>
      <c r="G1224" s="1" t="s">
        <v>41</v>
      </c>
      <c r="H1224" s="1" t="s">
        <v>27</v>
      </c>
      <c r="I1224" s="1" t="s">
        <v>84</v>
      </c>
      <c r="J1224" s="1">
        <v>0</v>
      </c>
      <c r="K1224" s="1">
        <v>1000</v>
      </c>
      <c r="L1224" s="1">
        <f t="shared" si="173"/>
        <v>0</v>
      </c>
      <c r="M1224" s="1" t="s">
        <v>56</v>
      </c>
      <c r="N1224" s="1" t="s">
        <v>30</v>
      </c>
      <c r="O1224" s="1" t="s">
        <v>31</v>
      </c>
      <c r="P1224" s="1" t="s">
        <v>58</v>
      </c>
      <c r="Q1224" s="1" t="s">
        <v>45</v>
      </c>
      <c r="R1224" s="1" t="s">
        <v>34</v>
      </c>
      <c r="S1224" s="1" t="s">
        <v>2620</v>
      </c>
      <c r="T1224" s="1">
        <v>4</v>
      </c>
      <c r="U1224" s="1" t="str">
        <f t="shared" si="171"/>
        <v>Keep</v>
      </c>
      <c r="V1224" s="1" t="str">
        <f t="shared" si="174"/>
        <v>Fix</v>
      </c>
      <c r="W1224" s="1" t="str">
        <f>IF(Raw_Data!K1224=0,"Missing","Valid")</f>
        <v>Valid</v>
      </c>
      <c r="X1224" s="3" t="str">
        <f t="shared" si="175"/>
        <v>Dispatch Error</v>
      </c>
      <c r="Y1224" s="1" t="str">
        <f t="shared" si="176"/>
        <v>Ok</v>
      </c>
      <c r="Z1224" s="1" t="str">
        <f t="shared" si="177"/>
        <v>Ok</v>
      </c>
      <c r="AA1224" s="1">
        <f t="shared" si="172"/>
        <v>0</v>
      </c>
      <c r="AB1224" s="1" t="str">
        <f t="shared" si="178"/>
        <v>ok</v>
      </c>
      <c r="AC1224" s="1" t="str">
        <f t="shared" si="179"/>
        <v>Not Returned</v>
      </c>
    </row>
    <row r="1225" spans="1:29" x14ac:dyDescent="0.45">
      <c r="A1225" s="1" t="s">
        <v>1722</v>
      </c>
      <c r="B1225" s="2" cm="1">
        <f t="array" ref="B1225:D1225">DATEVALUE(VLOOKUP(A1225,Raw_Data!A1224:D3224,{2,3,4},0))</f>
        <v>45504</v>
      </c>
      <c r="C1225" s="2">
        <v>45507</v>
      </c>
      <c r="D1225" s="2">
        <v>45511</v>
      </c>
      <c r="E1225" s="1" t="s">
        <v>2530</v>
      </c>
      <c r="F1225" s="1" t="s">
        <v>168</v>
      </c>
      <c r="G1225" s="1" t="s">
        <v>41</v>
      </c>
      <c r="H1225" s="1" t="s">
        <v>71</v>
      </c>
      <c r="I1225" s="1" t="s">
        <v>72</v>
      </c>
      <c r="J1225" s="1">
        <v>1</v>
      </c>
      <c r="K1225" s="1">
        <v>2000</v>
      </c>
      <c r="L1225" s="1">
        <f t="shared" si="173"/>
        <v>2000</v>
      </c>
      <c r="M1225" s="1" t="s">
        <v>56</v>
      </c>
      <c r="N1225" s="1" t="s">
        <v>93</v>
      </c>
      <c r="O1225" s="1" t="s">
        <v>44</v>
      </c>
      <c r="P1225" s="1" t="s">
        <v>32</v>
      </c>
      <c r="Q1225" s="1" t="s">
        <v>33</v>
      </c>
      <c r="R1225" s="1" t="s">
        <v>2620</v>
      </c>
      <c r="S1225" s="1" t="s">
        <v>2620</v>
      </c>
      <c r="T1225" s="1">
        <v>4</v>
      </c>
      <c r="U1225" s="1" t="str">
        <f t="shared" si="171"/>
        <v>Keep</v>
      </c>
      <c r="V1225" s="1" t="str">
        <f t="shared" si="174"/>
        <v>Ok</v>
      </c>
      <c r="W1225" s="1" t="str">
        <f>IF(Raw_Data!K1225=0,"Missing","Valid")</f>
        <v>Valid</v>
      </c>
      <c r="X1225" s="3" t="str">
        <f t="shared" si="175"/>
        <v>OK</v>
      </c>
      <c r="Y1225" s="1" t="str">
        <f t="shared" si="176"/>
        <v>Ok</v>
      </c>
      <c r="Z1225" s="1" t="str">
        <f t="shared" si="177"/>
        <v>Ok</v>
      </c>
      <c r="AA1225" s="1">
        <f t="shared" si="172"/>
        <v>2000</v>
      </c>
      <c r="AB1225" s="1" t="str">
        <f t="shared" si="178"/>
        <v>ok</v>
      </c>
      <c r="AC1225" s="1" t="str">
        <f t="shared" si="179"/>
        <v>Not Returned</v>
      </c>
    </row>
    <row r="1226" spans="1:29" x14ac:dyDescent="0.45">
      <c r="A1226" s="1" t="s">
        <v>1723</v>
      </c>
      <c r="B1226" s="2" cm="1">
        <f t="array" ref="B1226:D1226">DATEVALUE(VLOOKUP(A1226,Raw_Data!A1225:D3225,{2,3,4},0))</f>
        <v>45633</v>
      </c>
      <c r="C1226" s="2">
        <v>45631</v>
      </c>
      <c r="D1226" s="2">
        <v>45632</v>
      </c>
      <c r="E1226" s="1" t="s">
        <v>2603</v>
      </c>
      <c r="F1226" s="1" t="s">
        <v>2609</v>
      </c>
      <c r="G1226" s="1" t="s">
        <v>116</v>
      </c>
      <c r="H1226" s="1" t="s">
        <v>42</v>
      </c>
      <c r="I1226" s="1" t="s">
        <v>78</v>
      </c>
      <c r="J1226" s="1">
        <v>1</v>
      </c>
      <c r="K1226" s="1">
        <v>1000</v>
      </c>
      <c r="L1226" s="1">
        <f t="shared" si="173"/>
        <v>1000</v>
      </c>
      <c r="M1226" s="1" t="s">
        <v>29</v>
      </c>
      <c r="N1226" s="1" t="s">
        <v>57</v>
      </c>
      <c r="O1226" s="1" t="s">
        <v>31</v>
      </c>
      <c r="P1226" s="1" t="s">
        <v>32</v>
      </c>
      <c r="Q1226" s="1" t="s">
        <v>33</v>
      </c>
      <c r="R1226" s="1" t="s">
        <v>2620</v>
      </c>
      <c r="S1226" s="1" t="s">
        <v>2620</v>
      </c>
      <c r="T1226" s="1">
        <v>1</v>
      </c>
      <c r="U1226" s="1" t="str">
        <f t="shared" si="171"/>
        <v>Keep</v>
      </c>
      <c r="V1226" s="1" t="str">
        <f t="shared" si="174"/>
        <v>Ok</v>
      </c>
      <c r="W1226" s="1" t="str">
        <f>IF(Raw_Data!K1226=0,"Missing","Valid")</f>
        <v>Valid</v>
      </c>
      <c r="X1226" s="3" t="str">
        <f t="shared" si="175"/>
        <v>Dispatch Error</v>
      </c>
      <c r="Y1226" s="1" t="str">
        <f t="shared" si="176"/>
        <v>Ok</v>
      </c>
      <c r="Z1226" s="1" t="str">
        <f t="shared" si="177"/>
        <v>Ok</v>
      </c>
      <c r="AA1226" s="1">
        <f t="shared" si="172"/>
        <v>1000</v>
      </c>
      <c r="AB1226" s="1" t="str">
        <f t="shared" si="178"/>
        <v>ok</v>
      </c>
      <c r="AC1226" s="1" t="str">
        <f t="shared" si="179"/>
        <v>Not Returned</v>
      </c>
    </row>
    <row r="1227" spans="1:29" x14ac:dyDescent="0.45">
      <c r="A1227" s="1" t="s">
        <v>1724</v>
      </c>
      <c r="B1227" s="2" cm="1">
        <f t="array" ref="B1227:D1227">DATEVALUE(VLOOKUP(A1227,Raw_Data!A1226:D3226,{2,3,4},0))</f>
        <v>45580</v>
      </c>
      <c r="C1227" s="2">
        <v>45581</v>
      </c>
      <c r="D1227" s="2">
        <v>45588</v>
      </c>
      <c r="E1227" s="1" t="s">
        <v>2567</v>
      </c>
      <c r="F1227" s="1" t="s">
        <v>168</v>
      </c>
      <c r="G1227" s="1" t="s">
        <v>41</v>
      </c>
      <c r="H1227" s="1" t="s">
        <v>42</v>
      </c>
      <c r="I1227" s="1" t="s">
        <v>78</v>
      </c>
      <c r="J1227" s="1">
        <v>0</v>
      </c>
      <c r="K1227" s="1">
        <v>0</v>
      </c>
      <c r="L1227" s="1">
        <f t="shared" si="173"/>
        <v>0</v>
      </c>
      <c r="M1227" s="1" t="s">
        <v>2619</v>
      </c>
      <c r="N1227" s="1" t="s">
        <v>57</v>
      </c>
      <c r="O1227" s="1" t="s">
        <v>31</v>
      </c>
      <c r="P1227" s="1" t="s">
        <v>32</v>
      </c>
      <c r="Q1227" s="1" t="s">
        <v>33</v>
      </c>
      <c r="R1227" s="1" t="s">
        <v>46</v>
      </c>
      <c r="S1227" s="1" t="s">
        <v>254</v>
      </c>
      <c r="T1227" s="1">
        <v>7</v>
      </c>
      <c r="U1227" s="1" t="str">
        <f t="shared" si="171"/>
        <v>Keep</v>
      </c>
      <c r="V1227" s="1" t="str">
        <f t="shared" si="174"/>
        <v>Fix</v>
      </c>
      <c r="W1227" s="1" t="str">
        <f>IF(Raw_Data!K1227=0,"Missing","Valid")</f>
        <v>Missing</v>
      </c>
      <c r="X1227" s="3" t="str">
        <f t="shared" si="175"/>
        <v>OK</v>
      </c>
      <c r="Y1227" s="1" t="str">
        <f t="shared" si="176"/>
        <v>Fix</v>
      </c>
      <c r="Z1227" s="1" t="str">
        <f t="shared" si="177"/>
        <v>Ok</v>
      </c>
      <c r="AA1227" s="1">
        <f t="shared" si="172"/>
        <v>0</v>
      </c>
      <c r="AB1227" s="1" t="str">
        <f t="shared" si="178"/>
        <v>ok</v>
      </c>
      <c r="AC1227" s="1" t="str">
        <f t="shared" si="179"/>
        <v>Damaged</v>
      </c>
    </row>
    <row r="1228" spans="1:29" x14ac:dyDescent="0.45">
      <c r="A1228" s="1" t="s">
        <v>1725</v>
      </c>
      <c r="B1228" s="2" cm="1">
        <f t="array" ref="B1228:D1228">DATEVALUE(VLOOKUP(A1228,Raw_Data!A1227:D3227,{2,3,4},0))</f>
        <v>45424</v>
      </c>
      <c r="C1228" s="2">
        <v>45425</v>
      </c>
      <c r="D1228" s="2">
        <v>45426</v>
      </c>
      <c r="E1228" s="1" t="s">
        <v>2588</v>
      </c>
      <c r="F1228" s="1" t="s">
        <v>168</v>
      </c>
      <c r="G1228" s="1" t="s">
        <v>41</v>
      </c>
      <c r="H1228" s="1" t="s">
        <v>27</v>
      </c>
      <c r="I1228" s="1" t="s">
        <v>55</v>
      </c>
      <c r="J1228" s="1">
        <v>-1</v>
      </c>
      <c r="K1228" s="1">
        <v>1000</v>
      </c>
      <c r="L1228" s="1">
        <f t="shared" si="173"/>
        <v>-1000</v>
      </c>
      <c r="M1228" s="1" t="s">
        <v>29</v>
      </c>
      <c r="N1228" s="1" t="s">
        <v>30</v>
      </c>
      <c r="O1228" s="1" t="s">
        <v>44</v>
      </c>
      <c r="P1228" s="1" t="s">
        <v>58</v>
      </c>
      <c r="Q1228" s="1" t="s">
        <v>45</v>
      </c>
      <c r="R1228" s="1" t="s">
        <v>2620</v>
      </c>
      <c r="S1228" s="1" t="s">
        <v>2620</v>
      </c>
      <c r="T1228" s="1">
        <v>1</v>
      </c>
      <c r="U1228" s="1" t="str">
        <f t="shared" si="171"/>
        <v>Keep</v>
      </c>
      <c r="V1228" s="1" t="str">
        <f t="shared" si="174"/>
        <v>Fix</v>
      </c>
      <c r="W1228" s="1" t="str">
        <f>IF(Raw_Data!K1228=0,"Missing","Valid")</f>
        <v>Valid</v>
      </c>
      <c r="X1228" s="3" t="str">
        <f t="shared" si="175"/>
        <v>OK</v>
      </c>
      <c r="Y1228" s="1" t="str">
        <f t="shared" si="176"/>
        <v>Ok</v>
      </c>
      <c r="Z1228" s="1" t="str">
        <f t="shared" si="177"/>
        <v>Ok</v>
      </c>
      <c r="AA1228" s="1">
        <f t="shared" si="172"/>
        <v>-1000</v>
      </c>
      <c r="AB1228" s="1" t="str">
        <f t="shared" si="178"/>
        <v>ok</v>
      </c>
      <c r="AC1228" s="1" t="str">
        <f t="shared" si="179"/>
        <v>Wrong</v>
      </c>
    </row>
    <row r="1229" spans="1:29" x14ac:dyDescent="0.45">
      <c r="A1229" s="1" t="s">
        <v>1726</v>
      </c>
      <c r="B1229" s="2" cm="1">
        <f t="array" ref="B1229:D1229">DATEVALUE(VLOOKUP(A1229,Raw_Data!A1228:D3228,{2,3,4},0))</f>
        <v>45595</v>
      </c>
      <c r="C1229" s="2">
        <v>45593</v>
      </c>
      <c r="D1229" s="2">
        <v>45597</v>
      </c>
      <c r="E1229" s="1" t="s">
        <v>2538</v>
      </c>
      <c r="F1229" s="1" t="s">
        <v>2606</v>
      </c>
      <c r="G1229" s="1" t="s">
        <v>26</v>
      </c>
      <c r="H1229" s="1" t="s">
        <v>42</v>
      </c>
      <c r="I1229" s="1" t="s">
        <v>43</v>
      </c>
      <c r="J1229" s="1">
        <v>-1</v>
      </c>
      <c r="K1229" s="1">
        <v>500</v>
      </c>
      <c r="L1229" s="1">
        <f t="shared" si="173"/>
        <v>-500</v>
      </c>
      <c r="M1229" s="1" t="s">
        <v>63</v>
      </c>
      <c r="N1229" s="1" t="s">
        <v>57</v>
      </c>
      <c r="O1229" s="1" t="s">
        <v>31</v>
      </c>
      <c r="P1229" s="1" t="s">
        <v>85</v>
      </c>
      <c r="Q1229" s="1" t="s">
        <v>33</v>
      </c>
      <c r="R1229" s="1" t="s">
        <v>2620</v>
      </c>
      <c r="S1229" s="1" t="s">
        <v>2620</v>
      </c>
      <c r="T1229" s="1">
        <v>4</v>
      </c>
      <c r="U1229" s="1" t="str">
        <f t="shared" si="171"/>
        <v>Keep</v>
      </c>
      <c r="V1229" s="1" t="str">
        <f t="shared" si="174"/>
        <v>Fix</v>
      </c>
      <c r="W1229" s="1" t="str">
        <f>IF(Raw_Data!K1229=0,"Missing","Valid")</f>
        <v>Valid</v>
      </c>
      <c r="X1229" s="3" t="str">
        <f t="shared" si="175"/>
        <v>Dispatch Error</v>
      </c>
      <c r="Y1229" s="1" t="str">
        <f t="shared" si="176"/>
        <v>Ok</v>
      </c>
      <c r="Z1229" s="1" t="str">
        <f t="shared" si="177"/>
        <v>Ok</v>
      </c>
      <c r="AA1229" s="1">
        <f t="shared" si="172"/>
        <v>-500</v>
      </c>
      <c r="AB1229" s="1" t="str">
        <f t="shared" si="178"/>
        <v>ok</v>
      </c>
      <c r="AC1229" s="1" t="str">
        <f t="shared" si="179"/>
        <v>Wrong</v>
      </c>
    </row>
    <row r="1230" spans="1:29" x14ac:dyDescent="0.45">
      <c r="A1230" s="1" t="s">
        <v>1727</v>
      </c>
      <c r="B1230" s="2" cm="1">
        <f t="array" ref="B1230:D1230">DATEVALUE(VLOOKUP(A1230,Raw_Data!A1229:D3229,{2,3,4},0))</f>
        <v>45625</v>
      </c>
      <c r="C1230" s="2">
        <v>45625</v>
      </c>
      <c r="D1230" s="2">
        <v>45625</v>
      </c>
      <c r="E1230" s="1" t="s">
        <v>2547</v>
      </c>
      <c r="F1230" s="1" t="s">
        <v>2606</v>
      </c>
      <c r="G1230" s="1" t="s">
        <v>26</v>
      </c>
      <c r="H1230" s="1" t="s">
        <v>27</v>
      </c>
      <c r="I1230" s="1" t="s">
        <v>55</v>
      </c>
      <c r="J1230" s="1">
        <v>-1</v>
      </c>
      <c r="K1230" s="1">
        <v>1000</v>
      </c>
      <c r="L1230" s="1">
        <f t="shared" si="173"/>
        <v>-1000</v>
      </c>
      <c r="M1230" s="1" t="s">
        <v>2619</v>
      </c>
      <c r="N1230" s="1" t="s">
        <v>57</v>
      </c>
      <c r="O1230" s="1" t="s">
        <v>31</v>
      </c>
      <c r="P1230" s="1" t="s">
        <v>85</v>
      </c>
      <c r="Q1230" s="1" t="s">
        <v>33</v>
      </c>
      <c r="R1230" s="1" t="s">
        <v>2620</v>
      </c>
      <c r="S1230" s="1" t="s">
        <v>2620</v>
      </c>
      <c r="T1230" s="1">
        <v>0</v>
      </c>
      <c r="U1230" s="1" t="str">
        <f t="shared" si="171"/>
        <v>Keep</v>
      </c>
      <c r="V1230" s="1" t="str">
        <f t="shared" si="174"/>
        <v>Fix</v>
      </c>
      <c r="W1230" s="1" t="str">
        <f>IF(Raw_Data!K1230=0,"Missing","Valid")</f>
        <v>Valid</v>
      </c>
      <c r="X1230" s="3" t="str">
        <f t="shared" si="175"/>
        <v>OK</v>
      </c>
      <c r="Y1230" s="1" t="str">
        <f t="shared" si="176"/>
        <v>Ok</v>
      </c>
      <c r="Z1230" s="1" t="str">
        <f t="shared" si="177"/>
        <v>Ok</v>
      </c>
      <c r="AA1230" s="1">
        <f t="shared" si="172"/>
        <v>-1000</v>
      </c>
      <c r="AB1230" s="1" t="str">
        <f t="shared" si="178"/>
        <v>ok</v>
      </c>
      <c r="AC1230" s="1" t="str">
        <f t="shared" si="179"/>
        <v>Wrong</v>
      </c>
    </row>
    <row r="1231" spans="1:29" x14ac:dyDescent="0.45">
      <c r="A1231" s="1" t="s">
        <v>1728</v>
      </c>
      <c r="B1231" s="2" cm="1">
        <f t="array" ref="B1231:D1231">DATEVALUE(VLOOKUP(A1231,Raw_Data!A1230:D3230,{2,3,4},0))</f>
        <v>45321</v>
      </c>
      <c r="C1231" s="2">
        <v>45319</v>
      </c>
      <c r="D1231" s="2">
        <v>45324</v>
      </c>
      <c r="E1231" s="1" t="s">
        <v>2571</v>
      </c>
      <c r="F1231" s="1" t="s">
        <v>53</v>
      </c>
      <c r="G1231" s="1" t="s">
        <v>54</v>
      </c>
      <c r="H1231" s="1" t="s">
        <v>27</v>
      </c>
      <c r="I1231" s="1" t="s">
        <v>84</v>
      </c>
      <c r="J1231" s="1">
        <v>0</v>
      </c>
      <c r="K1231" s="1">
        <v>2000</v>
      </c>
      <c r="L1231" s="1">
        <f t="shared" si="173"/>
        <v>0</v>
      </c>
      <c r="M1231" s="1" t="s">
        <v>2619</v>
      </c>
      <c r="N1231" s="1" t="s">
        <v>30</v>
      </c>
      <c r="O1231" s="1" t="s">
        <v>79</v>
      </c>
      <c r="P1231" s="1" t="s">
        <v>32</v>
      </c>
      <c r="Q1231" s="1" t="s">
        <v>45</v>
      </c>
      <c r="R1231" s="1" t="s">
        <v>46</v>
      </c>
      <c r="S1231" s="1" t="s">
        <v>245</v>
      </c>
      <c r="T1231" s="1">
        <v>5</v>
      </c>
      <c r="U1231" s="1" t="str">
        <f t="shared" si="171"/>
        <v>Keep</v>
      </c>
      <c r="V1231" s="1" t="str">
        <f t="shared" si="174"/>
        <v>Fix</v>
      </c>
      <c r="W1231" s="1" t="str">
        <f>IF(Raw_Data!K1231=0,"Missing","Valid")</f>
        <v>Valid</v>
      </c>
      <c r="X1231" s="3" t="str">
        <f t="shared" si="175"/>
        <v>Dispatch Error</v>
      </c>
      <c r="Y1231" s="1" t="str">
        <f t="shared" si="176"/>
        <v>Ok</v>
      </c>
      <c r="Z1231" s="1" t="str">
        <f t="shared" si="177"/>
        <v>Ok</v>
      </c>
      <c r="AA1231" s="1">
        <f t="shared" si="172"/>
        <v>0</v>
      </c>
      <c r="AB1231" s="1" t="str">
        <f t="shared" si="178"/>
        <v>ok</v>
      </c>
      <c r="AC1231" s="1" t="str">
        <f t="shared" si="179"/>
        <v>Wrong Item</v>
      </c>
    </row>
    <row r="1232" spans="1:29" x14ac:dyDescent="0.45">
      <c r="A1232" s="1" t="s">
        <v>1729</v>
      </c>
      <c r="B1232" s="2" cm="1">
        <f t="array" ref="B1232:D1232">DATEVALUE(VLOOKUP(A1232,Raw_Data!A1231:D3231,{2,3,4},0))</f>
        <v>45315</v>
      </c>
      <c r="C1232" s="2">
        <v>45316</v>
      </c>
      <c r="D1232" s="2">
        <v>45317</v>
      </c>
      <c r="E1232" s="1" t="s">
        <v>2586</v>
      </c>
      <c r="F1232" s="1" t="s">
        <v>147</v>
      </c>
      <c r="G1232" s="1" t="s">
        <v>147</v>
      </c>
      <c r="H1232" s="1" t="s">
        <v>71</v>
      </c>
      <c r="I1232" s="1" t="s">
        <v>72</v>
      </c>
      <c r="J1232" s="1">
        <v>3</v>
      </c>
      <c r="K1232" s="1">
        <v>500</v>
      </c>
      <c r="L1232" s="1">
        <f t="shared" si="173"/>
        <v>1500</v>
      </c>
      <c r="M1232" s="1" t="s">
        <v>2619</v>
      </c>
      <c r="N1232" s="1" t="s">
        <v>57</v>
      </c>
      <c r="O1232" s="1" t="s">
        <v>31</v>
      </c>
      <c r="P1232" s="1" t="s">
        <v>32</v>
      </c>
      <c r="Q1232" s="1" t="s">
        <v>33</v>
      </c>
      <c r="R1232" s="1" t="s">
        <v>2620</v>
      </c>
      <c r="S1232" s="1" t="s">
        <v>2620</v>
      </c>
      <c r="T1232" s="1">
        <v>1</v>
      </c>
      <c r="U1232" s="1" t="str">
        <f t="shared" si="171"/>
        <v>Keep</v>
      </c>
      <c r="V1232" s="1" t="str">
        <f t="shared" si="174"/>
        <v>Ok</v>
      </c>
      <c r="W1232" s="1" t="str">
        <f>IF(Raw_Data!K1232=0,"Missing","Valid")</f>
        <v>Valid</v>
      </c>
      <c r="X1232" s="3" t="str">
        <f t="shared" si="175"/>
        <v>OK</v>
      </c>
      <c r="Y1232" s="1" t="str">
        <f t="shared" si="176"/>
        <v>Ok</v>
      </c>
      <c r="Z1232" s="1" t="str">
        <f t="shared" si="177"/>
        <v>Ok</v>
      </c>
      <c r="AA1232" s="1">
        <f t="shared" si="172"/>
        <v>1500</v>
      </c>
      <c r="AB1232" s="1" t="str">
        <f t="shared" si="178"/>
        <v>ok</v>
      </c>
      <c r="AC1232" s="1" t="str">
        <f t="shared" si="179"/>
        <v>Not Returned</v>
      </c>
    </row>
    <row r="1233" spans="1:29" x14ac:dyDescent="0.45">
      <c r="A1233" s="1" t="s">
        <v>1730</v>
      </c>
      <c r="B1233" s="2" cm="1">
        <f t="array" ref="B1233:D1233">DATEVALUE(VLOOKUP(A1233,Raw_Data!A1232:D3232,{2,3,4},0))</f>
        <v>45434</v>
      </c>
      <c r="C1233" s="2">
        <v>45437</v>
      </c>
      <c r="D1233" s="2">
        <v>45443</v>
      </c>
      <c r="E1233" s="1" t="s">
        <v>2554</v>
      </c>
      <c r="F1233" s="1" t="s">
        <v>2608</v>
      </c>
      <c r="G1233" s="1" t="s">
        <v>41</v>
      </c>
      <c r="H1233" s="1" t="s">
        <v>71</v>
      </c>
      <c r="I1233" s="1" t="s">
        <v>92</v>
      </c>
      <c r="J1233" s="1">
        <v>3</v>
      </c>
      <c r="K1233" s="1">
        <v>1000</v>
      </c>
      <c r="L1233" s="1">
        <f t="shared" si="173"/>
        <v>3000</v>
      </c>
      <c r="M1233" s="1" t="s">
        <v>29</v>
      </c>
      <c r="N1233" s="1" t="s">
        <v>57</v>
      </c>
      <c r="O1233" s="1" t="s">
        <v>44</v>
      </c>
      <c r="P1233" s="1" t="s">
        <v>32</v>
      </c>
      <c r="Q1233" s="1" t="s">
        <v>33</v>
      </c>
      <c r="R1233" s="1" t="s">
        <v>2620</v>
      </c>
      <c r="S1233" s="1" t="s">
        <v>2620</v>
      </c>
      <c r="T1233" s="1">
        <v>6</v>
      </c>
      <c r="U1233" s="1" t="str">
        <f t="shared" si="171"/>
        <v>Keep</v>
      </c>
      <c r="V1233" s="1" t="str">
        <f t="shared" si="174"/>
        <v>Ok</v>
      </c>
      <c r="W1233" s="1" t="str">
        <f>IF(Raw_Data!K1233=0,"Missing","Valid")</f>
        <v>Valid</v>
      </c>
      <c r="X1233" s="3" t="str">
        <f t="shared" si="175"/>
        <v>OK</v>
      </c>
      <c r="Y1233" s="1" t="str">
        <f t="shared" si="176"/>
        <v>Ok</v>
      </c>
      <c r="Z1233" s="1" t="str">
        <f t="shared" si="177"/>
        <v>Ok</v>
      </c>
      <c r="AA1233" s="1">
        <f t="shared" si="172"/>
        <v>3000</v>
      </c>
      <c r="AB1233" s="1" t="str">
        <f t="shared" si="178"/>
        <v>ok</v>
      </c>
      <c r="AC1233" s="1" t="str">
        <f t="shared" si="179"/>
        <v>Not Returned</v>
      </c>
    </row>
    <row r="1234" spans="1:29" x14ac:dyDescent="0.45">
      <c r="A1234" s="1" t="s">
        <v>1731</v>
      </c>
      <c r="B1234" s="2" cm="1">
        <f t="array" ref="B1234:D1234">DATEVALUE(VLOOKUP(A1234,Raw_Data!A1233:D3233,{2,3,4},0))</f>
        <v>45492</v>
      </c>
      <c r="C1234" s="2">
        <v>45495</v>
      </c>
      <c r="D1234" s="2">
        <v>45495</v>
      </c>
      <c r="E1234" s="1" t="s">
        <v>2590</v>
      </c>
      <c r="F1234" s="1" t="s">
        <v>2608</v>
      </c>
      <c r="G1234" s="1" t="s">
        <v>41</v>
      </c>
      <c r="H1234" s="1" t="s">
        <v>128</v>
      </c>
      <c r="I1234" s="1" t="s">
        <v>129</v>
      </c>
      <c r="J1234" s="1">
        <v>2</v>
      </c>
      <c r="K1234" s="1">
        <v>500</v>
      </c>
      <c r="L1234" s="1">
        <f t="shared" si="173"/>
        <v>1000</v>
      </c>
      <c r="M1234" s="1" t="s">
        <v>29</v>
      </c>
      <c r="N1234" s="1" t="s">
        <v>57</v>
      </c>
      <c r="O1234" s="1" t="s">
        <v>44</v>
      </c>
      <c r="P1234" s="1" t="s">
        <v>85</v>
      </c>
      <c r="Q1234" s="1" t="s">
        <v>33</v>
      </c>
      <c r="R1234" s="1" t="s">
        <v>2620</v>
      </c>
      <c r="S1234" s="1" t="s">
        <v>2620</v>
      </c>
      <c r="T1234" s="1">
        <v>0</v>
      </c>
      <c r="U1234" s="1" t="str">
        <f t="shared" si="171"/>
        <v>Keep</v>
      </c>
      <c r="V1234" s="1" t="str">
        <f t="shared" si="174"/>
        <v>Ok</v>
      </c>
      <c r="W1234" s="1" t="str">
        <f>IF(Raw_Data!K1234=0,"Missing","Valid")</f>
        <v>Valid</v>
      </c>
      <c r="X1234" s="3" t="str">
        <f t="shared" si="175"/>
        <v>OK</v>
      </c>
      <c r="Y1234" s="1" t="str">
        <f t="shared" si="176"/>
        <v>Ok</v>
      </c>
      <c r="Z1234" s="1" t="str">
        <f t="shared" si="177"/>
        <v>Ok</v>
      </c>
      <c r="AA1234" s="1">
        <f t="shared" si="172"/>
        <v>1000</v>
      </c>
      <c r="AB1234" s="1" t="str">
        <f t="shared" si="178"/>
        <v>ok</v>
      </c>
      <c r="AC1234" s="1" t="str">
        <f t="shared" si="179"/>
        <v>Not Returned</v>
      </c>
    </row>
    <row r="1235" spans="1:29" x14ac:dyDescent="0.45">
      <c r="A1235" s="1" t="s">
        <v>1732</v>
      </c>
      <c r="B1235" s="2" cm="1">
        <f t="array" ref="B1235:D1235">DATEVALUE(VLOOKUP(A1235,Raw_Data!A1234:D3234,{2,3,4},0))</f>
        <v>45397</v>
      </c>
      <c r="C1235" s="2">
        <v>45400</v>
      </c>
      <c r="D1235" s="2">
        <v>45403</v>
      </c>
      <c r="E1235" s="1" t="s">
        <v>2534</v>
      </c>
      <c r="F1235" s="1" t="s">
        <v>2606</v>
      </c>
      <c r="G1235" s="1" t="s">
        <v>26</v>
      </c>
      <c r="H1235" s="1" t="s">
        <v>27</v>
      </c>
      <c r="I1235" s="1" t="s">
        <v>84</v>
      </c>
      <c r="J1235" s="1">
        <v>3</v>
      </c>
      <c r="K1235" s="1">
        <v>1000</v>
      </c>
      <c r="L1235" s="1">
        <f t="shared" si="173"/>
        <v>3000</v>
      </c>
      <c r="M1235" s="1" t="s">
        <v>56</v>
      </c>
      <c r="N1235" s="1" t="s">
        <v>93</v>
      </c>
      <c r="O1235" s="1" t="s">
        <v>31</v>
      </c>
      <c r="P1235" s="1" t="s">
        <v>58</v>
      </c>
      <c r="Q1235" s="1" t="s">
        <v>33</v>
      </c>
      <c r="R1235" s="1" t="s">
        <v>2620</v>
      </c>
      <c r="S1235" s="1" t="s">
        <v>2620</v>
      </c>
      <c r="T1235" s="1">
        <v>3</v>
      </c>
      <c r="U1235" s="1" t="str">
        <f t="shared" si="171"/>
        <v>Keep</v>
      </c>
      <c r="V1235" s="1" t="str">
        <f t="shared" si="174"/>
        <v>Ok</v>
      </c>
      <c r="W1235" s="1" t="str">
        <f>IF(Raw_Data!K1235=0,"Missing","Valid")</f>
        <v>Valid</v>
      </c>
      <c r="X1235" s="3" t="str">
        <f t="shared" si="175"/>
        <v>OK</v>
      </c>
      <c r="Y1235" s="1" t="str">
        <f t="shared" si="176"/>
        <v>Ok</v>
      </c>
      <c r="Z1235" s="1" t="str">
        <f t="shared" si="177"/>
        <v>Ok</v>
      </c>
      <c r="AA1235" s="1">
        <f t="shared" si="172"/>
        <v>3000</v>
      </c>
      <c r="AB1235" s="1" t="str">
        <f t="shared" si="178"/>
        <v>ok</v>
      </c>
      <c r="AC1235" s="1" t="str">
        <f t="shared" si="179"/>
        <v>Not Returned</v>
      </c>
    </row>
    <row r="1236" spans="1:29" x14ac:dyDescent="0.45">
      <c r="A1236" s="1" t="s">
        <v>1733</v>
      </c>
      <c r="B1236" s="2" cm="1">
        <f t="array" ref="B1236:D1236">DATEVALUE(VLOOKUP(A1236,Raw_Data!A1235:D3235,{2,3,4},0))</f>
        <v>45329</v>
      </c>
      <c r="C1236" s="2">
        <v>45328</v>
      </c>
      <c r="D1236" s="2">
        <v>45334</v>
      </c>
      <c r="E1236" s="1" t="s">
        <v>2599</v>
      </c>
      <c r="F1236" s="1" t="s">
        <v>168</v>
      </c>
      <c r="G1236" s="1" t="s">
        <v>41</v>
      </c>
      <c r="H1236" s="1" t="s">
        <v>128</v>
      </c>
      <c r="I1236" s="1" t="s">
        <v>169</v>
      </c>
      <c r="J1236" s="1">
        <v>0</v>
      </c>
      <c r="K1236" s="1">
        <v>100</v>
      </c>
      <c r="L1236" s="1">
        <f t="shared" si="173"/>
        <v>0</v>
      </c>
      <c r="M1236" s="1" t="s">
        <v>29</v>
      </c>
      <c r="N1236" s="1" t="s">
        <v>57</v>
      </c>
      <c r="O1236" s="1" t="s">
        <v>79</v>
      </c>
      <c r="P1236" s="1" t="s">
        <v>85</v>
      </c>
      <c r="Q1236" s="1" t="s">
        <v>33</v>
      </c>
      <c r="R1236" s="1" t="s">
        <v>46</v>
      </c>
      <c r="S1236" s="1" t="s">
        <v>2621</v>
      </c>
      <c r="T1236" s="1">
        <v>6</v>
      </c>
      <c r="U1236" s="1" t="str">
        <f t="shared" si="171"/>
        <v>Keep</v>
      </c>
      <c r="V1236" s="1" t="str">
        <f t="shared" si="174"/>
        <v>Fix</v>
      </c>
      <c r="W1236" s="1" t="str">
        <f>IF(Raw_Data!K1236=0,"Missing","Valid")</f>
        <v>Valid</v>
      </c>
      <c r="X1236" s="3" t="str">
        <f t="shared" si="175"/>
        <v>Dispatch Error</v>
      </c>
      <c r="Y1236" s="1" t="str">
        <f t="shared" si="176"/>
        <v>Ok</v>
      </c>
      <c r="Z1236" s="1" t="str">
        <f t="shared" si="177"/>
        <v>Ok</v>
      </c>
      <c r="AA1236" s="1">
        <f t="shared" si="172"/>
        <v>0</v>
      </c>
      <c r="AB1236" s="1" t="str">
        <f t="shared" si="178"/>
        <v>ok</v>
      </c>
      <c r="AC1236" s="1" t="str">
        <f t="shared" si="179"/>
        <v>Unknwon</v>
      </c>
    </row>
    <row r="1237" spans="1:29" x14ac:dyDescent="0.45">
      <c r="A1237" s="1" t="s">
        <v>1734</v>
      </c>
      <c r="B1237" s="2" cm="1">
        <f t="array" ref="B1237:D1237">DATEVALUE(VLOOKUP(A1237,Raw_Data!A1236:D3236,{2,3,4},0))</f>
        <v>45515</v>
      </c>
      <c r="C1237" s="2">
        <v>45515</v>
      </c>
      <c r="D1237" s="2">
        <v>45522</v>
      </c>
      <c r="E1237" s="1" t="s">
        <v>2556</v>
      </c>
      <c r="F1237" s="1" t="s">
        <v>2607</v>
      </c>
      <c r="G1237" s="1" t="s">
        <v>41</v>
      </c>
      <c r="H1237" s="1" t="s">
        <v>42</v>
      </c>
      <c r="I1237" s="1" t="s">
        <v>122</v>
      </c>
      <c r="J1237" s="1">
        <v>0</v>
      </c>
      <c r="K1237" s="1">
        <v>1000</v>
      </c>
      <c r="L1237" s="1">
        <f t="shared" si="173"/>
        <v>0</v>
      </c>
      <c r="M1237" s="1" t="s">
        <v>56</v>
      </c>
      <c r="N1237" s="1" t="s">
        <v>30</v>
      </c>
      <c r="O1237" s="1" t="s">
        <v>64</v>
      </c>
      <c r="P1237" s="1" t="s">
        <v>58</v>
      </c>
      <c r="Q1237" s="1" t="s">
        <v>33</v>
      </c>
      <c r="R1237" s="1" t="s">
        <v>46</v>
      </c>
      <c r="S1237" s="1" t="s">
        <v>254</v>
      </c>
      <c r="T1237" s="1">
        <v>7</v>
      </c>
      <c r="U1237" s="1" t="str">
        <f t="shared" si="171"/>
        <v>Keep</v>
      </c>
      <c r="V1237" s="1" t="str">
        <f t="shared" si="174"/>
        <v>Fix</v>
      </c>
      <c r="W1237" s="1" t="str">
        <f>IF(Raw_Data!K1237=0,"Missing","Valid")</f>
        <v>Valid</v>
      </c>
      <c r="X1237" s="3" t="str">
        <f t="shared" si="175"/>
        <v>OK</v>
      </c>
      <c r="Y1237" s="1" t="str">
        <f t="shared" si="176"/>
        <v>Ok</v>
      </c>
      <c r="Z1237" s="1" t="str">
        <f t="shared" si="177"/>
        <v>Ok</v>
      </c>
      <c r="AA1237" s="1">
        <f t="shared" si="172"/>
        <v>0</v>
      </c>
      <c r="AB1237" s="1" t="str">
        <f t="shared" si="178"/>
        <v>ok</v>
      </c>
      <c r="AC1237" s="1" t="str">
        <f t="shared" si="179"/>
        <v>Damaged</v>
      </c>
    </row>
    <row r="1238" spans="1:29" x14ac:dyDescent="0.45">
      <c r="A1238" s="1" t="s">
        <v>1735</v>
      </c>
      <c r="B1238" s="2" cm="1">
        <f t="array" ref="B1238:D1238">DATEVALUE(VLOOKUP(A1238,Raw_Data!A1237:D3237,{2,3,4},0))</f>
        <v>45435</v>
      </c>
      <c r="C1238" s="2">
        <v>45433</v>
      </c>
      <c r="D1238" s="2">
        <v>45436</v>
      </c>
      <c r="E1238" s="1" t="s">
        <v>2549</v>
      </c>
      <c r="F1238" s="1" t="s">
        <v>2606</v>
      </c>
      <c r="G1238" s="1" t="s">
        <v>26</v>
      </c>
      <c r="H1238" s="1" t="s">
        <v>42</v>
      </c>
      <c r="I1238" s="1" t="s">
        <v>122</v>
      </c>
      <c r="J1238" s="1">
        <v>3</v>
      </c>
      <c r="K1238" s="1">
        <v>100</v>
      </c>
      <c r="L1238" s="1">
        <f t="shared" si="173"/>
        <v>300</v>
      </c>
      <c r="M1238" s="1" t="s">
        <v>29</v>
      </c>
      <c r="N1238" s="1" t="s">
        <v>93</v>
      </c>
      <c r="O1238" s="1" t="s">
        <v>79</v>
      </c>
      <c r="P1238" s="1" t="s">
        <v>58</v>
      </c>
      <c r="Q1238" s="1" t="s">
        <v>33</v>
      </c>
      <c r="R1238" s="1" t="s">
        <v>2620</v>
      </c>
      <c r="S1238" s="1" t="s">
        <v>2620</v>
      </c>
      <c r="T1238" s="1">
        <v>3</v>
      </c>
      <c r="U1238" s="1" t="str">
        <f t="shared" si="171"/>
        <v>Keep</v>
      </c>
      <c r="V1238" s="1" t="str">
        <f t="shared" si="174"/>
        <v>Ok</v>
      </c>
      <c r="W1238" s="1" t="str">
        <f>IF(Raw_Data!K1238=0,"Missing","Valid")</f>
        <v>Valid</v>
      </c>
      <c r="X1238" s="3" t="str">
        <f t="shared" si="175"/>
        <v>Dispatch Error</v>
      </c>
      <c r="Y1238" s="1" t="str">
        <f t="shared" si="176"/>
        <v>Ok</v>
      </c>
      <c r="Z1238" s="1" t="str">
        <f t="shared" si="177"/>
        <v>Ok</v>
      </c>
      <c r="AA1238" s="1">
        <f t="shared" si="172"/>
        <v>300</v>
      </c>
      <c r="AB1238" s="1" t="str">
        <f t="shared" si="178"/>
        <v>ok</v>
      </c>
      <c r="AC1238" s="1" t="str">
        <f t="shared" si="179"/>
        <v>Not Returned</v>
      </c>
    </row>
    <row r="1239" spans="1:29" x14ac:dyDescent="0.45">
      <c r="A1239" s="1" t="s">
        <v>1736</v>
      </c>
      <c r="B1239" s="2" cm="1">
        <f t="array" ref="B1239:D1239">DATEVALUE(VLOOKUP(A1239,Raw_Data!A1238:D3238,{2,3,4},0))</f>
        <v>45511</v>
      </c>
      <c r="C1239" s="2">
        <v>45514</v>
      </c>
      <c r="D1239" s="2">
        <v>45516</v>
      </c>
      <c r="E1239" s="1" t="s">
        <v>2532</v>
      </c>
      <c r="F1239" s="1" t="s">
        <v>2609</v>
      </c>
      <c r="G1239" s="1" t="s">
        <v>116</v>
      </c>
      <c r="H1239" s="1" t="s">
        <v>27</v>
      </c>
      <c r="I1239" s="1" t="s">
        <v>84</v>
      </c>
      <c r="J1239" s="1">
        <v>0</v>
      </c>
      <c r="K1239" s="1">
        <v>2000</v>
      </c>
      <c r="L1239" s="1">
        <f t="shared" si="173"/>
        <v>0</v>
      </c>
      <c r="M1239" s="1" t="s">
        <v>56</v>
      </c>
      <c r="N1239" s="1" t="s">
        <v>30</v>
      </c>
      <c r="O1239" s="1" t="s">
        <v>79</v>
      </c>
      <c r="P1239" s="1" t="s">
        <v>85</v>
      </c>
      <c r="Q1239" s="1" t="s">
        <v>33</v>
      </c>
      <c r="R1239" s="1" t="s">
        <v>46</v>
      </c>
      <c r="S1239" s="1" t="s">
        <v>245</v>
      </c>
      <c r="T1239" s="1">
        <v>2</v>
      </c>
      <c r="U1239" s="1" t="str">
        <f t="shared" si="171"/>
        <v>Keep</v>
      </c>
      <c r="V1239" s="1" t="str">
        <f t="shared" si="174"/>
        <v>Fix</v>
      </c>
      <c r="W1239" s="1" t="str">
        <f>IF(Raw_Data!K1239=0,"Missing","Valid")</f>
        <v>Valid</v>
      </c>
      <c r="X1239" s="3" t="str">
        <f t="shared" si="175"/>
        <v>OK</v>
      </c>
      <c r="Y1239" s="1" t="str">
        <f t="shared" si="176"/>
        <v>Ok</v>
      </c>
      <c r="Z1239" s="1" t="str">
        <f t="shared" si="177"/>
        <v>Ok</v>
      </c>
      <c r="AA1239" s="1">
        <f t="shared" si="172"/>
        <v>0</v>
      </c>
      <c r="AB1239" s="1" t="str">
        <f t="shared" si="178"/>
        <v>ok</v>
      </c>
      <c r="AC1239" s="1" t="str">
        <f t="shared" si="179"/>
        <v>Wrong Item</v>
      </c>
    </row>
    <row r="1240" spans="1:29" x14ac:dyDescent="0.45">
      <c r="A1240" s="1" t="s">
        <v>1737</v>
      </c>
      <c r="B1240" s="2" cm="1">
        <f t="array" ref="B1240:D1240">DATEVALUE(VLOOKUP(A1240,Raw_Data!A1239:D3239,{2,3,4},0))</f>
        <v>45527</v>
      </c>
      <c r="C1240" s="2">
        <v>45527</v>
      </c>
      <c r="D1240" s="2">
        <v>45527</v>
      </c>
      <c r="E1240" s="1" t="s">
        <v>2561</v>
      </c>
      <c r="F1240" s="1" t="s">
        <v>53</v>
      </c>
      <c r="G1240" s="1" t="s">
        <v>54</v>
      </c>
      <c r="H1240" s="1" t="s">
        <v>42</v>
      </c>
      <c r="I1240" s="1" t="s">
        <v>43</v>
      </c>
      <c r="J1240" s="1">
        <v>1</v>
      </c>
      <c r="K1240" s="1">
        <v>100</v>
      </c>
      <c r="L1240" s="1">
        <f t="shared" si="173"/>
        <v>100</v>
      </c>
      <c r="M1240" s="1" t="s">
        <v>2619</v>
      </c>
      <c r="N1240" s="1" t="s">
        <v>30</v>
      </c>
      <c r="O1240" s="1" t="s">
        <v>31</v>
      </c>
      <c r="P1240" s="1" t="s">
        <v>32</v>
      </c>
      <c r="Q1240" s="1" t="s">
        <v>45</v>
      </c>
      <c r="R1240" s="1" t="s">
        <v>2620</v>
      </c>
      <c r="S1240" s="1" t="s">
        <v>2620</v>
      </c>
      <c r="T1240" s="1">
        <v>0</v>
      </c>
      <c r="U1240" s="1" t="str">
        <f t="shared" si="171"/>
        <v>Keep</v>
      </c>
      <c r="V1240" s="1" t="str">
        <f t="shared" si="174"/>
        <v>Ok</v>
      </c>
      <c r="W1240" s="1" t="str">
        <f>IF(Raw_Data!K1240=0,"Missing","Valid")</f>
        <v>Valid</v>
      </c>
      <c r="X1240" s="3" t="str">
        <f t="shared" si="175"/>
        <v>OK</v>
      </c>
      <c r="Y1240" s="1" t="str">
        <f t="shared" si="176"/>
        <v>Ok</v>
      </c>
      <c r="Z1240" s="1" t="str">
        <f t="shared" si="177"/>
        <v>Ok</v>
      </c>
      <c r="AA1240" s="1">
        <f t="shared" si="172"/>
        <v>100</v>
      </c>
      <c r="AB1240" s="1" t="str">
        <f t="shared" si="178"/>
        <v>ok</v>
      </c>
      <c r="AC1240" s="1" t="str">
        <f t="shared" si="179"/>
        <v>Not Returned</v>
      </c>
    </row>
    <row r="1241" spans="1:29" x14ac:dyDescent="0.45">
      <c r="A1241" s="1" t="s">
        <v>1738</v>
      </c>
      <c r="B1241" s="2" cm="1">
        <f t="array" ref="B1241:D1241">DATEVALUE(VLOOKUP(A1241,Raw_Data!A1240:D3240,{2,3,4},0))</f>
        <v>45303</v>
      </c>
      <c r="C1241" s="2">
        <v>45305</v>
      </c>
      <c r="D1241" s="2">
        <v>45307</v>
      </c>
      <c r="E1241" s="1" t="s">
        <v>2575</v>
      </c>
      <c r="F1241" s="1" t="s">
        <v>69</v>
      </c>
      <c r="G1241" s="1" t="s">
        <v>70</v>
      </c>
      <c r="H1241" s="1" t="s">
        <v>42</v>
      </c>
      <c r="I1241" s="1" t="s">
        <v>78</v>
      </c>
      <c r="J1241" s="1">
        <v>2</v>
      </c>
      <c r="K1241" s="1">
        <v>100</v>
      </c>
      <c r="L1241" s="1">
        <f t="shared" si="173"/>
        <v>200</v>
      </c>
      <c r="M1241" s="1" t="s">
        <v>2619</v>
      </c>
      <c r="N1241" s="1" t="s">
        <v>30</v>
      </c>
      <c r="O1241" s="1" t="s">
        <v>64</v>
      </c>
      <c r="P1241" s="1" t="s">
        <v>32</v>
      </c>
      <c r="Q1241" s="1" t="s">
        <v>33</v>
      </c>
      <c r="R1241" s="1" t="s">
        <v>34</v>
      </c>
      <c r="S1241" s="1" t="s">
        <v>2620</v>
      </c>
      <c r="T1241" s="1">
        <v>2</v>
      </c>
      <c r="U1241" s="1" t="str">
        <f t="shared" si="171"/>
        <v>Keep</v>
      </c>
      <c r="V1241" s="1" t="str">
        <f t="shared" si="174"/>
        <v>Ok</v>
      </c>
      <c r="W1241" s="1" t="str">
        <f>IF(Raw_Data!K1241=0,"Missing","Valid")</f>
        <v>Valid</v>
      </c>
      <c r="X1241" s="3" t="str">
        <f t="shared" si="175"/>
        <v>OK</v>
      </c>
      <c r="Y1241" s="1" t="str">
        <f t="shared" si="176"/>
        <v>Ok</v>
      </c>
      <c r="Z1241" s="1" t="str">
        <f t="shared" si="177"/>
        <v>Ok</v>
      </c>
      <c r="AA1241" s="1">
        <f t="shared" si="172"/>
        <v>200</v>
      </c>
      <c r="AB1241" s="1" t="str">
        <f t="shared" si="178"/>
        <v>ok</v>
      </c>
      <c r="AC1241" s="1" t="str">
        <f t="shared" si="179"/>
        <v>Not Returned</v>
      </c>
    </row>
    <row r="1242" spans="1:29" x14ac:dyDescent="0.45">
      <c r="A1242" s="1" t="s">
        <v>1739</v>
      </c>
      <c r="B1242" s="2" cm="1">
        <f t="array" ref="B1242:D1242">DATEVALUE(VLOOKUP(A1242,Raw_Data!A1241:D3241,{2,3,4},0))</f>
        <v>45442</v>
      </c>
      <c r="C1242" s="2">
        <v>45442</v>
      </c>
      <c r="D1242" s="2">
        <v>45449</v>
      </c>
      <c r="E1242" s="1" t="s">
        <v>2559</v>
      </c>
      <c r="F1242" s="1" t="s">
        <v>2607</v>
      </c>
      <c r="G1242" s="1" t="s">
        <v>41</v>
      </c>
      <c r="H1242" s="1" t="s">
        <v>128</v>
      </c>
      <c r="I1242" s="1" t="s">
        <v>169</v>
      </c>
      <c r="J1242" s="1">
        <v>-1</v>
      </c>
      <c r="K1242" s="1">
        <v>500</v>
      </c>
      <c r="L1242" s="1">
        <f t="shared" si="173"/>
        <v>-500</v>
      </c>
      <c r="M1242" s="1" t="s">
        <v>2619</v>
      </c>
      <c r="N1242" s="1" t="s">
        <v>57</v>
      </c>
      <c r="O1242" s="1" t="s">
        <v>31</v>
      </c>
      <c r="P1242" s="1" t="s">
        <v>58</v>
      </c>
      <c r="Q1242" s="1" t="s">
        <v>45</v>
      </c>
      <c r="R1242" s="1" t="s">
        <v>34</v>
      </c>
      <c r="S1242" s="1" t="s">
        <v>2620</v>
      </c>
      <c r="T1242" s="1">
        <v>7</v>
      </c>
      <c r="U1242" s="1" t="str">
        <f t="shared" si="171"/>
        <v>Keep</v>
      </c>
      <c r="V1242" s="1" t="str">
        <f t="shared" si="174"/>
        <v>Fix</v>
      </c>
      <c r="W1242" s="1" t="str">
        <f>IF(Raw_Data!K1242=0,"Missing","Valid")</f>
        <v>Valid</v>
      </c>
      <c r="X1242" s="3" t="str">
        <f t="shared" si="175"/>
        <v>OK</v>
      </c>
      <c r="Y1242" s="1" t="str">
        <f t="shared" si="176"/>
        <v>Ok</v>
      </c>
      <c r="Z1242" s="1" t="str">
        <f t="shared" si="177"/>
        <v>Ok</v>
      </c>
      <c r="AA1242" s="1">
        <f t="shared" si="172"/>
        <v>-500</v>
      </c>
      <c r="AB1242" s="1" t="str">
        <f t="shared" si="178"/>
        <v>ok</v>
      </c>
      <c r="AC1242" s="1" t="str">
        <f t="shared" si="179"/>
        <v>Not Returned</v>
      </c>
    </row>
    <row r="1243" spans="1:29" x14ac:dyDescent="0.45">
      <c r="A1243" s="1" t="s">
        <v>1740</v>
      </c>
      <c r="B1243" s="2" cm="1">
        <f t="array" ref="B1243:D1243">DATEVALUE(VLOOKUP(A1243,Raw_Data!A1242:D3242,{2,3,4},0))</f>
        <v>45350</v>
      </c>
      <c r="C1243" s="2">
        <v>45349</v>
      </c>
      <c r="D1243" s="2">
        <v>45355</v>
      </c>
      <c r="E1243" s="1" t="s">
        <v>2600</v>
      </c>
      <c r="F1243" s="1" t="s">
        <v>2606</v>
      </c>
      <c r="G1243" s="1" t="s">
        <v>26</v>
      </c>
      <c r="H1243" s="1" t="s">
        <v>27</v>
      </c>
      <c r="I1243" s="1" t="s">
        <v>28</v>
      </c>
      <c r="J1243" s="1">
        <v>1</v>
      </c>
      <c r="K1243" s="1">
        <v>0</v>
      </c>
      <c r="L1243" s="1">
        <f t="shared" si="173"/>
        <v>0</v>
      </c>
      <c r="M1243" s="1" t="s">
        <v>56</v>
      </c>
      <c r="N1243" s="1" t="s">
        <v>93</v>
      </c>
      <c r="O1243" s="1" t="s">
        <v>79</v>
      </c>
      <c r="P1243" s="1" t="s">
        <v>85</v>
      </c>
      <c r="Q1243" s="1" t="s">
        <v>45</v>
      </c>
      <c r="R1243" s="1" t="s">
        <v>46</v>
      </c>
      <c r="S1243" s="1" t="s">
        <v>254</v>
      </c>
      <c r="T1243" s="1">
        <v>6</v>
      </c>
      <c r="U1243" s="1" t="str">
        <f t="shared" si="171"/>
        <v>Keep</v>
      </c>
      <c r="V1243" s="1" t="str">
        <f t="shared" si="174"/>
        <v>Ok</v>
      </c>
      <c r="W1243" s="1" t="str">
        <f>IF(Raw_Data!K1243=0,"Missing","Valid")</f>
        <v>Missing</v>
      </c>
      <c r="X1243" s="3" t="str">
        <f t="shared" si="175"/>
        <v>Dispatch Error</v>
      </c>
      <c r="Y1243" s="1" t="str">
        <f t="shared" si="176"/>
        <v>Fix</v>
      </c>
      <c r="Z1243" s="1" t="str">
        <f t="shared" si="177"/>
        <v>Ok</v>
      </c>
      <c r="AA1243" s="1">
        <f t="shared" si="172"/>
        <v>0</v>
      </c>
      <c r="AB1243" s="1" t="str">
        <f t="shared" si="178"/>
        <v>ok</v>
      </c>
      <c r="AC1243" s="1" t="str">
        <f t="shared" si="179"/>
        <v>Damaged</v>
      </c>
    </row>
    <row r="1244" spans="1:29" x14ac:dyDescent="0.45">
      <c r="A1244" s="1" t="s">
        <v>1741</v>
      </c>
      <c r="B1244" s="2" cm="1">
        <f t="array" ref="B1244:D1244">DATEVALUE(VLOOKUP(A1244,Raw_Data!A1243:D3243,{2,3,4},0))</f>
        <v>45413</v>
      </c>
      <c r="C1244" s="2">
        <v>45414</v>
      </c>
      <c r="D1244" s="2">
        <v>45414</v>
      </c>
      <c r="E1244" s="1" t="s">
        <v>2559</v>
      </c>
      <c r="F1244" s="1" t="s">
        <v>2607</v>
      </c>
      <c r="G1244" s="1" t="s">
        <v>41</v>
      </c>
      <c r="H1244" s="1" t="s">
        <v>42</v>
      </c>
      <c r="I1244" s="1" t="s">
        <v>43</v>
      </c>
      <c r="J1244" s="1">
        <v>2</v>
      </c>
      <c r="K1244" s="1">
        <v>2000</v>
      </c>
      <c r="L1244" s="1">
        <f t="shared" si="173"/>
        <v>4000</v>
      </c>
      <c r="M1244" s="1" t="s">
        <v>2619</v>
      </c>
      <c r="N1244" s="1" t="s">
        <v>57</v>
      </c>
      <c r="O1244" s="1" t="s">
        <v>79</v>
      </c>
      <c r="P1244" s="1" t="s">
        <v>58</v>
      </c>
      <c r="Q1244" s="1" t="s">
        <v>45</v>
      </c>
      <c r="R1244" s="1" t="s">
        <v>2620</v>
      </c>
      <c r="S1244" s="1" t="s">
        <v>2620</v>
      </c>
      <c r="T1244" s="1">
        <v>0</v>
      </c>
      <c r="U1244" s="1" t="str">
        <f t="shared" si="171"/>
        <v>Keep</v>
      </c>
      <c r="V1244" s="1" t="str">
        <f t="shared" si="174"/>
        <v>Ok</v>
      </c>
      <c r="W1244" s="1" t="str">
        <f>IF(Raw_Data!K1244=0,"Missing","Valid")</f>
        <v>Valid</v>
      </c>
      <c r="X1244" s="3" t="str">
        <f t="shared" si="175"/>
        <v>OK</v>
      </c>
      <c r="Y1244" s="1" t="str">
        <f t="shared" si="176"/>
        <v>Ok</v>
      </c>
      <c r="Z1244" s="1" t="str">
        <f t="shared" si="177"/>
        <v>Ok</v>
      </c>
      <c r="AA1244" s="1">
        <f t="shared" si="172"/>
        <v>4000</v>
      </c>
      <c r="AB1244" s="1" t="str">
        <f t="shared" si="178"/>
        <v>ok</v>
      </c>
      <c r="AC1244" s="1" t="str">
        <f t="shared" si="179"/>
        <v>Not Returned</v>
      </c>
    </row>
    <row r="1245" spans="1:29" x14ac:dyDescent="0.45">
      <c r="A1245" s="1" t="s">
        <v>1742</v>
      </c>
      <c r="B1245" s="2" cm="1">
        <f t="array" ref="B1245:D1245">DATEVALUE(VLOOKUP(A1245,Raw_Data!A1244:D3244,{2,3,4},0))</f>
        <v>45560</v>
      </c>
      <c r="C1245" s="2">
        <v>45562</v>
      </c>
      <c r="D1245" s="2">
        <v>45568</v>
      </c>
      <c r="E1245" s="1" t="s">
        <v>2596</v>
      </c>
      <c r="F1245" s="1" t="s">
        <v>53</v>
      </c>
      <c r="G1245" s="1" t="s">
        <v>54</v>
      </c>
      <c r="H1245" s="1" t="s">
        <v>42</v>
      </c>
      <c r="I1245" s="1" t="s">
        <v>122</v>
      </c>
      <c r="J1245" s="1">
        <v>-1</v>
      </c>
      <c r="K1245" s="1">
        <v>2000</v>
      </c>
      <c r="L1245" s="1">
        <f t="shared" si="173"/>
        <v>-2000</v>
      </c>
      <c r="M1245" s="1" t="s">
        <v>29</v>
      </c>
      <c r="N1245" s="1" t="s">
        <v>93</v>
      </c>
      <c r="O1245" s="1" t="s">
        <v>64</v>
      </c>
      <c r="P1245" s="1" t="s">
        <v>32</v>
      </c>
      <c r="Q1245" s="1" t="s">
        <v>45</v>
      </c>
      <c r="R1245" s="1" t="s">
        <v>34</v>
      </c>
      <c r="S1245" s="1" t="s">
        <v>2620</v>
      </c>
      <c r="T1245" s="1">
        <v>6</v>
      </c>
      <c r="U1245" s="1" t="str">
        <f t="shared" si="171"/>
        <v>Keep</v>
      </c>
      <c r="V1245" s="1" t="str">
        <f t="shared" si="174"/>
        <v>Fix</v>
      </c>
      <c r="W1245" s="1" t="str">
        <f>IF(Raw_Data!K1245=0,"Missing","Valid")</f>
        <v>Valid</v>
      </c>
      <c r="X1245" s="3" t="str">
        <f t="shared" si="175"/>
        <v>OK</v>
      </c>
      <c r="Y1245" s="1" t="str">
        <f t="shared" si="176"/>
        <v>Ok</v>
      </c>
      <c r="Z1245" s="1" t="str">
        <f t="shared" si="177"/>
        <v>Ok</v>
      </c>
      <c r="AA1245" s="1">
        <f t="shared" si="172"/>
        <v>-2000</v>
      </c>
      <c r="AB1245" s="1" t="str">
        <f t="shared" si="178"/>
        <v>ok</v>
      </c>
      <c r="AC1245" s="1" t="str">
        <f t="shared" si="179"/>
        <v>Not Returned</v>
      </c>
    </row>
    <row r="1246" spans="1:29" x14ac:dyDescent="0.45">
      <c r="A1246" s="1" t="s">
        <v>1743</v>
      </c>
      <c r="B1246" s="2" cm="1">
        <f t="array" ref="B1246:D1246">DATEVALUE(VLOOKUP(A1246,Raw_Data!A1245:D3245,{2,3,4},0))</f>
        <v>45545</v>
      </c>
      <c r="C1246" s="2">
        <v>45544</v>
      </c>
      <c r="D1246" s="2">
        <v>45547</v>
      </c>
      <c r="E1246" s="1" t="s">
        <v>2595</v>
      </c>
      <c r="F1246" s="1" t="s">
        <v>168</v>
      </c>
      <c r="G1246" s="1" t="s">
        <v>41</v>
      </c>
      <c r="H1246" s="1" t="s">
        <v>128</v>
      </c>
      <c r="I1246" s="1" t="s">
        <v>231</v>
      </c>
      <c r="J1246" s="1">
        <v>3</v>
      </c>
      <c r="K1246" s="1">
        <v>0</v>
      </c>
      <c r="L1246" s="1">
        <f t="shared" si="173"/>
        <v>0</v>
      </c>
      <c r="M1246" s="1" t="s">
        <v>56</v>
      </c>
      <c r="N1246" s="1" t="s">
        <v>57</v>
      </c>
      <c r="O1246" s="1" t="s">
        <v>79</v>
      </c>
      <c r="P1246" s="1" t="s">
        <v>58</v>
      </c>
      <c r="Q1246" s="1" t="s">
        <v>33</v>
      </c>
      <c r="R1246" s="1" t="s">
        <v>46</v>
      </c>
      <c r="S1246" s="1" t="s">
        <v>47</v>
      </c>
      <c r="T1246" s="1">
        <v>3</v>
      </c>
      <c r="U1246" s="1" t="str">
        <f t="shared" si="171"/>
        <v>Keep</v>
      </c>
      <c r="V1246" s="1" t="str">
        <f t="shared" si="174"/>
        <v>Ok</v>
      </c>
      <c r="W1246" s="1" t="str">
        <f>IF(Raw_Data!K1246=0,"Missing","Valid")</f>
        <v>Missing</v>
      </c>
      <c r="X1246" s="3" t="str">
        <f t="shared" si="175"/>
        <v>Dispatch Error</v>
      </c>
      <c r="Y1246" s="1" t="str">
        <f t="shared" si="176"/>
        <v>Fix</v>
      </c>
      <c r="Z1246" s="1" t="str">
        <f t="shared" si="177"/>
        <v>Ok</v>
      </c>
      <c r="AA1246" s="1">
        <f t="shared" si="172"/>
        <v>0</v>
      </c>
      <c r="AB1246" s="1" t="str">
        <f t="shared" si="178"/>
        <v>ok</v>
      </c>
      <c r="AC1246" s="1" t="str">
        <f t="shared" si="179"/>
        <v>Late Delivery</v>
      </c>
    </row>
    <row r="1247" spans="1:29" x14ac:dyDescent="0.45">
      <c r="A1247" s="1" t="s">
        <v>1744</v>
      </c>
      <c r="B1247" s="2" cm="1">
        <f t="array" ref="B1247:D1247">DATEVALUE(VLOOKUP(A1247,Raw_Data!A1246:D3246,{2,3,4},0))</f>
        <v>45638</v>
      </c>
      <c r="C1247" s="2">
        <v>45639</v>
      </c>
      <c r="D1247" s="2">
        <v>45643</v>
      </c>
      <c r="E1247" s="1" t="s">
        <v>2562</v>
      </c>
      <c r="F1247" s="1" t="s">
        <v>2606</v>
      </c>
      <c r="G1247" s="1" t="s">
        <v>26</v>
      </c>
      <c r="H1247" s="1" t="s">
        <v>71</v>
      </c>
      <c r="I1247" s="1" t="s">
        <v>72</v>
      </c>
      <c r="J1247" s="1">
        <v>2</v>
      </c>
      <c r="K1247" s="1">
        <v>100</v>
      </c>
      <c r="L1247" s="1">
        <f t="shared" si="173"/>
        <v>200</v>
      </c>
      <c r="M1247" s="1" t="s">
        <v>2619</v>
      </c>
      <c r="N1247" s="1" t="s">
        <v>30</v>
      </c>
      <c r="O1247" s="1" t="s">
        <v>31</v>
      </c>
      <c r="P1247" s="1" t="s">
        <v>85</v>
      </c>
      <c r="Q1247" s="1" t="s">
        <v>45</v>
      </c>
      <c r="R1247" s="1" t="s">
        <v>34</v>
      </c>
      <c r="S1247" s="1" t="s">
        <v>2620</v>
      </c>
      <c r="T1247" s="1">
        <v>4</v>
      </c>
      <c r="U1247" s="1" t="str">
        <f t="shared" si="171"/>
        <v>Keep</v>
      </c>
      <c r="V1247" s="1" t="str">
        <f t="shared" si="174"/>
        <v>Ok</v>
      </c>
      <c r="W1247" s="1" t="str">
        <f>IF(Raw_Data!K1247=0,"Missing","Valid")</f>
        <v>Valid</v>
      </c>
      <c r="X1247" s="3" t="str">
        <f t="shared" si="175"/>
        <v>OK</v>
      </c>
      <c r="Y1247" s="1" t="str">
        <f t="shared" si="176"/>
        <v>Ok</v>
      </c>
      <c r="Z1247" s="1" t="str">
        <f t="shared" si="177"/>
        <v>Ok</v>
      </c>
      <c r="AA1247" s="1">
        <f t="shared" si="172"/>
        <v>200</v>
      </c>
      <c r="AB1247" s="1" t="str">
        <f t="shared" si="178"/>
        <v>ok</v>
      </c>
      <c r="AC1247" s="1" t="str">
        <f t="shared" si="179"/>
        <v>Not Returned</v>
      </c>
    </row>
    <row r="1248" spans="1:29" x14ac:dyDescent="0.45">
      <c r="A1248" s="1" t="s">
        <v>1745</v>
      </c>
      <c r="B1248" s="2" cm="1">
        <f t="array" ref="B1248:D1248">DATEVALUE(VLOOKUP(A1248,Raw_Data!A1247:D3247,{2,3,4},0))</f>
        <v>45555</v>
      </c>
      <c r="C1248" s="2">
        <v>45553</v>
      </c>
      <c r="D1248" s="2">
        <v>45559</v>
      </c>
      <c r="E1248" s="1" t="s">
        <v>2600</v>
      </c>
      <c r="F1248" s="1" t="s">
        <v>2609</v>
      </c>
      <c r="G1248" s="1" t="s">
        <v>116</v>
      </c>
      <c r="H1248" s="1" t="s">
        <v>71</v>
      </c>
      <c r="I1248" s="1" t="s">
        <v>117</v>
      </c>
      <c r="J1248" s="1">
        <v>-1</v>
      </c>
      <c r="K1248" s="1">
        <v>2000</v>
      </c>
      <c r="L1248" s="1">
        <f t="shared" si="173"/>
        <v>-2000</v>
      </c>
      <c r="M1248" s="1" t="s">
        <v>56</v>
      </c>
      <c r="N1248" s="1" t="s">
        <v>57</v>
      </c>
      <c r="O1248" s="1" t="s">
        <v>64</v>
      </c>
      <c r="P1248" s="1" t="s">
        <v>58</v>
      </c>
      <c r="Q1248" s="1" t="s">
        <v>45</v>
      </c>
      <c r="R1248" s="1" t="s">
        <v>34</v>
      </c>
      <c r="S1248" s="1" t="s">
        <v>2620</v>
      </c>
      <c r="T1248" s="1">
        <v>6</v>
      </c>
      <c r="U1248" s="1" t="str">
        <f t="shared" si="171"/>
        <v>Keep</v>
      </c>
      <c r="V1248" s="1" t="str">
        <f t="shared" si="174"/>
        <v>Fix</v>
      </c>
      <c r="W1248" s="1" t="str">
        <f>IF(Raw_Data!K1248=0,"Missing","Valid")</f>
        <v>Valid</v>
      </c>
      <c r="X1248" s="3" t="str">
        <f t="shared" si="175"/>
        <v>Dispatch Error</v>
      </c>
      <c r="Y1248" s="1" t="str">
        <f t="shared" si="176"/>
        <v>Ok</v>
      </c>
      <c r="Z1248" s="1" t="str">
        <f t="shared" si="177"/>
        <v>Ok</v>
      </c>
      <c r="AA1248" s="1">
        <f t="shared" si="172"/>
        <v>-2000</v>
      </c>
      <c r="AB1248" s="1" t="str">
        <f t="shared" si="178"/>
        <v>ok</v>
      </c>
      <c r="AC1248" s="1" t="str">
        <f t="shared" si="179"/>
        <v>Not Returned</v>
      </c>
    </row>
    <row r="1249" spans="1:29" x14ac:dyDescent="0.45">
      <c r="A1249" s="1" t="s">
        <v>1746</v>
      </c>
      <c r="B1249" s="2" cm="1">
        <f t="array" ref="B1249:D1249">DATEVALUE(VLOOKUP(A1249,Raw_Data!A1248:D3248,{2,3,4},0))</f>
        <v>45428</v>
      </c>
      <c r="C1249" s="2">
        <v>45428</v>
      </c>
      <c r="D1249" s="2">
        <v>45428</v>
      </c>
      <c r="E1249" s="1" t="s">
        <v>2561</v>
      </c>
      <c r="F1249" s="1" t="s">
        <v>168</v>
      </c>
      <c r="G1249" s="1" t="s">
        <v>41</v>
      </c>
      <c r="H1249" s="1" t="s">
        <v>128</v>
      </c>
      <c r="I1249" s="1" t="s">
        <v>129</v>
      </c>
      <c r="J1249" s="1">
        <v>3</v>
      </c>
      <c r="K1249" s="1">
        <v>500</v>
      </c>
      <c r="L1249" s="1">
        <f t="shared" si="173"/>
        <v>1500</v>
      </c>
      <c r="M1249" s="1" t="s">
        <v>29</v>
      </c>
      <c r="N1249" s="1" t="s">
        <v>57</v>
      </c>
      <c r="O1249" s="1" t="s">
        <v>31</v>
      </c>
      <c r="P1249" s="1" t="s">
        <v>58</v>
      </c>
      <c r="Q1249" s="1" t="s">
        <v>33</v>
      </c>
      <c r="R1249" s="1" t="s">
        <v>2620</v>
      </c>
      <c r="S1249" s="1" t="s">
        <v>2620</v>
      </c>
      <c r="T1249" s="1">
        <v>0</v>
      </c>
      <c r="U1249" s="1" t="str">
        <f t="shared" si="171"/>
        <v>Keep</v>
      </c>
      <c r="V1249" s="1" t="str">
        <f t="shared" si="174"/>
        <v>Ok</v>
      </c>
      <c r="W1249" s="1" t="str">
        <f>IF(Raw_Data!K1249=0,"Missing","Valid")</f>
        <v>Valid</v>
      </c>
      <c r="X1249" s="3" t="str">
        <f t="shared" si="175"/>
        <v>OK</v>
      </c>
      <c r="Y1249" s="1" t="str">
        <f t="shared" si="176"/>
        <v>Ok</v>
      </c>
      <c r="Z1249" s="1" t="str">
        <f t="shared" si="177"/>
        <v>Ok</v>
      </c>
      <c r="AA1249" s="1">
        <f t="shared" si="172"/>
        <v>1500</v>
      </c>
      <c r="AB1249" s="1" t="str">
        <f t="shared" si="178"/>
        <v>ok</v>
      </c>
      <c r="AC1249" s="1" t="str">
        <f t="shared" si="179"/>
        <v>Not Returned</v>
      </c>
    </row>
    <row r="1250" spans="1:29" x14ac:dyDescent="0.45">
      <c r="A1250" s="1" t="s">
        <v>1747</v>
      </c>
      <c r="B1250" s="2" cm="1">
        <f t="array" ref="B1250:D1250">DATEVALUE(VLOOKUP(A1250,Raw_Data!A1249:D3249,{2,3,4},0))</f>
        <v>45401</v>
      </c>
      <c r="C1250" s="2">
        <v>45399</v>
      </c>
      <c r="D1250" s="2">
        <v>45405</v>
      </c>
      <c r="E1250" s="1" t="s">
        <v>2538</v>
      </c>
      <c r="F1250" s="1" t="s">
        <v>2608</v>
      </c>
      <c r="G1250" s="1" t="s">
        <v>41</v>
      </c>
      <c r="H1250" s="1" t="s">
        <v>42</v>
      </c>
      <c r="I1250" s="1" t="s">
        <v>78</v>
      </c>
      <c r="J1250" s="1">
        <v>2</v>
      </c>
      <c r="K1250" s="1">
        <v>500</v>
      </c>
      <c r="L1250" s="1">
        <f t="shared" si="173"/>
        <v>1000</v>
      </c>
      <c r="M1250" s="1" t="s">
        <v>63</v>
      </c>
      <c r="N1250" s="1" t="s">
        <v>57</v>
      </c>
      <c r="O1250" s="1" t="s">
        <v>79</v>
      </c>
      <c r="P1250" s="1" t="s">
        <v>32</v>
      </c>
      <c r="Q1250" s="1" t="s">
        <v>45</v>
      </c>
      <c r="R1250" s="1" t="s">
        <v>2620</v>
      </c>
      <c r="S1250" s="1" t="s">
        <v>2620</v>
      </c>
      <c r="T1250" s="1">
        <v>6</v>
      </c>
      <c r="U1250" s="1" t="str">
        <f t="shared" si="171"/>
        <v>Keep</v>
      </c>
      <c r="V1250" s="1" t="str">
        <f t="shared" si="174"/>
        <v>Ok</v>
      </c>
      <c r="W1250" s="1" t="str">
        <f>IF(Raw_Data!K1250=0,"Missing","Valid")</f>
        <v>Valid</v>
      </c>
      <c r="X1250" s="3" t="str">
        <f t="shared" si="175"/>
        <v>Dispatch Error</v>
      </c>
      <c r="Y1250" s="1" t="str">
        <f t="shared" si="176"/>
        <v>Ok</v>
      </c>
      <c r="Z1250" s="1" t="str">
        <f t="shared" si="177"/>
        <v>Ok</v>
      </c>
      <c r="AA1250" s="1">
        <f t="shared" si="172"/>
        <v>1000</v>
      </c>
      <c r="AB1250" s="1" t="str">
        <f t="shared" si="178"/>
        <v>ok</v>
      </c>
      <c r="AC1250" s="1" t="str">
        <f t="shared" si="179"/>
        <v>Not Returned</v>
      </c>
    </row>
    <row r="1251" spans="1:29" x14ac:dyDescent="0.45">
      <c r="A1251" s="1" t="s">
        <v>1748</v>
      </c>
      <c r="B1251" s="2" cm="1">
        <f t="array" ref="B1251:D1251">DATEVALUE(VLOOKUP(A1251,Raw_Data!A1250:D3250,{2,3,4},0))</f>
        <v>45331</v>
      </c>
      <c r="C1251" s="2">
        <v>45331</v>
      </c>
      <c r="D1251" s="2">
        <v>45335</v>
      </c>
      <c r="E1251" s="1" t="s">
        <v>2605</v>
      </c>
      <c r="F1251" s="1" t="s">
        <v>168</v>
      </c>
      <c r="G1251" s="1" t="s">
        <v>41</v>
      </c>
      <c r="H1251" s="1" t="s">
        <v>27</v>
      </c>
      <c r="I1251" s="1" t="s">
        <v>84</v>
      </c>
      <c r="J1251" s="1">
        <v>0</v>
      </c>
      <c r="K1251" s="1">
        <v>100</v>
      </c>
      <c r="L1251" s="1">
        <f t="shared" si="173"/>
        <v>0</v>
      </c>
      <c r="M1251" s="1" t="s">
        <v>56</v>
      </c>
      <c r="N1251" s="1" t="s">
        <v>57</v>
      </c>
      <c r="O1251" s="1" t="s">
        <v>79</v>
      </c>
      <c r="P1251" s="1" t="s">
        <v>58</v>
      </c>
      <c r="Q1251" s="1" t="s">
        <v>33</v>
      </c>
      <c r="R1251" s="1" t="s">
        <v>2620</v>
      </c>
      <c r="S1251" s="1" t="s">
        <v>2620</v>
      </c>
      <c r="T1251" s="1">
        <v>4</v>
      </c>
      <c r="U1251" s="1" t="str">
        <f t="shared" si="171"/>
        <v>Keep</v>
      </c>
      <c r="V1251" s="1" t="str">
        <f t="shared" si="174"/>
        <v>Fix</v>
      </c>
      <c r="W1251" s="1" t="str">
        <f>IF(Raw_Data!K1251=0,"Missing","Valid")</f>
        <v>Valid</v>
      </c>
      <c r="X1251" s="3" t="str">
        <f t="shared" si="175"/>
        <v>OK</v>
      </c>
      <c r="Y1251" s="1" t="str">
        <f t="shared" si="176"/>
        <v>Ok</v>
      </c>
      <c r="Z1251" s="1" t="str">
        <f t="shared" si="177"/>
        <v>Ok</v>
      </c>
      <c r="AA1251" s="1">
        <f t="shared" si="172"/>
        <v>0</v>
      </c>
      <c r="AB1251" s="1" t="str">
        <f t="shared" si="178"/>
        <v>ok</v>
      </c>
      <c r="AC1251" s="1" t="str">
        <f t="shared" si="179"/>
        <v>Not Returned</v>
      </c>
    </row>
    <row r="1252" spans="1:29" x14ac:dyDescent="0.45">
      <c r="A1252" s="1" t="s">
        <v>1749</v>
      </c>
      <c r="B1252" s="2" cm="1">
        <f t="array" ref="B1252:D1252">DATEVALUE(VLOOKUP(A1252,Raw_Data!A1251:D3251,{2,3,4},0))</f>
        <v>45416</v>
      </c>
      <c r="C1252" s="2">
        <v>45419</v>
      </c>
      <c r="D1252" s="2">
        <v>45421</v>
      </c>
      <c r="E1252" s="1" t="s">
        <v>2588</v>
      </c>
      <c r="F1252" s="1" t="s">
        <v>69</v>
      </c>
      <c r="G1252" s="1" t="s">
        <v>70</v>
      </c>
      <c r="H1252" s="1" t="s">
        <v>27</v>
      </c>
      <c r="I1252" s="1" t="s">
        <v>55</v>
      </c>
      <c r="J1252" s="1">
        <v>1</v>
      </c>
      <c r="K1252" s="1">
        <v>1000</v>
      </c>
      <c r="L1252" s="1">
        <f t="shared" si="173"/>
        <v>1000</v>
      </c>
      <c r="M1252" s="1" t="s">
        <v>29</v>
      </c>
      <c r="N1252" s="1" t="s">
        <v>57</v>
      </c>
      <c r="O1252" s="1" t="s">
        <v>79</v>
      </c>
      <c r="P1252" s="1" t="s">
        <v>32</v>
      </c>
      <c r="Q1252" s="1" t="s">
        <v>45</v>
      </c>
      <c r="R1252" s="1" t="s">
        <v>34</v>
      </c>
      <c r="S1252" s="1" t="s">
        <v>2620</v>
      </c>
      <c r="T1252" s="1">
        <v>2</v>
      </c>
      <c r="U1252" s="1" t="str">
        <f t="shared" si="171"/>
        <v>Keep</v>
      </c>
      <c r="V1252" s="1" t="str">
        <f t="shared" si="174"/>
        <v>Ok</v>
      </c>
      <c r="W1252" s="1" t="str">
        <f>IF(Raw_Data!K1252=0,"Missing","Valid")</f>
        <v>Valid</v>
      </c>
      <c r="X1252" s="3" t="str">
        <f t="shared" si="175"/>
        <v>OK</v>
      </c>
      <c r="Y1252" s="1" t="str">
        <f t="shared" si="176"/>
        <v>Ok</v>
      </c>
      <c r="Z1252" s="1" t="str">
        <f t="shared" si="177"/>
        <v>Ok</v>
      </c>
      <c r="AA1252" s="1">
        <f t="shared" si="172"/>
        <v>1000</v>
      </c>
      <c r="AB1252" s="1" t="str">
        <f t="shared" si="178"/>
        <v>ok</v>
      </c>
      <c r="AC1252" s="1" t="str">
        <f t="shared" si="179"/>
        <v>Not Returned</v>
      </c>
    </row>
    <row r="1253" spans="1:29" x14ac:dyDescent="0.45">
      <c r="A1253" s="1" t="s">
        <v>1750</v>
      </c>
      <c r="B1253" s="2" cm="1">
        <f t="array" ref="B1253:D1253">DATEVALUE(VLOOKUP(A1253,Raw_Data!A1252:D3252,{2,3,4},0))</f>
        <v>45363</v>
      </c>
      <c r="C1253" s="2">
        <v>45364</v>
      </c>
      <c r="D1253" s="2">
        <v>45370</v>
      </c>
      <c r="E1253" s="1" t="s">
        <v>2537</v>
      </c>
      <c r="F1253" s="1" t="s">
        <v>2607</v>
      </c>
      <c r="G1253" s="1" t="s">
        <v>41</v>
      </c>
      <c r="H1253" s="1" t="s">
        <v>42</v>
      </c>
      <c r="I1253" s="1" t="s">
        <v>122</v>
      </c>
      <c r="J1253" s="1">
        <v>3</v>
      </c>
      <c r="K1253" s="1">
        <v>0</v>
      </c>
      <c r="L1253" s="1">
        <f t="shared" si="173"/>
        <v>0</v>
      </c>
      <c r="M1253" s="1" t="s">
        <v>29</v>
      </c>
      <c r="N1253" s="1" t="s">
        <v>30</v>
      </c>
      <c r="O1253" s="1" t="s">
        <v>64</v>
      </c>
      <c r="P1253" s="1" t="s">
        <v>58</v>
      </c>
      <c r="Q1253" s="1" t="s">
        <v>33</v>
      </c>
      <c r="R1253" s="1" t="s">
        <v>34</v>
      </c>
      <c r="S1253" s="1" t="s">
        <v>2620</v>
      </c>
      <c r="T1253" s="1">
        <v>6</v>
      </c>
      <c r="U1253" s="1" t="str">
        <f t="shared" si="171"/>
        <v>Keep</v>
      </c>
      <c r="V1253" s="1" t="str">
        <f t="shared" si="174"/>
        <v>Ok</v>
      </c>
      <c r="W1253" s="1" t="str">
        <f>IF(Raw_Data!K1253=0,"Missing","Valid")</f>
        <v>Missing</v>
      </c>
      <c r="X1253" s="3" t="str">
        <f t="shared" si="175"/>
        <v>OK</v>
      </c>
      <c r="Y1253" s="1" t="str">
        <f t="shared" si="176"/>
        <v>Fix</v>
      </c>
      <c r="Z1253" s="1" t="str">
        <f t="shared" si="177"/>
        <v>Ok</v>
      </c>
      <c r="AA1253" s="1">
        <f t="shared" si="172"/>
        <v>0</v>
      </c>
      <c r="AB1253" s="1" t="str">
        <f t="shared" si="178"/>
        <v>ok</v>
      </c>
      <c r="AC1253" s="1" t="str">
        <f t="shared" si="179"/>
        <v>Not Returned</v>
      </c>
    </row>
    <row r="1254" spans="1:29" x14ac:dyDescent="0.45">
      <c r="A1254" s="1" t="s">
        <v>1751</v>
      </c>
      <c r="B1254" s="2" cm="1">
        <f t="array" ref="B1254:D1254">DATEVALUE(VLOOKUP(A1254,Raw_Data!A1253:D3253,{2,3,4},0))</f>
        <v>45418</v>
      </c>
      <c r="C1254" s="2">
        <v>45421</v>
      </c>
      <c r="D1254" s="2">
        <v>45424</v>
      </c>
      <c r="E1254" s="1" t="s">
        <v>2555</v>
      </c>
      <c r="F1254" s="1" t="s">
        <v>147</v>
      </c>
      <c r="G1254" s="1" t="s">
        <v>147</v>
      </c>
      <c r="H1254" s="1" t="s">
        <v>27</v>
      </c>
      <c r="I1254" s="1" t="s">
        <v>28</v>
      </c>
      <c r="J1254" s="1">
        <v>0</v>
      </c>
      <c r="K1254" s="1">
        <v>100</v>
      </c>
      <c r="L1254" s="1">
        <f t="shared" si="173"/>
        <v>0</v>
      </c>
      <c r="M1254" s="1" t="s">
        <v>2619</v>
      </c>
      <c r="N1254" s="1" t="s">
        <v>93</v>
      </c>
      <c r="O1254" s="1" t="s">
        <v>44</v>
      </c>
      <c r="P1254" s="1" t="s">
        <v>85</v>
      </c>
      <c r="Q1254" s="1" t="s">
        <v>45</v>
      </c>
      <c r="R1254" s="1" t="s">
        <v>2620</v>
      </c>
      <c r="S1254" s="1" t="s">
        <v>2620</v>
      </c>
      <c r="T1254" s="1">
        <v>3</v>
      </c>
      <c r="U1254" s="1" t="str">
        <f t="shared" si="171"/>
        <v>Keep</v>
      </c>
      <c r="V1254" s="1" t="str">
        <f t="shared" si="174"/>
        <v>Fix</v>
      </c>
      <c r="W1254" s="1" t="str">
        <f>IF(Raw_Data!K1254=0,"Missing","Valid")</f>
        <v>Valid</v>
      </c>
      <c r="X1254" s="3" t="str">
        <f t="shared" si="175"/>
        <v>OK</v>
      </c>
      <c r="Y1254" s="1" t="str">
        <f t="shared" si="176"/>
        <v>Ok</v>
      </c>
      <c r="Z1254" s="1" t="str">
        <f t="shared" si="177"/>
        <v>Ok</v>
      </c>
      <c r="AA1254" s="1">
        <f t="shared" si="172"/>
        <v>0</v>
      </c>
      <c r="AB1254" s="1" t="str">
        <f t="shared" si="178"/>
        <v>ok</v>
      </c>
      <c r="AC1254" s="1" t="str">
        <f t="shared" si="179"/>
        <v>Not Returned</v>
      </c>
    </row>
    <row r="1255" spans="1:29" x14ac:dyDescent="0.45">
      <c r="A1255" s="1" t="s">
        <v>1752</v>
      </c>
      <c r="B1255" s="2" cm="1">
        <f t="array" ref="B1255:D1255">DATEVALUE(VLOOKUP(A1255,Raw_Data!A1254:D3254,{2,3,4},0))</f>
        <v>45600</v>
      </c>
      <c r="C1255" s="2">
        <v>45603</v>
      </c>
      <c r="D1255" s="2">
        <v>45609</v>
      </c>
      <c r="E1255" s="1" t="s">
        <v>2599</v>
      </c>
      <c r="F1255" s="1" t="s">
        <v>168</v>
      </c>
      <c r="G1255" s="1" t="s">
        <v>41</v>
      </c>
      <c r="H1255" s="1" t="s">
        <v>71</v>
      </c>
      <c r="I1255" s="1" t="s">
        <v>117</v>
      </c>
      <c r="J1255" s="1">
        <v>3</v>
      </c>
      <c r="K1255" s="1">
        <v>0</v>
      </c>
      <c r="L1255" s="1">
        <f t="shared" si="173"/>
        <v>0</v>
      </c>
      <c r="M1255" s="1" t="s">
        <v>56</v>
      </c>
      <c r="N1255" s="1" t="s">
        <v>57</v>
      </c>
      <c r="O1255" s="1" t="s">
        <v>44</v>
      </c>
      <c r="P1255" s="1" t="s">
        <v>85</v>
      </c>
      <c r="Q1255" s="1" t="s">
        <v>33</v>
      </c>
      <c r="R1255" s="1" t="s">
        <v>2620</v>
      </c>
      <c r="S1255" s="1" t="s">
        <v>2620</v>
      </c>
      <c r="T1255" s="1">
        <v>6</v>
      </c>
      <c r="U1255" s="1" t="str">
        <f t="shared" si="171"/>
        <v>Keep</v>
      </c>
      <c r="V1255" s="1" t="str">
        <f t="shared" si="174"/>
        <v>Ok</v>
      </c>
      <c r="W1255" s="1" t="str">
        <f>IF(Raw_Data!K1255=0,"Missing","Valid")</f>
        <v>Missing</v>
      </c>
      <c r="X1255" s="3" t="str">
        <f t="shared" si="175"/>
        <v>OK</v>
      </c>
      <c r="Y1255" s="1" t="str">
        <f t="shared" si="176"/>
        <v>Fix</v>
      </c>
      <c r="Z1255" s="1" t="str">
        <f t="shared" si="177"/>
        <v>Ok</v>
      </c>
      <c r="AA1255" s="1">
        <f t="shared" si="172"/>
        <v>0</v>
      </c>
      <c r="AB1255" s="1" t="str">
        <f t="shared" si="178"/>
        <v>ok</v>
      </c>
      <c r="AC1255" s="1" t="str">
        <f t="shared" si="179"/>
        <v>Not Returned</v>
      </c>
    </row>
    <row r="1256" spans="1:29" x14ac:dyDescent="0.45">
      <c r="A1256" s="1" t="s">
        <v>1753</v>
      </c>
      <c r="B1256" s="2" cm="1">
        <f t="array" ref="B1256:D1256">DATEVALUE(VLOOKUP(A1256,Raw_Data!A1255:D3255,{2,3,4},0))</f>
        <v>45329</v>
      </c>
      <c r="C1256" s="2">
        <v>45329</v>
      </c>
      <c r="D1256" s="2">
        <v>45328</v>
      </c>
      <c r="E1256" s="1" t="s">
        <v>2547</v>
      </c>
      <c r="F1256" s="1" t="s">
        <v>2608</v>
      </c>
      <c r="G1256" s="1" t="s">
        <v>41</v>
      </c>
      <c r="H1256" s="1" t="s">
        <v>128</v>
      </c>
      <c r="I1256" s="1" t="s">
        <v>129</v>
      </c>
      <c r="J1256" s="1">
        <v>1</v>
      </c>
      <c r="K1256" s="1">
        <v>2000</v>
      </c>
      <c r="L1256" s="1">
        <f t="shared" si="173"/>
        <v>2000</v>
      </c>
      <c r="M1256" s="1" t="s">
        <v>29</v>
      </c>
      <c r="N1256" s="1" t="s">
        <v>57</v>
      </c>
      <c r="O1256" s="1" t="s">
        <v>79</v>
      </c>
      <c r="P1256" s="1" t="s">
        <v>85</v>
      </c>
      <c r="Q1256" s="1" t="s">
        <v>33</v>
      </c>
      <c r="R1256" s="1" t="s">
        <v>2620</v>
      </c>
      <c r="S1256" s="1" t="s">
        <v>2620</v>
      </c>
      <c r="T1256" s="1">
        <v>-1</v>
      </c>
      <c r="U1256" s="1" t="str">
        <f t="shared" si="171"/>
        <v>Keep</v>
      </c>
      <c r="V1256" s="1" t="str">
        <f t="shared" si="174"/>
        <v>Ok</v>
      </c>
      <c r="W1256" s="1" t="str">
        <f>IF(Raw_Data!K1256=0,"Missing","Valid")</f>
        <v>Valid</v>
      </c>
      <c r="X1256" s="3" t="str">
        <f t="shared" si="175"/>
        <v>Delivery Before Order</v>
      </c>
      <c r="Y1256" s="1" t="str">
        <f t="shared" si="176"/>
        <v>Ok</v>
      </c>
      <c r="Z1256" s="1" t="str">
        <f t="shared" si="177"/>
        <v>Ok</v>
      </c>
      <c r="AA1256" s="1">
        <f t="shared" si="172"/>
        <v>2000</v>
      </c>
      <c r="AB1256" s="1" t="str">
        <f t="shared" si="178"/>
        <v>ok</v>
      </c>
      <c r="AC1256" s="1" t="str">
        <f t="shared" si="179"/>
        <v>Not Returned</v>
      </c>
    </row>
    <row r="1257" spans="1:29" x14ac:dyDescent="0.45">
      <c r="A1257" s="1" t="s">
        <v>1754</v>
      </c>
      <c r="B1257" s="2" cm="1">
        <f t="array" ref="B1257:D1257">DATEVALUE(VLOOKUP(A1257,Raw_Data!A1256:D3256,{2,3,4},0))</f>
        <v>45312</v>
      </c>
      <c r="C1257" s="2">
        <v>45315</v>
      </c>
      <c r="D1257" s="2">
        <v>45322</v>
      </c>
      <c r="E1257" s="1" t="s">
        <v>2597</v>
      </c>
      <c r="F1257" s="1" t="s">
        <v>147</v>
      </c>
      <c r="G1257" s="1" t="s">
        <v>147</v>
      </c>
      <c r="H1257" s="1" t="s">
        <v>128</v>
      </c>
      <c r="I1257" s="1" t="s">
        <v>129</v>
      </c>
      <c r="J1257" s="1">
        <v>2</v>
      </c>
      <c r="K1257" s="1">
        <v>2000</v>
      </c>
      <c r="L1257" s="1">
        <f t="shared" si="173"/>
        <v>4000</v>
      </c>
      <c r="M1257" s="1" t="s">
        <v>29</v>
      </c>
      <c r="N1257" s="1" t="s">
        <v>30</v>
      </c>
      <c r="O1257" s="1" t="s">
        <v>31</v>
      </c>
      <c r="P1257" s="1" t="s">
        <v>85</v>
      </c>
      <c r="Q1257" s="1" t="s">
        <v>45</v>
      </c>
      <c r="R1257" s="1" t="s">
        <v>46</v>
      </c>
      <c r="S1257" s="1" t="s">
        <v>2621</v>
      </c>
      <c r="T1257" s="1">
        <v>7</v>
      </c>
      <c r="U1257" s="1" t="str">
        <f t="shared" si="171"/>
        <v>Keep</v>
      </c>
      <c r="V1257" s="1" t="str">
        <f t="shared" si="174"/>
        <v>Ok</v>
      </c>
      <c r="W1257" s="1" t="str">
        <f>IF(Raw_Data!K1257=0,"Missing","Valid")</f>
        <v>Valid</v>
      </c>
      <c r="X1257" s="3" t="str">
        <f t="shared" si="175"/>
        <v>OK</v>
      </c>
      <c r="Y1257" s="1" t="str">
        <f t="shared" si="176"/>
        <v>Ok</v>
      </c>
      <c r="Z1257" s="1" t="str">
        <f t="shared" si="177"/>
        <v>Ok</v>
      </c>
      <c r="AA1257" s="1">
        <f t="shared" si="172"/>
        <v>4000</v>
      </c>
      <c r="AB1257" s="1" t="str">
        <f t="shared" si="178"/>
        <v>ok</v>
      </c>
      <c r="AC1257" s="1" t="str">
        <f t="shared" si="179"/>
        <v>Unknwon</v>
      </c>
    </row>
    <row r="1258" spans="1:29" x14ac:dyDescent="0.45">
      <c r="A1258" s="1" t="s">
        <v>1755</v>
      </c>
      <c r="B1258" s="2" cm="1">
        <f t="array" ref="B1258:D1258">DATEVALUE(VLOOKUP(A1258,Raw_Data!A1257:D3257,{2,3,4},0))</f>
        <v>45344</v>
      </c>
      <c r="C1258" s="2">
        <v>45346</v>
      </c>
      <c r="D1258" s="2">
        <v>45353</v>
      </c>
      <c r="E1258" s="1" t="s">
        <v>2536</v>
      </c>
      <c r="F1258" s="1" t="s">
        <v>2609</v>
      </c>
      <c r="G1258" s="1" t="s">
        <v>116</v>
      </c>
      <c r="H1258" s="1" t="s">
        <v>128</v>
      </c>
      <c r="I1258" s="1" t="s">
        <v>231</v>
      </c>
      <c r="J1258" s="1">
        <v>1</v>
      </c>
      <c r="K1258" s="1">
        <v>100</v>
      </c>
      <c r="L1258" s="1">
        <f t="shared" si="173"/>
        <v>100</v>
      </c>
      <c r="M1258" s="1" t="s">
        <v>63</v>
      </c>
      <c r="N1258" s="1" t="s">
        <v>30</v>
      </c>
      <c r="O1258" s="1" t="s">
        <v>64</v>
      </c>
      <c r="P1258" s="1" t="s">
        <v>32</v>
      </c>
      <c r="Q1258" s="1" t="s">
        <v>45</v>
      </c>
      <c r="R1258" s="1" t="s">
        <v>34</v>
      </c>
      <c r="S1258" s="1" t="s">
        <v>2620</v>
      </c>
      <c r="T1258" s="1">
        <v>7</v>
      </c>
      <c r="U1258" s="1" t="str">
        <f t="shared" si="171"/>
        <v>Keep</v>
      </c>
      <c r="V1258" s="1" t="str">
        <f t="shared" si="174"/>
        <v>Ok</v>
      </c>
      <c r="W1258" s="1" t="str">
        <f>IF(Raw_Data!K1258=0,"Missing","Valid")</f>
        <v>Valid</v>
      </c>
      <c r="X1258" s="3" t="str">
        <f t="shared" si="175"/>
        <v>OK</v>
      </c>
      <c r="Y1258" s="1" t="str">
        <f t="shared" si="176"/>
        <v>Ok</v>
      </c>
      <c r="Z1258" s="1" t="str">
        <f t="shared" si="177"/>
        <v>Ok</v>
      </c>
      <c r="AA1258" s="1">
        <f t="shared" si="172"/>
        <v>100</v>
      </c>
      <c r="AB1258" s="1" t="str">
        <f t="shared" si="178"/>
        <v>ok</v>
      </c>
      <c r="AC1258" s="1" t="str">
        <f t="shared" si="179"/>
        <v>Not Returned</v>
      </c>
    </row>
    <row r="1259" spans="1:29" x14ac:dyDescent="0.45">
      <c r="A1259" s="1" t="s">
        <v>1756</v>
      </c>
      <c r="B1259" s="2" cm="1">
        <f t="array" ref="B1259:D1259">DATEVALUE(VLOOKUP(A1259,Raw_Data!A1258:D3258,{2,3,4},0))</f>
        <v>45473</v>
      </c>
      <c r="C1259" s="2">
        <v>45476</v>
      </c>
      <c r="D1259" s="2">
        <v>45479</v>
      </c>
      <c r="E1259" s="1" t="s">
        <v>2541</v>
      </c>
      <c r="F1259" s="1" t="s">
        <v>147</v>
      </c>
      <c r="G1259" s="1" t="s">
        <v>147</v>
      </c>
      <c r="H1259" s="1" t="s">
        <v>27</v>
      </c>
      <c r="I1259" s="1" t="s">
        <v>55</v>
      </c>
      <c r="J1259" s="1">
        <v>1</v>
      </c>
      <c r="K1259" s="1">
        <v>0</v>
      </c>
      <c r="L1259" s="1">
        <f t="shared" si="173"/>
        <v>0</v>
      </c>
      <c r="M1259" s="1" t="s">
        <v>2619</v>
      </c>
      <c r="N1259" s="1" t="s">
        <v>57</v>
      </c>
      <c r="O1259" s="1" t="s">
        <v>79</v>
      </c>
      <c r="P1259" s="1" t="s">
        <v>58</v>
      </c>
      <c r="Q1259" s="1" t="s">
        <v>45</v>
      </c>
      <c r="R1259" s="1" t="s">
        <v>2620</v>
      </c>
      <c r="S1259" s="1" t="s">
        <v>2620</v>
      </c>
      <c r="T1259" s="1">
        <v>3</v>
      </c>
      <c r="U1259" s="1" t="str">
        <f t="shared" si="171"/>
        <v>Keep</v>
      </c>
      <c r="V1259" s="1" t="str">
        <f t="shared" si="174"/>
        <v>Ok</v>
      </c>
      <c r="W1259" s="1" t="str">
        <f>IF(Raw_Data!K1259=0,"Missing","Valid")</f>
        <v>Missing</v>
      </c>
      <c r="X1259" s="3" t="str">
        <f t="shared" si="175"/>
        <v>OK</v>
      </c>
      <c r="Y1259" s="1" t="str">
        <f t="shared" si="176"/>
        <v>Fix</v>
      </c>
      <c r="Z1259" s="1" t="str">
        <f t="shared" si="177"/>
        <v>Ok</v>
      </c>
      <c r="AA1259" s="1">
        <f t="shared" si="172"/>
        <v>0</v>
      </c>
      <c r="AB1259" s="1" t="str">
        <f t="shared" si="178"/>
        <v>ok</v>
      </c>
      <c r="AC1259" s="1" t="str">
        <f t="shared" si="179"/>
        <v>Not Returned</v>
      </c>
    </row>
    <row r="1260" spans="1:29" x14ac:dyDescent="0.45">
      <c r="A1260" s="1" t="s">
        <v>1757</v>
      </c>
      <c r="B1260" s="2" cm="1">
        <f t="array" ref="B1260:D1260">DATEVALUE(VLOOKUP(A1260,Raw_Data!A1259:D3259,{2,3,4},0))</f>
        <v>45641</v>
      </c>
      <c r="C1260" s="2">
        <v>45644</v>
      </c>
      <c r="D1260" s="2">
        <v>45649</v>
      </c>
      <c r="E1260" s="1" t="s">
        <v>2553</v>
      </c>
      <c r="F1260" s="1" t="s">
        <v>2607</v>
      </c>
      <c r="G1260" s="1" t="s">
        <v>41</v>
      </c>
      <c r="H1260" s="1" t="s">
        <v>27</v>
      </c>
      <c r="I1260" s="1" t="s">
        <v>55</v>
      </c>
      <c r="J1260" s="1">
        <v>0</v>
      </c>
      <c r="K1260" s="1">
        <v>100</v>
      </c>
      <c r="L1260" s="1">
        <f t="shared" si="173"/>
        <v>0</v>
      </c>
      <c r="M1260" s="1" t="s">
        <v>56</v>
      </c>
      <c r="N1260" s="1" t="s">
        <v>57</v>
      </c>
      <c r="O1260" s="1" t="s">
        <v>31</v>
      </c>
      <c r="P1260" s="1" t="s">
        <v>32</v>
      </c>
      <c r="Q1260" s="1" t="s">
        <v>33</v>
      </c>
      <c r="R1260" s="1" t="s">
        <v>46</v>
      </c>
      <c r="S1260" s="1" t="s">
        <v>47</v>
      </c>
      <c r="T1260" s="1">
        <v>5</v>
      </c>
      <c r="U1260" s="1" t="str">
        <f t="shared" si="171"/>
        <v>Keep</v>
      </c>
      <c r="V1260" s="1" t="str">
        <f t="shared" si="174"/>
        <v>Fix</v>
      </c>
      <c r="W1260" s="1" t="str">
        <f>IF(Raw_Data!K1260=0,"Missing","Valid")</f>
        <v>Valid</v>
      </c>
      <c r="X1260" s="3" t="str">
        <f t="shared" si="175"/>
        <v>OK</v>
      </c>
      <c r="Y1260" s="1" t="str">
        <f t="shared" si="176"/>
        <v>Ok</v>
      </c>
      <c r="Z1260" s="1" t="str">
        <f t="shared" si="177"/>
        <v>Ok</v>
      </c>
      <c r="AA1260" s="1">
        <f t="shared" si="172"/>
        <v>0</v>
      </c>
      <c r="AB1260" s="1" t="str">
        <f t="shared" si="178"/>
        <v>ok</v>
      </c>
      <c r="AC1260" s="1" t="str">
        <f t="shared" si="179"/>
        <v>Late Delivery</v>
      </c>
    </row>
    <row r="1261" spans="1:29" x14ac:dyDescent="0.45">
      <c r="A1261" s="1" t="s">
        <v>1758</v>
      </c>
      <c r="B1261" s="2" cm="1">
        <f t="array" ref="B1261:D1261">DATEVALUE(VLOOKUP(A1261,Raw_Data!A1260:D3260,{2,3,4},0))</f>
        <v>45432</v>
      </c>
      <c r="C1261" s="2">
        <v>45433</v>
      </c>
      <c r="D1261" s="2">
        <v>45436</v>
      </c>
      <c r="E1261" s="1" t="s">
        <v>2601</v>
      </c>
      <c r="F1261" s="1" t="s">
        <v>147</v>
      </c>
      <c r="G1261" s="1" t="s">
        <v>147</v>
      </c>
      <c r="H1261" s="1" t="s">
        <v>71</v>
      </c>
      <c r="I1261" s="1" t="s">
        <v>117</v>
      </c>
      <c r="J1261" s="1">
        <v>0</v>
      </c>
      <c r="K1261" s="1">
        <v>2000</v>
      </c>
      <c r="L1261" s="1">
        <f t="shared" si="173"/>
        <v>0</v>
      </c>
      <c r="M1261" s="1" t="s">
        <v>63</v>
      </c>
      <c r="N1261" s="1" t="s">
        <v>93</v>
      </c>
      <c r="O1261" s="1" t="s">
        <v>31</v>
      </c>
      <c r="P1261" s="1" t="s">
        <v>85</v>
      </c>
      <c r="Q1261" s="1" t="s">
        <v>45</v>
      </c>
      <c r="R1261" s="1" t="s">
        <v>34</v>
      </c>
      <c r="S1261" s="1" t="s">
        <v>2620</v>
      </c>
      <c r="T1261" s="1">
        <v>3</v>
      </c>
      <c r="U1261" s="1" t="str">
        <f t="shared" si="171"/>
        <v>Keep</v>
      </c>
      <c r="V1261" s="1" t="str">
        <f t="shared" si="174"/>
        <v>Fix</v>
      </c>
      <c r="W1261" s="1" t="str">
        <f>IF(Raw_Data!K1261=0,"Missing","Valid")</f>
        <v>Valid</v>
      </c>
      <c r="X1261" s="3" t="str">
        <f t="shared" si="175"/>
        <v>OK</v>
      </c>
      <c r="Y1261" s="1" t="str">
        <f t="shared" si="176"/>
        <v>Ok</v>
      </c>
      <c r="Z1261" s="1" t="str">
        <f t="shared" si="177"/>
        <v>Ok</v>
      </c>
      <c r="AA1261" s="1">
        <f t="shared" si="172"/>
        <v>0</v>
      </c>
      <c r="AB1261" s="1" t="str">
        <f t="shared" si="178"/>
        <v>ok</v>
      </c>
      <c r="AC1261" s="1" t="str">
        <f t="shared" si="179"/>
        <v>Not Returned</v>
      </c>
    </row>
    <row r="1262" spans="1:29" x14ac:dyDescent="0.45">
      <c r="A1262" s="1" t="s">
        <v>1759</v>
      </c>
      <c r="B1262" s="2" cm="1">
        <f t="array" ref="B1262:D1262">DATEVALUE(VLOOKUP(A1262,Raw_Data!A1261:D3261,{2,3,4},0))</f>
        <v>45460</v>
      </c>
      <c r="C1262" s="2">
        <v>45462</v>
      </c>
      <c r="D1262" s="2">
        <v>45466</v>
      </c>
      <c r="E1262" s="1" t="s">
        <v>2538</v>
      </c>
      <c r="F1262" s="1" t="s">
        <v>2606</v>
      </c>
      <c r="G1262" s="1" t="s">
        <v>26</v>
      </c>
      <c r="H1262" s="1" t="s">
        <v>71</v>
      </c>
      <c r="I1262" s="1" t="s">
        <v>92</v>
      </c>
      <c r="J1262" s="1">
        <v>0</v>
      </c>
      <c r="K1262" s="1">
        <v>0</v>
      </c>
      <c r="L1262" s="1">
        <f t="shared" si="173"/>
        <v>0</v>
      </c>
      <c r="M1262" s="1" t="s">
        <v>2619</v>
      </c>
      <c r="N1262" s="1" t="s">
        <v>93</v>
      </c>
      <c r="O1262" s="1" t="s">
        <v>31</v>
      </c>
      <c r="P1262" s="1" t="s">
        <v>32</v>
      </c>
      <c r="Q1262" s="1" t="s">
        <v>45</v>
      </c>
      <c r="R1262" s="1" t="s">
        <v>2620</v>
      </c>
      <c r="S1262" s="1" t="s">
        <v>2620</v>
      </c>
      <c r="T1262" s="1">
        <v>4</v>
      </c>
      <c r="U1262" s="1" t="str">
        <f t="shared" si="171"/>
        <v>Keep</v>
      </c>
      <c r="V1262" s="1" t="str">
        <f t="shared" si="174"/>
        <v>Fix</v>
      </c>
      <c r="W1262" s="1" t="str">
        <f>IF(Raw_Data!K1262=0,"Missing","Valid")</f>
        <v>Missing</v>
      </c>
      <c r="X1262" s="3" t="str">
        <f t="shared" si="175"/>
        <v>OK</v>
      </c>
      <c r="Y1262" s="1" t="str">
        <f t="shared" si="176"/>
        <v>Fix</v>
      </c>
      <c r="Z1262" s="1" t="str">
        <f t="shared" si="177"/>
        <v>Ok</v>
      </c>
      <c r="AA1262" s="1">
        <f t="shared" si="172"/>
        <v>0</v>
      </c>
      <c r="AB1262" s="1" t="str">
        <f t="shared" si="178"/>
        <v>ok</v>
      </c>
      <c r="AC1262" s="1" t="str">
        <f t="shared" si="179"/>
        <v>Not Returned</v>
      </c>
    </row>
    <row r="1263" spans="1:29" x14ac:dyDescent="0.45">
      <c r="A1263" s="1" t="s">
        <v>1760</v>
      </c>
      <c r="B1263" s="2" cm="1">
        <f t="array" ref="B1263:D1263">DATEVALUE(VLOOKUP(A1263,Raw_Data!A1262:D3262,{2,3,4},0))</f>
        <v>45602</v>
      </c>
      <c r="C1263" s="2">
        <v>45600</v>
      </c>
      <c r="D1263" s="2">
        <v>45607</v>
      </c>
      <c r="E1263" s="1" t="s">
        <v>2603</v>
      </c>
      <c r="F1263" s="1" t="s">
        <v>53</v>
      </c>
      <c r="G1263" s="1" t="s">
        <v>54</v>
      </c>
      <c r="H1263" s="1" t="s">
        <v>27</v>
      </c>
      <c r="I1263" s="1" t="s">
        <v>28</v>
      </c>
      <c r="J1263" s="1">
        <v>3</v>
      </c>
      <c r="K1263" s="1">
        <v>2000</v>
      </c>
      <c r="L1263" s="1">
        <f t="shared" si="173"/>
        <v>6000</v>
      </c>
      <c r="M1263" s="1" t="s">
        <v>56</v>
      </c>
      <c r="N1263" s="1" t="s">
        <v>57</v>
      </c>
      <c r="O1263" s="1" t="s">
        <v>79</v>
      </c>
      <c r="P1263" s="1" t="s">
        <v>32</v>
      </c>
      <c r="Q1263" s="1" t="s">
        <v>45</v>
      </c>
      <c r="R1263" s="1" t="s">
        <v>2620</v>
      </c>
      <c r="S1263" s="1" t="s">
        <v>2620</v>
      </c>
      <c r="T1263" s="1">
        <v>7</v>
      </c>
      <c r="U1263" s="1" t="str">
        <f t="shared" si="171"/>
        <v>Keep</v>
      </c>
      <c r="V1263" s="1" t="str">
        <f t="shared" si="174"/>
        <v>Ok</v>
      </c>
      <c r="W1263" s="1" t="str">
        <f>IF(Raw_Data!K1263=0,"Missing","Valid")</f>
        <v>Valid</v>
      </c>
      <c r="X1263" s="3" t="str">
        <f t="shared" si="175"/>
        <v>Dispatch Error</v>
      </c>
      <c r="Y1263" s="1" t="str">
        <f t="shared" si="176"/>
        <v>Ok</v>
      </c>
      <c r="Z1263" s="1" t="str">
        <f t="shared" si="177"/>
        <v>Ok</v>
      </c>
      <c r="AA1263" s="1">
        <f t="shared" si="172"/>
        <v>6000</v>
      </c>
      <c r="AB1263" s="1" t="str">
        <f t="shared" si="178"/>
        <v>ok</v>
      </c>
      <c r="AC1263" s="1" t="str">
        <f t="shared" si="179"/>
        <v>Not Returned</v>
      </c>
    </row>
    <row r="1264" spans="1:29" x14ac:dyDescent="0.45">
      <c r="A1264" s="1" t="s">
        <v>1761</v>
      </c>
      <c r="B1264" s="2" cm="1">
        <f t="array" ref="B1264:D1264">DATEVALUE(VLOOKUP(A1264,Raw_Data!A1263:D3263,{2,3,4},0))</f>
        <v>45360</v>
      </c>
      <c r="C1264" s="2">
        <v>45362</v>
      </c>
      <c r="D1264" s="2">
        <v>45367</v>
      </c>
      <c r="E1264" s="1" t="s">
        <v>2597</v>
      </c>
      <c r="F1264" s="1" t="s">
        <v>69</v>
      </c>
      <c r="G1264" s="1" t="s">
        <v>70</v>
      </c>
      <c r="H1264" s="1" t="s">
        <v>71</v>
      </c>
      <c r="I1264" s="1" t="s">
        <v>92</v>
      </c>
      <c r="J1264" s="1">
        <v>1</v>
      </c>
      <c r="K1264" s="1">
        <v>1000</v>
      </c>
      <c r="L1264" s="1">
        <f t="shared" si="173"/>
        <v>1000</v>
      </c>
      <c r="M1264" s="1" t="s">
        <v>63</v>
      </c>
      <c r="N1264" s="1" t="s">
        <v>57</v>
      </c>
      <c r="O1264" s="1" t="s">
        <v>64</v>
      </c>
      <c r="P1264" s="1" t="s">
        <v>32</v>
      </c>
      <c r="Q1264" s="1" t="s">
        <v>33</v>
      </c>
      <c r="R1264" s="1" t="s">
        <v>46</v>
      </c>
      <c r="S1264" s="1" t="s">
        <v>47</v>
      </c>
      <c r="T1264" s="1">
        <v>5</v>
      </c>
      <c r="U1264" s="1" t="str">
        <f t="shared" si="171"/>
        <v>Keep</v>
      </c>
      <c r="V1264" s="1" t="str">
        <f t="shared" si="174"/>
        <v>Ok</v>
      </c>
      <c r="W1264" s="1" t="str">
        <f>IF(Raw_Data!K1264=0,"Missing","Valid")</f>
        <v>Valid</v>
      </c>
      <c r="X1264" s="3" t="str">
        <f t="shared" si="175"/>
        <v>OK</v>
      </c>
      <c r="Y1264" s="1" t="str">
        <f t="shared" si="176"/>
        <v>Ok</v>
      </c>
      <c r="Z1264" s="1" t="str">
        <f t="shared" si="177"/>
        <v>Ok</v>
      </c>
      <c r="AA1264" s="1">
        <f t="shared" si="172"/>
        <v>1000</v>
      </c>
      <c r="AB1264" s="1" t="str">
        <f t="shared" si="178"/>
        <v>ok</v>
      </c>
      <c r="AC1264" s="1" t="str">
        <f t="shared" si="179"/>
        <v>Late Delivery</v>
      </c>
    </row>
    <row r="1265" spans="1:29" x14ac:dyDescent="0.45">
      <c r="A1265" s="1" t="s">
        <v>1762</v>
      </c>
      <c r="B1265" s="2" cm="1">
        <f t="array" ref="B1265:D1265">DATEVALUE(VLOOKUP(A1265,Raw_Data!A1264:D3264,{2,3,4},0))</f>
        <v>45438</v>
      </c>
      <c r="C1265" s="2">
        <v>45437</v>
      </c>
      <c r="D1265" s="2">
        <v>45441</v>
      </c>
      <c r="E1265" s="1" t="s">
        <v>2576</v>
      </c>
      <c r="F1265" s="1" t="s">
        <v>147</v>
      </c>
      <c r="G1265" s="1" t="s">
        <v>147</v>
      </c>
      <c r="H1265" s="1" t="s">
        <v>128</v>
      </c>
      <c r="I1265" s="1" t="s">
        <v>169</v>
      </c>
      <c r="J1265" s="1">
        <v>0</v>
      </c>
      <c r="K1265" s="1">
        <v>1000</v>
      </c>
      <c r="L1265" s="1">
        <f t="shared" si="173"/>
        <v>0</v>
      </c>
      <c r="M1265" s="1" t="s">
        <v>63</v>
      </c>
      <c r="N1265" s="1" t="s">
        <v>93</v>
      </c>
      <c r="O1265" s="1" t="s">
        <v>64</v>
      </c>
      <c r="P1265" s="1" t="s">
        <v>58</v>
      </c>
      <c r="Q1265" s="1" t="s">
        <v>33</v>
      </c>
      <c r="R1265" s="1" t="s">
        <v>34</v>
      </c>
      <c r="S1265" s="1" t="s">
        <v>2620</v>
      </c>
      <c r="T1265" s="1">
        <v>4</v>
      </c>
      <c r="U1265" s="1" t="str">
        <f t="shared" si="171"/>
        <v>Keep</v>
      </c>
      <c r="V1265" s="1" t="str">
        <f t="shared" si="174"/>
        <v>Fix</v>
      </c>
      <c r="W1265" s="1" t="str">
        <f>IF(Raw_Data!K1265=0,"Missing","Valid")</f>
        <v>Valid</v>
      </c>
      <c r="X1265" s="3" t="str">
        <f t="shared" si="175"/>
        <v>Dispatch Error</v>
      </c>
      <c r="Y1265" s="1" t="str">
        <f t="shared" si="176"/>
        <v>Ok</v>
      </c>
      <c r="Z1265" s="1" t="str">
        <f t="shared" si="177"/>
        <v>Ok</v>
      </c>
      <c r="AA1265" s="1">
        <f t="shared" si="172"/>
        <v>0</v>
      </c>
      <c r="AB1265" s="1" t="str">
        <f t="shared" si="178"/>
        <v>ok</v>
      </c>
      <c r="AC1265" s="1" t="str">
        <f t="shared" si="179"/>
        <v>Not Returned</v>
      </c>
    </row>
    <row r="1266" spans="1:29" x14ac:dyDescent="0.45">
      <c r="A1266" s="1" t="s">
        <v>1763</v>
      </c>
      <c r="B1266" s="2" cm="1">
        <f t="array" ref="B1266:D1266">DATEVALUE(VLOOKUP(A1266,Raw_Data!A1265:D3265,{2,3,4},0))</f>
        <v>45463</v>
      </c>
      <c r="C1266" s="2">
        <v>45465</v>
      </c>
      <c r="D1266" s="2">
        <v>45470</v>
      </c>
      <c r="E1266" s="1" t="s">
        <v>2563</v>
      </c>
      <c r="F1266" s="1" t="s">
        <v>53</v>
      </c>
      <c r="G1266" s="1" t="s">
        <v>54</v>
      </c>
      <c r="H1266" s="1" t="s">
        <v>42</v>
      </c>
      <c r="I1266" s="1" t="s">
        <v>122</v>
      </c>
      <c r="J1266" s="1">
        <v>0</v>
      </c>
      <c r="K1266" s="1">
        <v>500</v>
      </c>
      <c r="L1266" s="1">
        <f t="shared" si="173"/>
        <v>0</v>
      </c>
      <c r="M1266" s="1" t="s">
        <v>63</v>
      </c>
      <c r="N1266" s="1" t="s">
        <v>57</v>
      </c>
      <c r="O1266" s="1" t="s">
        <v>79</v>
      </c>
      <c r="P1266" s="1" t="s">
        <v>32</v>
      </c>
      <c r="Q1266" s="1" t="s">
        <v>33</v>
      </c>
      <c r="R1266" s="1" t="s">
        <v>2620</v>
      </c>
      <c r="S1266" s="1" t="s">
        <v>2620</v>
      </c>
      <c r="T1266" s="1">
        <v>5</v>
      </c>
      <c r="U1266" s="1" t="str">
        <f t="shared" si="171"/>
        <v>Keep</v>
      </c>
      <c r="V1266" s="1" t="str">
        <f t="shared" si="174"/>
        <v>Fix</v>
      </c>
      <c r="W1266" s="1" t="str">
        <f>IF(Raw_Data!K1266=0,"Missing","Valid")</f>
        <v>Valid</v>
      </c>
      <c r="X1266" s="3" t="str">
        <f t="shared" si="175"/>
        <v>OK</v>
      </c>
      <c r="Y1266" s="1" t="str">
        <f t="shared" si="176"/>
        <v>Ok</v>
      </c>
      <c r="Z1266" s="1" t="str">
        <f t="shared" si="177"/>
        <v>Ok</v>
      </c>
      <c r="AA1266" s="1">
        <f t="shared" si="172"/>
        <v>0</v>
      </c>
      <c r="AB1266" s="1" t="str">
        <f t="shared" si="178"/>
        <v>ok</v>
      </c>
      <c r="AC1266" s="1" t="str">
        <f t="shared" si="179"/>
        <v>Not Returned</v>
      </c>
    </row>
    <row r="1267" spans="1:29" x14ac:dyDescent="0.45">
      <c r="A1267" s="1" t="s">
        <v>1764</v>
      </c>
      <c r="B1267" s="2" cm="1">
        <f t="array" ref="B1267:D1267">DATEVALUE(VLOOKUP(A1267,Raw_Data!A1266:D3266,{2,3,4},0))</f>
        <v>45436</v>
      </c>
      <c r="C1267" s="2">
        <v>45435</v>
      </c>
      <c r="D1267" s="2">
        <v>45441</v>
      </c>
      <c r="E1267" s="1" t="s">
        <v>2593</v>
      </c>
      <c r="F1267" s="1" t="s">
        <v>2609</v>
      </c>
      <c r="G1267" s="1" t="s">
        <v>116</v>
      </c>
      <c r="H1267" s="1" t="s">
        <v>42</v>
      </c>
      <c r="I1267" s="1" t="s">
        <v>43</v>
      </c>
      <c r="J1267" s="1">
        <v>1</v>
      </c>
      <c r="K1267" s="1">
        <v>100</v>
      </c>
      <c r="L1267" s="1">
        <f t="shared" si="173"/>
        <v>100</v>
      </c>
      <c r="M1267" s="1" t="s">
        <v>29</v>
      </c>
      <c r="N1267" s="1" t="s">
        <v>30</v>
      </c>
      <c r="O1267" s="1" t="s">
        <v>44</v>
      </c>
      <c r="P1267" s="1" t="s">
        <v>58</v>
      </c>
      <c r="Q1267" s="1" t="s">
        <v>45</v>
      </c>
      <c r="R1267" s="1" t="s">
        <v>2620</v>
      </c>
      <c r="S1267" s="1" t="s">
        <v>2620</v>
      </c>
      <c r="T1267" s="1">
        <v>6</v>
      </c>
      <c r="U1267" s="1" t="str">
        <f t="shared" si="171"/>
        <v>Keep</v>
      </c>
      <c r="V1267" s="1" t="str">
        <f t="shared" si="174"/>
        <v>Ok</v>
      </c>
      <c r="W1267" s="1" t="str">
        <f>IF(Raw_Data!K1267=0,"Missing","Valid")</f>
        <v>Valid</v>
      </c>
      <c r="X1267" s="3" t="str">
        <f t="shared" si="175"/>
        <v>Dispatch Error</v>
      </c>
      <c r="Y1267" s="1" t="str">
        <f t="shared" si="176"/>
        <v>Ok</v>
      </c>
      <c r="Z1267" s="1" t="str">
        <f t="shared" si="177"/>
        <v>Ok</v>
      </c>
      <c r="AA1267" s="1">
        <f t="shared" si="172"/>
        <v>100</v>
      </c>
      <c r="AB1267" s="1" t="str">
        <f t="shared" si="178"/>
        <v>ok</v>
      </c>
      <c r="AC1267" s="1" t="str">
        <f t="shared" si="179"/>
        <v>Not Returned</v>
      </c>
    </row>
    <row r="1268" spans="1:29" x14ac:dyDescent="0.45">
      <c r="A1268" s="1" t="s">
        <v>2514</v>
      </c>
      <c r="B1268" s="2" cm="1">
        <f t="array" ref="B1268:D1268">DATEVALUE(VLOOKUP(A1268,Raw_Data!A1267:D3267,{2,3,4},0))</f>
        <v>45556</v>
      </c>
      <c r="C1268" s="2">
        <v>45559</v>
      </c>
      <c r="D1268" s="2">
        <v>45565</v>
      </c>
      <c r="E1268" s="1" t="s">
        <v>2566</v>
      </c>
      <c r="F1268" s="1" t="s">
        <v>2609</v>
      </c>
      <c r="G1268" s="1" t="s">
        <v>116</v>
      </c>
      <c r="H1268" s="1" t="s">
        <v>42</v>
      </c>
      <c r="I1268" s="1" t="s">
        <v>78</v>
      </c>
      <c r="J1268" s="1">
        <v>-1</v>
      </c>
      <c r="K1268" s="1">
        <v>2000</v>
      </c>
      <c r="L1268" s="1">
        <f t="shared" si="173"/>
        <v>-2000</v>
      </c>
      <c r="M1268" s="1" t="s">
        <v>63</v>
      </c>
      <c r="N1268" s="1" t="s">
        <v>57</v>
      </c>
      <c r="O1268" s="1" t="s">
        <v>79</v>
      </c>
      <c r="P1268" s="1" t="s">
        <v>58</v>
      </c>
      <c r="Q1268" s="1" t="s">
        <v>45</v>
      </c>
      <c r="R1268" s="1" t="s">
        <v>2620</v>
      </c>
      <c r="S1268" s="1" t="s">
        <v>2620</v>
      </c>
      <c r="T1268" s="1">
        <v>6</v>
      </c>
      <c r="U1268" s="1" t="str">
        <f t="shared" si="171"/>
        <v>Keep</v>
      </c>
      <c r="V1268" s="1" t="str">
        <f t="shared" si="174"/>
        <v>Fix</v>
      </c>
      <c r="W1268" s="1" t="str">
        <f>IF(Raw_Data!K1268=0,"Missing","Valid")</f>
        <v>Valid</v>
      </c>
      <c r="X1268" s="3" t="str">
        <f t="shared" si="175"/>
        <v>OK</v>
      </c>
      <c r="Y1268" s="1" t="str">
        <f t="shared" si="176"/>
        <v>Ok</v>
      </c>
      <c r="Z1268" s="1" t="str">
        <f t="shared" si="177"/>
        <v>Ok</v>
      </c>
      <c r="AA1268" s="1">
        <f t="shared" si="172"/>
        <v>-2000</v>
      </c>
      <c r="AB1268" s="1" t="str">
        <f t="shared" si="178"/>
        <v>ok</v>
      </c>
      <c r="AC1268" s="1" t="str">
        <f t="shared" si="179"/>
        <v>Wrong</v>
      </c>
    </row>
    <row r="1269" spans="1:29" x14ac:dyDescent="0.45">
      <c r="A1269" s="1" t="s">
        <v>1765</v>
      </c>
      <c r="B1269" s="2" cm="1">
        <f t="array" ref="B1269:D1269">DATEVALUE(VLOOKUP(A1269,Raw_Data!A1268:D3268,{2,3,4},0))</f>
        <v>45349</v>
      </c>
      <c r="C1269" s="2">
        <v>45351</v>
      </c>
      <c r="D1269" s="2">
        <v>45353</v>
      </c>
      <c r="E1269" s="1" t="s">
        <v>2528</v>
      </c>
      <c r="F1269" s="1" t="s">
        <v>69</v>
      </c>
      <c r="G1269" s="1" t="s">
        <v>70</v>
      </c>
      <c r="H1269" s="1" t="s">
        <v>71</v>
      </c>
      <c r="I1269" s="1" t="s">
        <v>117</v>
      </c>
      <c r="J1269" s="1">
        <v>3</v>
      </c>
      <c r="K1269" s="1">
        <v>1000</v>
      </c>
      <c r="L1269" s="1">
        <f t="shared" si="173"/>
        <v>3000</v>
      </c>
      <c r="M1269" s="1" t="s">
        <v>63</v>
      </c>
      <c r="N1269" s="1" t="s">
        <v>57</v>
      </c>
      <c r="O1269" s="1" t="s">
        <v>79</v>
      </c>
      <c r="P1269" s="1" t="s">
        <v>85</v>
      </c>
      <c r="Q1269" s="1" t="s">
        <v>45</v>
      </c>
      <c r="R1269" s="1" t="s">
        <v>34</v>
      </c>
      <c r="S1269" s="1" t="s">
        <v>2620</v>
      </c>
      <c r="T1269" s="1">
        <v>2</v>
      </c>
      <c r="U1269" s="1" t="str">
        <f t="shared" si="171"/>
        <v>Keep</v>
      </c>
      <c r="V1269" s="1" t="str">
        <f t="shared" si="174"/>
        <v>Ok</v>
      </c>
      <c r="W1269" s="1" t="str">
        <f>IF(Raw_Data!K1269=0,"Missing","Valid")</f>
        <v>Valid</v>
      </c>
      <c r="X1269" s="3" t="str">
        <f t="shared" si="175"/>
        <v>OK</v>
      </c>
      <c r="Y1269" s="1" t="str">
        <f t="shared" si="176"/>
        <v>Ok</v>
      </c>
      <c r="Z1269" s="1" t="str">
        <f t="shared" si="177"/>
        <v>Ok</v>
      </c>
      <c r="AA1269" s="1">
        <f t="shared" si="172"/>
        <v>3000</v>
      </c>
      <c r="AB1269" s="1" t="str">
        <f t="shared" si="178"/>
        <v>ok</v>
      </c>
      <c r="AC1269" s="1" t="str">
        <f t="shared" si="179"/>
        <v>Not Returned</v>
      </c>
    </row>
    <row r="1270" spans="1:29" x14ac:dyDescent="0.45">
      <c r="A1270" s="1" t="s">
        <v>1766</v>
      </c>
      <c r="B1270" s="2" cm="1">
        <f t="array" ref="B1270:D1270">DATEVALUE(VLOOKUP(A1270,Raw_Data!A1269:D3269,{2,3,4},0))</f>
        <v>45437</v>
      </c>
      <c r="C1270" s="2">
        <v>45438</v>
      </c>
      <c r="D1270" s="2">
        <v>45437</v>
      </c>
      <c r="E1270" s="1" t="s">
        <v>2530</v>
      </c>
      <c r="F1270" s="1" t="s">
        <v>168</v>
      </c>
      <c r="G1270" s="1" t="s">
        <v>41</v>
      </c>
      <c r="H1270" s="1" t="s">
        <v>128</v>
      </c>
      <c r="I1270" s="1" t="s">
        <v>231</v>
      </c>
      <c r="J1270" s="1">
        <v>0</v>
      </c>
      <c r="K1270" s="1">
        <v>0</v>
      </c>
      <c r="L1270" s="1">
        <f t="shared" si="173"/>
        <v>0</v>
      </c>
      <c r="M1270" s="1" t="s">
        <v>29</v>
      </c>
      <c r="N1270" s="1" t="s">
        <v>30</v>
      </c>
      <c r="O1270" s="1" t="s">
        <v>79</v>
      </c>
      <c r="P1270" s="1" t="s">
        <v>32</v>
      </c>
      <c r="Q1270" s="1" t="s">
        <v>33</v>
      </c>
      <c r="R1270" s="1" t="s">
        <v>34</v>
      </c>
      <c r="S1270" s="1" t="s">
        <v>2620</v>
      </c>
      <c r="T1270" s="1">
        <v>-1</v>
      </c>
      <c r="U1270" s="1" t="str">
        <f t="shared" si="171"/>
        <v>Keep</v>
      </c>
      <c r="V1270" s="1" t="str">
        <f t="shared" si="174"/>
        <v>Fix</v>
      </c>
      <c r="W1270" s="1" t="str">
        <f>IF(Raw_Data!K1270=0,"Missing","Valid")</f>
        <v>Missing</v>
      </c>
      <c r="X1270" s="3" t="str">
        <f t="shared" si="175"/>
        <v>Delivery Before Dispatch</v>
      </c>
      <c r="Y1270" s="1" t="str">
        <f t="shared" si="176"/>
        <v>Fix</v>
      </c>
      <c r="Z1270" s="1" t="str">
        <f t="shared" si="177"/>
        <v>Ok</v>
      </c>
      <c r="AA1270" s="1">
        <f t="shared" si="172"/>
        <v>0</v>
      </c>
      <c r="AB1270" s="1" t="str">
        <f t="shared" si="178"/>
        <v>ok</v>
      </c>
      <c r="AC1270" s="1" t="str">
        <f t="shared" si="179"/>
        <v>Not Returned</v>
      </c>
    </row>
    <row r="1271" spans="1:29" x14ac:dyDescent="0.45">
      <c r="A1271" s="1" t="s">
        <v>1767</v>
      </c>
      <c r="B1271" s="2" cm="1">
        <f t="array" ref="B1271:D1271">DATEVALUE(VLOOKUP(A1271,Raw_Data!A1270:D3270,{2,3,4},0))</f>
        <v>45424</v>
      </c>
      <c r="C1271" s="2">
        <v>45426</v>
      </c>
      <c r="D1271" s="2">
        <v>45428</v>
      </c>
      <c r="E1271" s="1" t="s">
        <v>2559</v>
      </c>
      <c r="F1271" s="1" t="s">
        <v>69</v>
      </c>
      <c r="G1271" s="1" t="s">
        <v>70</v>
      </c>
      <c r="H1271" s="1" t="s">
        <v>42</v>
      </c>
      <c r="I1271" s="1" t="s">
        <v>78</v>
      </c>
      <c r="J1271" s="1">
        <v>-1</v>
      </c>
      <c r="K1271" s="1">
        <v>0</v>
      </c>
      <c r="L1271" s="1">
        <f t="shared" si="173"/>
        <v>0</v>
      </c>
      <c r="M1271" s="1" t="s">
        <v>63</v>
      </c>
      <c r="N1271" s="1" t="s">
        <v>30</v>
      </c>
      <c r="O1271" s="1" t="s">
        <v>79</v>
      </c>
      <c r="P1271" s="1" t="s">
        <v>85</v>
      </c>
      <c r="Q1271" s="1" t="s">
        <v>45</v>
      </c>
      <c r="R1271" s="1" t="s">
        <v>2620</v>
      </c>
      <c r="S1271" s="1" t="s">
        <v>2620</v>
      </c>
      <c r="T1271" s="1">
        <v>2</v>
      </c>
      <c r="U1271" s="1" t="str">
        <f t="shared" si="171"/>
        <v>Keep</v>
      </c>
      <c r="V1271" s="1" t="str">
        <f t="shared" si="174"/>
        <v>Fix</v>
      </c>
      <c r="W1271" s="1" t="str">
        <f>IF(Raw_Data!K1271=0,"Missing","Valid")</f>
        <v>Missing</v>
      </c>
      <c r="X1271" s="3" t="str">
        <f t="shared" si="175"/>
        <v>OK</v>
      </c>
      <c r="Y1271" s="1" t="str">
        <f t="shared" si="176"/>
        <v>Fix</v>
      </c>
      <c r="Z1271" s="1" t="str">
        <f t="shared" si="177"/>
        <v>Ok</v>
      </c>
      <c r="AA1271" s="1">
        <f t="shared" si="172"/>
        <v>0</v>
      </c>
      <c r="AB1271" s="1" t="str">
        <f t="shared" si="178"/>
        <v>ok</v>
      </c>
      <c r="AC1271" s="1" t="str">
        <f t="shared" si="179"/>
        <v>Not Returned</v>
      </c>
    </row>
    <row r="1272" spans="1:29" x14ac:dyDescent="0.45">
      <c r="A1272" s="1" t="s">
        <v>1768</v>
      </c>
      <c r="B1272" s="2" cm="1">
        <f t="array" ref="B1272:D1272">DATEVALUE(VLOOKUP(A1272,Raw_Data!A1271:D3271,{2,3,4},0))</f>
        <v>45585</v>
      </c>
      <c r="C1272" s="2">
        <v>45584</v>
      </c>
      <c r="D1272" s="2">
        <v>45589</v>
      </c>
      <c r="E1272" s="1" t="s">
        <v>2574</v>
      </c>
      <c r="F1272" s="1" t="s">
        <v>168</v>
      </c>
      <c r="G1272" s="1" t="s">
        <v>41</v>
      </c>
      <c r="H1272" s="1" t="s">
        <v>42</v>
      </c>
      <c r="I1272" s="1" t="s">
        <v>122</v>
      </c>
      <c r="J1272" s="1">
        <v>3</v>
      </c>
      <c r="K1272" s="1">
        <v>0</v>
      </c>
      <c r="L1272" s="1">
        <f t="shared" si="173"/>
        <v>0</v>
      </c>
      <c r="M1272" s="1" t="s">
        <v>63</v>
      </c>
      <c r="N1272" s="1" t="s">
        <v>57</v>
      </c>
      <c r="O1272" s="1" t="s">
        <v>44</v>
      </c>
      <c r="P1272" s="1" t="s">
        <v>32</v>
      </c>
      <c r="Q1272" s="1" t="s">
        <v>33</v>
      </c>
      <c r="R1272" s="1" t="s">
        <v>46</v>
      </c>
      <c r="S1272" s="1" t="s">
        <v>245</v>
      </c>
      <c r="T1272" s="1">
        <v>5</v>
      </c>
      <c r="U1272" s="1" t="str">
        <f t="shared" si="171"/>
        <v>Keep</v>
      </c>
      <c r="V1272" s="1" t="str">
        <f t="shared" si="174"/>
        <v>Ok</v>
      </c>
      <c r="W1272" s="1" t="str">
        <f>IF(Raw_Data!K1272=0,"Missing","Valid")</f>
        <v>Missing</v>
      </c>
      <c r="X1272" s="3" t="str">
        <f t="shared" si="175"/>
        <v>Dispatch Error</v>
      </c>
      <c r="Y1272" s="1" t="str">
        <f t="shared" si="176"/>
        <v>Fix</v>
      </c>
      <c r="Z1272" s="1" t="str">
        <f t="shared" si="177"/>
        <v>Ok</v>
      </c>
      <c r="AA1272" s="1">
        <f t="shared" si="172"/>
        <v>0</v>
      </c>
      <c r="AB1272" s="1" t="str">
        <f t="shared" si="178"/>
        <v>ok</v>
      </c>
      <c r="AC1272" s="1" t="str">
        <f t="shared" si="179"/>
        <v>Wrong Item</v>
      </c>
    </row>
    <row r="1273" spans="1:29" x14ac:dyDescent="0.45">
      <c r="A1273" s="1" t="s">
        <v>1769</v>
      </c>
      <c r="B1273" s="2" cm="1">
        <f t="array" ref="B1273:D1273">DATEVALUE(VLOOKUP(A1273,Raw_Data!A1272:D3272,{2,3,4},0))</f>
        <v>45602</v>
      </c>
      <c r="C1273" s="2">
        <v>45605</v>
      </c>
      <c r="D1273" s="2">
        <v>45609</v>
      </c>
      <c r="E1273" s="1" t="s">
        <v>2541</v>
      </c>
      <c r="F1273" s="1" t="s">
        <v>168</v>
      </c>
      <c r="G1273" s="1" t="s">
        <v>41</v>
      </c>
      <c r="H1273" s="1" t="s">
        <v>71</v>
      </c>
      <c r="I1273" s="1" t="s">
        <v>117</v>
      </c>
      <c r="J1273" s="1">
        <v>-1</v>
      </c>
      <c r="K1273" s="1">
        <v>2000</v>
      </c>
      <c r="L1273" s="1">
        <f t="shared" si="173"/>
        <v>-2000</v>
      </c>
      <c r="M1273" s="1" t="s">
        <v>63</v>
      </c>
      <c r="N1273" s="1" t="s">
        <v>93</v>
      </c>
      <c r="O1273" s="1" t="s">
        <v>44</v>
      </c>
      <c r="P1273" s="1" t="s">
        <v>32</v>
      </c>
      <c r="Q1273" s="1" t="s">
        <v>45</v>
      </c>
      <c r="R1273" s="1" t="s">
        <v>34</v>
      </c>
      <c r="S1273" s="1" t="s">
        <v>2620</v>
      </c>
      <c r="T1273" s="1">
        <v>4</v>
      </c>
      <c r="U1273" s="1" t="str">
        <f t="shared" si="171"/>
        <v>Keep</v>
      </c>
      <c r="V1273" s="1" t="str">
        <f t="shared" si="174"/>
        <v>Fix</v>
      </c>
      <c r="W1273" s="1" t="str">
        <f>IF(Raw_Data!K1273=0,"Missing","Valid")</f>
        <v>Valid</v>
      </c>
      <c r="X1273" s="3" t="str">
        <f t="shared" si="175"/>
        <v>OK</v>
      </c>
      <c r="Y1273" s="1" t="str">
        <f t="shared" si="176"/>
        <v>Ok</v>
      </c>
      <c r="Z1273" s="1" t="str">
        <f t="shared" si="177"/>
        <v>Ok</v>
      </c>
      <c r="AA1273" s="1">
        <f t="shared" si="172"/>
        <v>-2000</v>
      </c>
      <c r="AB1273" s="1" t="str">
        <f t="shared" si="178"/>
        <v>ok</v>
      </c>
      <c r="AC1273" s="1" t="str">
        <f t="shared" si="179"/>
        <v>Not Returned</v>
      </c>
    </row>
    <row r="1274" spans="1:29" x14ac:dyDescent="0.45">
      <c r="A1274" s="1" t="s">
        <v>1770</v>
      </c>
      <c r="B1274" s="2" cm="1">
        <f t="array" ref="B1274:D1274">DATEVALUE(VLOOKUP(A1274,Raw_Data!A1273:D3273,{2,3,4},0))</f>
        <v>45589</v>
      </c>
      <c r="C1274" s="2">
        <v>45592</v>
      </c>
      <c r="D1274" s="2">
        <v>45591</v>
      </c>
      <c r="E1274" s="1" t="s">
        <v>2576</v>
      </c>
      <c r="F1274" s="1" t="s">
        <v>147</v>
      </c>
      <c r="G1274" s="1" t="s">
        <v>147</v>
      </c>
      <c r="H1274" s="1" t="s">
        <v>27</v>
      </c>
      <c r="I1274" s="1" t="s">
        <v>55</v>
      </c>
      <c r="J1274" s="1">
        <v>0</v>
      </c>
      <c r="K1274" s="1">
        <v>0</v>
      </c>
      <c r="L1274" s="1">
        <f t="shared" si="173"/>
        <v>0</v>
      </c>
      <c r="M1274" s="1" t="s">
        <v>63</v>
      </c>
      <c r="N1274" s="1" t="s">
        <v>30</v>
      </c>
      <c r="O1274" s="1" t="s">
        <v>44</v>
      </c>
      <c r="P1274" s="1" t="s">
        <v>58</v>
      </c>
      <c r="Q1274" s="1" t="s">
        <v>33</v>
      </c>
      <c r="R1274" s="1" t="s">
        <v>2620</v>
      </c>
      <c r="S1274" s="1" t="s">
        <v>2620</v>
      </c>
      <c r="T1274" s="1">
        <v>-1</v>
      </c>
      <c r="U1274" s="1" t="str">
        <f t="shared" si="171"/>
        <v>Keep</v>
      </c>
      <c r="V1274" s="1" t="str">
        <f t="shared" si="174"/>
        <v>Fix</v>
      </c>
      <c r="W1274" s="1" t="str">
        <f>IF(Raw_Data!K1274=0,"Missing","Valid")</f>
        <v>Missing</v>
      </c>
      <c r="X1274" s="3" t="str">
        <f t="shared" si="175"/>
        <v>Delivery Before Dispatch</v>
      </c>
      <c r="Y1274" s="1" t="str">
        <f t="shared" si="176"/>
        <v>Fix</v>
      </c>
      <c r="Z1274" s="1" t="str">
        <f t="shared" si="177"/>
        <v>Ok</v>
      </c>
      <c r="AA1274" s="1">
        <f t="shared" si="172"/>
        <v>0</v>
      </c>
      <c r="AB1274" s="1" t="str">
        <f t="shared" si="178"/>
        <v>ok</v>
      </c>
      <c r="AC1274" s="1" t="str">
        <f t="shared" si="179"/>
        <v>Not Returned</v>
      </c>
    </row>
    <row r="1275" spans="1:29" x14ac:dyDescent="0.45">
      <c r="A1275" s="1" t="s">
        <v>1771</v>
      </c>
      <c r="B1275" s="2" cm="1">
        <f t="array" ref="B1275:D1275">DATEVALUE(VLOOKUP(A1275,Raw_Data!A1274:D3274,{2,3,4},0))</f>
        <v>45504</v>
      </c>
      <c r="C1275" s="2">
        <v>45502</v>
      </c>
      <c r="D1275" s="2">
        <v>45502</v>
      </c>
      <c r="E1275" s="1" t="s">
        <v>2582</v>
      </c>
      <c r="F1275" s="1" t="s">
        <v>2606</v>
      </c>
      <c r="G1275" s="1" t="s">
        <v>26</v>
      </c>
      <c r="H1275" s="1" t="s">
        <v>71</v>
      </c>
      <c r="I1275" s="1" t="s">
        <v>92</v>
      </c>
      <c r="J1275" s="1">
        <v>0</v>
      </c>
      <c r="K1275" s="1">
        <v>100</v>
      </c>
      <c r="L1275" s="1">
        <f t="shared" si="173"/>
        <v>0</v>
      </c>
      <c r="M1275" s="1" t="s">
        <v>63</v>
      </c>
      <c r="N1275" s="1" t="s">
        <v>93</v>
      </c>
      <c r="O1275" s="1" t="s">
        <v>31</v>
      </c>
      <c r="P1275" s="1" t="s">
        <v>58</v>
      </c>
      <c r="Q1275" s="1" t="s">
        <v>45</v>
      </c>
      <c r="R1275" s="1" t="s">
        <v>2620</v>
      </c>
      <c r="S1275" s="1" t="s">
        <v>2620</v>
      </c>
      <c r="T1275" s="1">
        <v>0</v>
      </c>
      <c r="U1275" s="1" t="str">
        <f t="shared" si="171"/>
        <v>Keep</v>
      </c>
      <c r="V1275" s="1" t="str">
        <f t="shared" si="174"/>
        <v>Fix</v>
      </c>
      <c r="W1275" s="1" t="str">
        <f>IF(Raw_Data!K1275=0,"Missing","Valid")</f>
        <v>Valid</v>
      </c>
      <c r="X1275" s="3" t="str">
        <f t="shared" si="175"/>
        <v>Dispatch Error</v>
      </c>
      <c r="Y1275" s="1" t="str">
        <f t="shared" si="176"/>
        <v>Ok</v>
      </c>
      <c r="Z1275" s="1" t="str">
        <f t="shared" si="177"/>
        <v>Ok</v>
      </c>
      <c r="AA1275" s="1">
        <f t="shared" si="172"/>
        <v>0</v>
      </c>
      <c r="AB1275" s="1" t="str">
        <f t="shared" si="178"/>
        <v>ok</v>
      </c>
      <c r="AC1275" s="1" t="str">
        <f t="shared" si="179"/>
        <v>Not Returned</v>
      </c>
    </row>
    <row r="1276" spans="1:29" x14ac:dyDescent="0.45">
      <c r="A1276" s="1" t="s">
        <v>1772</v>
      </c>
      <c r="B1276" s="2" cm="1">
        <f t="array" ref="B1276:D1276">DATEVALUE(VLOOKUP(A1276,Raw_Data!A1275:D3275,{2,3,4},0))</f>
        <v>45613</v>
      </c>
      <c r="C1276" s="2">
        <v>45615</v>
      </c>
      <c r="D1276" s="2">
        <v>45619</v>
      </c>
      <c r="E1276" s="1" t="s">
        <v>2591</v>
      </c>
      <c r="F1276" s="1" t="s">
        <v>2607</v>
      </c>
      <c r="G1276" s="1" t="s">
        <v>41</v>
      </c>
      <c r="H1276" s="1" t="s">
        <v>27</v>
      </c>
      <c r="I1276" s="1" t="s">
        <v>55</v>
      </c>
      <c r="J1276" s="1">
        <v>3</v>
      </c>
      <c r="K1276" s="1">
        <v>0</v>
      </c>
      <c r="L1276" s="1">
        <f t="shared" si="173"/>
        <v>0</v>
      </c>
      <c r="M1276" s="1" t="s">
        <v>56</v>
      </c>
      <c r="N1276" s="1" t="s">
        <v>57</v>
      </c>
      <c r="O1276" s="1" t="s">
        <v>31</v>
      </c>
      <c r="P1276" s="1" t="s">
        <v>85</v>
      </c>
      <c r="Q1276" s="1" t="s">
        <v>33</v>
      </c>
      <c r="R1276" s="1" t="s">
        <v>46</v>
      </c>
      <c r="S1276" s="1" t="s">
        <v>2621</v>
      </c>
      <c r="T1276" s="1">
        <v>4</v>
      </c>
      <c r="U1276" s="1" t="str">
        <f t="shared" si="171"/>
        <v>Keep</v>
      </c>
      <c r="V1276" s="1" t="str">
        <f t="shared" si="174"/>
        <v>Ok</v>
      </c>
      <c r="W1276" s="1" t="str">
        <f>IF(Raw_Data!K1276=0,"Missing","Valid")</f>
        <v>Missing</v>
      </c>
      <c r="X1276" s="3" t="str">
        <f t="shared" si="175"/>
        <v>OK</v>
      </c>
      <c r="Y1276" s="1" t="str">
        <f t="shared" si="176"/>
        <v>Fix</v>
      </c>
      <c r="Z1276" s="1" t="str">
        <f t="shared" si="177"/>
        <v>Ok</v>
      </c>
      <c r="AA1276" s="1">
        <f t="shared" si="172"/>
        <v>0</v>
      </c>
      <c r="AB1276" s="1" t="str">
        <f t="shared" si="178"/>
        <v>ok</v>
      </c>
      <c r="AC1276" s="1" t="str">
        <f t="shared" si="179"/>
        <v>Unknwon</v>
      </c>
    </row>
    <row r="1277" spans="1:29" x14ac:dyDescent="0.45">
      <c r="A1277" s="1" t="s">
        <v>1773</v>
      </c>
      <c r="B1277" s="2" cm="1">
        <f t="array" ref="B1277:D1277">DATEVALUE(VLOOKUP(A1277,Raw_Data!A1276:D3276,{2,3,4},0))</f>
        <v>45552</v>
      </c>
      <c r="C1277" s="2">
        <v>45550</v>
      </c>
      <c r="D1277" s="2">
        <v>45550</v>
      </c>
      <c r="E1277" s="1" t="s">
        <v>2585</v>
      </c>
      <c r="F1277" s="1" t="s">
        <v>147</v>
      </c>
      <c r="G1277" s="1" t="s">
        <v>147</v>
      </c>
      <c r="H1277" s="1" t="s">
        <v>42</v>
      </c>
      <c r="I1277" s="1" t="s">
        <v>43</v>
      </c>
      <c r="J1277" s="1">
        <v>1</v>
      </c>
      <c r="K1277" s="1">
        <v>100</v>
      </c>
      <c r="L1277" s="1">
        <f t="shared" si="173"/>
        <v>100</v>
      </c>
      <c r="M1277" s="1" t="s">
        <v>63</v>
      </c>
      <c r="N1277" s="1" t="s">
        <v>57</v>
      </c>
      <c r="O1277" s="1" t="s">
        <v>44</v>
      </c>
      <c r="P1277" s="1" t="s">
        <v>58</v>
      </c>
      <c r="Q1277" s="1" t="s">
        <v>45</v>
      </c>
      <c r="R1277" s="1" t="s">
        <v>46</v>
      </c>
      <c r="S1277" s="1" t="s">
        <v>245</v>
      </c>
      <c r="T1277" s="1">
        <v>0</v>
      </c>
      <c r="U1277" s="1" t="str">
        <f t="shared" si="171"/>
        <v>Keep</v>
      </c>
      <c r="V1277" s="1" t="str">
        <f t="shared" si="174"/>
        <v>Ok</v>
      </c>
      <c r="W1277" s="1" t="str">
        <f>IF(Raw_Data!K1277=0,"Missing","Valid")</f>
        <v>Valid</v>
      </c>
      <c r="X1277" s="3" t="str">
        <f t="shared" si="175"/>
        <v>Dispatch Error</v>
      </c>
      <c r="Y1277" s="1" t="str">
        <f t="shared" si="176"/>
        <v>Ok</v>
      </c>
      <c r="Z1277" s="1" t="str">
        <f t="shared" si="177"/>
        <v>Ok</v>
      </c>
      <c r="AA1277" s="1">
        <f t="shared" si="172"/>
        <v>100</v>
      </c>
      <c r="AB1277" s="1" t="str">
        <f t="shared" si="178"/>
        <v>ok</v>
      </c>
      <c r="AC1277" s="1" t="str">
        <f t="shared" si="179"/>
        <v>Wrong Item</v>
      </c>
    </row>
    <row r="1278" spans="1:29" x14ac:dyDescent="0.45">
      <c r="A1278" s="1" t="s">
        <v>1774</v>
      </c>
      <c r="B1278" s="2" cm="1">
        <f t="array" ref="B1278:D1278">DATEVALUE(VLOOKUP(A1278,Raw_Data!A1277:D3277,{2,3,4},0))</f>
        <v>45513</v>
      </c>
      <c r="C1278" s="2">
        <v>45515</v>
      </c>
      <c r="D1278" s="2">
        <v>45521</v>
      </c>
      <c r="E1278" s="1" t="s">
        <v>2542</v>
      </c>
      <c r="F1278" s="1" t="s">
        <v>69</v>
      </c>
      <c r="G1278" s="1" t="s">
        <v>70</v>
      </c>
      <c r="H1278" s="1" t="s">
        <v>128</v>
      </c>
      <c r="I1278" s="1" t="s">
        <v>231</v>
      </c>
      <c r="J1278" s="1">
        <v>3</v>
      </c>
      <c r="K1278" s="1">
        <v>2000</v>
      </c>
      <c r="L1278" s="1">
        <f t="shared" si="173"/>
        <v>6000</v>
      </c>
      <c r="M1278" s="1" t="s">
        <v>2619</v>
      </c>
      <c r="N1278" s="1" t="s">
        <v>93</v>
      </c>
      <c r="O1278" s="1" t="s">
        <v>64</v>
      </c>
      <c r="P1278" s="1" t="s">
        <v>32</v>
      </c>
      <c r="Q1278" s="1" t="s">
        <v>33</v>
      </c>
      <c r="R1278" s="1" t="s">
        <v>34</v>
      </c>
      <c r="S1278" s="1" t="s">
        <v>2620</v>
      </c>
      <c r="T1278" s="1">
        <v>6</v>
      </c>
      <c r="U1278" s="1" t="str">
        <f t="shared" si="171"/>
        <v>Keep</v>
      </c>
      <c r="V1278" s="1" t="str">
        <f t="shared" si="174"/>
        <v>Ok</v>
      </c>
      <c r="W1278" s="1" t="str">
        <f>IF(Raw_Data!K1278=0,"Missing","Valid")</f>
        <v>Valid</v>
      </c>
      <c r="X1278" s="3" t="str">
        <f t="shared" si="175"/>
        <v>OK</v>
      </c>
      <c r="Y1278" s="1" t="str">
        <f t="shared" si="176"/>
        <v>Ok</v>
      </c>
      <c r="Z1278" s="1" t="str">
        <f t="shared" si="177"/>
        <v>Ok</v>
      </c>
      <c r="AA1278" s="1">
        <f t="shared" si="172"/>
        <v>6000</v>
      </c>
      <c r="AB1278" s="1" t="str">
        <f t="shared" si="178"/>
        <v>ok</v>
      </c>
      <c r="AC1278" s="1" t="str">
        <f t="shared" si="179"/>
        <v>Not Returned</v>
      </c>
    </row>
    <row r="1279" spans="1:29" x14ac:dyDescent="0.45">
      <c r="A1279" s="1" t="s">
        <v>1775</v>
      </c>
      <c r="B1279" s="2" cm="1">
        <f t="array" ref="B1279:D1279">DATEVALUE(VLOOKUP(A1279,Raw_Data!A1278:D3278,{2,3,4},0))</f>
        <v>45485</v>
      </c>
      <c r="C1279" s="2">
        <v>45484</v>
      </c>
      <c r="D1279" s="2">
        <v>45490</v>
      </c>
      <c r="E1279" s="1" t="s">
        <v>2554</v>
      </c>
      <c r="F1279" s="1" t="s">
        <v>2608</v>
      </c>
      <c r="G1279" s="1" t="s">
        <v>41</v>
      </c>
      <c r="H1279" s="1" t="s">
        <v>27</v>
      </c>
      <c r="I1279" s="1" t="s">
        <v>55</v>
      </c>
      <c r="J1279" s="1">
        <v>3</v>
      </c>
      <c r="K1279" s="1">
        <v>2000</v>
      </c>
      <c r="L1279" s="1">
        <f t="shared" si="173"/>
        <v>6000</v>
      </c>
      <c r="M1279" s="1" t="s">
        <v>2619</v>
      </c>
      <c r="N1279" s="1" t="s">
        <v>57</v>
      </c>
      <c r="O1279" s="1" t="s">
        <v>31</v>
      </c>
      <c r="P1279" s="1" t="s">
        <v>58</v>
      </c>
      <c r="Q1279" s="1" t="s">
        <v>33</v>
      </c>
      <c r="R1279" s="1" t="s">
        <v>2620</v>
      </c>
      <c r="S1279" s="1" t="s">
        <v>2620</v>
      </c>
      <c r="T1279" s="1">
        <v>6</v>
      </c>
      <c r="U1279" s="1" t="str">
        <f t="shared" si="171"/>
        <v>Keep</v>
      </c>
      <c r="V1279" s="1" t="str">
        <f t="shared" si="174"/>
        <v>Ok</v>
      </c>
      <c r="W1279" s="1" t="str">
        <f>IF(Raw_Data!K1279=0,"Missing","Valid")</f>
        <v>Valid</v>
      </c>
      <c r="X1279" s="3" t="str">
        <f t="shared" si="175"/>
        <v>Dispatch Error</v>
      </c>
      <c r="Y1279" s="1" t="str">
        <f t="shared" si="176"/>
        <v>Ok</v>
      </c>
      <c r="Z1279" s="1" t="str">
        <f t="shared" si="177"/>
        <v>Ok</v>
      </c>
      <c r="AA1279" s="1">
        <f t="shared" si="172"/>
        <v>6000</v>
      </c>
      <c r="AB1279" s="1" t="str">
        <f t="shared" si="178"/>
        <v>ok</v>
      </c>
      <c r="AC1279" s="1" t="str">
        <f t="shared" si="179"/>
        <v>Not Returned</v>
      </c>
    </row>
    <row r="1280" spans="1:29" x14ac:dyDescent="0.45">
      <c r="A1280" s="1" t="s">
        <v>1776</v>
      </c>
      <c r="B1280" s="2" cm="1">
        <f t="array" ref="B1280:D1280">DATEVALUE(VLOOKUP(A1280,Raw_Data!A1279:D3279,{2,3,4},0))</f>
        <v>45529</v>
      </c>
      <c r="C1280" s="2">
        <v>45528</v>
      </c>
      <c r="D1280" s="2">
        <v>45535</v>
      </c>
      <c r="E1280" s="1" t="s">
        <v>2554</v>
      </c>
      <c r="F1280" s="1" t="s">
        <v>2608</v>
      </c>
      <c r="G1280" s="1" t="s">
        <v>41</v>
      </c>
      <c r="H1280" s="1" t="s">
        <v>128</v>
      </c>
      <c r="I1280" s="1" t="s">
        <v>169</v>
      </c>
      <c r="J1280" s="1">
        <v>-1</v>
      </c>
      <c r="K1280" s="1">
        <v>0</v>
      </c>
      <c r="L1280" s="1">
        <f t="shared" si="173"/>
        <v>0</v>
      </c>
      <c r="M1280" s="1" t="s">
        <v>2619</v>
      </c>
      <c r="N1280" s="1" t="s">
        <v>93</v>
      </c>
      <c r="O1280" s="1" t="s">
        <v>79</v>
      </c>
      <c r="P1280" s="1" t="s">
        <v>32</v>
      </c>
      <c r="Q1280" s="1" t="s">
        <v>45</v>
      </c>
      <c r="R1280" s="1" t="s">
        <v>34</v>
      </c>
      <c r="S1280" s="1" t="s">
        <v>2620</v>
      </c>
      <c r="T1280" s="1">
        <v>7</v>
      </c>
      <c r="U1280" s="1" t="str">
        <f t="shared" si="171"/>
        <v>Keep</v>
      </c>
      <c r="V1280" s="1" t="str">
        <f t="shared" si="174"/>
        <v>Fix</v>
      </c>
      <c r="W1280" s="1" t="str">
        <f>IF(Raw_Data!K1280=0,"Missing","Valid")</f>
        <v>Missing</v>
      </c>
      <c r="X1280" s="3" t="str">
        <f t="shared" si="175"/>
        <v>Dispatch Error</v>
      </c>
      <c r="Y1280" s="1" t="str">
        <f t="shared" si="176"/>
        <v>Fix</v>
      </c>
      <c r="Z1280" s="1" t="str">
        <f t="shared" si="177"/>
        <v>Ok</v>
      </c>
      <c r="AA1280" s="1">
        <f t="shared" si="172"/>
        <v>0</v>
      </c>
      <c r="AB1280" s="1" t="str">
        <f t="shared" si="178"/>
        <v>ok</v>
      </c>
      <c r="AC1280" s="1" t="str">
        <f t="shared" si="179"/>
        <v>Not Returned</v>
      </c>
    </row>
    <row r="1281" spans="1:29" x14ac:dyDescent="0.45">
      <c r="A1281" s="1" t="s">
        <v>1777</v>
      </c>
      <c r="B1281" s="2" cm="1">
        <f t="array" ref="B1281:D1281">DATEVALUE(VLOOKUP(A1281,Raw_Data!A1280:D3280,{2,3,4},0))</f>
        <v>45359</v>
      </c>
      <c r="C1281" s="2">
        <v>45358</v>
      </c>
      <c r="D1281" s="2">
        <v>45361</v>
      </c>
      <c r="E1281" s="1" t="s">
        <v>2565</v>
      </c>
      <c r="F1281" s="1" t="s">
        <v>2607</v>
      </c>
      <c r="G1281" s="1" t="s">
        <v>41</v>
      </c>
      <c r="H1281" s="1" t="s">
        <v>71</v>
      </c>
      <c r="I1281" s="1" t="s">
        <v>72</v>
      </c>
      <c r="J1281" s="1">
        <v>-1</v>
      </c>
      <c r="K1281" s="1">
        <v>100</v>
      </c>
      <c r="L1281" s="1">
        <f t="shared" si="173"/>
        <v>-100</v>
      </c>
      <c r="M1281" s="1" t="s">
        <v>29</v>
      </c>
      <c r="N1281" s="1" t="s">
        <v>93</v>
      </c>
      <c r="O1281" s="1" t="s">
        <v>79</v>
      </c>
      <c r="P1281" s="1" t="s">
        <v>85</v>
      </c>
      <c r="Q1281" s="1" t="s">
        <v>33</v>
      </c>
      <c r="R1281" s="1" t="s">
        <v>2620</v>
      </c>
      <c r="S1281" s="1" t="s">
        <v>2620</v>
      </c>
      <c r="T1281" s="1">
        <v>3</v>
      </c>
      <c r="U1281" s="1" t="str">
        <f t="shared" si="171"/>
        <v>Keep</v>
      </c>
      <c r="V1281" s="1" t="str">
        <f t="shared" si="174"/>
        <v>Fix</v>
      </c>
      <c r="W1281" s="1" t="str">
        <f>IF(Raw_Data!K1281=0,"Missing","Valid")</f>
        <v>Valid</v>
      </c>
      <c r="X1281" s="3" t="str">
        <f t="shared" si="175"/>
        <v>Dispatch Error</v>
      </c>
      <c r="Y1281" s="1" t="str">
        <f t="shared" si="176"/>
        <v>Ok</v>
      </c>
      <c r="Z1281" s="1" t="str">
        <f t="shared" si="177"/>
        <v>Ok</v>
      </c>
      <c r="AA1281" s="1">
        <f t="shared" si="172"/>
        <v>-100</v>
      </c>
      <c r="AB1281" s="1" t="str">
        <f t="shared" si="178"/>
        <v>ok</v>
      </c>
      <c r="AC1281" s="1" t="str">
        <f t="shared" si="179"/>
        <v>Wrong</v>
      </c>
    </row>
    <row r="1282" spans="1:29" x14ac:dyDescent="0.45">
      <c r="A1282" s="1" t="s">
        <v>1778</v>
      </c>
      <c r="B1282" s="2" cm="1">
        <f t="array" ref="B1282:D1282">DATEVALUE(VLOOKUP(A1282,Raw_Data!A1281:D3281,{2,3,4},0))</f>
        <v>45470</v>
      </c>
      <c r="C1282" s="2">
        <v>45468</v>
      </c>
      <c r="D1282" s="2">
        <v>45472</v>
      </c>
      <c r="E1282" s="1" t="s">
        <v>2604</v>
      </c>
      <c r="F1282" s="1" t="s">
        <v>53</v>
      </c>
      <c r="G1282" s="1" t="s">
        <v>54</v>
      </c>
      <c r="H1282" s="1" t="s">
        <v>42</v>
      </c>
      <c r="I1282" s="1" t="s">
        <v>122</v>
      </c>
      <c r="J1282" s="1">
        <v>3</v>
      </c>
      <c r="K1282" s="1">
        <v>500</v>
      </c>
      <c r="L1282" s="1">
        <f t="shared" si="173"/>
        <v>1500</v>
      </c>
      <c r="M1282" s="1" t="s">
        <v>29</v>
      </c>
      <c r="N1282" s="1" t="s">
        <v>30</v>
      </c>
      <c r="O1282" s="1" t="s">
        <v>31</v>
      </c>
      <c r="P1282" s="1" t="s">
        <v>85</v>
      </c>
      <c r="Q1282" s="1" t="s">
        <v>45</v>
      </c>
      <c r="R1282" s="1" t="s">
        <v>46</v>
      </c>
      <c r="S1282" s="1" t="s">
        <v>47</v>
      </c>
      <c r="T1282" s="1">
        <v>4</v>
      </c>
      <c r="U1282" s="1" t="str">
        <f t="shared" ref="U1282:U1345" si="180">IF(COUNTIF(A1282:A3281,A1282)=1,"Keep","Duplicate")</f>
        <v>Keep</v>
      </c>
      <c r="V1282" s="1" t="str">
        <f t="shared" si="174"/>
        <v>Ok</v>
      </c>
      <c r="W1282" s="1" t="str">
        <f>IF(Raw_Data!K1282=0,"Missing","Valid")</f>
        <v>Valid</v>
      </c>
      <c r="X1282" s="3" t="str">
        <f t="shared" si="175"/>
        <v>Dispatch Error</v>
      </c>
      <c r="Y1282" s="1" t="str">
        <f t="shared" si="176"/>
        <v>Ok</v>
      </c>
      <c r="Z1282" s="1" t="str">
        <f t="shared" si="177"/>
        <v>Ok</v>
      </c>
      <c r="AA1282" s="1">
        <f t="shared" ref="AA1282:AA1345" si="181">IF(OR(L1282="",L1282&lt;&gt;J1282*K1282),J1282*K1282,L1282)</f>
        <v>1500</v>
      </c>
      <c r="AB1282" s="1" t="str">
        <f t="shared" si="178"/>
        <v>ok</v>
      </c>
      <c r="AC1282" s="1" t="str">
        <f t="shared" si="179"/>
        <v>Late Delivery</v>
      </c>
    </row>
    <row r="1283" spans="1:29" x14ac:dyDescent="0.45">
      <c r="A1283" s="1" t="s">
        <v>1779</v>
      </c>
      <c r="B1283" s="2" cm="1">
        <f t="array" ref="B1283:D1283">DATEVALUE(VLOOKUP(A1283,Raw_Data!A1282:D3282,{2,3,4},0))</f>
        <v>45335</v>
      </c>
      <c r="C1283" s="2">
        <v>45335</v>
      </c>
      <c r="D1283" s="2">
        <v>45341</v>
      </c>
      <c r="E1283" s="1" t="s">
        <v>2571</v>
      </c>
      <c r="F1283" s="1" t="s">
        <v>53</v>
      </c>
      <c r="G1283" s="1" t="s">
        <v>54</v>
      </c>
      <c r="H1283" s="1" t="s">
        <v>27</v>
      </c>
      <c r="I1283" s="1" t="s">
        <v>28</v>
      </c>
      <c r="J1283" s="1">
        <v>3</v>
      </c>
      <c r="K1283" s="1">
        <v>100</v>
      </c>
      <c r="L1283" s="1">
        <f t="shared" ref="L1283:L1346" si="182">J1283*K1283</f>
        <v>300</v>
      </c>
      <c r="M1283" s="1" t="s">
        <v>63</v>
      </c>
      <c r="N1283" s="1" t="s">
        <v>93</v>
      </c>
      <c r="O1283" s="1" t="s">
        <v>44</v>
      </c>
      <c r="P1283" s="1" t="s">
        <v>85</v>
      </c>
      <c r="Q1283" s="1" t="s">
        <v>33</v>
      </c>
      <c r="R1283" s="1" t="s">
        <v>34</v>
      </c>
      <c r="S1283" s="1" t="s">
        <v>2620</v>
      </c>
      <c r="T1283" s="1">
        <v>6</v>
      </c>
      <c r="U1283" s="1" t="str">
        <f t="shared" si="180"/>
        <v>Keep</v>
      </c>
      <c r="V1283" s="1" t="str">
        <f t="shared" ref="V1283:V1346" si="183">IF(J1283&lt;=0,"Fix","Ok")</f>
        <v>Ok</v>
      </c>
      <c r="W1283" s="1" t="str">
        <f>IF(Raw_Data!K1283=0,"Missing","Valid")</f>
        <v>Valid</v>
      </c>
      <c r="X1283" s="3" t="str">
        <f t="shared" ref="X1283:X1346" si="184">IF(C1283&lt;B1283,"Dispatch Error",IF(D1283&lt;B1283,"Delivery Before Order",IF(D1283&lt;C1283,"Delivery Before Dispatch","OK")))</f>
        <v>OK</v>
      </c>
      <c r="Y1283" s="1" t="str">
        <f t="shared" ref="Y1283:Y1346" si="185">IF(K1283&lt;=0,"Fix","Ok")</f>
        <v>Ok</v>
      </c>
      <c r="Z1283" s="1" t="str">
        <f t="shared" ref="Z1283:Z1346" si="186">IF(L1283="","Blank",IF(L1283=J1283*K1283,"Ok","Wrong"))</f>
        <v>Ok</v>
      </c>
      <c r="AA1283" s="1">
        <f t="shared" si="181"/>
        <v>300</v>
      </c>
      <c r="AB1283" s="1" t="str">
        <f t="shared" ref="AB1283:AB1346" si="187">IF(M1283="","Missing","ok")</f>
        <v>ok</v>
      </c>
      <c r="AC1283" s="1" t="str">
        <f t="shared" ref="AC1283:AC1346" si="188">IF(R1283="No","Not Returned",IF(R1283="Yes",IF(S1283="","Unknown",S1283),IF(L1283&lt;0,"Wrong",IF(OR(O1283="Delayed",O1283="In Transit",O1283="On Time"),"Not Returned",""))))</f>
        <v>Not Returned</v>
      </c>
    </row>
    <row r="1284" spans="1:29" x14ac:dyDescent="0.45">
      <c r="A1284" s="1" t="s">
        <v>1780</v>
      </c>
      <c r="B1284" s="2" cm="1">
        <f t="array" ref="B1284:D1284">DATEVALUE(VLOOKUP(A1284,Raw_Data!A1283:D3283,{2,3,4},0))</f>
        <v>45383</v>
      </c>
      <c r="C1284" s="2">
        <v>45385</v>
      </c>
      <c r="D1284" s="2">
        <v>45385</v>
      </c>
      <c r="E1284" s="1" t="s">
        <v>2531</v>
      </c>
      <c r="F1284" s="1" t="s">
        <v>53</v>
      </c>
      <c r="G1284" s="1" t="s">
        <v>54</v>
      </c>
      <c r="H1284" s="1" t="s">
        <v>71</v>
      </c>
      <c r="I1284" s="1" t="s">
        <v>72</v>
      </c>
      <c r="J1284" s="1">
        <v>1</v>
      </c>
      <c r="K1284" s="1">
        <v>500</v>
      </c>
      <c r="L1284" s="1">
        <f t="shared" si="182"/>
        <v>500</v>
      </c>
      <c r="M1284" s="1" t="s">
        <v>29</v>
      </c>
      <c r="N1284" s="1" t="s">
        <v>57</v>
      </c>
      <c r="O1284" s="1" t="s">
        <v>44</v>
      </c>
      <c r="P1284" s="1" t="s">
        <v>32</v>
      </c>
      <c r="Q1284" s="1" t="s">
        <v>33</v>
      </c>
      <c r="R1284" s="1" t="s">
        <v>2620</v>
      </c>
      <c r="S1284" s="1" t="s">
        <v>2620</v>
      </c>
      <c r="T1284" s="1">
        <v>0</v>
      </c>
      <c r="U1284" s="1" t="str">
        <f t="shared" si="180"/>
        <v>Keep</v>
      </c>
      <c r="V1284" s="1" t="str">
        <f t="shared" si="183"/>
        <v>Ok</v>
      </c>
      <c r="W1284" s="1" t="str">
        <f>IF(Raw_Data!K1284=0,"Missing","Valid")</f>
        <v>Valid</v>
      </c>
      <c r="X1284" s="3" t="str">
        <f t="shared" si="184"/>
        <v>OK</v>
      </c>
      <c r="Y1284" s="1" t="str">
        <f t="shared" si="185"/>
        <v>Ok</v>
      </c>
      <c r="Z1284" s="1" t="str">
        <f t="shared" si="186"/>
        <v>Ok</v>
      </c>
      <c r="AA1284" s="1">
        <f t="shared" si="181"/>
        <v>500</v>
      </c>
      <c r="AB1284" s="1" t="str">
        <f t="shared" si="187"/>
        <v>ok</v>
      </c>
      <c r="AC1284" s="1" t="str">
        <f t="shared" si="188"/>
        <v>Not Returned</v>
      </c>
    </row>
    <row r="1285" spans="1:29" x14ac:dyDescent="0.45">
      <c r="A1285" s="1" t="s">
        <v>1781</v>
      </c>
      <c r="B1285" s="2" cm="1">
        <f t="array" ref="B1285:D1285">DATEVALUE(VLOOKUP(A1285,Raw_Data!A1284:D3284,{2,3,4},0))</f>
        <v>45537</v>
      </c>
      <c r="C1285" s="2">
        <v>45536</v>
      </c>
      <c r="D1285" s="2">
        <v>45536</v>
      </c>
      <c r="E1285" s="1" t="s">
        <v>2530</v>
      </c>
      <c r="F1285" s="1" t="s">
        <v>147</v>
      </c>
      <c r="G1285" s="1" t="s">
        <v>147</v>
      </c>
      <c r="H1285" s="1" t="s">
        <v>27</v>
      </c>
      <c r="I1285" s="1" t="s">
        <v>28</v>
      </c>
      <c r="J1285" s="1">
        <v>2</v>
      </c>
      <c r="K1285" s="1">
        <v>500</v>
      </c>
      <c r="L1285" s="1">
        <f t="shared" si="182"/>
        <v>1000</v>
      </c>
      <c r="M1285" s="1" t="s">
        <v>56</v>
      </c>
      <c r="N1285" s="1" t="s">
        <v>57</v>
      </c>
      <c r="O1285" s="1" t="s">
        <v>31</v>
      </c>
      <c r="P1285" s="1" t="s">
        <v>85</v>
      </c>
      <c r="Q1285" s="1" t="s">
        <v>33</v>
      </c>
      <c r="R1285" s="1" t="s">
        <v>2620</v>
      </c>
      <c r="S1285" s="1" t="s">
        <v>2620</v>
      </c>
      <c r="T1285" s="1">
        <v>0</v>
      </c>
      <c r="U1285" s="1" t="str">
        <f t="shared" si="180"/>
        <v>Keep</v>
      </c>
      <c r="V1285" s="1" t="str">
        <f t="shared" si="183"/>
        <v>Ok</v>
      </c>
      <c r="W1285" s="1" t="str">
        <f>IF(Raw_Data!K1285=0,"Missing","Valid")</f>
        <v>Valid</v>
      </c>
      <c r="X1285" s="3" t="str">
        <f t="shared" si="184"/>
        <v>Dispatch Error</v>
      </c>
      <c r="Y1285" s="1" t="str">
        <f t="shared" si="185"/>
        <v>Ok</v>
      </c>
      <c r="Z1285" s="1" t="str">
        <f t="shared" si="186"/>
        <v>Ok</v>
      </c>
      <c r="AA1285" s="1">
        <f t="shared" si="181"/>
        <v>1000</v>
      </c>
      <c r="AB1285" s="1" t="str">
        <f t="shared" si="187"/>
        <v>ok</v>
      </c>
      <c r="AC1285" s="1" t="str">
        <f t="shared" si="188"/>
        <v>Not Returned</v>
      </c>
    </row>
    <row r="1286" spans="1:29" x14ac:dyDescent="0.45">
      <c r="A1286" s="1" t="s">
        <v>1782</v>
      </c>
      <c r="B1286" s="2" cm="1">
        <f t="array" ref="B1286:D1286">DATEVALUE(VLOOKUP(A1286,Raw_Data!A1285:D3285,{2,3,4},0))</f>
        <v>45398</v>
      </c>
      <c r="C1286" s="2">
        <v>45400</v>
      </c>
      <c r="D1286" s="2">
        <v>45400</v>
      </c>
      <c r="E1286" s="1" t="s">
        <v>2549</v>
      </c>
      <c r="F1286" s="1" t="s">
        <v>147</v>
      </c>
      <c r="G1286" s="1" t="s">
        <v>147</v>
      </c>
      <c r="H1286" s="1" t="s">
        <v>27</v>
      </c>
      <c r="I1286" s="1" t="s">
        <v>28</v>
      </c>
      <c r="J1286" s="1">
        <v>0</v>
      </c>
      <c r="K1286" s="1">
        <v>2000</v>
      </c>
      <c r="L1286" s="1">
        <f t="shared" si="182"/>
        <v>0</v>
      </c>
      <c r="M1286" s="1" t="s">
        <v>2619</v>
      </c>
      <c r="N1286" s="1" t="s">
        <v>93</v>
      </c>
      <c r="O1286" s="1" t="s">
        <v>31</v>
      </c>
      <c r="P1286" s="1" t="s">
        <v>32</v>
      </c>
      <c r="Q1286" s="1" t="s">
        <v>33</v>
      </c>
      <c r="R1286" s="1" t="s">
        <v>46</v>
      </c>
      <c r="S1286" s="1" t="s">
        <v>245</v>
      </c>
      <c r="T1286" s="1">
        <v>0</v>
      </c>
      <c r="U1286" s="1" t="str">
        <f t="shared" si="180"/>
        <v>Keep</v>
      </c>
      <c r="V1286" s="1" t="str">
        <f t="shared" si="183"/>
        <v>Fix</v>
      </c>
      <c r="W1286" s="1" t="str">
        <f>IF(Raw_Data!K1286=0,"Missing","Valid")</f>
        <v>Valid</v>
      </c>
      <c r="X1286" s="3" t="str">
        <f t="shared" si="184"/>
        <v>OK</v>
      </c>
      <c r="Y1286" s="1" t="str">
        <f t="shared" si="185"/>
        <v>Ok</v>
      </c>
      <c r="Z1286" s="1" t="str">
        <f t="shared" si="186"/>
        <v>Ok</v>
      </c>
      <c r="AA1286" s="1">
        <f t="shared" si="181"/>
        <v>0</v>
      </c>
      <c r="AB1286" s="1" t="str">
        <f t="shared" si="187"/>
        <v>ok</v>
      </c>
      <c r="AC1286" s="1" t="str">
        <f t="shared" si="188"/>
        <v>Wrong Item</v>
      </c>
    </row>
    <row r="1287" spans="1:29" x14ac:dyDescent="0.45">
      <c r="A1287" s="1" t="s">
        <v>1783</v>
      </c>
      <c r="B1287" s="2" cm="1">
        <f t="array" ref="B1287:D1287">DATEVALUE(VLOOKUP(A1287,Raw_Data!A1286:D3286,{2,3,4},0))</f>
        <v>45396</v>
      </c>
      <c r="C1287" s="2">
        <v>45395</v>
      </c>
      <c r="D1287" s="2">
        <v>45394</v>
      </c>
      <c r="E1287" s="1" t="s">
        <v>2596</v>
      </c>
      <c r="F1287" s="1" t="s">
        <v>2606</v>
      </c>
      <c r="G1287" s="1" t="s">
        <v>26</v>
      </c>
      <c r="H1287" s="1" t="s">
        <v>128</v>
      </c>
      <c r="I1287" s="1" t="s">
        <v>169</v>
      </c>
      <c r="J1287" s="1">
        <v>1</v>
      </c>
      <c r="K1287" s="1">
        <v>100</v>
      </c>
      <c r="L1287" s="1">
        <f t="shared" si="182"/>
        <v>100</v>
      </c>
      <c r="M1287" s="1" t="s">
        <v>2619</v>
      </c>
      <c r="N1287" s="1" t="s">
        <v>57</v>
      </c>
      <c r="O1287" s="1" t="s">
        <v>44</v>
      </c>
      <c r="P1287" s="1" t="s">
        <v>32</v>
      </c>
      <c r="Q1287" s="1" t="s">
        <v>45</v>
      </c>
      <c r="R1287" s="1" t="s">
        <v>2620</v>
      </c>
      <c r="S1287" s="1" t="s">
        <v>2620</v>
      </c>
      <c r="T1287" s="1">
        <v>-1</v>
      </c>
      <c r="U1287" s="1" t="str">
        <f t="shared" si="180"/>
        <v>Keep</v>
      </c>
      <c r="V1287" s="1" t="str">
        <f t="shared" si="183"/>
        <v>Ok</v>
      </c>
      <c r="W1287" s="1" t="str">
        <f>IF(Raw_Data!K1287=0,"Missing","Valid")</f>
        <v>Valid</v>
      </c>
      <c r="X1287" s="3" t="str">
        <f t="shared" si="184"/>
        <v>Dispatch Error</v>
      </c>
      <c r="Y1287" s="1" t="str">
        <f t="shared" si="185"/>
        <v>Ok</v>
      </c>
      <c r="Z1287" s="1" t="str">
        <f t="shared" si="186"/>
        <v>Ok</v>
      </c>
      <c r="AA1287" s="1">
        <f t="shared" si="181"/>
        <v>100</v>
      </c>
      <c r="AB1287" s="1" t="str">
        <f t="shared" si="187"/>
        <v>ok</v>
      </c>
      <c r="AC1287" s="1" t="str">
        <f t="shared" si="188"/>
        <v>Not Returned</v>
      </c>
    </row>
    <row r="1288" spans="1:29" x14ac:dyDescent="0.45">
      <c r="A1288" s="1" t="s">
        <v>1784</v>
      </c>
      <c r="B1288" s="2" cm="1">
        <f t="array" ref="B1288:D1288">DATEVALUE(VLOOKUP(A1288,Raw_Data!A1287:D3287,{2,3,4},0))</f>
        <v>45322</v>
      </c>
      <c r="C1288" s="2">
        <v>45322</v>
      </c>
      <c r="D1288" s="2">
        <v>45321</v>
      </c>
      <c r="E1288" s="1" t="s">
        <v>2526</v>
      </c>
      <c r="F1288" s="1" t="s">
        <v>2609</v>
      </c>
      <c r="G1288" s="1" t="s">
        <v>116</v>
      </c>
      <c r="H1288" s="1" t="s">
        <v>128</v>
      </c>
      <c r="I1288" s="1" t="s">
        <v>129</v>
      </c>
      <c r="J1288" s="1">
        <v>1</v>
      </c>
      <c r="K1288" s="1">
        <v>100</v>
      </c>
      <c r="L1288" s="1">
        <f t="shared" si="182"/>
        <v>100</v>
      </c>
      <c r="M1288" s="1" t="s">
        <v>63</v>
      </c>
      <c r="N1288" s="1" t="s">
        <v>57</v>
      </c>
      <c r="O1288" s="1" t="s">
        <v>79</v>
      </c>
      <c r="P1288" s="1" t="s">
        <v>58</v>
      </c>
      <c r="Q1288" s="1" t="s">
        <v>33</v>
      </c>
      <c r="R1288" s="1" t="s">
        <v>2620</v>
      </c>
      <c r="S1288" s="1" t="s">
        <v>2620</v>
      </c>
      <c r="T1288" s="1">
        <v>-1</v>
      </c>
      <c r="U1288" s="1" t="str">
        <f t="shared" si="180"/>
        <v>Keep</v>
      </c>
      <c r="V1288" s="1" t="str">
        <f t="shared" si="183"/>
        <v>Ok</v>
      </c>
      <c r="W1288" s="1" t="str">
        <f>IF(Raw_Data!K1288=0,"Missing","Valid")</f>
        <v>Valid</v>
      </c>
      <c r="X1288" s="3" t="str">
        <f t="shared" si="184"/>
        <v>Delivery Before Order</v>
      </c>
      <c r="Y1288" s="1" t="str">
        <f t="shared" si="185"/>
        <v>Ok</v>
      </c>
      <c r="Z1288" s="1" t="str">
        <f t="shared" si="186"/>
        <v>Ok</v>
      </c>
      <c r="AA1288" s="1">
        <f t="shared" si="181"/>
        <v>100</v>
      </c>
      <c r="AB1288" s="1" t="str">
        <f t="shared" si="187"/>
        <v>ok</v>
      </c>
      <c r="AC1288" s="1" t="str">
        <f t="shared" si="188"/>
        <v>Not Returned</v>
      </c>
    </row>
    <row r="1289" spans="1:29" x14ac:dyDescent="0.45">
      <c r="A1289" s="1" t="s">
        <v>1785</v>
      </c>
      <c r="B1289" s="2" cm="1">
        <f t="array" ref="B1289:D1289">DATEVALUE(VLOOKUP(A1289,Raw_Data!A1288:D3288,{2,3,4},0))</f>
        <v>45525</v>
      </c>
      <c r="C1289" s="2">
        <v>45523</v>
      </c>
      <c r="D1289" s="2">
        <v>45526</v>
      </c>
      <c r="E1289" s="1" t="s">
        <v>2590</v>
      </c>
      <c r="F1289" s="1" t="s">
        <v>2606</v>
      </c>
      <c r="G1289" s="1" t="s">
        <v>26</v>
      </c>
      <c r="H1289" s="1" t="s">
        <v>42</v>
      </c>
      <c r="I1289" s="1" t="s">
        <v>78</v>
      </c>
      <c r="J1289" s="1">
        <v>1</v>
      </c>
      <c r="K1289" s="1">
        <v>0</v>
      </c>
      <c r="L1289" s="1">
        <f t="shared" si="182"/>
        <v>0</v>
      </c>
      <c r="M1289" s="1" t="s">
        <v>56</v>
      </c>
      <c r="N1289" s="1" t="s">
        <v>93</v>
      </c>
      <c r="O1289" s="1" t="s">
        <v>79</v>
      </c>
      <c r="P1289" s="1" t="s">
        <v>32</v>
      </c>
      <c r="Q1289" s="1" t="s">
        <v>33</v>
      </c>
      <c r="R1289" s="1" t="s">
        <v>34</v>
      </c>
      <c r="S1289" s="1" t="s">
        <v>2620</v>
      </c>
      <c r="T1289" s="1">
        <v>3</v>
      </c>
      <c r="U1289" s="1" t="str">
        <f t="shared" si="180"/>
        <v>Keep</v>
      </c>
      <c r="V1289" s="1" t="str">
        <f t="shared" si="183"/>
        <v>Ok</v>
      </c>
      <c r="W1289" s="1" t="str">
        <f>IF(Raw_Data!K1289=0,"Missing","Valid")</f>
        <v>Missing</v>
      </c>
      <c r="X1289" s="3" t="str">
        <f t="shared" si="184"/>
        <v>Dispatch Error</v>
      </c>
      <c r="Y1289" s="1" t="str">
        <f t="shared" si="185"/>
        <v>Fix</v>
      </c>
      <c r="Z1289" s="1" t="str">
        <f t="shared" si="186"/>
        <v>Ok</v>
      </c>
      <c r="AA1289" s="1">
        <f t="shared" si="181"/>
        <v>0</v>
      </c>
      <c r="AB1289" s="1" t="str">
        <f t="shared" si="187"/>
        <v>ok</v>
      </c>
      <c r="AC1289" s="1" t="str">
        <f t="shared" si="188"/>
        <v>Not Returned</v>
      </c>
    </row>
    <row r="1290" spans="1:29" x14ac:dyDescent="0.45">
      <c r="A1290" s="1" t="s">
        <v>1786</v>
      </c>
      <c r="B1290" s="2" cm="1">
        <f t="array" ref="B1290:D1290">DATEVALUE(VLOOKUP(A1290,Raw_Data!A1289:D3289,{2,3,4},0))</f>
        <v>45303</v>
      </c>
      <c r="C1290" s="2">
        <v>45303</v>
      </c>
      <c r="D1290" s="2">
        <v>45302</v>
      </c>
      <c r="E1290" s="1" t="s">
        <v>2540</v>
      </c>
      <c r="F1290" s="1" t="s">
        <v>168</v>
      </c>
      <c r="G1290" s="1" t="s">
        <v>41</v>
      </c>
      <c r="H1290" s="1" t="s">
        <v>128</v>
      </c>
      <c r="I1290" s="1" t="s">
        <v>129</v>
      </c>
      <c r="J1290" s="1">
        <v>1</v>
      </c>
      <c r="K1290" s="1">
        <v>500</v>
      </c>
      <c r="L1290" s="1">
        <f t="shared" si="182"/>
        <v>500</v>
      </c>
      <c r="M1290" s="1" t="s">
        <v>2619</v>
      </c>
      <c r="N1290" s="1" t="s">
        <v>30</v>
      </c>
      <c r="O1290" s="1" t="s">
        <v>64</v>
      </c>
      <c r="P1290" s="1" t="s">
        <v>58</v>
      </c>
      <c r="Q1290" s="1" t="s">
        <v>33</v>
      </c>
      <c r="R1290" s="1" t="s">
        <v>34</v>
      </c>
      <c r="S1290" s="1" t="s">
        <v>2620</v>
      </c>
      <c r="T1290" s="1">
        <v>-1</v>
      </c>
      <c r="U1290" s="1" t="str">
        <f t="shared" si="180"/>
        <v>Keep</v>
      </c>
      <c r="V1290" s="1" t="str">
        <f t="shared" si="183"/>
        <v>Ok</v>
      </c>
      <c r="W1290" s="1" t="str">
        <f>IF(Raw_Data!K1290=0,"Missing","Valid")</f>
        <v>Valid</v>
      </c>
      <c r="X1290" s="3" t="str">
        <f t="shared" si="184"/>
        <v>Delivery Before Order</v>
      </c>
      <c r="Y1290" s="1" t="str">
        <f t="shared" si="185"/>
        <v>Ok</v>
      </c>
      <c r="Z1290" s="1" t="str">
        <f t="shared" si="186"/>
        <v>Ok</v>
      </c>
      <c r="AA1290" s="1">
        <f t="shared" si="181"/>
        <v>500</v>
      </c>
      <c r="AB1290" s="1" t="str">
        <f t="shared" si="187"/>
        <v>ok</v>
      </c>
      <c r="AC1290" s="1" t="str">
        <f t="shared" si="188"/>
        <v>Not Returned</v>
      </c>
    </row>
    <row r="1291" spans="1:29" x14ac:dyDescent="0.45">
      <c r="A1291" s="1" t="s">
        <v>1787</v>
      </c>
      <c r="B1291" s="2" cm="1">
        <f t="array" ref="B1291:D1291">DATEVALUE(VLOOKUP(A1291,Raw_Data!A1290:D3290,{2,3,4},0))</f>
        <v>45307</v>
      </c>
      <c r="C1291" s="2">
        <v>45309</v>
      </c>
      <c r="D1291" s="2">
        <v>45313</v>
      </c>
      <c r="E1291" s="1" t="s">
        <v>2597</v>
      </c>
      <c r="F1291" s="1" t="s">
        <v>147</v>
      </c>
      <c r="G1291" s="1" t="s">
        <v>147</v>
      </c>
      <c r="H1291" s="1" t="s">
        <v>128</v>
      </c>
      <c r="I1291" s="1" t="s">
        <v>169</v>
      </c>
      <c r="J1291" s="1">
        <v>0</v>
      </c>
      <c r="K1291" s="1">
        <v>100</v>
      </c>
      <c r="L1291" s="1">
        <f t="shared" si="182"/>
        <v>0</v>
      </c>
      <c r="M1291" s="1" t="s">
        <v>63</v>
      </c>
      <c r="N1291" s="1" t="s">
        <v>30</v>
      </c>
      <c r="O1291" s="1" t="s">
        <v>79</v>
      </c>
      <c r="P1291" s="1" t="s">
        <v>58</v>
      </c>
      <c r="Q1291" s="1" t="s">
        <v>45</v>
      </c>
      <c r="R1291" s="1" t="s">
        <v>2620</v>
      </c>
      <c r="S1291" s="1" t="s">
        <v>2620</v>
      </c>
      <c r="T1291" s="1">
        <v>4</v>
      </c>
      <c r="U1291" s="1" t="str">
        <f t="shared" si="180"/>
        <v>Keep</v>
      </c>
      <c r="V1291" s="1" t="str">
        <f t="shared" si="183"/>
        <v>Fix</v>
      </c>
      <c r="W1291" s="1" t="str">
        <f>IF(Raw_Data!K1291=0,"Missing","Valid")</f>
        <v>Valid</v>
      </c>
      <c r="X1291" s="3" t="str">
        <f t="shared" si="184"/>
        <v>OK</v>
      </c>
      <c r="Y1291" s="1" t="str">
        <f t="shared" si="185"/>
        <v>Ok</v>
      </c>
      <c r="Z1291" s="1" t="str">
        <f t="shared" si="186"/>
        <v>Ok</v>
      </c>
      <c r="AA1291" s="1">
        <f t="shared" si="181"/>
        <v>0</v>
      </c>
      <c r="AB1291" s="1" t="str">
        <f t="shared" si="187"/>
        <v>ok</v>
      </c>
      <c r="AC1291" s="1" t="str">
        <f t="shared" si="188"/>
        <v>Not Returned</v>
      </c>
    </row>
    <row r="1292" spans="1:29" x14ac:dyDescent="0.45">
      <c r="A1292" s="1" t="s">
        <v>1788</v>
      </c>
      <c r="B1292" s="2" cm="1">
        <f t="array" ref="B1292:D1292">DATEVALUE(VLOOKUP(A1292,Raw_Data!A1291:D3291,{2,3,4},0))</f>
        <v>45654</v>
      </c>
      <c r="C1292" s="2">
        <v>45653</v>
      </c>
      <c r="D1292" s="2">
        <v>45653</v>
      </c>
      <c r="E1292" s="1" t="s">
        <v>2527</v>
      </c>
      <c r="F1292" s="1" t="s">
        <v>2607</v>
      </c>
      <c r="G1292" s="1" t="s">
        <v>41</v>
      </c>
      <c r="H1292" s="1" t="s">
        <v>71</v>
      </c>
      <c r="I1292" s="1" t="s">
        <v>92</v>
      </c>
      <c r="J1292" s="1">
        <v>2</v>
      </c>
      <c r="K1292" s="1">
        <v>500</v>
      </c>
      <c r="L1292" s="1">
        <f t="shared" si="182"/>
        <v>1000</v>
      </c>
      <c r="M1292" s="1" t="s">
        <v>56</v>
      </c>
      <c r="N1292" s="1" t="s">
        <v>57</v>
      </c>
      <c r="O1292" s="1" t="s">
        <v>31</v>
      </c>
      <c r="P1292" s="1" t="s">
        <v>32</v>
      </c>
      <c r="Q1292" s="1" t="s">
        <v>45</v>
      </c>
      <c r="R1292" s="1" t="s">
        <v>46</v>
      </c>
      <c r="S1292" s="1" t="s">
        <v>245</v>
      </c>
      <c r="T1292" s="1">
        <v>0</v>
      </c>
      <c r="U1292" s="1" t="str">
        <f t="shared" si="180"/>
        <v>Keep</v>
      </c>
      <c r="V1292" s="1" t="str">
        <f t="shared" si="183"/>
        <v>Ok</v>
      </c>
      <c r="W1292" s="1" t="str">
        <f>IF(Raw_Data!K1292=0,"Missing","Valid")</f>
        <v>Valid</v>
      </c>
      <c r="X1292" s="3" t="str">
        <f t="shared" si="184"/>
        <v>Dispatch Error</v>
      </c>
      <c r="Y1292" s="1" t="str">
        <f t="shared" si="185"/>
        <v>Ok</v>
      </c>
      <c r="Z1292" s="1" t="str">
        <f t="shared" si="186"/>
        <v>Ok</v>
      </c>
      <c r="AA1292" s="1">
        <f t="shared" si="181"/>
        <v>1000</v>
      </c>
      <c r="AB1292" s="1" t="str">
        <f t="shared" si="187"/>
        <v>ok</v>
      </c>
      <c r="AC1292" s="1" t="str">
        <f t="shared" si="188"/>
        <v>Wrong Item</v>
      </c>
    </row>
    <row r="1293" spans="1:29" x14ac:dyDescent="0.45">
      <c r="A1293" s="1" t="s">
        <v>1789</v>
      </c>
      <c r="B1293" s="2" cm="1">
        <f t="array" ref="B1293:D1293">DATEVALUE(VLOOKUP(A1293,Raw_Data!A1292:D3292,{2,3,4},0))</f>
        <v>45527</v>
      </c>
      <c r="C1293" s="2">
        <v>45530</v>
      </c>
      <c r="D1293" s="2">
        <v>45535</v>
      </c>
      <c r="E1293" s="1" t="s">
        <v>2556</v>
      </c>
      <c r="F1293" s="1" t="s">
        <v>2609</v>
      </c>
      <c r="G1293" s="1" t="s">
        <v>116</v>
      </c>
      <c r="H1293" s="1" t="s">
        <v>42</v>
      </c>
      <c r="I1293" s="1" t="s">
        <v>78</v>
      </c>
      <c r="J1293" s="1">
        <v>0</v>
      </c>
      <c r="K1293" s="1">
        <v>1000</v>
      </c>
      <c r="L1293" s="1">
        <f t="shared" si="182"/>
        <v>0</v>
      </c>
      <c r="M1293" s="1" t="s">
        <v>29</v>
      </c>
      <c r="N1293" s="1" t="s">
        <v>93</v>
      </c>
      <c r="O1293" s="1" t="s">
        <v>79</v>
      </c>
      <c r="P1293" s="1" t="s">
        <v>58</v>
      </c>
      <c r="Q1293" s="1" t="s">
        <v>45</v>
      </c>
      <c r="R1293" s="1" t="s">
        <v>2620</v>
      </c>
      <c r="S1293" s="1" t="s">
        <v>2620</v>
      </c>
      <c r="T1293" s="1">
        <v>5</v>
      </c>
      <c r="U1293" s="1" t="str">
        <f t="shared" si="180"/>
        <v>Keep</v>
      </c>
      <c r="V1293" s="1" t="str">
        <f t="shared" si="183"/>
        <v>Fix</v>
      </c>
      <c r="W1293" s="1" t="str">
        <f>IF(Raw_Data!K1293=0,"Missing","Valid")</f>
        <v>Valid</v>
      </c>
      <c r="X1293" s="3" t="str">
        <f t="shared" si="184"/>
        <v>OK</v>
      </c>
      <c r="Y1293" s="1" t="str">
        <f t="shared" si="185"/>
        <v>Ok</v>
      </c>
      <c r="Z1293" s="1" t="str">
        <f t="shared" si="186"/>
        <v>Ok</v>
      </c>
      <c r="AA1293" s="1">
        <f t="shared" si="181"/>
        <v>0</v>
      </c>
      <c r="AB1293" s="1" t="str">
        <f t="shared" si="187"/>
        <v>ok</v>
      </c>
      <c r="AC1293" s="1" t="str">
        <f t="shared" si="188"/>
        <v>Not Returned</v>
      </c>
    </row>
    <row r="1294" spans="1:29" x14ac:dyDescent="0.45">
      <c r="A1294" s="1" t="s">
        <v>1790</v>
      </c>
      <c r="B1294" s="2" cm="1">
        <f t="array" ref="B1294:D1294">DATEVALUE(VLOOKUP(A1294,Raw_Data!A1293:D3293,{2,3,4},0))</f>
        <v>45642</v>
      </c>
      <c r="C1294" s="2">
        <v>45641</v>
      </c>
      <c r="D1294" s="2">
        <v>45648</v>
      </c>
      <c r="E1294" s="1" t="s">
        <v>2569</v>
      </c>
      <c r="F1294" s="1" t="s">
        <v>69</v>
      </c>
      <c r="G1294" s="1" t="s">
        <v>70</v>
      </c>
      <c r="H1294" s="1" t="s">
        <v>27</v>
      </c>
      <c r="I1294" s="1" t="s">
        <v>84</v>
      </c>
      <c r="J1294" s="1">
        <v>0</v>
      </c>
      <c r="K1294" s="1">
        <v>1000</v>
      </c>
      <c r="L1294" s="1">
        <f t="shared" si="182"/>
        <v>0</v>
      </c>
      <c r="M1294" s="1" t="s">
        <v>29</v>
      </c>
      <c r="N1294" s="1" t="s">
        <v>93</v>
      </c>
      <c r="O1294" s="1" t="s">
        <v>31</v>
      </c>
      <c r="P1294" s="1" t="s">
        <v>58</v>
      </c>
      <c r="Q1294" s="1" t="s">
        <v>45</v>
      </c>
      <c r="R1294" s="1" t="s">
        <v>34</v>
      </c>
      <c r="S1294" s="1" t="s">
        <v>2620</v>
      </c>
      <c r="T1294" s="1">
        <v>7</v>
      </c>
      <c r="U1294" s="1" t="str">
        <f t="shared" si="180"/>
        <v>Keep</v>
      </c>
      <c r="V1294" s="1" t="str">
        <f t="shared" si="183"/>
        <v>Fix</v>
      </c>
      <c r="W1294" s="1" t="str">
        <f>IF(Raw_Data!K1294=0,"Missing","Valid")</f>
        <v>Valid</v>
      </c>
      <c r="X1294" s="3" t="str">
        <f t="shared" si="184"/>
        <v>Dispatch Error</v>
      </c>
      <c r="Y1294" s="1" t="str">
        <f t="shared" si="185"/>
        <v>Ok</v>
      </c>
      <c r="Z1294" s="1" t="str">
        <f t="shared" si="186"/>
        <v>Ok</v>
      </c>
      <c r="AA1294" s="1">
        <f t="shared" si="181"/>
        <v>0</v>
      </c>
      <c r="AB1294" s="1" t="str">
        <f t="shared" si="187"/>
        <v>ok</v>
      </c>
      <c r="AC1294" s="1" t="str">
        <f t="shared" si="188"/>
        <v>Not Returned</v>
      </c>
    </row>
    <row r="1295" spans="1:29" x14ac:dyDescent="0.45">
      <c r="A1295" s="1" t="s">
        <v>1791</v>
      </c>
      <c r="B1295" s="2" cm="1">
        <f t="array" ref="B1295:D1295">DATEVALUE(VLOOKUP(A1295,Raw_Data!A1294:D3294,{2,3,4},0))</f>
        <v>45471</v>
      </c>
      <c r="C1295" s="2">
        <v>45474</v>
      </c>
      <c r="D1295" s="2">
        <v>45479</v>
      </c>
      <c r="E1295" s="1" t="s">
        <v>2597</v>
      </c>
      <c r="F1295" s="1" t="s">
        <v>2608</v>
      </c>
      <c r="G1295" s="1" t="s">
        <v>41</v>
      </c>
      <c r="H1295" s="1" t="s">
        <v>42</v>
      </c>
      <c r="I1295" s="1" t="s">
        <v>78</v>
      </c>
      <c r="J1295" s="1">
        <v>3</v>
      </c>
      <c r="K1295" s="1">
        <v>1000</v>
      </c>
      <c r="L1295" s="1">
        <f t="shared" si="182"/>
        <v>3000</v>
      </c>
      <c r="M1295" s="1" t="s">
        <v>56</v>
      </c>
      <c r="N1295" s="1" t="s">
        <v>57</v>
      </c>
      <c r="O1295" s="1" t="s">
        <v>44</v>
      </c>
      <c r="P1295" s="1" t="s">
        <v>85</v>
      </c>
      <c r="Q1295" s="1" t="s">
        <v>45</v>
      </c>
      <c r="R1295" s="1" t="s">
        <v>46</v>
      </c>
      <c r="S1295" s="1" t="s">
        <v>2621</v>
      </c>
      <c r="T1295" s="1">
        <v>5</v>
      </c>
      <c r="U1295" s="1" t="str">
        <f t="shared" si="180"/>
        <v>Keep</v>
      </c>
      <c r="V1295" s="1" t="str">
        <f t="shared" si="183"/>
        <v>Ok</v>
      </c>
      <c r="W1295" s="1" t="str">
        <f>IF(Raw_Data!K1295=0,"Missing","Valid")</f>
        <v>Valid</v>
      </c>
      <c r="X1295" s="3" t="str">
        <f t="shared" si="184"/>
        <v>OK</v>
      </c>
      <c r="Y1295" s="1" t="str">
        <f t="shared" si="185"/>
        <v>Ok</v>
      </c>
      <c r="Z1295" s="1" t="str">
        <f t="shared" si="186"/>
        <v>Ok</v>
      </c>
      <c r="AA1295" s="1">
        <f t="shared" si="181"/>
        <v>3000</v>
      </c>
      <c r="AB1295" s="1" t="str">
        <f t="shared" si="187"/>
        <v>ok</v>
      </c>
      <c r="AC1295" s="1" t="str">
        <f t="shared" si="188"/>
        <v>Unknwon</v>
      </c>
    </row>
    <row r="1296" spans="1:29" x14ac:dyDescent="0.45">
      <c r="A1296" s="1" t="s">
        <v>1792</v>
      </c>
      <c r="B1296" s="2" cm="1">
        <f t="array" ref="B1296:D1296">DATEVALUE(VLOOKUP(A1296,Raw_Data!A1295:D3295,{2,3,4},0))</f>
        <v>45513</v>
      </c>
      <c r="C1296" s="2">
        <v>45514</v>
      </c>
      <c r="D1296" s="2">
        <v>45520</v>
      </c>
      <c r="E1296" s="1" t="s">
        <v>2589</v>
      </c>
      <c r="F1296" s="1" t="s">
        <v>147</v>
      </c>
      <c r="G1296" s="1" t="s">
        <v>147</v>
      </c>
      <c r="H1296" s="1" t="s">
        <v>71</v>
      </c>
      <c r="I1296" s="1" t="s">
        <v>72</v>
      </c>
      <c r="J1296" s="1">
        <v>2</v>
      </c>
      <c r="K1296" s="1">
        <v>0</v>
      </c>
      <c r="L1296" s="1">
        <f t="shared" si="182"/>
        <v>0</v>
      </c>
      <c r="M1296" s="1" t="s">
        <v>63</v>
      </c>
      <c r="N1296" s="1" t="s">
        <v>93</v>
      </c>
      <c r="O1296" s="1" t="s">
        <v>31</v>
      </c>
      <c r="P1296" s="1" t="s">
        <v>32</v>
      </c>
      <c r="Q1296" s="1" t="s">
        <v>33</v>
      </c>
      <c r="R1296" s="1" t="s">
        <v>46</v>
      </c>
      <c r="S1296" s="1" t="s">
        <v>245</v>
      </c>
      <c r="T1296" s="1">
        <v>6</v>
      </c>
      <c r="U1296" s="1" t="str">
        <f t="shared" si="180"/>
        <v>Keep</v>
      </c>
      <c r="V1296" s="1" t="str">
        <f t="shared" si="183"/>
        <v>Ok</v>
      </c>
      <c r="W1296" s="1" t="str">
        <f>IF(Raw_Data!K1296=0,"Missing","Valid")</f>
        <v>Missing</v>
      </c>
      <c r="X1296" s="3" t="str">
        <f t="shared" si="184"/>
        <v>OK</v>
      </c>
      <c r="Y1296" s="1" t="str">
        <f t="shared" si="185"/>
        <v>Fix</v>
      </c>
      <c r="Z1296" s="1" t="str">
        <f t="shared" si="186"/>
        <v>Ok</v>
      </c>
      <c r="AA1296" s="1">
        <f t="shared" si="181"/>
        <v>0</v>
      </c>
      <c r="AB1296" s="1" t="str">
        <f t="shared" si="187"/>
        <v>ok</v>
      </c>
      <c r="AC1296" s="1" t="str">
        <f t="shared" si="188"/>
        <v>Wrong Item</v>
      </c>
    </row>
    <row r="1297" spans="1:29" x14ac:dyDescent="0.45">
      <c r="A1297" s="1" t="s">
        <v>1793</v>
      </c>
      <c r="B1297" s="2" cm="1">
        <f t="array" ref="B1297:D1297">DATEVALUE(VLOOKUP(A1297,Raw_Data!A1296:D3296,{2,3,4},0))</f>
        <v>45624</v>
      </c>
      <c r="C1297" s="2">
        <v>45622</v>
      </c>
      <c r="D1297" s="2">
        <v>45625</v>
      </c>
      <c r="E1297" s="1" t="s">
        <v>2535</v>
      </c>
      <c r="F1297" s="1" t="s">
        <v>69</v>
      </c>
      <c r="G1297" s="1" t="s">
        <v>70</v>
      </c>
      <c r="H1297" s="1" t="s">
        <v>128</v>
      </c>
      <c r="I1297" s="1" t="s">
        <v>169</v>
      </c>
      <c r="J1297" s="1">
        <v>-1</v>
      </c>
      <c r="K1297" s="1">
        <v>100</v>
      </c>
      <c r="L1297" s="1">
        <f t="shared" si="182"/>
        <v>-100</v>
      </c>
      <c r="M1297" s="1" t="s">
        <v>29</v>
      </c>
      <c r="N1297" s="1" t="s">
        <v>93</v>
      </c>
      <c r="O1297" s="1" t="s">
        <v>31</v>
      </c>
      <c r="P1297" s="1" t="s">
        <v>58</v>
      </c>
      <c r="Q1297" s="1" t="s">
        <v>45</v>
      </c>
      <c r="R1297" s="1" t="s">
        <v>46</v>
      </c>
      <c r="S1297" s="1" t="s">
        <v>2621</v>
      </c>
      <c r="T1297" s="1">
        <v>3</v>
      </c>
      <c r="U1297" s="1" t="str">
        <f t="shared" si="180"/>
        <v>Keep</v>
      </c>
      <c r="V1297" s="1" t="str">
        <f t="shared" si="183"/>
        <v>Fix</v>
      </c>
      <c r="W1297" s="1" t="str">
        <f>IF(Raw_Data!K1297=0,"Missing","Valid")</f>
        <v>Valid</v>
      </c>
      <c r="X1297" s="3" t="str">
        <f t="shared" si="184"/>
        <v>Dispatch Error</v>
      </c>
      <c r="Y1297" s="1" t="str">
        <f t="shared" si="185"/>
        <v>Ok</v>
      </c>
      <c r="Z1297" s="1" t="str">
        <f t="shared" si="186"/>
        <v>Ok</v>
      </c>
      <c r="AA1297" s="1">
        <f t="shared" si="181"/>
        <v>-100</v>
      </c>
      <c r="AB1297" s="1" t="str">
        <f t="shared" si="187"/>
        <v>ok</v>
      </c>
      <c r="AC1297" s="1" t="str">
        <f t="shared" si="188"/>
        <v>Unknwon</v>
      </c>
    </row>
    <row r="1298" spans="1:29" x14ac:dyDescent="0.45">
      <c r="A1298" s="1" t="s">
        <v>1794</v>
      </c>
      <c r="B1298" s="2" cm="1">
        <f t="array" ref="B1298:D1298">DATEVALUE(VLOOKUP(A1298,Raw_Data!A1297:D3297,{2,3,4},0))</f>
        <v>45544</v>
      </c>
      <c r="C1298" s="2">
        <v>45543</v>
      </c>
      <c r="D1298" s="2">
        <v>45545</v>
      </c>
      <c r="E1298" s="1" t="s">
        <v>2598</v>
      </c>
      <c r="F1298" s="1" t="s">
        <v>2606</v>
      </c>
      <c r="G1298" s="1" t="s">
        <v>26</v>
      </c>
      <c r="H1298" s="1" t="s">
        <v>27</v>
      </c>
      <c r="I1298" s="1" t="s">
        <v>28</v>
      </c>
      <c r="J1298" s="1">
        <v>3</v>
      </c>
      <c r="K1298" s="1">
        <v>100</v>
      </c>
      <c r="L1298" s="1">
        <f t="shared" si="182"/>
        <v>300</v>
      </c>
      <c r="M1298" s="1" t="s">
        <v>29</v>
      </c>
      <c r="N1298" s="1" t="s">
        <v>57</v>
      </c>
      <c r="O1298" s="1" t="s">
        <v>31</v>
      </c>
      <c r="P1298" s="1" t="s">
        <v>85</v>
      </c>
      <c r="Q1298" s="1" t="s">
        <v>33</v>
      </c>
      <c r="R1298" s="1" t="s">
        <v>34</v>
      </c>
      <c r="S1298" s="1" t="s">
        <v>2620</v>
      </c>
      <c r="T1298" s="1">
        <v>2</v>
      </c>
      <c r="U1298" s="1" t="str">
        <f t="shared" si="180"/>
        <v>Keep</v>
      </c>
      <c r="V1298" s="1" t="str">
        <f t="shared" si="183"/>
        <v>Ok</v>
      </c>
      <c r="W1298" s="1" t="str">
        <f>IF(Raw_Data!K1298=0,"Missing","Valid")</f>
        <v>Valid</v>
      </c>
      <c r="X1298" s="3" t="str">
        <f t="shared" si="184"/>
        <v>Dispatch Error</v>
      </c>
      <c r="Y1298" s="1" t="str">
        <f t="shared" si="185"/>
        <v>Ok</v>
      </c>
      <c r="Z1298" s="1" t="str">
        <f t="shared" si="186"/>
        <v>Ok</v>
      </c>
      <c r="AA1298" s="1">
        <f t="shared" si="181"/>
        <v>300</v>
      </c>
      <c r="AB1298" s="1" t="str">
        <f t="shared" si="187"/>
        <v>ok</v>
      </c>
      <c r="AC1298" s="1" t="str">
        <f t="shared" si="188"/>
        <v>Not Returned</v>
      </c>
    </row>
    <row r="1299" spans="1:29" x14ac:dyDescent="0.45">
      <c r="A1299" s="1" t="s">
        <v>1795</v>
      </c>
      <c r="B1299" s="2" cm="1">
        <f t="array" ref="B1299:D1299">DATEVALUE(VLOOKUP(A1299,Raw_Data!A1298:D3298,{2,3,4},0))</f>
        <v>45376</v>
      </c>
      <c r="C1299" s="2">
        <v>45379</v>
      </c>
      <c r="D1299" s="2">
        <v>45380</v>
      </c>
      <c r="E1299" s="1" t="s">
        <v>2550</v>
      </c>
      <c r="F1299" s="1" t="s">
        <v>2609</v>
      </c>
      <c r="G1299" s="1" t="s">
        <v>116</v>
      </c>
      <c r="H1299" s="1" t="s">
        <v>27</v>
      </c>
      <c r="I1299" s="1" t="s">
        <v>28</v>
      </c>
      <c r="J1299" s="1">
        <v>2</v>
      </c>
      <c r="K1299" s="1">
        <v>1000</v>
      </c>
      <c r="L1299" s="1">
        <f t="shared" si="182"/>
        <v>2000</v>
      </c>
      <c r="M1299" s="1" t="s">
        <v>2619</v>
      </c>
      <c r="N1299" s="1" t="s">
        <v>57</v>
      </c>
      <c r="O1299" s="1" t="s">
        <v>31</v>
      </c>
      <c r="P1299" s="1" t="s">
        <v>58</v>
      </c>
      <c r="Q1299" s="1" t="s">
        <v>33</v>
      </c>
      <c r="R1299" s="1" t="s">
        <v>46</v>
      </c>
      <c r="S1299" s="1" t="s">
        <v>47</v>
      </c>
      <c r="T1299" s="1">
        <v>1</v>
      </c>
      <c r="U1299" s="1" t="str">
        <f t="shared" si="180"/>
        <v>Keep</v>
      </c>
      <c r="V1299" s="1" t="str">
        <f t="shared" si="183"/>
        <v>Ok</v>
      </c>
      <c r="W1299" s="1" t="str">
        <f>IF(Raw_Data!K1299=0,"Missing","Valid")</f>
        <v>Valid</v>
      </c>
      <c r="X1299" s="3" t="str">
        <f t="shared" si="184"/>
        <v>OK</v>
      </c>
      <c r="Y1299" s="1" t="str">
        <f t="shared" si="185"/>
        <v>Ok</v>
      </c>
      <c r="Z1299" s="1" t="str">
        <f t="shared" si="186"/>
        <v>Ok</v>
      </c>
      <c r="AA1299" s="1">
        <f t="shared" si="181"/>
        <v>2000</v>
      </c>
      <c r="AB1299" s="1" t="str">
        <f t="shared" si="187"/>
        <v>ok</v>
      </c>
      <c r="AC1299" s="1" t="str">
        <f t="shared" si="188"/>
        <v>Late Delivery</v>
      </c>
    </row>
    <row r="1300" spans="1:29" x14ac:dyDescent="0.45">
      <c r="A1300" s="1" t="s">
        <v>1796</v>
      </c>
      <c r="B1300" s="2" cm="1">
        <f t="array" ref="B1300:D1300">DATEVALUE(VLOOKUP(A1300,Raw_Data!A1299:D3299,{2,3,4},0))</f>
        <v>45570</v>
      </c>
      <c r="C1300" s="2">
        <v>45571</v>
      </c>
      <c r="D1300" s="2">
        <v>45570</v>
      </c>
      <c r="E1300" s="1" t="s">
        <v>2591</v>
      </c>
      <c r="F1300" s="1" t="s">
        <v>147</v>
      </c>
      <c r="G1300" s="1" t="s">
        <v>147</v>
      </c>
      <c r="H1300" s="1" t="s">
        <v>27</v>
      </c>
      <c r="I1300" s="1" t="s">
        <v>28</v>
      </c>
      <c r="J1300" s="1">
        <v>0</v>
      </c>
      <c r="K1300" s="1">
        <v>0</v>
      </c>
      <c r="L1300" s="1">
        <f t="shared" si="182"/>
        <v>0</v>
      </c>
      <c r="M1300" s="1" t="s">
        <v>2619</v>
      </c>
      <c r="N1300" s="1" t="s">
        <v>30</v>
      </c>
      <c r="O1300" s="1" t="s">
        <v>44</v>
      </c>
      <c r="P1300" s="1" t="s">
        <v>32</v>
      </c>
      <c r="Q1300" s="1" t="s">
        <v>33</v>
      </c>
      <c r="R1300" s="1" t="s">
        <v>46</v>
      </c>
      <c r="S1300" s="1" t="s">
        <v>47</v>
      </c>
      <c r="T1300" s="1">
        <v>-1</v>
      </c>
      <c r="U1300" s="1" t="str">
        <f t="shared" si="180"/>
        <v>Keep</v>
      </c>
      <c r="V1300" s="1" t="str">
        <f t="shared" si="183"/>
        <v>Fix</v>
      </c>
      <c r="W1300" s="1" t="str">
        <f>IF(Raw_Data!K1300=0,"Missing","Valid")</f>
        <v>Missing</v>
      </c>
      <c r="X1300" s="3" t="str">
        <f t="shared" si="184"/>
        <v>Delivery Before Dispatch</v>
      </c>
      <c r="Y1300" s="1" t="str">
        <f t="shared" si="185"/>
        <v>Fix</v>
      </c>
      <c r="Z1300" s="1" t="str">
        <f t="shared" si="186"/>
        <v>Ok</v>
      </c>
      <c r="AA1300" s="1">
        <f t="shared" si="181"/>
        <v>0</v>
      </c>
      <c r="AB1300" s="1" t="str">
        <f t="shared" si="187"/>
        <v>ok</v>
      </c>
      <c r="AC1300" s="1" t="str">
        <f t="shared" si="188"/>
        <v>Late Delivery</v>
      </c>
    </row>
    <row r="1301" spans="1:29" x14ac:dyDescent="0.45">
      <c r="A1301" s="1" t="s">
        <v>1797</v>
      </c>
      <c r="B1301" s="2" cm="1">
        <f t="array" ref="B1301:D1301">DATEVALUE(VLOOKUP(A1301,Raw_Data!A1300:D3300,{2,3,4},0))</f>
        <v>45469</v>
      </c>
      <c r="C1301" s="2">
        <v>45467</v>
      </c>
      <c r="D1301" s="2">
        <v>45467</v>
      </c>
      <c r="E1301" s="1" t="s">
        <v>2570</v>
      </c>
      <c r="F1301" s="1" t="s">
        <v>2606</v>
      </c>
      <c r="G1301" s="1" t="s">
        <v>26</v>
      </c>
      <c r="H1301" s="1" t="s">
        <v>42</v>
      </c>
      <c r="I1301" s="1" t="s">
        <v>78</v>
      </c>
      <c r="J1301" s="1">
        <v>-1</v>
      </c>
      <c r="K1301" s="1">
        <v>1000</v>
      </c>
      <c r="L1301" s="1">
        <f t="shared" si="182"/>
        <v>-1000</v>
      </c>
      <c r="M1301" s="1" t="s">
        <v>56</v>
      </c>
      <c r="N1301" s="1" t="s">
        <v>57</v>
      </c>
      <c r="O1301" s="1" t="s">
        <v>79</v>
      </c>
      <c r="P1301" s="1" t="s">
        <v>85</v>
      </c>
      <c r="Q1301" s="1" t="s">
        <v>45</v>
      </c>
      <c r="R1301" s="1" t="s">
        <v>2620</v>
      </c>
      <c r="S1301" s="1" t="s">
        <v>2620</v>
      </c>
      <c r="T1301" s="1">
        <v>0</v>
      </c>
      <c r="U1301" s="1" t="str">
        <f t="shared" si="180"/>
        <v>Keep</v>
      </c>
      <c r="V1301" s="1" t="str">
        <f t="shared" si="183"/>
        <v>Fix</v>
      </c>
      <c r="W1301" s="1" t="str">
        <f>IF(Raw_Data!K1301=0,"Missing","Valid")</f>
        <v>Valid</v>
      </c>
      <c r="X1301" s="3" t="str">
        <f t="shared" si="184"/>
        <v>Dispatch Error</v>
      </c>
      <c r="Y1301" s="1" t="str">
        <f t="shared" si="185"/>
        <v>Ok</v>
      </c>
      <c r="Z1301" s="1" t="str">
        <f t="shared" si="186"/>
        <v>Ok</v>
      </c>
      <c r="AA1301" s="1">
        <f t="shared" si="181"/>
        <v>-1000</v>
      </c>
      <c r="AB1301" s="1" t="str">
        <f t="shared" si="187"/>
        <v>ok</v>
      </c>
      <c r="AC1301" s="1" t="str">
        <f t="shared" si="188"/>
        <v>Wrong</v>
      </c>
    </row>
    <row r="1302" spans="1:29" x14ac:dyDescent="0.45">
      <c r="A1302" s="1" t="s">
        <v>1798</v>
      </c>
      <c r="B1302" s="2" cm="1">
        <f t="array" ref="B1302:D1302">DATEVALUE(VLOOKUP(A1302,Raw_Data!A1301:D3301,{2,3,4},0))</f>
        <v>45474</v>
      </c>
      <c r="C1302" s="2">
        <v>45473</v>
      </c>
      <c r="D1302" s="2">
        <v>45478</v>
      </c>
      <c r="E1302" s="1" t="s">
        <v>2577</v>
      </c>
      <c r="F1302" s="1" t="s">
        <v>2607</v>
      </c>
      <c r="G1302" s="1" t="s">
        <v>41</v>
      </c>
      <c r="H1302" s="1" t="s">
        <v>27</v>
      </c>
      <c r="I1302" s="1" t="s">
        <v>84</v>
      </c>
      <c r="J1302" s="1">
        <v>1</v>
      </c>
      <c r="K1302" s="1">
        <v>500</v>
      </c>
      <c r="L1302" s="1">
        <f t="shared" si="182"/>
        <v>500</v>
      </c>
      <c r="M1302" s="1" t="s">
        <v>2619</v>
      </c>
      <c r="N1302" s="1" t="s">
        <v>57</v>
      </c>
      <c r="O1302" s="1" t="s">
        <v>31</v>
      </c>
      <c r="P1302" s="1" t="s">
        <v>32</v>
      </c>
      <c r="Q1302" s="1" t="s">
        <v>33</v>
      </c>
      <c r="R1302" s="1" t="s">
        <v>2620</v>
      </c>
      <c r="S1302" s="1" t="s">
        <v>2620</v>
      </c>
      <c r="T1302" s="1">
        <v>5</v>
      </c>
      <c r="U1302" s="1" t="str">
        <f t="shared" si="180"/>
        <v>Keep</v>
      </c>
      <c r="V1302" s="1" t="str">
        <f t="shared" si="183"/>
        <v>Ok</v>
      </c>
      <c r="W1302" s="1" t="str">
        <f>IF(Raw_Data!K1302=0,"Missing","Valid")</f>
        <v>Valid</v>
      </c>
      <c r="X1302" s="3" t="str">
        <f t="shared" si="184"/>
        <v>Dispatch Error</v>
      </c>
      <c r="Y1302" s="1" t="str">
        <f t="shared" si="185"/>
        <v>Ok</v>
      </c>
      <c r="Z1302" s="1" t="str">
        <f t="shared" si="186"/>
        <v>Ok</v>
      </c>
      <c r="AA1302" s="1">
        <f t="shared" si="181"/>
        <v>500</v>
      </c>
      <c r="AB1302" s="1" t="str">
        <f t="shared" si="187"/>
        <v>ok</v>
      </c>
      <c r="AC1302" s="1" t="str">
        <f t="shared" si="188"/>
        <v>Not Returned</v>
      </c>
    </row>
    <row r="1303" spans="1:29" x14ac:dyDescent="0.45">
      <c r="A1303" s="1" t="s">
        <v>1799</v>
      </c>
      <c r="B1303" s="2" cm="1">
        <f t="array" ref="B1303:D1303">DATEVALUE(VLOOKUP(A1303,Raw_Data!A1302:D3302,{2,3,4},0))</f>
        <v>45435</v>
      </c>
      <c r="C1303" s="2">
        <v>45433</v>
      </c>
      <c r="D1303" s="2">
        <v>45433</v>
      </c>
      <c r="E1303" s="1" t="s">
        <v>2587</v>
      </c>
      <c r="F1303" s="1" t="s">
        <v>2607</v>
      </c>
      <c r="G1303" s="1" t="s">
        <v>41</v>
      </c>
      <c r="H1303" s="1" t="s">
        <v>128</v>
      </c>
      <c r="I1303" s="1" t="s">
        <v>129</v>
      </c>
      <c r="J1303" s="1">
        <v>1</v>
      </c>
      <c r="K1303" s="1">
        <v>0</v>
      </c>
      <c r="L1303" s="1">
        <f t="shared" si="182"/>
        <v>0</v>
      </c>
      <c r="M1303" s="1" t="s">
        <v>29</v>
      </c>
      <c r="N1303" s="1" t="s">
        <v>30</v>
      </c>
      <c r="O1303" s="1" t="s">
        <v>31</v>
      </c>
      <c r="P1303" s="1" t="s">
        <v>85</v>
      </c>
      <c r="Q1303" s="1" t="s">
        <v>33</v>
      </c>
      <c r="R1303" s="1" t="s">
        <v>2620</v>
      </c>
      <c r="S1303" s="1" t="s">
        <v>2620</v>
      </c>
      <c r="T1303" s="1">
        <v>0</v>
      </c>
      <c r="U1303" s="1" t="str">
        <f t="shared" si="180"/>
        <v>Keep</v>
      </c>
      <c r="V1303" s="1" t="str">
        <f t="shared" si="183"/>
        <v>Ok</v>
      </c>
      <c r="W1303" s="1" t="str">
        <f>IF(Raw_Data!K1303=0,"Missing","Valid")</f>
        <v>Missing</v>
      </c>
      <c r="X1303" s="3" t="str">
        <f t="shared" si="184"/>
        <v>Dispatch Error</v>
      </c>
      <c r="Y1303" s="1" t="str">
        <f t="shared" si="185"/>
        <v>Fix</v>
      </c>
      <c r="Z1303" s="1" t="str">
        <f t="shared" si="186"/>
        <v>Ok</v>
      </c>
      <c r="AA1303" s="1">
        <f t="shared" si="181"/>
        <v>0</v>
      </c>
      <c r="AB1303" s="1" t="str">
        <f t="shared" si="187"/>
        <v>ok</v>
      </c>
      <c r="AC1303" s="1" t="str">
        <f t="shared" si="188"/>
        <v>Not Returned</v>
      </c>
    </row>
    <row r="1304" spans="1:29" x14ac:dyDescent="0.45">
      <c r="A1304" s="1" t="s">
        <v>1800</v>
      </c>
      <c r="B1304" s="2" cm="1">
        <f t="array" ref="B1304:D1304">DATEVALUE(VLOOKUP(A1304,Raw_Data!A1303:D3303,{2,3,4},0))</f>
        <v>45655</v>
      </c>
      <c r="C1304" s="2">
        <v>45655</v>
      </c>
      <c r="D1304" s="2">
        <v>45657</v>
      </c>
      <c r="E1304" s="1" t="s">
        <v>2547</v>
      </c>
      <c r="F1304" s="1" t="s">
        <v>53</v>
      </c>
      <c r="G1304" s="1" t="s">
        <v>54</v>
      </c>
      <c r="H1304" s="1" t="s">
        <v>71</v>
      </c>
      <c r="I1304" s="1" t="s">
        <v>117</v>
      </c>
      <c r="J1304" s="1">
        <v>2</v>
      </c>
      <c r="K1304" s="1">
        <v>100</v>
      </c>
      <c r="L1304" s="1">
        <f t="shared" si="182"/>
        <v>200</v>
      </c>
      <c r="M1304" s="1" t="s">
        <v>63</v>
      </c>
      <c r="N1304" s="1" t="s">
        <v>93</v>
      </c>
      <c r="O1304" s="1" t="s">
        <v>31</v>
      </c>
      <c r="P1304" s="1" t="s">
        <v>32</v>
      </c>
      <c r="Q1304" s="1" t="s">
        <v>45</v>
      </c>
      <c r="R1304" s="1" t="s">
        <v>46</v>
      </c>
      <c r="S1304" s="1" t="s">
        <v>245</v>
      </c>
      <c r="T1304" s="1">
        <v>2</v>
      </c>
      <c r="U1304" s="1" t="str">
        <f t="shared" si="180"/>
        <v>Keep</v>
      </c>
      <c r="V1304" s="1" t="str">
        <f t="shared" si="183"/>
        <v>Ok</v>
      </c>
      <c r="W1304" s="1" t="str">
        <f>IF(Raw_Data!K1304=0,"Missing","Valid")</f>
        <v>Valid</v>
      </c>
      <c r="X1304" s="3" t="str">
        <f t="shared" si="184"/>
        <v>OK</v>
      </c>
      <c r="Y1304" s="1" t="str">
        <f t="shared" si="185"/>
        <v>Ok</v>
      </c>
      <c r="Z1304" s="1" t="str">
        <f t="shared" si="186"/>
        <v>Ok</v>
      </c>
      <c r="AA1304" s="1">
        <f t="shared" si="181"/>
        <v>200</v>
      </c>
      <c r="AB1304" s="1" t="str">
        <f t="shared" si="187"/>
        <v>ok</v>
      </c>
      <c r="AC1304" s="1" t="str">
        <f t="shared" si="188"/>
        <v>Wrong Item</v>
      </c>
    </row>
    <row r="1305" spans="1:29" x14ac:dyDescent="0.45">
      <c r="A1305" s="1" t="s">
        <v>1801</v>
      </c>
      <c r="B1305" s="2" cm="1">
        <f t="array" ref="B1305:D1305">DATEVALUE(VLOOKUP(A1305,Raw_Data!A1304:D3304,{2,3,4},0))</f>
        <v>45435</v>
      </c>
      <c r="C1305" s="2">
        <v>45433</v>
      </c>
      <c r="D1305" s="2">
        <v>45432</v>
      </c>
      <c r="E1305" s="1" t="s">
        <v>2559</v>
      </c>
      <c r="F1305" s="1" t="s">
        <v>147</v>
      </c>
      <c r="G1305" s="1" t="s">
        <v>147</v>
      </c>
      <c r="H1305" s="1" t="s">
        <v>27</v>
      </c>
      <c r="I1305" s="1" t="s">
        <v>84</v>
      </c>
      <c r="J1305" s="1">
        <v>-1</v>
      </c>
      <c r="K1305" s="1">
        <v>100</v>
      </c>
      <c r="L1305" s="1">
        <f t="shared" si="182"/>
        <v>-100</v>
      </c>
      <c r="M1305" s="1" t="s">
        <v>56</v>
      </c>
      <c r="N1305" s="1" t="s">
        <v>30</v>
      </c>
      <c r="O1305" s="1" t="s">
        <v>79</v>
      </c>
      <c r="P1305" s="1" t="s">
        <v>58</v>
      </c>
      <c r="Q1305" s="1" t="s">
        <v>45</v>
      </c>
      <c r="R1305" s="1" t="s">
        <v>34</v>
      </c>
      <c r="S1305" s="1" t="s">
        <v>2620</v>
      </c>
      <c r="T1305" s="1">
        <v>-1</v>
      </c>
      <c r="U1305" s="1" t="str">
        <f t="shared" si="180"/>
        <v>Keep</v>
      </c>
      <c r="V1305" s="1" t="str">
        <f t="shared" si="183"/>
        <v>Fix</v>
      </c>
      <c r="W1305" s="1" t="str">
        <f>IF(Raw_Data!K1305=0,"Missing","Valid")</f>
        <v>Valid</v>
      </c>
      <c r="X1305" s="3" t="str">
        <f t="shared" si="184"/>
        <v>Dispatch Error</v>
      </c>
      <c r="Y1305" s="1" t="str">
        <f t="shared" si="185"/>
        <v>Ok</v>
      </c>
      <c r="Z1305" s="1" t="str">
        <f t="shared" si="186"/>
        <v>Ok</v>
      </c>
      <c r="AA1305" s="1">
        <f t="shared" si="181"/>
        <v>-100</v>
      </c>
      <c r="AB1305" s="1" t="str">
        <f t="shared" si="187"/>
        <v>ok</v>
      </c>
      <c r="AC1305" s="1" t="str">
        <f t="shared" si="188"/>
        <v>Not Returned</v>
      </c>
    </row>
    <row r="1306" spans="1:29" x14ac:dyDescent="0.45">
      <c r="A1306" s="1" t="s">
        <v>1802</v>
      </c>
      <c r="B1306" s="2" cm="1">
        <f t="array" ref="B1306:D1306">DATEVALUE(VLOOKUP(A1306,Raw_Data!A1305:D3305,{2,3,4},0))</f>
        <v>45506</v>
      </c>
      <c r="C1306" s="2">
        <v>45505</v>
      </c>
      <c r="D1306" s="2">
        <v>45508</v>
      </c>
      <c r="E1306" s="1" t="s">
        <v>2604</v>
      </c>
      <c r="F1306" s="1" t="s">
        <v>2608</v>
      </c>
      <c r="G1306" s="1" t="s">
        <v>41</v>
      </c>
      <c r="H1306" s="1" t="s">
        <v>128</v>
      </c>
      <c r="I1306" s="1" t="s">
        <v>129</v>
      </c>
      <c r="J1306" s="1">
        <v>1</v>
      </c>
      <c r="K1306" s="1">
        <v>500</v>
      </c>
      <c r="L1306" s="1">
        <f t="shared" si="182"/>
        <v>500</v>
      </c>
      <c r="M1306" s="1" t="s">
        <v>2619</v>
      </c>
      <c r="N1306" s="1" t="s">
        <v>57</v>
      </c>
      <c r="O1306" s="1" t="s">
        <v>31</v>
      </c>
      <c r="P1306" s="1" t="s">
        <v>58</v>
      </c>
      <c r="Q1306" s="1" t="s">
        <v>33</v>
      </c>
      <c r="R1306" s="1" t="s">
        <v>2620</v>
      </c>
      <c r="S1306" s="1" t="s">
        <v>2620</v>
      </c>
      <c r="T1306" s="1">
        <v>3</v>
      </c>
      <c r="U1306" s="1" t="str">
        <f t="shared" si="180"/>
        <v>Keep</v>
      </c>
      <c r="V1306" s="1" t="str">
        <f t="shared" si="183"/>
        <v>Ok</v>
      </c>
      <c r="W1306" s="1" t="str">
        <f>IF(Raw_Data!K1306=0,"Missing","Valid")</f>
        <v>Valid</v>
      </c>
      <c r="X1306" s="3" t="str">
        <f t="shared" si="184"/>
        <v>Dispatch Error</v>
      </c>
      <c r="Y1306" s="1" t="str">
        <f t="shared" si="185"/>
        <v>Ok</v>
      </c>
      <c r="Z1306" s="1" t="str">
        <f t="shared" si="186"/>
        <v>Ok</v>
      </c>
      <c r="AA1306" s="1">
        <f t="shared" si="181"/>
        <v>500</v>
      </c>
      <c r="AB1306" s="1" t="str">
        <f t="shared" si="187"/>
        <v>ok</v>
      </c>
      <c r="AC1306" s="1" t="str">
        <f t="shared" si="188"/>
        <v>Not Returned</v>
      </c>
    </row>
    <row r="1307" spans="1:29" x14ac:dyDescent="0.45">
      <c r="A1307" s="1" t="s">
        <v>1803</v>
      </c>
      <c r="B1307" s="2" cm="1">
        <f t="array" ref="B1307:D1307">DATEVALUE(VLOOKUP(A1307,Raw_Data!A1306:D3306,{2,3,4},0))</f>
        <v>45321</v>
      </c>
      <c r="C1307" s="2">
        <v>45324</v>
      </c>
      <c r="D1307" s="2">
        <v>45328</v>
      </c>
      <c r="E1307" s="1" t="s">
        <v>2589</v>
      </c>
      <c r="F1307" s="1" t="s">
        <v>2608</v>
      </c>
      <c r="G1307" s="1" t="s">
        <v>41</v>
      </c>
      <c r="H1307" s="1" t="s">
        <v>27</v>
      </c>
      <c r="I1307" s="1" t="s">
        <v>28</v>
      </c>
      <c r="J1307" s="1">
        <v>3</v>
      </c>
      <c r="K1307" s="1">
        <v>0</v>
      </c>
      <c r="L1307" s="1">
        <f t="shared" si="182"/>
        <v>0</v>
      </c>
      <c r="M1307" s="1" t="s">
        <v>2619</v>
      </c>
      <c r="N1307" s="1" t="s">
        <v>30</v>
      </c>
      <c r="O1307" s="1" t="s">
        <v>31</v>
      </c>
      <c r="P1307" s="1" t="s">
        <v>32</v>
      </c>
      <c r="Q1307" s="1" t="s">
        <v>33</v>
      </c>
      <c r="R1307" s="1" t="s">
        <v>46</v>
      </c>
      <c r="S1307" s="1" t="s">
        <v>47</v>
      </c>
      <c r="T1307" s="1">
        <v>4</v>
      </c>
      <c r="U1307" s="1" t="str">
        <f t="shared" si="180"/>
        <v>Keep</v>
      </c>
      <c r="V1307" s="1" t="str">
        <f t="shared" si="183"/>
        <v>Ok</v>
      </c>
      <c r="W1307" s="1" t="str">
        <f>IF(Raw_Data!K1307=0,"Missing","Valid")</f>
        <v>Missing</v>
      </c>
      <c r="X1307" s="3" t="str">
        <f t="shared" si="184"/>
        <v>OK</v>
      </c>
      <c r="Y1307" s="1" t="str">
        <f t="shared" si="185"/>
        <v>Fix</v>
      </c>
      <c r="Z1307" s="1" t="str">
        <f t="shared" si="186"/>
        <v>Ok</v>
      </c>
      <c r="AA1307" s="1">
        <f t="shared" si="181"/>
        <v>0</v>
      </c>
      <c r="AB1307" s="1" t="str">
        <f t="shared" si="187"/>
        <v>ok</v>
      </c>
      <c r="AC1307" s="1" t="str">
        <f t="shared" si="188"/>
        <v>Late Delivery</v>
      </c>
    </row>
    <row r="1308" spans="1:29" x14ac:dyDescent="0.45">
      <c r="A1308" s="1" t="s">
        <v>1804</v>
      </c>
      <c r="B1308" s="2" cm="1">
        <f t="array" ref="B1308:D1308">DATEVALUE(VLOOKUP(A1308,Raw_Data!A1307:D3307,{2,3,4},0))</f>
        <v>45484</v>
      </c>
      <c r="C1308" s="2">
        <v>45482</v>
      </c>
      <c r="D1308" s="2">
        <v>45485</v>
      </c>
      <c r="E1308" s="1" t="s">
        <v>2532</v>
      </c>
      <c r="F1308" s="1" t="s">
        <v>2609</v>
      </c>
      <c r="G1308" s="1" t="s">
        <v>116</v>
      </c>
      <c r="H1308" s="1" t="s">
        <v>27</v>
      </c>
      <c r="I1308" s="1" t="s">
        <v>55</v>
      </c>
      <c r="J1308" s="1">
        <v>3</v>
      </c>
      <c r="K1308" s="1">
        <v>100</v>
      </c>
      <c r="L1308" s="1">
        <f t="shared" si="182"/>
        <v>300</v>
      </c>
      <c r="M1308" s="1" t="s">
        <v>63</v>
      </c>
      <c r="N1308" s="1" t="s">
        <v>93</v>
      </c>
      <c r="O1308" s="1" t="s">
        <v>31</v>
      </c>
      <c r="P1308" s="1" t="s">
        <v>85</v>
      </c>
      <c r="Q1308" s="1" t="s">
        <v>45</v>
      </c>
      <c r="R1308" s="1" t="s">
        <v>34</v>
      </c>
      <c r="S1308" s="1" t="s">
        <v>2620</v>
      </c>
      <c r="T1308" s="1">
        <v>3</v>
      </c>
      <c r="U1308" s="1" t="str">
        <f t="shared" si="180"/>
        <v>Keep</v>
      </c>
      <c r="V1308" s="1" t="str">
        <f t="shared" si="183"/>
        <v>Ok</v>
      </c>
      <c r="W1308" s="1" t="str">
        <f>IF(Raw_Data!K1308=0,"Missing","Valid")</f>
        <v>Valid</v>
      </c>
      <c r="X1308" s="3" t="str">
        <f t="shared" si="184"/>
        <v>Dispatch Error</v>
      </c>
      <c r="Y1308" s="1" t="str">
        <f t="shared" si="185"/>
        <v>Ok</v>
      </c>
      <c r="Z1308" s="1" t="str">
        <f t="shared" si="186"/>
        <v>Ok</v>
      </c>
      <c r="AA1308" s="1">
        <f t="shared" si="181"/>
        <v>300</v>
      </c>
      <c r="AB1308" s="1" t="str">
        <f t="shared" si="187"/>
        <v>ok</v>
      </c>
      <c r="AC1308" s="1" t="str">
        <f t="shared" si="188"/>
        <v>Not Returned</v>
      </c>
    </row>
    <row r="1309" spans="1:29" x14ac:dyDescent="0.45">
      <c r="A1309" s="1" t="s">
        <v>1805</v>
      </c>
      <c r="B1309" s="2" cm="1">
        <f t="array" ref="B1309:D1309">DATEVALUE(VLOOKUP(A1309,Raw_Data!A1308:D3308,{2,3,4},0))</f>
        <v>45645</v>
      </c>
      <c r="C1309" s="2">
        <v>45644</v>
      </c>
      <c r="D1309" s="2">
        <v>45649</v>
      </c>
      <c r="E1309" s="1" t="s">
        <v>2572</v>
      </c>
      <c r="F1309" s="1" t="s">
        <v>2609</v>
      </c>
      <c r="G1309" s="1" t="s">
        <v>116</v>
      </c>
      <c r="H1309" s="1" t="s">
        <v>128</v>
      </c>
      <c r="I1309" s="1" t="s">
        <v>169</v>
      </c>
      <c r="J1309" s="1">
        <v>-1</v>
      </c>
      <c r="K1309" s="1">
        <v>2000</v>
      </c>
      <c r="L1309" s="1">
        <f t="shared" si="182"/>
        <v>-2000</v>
      </c>
      <c r="M1309" s="1" t="s">
        <v>2619</v>
      </c>
      <c r="N1309" s="1" t="s">
        <v>57</v>
      </c>
      <c r="O1309" s="1" t="s">
        <v>44</v>
      </c>
      <c r="P1309" s="1" t="s">
        <v>32</v>
      </c>
      <c r="Q1309" s="1" t="s">
        <v>45</v>
      </c>
      <c r="R1309" s="1" t="s">
        <v>46</v>
      </c>
      <c r="S1309" s="1" t="s">
        <v>47</v>
      </c>
      <c r="T1309" s="1">
        <v>5</v>
      </c>
      <c r="U1309" s="1" t="str">
        <f t="shared" si="180"/>
        <v>Keep</v>
      </c>
      <c r="V1309" s="1" t="str">
        <f t="shared" si="183"/>
        <v>Fix</v>
      </c>
      <c r="W1309" s="1" t="str">
        <f>IF(Raw_Data!K1309=0,"Missing","Valid")</f>
        <v>Valid</v>
      </c>
      <c r="X1309" s="3" t="str">
        <f t="shared" si="184"/>
        <v>Dispatch Error</v>
      </c>
      <c r="Y1309" s="1" t="str">
        <f t="shared" si="185"/>
        <v>Ok</v>
      </c>
      <c r="Z1309" s="1" t="str">
        <f t="shared" si="186"/>
        <v>Ok</v>
      </c>
      <c r="AA1309" s="1">
        <f t="shared" si="181"/>
        <v>-2000</v>
      </c>
      <c r="AB1309" s="1" t="str">
        <f t="shared" si="187"/>
        <v>ok</v>
      </c>
      <c r="AC1309" s="1" t="str">
        <f t="shared" si="188"/>
        <v>Late Delivery</v>
      </c>
    </row>
    <row r="1310" spans="1:29" x14ac:dyDescent="0.45">
      <c r="A1310" s="1" t="s">
        <v>1806</v>
      </c>
      <c r="B1310" s="2" cm="1">
        <f t="array" ref="B1310:D1310">DATEVALUE(VLOOKUP(A1310,Raw_Data!A1309:D3309,{2,3,4},0))</f>
        <v>45458</v>
      </c>
      <c r="C1310" s="2">
        <v>45461</v>
      </c>
      <c r="D1310" s="2">
        <v>45465</v>
      </c>
      <c r="E1310" s="1" t="s">
        <v>2568</v>
      </c>
      <c r="F1310" s="1" t="s">
        <v>2609</v>
      </c>
      <c r="G1310" s="1" t="s">
        <v>116</v>
      </c>
      <c r="H1310" s="1" t="s">
        <v>71</v>
      </c>
      <c r="I1310" s="1" t="s">
        <v>117</v>
      </c>
      <c r="J1310" s="1">
        <v>3</v>
      </c>
      <c r="K1310" s="1">
        <v>500</v>
      </c>
      <c r="L1310" s="1">
        <f t="shared" si="182"/>
        <v>1500</v>
      </c>
      <c r="M1310" s="1" t="s">
        <v>56</v>
      </c>
      <c r="N1310" s="1" t="s">
        <v>57</v>
      </c>
      <c r="O1310" s="1" t="s">
        <v>64</v>
      </c>
      <c r="P1310" s="1" t="s">
        <v>32</v>
      </c>
      <c r="Q1310" s="1" t="s">
        <v>45</v>
      </c>
      <c r="R1310" s="1" t="s">
        <v>34</v>
      </c>
      <c r="S1310" s="1" t="s">
        <v>2620</v>
      </c>
      <c r="T1310" s="1">
        <v>4</v>
      </c>
      <c r="U1310" s="1" t="str">
        <f t="shared" si="180"/>
        <v>Keep</v>
      </c>
      <c r="V1310" s="1" t="str">
        <f t="shared" si="183"/>
        <v>Ok</v>
      </c>
      <c r="W1310" s="1" t="str">
        <f>IF(Raw_Data!K1310=0,"Missing","Valid")</f>
        <v>Valid</v>
      </c>
      <c r="X1310" s="3" t="str">
        <f t="shared" si="184"/>
        <v>OK</v>
      </c>
      <c r="Y1310" s="1" t="str">
        <f t="shared" si="185"/>
        <v>Ok</v>
      </c>
      <c r="Z1310" s="1" t="str">
        <f t="shared" si="186"/>
        <v>Ok</v>
      </c>
      <c r="AA1310" s="1">
        <f t="shared" si="181"/>
        <v>1500</v>
      </c>
      <c r="AB1310" s="1" t="str">
        <f t="shared" si="187"/>
        <v>ok</v>
      </c>
      <c r="AC1310" s="1" t="str">
        <f t="shared" si="188"/>
        <v>Not Returned</v>
      </c>
    </row>
    <row r="1311" spans="1:29" x14ac:dyDescent="0.45">
      <c r="A1311" s="1" t="s">
        <v>1807</v>
      </c>
      <c r="B1311" s="2" cm="1">
        <f t="array" ref="B1311:D1311">DATEVALUE(VLOOKUP(A1311,Raw_Data!A1310:D3310,{2,3,4},0))</f>
        <v>45428</v>
      </c>
      <c r="C1311" s="2">
        <v>45426</v>
      </c>
      <c r="D1311" s="2">
        <v>45428</v>
      </c>
      <c r="E1311" s="1" t="s">
        <v>2600</v>
      </c>
      <c r="F1311" s="1" t="s">
        <v>53</v>
      </c>
      <c r="G1311" s="1" t="s">
        <v>54</v>
      </c>
      <c r="H1311" s="1" t="s">
        <v>42</v>
      </c>
      <c r="I1311" s="1" t="s">
        <v>122</v>
      </c>
      <c r="J1311" s="1">
        <v>3</v>
      </c>
      <c r="K1311" s="1">
        <v>2000</v>
      </c>
      <c r="L1311" s="1">
        <f t="shared" si="182"/>
        <v>6000</v>
      </c>
      <c r="M1311" s="1" t="s">
        <v>56</v>
      </c>
      <c r="N1311" s="1" t="s">
        <v>57</v>
      </c>
      <c r="O1311" s="1" t="s">
        <v>64</v>
      </c>
      <c r="P1311" s="1" t="s">
        <v>58</v>
      </c>
      <c r="Q1311" s="1" t="s">
        <v>33</v>
      </c>
      <c r="R1311" s="1" t="s">
        <v>46</v>
      </c>
      <c r="S1311" s="1" t="s">
        <v>254</v>
      </c>
      <c r="T1311" s="1">
        <v>2</v>
      </c>
      <c r="U1311" s="1" t="str">
        <f t="shared" si="180"/>
        <v>Keep</v>
      </c>
      <c r="V1311" s="1" t="str">
        <f t="shared" si="183"/>
        <v>Ok</v>
      </c>
      <c r="W1311" s="1" t="str">
        <f>IF(Raw_Data!K1311=0,"Missing","Valid")</f>
        <v>Valid</v>
      </c>
      <c r="X1311" s="3" t="str">
        <f t="shared" si="184"/>
        <v>Dispatch Error</v>
      </c>
      <c r="Y1311" s="1" t="str">
        <f t="shared" si="185"/>
        <v>Ok</v>
      </c>
      <c r="Z1311" s="1" t="str">
        <f t="shared" si="186"/>
        <v>Ok</v>
      </c>
      <c r="AA1311" s="1">
        <f t="shared" si="181"/>
        <v>6000</v>
      </c>
      <c r="AB1311" s="1" t="str">
        <f t="shared" si="187"/>
        <v>ok</v>
      </c>
      <c r="AC1311" s="1" t="str">
        <f t="shared" si="188"/>
        <v>Damaged</v>
      </c>
    </row>
    <row r="1312" spans="1:29" x14ac:dyDescent="0.45">
      <c r="A1312" s="1" t="s">
        <v>1808</v>
      </c>
      <c r="B1312" s="2" cm="1">
        <f t="array" ref="B1312:D1312">DATEVALUE(VLOOKUP(A1312,Raw_Data!A1311:D3311,{2,3,4},0))</f>
        <v>45393</v>
      </c>
      <c r="C1312" s="2">
        <v>45394</v>
      </c>
      <c r="D1312" s="2">
        <v>45395</v>
      </c>
      <c r="E1312" s="1" t="s">
        <v>2553</v>
      </c>
      <c r="F1312" s="1" t="s">
        <v>168</v>
      </c>
      <c r="G1312" s="1" t="s">
        <v>41</v>
      </c>
      <c r="H1312" s="1" t="s">
        <v>42</v>
      </c>
      <c r="I1312" s="1" t="s">
        <v>43</v>
      </c>
      <c r="J1312" s="1">
        <v>3</v>
      </c>
      <c r="K1312" s="1">
        <v>2000</v>
      </c>
      <c r="L1312" s="1">
        <f t="shared" si="182"/>
        <v>6000</v>
      </c>
      <c r="M1312" s="1" t="s">
        <v>63</v>
      </c>
      <c r="N1312" s="1" t="s">
        <v>57</v>
      </c>
      <c r="O1312" s="1" t="s">
        <v>79</v>
      </c>
      <c r="P1312" s="1" t="s">
        <v>58</v>
      </c>
      <c r="Q1312" s="1" t="s">
        <v>33</v>
      </c>
      <c r="R1312" s="1" t="s">
        <v>46</v>
      </c>
      <c r="S1312" s="1" t="s">
        <v>2621</v>
      </c>
      <c r="T1312" s="1">
        <v>1</v>
      </c>
      <c r="U1312" s="1" t="str">
        <f t="shared" si="180"/>
        <v>Keep</v>
      </c>
      <c r="V1312" s="1" t="str">
        <f t="shared" si="183"/>
        <v>Ok</v>
      </c>
      <c r="W1312" s="1" t="str">
        <f>IF(Raw_Data!K1312=0,"Missing","Valid")</f>
        <v>Valid</v>
      </c>
      <c r="X1312" s="3" t="str">
        <f t="shared" si="184"/>
        <v>OK</v>
      </c>
      <c r="Y1312" s="1" t="str">
        <f t="shared" si="185"/>
        <v>Ok</v>
      </c>
      <c r="Z1312" s="1" t="str">
        <f t="shared" si="186"/>
        <v>Ok</v>
      </c>
      <c r="AA1312" s="1">
        <f t="shared" si="181"/>
        <v>6000</v>
      </c>
      <c r="AB1312" s="1" t="str">
        <f t="shared" si="187"/>
        <v>ok</v>
      </c>
      <c r="AC1312" s="1" t="str">
        <f t="shared" si="188"/>
        <v>Unknwon</v>
      </c>
    </row>
    <row r="1313" spans="1:29" x14ac:dyDescent="0.45">
      <c r="A1313" s="1" t="s">
        <v>1809</v>
      </c>
      <c r="B1313" s="2" cm="1">
        <f t="array" ref="B1313:D1313">DATEVALUE(VLOOKUP(A1313,Raw_Data!A1312:D3312,{2,3,4},0))</f>
        <v>45405</v>
      </c>
      <c r="C1313" s="2">
        <v>45406</v>
      </c>
      <c r="D1313" s="2">
        <v>45405</v>
      </c>
      <c r="E1313" s="1" t="s">
        <v>2601</v>
      </c>
      <c r="F1313" s="1" t="s">
        <v>53</v>
      </c>
      <c r="G1313" s="1" t="s">
        <v>54</v>
      </c>
      <c r="H1313" s="1" t="s">
        <v>71</v>
      </c>
      <c r="I1313" s="1" t="s">
        <v>92</v>
      </c>
      <c r="J1313" s="1">
        <v>3</v>
      </c>
      <c r="K1313" s="1">
        <v>1000</v>
      </c>
      <c r="L1313" s="1">
        <f t="shared" si="182"/>
        <v>3000</v>
      </c>
      <c r="M1313" s="1" t="s">
        <v>63</v>
      </c>
      <c r="N1313" s="1" t="s">
        <v>57</v>
      </c>
      <c r="O1313" s="1" t="s">
        <v>31</v>
      </c>
      <c r="P1313" s="1" t="s">
        <v>32</v>
      </c>
      <c r="Q1313" s="1" t="s">
        <v>45</v>
      </c>
      <c r="R1313" s="1" t="s">
        <v>2620</v>
      </c>
      <c r="S1313" s="1" t="s">
        <v>2620</v>
      </c>
      <c r="T1313" s="1">
        <v>-1</v>
      </c>
      <c r="U1313" s="1" t="str">
        <f t="shared" si="180"/>
        <v>Keep</v>
      </c>
      <c r="V1313" s="1" t="str">
        <f t="shared" si="183"/>
        <v>Ok</v>
      </c>
      <c r="W1313" s="1" t="str">
        <f>IF(Raw_Data!K1313=0,"Missing","Valid")</f>
        <v>Valid</v>
      </c>
      <c r="X1313" s="3" t="str">
        <f t="shared" si="184"/>
        <v>Delivery Before Dispatch</v>
      </c>
      <c r="Y1313" s="1" t="str">
        <f t="shared" si="185"/>
        <v>Ok</v>
      </c>
      <c r="Z1313" s="1" t="str">
        <f t="shared" si="186"/>
        <v>Ok</v>
      </c>
      <c r="AA1313" s="1">
        <f t="shared" si="181"/>
        <v>3000</v>
      </c>
      <c r="AB1313" s="1" t="str">
        <f t="shared" si="187"/>
        <v>ok</v>
      </c>
      <c r="AC1313" s="1" t="str">
        <f t="shared" si="188"/>
        <v>Not Returned</v>
      </c>
    </row>
    <row r="1314" spans="1:29" x14ac:dyDescent="0.45">
      <c r="A1314" s="1" t="s">
        <v>1810</v>
      </c>
      <c r="B1314" s="2" cm="1">
        <f t="array" ref="B1314:D1314">DATEVALUE(VLOOKUP(A1314,Raw_Data!A1313:D3313,{2,3,4},0))</f>
        <v>45636</v>
      </c>
      <c r="C1314" s="2">
        <v>45639</v>
      </c>
      <c r="D1314" s="2">
        <v>45642</v>
      </c>
      <c r="E1314" s="1" t="s">
        <v>2547</v>
      </c>
      <c r="F1314" s="1" t="s">
        <v>53</v>
      </c>
      <c r="G1314" s="1" t="s">
        <v>54</v>
      </c>
      <c r="H1314" s="1" t="s">
        <v>71</v>
      </c>
      <c r="I1314" s="1" t="s">
        <v>72</v>
      </c>
      <c r="J1314" s="1">
        <v>1</v>
      </c>
      <c r="K1314" s="1">
        <v>500</v>
      </c>
      <c r="L1314" s="1">
        <f t="shared" si="182"/>
        <v>500</v>
      </c>
      <c r="M1314" s="1" t="s">
        <v>56</v>
      </c>
      <c r="N1314" s="1" t="s">
        <v>57</v>
      </c>
      <c r="O1314" s="1" t="s">
        <v>31</v>
      </c>
      <c r="P1314" s="1" t="s">
        <v>32</v>
      </c>
      <c r="Q1314" s="1" t="s">
        <v>45</v>
      </c>
      <c r="R1314" s="1" t="s">
        <v>34</v>
      </c>
      <c r="S1314" s="1" t="s">
        <v>2620</v>
      </c>
      <c r="T1314" s="1">
        <v>3</v>
      </c>
      <c r="U1314" s="1" t="str">
        <f t="shared" si="180"/>
        <v>Keep</v>
      </c>
      <c r="V1314" s="1" t="str">
        <f t="shared" si="183"/>
        <v>Ok</v>
      </c>
      <c r="W1314" s="1" t="str">
        <f>IF(Raw_Data!K1314=0,"Missing","Valid")</f>
        <v>Valid</v>
      </c>
      <c r="X1314" s="3" t="str">
        <f t="shared" si="184"/>
        <v>OK</v>
      </c>
      <c r="Y1314" s="1" t="str">
        <f t="shared" si="185"/>
        <v>Ok</v>
      </c>
      <c r="Z1314" s="1" t="str">
        <f t="shared" si="186"/>
        <v>Ok</v>
      </c>
      <c r="AA1314" s="1">
        <f t="shared" si="181"/>
        <v>500</v>
      </c>
      <c r="AB1314" s="1" t="str">
        <f t="shared" si="187"/>
        <v>ok</v>
      </c>
      <c r="AC1314" s="1" t="str">
        <f t="shared" si="188"/>
        <v>Not Returned</v>
      </c>
    </row>
    <row r="1315" spans="1:29" x14ac:dyDescent="0.45">
      <c r="A1315" s="1" t="s">
        <v>1811</v>
      </c>
      <c r="B1315" s="2" cm="1">
        <f t="array" ref="B1315:D1315">DATEVALUE(VLOOKUP(A1315,Raw_Data!A1314:D3314,{2,3,4},0))</f>
        <v>45418</v>
      </c>
      <c r="C1315" s="2">
        <v>45416</v>
      </c>
      <c r="D1315" s="2">
        <v>45417</v>
      </c>
      <c r="E1315" s="1" t="s">
        <v>2543</v>
      </c>
      <c r="F1315" s="1" t="s">
        <v>53</v>
      </c>
      <c r="G1315" s="1" t="s">
        <v>54</v>
      </c>
      <c r="H1315" s="1" t="s">
        <v>42</v>
      </c>
      <c r="I1315" s="1" t="s">
        <v>43</v>
      </c>
      <c r="J1315" s="1">
        <v>-1</v>
      </c>
      <c r="K1315" s="1">
        <v>500</v>
      </c>
      <c r="L1315" s="1">
        <f t="shared" si="182"/>
        <v>-500</v>
      </c>
      <c r="M1315" s="1" t="s">
        <v>56</v>
      </c>
      <c r="N1315" s="1" t="s">
        <v>30</v>
      </c>
      <c r="O1315" s="1" t="s">
        <v>64</v>
      </c>
      <c r="P1315" s="1" t="s">
        <v>32</v>
      </c>
      <c r="Q1315" s="1" t="s">
        <v>33</v>
      </c>
      <c r="R1315" s="1" t="s">
        <v>46</v>
      </c>
      <c r="S1315" s="1" t="s">
        <v>245</v>
      </c>
      <c r="T1315" s="1">
        <v>1</v>
      </c>
      <c r="U1315" s="1" t="str">
        <f t="shared" si="180"/>
        <v>Keep</v>
      </c>
      <c r="V1315" s="1" t="str">
        <f t="shared" si="183"/>
        <v>Fix</v>
      </c>
      <c r="W1315" s="1" t="str">
        <f>IF(Raw_Data!K1315=0,"Missing","Valid")</f>
        <v>Valid</v>
      </c>
      <c r="X1315" s="3" t="str">
        <f t="shared" si="184"/>
        <v>Dispatch Error</v>
      </c>
      <c r="Y1315" s="1" t="str">
        <f t="shared" si="185"/>
        <v>Ok</v>
      </c>
      <c r="Z1315" s="1" t="str">
        <f t="shared" si="186"/>
        <v>Ok</v>
      </c>
      <c r="AA1315" s="1">
        <f t="shared" si="181"/>
        <v>-500</v>
      </c>
      <c r="AB1315" s="1" t="str">
        <f t="shared" si="187"/>
        <v>ok</v>
      </c>
      <c r="AC1315" s="1" t="str">
        <f t="shared" si="188"/>
        <v>Wrong Item</v>
      </c>
    </row>
    <row r="1316" spans="1:29" x14ac:dyDescent="0.45">
      <c r="A1316" s="1" t="s">
        <v>2515</v>
      </c>
      <c r="B1316" s="2" cm="1">
        <f t="array" ref="B1316:D1316">DATEVALUE(VLOOKUP(A1316,Raw_Data!A1315:D3315,{2,3,4},0))</f>
        <v>45597</v>
      </c>
      <c r="C1316" s="2">
        <v>45599</v>
      </c>
      <c r="D1316" s="2">
        <v>45602</v>
      </c>
      <c r="E1316" s="1" t="s">
        <v>2604</v>
      </c>
      <c r="F1316" s="1" t="s">
        <v>2607</v>
      </c>
      <c r="G1316" s="1" t="s">
        <v>41</v>
      </c>
      <c r="H1316" s="1" t="s">
        <v>27</v>
      </c>
      <c r="I1316" s="1" t="s">
        <v>55</v>
      </c>
      <c r="J1316" s="1">
        <v>0</v>
      </c>
      <c r="K1316" s="1">
        <v>500</v>
      </c>
      <c r="L1316" s="1">
        <f t="shared" si="182"/>
        <v>0</v>
      </c>
      <c r="M1316" s="1" t="s">
        <v>29</v>
      </c>
      <c r="N1316" s="1" t="s">
        <v>93</v>
      </c>
      <c r="O1316" s="1" t="s">
        <v>31</v>
      </c>
      <c r="P1316" s="1" t="s">
        <v>32</v>
      </c>
      <c r="Q1316" s="1" t="s">
        <v>33</v>
      </c>
      <c r="R1316" s="1" t="s">
        <v>46</v>
      </c>
      <c r="S1316" s="1" t="s">
        <v>254</v>
      </c>
      <c r="T1316" s="1">
        <v>3</v>
      </c>
      <c r="U1316" s="1" t="str">
        <f t="shared" si="180"/>
        <v>Keep</v>
      </c>
      <c r="V1316" s="1" t="str">
        <f t="shared" si="183"/>
        <v>Fix</v>
      </c>
      <c r="W1316" s="1" t="str">
        <f>IF(Raw_Data!K1316=0,"Missing","Valid")</f>
        <v>Valid</v>
      </c>
      <c r="X1316" s="3" t="str">
        <f t="shared" si="184"/>
        <v>OK</v>
      </c>
      <c r="Y1316" s="1" t="str">
        <f t="shared" si="185"/>
        <v>Ok</v>
      </c>
      <c r="Z1316" s="1" t="str">
        <f t="shared" si="186"/>
        <v>Ok</v>
      </c>
      <c r="AA1316" s="1">
        <f t="shared" si="181"/>
        <v>0</v>
      </c>
      <c r="AB1316" s="1" t="str">
        <f t="shared" si="187"/>
        <v>ok</v>
      </c>
      <c r="AC1316" s="1" t="str">
        <f t="shared" si="188"/>
        <v>Damaged</v>
      </c>
    </row>
    <row r="1317" spans="1:29" x14ac:dyDescent="0.45">
      <c r="A1317" s="1" t="s">
        <v>1812</v>
      </c>
      <c r="B1317" s="2" cm="1">
        <f t="array" ref="B1317:D1317">DATEVALUE(VLOOKUP(A1317,Raw_Data!A1316:D3316,{2,3,4},0))</f>
        <v>45643</v>
      </c>
      <c r="C1317" s="2">
        <v>45644</v>
      </c>
      <c r="D1317" s="2">
        <v>45646</v>
      </c>
      <c r="E1317" s="1" t="s">
        <v>2568</v>
      </c>
      <c r="F1317" s="1" t="s">
        <v>2606</v>
      </c>
      <c r="G1317" s="1" t="s">
        <v>26</v>
      </c>
      <c r="H1317" s="1" t="s">
        <v>71</v>
      </c>
      <c r="I1317" s="1" t="s">
        <v>117</v>
      </c>
      <c r="J1317" s="1">
        <v>3</v>
      </c>
      <c r="K1317" s="1">
        <v>100</v>
      </c>
      <c r="L1317" s="1">
        <f t="shared" si="182"/>
        <v>300</v>
      </c>
      <c r="M1317" s="1" t="s">
        <v>29</v>
      </c>
      <c r="N1317" s="1" t="s">
        <v>30</v>
      </c>
      <c r="O1317" s="1" t="s">
        <v>44</v>
      </c>
      <c r="P1317" s="1" t="s">
        <v>32</v>
      </c>
      <c r="Q1317" s="1" t="s">
        <v>33</v>
      </c>
      <c r="R1317" s="1" t="s">
        <v>2620</v>
      </c>
      <c r="S1317" s="1" t="s">
        <v>2620</v>
      </c>
      <c r="T1317" s="1">
        <v>2</v>
      </c>
      <c r="U1317" s="1" t="str">
        <f t="shared" si="180"/>
        <v>Keep</v>
      </c>
      <c r="V1317" s="1" t="str">
        <f t="shared" si="183"/>
        <v>Ok</v>
      </c>
      <c r="W1317" s="1" t="str">
        <f>IF(Raw_Data!K1317=0,"Missing","Valid")</f>
        <v>Valid</v>
      </c>
      <c r="X1317" s="3" t="str">
        <f t="shared" si="184"/>
        <v>OK</v>
      </c>
      <c r="Y1317" s="1" t="str">
        <f t="shared" si="185"/>
        <v>Ok</v>
      </c>
      <c r="Z1317" s="1" t="str">
        <f t="shared" si="186"/>
        <v>Ok</v>
      </c>
      <c r="AA1317" s="1">
        <f t="shared" si="181"/>
        <v>300</v>
      </c>
      <c r="AB1317" s="1" t="str">
        <f t="shared" si="187"/>
        <v>ok</v>
      </c>
      <c r="AC1317" s="1" t="str">
        <f t="shared" si="188"/>
        <v>Not Returned</v>
      </c>
    </row>
    <row r="1318" spans="1:29" x14ac:dyDescent="0.45">
      <c r="A1318" s="1" t="s">
        <v>1813</v>
      </c>
      <c r="B1318" s="2" cm="1">
        <f t="array" ref="B1318:D1318">DATEVALUE(VLOOKUP(A1318,Raw_Data!A1317:D3317,{2,3,4},0))</f>
        <v>45464</v>
      </c>
      <c r="C1318" s="2">
        <v>45466</v>
      </c>
      <c r="D1318" s="2">
        <v>45470</v>
      </c>
      <c r="E1318" s="1" t="s">
        <v>2536</v>
      </c>
      <c r="F1318" s="1" t="s">
        <v>2609</v>
      </c>
      <c r="G1318" s="1" t="s">
        <v>116</v>
      </c>
      <c r="H1318" s="1" t="s">
        <v>27</v>
      </c>
      <c r="I1318" s="1" t="s">
        <v>55</v>
      </c>
      <c r="J1318" s="1">
        <v>3</v>
      </c>
      <c r="K1318" s="1">
        <v>100</v>
      </c>
      <c r="L1318" s="1">
        <f t="shared" si="182"/>
        <v>300</v>
      </c>
      <c r="M1318" s="1" t="s">
        <v>2619</v>
      </c>
      <c r="N1318" s="1" t="s">
        <v>57</v>
      </c>
      <c r="O1318" s="1" t="s">
        <v>31</v>
      </c>
      <c r="P1318" s="1" t="s">
        <v>58</v>
      </c>
      <c r="Q1318" s="1" t="s">
        <v>45</v>
      </c>
      <c r="R1318" s="1" t="s">
        <v>2620</v>
      </c>
      <c r="S1318" s="1" t="s">
        <v>2620</v>
      </c>
      <c r="T1318" s="1">
        <v>4</v>
      </c>
      <c r="U1318" s="1" t="str">
        <f t="shared" si="180"/>
        <v>Keep</v>
      </c>
      <c r="V1318" s="1" t="str">
        <f t="shared" si="183"/>
        <v>Ok</v>
      </c>
      <c r="W1318" s="1" t="str">
        <f>IF(Raw_Data!K1318=0,"Missing","Valid")</f>
        <v>Valid</v>
      </c>
      <c r="X1318" s="3" t="str">
        <f t="shared" si="184"/>
        <v>OK</v>
      </c>
      <c r="Y1318" s="1" t="str">
        <f t="shared" si="185"/>
        <v>Ok</v>
      </c>
      <c r="Z1318" s="1" t="str">
        <f t="shared" si="186"/>
        <v>Ok</v>
      </c>
      <c r="AA1318" s="1">
        <f t="shared" si="181"/>
        <v>300</v>
      </c>
      <c r="AB1318" s="1" t="str">
        <f t="shared" si="187"/>
        <v>ok</v>
      </c>
      <c r="AC1318" s="1" t="str">
        <f t="shared" si="188"/>
        <v>Not Returned</v>
      </c>
    </row>
    <row r="1319" spans="1:29" x14ac:dyDescent="0.45">
      <c r="A1319" s="1" t="s">
        <v>1814</v>
      </c>
      <c r="B1319" s="2" cm="1">
        <f t="array" ref="B1319:D1319">DATEVALUE(VLOOKUP(A1319,Raw_Data!A1318:D3318,{2,3,4},0))</f>
        <v>45306</v>
      </c>
      <c r="C1319" s="2">
        <v>45306</v>
      </c>
      <c r="D1319" s="2">
        <v>45310</v>
      </c>
      <c r="E1319" s="1" t="s">
        <v>2563</v>
      </c>
      <c r="F1319" s="1" t="s">
        <v>69</v>
      </c>
      <c r="G1319" s="1" t="s">
        <v>70</v>
      </c>
      <c r="H1319" s="1" t="s">
        <v>42</v>
      </c>
      <c r="I1319" s="1" t="s">
        <v>43</v>
      </c>
      <c r="J1319" s="1">
        <v>3</v>
      </c>
      <c r="K1319" s="1">
        <v>2000</v>
      </c>
      <c r="L1319" s="1">
        <f t="shared" si="182"/>
        <v>6000</v>
      </c>
      <c r="M1319" s="1" t="s">
        <v>2619</v>
      </c>
      <c r="N1319" s="1" t="s">
        <v>57</v>
      </c>
      <c r="O1319" s="1" t="s">
        <v>31</v>
      </c>
      <c r="P1319" s="1" t="s">
        <v>58</v>
      </c>
      <c r="Q1319" s="1" t="s">
        <v>33</v>
      </c>
      <c r="R1319" s="1" t="s">
        <v>2620</v>
      </c>
      <c r="S1319" s="1" t="s">
        <v>2620</v>
      </c>
      <c r="T1319" s="1">
        <v>4</v>
      </c>
      <c r="U1319" s="1" t="str">
        <f t="shared" si="180"/>
        <v>Keep</v>
      </c>
      <c r="V1319" s="1" t="str">
        <f t="shared" si="183"/>
        <v>Ok</v>
      </c>
      <c r="W1319" s="1" t="str">
        <f>IF(Raw_Data!K1319=0,"Missing","Valid")</f>
        <v>Valid</v>
      </c>
      <c r="X1319" s="3" t="str">
        <f t="shared" si="184"/>
        <v>OK</v>
      </c>
      <c r="Y1319" s="1" t="str">
        <f t="shared" si="185"/>
        <v>Ok</v>
      </c>
      <c r="Z1319" s="1" t="str">
        <f t="shared" si="186"/>
        <v>Ok</v>
      </c>
      <c r="AA1319" s="1">
        <f t="shared" si="181"/>
        <v>6000</v>
      </c>
      <c r="AB1319" s="1" t="str">
        <f t="shared" si="187"/>
        <v>ok</v>
      </c>
      <c r="AC1319" s="1" t="str">
        <f t="shared" si="188"/>
        <v>Not Returned</v>
      </c>
    </row>
    <row r="1320" spans="1:29" x14ac:dyDescent="0.45">
      <c r="A1320" s="1" t="s">
        <v>1815</v>
      </c>
      <c r="B1320" s="2" cm="1">
        <f t="array" ref="B1320:D1320">DATEVALUE(VLOOKUP(A1320,Raw_Data!A1319:D3319,{2,3,4},0))</f>
        <v>45654</v>
      </c>
      <c r="C1320" s="2">
        <v>45655</v>
      </c>
      <c r="D1320" s="2">
        <v>45660</v>
      </c>
      <c r="E1320" s="1" t="s">
        <v>2563</v>
      </c>
      <c r="F1320" s="1" t="s">
        <v>147</v>
      </c>
      <c r="G1320" s="1" t="s">
        <v>147</v>
      </c>
      <c r="H1320" s="1" t="s">
        <v>27</v>
      </c>
      <c r="I1320" s="1" t="s">
        <v>55</v>
      </c>
      <c r="J1320" s="1">
        <v>3</v>
      </c>
      <c r="K1320" s="1">
        <v>1000</v>
      </c>
      <c r="L1320" s="1">
        <f t="shared" si="182"/>
        <v>3000</v>
      </c>
      <c r="M1320" s="1" t="s">
        <v>56</v>
      </c>
      <c r="N1320" s="1" t="s">
        <v>93</v>
      </c>
      <c r="O1320" s="1" t="s">
        <v>79</v>
      </c>
      <c r="P1320" s="1" t="s">
        <v>58</v>
      </c>
      <c r="Q1320" s="1" t="s">
        <v>45</v>
      </c>
      <c r="R1320" s="1" t="s">
        <v>2620</v>
      </c>
      <c r="S1320" s="1" t="s">
        <v>2620</v>
      </c>
      <c r="T1320" s="1">
        <v>5</v>
      </c>
      <c r="U1320" s="1" t="str">
        <f t="shared" si="180"/>
        <v>Keep</v>
      </c>
      <c r="V1320" s="1" t="str">
        <f t="shared" si="183"/>
        <v>Ok</v>
      </c>
      <c r="W1320" s="1" t="str">
        <f>IF(Raw_Data!K1320=0,"Missing","Valid")</f>
        <v>Valid</v>
      </c>
      <c r="X1320" s="3" t="str">
        <f t="shared" si="184"/>
        <v>OK</v>
      </c>
      <c r="Y1320" s="1" t="str">
        <f t="shared" si="185"/>
        <v>Ok</v>
      </c>
      <c r="Z1320" s="1" t="str">
        <f t="shared" si="186"/>
        <v>Ok</v>
      </c>
      <c r="AA1320" s="1">
        <f t="shared" si="181"/>
        <v>3000</v>
      </c>
      <c r="AB1320" s="1" t="str">
        <f t="shared" si="187"/>
        <v>ok</v>
      </c>
      <c r="AC1320" s="1" t="str">
        <f t="shared" si="188"/>
        <v>Not Returned</v>
      </c>
    </row>
    <row r="1321" spans="1:29" x14ac:dyDescent="0.45">
      <c r="A1321" s="1" t="s">
        <v>1816</v>
      </c>
      <c r="B1321" s="2" cm="1">
        <f t="array" ref="B1321:D1321">DATEVALUE(VLOOKUP(A1321,Raw_Data!A1320:D3320,{2,3,4},0))</f>
        <v>45340</v>
      </c>
      <c r="C1321" s="2">
        <v>45340</v>
      </c>
      <c r="D1321" s="2">
        <v>45339</v>
      </c>
      <c r="E1321" s="1" t="s">
        <v>2570</v>
      </c>
      <c r="F1321" s="1" t="s">
        <v>2607</v>
      </c>
      <c r="G1321" s="1" t="s">
        <v>41</v>
      </c>
      <c r="H1321" s="1" t="s">
        <v>71</v>
      </c>
      <c r="I1321" s="1" t="s">
        <v>117</v>
      </c>
      <c r="J1321" s="1">
        <v>1</v>
      </c>
      <c r="K1321" s="1">
        <v>2000</v>
      </c>
      <c r="L1321" s="1">
        <f t="shared" si="182"/>
        <v>2000</v>
      </c>
      <c r="M1321" s="1" t="s">
        <v>2619</v>
      </c>
      <c r="N1321" s="1" t="s">
        <v>57</v>
      </c>
      <c r="O1321" s="1" t="s">
        <v>44</v>
      </c>
      <c r="P1321" s="1" t="s">
        <v>32</v>
      </c>
      <c r="Q1321" s="1" t="s">
        <v>33</v>
      </c>
      <c r="R1321" s="1" t="s">
        <v>2620</v>
      </c>
      <c r="S1321" s="1" t="s">
        <v>2620</v>
      </c>
      <c r="T1321" s="1">
        <v>-1</v>
      </c>
      <c r="U1321" s="1" t="str">
        <f t="shared" si="180"/>
        <v>Keep</v>
      </c>
      <c r="V1321" s="1" t="str">
        <f t="shared" si="183"/>
        <v>Ok</v>
      </c>
      <c r="W1321" s="1" t="str">
        <f>IF(Raw_Data!K1321=0,"Missing","Valid")</f>
        <v>Valid</v>
      </c>
      <c r="X1321" s="3" t="str">
        <f t="shared" si="184"/>
        <v>Delivery Before Order</v>
      </c>
      <c r="Y1321" s="1" t="str">
        <f t="shared" si="185"/>
        <v>Ok</v>
      </c>
      <c r="Z1321" s="1" t="str">
        <f t="shared" si="186"/>
        <v>Ok</v>
      </c>
      <c r="AA1321" s="1">
        <f t="shared" si="181"/>
        <v>2000</v>
      </c>
      <c r="AB1321" s="1" t="str">
        <f t="shared" si="187"/>
        <v>ok</v>
      </c>
      <c r="AC1321" s="1" t="str">
        <f t="shared" si="188"/>
        <v>Not Returned</v>
      </c>
    </row>
    <row r="1322" spans="1:29" x14ac:dyDescent="0.45">
      <c r="A1322" s="1" t="s">
        <v>1817</v>
      </c>
      <c r="B1322" s="2" cm="1">
        <f t="array" ref="B1322:D1322">DATEVALUE(VLOOKUP(A1322,Raw_Data!A1321:D3321,{2,3,4},0))</f>
        <v>45293</v>
      </c>
      <c r="C1322" s="2">
        <v>45294</v>
      </c>
      <c r="D1322" s="2">
        <v>45299</v>
      </c>
      <c r="E1322" s="1" t="s">
        <v>2598</v>
      </c>
      <c r="F1322" s="1" t="s">
        <v>2606</v>
      </c>
      <c r="G1322" s="1" t="s">
        <v>26</v>
      </c>
      <c r="H1322" s="1" t="s">
        <v>27</v>
      </c>
      <c r="I1322" s="1" t="s">
        <v>28</v>
      </c>
      <c r="J1322" s="1">
        <v>3</v>
      </c>
      <c r="K1322" s="1">
        <v>0</v>
      </c>
      <c r="L1322" s="1">
        <f t="shared" si="182"/>
        <v>0</v>
      </c>
      <c r="M1322" s="1" t="s">
        <v>63</v>
      </c>
      <c r="N1322" s="1" t="s">
        <v>30</v>
      </c>
      <c r="O1322" s="1" t="s">
        <v>44</v>
      </c>
      <c r="P1322" s="1" t="s">
        <v>58</v>
      </c>
      <c r="Q1322" s="1" t="s">
        <v>45</v>
      </c>
      <c r="R1322" s="1" t="s">
        <v>2620</v>
      </c>
      <c r="S1322" s="1" t="s">
        <v>2620</v>
      </c>
      <c r="T1322" s="1">
        <v>5</v>
      </c>
      <c r="U1322" s="1" t="str">
        <f t="shared" si="180"/>
        <v>Keep</v>
      </c>
      <c r="V1322" s="1" t="str">
        <f t="shared" si="183"/>
        <v>Ok</v>
      </c>
      <c r="W1322" s="1" t="str">
        <f>IF(Raw_Data!K1322=0,"Missing","Valid")</f>
        <v>Missing</v>
      </c>
      <c r="X1322" s="3" t="str">
        <f t="shared" si="184"/>
        <v>OK</v>
      </c>
      <c r="Y1322" s="1" t="str">
        <f t="shared" si="185"/>
        <v>Fix</v>
      </c>
      <c r="Z1322" s="1" t="str">
        <f t="shared" si="186"/>
        <v>Ok</v>
      </c>
      <c r="AA1322" s="1">
        <f t="shared" si="181"/>
        <v>0</v>
      </c>
      <c r="AB1322" s="1" t="str">
        <f t="shared" si="187"/>
        <v>ok</v>
      </c>
      <c r="AC1322" s="1" t="str">
        <f t="shared" si="188"/>
        <v>Not Returned</v>
      </c>
    </row>
    <row r="1323" spans="1:29" x14ac:dyDescent="0.45">
      <c r="A1323" s="1" t="s">
        <v>1818</v>
      </c>
      <c r="B1323" s="2" cm="1">
        <f t="array" ref="B1323:D1323">DATEVALUE(VLOOKUP(A1323,Raw_Data!A1322:D3322,{2,3,4},0))</f>
        <v>45639</v>
      </c>
      <c r="C1323" s="2">
        <v>45641</v>
      </c>
      <c r="D1323" s="2">
        <v>45643</v>
      </c>
      <c r="E1323" s="1" t="s">
        <v>2600</v>
      </c>
      <c r="F1323" s="1" t="s">
        <v>2608</v>
      </c>
      <c r="G1323" s="1" t="s">
        <v>41</v>
      </c>
      <c r="H1323" s="1" t="s">
        <v>27</v>
      </c>
      <c r="I1323" s="1" t="s">
        <v>55</v>
      </c>
      <c r="J1323" s="1">
        <v>0</v>
      </c>
      <c r="K1323" s="1">
        <v>0</v>
      </c>
      <c r="L1323" s="1">
        <f t="shared" si="182"/>
        <v>0</v>
      </c>
      <c r="M1323" s="1" t="s">
        <v>2619</v>
      </c>
      <c r="N1323" s="1" t="s">
        <v>57</v>
      </c>
      <c r="O1323" s="1" t="s">
        <v>79</v>
      </c>
      <c r="P1323" s="1" t="s">
        <v>58</v>
      </c>
      <c r="Q1323" s="1" t="s">
        <v>33</v>
      </c>
      <c r="R1323" s="1" t="s">
        <v>34</v>
      </c>
      <c r="S1323" s="1" t="s">
        <v>2620</v>
      </c>
      <c r="T1323" s="1">
        <v>2</v>
      </c>
      <c r="U1323" s="1" t="str">
        <f t="shared" si="180"/>
        <v>Keep</v>
      </c>
      <c r="V1323" s="1" t="str">
        <f t="shared" si="183"/>
        <v>Fix</v>
      </c>
      <c r="W1323" s="1" t="str">
        <f>IF(Raw_Data!K1323=0,"Missing","Valid")</f>
        <v>Missing</v>
      </c>
      <c r="X1323" s="3" t="str">
        <f t="shared" si="184"/>
        <v>OK</v>
      </c>
      <c r="Y1323" s="1" t="str">
        <f t="shared" si="185"/>
        <v>Fix</v>
      </c>
      <c r="Z1323" s="1" t="str">
        <f t="shared" si="186"/>
        <v>Ok</v>
      </c>
      <c r="AA1323" s="1">
        <f t="shared" si="181"/>
        <v>0</v>
      </c>
      <c r="AB1323" s="1" t="str">
        <f t="shared" si="187"/>
        <v>ok</v>
      </c>
      <c r="AC1323" s="1" t="str">
        <f t="shared" si="188"/>
        <v>Not Returned</v>
      </c>
    </row>
    <row r="1324" spans="1:29" x14ac:dyDescent="0.45">
      <c r="A1324" s="1" t="s">
        <v>2516</v>
      </c>
      <c r="B1324" s="2" cm="1">
        <f t="array" ref="B1324:D1324">DATEVALUE(VLOOKUP(A1324,Raw_Data!A1323:D3323,{2,3,4},0))</f>
        <v>45409</v>
      </c>
      <c r="C1324" s="2">
        <v>45412</v>
      </c>
      <c r="D1324" s="2">
        <v>45414</v>
      </c>
      <c r="E1324" s="1" t="s">
        <v>2535</v>
      </c>
      <c r="F1324" s="1" t="s">
        <v>2607</v>
      </c>
      <c r="G1324" s="1" t="s">
        <v>41</v>
      </c>
      <c r="H1324" s="1" t="s">
        <v>27</v>
      </c>
      <c r="I1324" s="1" t="s">
        <v>28</v>
      </c>
      <c r="J1324" s="1">
        <v>0</v>
      </c>
      <c r="K1324" s="1">
        <v>0</v>
      </c>
      <c r="L1324" s="1">
        <f t="shared" si="182"/>
        <v>0</v>
      </c>
      <c r="M1324" s="1" t="s">
        <v>56</v>
      </c>
      <c r="N1324" s="1" t="s">
        <v>57</v>
      </c>
      <c r="O1324" s="1" t="s">
        <v>44</v>
      </c>
      <c r="P1324" s="1" t="s">
        <v>32</v>
      </c>
      <c r="Q1324" s="1" t="s">
        <v>33</v>
      </c>
      <c r="R1324" s="1" t="s">
        <v>34</v>
      </c>
      <c r="S1324" s="1" t="s">
        <v>2620</v>
      </c>
      <c r="T1324" s="1">
        <v>2</v>
      </c>
      <c r="U1324" s="1" t="str">
        <f t="shared" si="180"/>
        <v>Keep</v>
      </c>
      <c r="V1324" s="1" t="str">
        <f t="shared" si="183"/>
        <v>Fix</v>
      </c>
      <c r="W1324" s="1" t="str">
        <f>IF(Raw_Data!K1324=0,"Missing","Valid")</f>
        <v>Missing</v>
      </c>
      <c r="X1324" s="3" t="str">
        <f t="shared" si="184"/>
        <v>OK</v>
      </c>
      <c r="Y1324" s="1" t="str">
        <f t="shared" si="185"/>
        <v>Fix</v>
      </c>
      <c r="Z1324" s="1" t="str">
        <f t="shared" si="186"/>
        <v>Ok</v>
      </c>
      <c r="AA1324" s="1">
        <f t="shared" si="181"/>
        <v>0</v>
      </c>
      <c r="AB1324" s="1" t="str">
        <f t="shared" si="187"/>
        <v>ok</v>
      </c>
      <c r="AC1324" s="1" t="str">
        <f t="shared" si="188"/>
        <v>Not Returned</v>
      </c>
    </row>
    <row r="1325" spans="1:29" x14ac:dyDescent="0.45">
      <c r="A1325" s="1" t="s">
        <v>1819</v>
      </c>
      <c r="B1325" s="2" cm="1">
        <f t="array" ref="B1325:D1325">DATEVALUE(VLOOKUP(A1325,Raw_Data!A1324:D3324,{2,3,4},0))</f>
        <v>45353</v>
      </c>
      <c r="C1325" s="2">
        <v>45353</v>
      </c>
      <c r="D1325" s="2">
        <v>45353</v>
      </c>
      <c r="E1325" s="1" t="s">
        <v>2585</v>
      </c>
      <c r="F1325" s="1" t="s">
        <v>147</v>
      </c>
      <c r="G1325" s="1" t="s">
        <v>147</v>
      </c>
      <c r="H1325" s="1" t="s">
        <v>71</v>
      </c>
      <c r="I1325" s="1" t="s">
        <v>117</v>
      </c>
      <c r="J1325" s="1">
        <v>0</v>
      </c>
      <c r="K1325" s="1">
        <v>1000</v>
      </c>
      <c r="L1325" s="1">
        <f t="shared" si="182"/>
        <v>0</v>
      </c>
      <c r="M1325" s="1" t="s">
        <v>56</v>
      </c>
      <c r="N1325" s="1" t="s">
        <v>93</v>
      </c>
      <c r="O1325" s="1" t="s">
        <v>44</v>
      </c>
      <c r="P1325" s="1" t="s">
        <v>32</v>
      </c>
      <c r="Q1325" s="1" t="s">
        <v>33</v>
      </c>
      <c r="R1325" s="1" t="s">
        <v>34</v>
      </c>
      <c r="S1325" s="1" t="s">
        <v>2620</v>
      </c>
      <c r="T1325" s="1">
        <v>0</v>
      </c>
      <c r="U1325" s="1" t="str">
        <f t="shared" si="180"/>
        <v>Keep</v>
      </c>
      <c r="V1325" s="1" t="str">
        <f t="shared" si="183"/>
        <v>Fix</v>
      </c>
      <c r="W1325" s="1" t="str">
        <f>IF(Raw_Data!K1325=0,"Missing","Valid")</f>
        <v>Valid</v>
      </c>
      <c r="X1325" s="3" t="str">
        <f t="shared" si="184"/>
        <v>OK</v>
      </c>
      <c r="Y1325" s="1" t="str">
        <f t="shared" si="185"/>
        <v>Ok</v>
      </c>
      <c r="Z1325" s="1" t="str">
        <f t="shared" si="186"/>
        <v>Ok</v>
      </c>
      <c r="AA1325" s="1">
        <f t="shared" si="181"/>
        <v>0</v>
      </c>
      <c r="AB1325" s="1" t="str">
        <f t="shared" si="187"/>
        <v>ok</v>
      </c>
      <c r="AC1325" s="1" t="str">
        <f t="shared" si="188"/>
        <v>Not Returned</v>
      </c>
    </row>
    <row r="1326" spans="1:29" x14ac:dyDescent="0.45">
      <c r="A1326" s="1" t="s">
        <v>1820</v>
      </c>
      <c r="B1326" s="2" cm="1">
        <f t="array" ref="B1326:D1326">DATEVALUE(VLOOKUP(A1326,Raw_Data!A1325:D3325,{2,3,4},0))</f>
        <v>45385</v>
      </c>
      <c r="C1326" s="2">
        <v>45388</v>
      </c>
      <c r="D1326" s="2">
        <v>45392</v>
      </c>
      <c r="E1326" s="1" t="s">
        <v>2536</v>
      </c>
      <c r="F1326" s="1" t="s">
        <v>2608</v>
      </c>
      <c r="G1326" s="1" t="s">
        <v>41</v>
      </c>
      <c r="H1326" s="1" t="s">
        <v>71</v>
      </c>
      <c r="I1326" s="1" t="s">
        <v>72</v>
      </c>
      <c r="J1326" s="1">
        <v>1</v>
      </c>
      <c r="K1326" s="1">
        <v>0</v>
      </c>
      <c r="L1326" s="1">
        <f t="shared" si="182"/>
        <v>0</v>
      </c>
      <c r="M1326" s="1" t="s">
        <v>63</v>
      </c>
      <c r="N1326" s="1" t="s">
        <v>93</v>
      </c>
      <c r="O1326" s="1" t="s">
        <v>31</v>
      </c>
      <c r="P1326" s="1" t="s">
        <v>85</v>
      </c>
      <c r="Q1326" s="1" t="s">
        <v>45</v>
      </c>
      <c r="R1326" s="1" t="s">
        <v>2620</v>
      </c>
      <c r="S1326" s="1" t="s">
        <v>2620</v>
      </c>
      <c r="T1326" s="1">
        <v>4</v>
      </c>
      <c r="U1326" s="1" t="str">
        <f t="shared" si="180"/>
        <v>Keep</v>
      </c>
      <c r="V1326" s="1" t="str">
        <f t="shared" si="183"/>
        <v>Ok</v>
      </c>
      <c r="W1326" s="1" t="str">
        <f>IF(Raw_Data!K1326=0,"Missing","Valid")</f>
        <v>Missing</v>
      </c>
      <c r="X1326" s="3" t="str">
        <f t="shared" si="184"/>
        <v>OK</v>
      </c>
      <c r="Y1326" s="1" t="str">
        <f t="shared" si="185"/>
        <v>Fix</v>
      </c>
      <c r="Z1326" s="1" t="str">
        <f t="shared" si="186"/>
        <v>Ok</v>
      </c>
      <c r="AA1326" s="1">
        <f t="shared" si="181"/>
        <v>0</v>
      </c>
      <c r="AB1326" s="1" t="str">
        <f t="shared" si="187"/>
        <v>ok</v>
      </c>
      <c r="AC1326" s="1" t="str">
        <f t="shared" si="188"/>
        <v>Not Returned</v>
      </c>
    </row>
    <row r="1327" spans="1:29" x14ac:dyDescent="0.45">
      <c r="A1327" s="1" t="s">
        <v>1821</v>
      </c>
      <c r="B1327" s="2" cm="1">
        <f t="array" ref="B1327:D1327">DATEVALUE(VLOOKUP(A1327,Raw_Data!A1326:D3326,{2,3,4},0))</f>
        <v>45513</v>
      </c>
      <c r="C1327" s="2">
        <v>45512</v>
      </c>
      <c r="D1327" s="2">
        <v>45513</v>
      </c>
      <c r="E1327" s="1" t="s">
        <v>2586</v>
      </c>
      <c r="F1327" s="1" t="s">
        <v>2608</v>
      </c>
      <c r="G1327" s="1" t="s">
        <v>41</v>
      </c>
      <c r="H1327" s="1" t="s">
        <v>71</v>
      </c>
      <c r="I1327" s="1" t="s">
        <v>72</v>
      </c>
      <c r="J1327" s="1">
        <v>2</v>
      </c>
      <c r="K1327" s="1">
        <v>1000</v>
      </c>
      <c r="L1327" s="1">
        <f t="shared" si="182"/>
        <v>2000</v>
      </c>
      <c r="M1327" s="1" t="s">
        <v>63</v>
      </c>
      <c r="N1327" s="1" t="s">
        <v>30</v>
      </c>
      <c r="O1327" s="1" t="s">
        <v>64</v>
      </c>
      <c r="P1327" s="1" t="s">
        <v>32</v>
      </c>
      <c r="Q1327" s="1" t="s">
        <v>45</v>
      </c>
      <c r="R1327" s="1" t="s">
        <v>34</v>
      </c>
      <c r="S1327" s="1" t="s">
        <v>2620</v>
      </c>
      <c r="T1327" s="1">
        <v>1</v>
      </c>
      <c r="U1327" s="1" t="str">
        <f t="shared" si="180"/>
        <v>Keep</v>
      </c>
      <c r="V1327" s="1" t="str">
        <f t="shared" si="183"/>
        <v>Ok</v>
      </c>
      <c r="W1327" s="1" t="str">
        <f>IF(Raw_Data!K1327=0,"Missing","Valid")</f>
        <v>Valid</v>
      </c>
      <c r="X1327" s="3" t="str">
        <f t="shared" si="184"/>
        <v>Dispatch Error</v>
      </c>
      <c r="Y1327" s="1" t="str">
        <f t="shared" si="185"/>
        <v>Ok</v>
      </c>
      <c r="Z1327" s="1" t="str">
        <f t="shared" si="186"/>
        <v>Ok</v>
      </c>
      <c r="AA1327" s="1">
        <f t="shared" si="181"/>
        <v>2000</v>
      </c>
      <c r="AB1327" s="1" t="str">
        <f t="shared" si="187"/>
        <v>ok</v>
      </c>
      <c r="AC1327" s="1" t="str">
        <f t="shared" si="188"/>
        <v>Not Returned</v>
      </c>
    </row>
    <row r="1328" spans="1:29" x14ac:dyDescent="0.45">
      <c r="A1328" s="1" t="s">
        <v>1822</v>
      </c>
      <c r="B1328" s="2" cm="1">
        <f t="array" ref="B1328:D1328">DATEVALUE(VLOOKUP(A1328,Raw_Data!A1327:D3327,{2,3,4},0))</f>
        <v>45296</v>
      </c>
      <c r="C1328" s="2">
        <v>45295</v>
      </c>
      <c r="D1328" s="2">
        <v>45298</v>
      </c>
      <c r="E1328" s="1" t="s">
        <v>2545</v>
      </c>
      <c r="F1328" s="1" t="s">
        <v>2607</v>
      </c>
      <c r="G1328" s="1" t="s">
        <v>41</v>
      </c>
      <c r="H1328" s="1" t="s">
        <v>71</v>
      </c>
      <c r="I1328" s="1" t="s">
        <v>117</v>
      </c>
      <c r="J1328" s="1">
        <v>0</v>
      </c>
      <c r="K1328" s="1">
        <v>2000</v>
      </c>
      <c r="L1328" s="1">
        <f t="shared" si="182"/>
        <v>0</v>
      </c>
      <c r="M1328" s="1" t="s">
        <v>2619</v>
      </c>
      <c r="N1328" s="1" t="s">
        <v>93</v>
      </c>
      <c r="O1328" s="1" t="s">
        <v>79</v>
      </c>
      <c r="P1328" s="1" t="s">
        <v>58</v>
      </c>
      <c r="Q1328" s="1" t="s">
        <v>33</v>
      </c>
      <c r="R1328" s="1" t="s">
        <v>2620</v>
      </c>
      <c r="S1328" s="1" t="s">
        <v>2620</v>
      </c>
      <c r="T1328" s="1">
        <v>3</v>
      </c>
      <c r="U1328" s="1" t="str">
        <f t="shared" si="180"/>
        <v>Keep</v>
      </c>
      <c r="V1328" s="1" t="str">
        <f t="shared" si="183"/>
        <v>Fix</v>
      </c>
      <c r="W1328" s="1" t="str">
        <f>IF(Raw_Data!K1328=0,"Missing","Valid")</f>
        <v>Valid</v>
      </c>
      <c r="X1328" s="3" t="str">
        <f t="shared" si="184"/>
        <v>Dispatch Error</v>
      </c>
      <c r="Y1328" s="1" t="str">
        <f t="shared" si="185"/>
        <v>Ok</v>
      </c>
      <c r="Z1328" s="1" t="str">
        <f t="shared" si="186"/>
        <v>Ok</v>
      </c>
      <c r="AA1328" s="1">
        <f t="shared" si="181"/>
        <v>0</v>
      </c>
      <c r="AB1328" s="1" t="str">
        <f t="shared" si="187"/>
        <v>ok</v>
      </c>
      <c r="AC1328" s="1" t="str">
        <f t="shared" si="188"/>
        <v>Not Returned</v>
      </c>
    </row>
    <row r="1329" spans="1:29" x14ac:dyDescent="0.45">
      <c r="A1329" s="1" t="s">
        <v>1823</v>
      </c>
      <c r="B1329" s="2" cm="1">
        <f t="array" ref="B1329:D1329">DATEVALUE(VLOOKUP(A1329,Raw_Data!A1328:D3328,{2,3,4},0))</f>
        <v>45360</v>
      </c>
      <c r="C1329" s="2">
        <v>45362</v>
      </c>
      <c r="D1329" s="2">
        <v>45362</v>
      </c>
      <c r="E1329" s="1" t="s">
        <v>2546</v>
      </c>
      <c r="F1329" s="1" t="s">
        <v>147</v>
      </c>
      <c r="G1329" s="1" t="s">
        <v>147</v>
      </c>
      <c r="H1329" s="1" t="s">
        <v>128</v>
      </c>
      <c r="I1329" s="1" t="s">
        <v>231</v>
      </c>
      <c r="J1329" s="1">
        <v>2</v>
      </c>
      <c r="K1329" s="1">
        <v>2000</v>
      </c>
      <c r="L1329" s="1">
        <f t="shared" si="182"/>
        <v>4000</v>
      </c>
      <c r="M1329" s="1" t="s">
        <v>63</v>
      </c>
      <c r="N1329" s="1" t="s">
        <v>30</v>
      </c>
      <c r="O1329" s="1" t="s">
        <v>31</v>
      </c>
      <c r="P1329" s="1" t="s">
        <v>32</v>
      </c>
      <c r="Q1329" s="1" t="s">
        <v>33</v>
      </c>
      <c r="R1329" s="1" t="s">
        <v>34</v>
      </c>
      <c r="S1329" s="1" t="s">
        <v>2620</v>
      </c>
      <c r="T1329" s="1">
        <v>0</v>
      </c>
      <c r="U1329" s="1" t="str">
        <f t="shared" si="180"/>
        <v>Keep</v>
      </c>
      <c r="V1329" s="1" t="str">
        <f t="shared" si="183"/>
        <v>Ok</v>
      </c>
      <c r="W1329" s="1" t="str">
        <f>IF(Raw_Data!K1329=0,"Missing","Valid")</f>
        <v>Valid</v>
      </c>
      <c r="X1329" s="3" t="str">
        <f t="shared" si="184"/>
        <v>OK</v>
      </c>
      <c r="Y1329" s="1" t="str">
        <f t="shared" si="185"/>
        <v>Ok</v>
      </c>
      <c r="Z1329" s="1" t="str">
        <f t="shared" si="186"/>
        <v>Ok</v>
      </c>
      <c r="AA1329" s="1">
        <f t="shared" si="181"/>
        <v>4000</v>
      </c>
      <c r="AB1329" s="1" t="str">
        <f t="shared" si="187"/>
        <v>ok</v>
      </c>
      <c r="AC1329" s="1" t="str">
        <f t="shared" si="188"/>
        <v>Not Returned</v>
      </c>
    </row>
    <row r="1330" spans="1:29" x14ac:dyDescent="0.45">
      <c r="A1330" s="1" t="s">
        <v>1824</v>
      </c>
      <c r="B1330" s="2" cm="1">
        <f t="array" ref="B1330:D1330">DATEVALUE(VLOOKUP(A1330,Raw_Data!A1329:D3329,{2,3,4},0))</f>
        <v>45318</v>
      </c>
      <c r="C1330" s="2">
        <v>45317</v>
      </c>
      <c r="D1330" s="2">
        <v>45316</v>
      </c>
      <c r="E1330" s="1" t="s">
        <v>2564</v>
      </c>
      <c r="F1330" s="1" t="s">
        <v>69</v>
      </c>
      <c r="G1330" s="1" t="s">
        <v>70</v>
      </c>
      <c r="H1330" s="1" t="s">
        <v>27</v>
      </c>
      <c r="I1330" s="1" t="s">
        <v>28</v>
      </c>
      <c r="J1330" s="1">
        <v>3</v>
      </c>
      <c r="K1330" s="1">
        <v>500</v>
      </c>
      <c r="L1330" s="1">
        <f t="shared" si="182"/>
        <v>1500</v>
      </c>
      <c r="M1330" s="1" t="s">
        <v>29</v>
      </c>
      <c r="N1330" s="1" t="s">
        <v>57</v>
      </c>
      <c r="O1330" s="1" t="s">
        <v>31</v>
      </c>
      <c r="P1330" s="1" t="s">
        <v>85</v>
      </c>
      <c r="Q1330" s="1" t="s">
        <v>33</v>
      </c>
      <c r="R1330" s="1" t="s">
        <v>2620</v>
      </c>
      <c r="S1330" s="1" t="s">
        <v>2620</v>
      </c>
      <c r="T1330" s="1">
        <v>-1</v>
      </c>
      <c r="U1330" s="1" t="str">
        <f t="shared" si="180"/>
        <v>Keep</v>
      </c>
      <c r="V1330" s="1" t="str">
        <f t="shared" si="183"/>
        <v>Ok</v>
      </c>
      <c r="W1330" s="1" t="str">
        <f>IF(Raw_Data!K1330=0,"Missing","Valid")</f>
        <v>Valid</v>
      </c>
      <c r="X1330" s="3" t="str">
        <f t="shared" si="184"/>
        <v>Dispatch Error</v>
      </c>
      <c r="Y1330" s="1" t="str">
        <f t="shared" si="185"/>
        <v>Ok</v>
      </c>
      <c r="Z1330" s="1" t="str">
        <f t="shared" si="186"/>
        <v>Ok</v>
      </c>
      <c r="AA1330" s="1">
        <f t="shared" si="181"/>
        <v>1500</v>
      </c>
      <c r="AB1330" s="1" t="str">
        <f t="shared" si="187"/>
        <v>ok</v>
      </c>
      <c r="AC1330" s="1" t="str">
        <f t="shared" si="188"/>
        <v>Not Returned</v>
      </c>
    </row>
    <row r="1331" spans="1:29" x14ac:dyDescent="0.45">
      <c r="A1331" s="1" t="s">
        <v>1825</v>
      </c>
      <c r="B1331" s="2" cm="1">
        <f t="array" ref="B1331:D1331">DATEVALUE(VLOOKUP(A1331,Raw_Data!A1330:D3330,{2,3,4},0))</f>
        <v>45538</v>
      </c>
      <c r="C1331" s="2">
        <v>45539</v>
      </c>
      <c r="D1331" s="2">
        <v>45539</v>
      </c>
      <c r="E1331" s="1" t="s">
        <v>2555</v>
      </c>
      <c r="F1331" s="1" t="s">
        <v>53</v>
      </c>
      <c r="G1331" s="1" t="s">
        <v>54</v>
      </c>
      <c r="H1331" s="1" t="s">
        <v>128</v>
      </c>
      <c r="I1331" s="1" t="s">
        <v>231</v>
      </c>
      <c r="J1331" s="1">
        <v>0</v>
      </c>
      <c r="K1331" s="1">
        <v>2000</v>
      </c>
      <c r="L1331" s="1">
        <f t="shared" si="182"/>
        <v>0</v>
      </c>
      <c r="M1331" s="1" t="s">
        <v>29</v>
      </c>
      <c r="N1331" s="1" t="s">
        <v>57</v>
      </c>
      <c r="O1331" s="1" t="s">
        <v>44</v>
      </c>
      <c r="P1331" s="1" t="s">
        <v>58</v>
      </c>
      <c r="Q1331" s="1" t="s">
        <v>45</v>
      </c>
      <c r="R1331" s="1" t="s">
        <v>34</v>
      </c>
      <c r="S1331" s="1" t="s">
        <v>2620</v>
      </c>
      <c r="T1331" s="1">
        <v>0</v>
      </c>
      <c r="U1331" s="1" t="str">
        <f t="shared" si="180"/>
        <v>Keep</v>
      </c>
      <c r="V1331" s="1" t="str">
        <f t="shared" si="183"/>
        <v>Fix</v>
      </c>
      <c r="W1331" s="1" t="str">
        <f>IF(Raw_Data!K1331=0,"Missing","Valid")</f>
        <v>Valid</v>
      </c>
      <c r="X1331" s="3" t="str">
        <f t="shared" si="184"/>
        <v>OK</v>
      </c>
      <c r="Y1331" s="1" t="str">
        <f t="shared" si="185"/>
        <v>Ok</v>
      </c>
      <c r="Z1331" s="1" t="str">
        <f t="shared" si="186"/>
        <v>Ok</v>
      </c>
      <c r="AA1331" s="1">
        <f t="shared" si="181"/>
        <v>0</v>
      </c>
      <c r="AB1331" s="1" t="str">
        <f t="shared" si="187"/>
        <v>ok</v>
      </c>
      <c r="AC1331" s="1" t="str">
        <f t="shared" si="188"/>
        <v>Not Returned</v>
      </c>
    </row>
    <row r="1332" spans="1:29" x14ac:dyDescent="0.45">
      <c r="A1332" s="1" t="s">
        <v>1826</v>
      </c>
      <c r="B1332" s="2" cm="1">
        <f t="array" ref="B1332:D1332">DATEVALUE(VLOOKUP(A1332,Raw_Data!A1331:D3331,{2,3,4},0))</f>
        <v>45450</v>
      </c>
      <c r="C1332" s="2">
        <v>45451</v>
      </c>
      <c r="D1332" s="2">
        <v>45450</v>
      </c>
      <c r="E1332" s="1" t="s">
        <v>2562</v>
      </c>
      <c r="F1332" s="1" t="s">
        <v>2609</v>
      </c>
      <c r="G1332" s="1" t="s">
        <v>116</v>
      </c>
      <c r="H1332" s="1" t="s">
        <v>42</v>
      </c>
      <c r="I1332" s="1" t="s">
        <v>43</v>
      </c>
      <c r="J1332" s="1">
        <v>1</v>
      </c>
      <c r="K1332" s="1">
        <v>100</v>
      </c>
      <c r="L1332" s="1">
        <f t="shared" si="182"/>
        <v>100</v>
      </c>
      <c r="M1332" s="1" t="s">
        <v>56</v>
      </c>
      <c r="N1332" s="1" t="s">
        <v>57</v>
      </c>
      <c r="O1332" s="1" t="s">
        <v>44</v>
      </c>
      <c r="P1332" s="1" t="s">
        <v>85</v>
      </c>
      <c r="Q1332" s="1" t="s">
        <v>33</v>
      </c>
      <c r="R1332" s="1" t="s">
        <v>46</v>
      </c>
      <c r="S1332" s="1" t="s">
        <v>2621</v>
      </c>
      <c r="T1332" s="1">
        <v>-1</v>
      </c>
      <c r="U1332" s="1" t="str">
        <f t="shared" si="180"/>
        <v>Keep</v>
      </c>
      <c r="V1332" s="1" t="str">
        <f t="shared" si="183"/>
        <v>Ok</v>
      </c>
      <c r="W1332" s="1" t="str">
        <f>IF(Raw_Data!K1332=0,"Missing","Valid")</f>
        <v>Valid</v>
      </c>
      <c r="X1332" s="3" t="str">
        <f t="shared" si="184"/>
        <v>Delivery Before Dispatch</v>
      </c>
      <c r="Y1332" s="1" t="str">
        <f t="shared" si="185"/>
        <v>Ok</v>
      </c>
      <c r="Z1332" s="1" t="str">
        <f t="shared" si="186"/>
        <v>Ok</v>
      </c>
      <c r="AA1332" s="1">
        <f t="shared" si="181"/>
        <v>100</v>
      </c>
      <c r="AB1332" s="1" t="str">
        <f t="shared" si="187"/>
        <v>ok</v>
      </c>
      <c r="AC1332" s="1" t="str">
        <f t="shared" si="188"/>
        <v>Unknwon</v>
      </c>
    </row>
    <row r="1333" spans="1:29" x14ac:dyDescent="0.45">
      <c r="A1333" s="1" t="s">
        <v>1827</v>
      </c>
      <c r="B1333" s="2" cm="1">
        <f t="array" ref="B1333:D1333">DATEVALUE(VLOOKUP(A1333,Raw_Data!A1332:D3332,{2,3,4},0))</f>
        <v>45391</v>
      </c>
      <c r="C1333" s="2">
        <v>45393</v>
      </c>
      <c r="D1333" s="2">
        <v>45392</v>
      </c>
      <c r="E1333" s="1" t="s">
        <v>2564</v>
      </c>
      <c r="F1333" s="1" t="s">
        <v>53</v>
      </c>
      <c r="G1333" s="1" t="s">
        <v>54</v>
      </c>
      <c r="H1333" s="1" t="s">
        <v>27</v>
      </c>
      <c r="I1333" s="1" t="s">
        <v>84</v>
      </c>
      <c r="J1333" s="1">
        <v>0</v>
      </c>
      <c r="K1333" s="1">
        <v>500</v>
      </c>
      <c r="L1333" s="1">
        <f t="shared" si="182"/>
        <v>0</v>
      </c>
      <c r="M1333" s="1" t="s">
        <v>29</v>
      </c>
      <c r="N1333" s="1" t="s">
        <v>57</v>
      </c>
      <c r="O1333" s="1" t="s">
        <v>79</v>
      </c>
      <c r="P1333" s="1" t="s">
        <v>85</v>
      </c>
      <c r="Q1333" s="1" t="s">
        <v>33</v>
      </c>
      <c r="R1333" s="1" t="s">
        <v>2620</v>
      </c>
      <c r="S1333" s="1" t="s">
        <v>2620</v>
      </c>
      <c r="T1333" s="1">
        <v>-1</v>
      </c>
      <c r="U1333" s="1" t="str">
        <f t="shared" si="180"/>
        <v>Keep</v>
      </c>
      <c r="V1333" s="1" t="str">
        <f t="shared" si="183"/>
        <v>Fix</v>
      </c>
      <c r="W1333" s="1" t="str">
        <f>IF(Raw_Data!K1333=0,"Missing","Valid")</f>
        <v>Valid</v>
      </c>
      <c r="X1333" s="3" t="str">
        <f t="shared" si="184"/>
        <v>Delivery Before Dispatch</v>
      </c>
      <c r="Y1333" s="1" t="str">
        <f t="shared" si="185"/>
        <v>Ok</v>
      </c>
      <c r="Z1333" s="1" t="str">
        <f t="shared" si="186"/>
        <v>Ok</v>
      </c>
      <c r="AA1333" s="1">
        <f t="shared" si="181"/>
        <v>0</v>
      </c>
      <c r="AB1333" s="1" t="str">
        <f t="shared" si="187"/>
        <v>ok</v>
      </c>
      <c r="AC1333" s="1" t="str">
        <f t="shared" si="188"/>
        <v>Not Returned</v>
      </c>
    </row>
    <row r="1334" spans="1:29" x14ac:dyDescent="0.45">
      <c r="A1334" s="1" t="s">
        <v>1828</v>
      </c>
      <c r="B1334" s="2" cm="1">
        <f t="array" ref="B1334:D1334">DATEVALUE(VLOOKUP(A1334,Raw_Data!A1333:D3333,{2,3,4},0))</f>
        <v>45333</v>
      </c>
      <c r="C1334" s="2">
        <v>45334</v>
      </c>
      <c r="D1334" s="2">
        <v>45335</v>
      </c>
      <c r="E1334" s="1" t="s">
        <v>2578</v>
      </c>
      <c r="F1334" s="1" t="s">
        <v>2606</v>
      </c>
      <c r="G1334" s="1" t="s">
        <v>26</v>
      </c>
      <c r="H1334" s="1" t="s">
        <v>71</v>
      </c>
      <c r="I1334" s="1" t="s">
        <v>92</v>
      </c>
      <c r="J1334" s="1">
        <v>2</v>
      </c>
      <c r="K1334" s="1">
        <v>0</v>
      </c>
      <c r="L1334" s="1">
        <f t="shared" si="182"/>
        <v>0</v>
      </c>
      <c r="M1334" s="1" t="s">
        <v>2619</v>
      </c>
      <c r="N1334" s="1" t="s">
        <v>57</v>
      </c>
      <c r="O1334" s="1" t="s">
        <v>31</v>
      </c>
      <c r="P1334" s="1" t="s">
        <v>58</v>
      </c>
      <c r="Q1334" s="1" t="s">
        <v>33</v>
      </c>
      <c r="R1334" s="1" t="s">
        <v>2620</v>
      </c>
      <c r="S1334" s="1" t="s">
        <v>2620</v>
      </c>
      <c r="T1334" s="1">
        <v>1</v>
      </c>
      <c r="U1334" s="1" t="str">
        <f t="shared" si="180"/>
        <v>Keep</v>
      </c>
      <c r="V1334" s="1" t="str">
        <f t="shared" si="183"/>
        <v>Ok</v>
      </c>
      <c r="W1334" s="1" t="str">
        <f>IF(Raw_Data!K1334=0,"Missing","Valid")</f>
        <v>Missing</v>
      </c>
      <c r="X1334" s="3" t="str">
        <f t="shared" si="184"/>
        <v>OK</v>
      </c>
      <c r="Y1334" s="1" t="str">
        <f t="shared" si="185"/>
        <v>Fix</v>
      </c>
      <c r="Z1334" s="1" t="str">
        <f t="shared" si="186"/>
        <v>Ok</v>
      </c>
      <c r="AA1334" s="1">
        <f t="shared" si="181"/>
        <v>0</v>
      </c>
      <c r="AB1334" s="1" t="str">
        <f t="shared" si="187"/>
        <v>ok</v>
      </c>
      <c r="AC1334" s="1" t="str">
        <f t="shared" si="188"/>
        <v>Not Returned</v>
      </c>
    </row>
    <row r="1335" spans="1:29" x14ac:dyDescent="0.45">
      <c r="A1335" s="1" t="s">
        <v>1829</v>
      </c>
      <c r="B1335" s="2" cm="1">
        <f t="array" ref="B1335:D1335">DATEVALUE(VLOOKUP(A1335,Raw_Data!A1334:D3334,{2,3,4},0))</f>
        <v>45475</v>
      </c>
      <c r="C1335" s="2">
        <v>45473</v>
      </c>
      <c r="D1335" s="2">
        <v>45480</v>
      </c>
      <c r="E1335" s="1" t="s">
        <v>2542</v>
      </c>
      <c r="F1335" s="1" t="s">
        <v>168</v>
      </c>
      <c r="G1335" s="1" t="s">
        <v>41</v>
      </c>
      <c r="H1335" s="1" t="s">
        <v>71</v>
      </c>
      <c r="I1335" s="1" t="s">
        <v>92</v>
      </c>
      <c r="J1335" s="1">
        <v>0</v>
      </c>
      <c r="K1335" s="1">
        <v>0</v>
      </c>
      <c r="L1335" s="1">
        <f t="shared" si="182"/>
        <v>0</v>
      </c>
      <c r="M1335" s="1" t="s">
        <v>29</v>
      </c>
      <c r="N1335" s="1" t="s">
        <v>30</v>
      </c>
      <c r="O1335" s="1" t="s">
        <v>79</v>
      </c>
      <c r="P1335" s="1" t="s">
        <v>85</v>
      </c>
      <c r="Q1335" s="1" t="s">
        <v>45</v>
      </c>
      <c r="R1335" s="1" t="s">
        <v>46</v>
      </c>
      <c r="S1335" s="1" t="s">
        <v>47</v>
      </c>
      <c r="T1335" s="1">
        <v>7</v>
      </c>
      <c r="U1335" s="1" t="str">
        <f t="shared" si="180"/>
        <v>Keep</v>
      </c>
      <c r="V1335" s="1" t="str">
        <f t="shared" si="183"/>
        <v>Fix</v>
      </c>
      <c r="W1335" s="1" t="str">
        <f>IF(Raw_Data!K1335=0,"Missing","Valid")</f>
        <v>Missing</v>
      </c>
      <c r="X1335" s="3" t="str">
        <f t="shared" si="184"/>
        <v>Dispatch Error</v>
      </c>
      <c r="Y1335" s="1" t="str">
        <f t="shared" si="185"/>
        <v>Fix</v>
      </c>
      <c r="Z1335" s="1" t="str">
        <f t="shared" si="186"/>
        <v>Ok</v>
      </c>
      <c r="AA1335" s="1">
        <f t="shared" si="181"/>
        <v>0</v>
      </c>
      <c r="AB1335" s="1" t="str">
        <f t="shared" si="187"/>
        <v>ok</v>
      </c>
      <c r="AC1335" s="1" t="str">
        <f t="shared" si="188"/>
        <v>Late Delivery</v>
      </c>
    </row>
    <row r="1336" spans="1:29" x14ac:dyDescent="0.45">
      <c r="A1336" s="1" t="s">
        <v>2517</v>
      </c>
      <c r="B1336" s="2" cm="1">
        <f t="array" ref="B1336:D1336">DATEVALUE(VLOOKUP(A1336,Raw_Data!A1335:D3335,{2,3,4},0))</f>
        <v>45590</v>
      </c>
      <c r="C1336" s="2">
        <v>45588</v>
      </c>
      <c r="D1336" s="2">
        <v>45589</v>
      </c>
      <c r="E1336" s="1" t="s">
        <v>2580</v>
      </c>
      <c r="F1336" s="1" t="s">
        <v>147</v>
      </c>
      <c r="G1336" s="1" t="s">
        <v>147</v>
      </c>
      <c r="H1336" s="1" t="s">
        <v>27</v>
      </c>
      <c r="I1336" s="1" t="s">
        <v>55</v>
      </c>
      <c r="J1336" s="1">
        <v>2</v>
      </c>
      <c r="K1336" s="1">
        <v>500</v>
      </c>
      <c r="L1336" s="1">
        <f t="shared" si="182"/>
        <v>1000</v>
      </c>
      <c r="M1336" s="1" t="s">
        <v>2619</v>
      </c>
      <c r="N1336" s="1" t="s">
        <v>57</v>
      </c>
      <c r="O1336" s="1" t="s">
        <v>79</v>
      </c>
      <c r="P1336" s="1" t="s">
        <v>32</v>
      </c>
      <c r="Q1336" s="1" t="s">
        <v>33</v>
      </c>
      <c r="R1336" s="1" t="s">
        <v>34</v>
      </c>
      <c r="S1336" s="1" t="s">
        <v>2620</v>
      </c>
      <c r="T1336" s="1">
        <v>1</v>
      </c>
      <c r="U1336" s="1" t="str">
        <f t="shared" si="180"/>
        <v>Keep</v>
      </c>
      <c r="V1336" s="1" t="str">
        <f t="shared" si="183"/>
        <v>Ok</v>
      </c>
      <c r="W1336" s="1" t="str">
        <f>IF(Raw_Data!K1336=0,"Missing","Valid")</f>
        <v>Valid</v>
      </c>
      <c r="X1336" s="3" t="str">
        <f t="shared" si="184"/>
        <v>Dispatch Error</v>
      </c>
      <c r="Y1336" s="1" t="str">
        <f t="shared" si="185"/>
        <v>Ok</v>
      </c>
      <c r="Z1336" s="1" t="str">
        <f t="shared" si="186"/>
        <v>Ok</v>
      </c>
      <c r="AA1336" s="1">
        <f t="shared" si="181"/>
        <v>1000</v>
      </c>
      <c r="AB1336" s="1" t="str">
        <f t="shared" si="187"/>
        <v>ok</v>
      </c>
      <c r="AC1336" s="1" t="str">
        <f t="shared" si="188"/>
        <v>Not Returned</v>
      </c>
    </row>
    <row r="1337" spans="1:29" x14ac:dyDescent="0.45">
      <c r="A1337" s="1" t="s">
        <v>1830</v>
      </c>
      <c r="B1337" s="2" cm="1">
        <f t="array" ref="B1337:D1337">DATEVALUE(VLOOKUP(A1337,Raw_Data!A1336:D3336,{2,3,4},0))</f>
        <v>45590</v>
      </c>
      <c r="C1337" s="2">
        <v>45588</v>
      </c>
      <c r="D1337" s="2">
        <v>45587</v>
      </c>
      <c r="E1337" s="1" t="s">
        <v>2559</v>
      </c>
      <c r="F1337" s="1" t="s">
        <v>147</v>
      </c>
      <c r="G1337" s="1" t="s">
        <v>147</v>
      </c>
      <c r="H1337" s="1" t="s">
        <v>27</v>
      </c>
      <c r="I1337" s="1" t="s">
        <v>84</v>
      </c>
      <c r="J1337" s="1">
        <v>1</v>
      </c>
      <c r="K1337" s="1">
        <v>2000</v>
      </c>
      <c r="L1337" s="1">
        <f t="shared" si="182"/>
        <v>2000</v>
      </c>
      <c r="M1337" s="1" t="s">
        <v>29</v>
      </c>
      <c r="N1337" s="1" t="s">
        <v>57</v>
      </c>
      <c r="O1337" s="1" t="s">
        <v>31</v>
      </c>
      <c r="P1337" s="1" t="s">
        <v>58</v>
      </c>
      <c r="Q1337" s="1" t="s">
        <v>45</v>
      </c>
      <c r="R1337" s="1" t="s">
        <v>34</v>
      </c>
      <c r="S1337" s="1" t="s">
        <v>2620</v>
      </c>
      <c r="T1337" s="1">
        <v>-1</v>
      </c>
      <c r="U1337" s="1" t="str">
        <f t="shared" si="180"/>
        <v>Keep</v>
      </c>
      <c r="V1337" s="1" t="str">
        <f t="shared" si="183"/>
        <v>Ok</v>
      </c>
      <c r="W1337" s="1" t="str">
        <f>IF(Raw_Data!K1337=0,"Missing","Valid")</f>
        <v>Valid</v>
      </c>
      <c r="X1337" s="3" t="str">
        <f t="shared" si="184"/>
        <v>Dispatch Error</v>
      </c>
      <c r="Y1337" s="1" t="str">
        <f t="shared" si="185"/>
        <v>Ok</v>
      </c>
      <c r="Z1337" s="1" t="str">
        <f t="shared" si="186"/>
        <v>Ok</v>
      </c>
      <c r="AA1337" s="1">
        <f t="shared" si="181"/>
        <v>2000</v>
      </c>
      <c r="AB1337" s="1" t="str">
        <f t="shared" si="187"/>
        <v>ok</v>
      </c>
      <c r="AC1337" s="1" t="str">
        <f t="shared" si="188"/>
        <v>Not Returned</v>
      </c>
    </row>
    <row r="1338" spans="1:29" x14ac:dyDescent="0.45">
      <c r="A1338" s="1" t="s">
        <v>1831</v>
      </c>
      <c r="B1338" s="2" cm="1">
        <f t="array" ref="B1338:D1338">DATEVALUE(VLOOKUP(A1338,Raw_Data!A1337:D3337,{2,3,4},0))</f>
        <v>45573</v>
      </c>
      <c r="C1338" s="2">
        <v>45574</v>
      </c>
      <c r="D1338" s="2">
        <v>45575</v>
      </c>
      <c r="E1338" s="1" t="s">
        <v>2552</v>
      </c>
      <c r="F1338" s="1" t="s">
        <v>53</v>
      </c>
      <c r="G1338" s="1" t="s">
        <v>54</v>
      </c>
      <c r="H1338" s="1" t="s">
        <v>42</v>
      </c>
      <c r="I1338" s="1" t="s">
        <v>122</v>
      </c>
      <c r="J1338" s="1">
        <v>-1</v>
      </c>
      <c r="K1338" s="1">
        <v>2000</v>
      </c>
      <c r="L1338" s="1">
        <f t="shared" si="182"/>
        <v>-2000</v>
      </c>
      <c r="M1338" s="1" t="s">
        <v>63</v>
      </c>
      <c r="N1338" s="1" t="s">
        <v>57</v>
      </c>
      <c r="O1338" s="1" t="s">
        <v>79</v>
      </c>
      <c r="P1338" s="1" t="s">
        <v>58</v>
      </c>
      <c r="Q1338" s="1" t="s">
        <v>33</v>
      </c>
      <c r="R1338" s="1" t="s">
        <v>34</v>
      </c>
      <c r="S1338" s="1" t="s">
        <v>2620</v>
      </c>
      <c r="T1338" s="1">
        <v>1</v>
      </c>
      <c r="U1338" s="1" t="str">
        <f t="shared" si="180"/>
        <v>Keep</v>
      </c>
      <c r="V1338" s="1" t="str">
        <f t="shared" si="183"/>
        <v>Fix</v>
      </c>
      <c r="W1338" s="1" t="str">
        <f>IF(Raw_Data!K1338=0,"Missing","Valid")</f>
        <v>Valid</v>
      </c>
      <c r="X1338" s="3" t="str">
        <f t="shared" si="184"/>
        <v>OK</v>
      </c>
      <c r="Y1338" s="1" t="str">
        <f t="shared" si="185"/>
        <v>Ok</v>
      </c>
      <c r="Z1338" s="1" t="str">
        <f t="shared" si="186"/>
        <v>Ok</v>
      </c>
      <c r="AA1338" s="1">
        <f t="shared" si="181"/>
        <v>-2000</v>
      </c>
      <c r="AB1338" s="1" t="str">
        <f t="shared" si="187"/>
        <v>ok</v>
      </c>
      <c r="AC1338" s="1" t="str">
        <f t="shared" si="188"/>
        <v>Not Returned</v>
      </c>
    </row>
    <row r="1339" spans="1:29" x14ac:dyDescent="0.45">
      <c r="A1339" s="1" t="s">
        <v>1832</v>
      </c>
      <c r="B1339" s="2" cm="1">
        <f t="array" ref="B1339:D1339">DATEVALUE(VLOOKUP(A1339,Raw_Data!A1338:D3338,{2,3,4},0))</f>
        <v>45368</v>
      </c>
      <c r="C1339" s="2">
        <v>45367</v>
      </c>
      <c r="D1339" s="2">
        <v>45370</v>
      </c>
      <c r="E1339" s="1" t="s">
        <v>2595</v>
      </c>
      <c r="F1339" s="1" t="s">
        <v>53</v>
      </c>
      <c r="G1339" s="1" t="s">
        <v>54</v>
      </c>
      <c r="H1339" s="1" t="s">
        <v>71</v>
      </c>
      <c r="I1339" s="1" t="s">
        <v>117</v>
      </c>
      <c r="J1339" s="1">
        <v>3</v>
      </c>
      <c r="K1339" s="1">
        <v>2000</v>
      </c>
      <c r="L1339" s="1">
        <f t="shared" si="182"/>
        <v>6000</v>
      </c>
      <c r="M1339" s="1" t="s">
        <v>2619</v>
      </c>
      <c r="N1339" s="1" t="s">
        <v>57</v>
      </c>
      <c r="O1339" s="1" t="s">
        <v>44</v>
      </c>
      <c r="P1339" s="1" t="s">
        <v>58</v>
      </c>
      <c r="Q1339" s="1" t="s">
        <v>45</v>
      </c>
      <c r="R1339" s="1" t="s">
        <v>46</v>
      </c>
      <c r="S1339" s="1" t="s">
        <v>47</v>
      </c>
      <c r="T1339" s="1">
        <v>3</v>
      </c>
      <c r="U1339" s="1" t="str">
        <f t="shared" si="180"/>
        <v>Keep</v>
      </c>
      <c r="V1339" s="1" t="str">
        <f t="shared" si="183"/>
        <v>Ok</v>
      </c>
      <c r="W1339" s="1" t="str">
        <f>IF(Raw_Data!K1339=0,"Missing","Valid")</f>
        <v>Valid</v>
      </c>
      <c r="X1339" s="3" t="str">
        <f t="shared" si="184"/>
        <v>Dispatch Error</v>
      </c>
      <c r="Y1339" s="1" t="str">
        <f t="shared" si="185"/>
        <v>Ok</v>
      </c>
      <c r="Z1339" s="1" t="str">
        <f t="shared" si="186"/>
        <v>Ok</v>
      </c>
      <c r="AA1339" s="1">
        <f t="shared" si="181"/>
        <v>6000</v>
      </c>
      <c r="AB1339" s="1" t="str">
        <f t="shared" si="187"/>
        <v>ok</v>
      </c>
      <c r="AC1339" s="1" t="str">
        <f t="shared" si="188"/>
        <v>Late Delivery</v>
      </c>
    </row>
    <row r="1340" spans="1:29" x14ac:dyDescent="0.45">
      <c r="A1340" s="1" t="s">
        <v>1833</v>
      </c>
      <c r="B1340" s="2" cm="1">
        <f t="array" ref="B1340:D1340">DATEVALUE(VLOOKUP(A1340,Raw_Data!A1339:D3339,{2,3,4},0))</f>
        <v>45583</v>
      </c>
      <c r="C1340" s="2">
        <v>45582</v>
      </c>
      <c r="D1340" s="2">
        <v>45586</v>
      </c>
      <c r="E1340" s="1" t="s">
        <v>2550</v>
      </c>
      <c r="F1340" s="1" t="s">
        <v>53</v>
      </c>
      <c r="G1340" s="1" t="s">
        <v>54</v>
      </c>
      <c r="H1340" s="1" t="s">
        <v>71</v>
      </c>
      <c r="I1340" s="1" t="s">
        <v>117</v>
      </c>
      <c r="J1340" s="1">
        <v>2</v>
      </c>
      <c r="K1340" s="1">
        <v>0</v>
      </c>
      <c r="L1340" s="1">
        <f t="shared" si="182"/>
        <v>0</v>
      </c>
      <c r="M1340" s="1" t="s">
        <v>56</v>
      </c>
      <c r="N1340" s="1" t="s">
        <v>57</v>
      </c>
      <c r="O1340" s="1" t="s">
        <v>44</v>
      </c>
      <c r="P1340" s="1" t="s">
        <v>85</v>
      </c>
      <c r="Q1340" s="1" t="s">
        <v>45</v>
      </c>
      <c r="R1340" s="1" t="s">
        <v>46</v>
      </c>
      <c r="S1340" s="1" t="s">
        <v>254</v>
      </c>
      <c r="T1340" s="1">
        <v>4</v>
      </c>
      <c r="U1340" s="1" t="str">
        <f t="shared" si="180"/>
        <v>Keep</v>
      </c>
      <c r="V1340" s="1" t="str">
        <f t="shared" si="183"/>
        <v>Ok</v>
      </c>
      <c r="W1340" s="1" t="str">
        <f>IF(Raw_Data!K1340=0,"Missing","Valid")</f>
        <v>Missing</v>
      </c>
      <c r="X1340" s="3" t="str">
        <f t="shared" si="184"/>
        <v>Dispatch Error</v>
      </c>
      <c r="Y1340" s="1" t="str">
        <f t="shared" si="185"/>
        <v>Fix</v>
      </c>
      <c r="Z1340" s="1" t="str">
        <f t="shared" si="186"/>
        <v>Ok</v>
      </c>
      <c r="AA1340" s="1">
        <f t="shared" si="181"/>
        <v>0</v>
      </c>
      <c r="AB1340" s="1" t="str">
        <f t="shared" si="187"/>
        <v>ok</v>
      </c>
      <c r="AC1340" s="1" t="str">
        <f t="shared" si="188"/>
        <v>Damaged</v>
      </c>
    </row>
    <row r="1341" spans="1:29" x14ac:dyDescent="0.45">
      <c r="A1341" s="1" t="s">
        <v>1834</v>
      </c>
      <c r="B1341" s="2" cm="1">
        <f t="array" ref="B1341:D1341">DATEVALUE(VLOOKUP(A1341,Raw_Data!A1340:D3340,{2,3,4},0))</f>
        <v>45533</v>
      </c>
      <c r="C1341" s="2">
        <v>45532</v>
      </c>
      <c r="D1341" s="2">
        <v>45531</v>
      </c>
      <c r="E1341" s="1" t="s">
        <v>2583</v>
      </c>
      <c r="F1341" s="1" t="s">
        <v>2608</v>
      </c>
      <c r="G1341" s="1" t="s">
        <v>41</v>
      </c>
      <c r="H1341" s="1" t="s">
        <v>71</v>
      </c>
      <c r="I1341" s="1" t="s">
        <v>117</v>
      </c>
      <c r="J1341" s="1">
        <v>3</v>
      </c>
      <c r="K1341" s="1">
        <v>0</v>
      </c>
      <c r="L1341" s="1">
        <f t="shared" si="182"/>
        <v>0</v>
      </c>
      <c r="M1341" s="1" t="s">
        <v>63</v>
      </c>
      <c r="N1341" s="1" t="s">
        <v>57</v>
      </c>
      <c r="O1341" s="1" t="s">
        <v>79</v>
      </c>
      <c r="P1341" s="1" t="s">
        <v>58</v>
      </c>
      <c r="Q1341" s="1" t="s">
        <v>33</v>
      </c>
      <c r="R1341" s="1" t="s">
        <v>2620</v>
      </c>
      <c r="S1341" s="1" t="s">
        <v>2620</v>
      </c>
      <c r="T1341" s="1">
        <v>-1</v>
      </c>
      <c r="U1341" s="1" t="str">
        <f t="shared" si="180"/>
        <v>Keep</v>
      </c>
      <c r="V1341" s="1" t="str">
        <f t="shared" si="183"/>
        <v>Ok</v>
      </c>
      <c r="W1341" s="1" t="str">
        <f>IF(Raw_Data!K1341=0,"Missing","Valid")</f>
        <v>Missing</v>
      </c>
      <c r="X1341" s="3" t="str">
        <f t="shared" si="184"/>
        <v>Dispatch Error</v>
      </c>
      <c r="Y1341" s="1" t="str">
        <f t="shared" si="185"/>
        <v>Fix</v>
      </c>
      <c r="Z1341" s="1" t="str">
        <f t="shared" si="186"/>
        <v>Ok</v>
      </c>
      <c r="AA1341" s="1">
        <f t="shared" si="181"/>
        <v>0</v>
      </c>
      <c r="AB1341" s="1" t="str">
        <f t="shared" si="187"/>
        <v>ok</v>
      </c>
      <c r="AC1341" s="1" t="str">
        <f t="shared" si="188"/>
        <v>Not Returned</v>
      </c>
    </row>
    <row r="1342" spans="1:29" x14ac:dyDescent="0.45">
      <c r="A1342" s="1" t="s">
        <v>1835</v>
      </c>
      <c r="B1342" s="2" cm="1">
        <f t="array" ref="B1342:D1342">DATEVALUE(VLOOKUP(A1342,Raw_Data!A1341:D3341,{2,3,4},0))</f>
        <v>45312</v>
      </c>
      <c r="C1342" s="2">
        <v>45312</v>
      </c>
      <c r="D1342" s="2">
        <v>45318</v>
      </c>
      <c r="E1342" s="1" t="s">
        <v>2553</v>
      </c>
      <c r="F1342" s="1" t="s">
        <v>2609</v>
      </c>
      <c r="G1342" s="1" t="s">
        <v>116</v>
      </c>
      <c r="H1342" s="1" t="s">
        <v>27</v>
      </c>
      <c r="I1342" s="1" t="s">
        <v>28</v>
      </c>
      <c r="J1342" s="1">
        <v>1</v>
      </c>
      <c r="K1342" s="1">
        <v>2000</v>
      </c>
      <c r="L1342" s="1">
        <f t="shared" si="182"/>
        <v>2000</v>
      </c>
      <c r="M1342" s="1" t="s">
        <v>63</v>
      </c>
      <c r="N1342" s="1" t="s">
        <v>93</v>
      </c>
      <c r="O1342" s="1" t="s">
        <v>31</v>
      </c>
      <c r="P1342" s="1" t="s">
        <v>58</v>
      </c>
      <c r="Q1342" s="1" t="s">
        <v>45</v>
      </c>
      <c r="R1342" s="1" t="s">
        <v>46</v>
      </c>
      <c r="S1342" s="1" t="s">
        <v>254</v>
      </c>
      <c r="T1342" s="1">
        <v>6</v>
      </c>
      <c r="U1342" s="1" t="str">
        <f t="shared" si="180"/>
        <v>Keep</v>
      </c>
      <c r="V1342" s="1" t="str">
        <f t="shared" si="183"/>
        <v>Ok</v>
      </c>
      <c r="W1342" s="1" t="str">
        <f>IF(Raw_Data!K1342=0,"Missing","Valid")</f>
        <v>Valid</v>
      </c>
      <c r="X1342" s="3" t="str">
        <f t="shared" si="184"/>
        <v>OK</v>
      </c>
      <c r="Y1342" s="1" t="str">
        <f t="shared" si="185"/>
        <v>Ok</v>
      </c>
      <c r="Z1342" s="1" t="str">
        <f t="shared" si="186"/>
        <v>Ok</v>
      </c>
      <c r="AA1342" s="1">
        <f t="shared" si="181"/>
        <v>2000</v>
      </c>
      <c r="AB1342" s="1" t="str">
        <f t="shared" si="187"/>
        <v>ok</v>
      </c>
      <c r="AC1342" s="1" t="str">
        <f t="shared" si="188"/>
        <v>Damaged</v>
      </c>
    </row>
    <row r="1343" spans="1:29" x14ac:dyDescent="0.45">
      <c r="A1343" s="1" t="s">
        <v>1836</v>
      </c>
      <c r="B1343" s="2" cm="1">
        <f t="array" ref="B1343:D1343">DATEVALUE(VLOOKUP(A1343,Raw_Data!A1342:D3342,{2,3,4},0))</f>
        <v>45414</v>
      </c>
      <c r="C1343" s="2">
        <v>45417</v>
      </c>
      <c r="D1343" s="2">
        <v>45416</v>
      </c>
      <c r="E1343" s="1" t="s">
        <v>2532</v>
      </c>
      <c r="F1343" s="1" t="s">
        <v>2609</v>
      </c>
      <c r="G1343" s="1" t="s">
        <v>116</v>
      </c>
      <c r="H1343" s="1" t="s">
        <v>27</v>
      </c>
      <c r="I1343" s="1" t="s">
        <v>55</v>
      </c>
      <c r="J1343" s="1">
        <v>3</v>
      </c>
      <c r="K1343" s="1">
        <v>0</v>
      </c>
      <c r="L1343" s="1">
        <f t="shared" si="182"/>
        <v>0</v>
      </c>
      <c r="M1343" s="1" t="s">
        <v>63</v>
      </c>
      <c r="N1343" s="1" t="s">
        <v>30</v>
      </c>
      <c r="O1343" s="1" t="s">
        <v>79</v>
      </c>
      <c r="P1343" s="1" t="s">
        <v>85</v>
      </c>
      <c r="Q1343" s="1" t="s">
        <v>33</v>
      </c>
      <c r="R1343" s="1" t="s">
        <v>2620</v>
      </c>
      <c r="S1343" s="1" t="s">
        <v>2620</v>
      </c>
      <c r="T1343" s="1">
        <v>-1</v>
      </c>
      <c r="U1343" s="1" t="str">
        <f t="shared" si="180"/>
        <v>Keep</v>
      </c>
      <c r="V1343" s="1" t="str">
        <f t="shared" si="183"/>
        <v>Ok</v>
      </c>
      <c r="W1343" s="1" t="str">
        <f>IF(Raw_Data!K1343=0,"Missing","Valid")</f>
        <v>Missing</v>
      </c>
      <c r="X1343" s="3" t="str">
        <f t="shared" si="184"/>
        <v>Delivery Before Dispatch</v>
      </c>
      <c r="Y1343" s="1" t="str">
        <f t="shared" si="185"/>
        <v>Fix</v>
      </c>
      <c r="Z1343" s="1" t="str">
        <f t="shared" si="186"/>
        <v>Ok</v>
      </c>
      <c r="AA1343" s="1">
        <f t="shared" si="181"/>
        <v>0</v>
      </c>
      <c r="AB1343" s="1" t="str">
        <f t="shared" si="187"/>
        <v>ok</v>
      </c>
      <c r="AC1343" s="1" t="str">
        <f t="shared" si="188"/>
        <v>Not Returned</v>
      </c>
    </row>
    <row r="1344" spans="1:29" x14ac:dyDescent="0.45">
      <c r="A1344" s="1" t="s">
        <v>1837</v>
      </c>
      <c r="B1344" s="2" cm="1">
        <f t="array" ref="B1344:D1344">DATEVALUE(VLOOKUP(A1344,Raw_Data!A1343:D3343,{2,3,4},0))</f>
        <v>45343</v>
      </c>
      <c r="C1344" s="2">
        <v>45343</v>
      </c>
      <c r="D1344" s="2">
        <v>45343</v>
      </c>
      <c r="E1344" s="1" t="s">
        <v>2551</v>
      </c>
      <c r="F1344" s="1" t="s">
        <v>2609</v>
      </c>
      <c r="G1344" s="1" t="s">
        <v>116</v>
      </c>
      <c r="H1344" s="1" t="s">
        <v>71</v>
      </c>
      <c r="I1344" s="1" t="s">
        <v>72</v>
      </c>
      <c r="J1344" s="1">
        <v>-1</v>
      </c>
      <c r="K1344" s="1">
        <v>100</v>
      </c>
      <c r="L1344" s="1">
        <f t="shared" si="182"/>
        <v>-100</v>
      </c>
      <c r="M1344" s="1" t="s">
        <v>2619</v>
      </c>
      <c r="N1344" s="1" t="s">
        <v>57</v>
      </c>
      <c r="O1344" s="1" t="s">
        <v>64</v>
      </c>
      <c r="P1344" s="1" t="s">
        <v>85</v>
      </c>
      <c r="Q1344" s="1" t="s">
        <v>33</v>
      </c>
      <c r="R1344" s="1" t="s">
        <v>34</v>
      </c>
      <c r="S1344" s="1" t="s">
        <v>2620</v>
      </c>
      <c r="T1344" s="1">
        <v>0</v>
      </c>
      <c r="U1344" s="1" t="str">
        <f t="shared" si="180"/>
        <v>Keep</v>
      </c>
      <c r="V1344" s="1" t="str">
        <f t="shared" si="183"/>
        <v>Fix</v>
      </c>
      <c r="W1344" s="1" t="str">
        <f>IF(Raw_Data!K1344=0,"Missing","Valid")</f>
        <v>Valid</v>
      </c>
      <c r="X1344" s="3" t="str">
        <f t="shared" si="184"/>
        <v>OK</v>
      </c>
      <c r="Y1344" s="1" t="str">
        <f t="shared" si="185"/>
        <v>Ok</v>
      </c>
      <c r="Z1344" s="1" t="str">
        <f t="shared" si="186"/>
        <v>Ok</v>
      </c>
      <c r="AA1344" s="1">
        <f t="shared" si="181"/>
        <v>-100</v>
      </c>
      <c r="AB1344" s="1" t="str">
        <f t="shared" si="187"/>
        <v>ok</v>
      </c>
      <c r="AC1344" s="1" t="str">
        <f t="shared" si="188"/>
        <v>Not Returned</v>
      </c>
    </row>
    <row r="1345" spans="1:29" x14ac:dyDescent="0.45">
      <c r="A1345" s="1" t="s">
        <v>1838</v>
      </c>
      <c r="B1345" s="2" cm="1">
        <f t="array" ref="B1345:D1345">DATEVALUE(VLOOKUP(A1345,Raw_Data!A1344:D3344,{2,3,4},0))</f>
        <v>45304</v>
      </c>
      <c r="C1345" s="2">
        <v>45306</v>
      </c>
      <c r="D1345" s="2">
        <v>45309</v>
      </c>
      <c r="E1345" s="1" t="s">
        <v>2527</v>
      </c>
      <c r="F1345" s="1" t="s">
        <v>2606</v>
      </c>
      <c r="G1345" s="1" t="s">
        <v>26</v>
      </c>
      <c r="H1345" s="1" t="s">
        <v>42</v>
      </c>
      <c r="I1345" s="1" t="s">
        <v>43</v>
      </c>
      <c r="J1345" s="1">
        <v>3</v>
      </c>
      <c r="K1345" s="1">
        <v>1000</v>
      </c>
      <c r="L1345" s="1">
        <f t="shared" si="182"/>
        <v>3000</v>
      </c>
      <c r="M1345" s="1" t="s">
        <v>63</v>
      </c>
      <c r="N1345" s="1" t="s">
        <v>30</v>
      </c>
      <c r="O1345" s="1" t="s">
        <v>44</v>
      </c>
      <c r="P1345" s="1" t="s">
        <v>32</v>
      </c>
      <c r="Q1345" s="1" t="s">
        <v>45</v>
      </c>
      <c r="R1345" s="1" t="s">
        <v>2620</v>
      </c>
      <c r="S1345" s="1" t="s">
        <v>2620</v>
      </c>
      <c r="T1345" s="1">
        <v>3</v>
      </c>
      <c r="U1345" s="1" t="str">
        <f t="shared" si="180"/>
        <v>Keep</v>
      </c>
      <c r="V1345" s="1" t="str">
        <f t="shared" si="183"/>
        <v>Ok</v>
      </c>
      <c r="W1345" s="1" t="str">
        <f>IF(Raw_Data!K1345=0,"Missing","Valid")</f>
        <v>Valid</v>
      </c>
      <c r="X1345" s="3" t="str">
        <f t="shared" si="184"/>
        <v>OK</v>
      </c>
      <c r="Y1345" s="1" t="str">
        <f t="shared" si="185"/>
        <v>Ok</v>
      </c>
      <c r="Z1345" s="1" t="str">
        <f t="shared" si="186"/>
        <v>Ok</v>
      </c>
      <c r="AA1345" s="1">
        <f t="shared" si="181"/>
        <v>3000</v>
      </c>
      <c r="AB1345" s="1" t="str">
        <f t="shared" si="187"/>
        <v>ok</v>
      </c>
      <c r="AC1345" s="1" t="str">
        <f t="shared" si="188"/>
        <v>Not Returned</v>
      </c>
    </row>
    <row r="1346" spans="1:29" x14ac:dyDescent="0.45">
      <c r="A1346" s="1" t="s">
        <v>1839</v>
      </c>
      <c r="B1346" s="2" cm="1">
        <f t="array" ref="B1346:D1346">DATEVALUE(VLOOKUP(A1346,Raw_Data!A1345:D3345,{2,3,4},0))</f>
        <v>45357</v>
      </c>
      <c r="C1346" s="2">
        <v>45356</v>
      </c>
      <c r="D1346" s="2">
        <v>45356</v>
      </c>
      <c r="E1346" s="1" t="s">
        <v>2548</v>
      </c>
      <c r="F1346" s="1" t="s">
        <v>2609</v>
      </c>
      <c r="G1346" s="1" t="s">
        <v>116</v>
      </c>
      <c r="H1346" s="1" t="s">
        <v>128</v>
      </c>
      <c r="I1346" s="1" t="s">
        <v>129</v>
      </c>
      <c r="J1346" s="1">
        <v>0</v>
      </c>
      <c r="K1346" s="1">
        <v>100</v>
      </c>
      <c r="L1346" s="1">
        <f t="shared" si="182"/>
        <v>0</v>
      </c>
      <c r="M1346" s="1" t="s">
        <v>63</v>
      </c>
      <c r="N1346" s="1" t="s">
        <v>57</v>
      </c>
      <c r="O1346" s="1" t="s">
        <v>44</v>
      </c>
      <c r="P1346" s="1" t="s">
        <v>58</v>
      </c>
      <c r="Q1346" s="1" t="s">
        <v>33</v>
      </c>
      <c r="R1346" s="1" t="s">
        <v>34</v>
      </c>
      <c r="S1346" s="1" t="s">
        <v>2620</v>
      </c>
      <c r="T1346" s="1">
        <v>0</v>
      </c>
      <c r="U1346" s="1" t="str">
        <f t="shared" ref="U1346:U1409" si="189">IF(COUNTIF(A1346:A3345,A1346)=1,"Keep","Duplicate")</f>
        <v>Keep</v>
      </c>
      <c r="V1346" s="1" t="str">
        <f t="shared" si="183"/>
        <v>Fix</v>
      </c>
      <c r="W1346" s="1" t="str">
        <f>IF(Raw_Data!K1346=0,"Missing","Valid")</f>
        <v>Valid</v>
      </c>
      <c r="X1346" s="3" t="str">
        <f t="shared" si="184"/>
        <v>Dispatch Error</v>
      </c>
      <c r="Y1346" s="1" t="str">
        <f t="shared" si="185"/>
        <v>Ok</v>
      </c>
      <c r="Z1346" s="1" t="str">
        <f t="shared" si="186"/>
        <v>Ok</v>
      </c>
      <c r="AA1346" s="1">
        <f t="shared" ref="AA1346:AA1409" si="190">IF(OR(L1346="",L1346&lt;&gt;J1346*K1346),J1346*K1346,L1346)</f>
        <v>0</v>
      </c>
      <c r="AB1346" s="1" t="str">
        <f t="shared" si="187"/>
        <v>ok</v>
      </c>
      <c r="AC1346" s="1" t="str">
        <f t="shared" si="188"/>
        <v>Not Returned</v>
      </c>
    </row>
    <row r="1347" spans="1:29" x14ac:dyDescent="0.45">
      <c r="A1347" s="1" t="s">
        <v>1840</v>
      </c>
      <c r="B1347" s="2" cm="1">
        <f t="array" ref="B1347:D1347">DATEVALUE(VLOOKUP(A1347,Raw_Data!A1346:D3346,{2,3,4},0))</f>
        <v>45579</v>
      </c>
      <c r="C1347" s="2">
        <v>45582</v>
      </c>
      <c r="D1347" s="2">
        <v>45586</v>
      </c>
      <c r="E1347" s="1" t="s">
        <v>2580</v>
      </c>
      <c r="F1347" s="1" t="s">
        <v>2608</v>
      </c>
      <c r="G1347" s="1" t="s">
        <v>41</v>
      </c>
      <c r="H1347" s="1" t="s">
        <v>128</v>
      </c>
      <c r="I1347" s="1" t="s">
        <v>231</v>
      </c>
      <c r="J1347" s="1">
        <v>1</v>
      </c>
      <c r="K1347" s="1">
        <v>500</v>
      </c>
      <c r="L1347" s="1">
        <f t="shared" ref="L1347:L1410" si="191">J1347*K1347</f>
        <v>500</v>
      </c>
      <c r="M1347" s="1" t="s">
        <v>56</v>
      </c>
      <c r="N1347" s="1" t="s">
        <v>93</v>
      </c>
      <c r="O1347" s="1" t="s">
        <v>79</v>
      </c>
      <c r="P1347" s="1" t="s">
        <v>32</v>
      </c>
      <c r="Q1347" s="1" t="s">
        <v>33</v>
      </c>
      <c r="R1347" s="1" t="s">
        <v>34</v>
      </c>
      <c r="S1347" s="1" t="s">
        <v>2620</v>
      </c>
      <c r="T1347" s="1">
        <v>4</v>
      </c>
      <c r="U1347" s="1" t="str">
        <f t="shared" si="189"/>
        <v>Keep</v>
      </c>
      <c r="V1347" s="1" t="str">
        <f t="shared" ref="V1347:V1410" si="192">IF(J1347&lt;=0,"Fix","Ok")</f>
        <v>Ok</v>
      </c>
      <c r="W1347" s="1" t="str">
        <f>IF(Raw_Data!K1347=0,"Missing","Valid")</f>
        <v>Valid</v>
      </c>
      <c r="X1347" s="3" t="str">
        <f t="shared" ref="X1347:X1410" si="193">IF(C1347&lt;B1347,"Dispatch Error",IF(D1347&lt;B1347,"Delivery Before Order",IF(D1347&lt;C1347,"Delivery Before Dispatch","OK")))</f>
        <v>OK</v>
      </c>
      <c r="Y1347" s="1" t="str">
        <f t="shared" ref="Y1347:Y1410" si="194">IF(K1347&lt;=0,"Fix","Ok")</f>
        <v>Ok</v>
      </c>
      <c r="Z1347" s="1" t="str">
        <f t="shared" ref="Z1347:Z1410" si="195">IF(L1347="","Blank",IF(L1347=J1347*K1347,"Ok","Wrong"))</f>
        <v>Ok</v>
      </c>
      <c r="AA1347" s="1">
        <f t="shared" si="190"/>
        <v>500</v>
      </c>
      <c r="AB1347" s="1" t="str">
        <f t="shared" ref="AB1347:AB1410" si="196">IF(M1347="","Missing","ok")</f>
        <v>ok</v>
      </c>
      <c r="AC1347" s="1" t="str">
        <f t="shared" ref="AC1347:AC1410" si="197">IF(R1347="No","Not Returned",IF(R1347="Yes",IF(S1347="","Unknown",S1347),IF(L1347&lt;0,"Wrong",IF(OR(O1347="Delayed",O1347="In Transit",O1347="On Time"),"Not Returned",""))))</f>
        <v>Not Returned</v>
      </c>
    </row>
    <row r="1348" spans="1:29" x14ac:dyDescent="0.45">
      <c r="A1348" s="1" t="s">
        <v>1841</v>
      </c>
      <c r="B1348" s="2" cm="1">
        <f t="array" ref="B1348:D1348">DATEVALUE(VLOOKUP(A1348,Raw_Data!A1347:D3347,{2,3,4},0))</f>
        <v>45505</v>
      </c>
      <c r="C1348" s="2">
        <v>45506</v>
      </c>
      <c r="D1348" s="2">
        <v>45507</v>
      </c>
      <c r="E1348" s="1" t="s">
        <v>2563</v>
      </c>
      <c r="F1348" s="1" t="s">
        <v>2608</v>
      </c>
      <c r="G1348" s="1" t="s">
        <v>41</v>
      </c>
      <c r="H1348" s="1" t="s">
        <v>128</v>
      </c>
      <c r="I1348" s="1" t="s">
        <v>129</v>
      </c>
      <c r="J1348" s="1">
        <v>-1</v>
      </c>
      <c r="K1348" s="1">
        <v>500</v>
      </c>
      <c r="L1348" s="1">
        <f t="shared" si="191"/>
        <v>-500</v>
      </c>
      <c r="M1348" s="1" t="s">
        <v>56</v>
      </c>
      <c r="N1348" s="1" t="s">
        <v>93</v>
      </c>
      <c r="O1348" s="1" t="s">
        <v>31</v>
      </c>
      <c r="P1348" s="1" t="s">
        <v>85</v>
      </c>
      <c r="Q1348" s="1" t="s">
        <v>45</v>
      </c>
      <c r="R1348" s="1" t="s">
        <v>46</v>
      </c>
      <c r="S1348" s="1" t="s">
        <v>254</v>
      </c>
      <c r="T1348" s="1">
        <v>1</v>
      </c>
      <c r="U1348" s="1" t="str">
        <f t="shared" si="189"/>
        <v>Keep</v>
      </c>
      <c r="V1348" s="1" t="str">
        <f t="shared" si="192"/>
        <v>Fix</v>
      </c>
      <c r="W1348" s="1" t="str">
        <f>IF(Raw_Data!K1348=0,"Missing","Valid")</f>
        <v>Valid</v>
      </c>
      <c r="X1348" s="3" t="str">
        <f t="shared" si="193"/>
        <v>OK</v>
      </c>
      <c r="Y1348" s="1" t="str">
        <f t="shared" si="194"/>
        <v>Ok</v>
      </c>
      <c r="Z1348" s="1" t="str">
        <f t="shared" si="195"/>
        <v>Ok</v>
      </c>
      <c r="AA1348" s="1">
        <f t="shared" si="190"/>
        <v>-500</v>
      </c>
      <c r="AB1348" s="1" t="str">
        <f t="shared" si="196"/>
        <v>ok</v>
      </c>
      <c r="AC1348" s="1" t="str">
        <f t="shared" si="197"/>
        <v>Damaged</v>
      </c>
    </row>
    <row r="1349" spans="1:29" x14ac:dyDescent="0.45">
      <c r="A1349" s="1" t="s">
        <v>1842</v>
      </c>
      <c r="B1349" s="2" cm="1">
        <f t="array" ref="B1349:D1349">DATEVALUE(VLOOKUP(A1349,Raw_Data!A1348:D3348,{2,3,4},0))</f>
        <v>45579</v>
      </c>
      <c r="C1349" s="2">
        <v>45582</v>
      </c>
      <c r="D1349" s="2">
        <v>45584</v>
      </c>
      <c r="E1349" s="1" t="s">
        <v>2530</v>
      </c>
      <c r="F1349" s="1" t="s">
        <v>2606</v>
      </c>
      <c r="G1349" s="1" t="s">
        <v>26</v>
      </c>
      <c r="H1349" s="1" t="s">
        <v>71</v>
      </c>
      <c r="I1349" s="1" t="s">
        <v>72</v>
      </c>
      <c r="J1349" s="1">
        <v>2</v>
      </c>
      <c r="K1349" s="1">
        <v>100</v>
      </c>
      <c r="L1349" s="1">
        <f t="shared" si="191"/>
        <v>200</v>
      </c>
      <c r="M1349" s="1" t="s">
        <v>63</v>
      </c>
      <c r="N1349" s="1" t="s">
        <v>57</v>
      </c>
      <c r="O1349" s="1" t="s">
        <v>44</v>
      </c>
      <c r="P1349" s="1" t="s">
        <v>85</v>
      </c>
      <c r="Q1349" s="1" t="s">
        <v>45</v>
      </c>
      <c r="R1349" s="1" t="s">
        <v>34</v>
      </c>
      <c r="S1349" s="1" t="s">
        <v>2620</v>
      </c>
      <c r="T1349" s="1">
        <v>2</v>
      </c>
      <c r="U1349" s="1" t="str">
        <f t="shared" si="189"/>
        <v>Keep</v>
      </c>
      <c r="V1349" s="1" t="str">
        <f t="shared" si="192"/>
        <v>Ok</v>
      </c>
      <c r="W1349" s="1" t="str">
        <f>IF(Raw_Data!K1349=0,"Missing","Valid")</f>
        <v>Valid</v>
      </c>
      <c r="X1349" s="3" t="str">
        <f t="shared" si="193"/>
        <v>OK</v>
      </c>
      <c r="Y1349" s="1" t="str">
        <f t="shared" si="194"/>
        <v>Ok</v>
      </c>
      <c r="Z1349" s="1" t="str">
        <f t="shared" si="195"/>
        <v>Ok</v>
      </c>
      <c r="AA1349" s="1">
        <f t="shared" si="190"/>
        <v>200</v>
      </c>
      <c r="AB1349" s="1" t="str">
        <f t="shared" si="196"/>
        <v>ok</v>
      </c>
      <c r="AC1349" s="1" t="str">
        <f t="shared" si="197"/>
        <v>Not Returned</v>
      </c>
    </row>
    <row r="1350" spans="1:29" x14ac:dyDescent="0.45">
      <c r="A1350" s="1" t="s">
        <v>1843</v>
      </c>
      <c r="B1350" s="2" cm="1">
        <f t="array" ref="B1350:D1350">DATEVALUE(VLOOKUP(A1350,Raw_Data!A1349:D3349,{2,3,4},0))</f>
        <v>45487</v>
      </c>
      <c r="C1350" s="2">
        <v>45485</v>
      </c>
      <c r="D1350" s="2">
        <v>45490</v>
      </c>
      <c r="E1350" s="1" t="s">
        <v>2530</v>
      </c>
      <c r="F1350" s="1" t="s">
        <v>168</v>
      </c>
      <c r="G1350" s="1" t="s">
        <v>41</v>
      </c>
      <c r="H1350" s="1" t="s">
        <v>27</v>
      </c>
      <c r="I1350" s="1" t="s">
        <v>28</v>
      </c>
      <c r="J1350" s="1">
        <v>1</v>
      </c>
      <c r="K1350" s="1">
        <v>2000</v>
      </c>
      <c r="L1350" s="1">
        <f t="shared" si="191"/>
        <v>2000</v>
      </c>
      <c r="M1350" s="1" t="s">
        <v>63</v>
      </c>
      <c r="N1350" s="1" t="s">
        <v>93</v>
      </c>
      <c r="O1350" s="1" t="s">
        <v>31</v>
      </c>
      <c r="P1350" s="1" t="s">
        <v>32</v>
      </c>
      <c r="Q1350" s="1" t="s">
        <v>45</v>
      </c>
      <c r="R1350" s="1" t="s">
        <v>2620</v>
      </c>
      <c r="S1350" s="1" t="s">
        <v>2620</v>
      </c>
      <c r="T1350" s="1">
        <v>5</v>
      </c>
      <c r="U1350" s="1" t="str">
        <f t="shared" si="189"/>
        <v>Keep</v>
      </c>
      <c r="V1350" s="1" t="str">
        <f t="shared" si="192"/>
        <v>Ok</v>
      </c>
      <c r="W1350" s="1" t="str">
        <f>IF(Raw_Data!K1350=0,"Missing","Valid")</f>
        <v>Valid</v>
      </c>
      <c r="X1350" s="3" t="str">
        <f t="shared" si="193"/>
        <v>Dispatch Error</v>
      </c>
      <c r="Y1350" s="1" t="str">
        <f t="shared" si="194"/>
        <v>Ok</v>
      </c>
      <c r="Z1350" s="1" t="str">
        <f t="shared" si="195"/>
        <v>Ok</v>
      </c>
      <c r="AA1350" s="1">
        <f t="shared" si="190"/>
        <v>2000</v>
      </c>
      <c r="AB1350" s="1" t="str">
        <f t="shared" si="196"/>
        <v>ok</v>
      </c>
      <c r="AC1350" s="1" t="str">
        <f t="shared" si="197"/>
        <v>Not Returned</v>
      </c>
    </row>
    <row r="1351" spans="1:29" x14ac:dyDescent="0.45">
      <c r="A1351" s="1" t="s">
        <v>1844</v>
      </c>
      <c r="B1351" s="2" cm="1">
        <f t="array" ref="B1351:D1351">DATEVALUE(VLOOKUP(A1351,Raw_Data!A1350:D3350,{2,3,4},0))</f>
        <v>45295</v>
      </c>
      <c r="C1351" s="2">
        <v>45296</v>
      </c>
      <c r="D1351" s="2">
        <v>45297</v>
      </c>
      <c r="E1351" s="1" t="s">
        <v>2566</v>
      </c>
      <c r="F1351" s="1" t="s">
        <v>2606</v>
      </c>
      <c r="G1351" s="1" t="s">
        <v>26</v>
      </c>
      <c r="H1351" s="1" t="s">
        <v>27</v>
      </c>
      <c r="I1351" s="1" t="s">
        <v>84</v>
      </c>
      <c r="J1351" s="1">
        <v>2</v>
      </c>
      <c r="K1351" s="1">
        <v>1000</v>
      </c>
      <c r="L1351" s="1">
        <f t="shared" si="191"/>
        <v>2000</v>
      </c>
      <c r="M1351" s="1" t="s">
        <v>29</v>
      </c>
      <c r="N1351" s="1" t="s">
        <v>57</v>
      </c>
      <c r="O1351" s="1" t="s">
        <v>31</v>
      </c>
      <c r="P1351" s="1" t="s">
        <v>58</v>
      </c>
      <c r="Q1351" s="1" t="s">
        <v>33</v>
      </c>
      <c r="R1351" s="1" t="s">
        <v>34</v>
      </c>
      <c r="S1351" s="1" t="s">
        <v>2620</v>
      </c>
      <c r="T1351" s="1">
        <v>1</v>
      </c>
      <c r="U1351" s="1" t="str">
        <f t="shared" si="189"/>
        <v>Keep</v>
      </c>
      <c r="V1351" s="1" t="str">
        <f t="shared" si="192"/>
        <v>Ok</v>
      </c>
      <c r="W1351" s="1" t="str">
        <f>IF(Raw_Data!K1351=0,"Missing","Valid")</f>
        <v>Valid</v>
      </c>
      <c r="X1351" s="3" t="str">
        <f t="shared" si="193"/>
        <v>OK</v>
      </c>
      <c r="Y1351" s="1" t="str">
        <f t="shared" si="194"/>
        <v>Ok</v>
      </c>
      <c r="Z1351" s="1" t="str">
        <f t="shared" si="195"/>
        <v>Ok</v>
      </c>
      <c r="AA1351" s="1">
        <f t="shared" si="190"/>
        <v>2000</v>
      </c>
      <c r="AB1351" s="1" t="str">
        <f t="shared" si="196"/>
        <v>ok</v>
      </c>
      <c r="AC1351" s="1" t="str">
        <f t="shared" si="197"/>
        <v>Not Returned</v>
      </c>
    </row>
    <row r="1352" spans="1:29" x14ac:dyDescent="0.45">
      <c r="A1352" s="1" t="s">
        <v>1845</v>
      </c>
      <c r="B1352" s="2" cm="1">
        <f t="array" ref="B1352:D1352">DATEVALUE(VLOOKUP(A1352,Raw_Data!A1351:D3351,{2,3,4},0))</f>
        <v>45573</v>
      </c>
      <c r="C1352" s="2">
        <v>45571</v>
      </c>
      <c r="D1352" s="2">
        <v>45573</v>
      </c>
      <c r="E1352" s="1" t="s">
        <v>2542</v>
      </c>
      <c r="F1352" s="1" t="s">
        <v>2609</v>
      </c>
      <c r="G1352" s="1" t="s">
        <v>116</v>
      </c>
      <c r="H1352" s="1" t="s">
        <v>27</v>
      </c>
      <c r="I1352" s="1" t="s">
        <v>55</v>
      </c>
      <c r="J1352" s="1">
        <v>2</v>
      </c>
      <c r="K1352" s="1">
        <v>2000</v>
      </c>
      <c r="L1352" s="1">
        <f t="shared" si="191"/>
        <v>4000</v>
      </c>
      <c r="M1352" s="1" t="s">
        <v>29</v>
      </c>
      <c r="N1352" s="1" t="s">
        <v>30</v>
      </c>
      <c r="O1352" s="1" t="s">
        <v>31</v>
      </c>
      <c r="P1352" s="1" t="s">
        <v>58</v>
      </c>
      <c r="Q1352" s="1" t="s">
        <v>45</v>
      </c>
      <c r="R1352" s="1" t="s">
        <v>2620</v>
      </c>
      <c r="S1352" s="1" t="s">
        <v>2620</v>
      </c>
      <c r="T1352" s="1">
        <v>2</v>
      </c>
      <c r="U1352" s="1" t="str">
        <f t="shared" si="189"/>
        <v>Keep</v>
      </c>
      <c r="V1352" s="1" t="str">
        <f t="shared" si="192"/>
        <v>Ok</v>
      </c>
      <c r="W1352" s="1" t="str">
        <f>IF(Raw_Data!K1352=0,"Missing","Valid")</f>
        <v>Valid</v>
      </c>
      <c r="X1352" s="3" t="str">
        <f t="shared" si="193"/>
        <v>Dispatch Error</v>
      </c>
      <c r="Y1352" s="1" t="str">
        <f t="shared" si="194"/>
        <v>Ok</v>
      </c>
      <c r="Z1352" s="1" t="str">
        <f t="shared" si="195"/>
        <v>Ok</v>
      </c>
      <c r="AA1352" s="1">
        <f t="shared" si="190"/>
        <v>4000</v>
      </c>
      <c r="AB1352" s="1" t="str">
        <f t="shared" si="196"/>
        <v>ok</v>
      </c>
      <c r="AC1352" s="1" t="str">
        <f t="shared" si="197"/>
        <v>Not Returned</v>
      </c>
    </row>
    <row r="1353" spans="1:29" x14ac:dyDescent="0.45">
      <c r="A1353" s="1" t="s">
        <v>1846</v>
      </c>
      <c r="B1353" s="2" cm="1">
        <f t="array" ref="B1353:D1353">DATEVALUE(VLOOKUP(A1353,Raw_Data!A1352:D3352,{2,3,4},0))</f>
        <v>45598</v>
      </c>
      <c r="C1353" s="2">
        <v>45601</v>
      </c>
      <c r="D1353" s="2">
        <v>45608</v>
      </c>
      <c r="E1353" s="1" t="s">
        <v>2570</v>
      </c>
      <c r="F1353" s="1" t="s">
        <v>69</v>
      </c>
      <c r="G1353" s="1" t="s">
        <v>70</v>
      </c>
      <c r="H1353" s="1" t="s">
        <v>128</v>
      </c>
      <c r="I1353" s="1" t="s">
        <v>129</v>
      </c>
      <c r="J1353" s="1">
        <v>2</v>
      </c>
      <c r="K1353" s="1">
        <v>0</v>
      </c>
      <c r="L1353" s="1">
        <f t="shared" si="191"/>
        <v>0</v>
      </c>
      <c r="M1353" s="1" t="s">
        <v>63</v>
      </c>
      <c r="N1353" s="1" t="s">
        <v>57</v>
      </c>
      <c r="O1353" s="1" t="s">
        <v>64</v>
      </c>
      <c r="P1353" s="1" t="s">
        <v>58</v>
      </c>
      <c r="Q1353" s="1" t="s">
        <v>45</v>
      </c>
      <c r="R1353" s="1" t="s">
        <v>34</v>
      </c>
      <c r="S1353" s="1" t="s">
        <v>2620</v>
      </c>
      <c r="T1353" s="1">
        <v>7</v>
      </c>
      <c r="U1353" s="1" t="str">
        <f t="shared" si="189"/>
        <v>Keep</v>
      </c>
      <c r="V1353" s="1" t="str">
        <f t="shared" si="192"/>
        <v>Ok</v>
      </c>
      <c r="W1353" s="1" t="str">
        <f>IF(Raw_Data!K1353=0,"Missing","Valid")</f>
        <v>Missing</v>
      </c>
      <c r="X1353" s="3" t="str">
        <f t="shared" si="193"/>
        <v>OK</v>
      </c>
      <c r="Y1353" s="1" t="str">
        <f t="shared" si="194"/>
        <v>Fix</v>
      </c>
      <c r="Z1353" s="1" t="str">
        <f t="shared" si="195"/>
        <v>Ok</v>
      </c>
      <c r="AA1353" s="1">
        <f t="shared" si="190"/>
        <v>0</v>
      </c>
      <c r="AB1353" s="1" t="str">
        <f t="shared" si="196"/>
        <v>ok</v>
      </c>
      <c r="AC1353" s="1" t="str">
        <f t="shared" si="197"/>
        <v>Not Returned</v>
      </c>
    </row>
    <row r="1354" spans="1:29" x14ac:dyDescent="0.45">
      <c r="A1354" s="1" t="s">
        <v>1847</v>
      </c>
      <c r="B1354" s="2" cm="1">
        <f t="array" ref="B1354:D1354">DATEVALUE(VLOOKUP(A1354,Raw_Data!A1353:D3353,{2,3,4},0))</f>
        <v>45376</v>
      </c>
      <c r="C1354" s="2">
        <v>45375</v>
      </c>
      <c r="D1354" s="2">
        <v>45381</v>
      </c>
      <c r="E1354" s="1" t="s">
        <v>2590</v>
      </c>
      <c r="F1354" s="1" t="s">
        <v>2606</v>
      </c>
      <c r="G1354" s="1" t="s">
        <v>26</v>
      </c>
      <c r="H1354" s="1" t="s">
        <v>128</v>
      </c>
      <c r="I1354" s="1" t="s">
        <v>129</v>
      </c>
      <c r="J1354" s="1">
        <v>0</v>
      </c>
      <c r="K1354" s="1">
        <v>500</v>
      </c>
      <c r="L1354" s="1">
        <f t="shared" si="191"/>
        <v>0</v>
      </c>
      <c r="M1354" s="1" t="s">
        <v>63</v>
      </c>
      <c r="N1354" s="1" t="s">
        <v>57</v>
      </c>
      <c r="O1354" s="1" t="s">
        <v>64</v>
      </c>
      <c r="P1354" s="1" t="s">
        <v>85</v>
      </c>
      <c r="Q1354" s="1" t="s">
        <v>45</v>
      </c>
      <c r="R1354" s="1" t="s">
        <v>46</v>
      </c>
      <c r="S1354" s="1" t="s">
        <v>2621</v>
      </c>
      <c r="T1354" s="1">
        <v>6</v>
      </c>
      <c r="U1354" s="1" t="str">
        <f t="shared" si="189"/>
        <v>Keep</v>
      </c>
      <c r="V1354" s="1" t="str">
        <f t="shared" si="192"/>
        <v>Fix</v>
      </c>
      <c r="W1354" s="1" t="str">
        <f>IF(Raw_Data!K1354=0,"Missing","Valid")</f>
        <v>Valid</v>
      </c>
      <c r="X1354" s="3" t="str">
        <f t="shared" si="193"/>
        <v>Dispatch Error</v>
      </c>
      <c r="Y1354" s="1" t="str">
        <f t="shared" si="194"/>
        <v>Ok</v>
      </c>
      <c r="Z1354" s="1" t="str">
        <f t="shared" si="195"/>
        <v>Ok</v>
      </c>
      <c r="AA1354" s="1">
        <f t="shared" si="190"/>
        <v>0</v>
      </c>
      <c r="AB1354" s="1" t="str">
        <f t="shared" si="196"/>
        <v>ok</v>
      </c>
      <c r="AC1354" s="1" t="str">
        <f t="shared" si="197"/>
        <v>Unknwon</v>
      </c>
    </row>
    <row r="1355" spans="1:29" x14ac:dyDescent="0.45">
      <c r="A1355" s="1" t="s">
        <v>1848</v>
      </c>
      <c r="B1355" s="2" cm="1">
        <f t="array" ref="B1355:D1355">DATEVALUE(VLOOKUP(A1355,Raw_Data!A1354:D3354,{2,3,4},0))</f>
        <v>45589</v>
      </c>
      <c r="C1355" s="2">
        <v>45590</v>
      </c>
      <c r="D1355" s="2">
        <v>45589</v>
      </c>
      <c r="E1355" s="1" t="s">
        <v>2533</v>
      </c>
      <c r="F1355" s="1" t="s">
        <v>53</v>
      </c>
      <c r="G1355" s="1" t="s">
        <v>54</v>
      </c>
      <c r="H1355" s="1" t="s">
        <v>128</v>
      </c>
      <c r="I1355" s="1" t="s">
        <v>129</v>
      </c>
      <c r="J1355" s="1">
        <v>3</v>
      </c>
      <c r="K1355" s="1">
        <v>2000</v>
      </c>
      <c r="L1355" s="1">
        <f t="shared" si="191"/>
        <v>6000</v>
      </c>
      <c r="M1355" s="1" t="s">
        <v>56</v>
      </c>
      <c r="N1355" s="1" t="s">
        <v>30</v>
      </c>
      <c r="O1355" s="1" t="s">
        <v>64</v>
      </c>
      <c r="P1355" s="1" t="s">
        <v>58</v>
      </c>
      <c r="Q1355" s="1" t="s">
        <v>33</v>
      </c>
      <c r="R1355" s="1" t="s">
        <v>34</v>
      </c>
      <c r="S1355" s="1" t="s">
        <v>2620</v>
      </c>
      <c r="T1355" s="1">
        <v>-1</v>
      </c>
      <c r="U1355" s="1" t="str">
        <f t="shared" si="189"/>
        <v>Keep</v>
      </c>
      <c r="V1355" s="1" t="str">
        <f t="shared" si="192"/>
        <v>Ok</v>
      </c>
      <c r="W1355" s="1" t="str">
        <f>IF(Raw_Data!K1355=0,"Missing","Valid")</f>
        <v>Valid</v>
      </c>
      <c r="X1355" s="3" t="str">
        <f t="shared" si="193"/>
        <v>Delivery Before Dispatch</v>
      </c>
      <c r="Y1355" s="1" t="str">
        <f t="shared" si="194"/>
        <v>Ok</v>
      </c>
      <c r="Z1355" s="1" t="str">
        <f t="shared" si="195"/>
        <v>Ok</v>
      </c>
      <c r="AA1355" s="1">
        <f t="shared" si="190"/>
        <v>6000</v>
      </c>
      <c r="AB1355" s="1" t="str">
        <f t="shared" si="196"/>
        <v>ok</v>
      </c>
      <c r="AC1355" s="1" t="str">
        <f t="shared" si="197"/>
        <v>Not Returned</v>
      </c>
    </row>
    <row r="1356" spans="1:29" x14ac:dyDescent="0.45">
      <c r="A1356" s="1" t="s">
        <v>1849</v>
      </c>
      <c r="B1356" s="2" cm="1">
        <f t="array" ref="B1356:D1356">DATEVALUE(VLOOKUP(A1356,Raw_Data!A1355:D3355,{2,3,4},0))</f>
        <v>45393</v>
      </c>
      <c r="C1356" s="2">
        <v>45394</v>
      </c>
      <c r="D1356" s="2">
        <v>45398</v>
      </c>
      <c r="E1356" s="1" t="s">
        <v>2569</v>
      </c>
      <c r="F1356" s="1" t="s">
        <v>53</v>
      </c>
      <c r="G1356" s="1" t="s">
        <v>54</v>
      </c>
      <c r="H1356" s="1" t="s">
        <v>42</v>
      </c>
      <c r="I1356" s="1" t="s">
        <v>78</v>
      </c>
      <c r="J1356" s="1">
        <v>-1</v>
      </c>
      <c r="K1356" s="1">
        <v>500</v>
      </c>
      <c r="L1356" s="1">
        <f t="shared" si="191"/>
        <v>-500</v>
      </c>
      <c r="M1356" s="1" t="s">
        <v>2619</v>
      </c>
      <c r="N1356" s="1" t="s">
        <v>30</v>
      </c>
      <c r="O1356" s="1" t="s">
        <v>79</v>
      </c>
      <c r="P1356" s="1" t="s">
        <v>32</v>
      </c>
      <c r="Q1356" s="1" t="s">
        <v>45</v>
      </c>
      <c r="R1356" s="1" t="s">
        <v>34</v>
      </c>
      <c r="S1356" s="1" t="s">
        <v>2620</v>
      </c>
      <c r="T1356" s="1">
        <v>4</v>
      </c>
      <c r="U1356" s="1" t="str">
        <f t="shared" si="189"/>
        <v>Keep</v>
      </c>
      <c r="V1356" s="1" t="str">
        <f t="shared" si="192"/>
        <v>Fix</v>
      </c>
      <c r="W1356" s="1" t="str">
        <f>IF(Raw_Data!K1356=0,"Missing","Valid")</f>
        <v>Valid</v>
      </c>
      <c r="X1356" s="3" t="str">
        <f t="shared" si="193"/>
        <v>OK</v>
      </c>
      <c r="Y1356" s="1" t="str">
        <f t="shared" si="194"/>
        <v>Ok</v>
      </c>
      <c r="Z1356" s="1" t="str">
        <f t="shared" si="195"/>
        <v>Ok</v>
      </c>
      <c r="AA1356" s="1">
        <f t="shared" si="190"/>
        <v>-500</v>
      </c>
      <c r="AB1356" s="1" t="str">
        <f t="shared" si="196"/>
        <v>ok</v>
      </c>
      <c r="AC1356" s="1" t="str">
        <f t="shared" si="197"/>
        <v>Not Returned</v>
      </c>
    </row>
    <row r="1357" spans="1:29" x14ac:dyDescent="0.45">
      <c r="A1357" s="1" t="s">
        <v>1850</v>
      </c>
      <c r="B1357" s="2" cm="1">
        <f t="array" ref="B1357:D1357">DATEVALUE(VLOOKUP(A1357,Raw_Data!A1356:D3356,{2,3,4},0))</f>
        <v>45525</v>
      </c>
      <c r="C1357" s="2">
        <v>45523</v>
      </c>
      <c r="D1357" s="2">
        <v>45530</v>
      </c>
      <c r="E1357" s="1" t="s">
        <v>2527</v>
      </c>
      <c r="F1357" s="1" t="s">
        <v>2607</v>
      </c>
      <c r="G1357" s="1" t="s">
        <v>41</v>
      </c>
      <c r="H1357" s="1" t="s">
        <v>42</v>
      </c>
      <c r="I1357" s="1" t="s">
        <v>122</v>
      </c>
      <c r="J1357" s="1">
        <v>2</v>
      </c>
      <c r="K1357" s="1">
        <v>1000</v>
      </c>
      <c r="L1357" s="1">
        <f t="shared" si="191"/>
        <v>2000</v>
      </c>
      <c r="M1357" s="1" t="s">
        <v>2619</v>
      </c>
      <c r="N1357" s="1" t="s">
        <v>93</v>
      </c>
      <c r="O1357" s="1" t="s">
        <v>31</v>
      </c>
      <c r="P1357" s="1" t="s">
        <v>32</v>
      </c>
      <c r="Q1357" s="1" t="s">
        <v>45</v>
      </c>
      <c r="R1357" s="1" t="s">
        <v>2620</v>
      </c>
      <c r="S1357" s="1" t="s">
        <v>2620</v>
      </c>
      <c r="T1357" s="1">
        <v>7</v>
      </c>
      <c r="U1357" s="1" t="str">
        <f t="shared" si="189"/>
        <v>Keep</v>
      </c>
      <c r="V1357" s="1" t="str">
        <f t="shared" si="192"/>
        <v>Ok</v>
      </c>
      <c r="W1357" s="1" t="str">
        <f>IF(Raw_Data!K1357=0,"Missing","Valid")</f>
        <v>Valid</v>
      </c>
      <c r="X1357" s="3" t="str">
        <f t="shared" si="193"/>
        <v>Dispatch Error</v>
      </c>
      <c r="Y1357" s="1" t="str">
        <f t="shared" si="194"/>
        <v>Ok</v>
      </c>
      <c r="Z1357" s="1" t="str">
        <f t="shared" si="195"/>
        <v>Ok</v>
      </c>
      <c r="AA1357" s="1">
        <f t="shared" si="190"/>
        <v>2000</v>
      </c>
      <c r="AB1357" s="1" t="str">
        <f t="shared" si="196"/>
        <v>ok</v>
      </c>
      <c r="AC1357" s="1" t="str">
        <f t="shared" si="197"/>
        <v>Not Returned</v>
      </c>
    </row>
    <row r="1358" spans="1:29" x14ac:dyDescent="0.45">
      <c r="A1358" s="1" t="s">
        <v>1851</v>
      </c>
      <c r="B1358" s="2" cm="1">
        <f t="array" ref="B1358:D1358">DATEVALUE(VLOOKUP(A1358,Raw_Data!A1357:D3357,{2,3,4},0))</f>
        <v>45387</v>
      </c>
      <c r="C1358" s="2">
        <v>45386</v>
      </c>
      <c r="D1358" s="2">
        <v>45387</v>
      </c>
      <c r="E1358" s="1" t="s">
        <v>2552</v>
      </c>
      <c r="F1358" s="1" t="s">
        <v>2609</v>
      </c>
      <c r="G1358" s="1" t="s">
        <v>116</v>
      </c>
      <c r="H1358" s="1" t="s">
        <v>27</v>
      </c>
      <c r="I1358" s="1" t="s">
        <v>28</v>
      </c>
      <c r="J1358" s="1">
        <v>0</v>
      </c>
      <c r="K1358" s="1">
        <v>2000</v>
      </c>
      <c r="L1358" s="1">
        <f t="shared" si="191"/>
        <v>0</v>
      </c>
      <c r="M1358" s="1" t="s">
        <v>2619</v>
      </c>
      <c r="N1358" s="1" t="s">
        <v>57</v>
      </c>
      <c r="O1358" s="1" t="s">
        <v>44</v>
      </c>
      <c r="P1358" s="1" t="s">
        <v>58</v>
      </c>
      <c r="Q1358" s="1" t="s">
        <v>45</v>
      </c>
      <c r="R1358" s="1" t="s">
        <v>2620</v>
      </c>
      <c r="S1358" s="1" t="s">
        <v>2620</v>
      </c>
      <c r="T1358" s="1">
        <v>1</v>
      </c>
      <c r="U1358" s="1" t="str">
        <f t="shared" si="189"/>
        <v>Keep</v>
      </c>
      <c r="V1358" s="1" t="str">
        <f t="shared" si="192"/>
        <v>Fix</v>
      </c>
      <c r="W1358" s="1" t="str">
        <f>IF(Raw_Data!K1358=0,"Missing","Valid")</f>
        <v>Valid</v>
      </c>
      <c r="X1358" s="3" t="str">
        <f t="shared" si="193"/>
        <v>Dispatch Error</v>
      </c>
      <c r="Y1358" s="1" t="str">
        <f t="shared" si="194"/>
        <v>Ok</v>
      </c>
      <c r="Z1358" s="1" t="str">
        <f t="shared" si="195"/>
        <v>Ok</v>
      </c>
      <c r="AA1358" s="1">
        <f t="shared" si="190"/>
        <v>0</v>
      </c>
      <c r="AB1358" s="1" t="str">
        <f t="shared" si="196"/>
        <v>ok</v>
      </c>
      <c r="AC1358" s="1" t="str">
        <f t="shared" si="197"/>
        <v>Not Returned</v>
      </c>
    </row>
    <row r="1359" spans="1:29" x14ac:dyDescent="0.45">
      <c r="A1359" s="1" t="s">
        <v>1852</v>
      </c>
      <c r="B1359" s="2" cm="1">
        <f t="array" ref="B1359:D1359">DATEVALUE(VLOOKUP(A1359,Raw_Data!A1358:D3358,{2,3,4},0))</f>
        <v>45642</v>
      </c>
      <c r="C1359" s="2">
        <v>45645</v>
      </c>
      <c r="D1359" s="2">
        <v>45650</v>
      </c>
      <c r="E1359" s="1" t="s">
        <v>2576</v>
      </c>
      <c r="F1359" s="1" t="s">
        <v>2607</v>
      </c>
      <c r="G1359" s="1" t="s">
        <v>41</v>
      </c>
      <c r="H1359" s="1" t="s">
        <v>128</v>
      </c>
      <c r="I1359" s="1" t="s">
        <v>129</v>
      </c>
      <c r="J1359" s="1">
        <v>-1</v>
      </c>
      <c r="K1359" s="1">
        <v>2000</v>
      </c>
      <c r="L1359" s="1">
        <f t="shared" si="191"/>
        <v>-2000</v>
      </c>
      <c r="M1359" s="1" t="s">
        <v>56</v>
      </c>
      <c r="N1359" s="1" t="s">
        <v>57</v>
      </c>
      <c r="O1359" s="1" t="s">
        <v>79</v>
      </c>
      <c r="P1359" s="1" t="s">
        <v>58</v>
      </c>
      <c r="Q1359" s="1" t="s">
        <v>33</v>
      </c>
      <c r="R1359" s="1" t="s">
        <v>2620</v>
      </c>
      <c r="S1359" s="1" t="s">
        <v>2620</v>
      </c>
      <c r="T1359" s="1">
        <v>5</v>
      </c>
      <c r="U1359" s="1" t="str">
        <f t="shared" si="189"/>
        <v>Keep</v>
      </c>
      <c r="V1359" s="1" t="str">
        <f t="shared" si="192"/>
        <v>Fix</v>
      </c>
      <c r="W1359" s="1" t="str">
        <f>IF(Raw_Data!K1359=0,"Missing","Valid")</f>
        <v>Valid</v>
      </c>
      <c r="X1359" s="3" t="str">
        <f t="shared" si="193"/>
        <v>OK</v>
      </c>
      <c r="Y1359" s="1" t="str">
        <f t="shared" si="194"/>
        <v>Ok</v>
      </c>
      <c r="Z1359" s="1" t="str">
        <f t="shared" si="195"/>
        <v>Ok</v>
      </c>
      <c r="AA1359" s="1">
        <f t="shared" si="190"/>
        <v>-2000</v>
      </c>
      <c r="AB1359" s="1" t="str">
        <f t="shared" si="196"/>
        <v>ok</v>
      </c>
      <c r="AC1359" s="1" t="str">
        <f t="shared" si="197"/>
        <v>Wrong</v>
      </c>
    </row>
    <row r="1360" spans="1:29" x14ac:dyDescent="0.45">
      <c r="A1360" s="1" t="s">
        <v>1853</v>
      </c>
      <c r="B1360" s="2" cm="1">
        <f t="array" ref="B1360:D1360">DATEVALUE(VLOOKUP(A1360,Raw_Data!A1359:D3359,{2,3,4},0))</f>
        <v>45620</v>
      </c>
      <c r="C1360" s="2">
        <v>45618</v>
      </c>
      <c r="D1360" s="2">
        <v>45618</v>
      </c>
      <c r="E1360" s="1" t="s">
        <v>2534</v>
      </c>
      <c r="F1360" s="1" t="s">
        <v>69</v>
      </c>
      <c r="G1360" s="1" t="s">
        <v>70</v>
      </c>
      <c r="H1360" s="1" t="s">
        <v>42</v>
      </c>
      <c r="I1360" s="1" t="s">
        <v>43</v>
      </c>
      <c r="J1360" s="1">
        <v>1</v>
      </c>
      <c r="K1360" s="1">
        <v>500</v>
      </c>
      <c r="L1360" s="1">
        <f t="shared" si="191"/>
        <v>500</v>
      </c>
      <c r="M1360" s="1" t="s">
        <v>56</v>
      </c>
      <c r="N1360" s="1" t="s">
        <v>30</v>
      </c>
      <c r="O1360" s="1" t="s">
        <v>64</v>
      </c>
      <c r="P1360" s="1" t="s">
        <v>32</v>
      </c>
      <c r="Q1360" s="1" t="s">
        <v>45</v>
      </c>
      <c r="R1360" s="1" t="s">
        <v>34</v>
      </c>
      <c r="S1360" s="1" t="s">
        <v>2620</v>
      </c>
      <c r="T1360" s="1">
        <v>0</v>
      </c>
      <c r="U1360" s="1" t="str">
        <f t="shared" si="189"/>
        <v>Keep</v>
      </c>
      <c r="V1360" s="1" t="str">
        <f t="shared" si="192"/>
        <v>Ok</v>
      </c>
      <c r="W1360" s="1" t="str">
        <f>IF(Raw_Data!K1360=0,"Missing","Valid")</f>
        <v>Valid</v>
      </c>
      <c r="X1360" s="3" t="str">
        <f t="shared" si="193"/>
        <v>Dispatch Error</v>
      </c>
      <c r="Y1360" s="1" t="str">
        <f t="shared" si="194"/>
        <v>Ok</v>
      </c>
      <c r="Z1360" s="1" t="str">
        <f t="shared" si="195"/>
        <v>Ok</v>
      </c>
      <c r="AA1360" s="1">
        <f t="shared" si="190"/>
        <v>500</v>
      </c>
      <c r="AB1360" s="1" t="str">
        <f t="shared" si="196"/>
        <v>ok</v>
      </c>
      <c r="AC1360" s="1" t="str">
        <f t="shared" si="197"/>
        <v>Not Returned</v>
      </c>
    </row>
    <row r="1361" spans="1:29" x14ac:dyDescent="0.45">
      <c r="A1361" s="1" t="s">
        <v>1854</v>
      </c>
      <c r="B1361" s="2" cm="1">
        <f t="array" ref="B1361:D1361">DATEVALUE(VLOOKUP(A1361,Raw_Data!A1360:D3360,{2,3,4},0))</f>
        <v>45588</v>
      </c>
      <c r="C1361" s="2">
        <v>45587</v>
      </c>
      <c r="D1361" s="2">
        <v>45593</v>
      </c>
      <c r="E1361" s="1" t="s">
        <v>2567</v>
      </c>
      <c r="F1361" s="1" t="s">
        <v>147</v>
      </c>
      <c r="G1361" s="1" t="s">
        <v>147</v>
      </c>
      <c r="H1361" s="1" t="s">
        <v>71</v>
      </c>
      <c r="I1361" s="1" t="s">
        <v>92</v>
      </c>
      <c r="J1361" s="1">
        <v>0</v>
      </c>
      <c r="K1361" s="1">
        <v>1000</v>
      </c>
      <c r="L1361" s="1">
        <f t="shared" si="191"/>
        <v>0</v>
      </c>
      <c r="M1361" s="1" t="s">
        <v>56</v>
      </c>
      <c r="N1361" s="1" t="s">
        <v>30</v>
      </c>
      <c r="O1361" s="1" t="s">
        <v>44</v>
      </c>
      <c r="P1361" s="1" t="s">
        <v>85</v>
      </c>
      <c r="Q1361" s="1" t="s">
        <v>33</v>
      </c>
      <c r="R1361" s="1" t="s">
        <v>34</v>
      </c>
      <c r="S1361" s="1" t="s">
        <v>2620</v>
      </c>
      <c r="T1361" s="1">
        <v>6</v>
      </c>
      <c r="U1361" s="1" t="str">
        <f t="shared" si="189"/>
        <v>Keep</v>
      </c>
      <c r="V1361" s="1" t="str">
        <f t="shared" si="192"/>
        <v>Fix</v>
      </c>
      <c r="W1361" s="1" t="str">
        <f>IF(Raw_Data!K1361=0,"Missing","Valid")</f>
        <v>Valid</v>
      </c>
      <c r="X1361" s="3" t="str">
        <f t="shared" si="193"/>
        <v>Dispatch Error</v>
      </c>
      <c r="Y1361" s="1" t="str">
        <f t="shared" si="194"/>
        <v>Ok</v>
      </c>
      <c r="Z1361" s="1" t="str">
        <f t="shared" si="195"/>
        <v>Ok</v>
      </c>
      <c r="AA1361" s="1">
        <f t="shared" si="190"/>
        <v>0</v>
      </c>
      <c r="AB1361" s="1" t="str">
        <f t="shared" si="196"/>
        <v>ok</v>
      </c>
      <c r="AC1361" s="1" t="str">
        <f t="shared" si="197"/>
        <v>Not Returned</v>
      </c>
    </row>
    <row r="1362" spans="1:29" x14ac:dyDescent="0.45">
      <c r="A1362" s="1" t="s">
        <v>1855</v>
      </c>
      <c r="B1362" s="2" cm="1">
        <f t="array" ref="B1362:D1362">DATEVALUE(VLOOKUP(A1362,Raw_Data!A1361:D3361,{2,3,4},0))</f>
        <v>45635</v>
      </c>
      <c r="C1362" s="2">
        <v>45638</v>
      </c>
      <c r="D1362" s="2">
        <v>45642</v>
      </c>
      <c r="E1362" s="1" t="s">
        <v>2554</v>
      </c>
      <c r="F1362" s="1" t="s">
        <v>53</v>
      </c>
      <c r="G1362" s="1" t="s">
        <v>54</v>
      </c>
      <c r="H1362" s="1" t="s">
        <v>71</v>
      </c>
      <c r="I1362" s="1" t="s">
        <v>117</v>
      </c>
      <c r="J1362" s="1">
        <v>-1</v>
      </c>
      <c r="K1362" s="1">
        <v>100</v>
      </c>
      <c r="L1362" s="1">
        <f t="shared" si="191"/>
        <v>-100</v>
      </c>
      <c r="M1362" s="1" t="s">
        <v>63</v>
      </c>
      <c r="N1362" s="1" t="s">
        <v>30</v>
      </c>
      <c r="O1362" s="1" t="s">
        <v>44</v>
      </c>
      <c r="P1362" s="1" t="s">
        <v>58</v>
      </c>
      <c r="Q1362" s="1" t="s">
        <v>33</v>
      </c>
      <c r="R1362" s="1" t="s">
        <v>34</v>
      </c>
      <c r="S1362" s="1" t="s">
        <v>2620</v>
      </c>
      <c r="T1362" s="1">
        <v>4</v>
      </c>
      <c r="U1362" s="1" t="str">
        <f t="shared" si="189"/>
        <v>Keep</v>
      </c>
      <c r="V1362" s="1" t="str">
        <f t="shared" si="192"/>
        <v>Fix</v>
      </c>
      <c r="W1362" s="1" t="str">
        <f>IF(Raw_Data!K1362=0,"Missing","Valid")</f>
        <v>Valid</v>
      </c>
      <c r="X1362" s="3" t="str">
        <f t="shared" si="193"/>
        <v>OK</v>
      </c>
      <c r="Y1362" s="1" t="str">
        <f t="shared" si="194"/>
        <v>Ok</v>
      </c>
      <c r="Z1362" s="1" t="str">
        <f t="shared" si="195"/>
        <v>Ok</v>
      </c>
      <c r="AA1362" s="1">
        <f t="shared" si="190"/>
        <v>-100</v>
      </c>
      <c r="AB1362" s="1" t="str">
        <f t="shared" si="196"/>
        <v>ok</v>
      </c>
      <c r="AC1362" s="1" t="str">
        <f t="shared" si="197"/>
        <v>Not Returned</v>
      </c>
    </row>
    <row r="1363" spans="1:29" x14ac:dyDescent="0.45">
      <c r="A1363" s="1" t="s">
        <v>1856</v>
      </c>
      <c r="B1363" s="2" cm="1">
        <f t="array" ref="B1363:D1363">DATEVALUE(VLOOKUP(A1363,Raw_Data!A1362:D3362,{2,3,4},0))</f>
        <v>45497</v>
      </c>
      <c r="C1363" s="2">
        <v>45500</v>
      </c>
      <c r="D1363" s="2">
        <v>45503</v>
      </c>
      <c r="E1363" s="1" t="s">
        <v>2581</v>
      </c>
      <c r="F1363" s="1" t="s">
        <v>168</v>
      </c>
      <c r="G1363" s="1" t="s">
        <v>41</v>
      </c>
      <c r="H1363" s="1" t="s">
        <v>71</v>
      </c>
      <c r="I1363" s="1" t="s">
        <v>72</v>
      </c>
      <c r="J1363" s="1">
        <v>2</v>
      </c>
      <c r="K1363" s="1">
        <v>2000</v>
      </c>
      <c r="L1363" s="1">
        <f t="shared" si="191"/>
        <v>4000</v>
      </c>
      <c r="M1363" s="1" t="s">
        <v>56</v>
      </c>
      <c r="N1363" s="1" t="s">
        <v>57</v>
      </c>
      <c r="O1363" s="1" t="s">
        <v>79</v>
      </c>
      <c r="P1363" s="1" t="s">
        <v>58</v>
      </c>
      <c r="Q1363" s="1" t="s">
        <v>45</v>
      </c>
      <c r="R1363" s="1" t="s">
        <v>46</v>
      </c>
      <c r="S1363" s="1" t="s">
        <v>2621</v>
      </c>
      <c r="T1363" s="1">
        <v>3</v>
      </c>
      <c r="U1363" s="1" t="str">
        <f t="shared" si="189"/>
        <v>Keep</v>
      </c>
      <c r="V1363" s="1" t="str">
        <f t="shared" si="192"/>
        <v>Ok</v>
      </c>
      <c r="W1363" s="1" t="str">
        <f>IF(Raw_Data!K1363=0,"Missing","Valid")</f>
        <v>Valid</v>
      </c>
      <c r="X1363" s="3" t="str">
        <f t="shared" si="193"/>
        <v>OK</v>
      </c>
      <c r="Y1363" s="1" t="str">
        <f t="shared" si="194"/>
        <v>Ok</v>
      </c>
      <c r="Z1363" s="1" t="str">
        <f t="shared" si="195"/>
        <v>Ok</v>
      </c>
      <c r="AA1363" s="1">
        <f t="shared" si="190"/>
        <v>4000</v>
      </c>
      <c r="AB1363" s="1" t="str">
        <f t="shared" si="196"/>
        <v>ok</v>
      </c>
      <c r="AC1363" s="1" t="str">
        <f t="shared" si="197"/>
        <v>Unknwon</v>
      </c>
    </row>
    <row r="1364" spans="1:29" x14ac:dyDescent="0.45">
      <c r="A1364" s="1" t="s">
        <v>1857</v>
      </c>
      <c r="B1364" s="2" cm="1">
        <f t="array" ref="B1364:D1364">DATEVALUE(VLOOKUP(A1364,Raw_Data!A1363:D3363,{2,3,4},0))</f>
        <v>45602</v>
      </c>
      <c r="C1364" s="2">
        <v>45601</v>
      </c>
      <c r="D1364" s="2">
        <v>45603</v>
      </c>
      <c r="E1364" s="1" t="s">
        <v>2586</v>
      </c>
      <c r="F1364" s="1" t="s">
        <v>2608</v>
      </c>
      <c r="G1364" s="1" t="s">
        <v>41</v>
      </c>
      <c r="H1364" s="1" t="s">
        <v>71</v>
      </c>
      <c r="I1364" s="1" t="s">
        <v>117</v>
      </c>
      <c r="J1364" s="1">
        <v>3</v>
      </c>
      <c r="K1364" s="1">
        <v>2000</v>
      </c>
      <c r="L1364" s="1">
        <f t="shared" si="191"/>
        <v>6000</v>
      </c>
      <c r="M1364" s="1" t="s">
        <v>63</v>
      </c>
      <c r="N1364" s="1" t="s">
        <v>57</v>
      </c>
      <c r="O1364" s="1" t="s">
        <v>31</v>
      </c>
      <c r="P1364" s="1" t="s">
        <v>32</v>
      </c>
      <c r="Q1364" s="1" t="s">
        <v>33</v>
      </c>
      <c r="R1364" s="1" t="s">
        <v>46</v>
      </c>
      <c r="S1364" s="1" t="s">
        <v>2621</v>
      </c>
      <c r="T1364" s="1">
        <v>2</v>
      </c>
      <c r="U1364" s="1" t="str">
        <f t="shared" si="189"/>
        <v>Keep</v>
      </c>
      <c r="V1364" s="1" t="str">
        <f t="shared" si="192"/>
        <v>Ok</v>
      </c>
      <c r="W1364" s="1" t="str">
        <f>IF(Raw_Data!K1364=0,"Missing","Valid")</f>
        <v>Valid</v>
      </c>
      <c r="X1364" s="3" t="str">
        <f t="shared" si="193"/>
        <v>Dispatch Error</v>
      </c>
      <c r="Y1364" s="1" t="str">
        <f t="shared" si="194"/>
        <v>Ok</v>
      </c>
      <c r="Z1364" s="1" t="str">
        <f t="shared" si="195"/>
        <v>Ok</v>
      </c>
      <c r="AA1364" s="1">
        <f t="shared" si="190"/>
        <v>6000</v>
      </c>
      <c r="AB1364" s="1" t="str">
        <f t="shared" si="196"/>
        <v>ok</v>
      </c>
      <c r="AC1364" s="1" t="str">
        <f t="shared" si="197"/>
        <v>Unknwon</v>
      </c>
    </row>
    <row r="1365" spans="1:29" x14ac:dyDescent="0.45">
      <c r="A1365" s="1" t="s">
        <v>1858</v>
      </c>
      <c r="B1365" s="2" cm="1">
        <f t="array" ref="B1365:D1365">DATEVALUE(VLOOKUP(A1365,Raw_Data!A1364:D3364,{2,3,4},0))</f>
        <v>45510</v>
      </c>
      <c r="C1365" s="2">
        <v>45513</v>
      </c>
      <c r="D1365" s="2">
        <v>45513</v>
      </c>
      <c r="E1365" s="1" t="s">
        <v>2577</v>
      </c>
      <c r="F1365" s="1" t="s">
        <v>2607</v>
      </c>
      <c r="G1365" s="1" t="s">
        <v>41</v>
      </c>
      <c r="H1365" s="1" t="s">
        <v>42</v>
      </c>
      <c r="I1365" s="1" t="s">
        <v>78</v>
      </c>
      <c r="J1365" s="1">
        <v>0</v>
      </c>
      <c r="K1365" s="1">
        <v>500</v>
      </c>
      <c r="L1365" s="1">
        <f t="shared" si="191"/>
        <v>0</v>
      </c>
      <c r="M1365" s="1" t="s">
        <v>29</v>
      </c>
      <c r="N1365" s="1" t="s">
        <v>93</v>
      </c>
      <c r="O1365" s="1" t="s">
        <v>31</v>
      </c>
      <c r="P1365" s="1" t="s">
        <v>58</v>
      </c>
      <c r="Q1365" s="1" t="s">
        <v>45</v>
      </c>
      <c r="R1365" s="1" t="s">
        <v>46</v>
      </c>
      <c r="S1365" s="1" t="s">
        <v>2621</v>
      </c>
      <c r="T1365" s="1">
        <v>0</v>
      </c>
      <c r="U1365" s="1" t="str">
        <f t="shared" si="189"/>
        <v>Keep</v>
      </c>
      <c r="V1365" s="1" t="str">
        <f t="shared" si="192"/>
        <v>Fix</v>
      </c>
      <c r="W1365" s="1" t="str">
        <f>IF(Raw_Data!K1365=0,"Missing","Valid")</f>
        <v>Valid</v>
      </c>
      <c r="X1365" s="3" t="str">
        <f t="shared" si="193"/>
        <v>OK</v>
      </c>
      <c r="Y1365" s="1" t="str">
        <f t="shared" si="194"/>
        <v>Ok</v>
      </c>
      <c r="Z1365" s="1" t="str">
        <f t="shared" si="195"/>
        <v>Ok</v>
      </c>
      <c r="AA1365" s="1">
        <f t="shared" si="190"/>
        <v>0</v>
      </c>
      <c r="AB1365" s="1" t="str">
        <f t="shared" si="196"/>
        <v>ok</v>
      </c>
      <c r="AC1365" s="1" t="str">
        <f t="shared" si="197"/>
        <v>Unknwon</v>
      </c>
    </row>
    <row r="1366" spans="1:29" x14ac:dyDescent="0.45">
      <c r="A1366" s="1" t="s">
        <v>1859</v>
      </c>
      <c r="B1366" s="2" cm="1">
        <f t="array" ref="B1366:D1366">DATEVALUE(VLOOKUP(A1366,Raw_Data!A1365:D3365,{2,3,4},0))</f>
        <v>45353</v>
      </c>
      <c r="C1366" s="2">
        <v>45353</v>
      </c>
      <c r="D1366" s="2">
        <v>45358</v>
      </c>
      <c r="E1366" s="1" t="s">
        <v>2593</v>
      </c>
      <c r="F1366" s="1" t="s">
        <v>2608</v>
      </c>
      <c r="G1366" s="1" t="s">
        <v>41</v>
      </c>
      <c r="H1366" s="1" t="s">
        <v>42</v>
      </c>
      <c r="I1366" s="1" t="s">
        <v>78</v>
      </c>
      <c r="J1366" s="1">
        <v>2</v>
      </c>
      <c r="K1366" s="1">
        <v>2000</v>
      </c>
      <c r="L1366" s="1">
        <f t="shared" si="191"/>
        <v>4000</v>
      </c>
      <c r="M1366" s="1" t="s">
        <v>56</v>
      </c>
      <c r="N1366" s="1" t="s">
        <v>93</v>
      </c>
      <c r="O1366" s="1" t="s">
        <v>31</v>
      </c>
      <c r="P1366" s="1" t="s">
        <v>58</v>
      </c>
      <c r="Q1366" s="1" t="s">
        <v>45</v>
      </c>
      <c r="R1366" s="1" t="s">
        <v>34</v>
      </c>
      <c r="S1366" s="1" t="s">
        <v>2620</v>
      </c>
      <c r="T1366" s="1">
        <v>5</v>
      </c>
      <c r="U1366" s="1" t="str">
        <f t="shared" si="189"/>
        <v>Keep</v>
      </c>
      <c r="V1366" s="1" t="str">
        <f t="shared" si="192"/>
        <v>Ok</v>
      </c>
      <c r="W1366" s="1" t="str">
        <f>IF(Raw_Data!K1366=0,"Missing","Valid")</f>
        <v>Valid</v>
      </c>
      <c r="X1366" s="3" t="str">
        <f t="shared" si="193"/>
        <v>OK</v>
      </c>
      <c r="Y1366" s="1" t="str">
        <f t="shared" si="194"/>
        <v>Ok</v>
      </c>
      <c r="Z1366" s="1" t="str">
        <f t="shared" si="195"/>
        <v>Ok</v>
      </c>
      <c r="AA1366" s="1">
        <f t="shared" si="190"/>
        <v>4000</v>
      </c>
      <c r="AB1366" s="1" t="str">
        <f t="shared" si="196"/>
        <v>ok</v>
      </c>
      <c r="AC1366" s="1" t="str">
        <f t="shared" si="197"/>
        <v>Not Returned</v>
      </c>
    </row>
    <row r="1367" spans="1:29" x14ac:dyDescent="0.45">
      <c r="A1367" s="1" t="s">
        <v>1860</v>
      </c>
      <c r="B1367" s="2" cm="1">
        <f t="array" ref="B1367:D1367">DATEVALUE(VLOOKUP(A1367,Raw_Data!A1366:D3366,{2,3,4},0))</f>
        <v>45551</v>
      </c>
      <c r="C1367" s="2">
        <v>45554</v>
      </c>
      <c r="D1367" s="2">
        <v>45555</v>
      </c>
      <c r="E1367" s="1" t="s">
        <v>2600</v>
      </c>
      <c r="F1367" s="1" t="s">
        <v>2609</v>
      </c>
      <c r="G1367" s="1" t="s">
        <v>116</v>
      </c>
      <c r="H1367" s="1" t="s">
        <v>71</v>
      </c>
      <c r="I1367" s="1" t="s">
        <v>92</v>
      </c>
      <c r="J1367" s="1">
        <v>-1</v>
      </c>
      <c r="K1367" s="1">
        <v>100</v>
      </c>
      <c r="L1367" s="1">
        <f t="shared" si="191"/>
        <v>-100</v>
      </c>
      <c r="M1367" s="1" t="s">
        <v>63</v>
      </c>
      <c r="N1367" s="1" t="s">
        <v>57</v>
      </c>
      <c r="O1367" s="1" t="s">
        <v>64</v>
      </c>
      <c r="P1367" s="1" t="s">
        <v>85</v>
      </c>
      <c r="Q1367" s="1" t="s">
        <v>45</v>
      </c>
      <c r="R1367" s="1" t="s">
        <v>2620</v>
      </c>
      <c r="S1367" s="1" t="s">
        <v>2620</v>
      </c>
      <c r="T1367" s="1">
        <v>1</v>
      </c>
      <c r="U1367" s="1" t="str">
        <f t="shared" si="189"/>
        <v>Keep</v>
      </c>
      <c r="V1367" s="1" t="str">
        <f t="shared" si="192"/>
        <v>Fix</v>
      </c>
      <c r="W1367" s="1" t="str">
        <f>IF(Raw_Data!K1367=0,"Missing","Valid")</f>
        <v>Valid</v>
      </c>
      <c r="X1367" s="3" t="str">
        <f t="shared" si="193"/>
        <v>OK</v>
      </c>
      <c r="Y1367" s="1" t="str">
        <f t="shared" si="194"/>
        <v>Ok</v>
      </c>
      <c r="Z1367" s="1" t="str">
        <f t="shared" si="195"/>
        <v>Ok</v>
      </c>
      <c r="AA1367" s="1">
        <f t="shared" si="190"/>
        <v>-100</v>
      </c>
      <c r="AB1367" s="1" t="str">
        <f t="shared" si="196"/>
        <v>ok</v>
      </c>
      <c r="AC1367" s="1" t="str">
        <f t="shared" si="197"/>
        <v>Wrong</v>
      </c>
    </row>
    <row r="1368" spans="1:29" x14ac:dyDescent="0.45">
      <c r="A1368" s="1" t="s">
        <v>1861</v>
      </c>
      <c r="B1368" s="2" cm="1">
        <f t="array" ref="B1368:D1368">DATEVALUE(VLOOKUP(A1368,Raw_Data!A1367:D3367,{2,3,4},0))</f>
        <v>45331</v>
      </c>
      <c r="C1368" s="2">
        <v>45333</v>
      </c>
      <c r="D1368" s="2">
        <v>45340</v>
      </c>
      <c r="E1368" s="1" t="s">
        <v>2589</v>
      </c>
      <c r="F1368" s="1" t="s">
        <v>53</v>
      </c>
      <c r="G1368" s="1" t="s">
        <v>54</v>
      </c>
      <c r="H1368" s="1" t="s">
        <v>42</v>
      </c>
      <c r="I1368" s="1" t="s">
        <v>122</v>
      </c>
      <c r="J1368" s="1">
        <v>-1</v>
      </c>
      <c r="K1368" s="1">
        <v>500</v>
      </c>
      <c r="L1368" s="1">
        <f t="shared" si="191"/>
        <v>-500</v>
      </c>
      <c r="M1368" s="1" t="s">
        <v>56</v>
      </c>
      <c r="N1368" s="1" t="s">
        <v>57</v>
      </c>
      <c r="O1368" s="1" t="s">
        <v>64</v>
      </c>
      <c r="P1368" s="1" t="s">
        <v>85</v>
      </c>
      <c r="Q1368" s="1" t="s">
        <v>45</v>
      </c>
      <c r="R1368" s="1" t="s">
        <v>2620</v>
      </c>
      <c r="S1368" s="1" t="s">
        <v>2620</v>
      </c>
      <c r="T1368" s="1">
        <v>7</v>
      </c>
      <c r="U1368" s="1" t="str">
        <f t="shared" si="189"/>
        <v>Keep</v>
      </c>
      <c r="V1368" s="1" t="str">
        <f t="shared" si="192"/>
        <v>Fix</v>
      </c>
      <c r="W1368" s="1" t="str">
        <f>IF(Raw_Data!K1368=0,"Missing","Valid")</f>
        <v>Valid</v>
      </c>
      <c r="X1368" s="3" t="str">
        <f t="shared" si="193"/>
        <v>OK</v>
      </c>
      <c r="Y1368" s="1" t="str">
        <f t="shared" si="194"/>
        <v>Ok</v>
      </c>
      <c r="Z1368" s="1" t="str">
        <f t="shared" si="195"/>
        <v>Ok</v>
      </c>
      <c r="AA1368" s="1">
        <f t="shared" si="190"/>
        <v>-500</v>
      </c>
      <c r="AB1368" s="1" t="str">
        <f t="shared" si="196"/>
        <v>ok</v>
      </c>
      <c r="AC1368" s="1" t="str">
        <f t="shared" si="197"/>
        <v>Wrong</v>
      </c>
    </row>
    <row r="1369" spans="1:29" x14ac:dyDescent="0.45">
      <c r="A1369" s="1" t="s">
        <v>2518</v>
      </c>
      <c r="B1369" s="2" cm="1">
        <f t="array" ref="B1369:D1369">DATEVALUE(VLOOKUP(A1369,Raw_Data!A1368:D3368,{2,3,4},0))</f>
        <v>45527</v>
      </c>
      <c r="C1369" s="2">
        <v>45526</v>
      </c>
      <c r="D1369" s="2">
        <v>45532</v>
      </c>
      <c r="E1369" s="1" t="s">
        <v>2571</v>
      </c>
      <c r="F1369" s="1" t="s">
        <v>2606</v>
      </c>
      <c r="G1369" s="1" t="s">
        <v>26</v>
      </c>
      <c r="H1369" s="1" t="s">
        <v>128</v>
      </c>
      <c r="I1369" s="1" t="s">
        <v>231</v>
      </c>
      <c r="J1369" s="1">
        <v>1</v>
      </c>
      <c r="K1369" s="1">
        <v>0</v>
      </c>
      <c r="L1369" s="1">
        <f t="shared" si="191"/>
        <v>0</v>
      </c>
      <c r="M1369" s="1" t="s">
        <v>2619</v>
      </c>
      <c r="N1369" s="1" t="s">
        <v>57</v>
      </c>
      <c r="O1369" s="1" t="s">
        <v>64</v>
      </c>
      <c r="P1369" s="1" t="s">
        <v>58</v>
      </c>
      <c r="Q1369" s="1" t="s">
        <v>45</v>
      </c>
      <c r="R1369" s="1" t="s">
        <v>46</v>
      </c>
      <c r="S1369" s="1" t="s">
        <v>2621</v>
      </c>
      <c r="T1369" s="1">
        <v>6</v>
      </c>
      <c r="U1369" s="1" t="str">
        <f t="shared" si="189"/>
        <v>Keep</v>
      </c>
      <c r="V1369" s="1" t="str">
        <f t="shared" si="192"/>
        <v>Ok</v>
      </c>
      <c r="W1369" s="1" t="str">
        <f>IF(Raw_Data!K1369=0,"Missing","Valid")</f>
        <v>Missing</v>
      </c>
      <c r="X1369" s="3" t="str">
        <f t="shared" si="193"/>
        <v>Dispatch Error</v>
      </c>
      <c r="Y1369" s="1" t="str">
        <f t="shared" si="194"/>
        <v>Fix</v>
      </c>
      <c r="Z1369" s="1" t="str">
        <f t="shared" si="195"/>
        <v>Ok</v>
      </c>
      <c r="AA1369" s="1">
        <f t="shared" si="190"/>
        <v>0</v>
      </c>
      <c r="AB1369" s="1" t="str">
        <f t="shared" si="196"/>
        <v>ok</v>
      </c>
      <c r="AC1369" s="1" t="str">
        <f t="shared" si="197"/>
        <v>Unknwon</v>
      </c>
    </row>
    <row r="1370" spans="1:29" x14ac:dyDescent="0.45">
      <c r="A1370" s="1" t="s">
        <v>1862</v>
      </c>
      <c r="B1370" s="2" cm="1">
        <f t="array" ref="B1370:D1370">DATEVALUE(VLOOKUP(A1370,Raw_Data!A1369:D3369,{2,3,4},0))</f>
        <v>45398</v>
      </c>
      <c r="C1370" s="2">
        <v>45396</v>
      </c>
      <c r="D1370" s="2">
        <v>45402</v>
      </c>
      <c r="E1370" s="1" t="s">
        <v>2574</v>
      </c>
      <c r="F1370" s="1" t="s">
        <v>69</v>
      </c>
      <c r="G1370" s="1" t="s">
        <v>70</v>
      </c>
      <c r="H1370" s="1" t="s">
        <v>42</v>
      </c>
      <c r="I1370" s="1" t="s">
        <v>122</v>
      </c>
      <c r="J1370" s="1">
        <v>0</v>
      </c>
      <c r="K1370" s="1">
        <v>1000</v>
      </c>
      <c r="L1370" s="1">
        <f t="shared" si="191"/>
        <v>0</v>
      </c>
      <c r="M1370" s="1" t="s">
        <v>63</v>
      </c>
      <c r="N1370" s="1" t="s">
        <v>57</v>
      </c>
      <c r="O1370" s="1" t="s">
        <v>64</v>
      </c>
      <c r="P1370" s="1" t="s">
        <v>58</v>
      </c>
      <c r="Q1370" s="1" t="s">
        <v>33</v>
      </c>
      <c r="R1370" s="1" t="s">
        <v>34</v>
      </c>
      <c r="S1370" s="1" t="s">
        <v>2620</v>
      </c>
      <c r="T1370" s="1">
        <v>6</v>
      </c>
      <c r="U1370" s="1" t="str">
        <f t="shared" si="189"/>
        <v>Keep</v>
      </c>
      <c r="V1370" s="1" t="str">
        <f t="shared" si="192"/>
        <v>Fix</v>
      </c>
      <c r="W1370" s="1" t="str">
        <f>IF(Raw_Data!K1370=0,"Missing","Valid")</f>
        <v>Valid</v>
      </c>
      <c r="X1370" s="3" t="str">
        <f t="shared" si="193"/>
        <v>Dispatch Error</v>
      </c>
      <c r="Y1370" s="1" t="str">
        <f t="shared" si="194"/>
        <v>Ok</v>
      </c>
      <c r="Z1370" s="1" t="str">
        <f t="shared" si="195"/>
        <v>Ok</v>
      </c>
      <c r="AA1370" s="1">
        <f t="shared" si="190"/>
        <v>0</v>
      </c>
      <c r="AB1370" s="1" t="str">
        <f t="shared" si="196"/>
        <v>ok</v>
      </c>
      <c r="AC1370" s="1" t="str">
        <f t="shared" si="197"/>
        <v>Not Returned</v>
      </c>
    </row>
    <row r="1371" spans="1:29" x14ac:dyDescent="0.45">
      <c r="A1371" s="1" t="s">
        <v>1863</v>
      </c>
      <c r="B1371" s="2" cm="1">
        <f t="array" ref="B1371:D1371">DATEVALUE(VLOOKUP(A1371,Raw_Data!A1370:D3370,{2,3,4},0))</f>
        <v>45619</v>
      </c>
      <c r="C1371" s="2">
        <v>45620</v>
      </c>
      <c r="D1371" s="2">
        <v>45619</v>
      </c>
      <c r="E1371" s="1" t="s">
        <v>2558</v>
      </c>
      <c r="F1371" s="1" t="s">
        <v>69</v>
      </c>
      <c r="G1371" s="1" t="s">
        <v>70</v>
      </c>
      <c r="H1371" s="1" t="s">
        <v>128</v>
      </c>
      <c r="I1371" s="1" t="s">
        <v>129</v>
      </c>
      <c r="J1371" s="1">
        <v>-1</v>
      </c>
      <c r="K1371" s="1">
        <v>1000</v>
      </c>
      <c r="L1371" s="1">
        <f t="shared" si="191"/>
        <v>-1000</v>
      </c>
      <c r="M1371" s="1" t="s">
        <v>29</v>
      </c>
      <c r="N1371" s="1" t="s">
        <v>57</v>
      </c>
      <c r="O1371" s="1" t="s">
        <v>44</v>
      </c>
      <c r="P1371" s="1" t="s">
        <v>32</v>
      </c>
      <c r="Q1371" s="1" t="s">
        <v>33</v>
      </c>
      <c r="R1371" s="1" t="s">
        <v>2620</v>
      </c>
      <c r="S1371" s="1" t="s">
        <v>2620</v>
      </c>
      <c r="T1371" s="1">
        <v>-1</v>
      </c>
      <c r="U1371" s="1" t="str">
        <f t="shared" si="189"/>
        <v>Keep</v>
      </c>
      <c r="V1371" s="1" t="str">
        <f t="shared" si="192"/>
        <v>Fix</v>
      </c>
      <c r="W1371" s="1" t="str">
        <f>IF(Raw_Data!K1371=0,"Missing","Valid")</f>
        <v>Valid</v>
      </c>
      <c r="X1371" s="3" t="str">
        <f t="shared" si="193"/>
        <v>Delivery Before Dispatch</v>
      </c>
      <c r="Y1371" s="1" t="str">
        <f t="shared" si="194"/>
        <v>Ok</v>
      </c>
      <c r="Z1371" s="1" t="str">
        <f t="shared" si="195"/>
        <v>Ok</v>
      </c>
      <c r="AA1371" s="1">
        <f t="shared" si="190"/>
        <v>-1000</v>
      </c>
      <c r="AB1371" s="1" t="str">
        <f t="shared" si="196"/>
        <v>ok</v>
      </c>
      <c r="AC1371" s="1" t="str">
        <f t="shared" si="197"/>
        <v>Wrong</v>
      </c>
    </row>
    <row r="1372" spans="1:29" x14ac:dyDescent="0.45">
      <c r="A1372" s="1" t="s">
        <v>1864</v>
      </c>
      <c r="B1372" s="2" cm="1">
        <f t="array" ref="B1372:D1372">DATEVALUE(VLOOKUP(A1372,Raw_Data!A1371:D3371,{2,3,4},0))</f>
        <v>45596</v>
      </c>
      <c r="C1372" s="2">
        <v>45599</v>
      </c>
      <c r="D1372" s="2">
        <v>45600</v>
      </c>
      <c r="E1372" s="1" t="s">
        <v>2597</v>
      </c>
      <c r="F1372" s="1" t="s">
        <v>168</v>
      </c>
      <c r="G1372" s="1" t="s">
        <v>41</v>
      </c>
      <c r="H1372" s="1" t="s">
        <v>128</v>
      </c>
      <c r="I1372" s="1" t="s">
        <v>231</v>
      </c>
      <c r="J1372" s="1">
        <v>3</v>
      </c>
      <c r="K1372" s="1">
        <v>100</v>
      </c>
      <c r="L1372" s="1">
        <f t="shared" si="191"/>
        <v>300</v>
      </c>
      <c r="M1372" s="1" t="s">
        <v>56</v>
      </c>
      <c r="N1372" s="1" t="s">
        <v>57</v>
      </c>
      <c r="O1372" s="1" t="s">
        <v>79</v>
      </c>
      <c r="P1372" s="1" t="s">
        <v>58</v>
      </c>
      <c r="Q1372" s="1" t="s">
        <v>45</v>
      </c>
      <c r="R1372" s="1" t="s">
        <v>2620</v>
      </c>
      <c r="S1372" s="1" t="s">
        <v>2620</v>
      </c>
      <c r="T1372" s="1">
        <v>1</v>
      </c>
      <c r="U1372" s="1" t="str">
        <f t="shared" si="189"/>
        <v>Keep</v>
      </c>
      <c r="V1372" s="1" t="str">
        <f t="shared" si="192"/>
        <v>Ok</v>
      </c>
      <c r="W1372" s="1" t="str">
        <f>IF(Raw_Data!K1372=0,"Missing","Valid")</f>
        <v>Valid</v>
      </c>
      <c r="X1372" s="3" t="str">
        <f t="shared" si="193"/>
        <v>OK</v>
      </c>
      <c r="Y1372" s="1" t="str">
        <f t="shared" si="194"/>
        <v>Ok</v>
      </c>
      <c r="Z1372" s="1" t="str">
        <f t="shared" si="195"/>
        <v>Ok</v>
      </c>
      <c r="AA1372" s="1">
        <f t="shared" si="190"/>
        <v>300</v>
      </c>
      <c r="AB1372" s="1" t="str">
        <f t="shared" si="196"/>
        <v>ok</v>
      </c>
      <c r="AC1372" s="1" t="str">
        <f t="shared" si="197"/>
        <v>Not Returned</v>
      </c>
    </row>
    <row r="1373" spans="1:29" x14ac:dyDescent="0.45">
      <c r="A1373" s="1" t="s">
        <v>1865</v>
      </c>
      <c r="B1373" s="2" cm="1">
        <f t="array" ref="B1373:D1373">DATEVALUE(VLOOKUP(A1373,Raw_Data!A1372:D3372,{2,3,4},0))</f>
        <v>45598</v>
      </c>
      <c r="C1373" s="2">
        <v>45599</v>
      </c>
      <c r="D1373" s="2">
        <v>45604</v>
      </c>
      <c r="E1373" s="1" t="s">
        <v>2592</v>
      </c>
      <c r="F1373" s="1" t="s">
        <v>2607</v>
      </c>
      <c r="G1373" s="1" t="s">
        <v>41</v>
      </c>
      <c r="H1373" s="1" t="s">
        <v>128</v>
      </c>
      <c r="I1373" s="1" t="s">
        <v>231</v>
      </c>
      <c r="J1373" s="1">
        <v>-1</v>
      </c>
      <c r="K1373" s="1">
        <v>0</v>
      </c>
      <c r="L1373" s="1">
        <f t="shared" si="191"/>
        <v>0</v>
      </c>
      <c r="M1373" s="1" t="s">
        <v>56</v>
      </c>
      <c r="N1373" s="1" t="s">
        <v>57</v>
      </c>
      <c r="O1373" s="1" t="s">
        <v>44</v>
      </c>
      <c r="P1373" s="1" t="s">
        <v>85</v>
      </c>
      <c r="Q1373" s="1" t="s">
        <v>45</v>
      </c>
      <c r="R1373" s="1" t="s">
        <v>2620</v>
      </c>
      <c r="S1373" s="1" t="s">
        <v>2620</v>
      </c>
      <c r="T1373" s="1">
        <v>5</v>
      </c>
      <c r="U1373" s="1" t="str">
        <f t="shared" si="189"/>
        <v>Keep</v>
      </c>
      <c r="V1373" s="1" t="str">
        <f t="shared" si="192"/>
        <v>Fix</v>
      </c>
      <c r="W1373" s="1" t="str">
        <f>IF(Raw_Data!K1373=0,"Missing","Valid")</f>
        <v>Missing</v>
      </c>
      <c r="X1373" s="3" t="str">
        <f t="shared" si="193"/>
        <v>OK</v>
      </c>
      <c r="Y1373" s="1" t="str">
        <f t="shared" si="194"/>
        <v>Fix</v>
      </c>
      <c r="Z1373" s="1" t="str">
        <f t="shared" si="195"/>
        <v>Ok</v>
      </c>
      <c r="AA1373" s="1">
        <f t="shared" si="190"/>
        <v>0</v>
      </c>
      <c r="AB1373" s="1" t="str">
        <f t="shared" si="196"/>
        <v>ok</v>
      </c>
      <c r="AC1373" s="1" t="str">
        <f t="shared" si="197"/>
        <v>Not Returned</v>
      </c>
    </row>
    <row r="1374" spans="1:29" x14ac:dyDescent="0.45">
      <c r="A1374" s="1" t="s">
        <v>1866</v>
      </c>
      <c r="B1374" s="2" cm="1">
        <f t="array" ref="B1374:D1374">DATEVALUE(VLOOKUP(A1374,Raw_Data!A1373:D3373,{2,3,4},0))</f>
        <v>45446</v>
      </c>
      <c r="C1374" s="2">
        <v>45447</v>
      </c>
      <c r="D1374" s="2">
        <v>45448</v>
      </c>
      <c r="E1374" s="1" t="s">
        <v>2603</v>
      </c>
      <c r="F1374" s="1" t="s">
        <v>53</v>
      </c>
      <c r="G1374" s="1" t="s">
        <v>54</v>
      </c>
      <c r="H1374" s="1" t="s">
        <v>71</v>
      </c>
      <c r="I1374" s="1" t="s">
        <v>72</v>
      </c>
      <c r="J1374" s="1">
        <v>-1</v>
      </c>
      <c r="K1374" s="1">
        <v>2000</v>
      </c>
      <c r="L1374" s="1">
        <f t="shared" si="191"/>
        <v>-2000</v>
      </c>
      <c r="M1374" s="1" t="s">
        <v>56</v>
      </c>
      <c r="N1374" s="1" t="s">
        <v>30</v>
      </c>
      <c r="O1374" s="1" t="s">
        <v>44</v>
      </c>
      <c r="P1374" s="1" t="s">
        <v>85</v>
      </c>
      <c r="Q1374" s="1" t="s">
        <v>33</v>
      </c>
      <c r="R1374" s="1" t="s">
        <v>2620</v>
      </c>
      <c r="S1374" s="1" t="s">
        <v>2620</v>
      </c>
      <c r="T1374" s="1">
        <v>1</v>
      </c>
      <c r="U1374" s="1" t="str">
        <f t="shared" si="189"/>
        <v>Keep</v>
      </c>
      <c r="V1374" s="1" t="str">
        <f t="shared" si="192"/>
        <v>Fix</v>
      </c>
      <c r="W1374" s="1" t="str">
        <f>IF(Raw_Data!K1374=0,"Missing","Valid")</f>
        <v>Valid</v>
      </c>
      <c r="X1374" s="3" t="str">
        <f t="shared" si="193"/>
        <v>OK</v>
      </c>
      <c r="Y1374" s="1" t="str">
        <f t="shared" si="194"/>
        <v>Ok</v>
      </c>
      <c r="Z1374" s="1" t="str">
        <f t="shared" si="195"/>
        <v>Ok</v>
      </c>
      <c r="AA1374" s="1">
        <f t="shared" si="190"/>
        <v>-2000</v>
      </c>
      <c r="AB1374" s="1" t="str">
        <f t="shared" si="196"/>
        <v>ok</v>
      </c>
      <c r="AC1374" s="1" t="str">
        <f t="shared" si="197"/>
        <v>Wrong</v>
      </c>
    </row>
    <row r="1375" spans="1:29" x14ac:dyDescent="0.45">
      <c r="A1375" s="1" t="s">
        <v>1867</v>
      </c>
      <c r="B1375" s="2" cm="1">
        <f t="array" ref="B1375:D1375">DATEVALUE(VLOOKUP(A1375,Raw_Data!A1374:D3374,{2,3,4},0))</f>
        <v>45429</v>
      </c>
      <c r="C1375" s="2">
        <v>45427</v>
      </c>
      <c r="D1375" s="2">
        <v>45431</v>
      </c>
      <c r="E1375" s="1" t="s">
        <v>2534</v>
      </c>
      <c r="F1375" s="1" t="s">
        <v>147</v>
      </c>
      <c r="G1375" s="1" t="s">
        <v>147</v>
      </c>
      <c r="H1375" s="1" t="s">
        <v>42</v>
      </c>
      <c r="I1375" s="1" t="s">
        <v>122</v>
      </c>
      <c r="J1375" s="1">
        <v>1</v>
      </c>
      <c r="K1375" s="1">
        <v>500</v>
      </c>
      <c r="L1375" s="1">
        <f t="shared" si="191"/>
        <v>500</v>
      </c>
      <c r="M1375" s="1" t="s">
        <v>63</v>
      </c>
      <c r="N1375" s="1" t="s">
        <v>93</v>
      </c>
      <c r="O1375" s="1" t="s">
        <v>44</v>
      </c>
      <c r="P1375" s="1" t="s">
        <v>58</v>
      </c>
      <c r="Q1375" s="1" t="s">
        <v>33</v>
      </c>
      <c r="R1375" s="1" t="s">
        <v>46</v>
      </c>
      <c r="S1375" s="1" t="s">
        <v>47</v>
      </c>
      <c r="T1375" s="1">
        <v>4</v>
      </c>
      <c r="U1375" s="1" t="str">
        <f t="shared" si="189"/>
        <v>Keep</v>
      </c>
      <c r="V1375" s="1" t="str">
        <f t="shared" si="192"/>
        <v>Ok</v>
      </c>
      <c r="W1375" s="1" t="str">
        <f>IF(Raw_Data!K1375=0,"Missing","Valid")</f>
        <v>Valid</v>
      </c>
      <c r="X1375" s="3" t="str">
        <f t="shared" si="193"/>
        <v>Dispatch Error</v>
      </c>
      <c r="Y1375" s="1" t="str">
        <f t="shared" si="194"/>
        <v>Ok</v>
      </c>
      <c r="Z1375" s="1" t="str">
        <f t="shared" si="195"/>
        <v>Ok</v>
      </c>
      <c r="AA1375" s="1">
        <f t="shared" si="190"/>
        <v>500</v>
      </c>
      <c r="AB1375" s="1" t="str">
        <f t="shared" si="196"/>
        <v>ok</v>
      </c>
      <c r="AC1375" s="1" t="str">
        <f t="shared" si="197"/>
        <v>Late Delivery</v>
      </c>
    </row>
    <row r="1376" spans="1:29" x14ac:dyDescent="0.45">
      <c r="A1376" s="1" t="s">
        <v>1868</v>
      </c>
      <c r="B1376" s="2" cm="1">
        <f t="array" ref="B1376:D1376">DATEVALUE(VLOOKUP(A1376,Raw_Data!A1375:D3375,{2,3,4},0))</f>
        <v>45414</v>
      </c>
      <c r="C1376" s="2">
        <v>45417</v>
      </c>
      <c r="D1376" s="2">
        <v>45418</v>
      </c>
      <c r="E1376" s="1" t="s">
        <v>2538</v>
      </c>
      <c r="F1376" s="1" t="s">
        <v>168</v>
      </c>
      <c r="G1376" s="1" t="s">
        <v>41</v>
      </c>
      <c r="H1376" s="1" t="s">
        <v>71</v>
      </c>
      <c r="I1376" s="1" t="s">
        <v>72</v>
      </c>
      <c r="J1376" s="1">
        <v>1</v>
      </c>
      <c r="K1376" s="1">
        <v>0</v>
      </c>
      <c r="L1376" s="1">
        <f t="shared" si="191"/>
        <v>0</v>
      </c>
      <c r="M1376" s="1" t="s">
        <v>63</v>
      </c>
      <c r="N1376" s="1" t="s">
        <v>57</v>
      </c>
      <c r="O1376" s="1" t="s">
        <v>64</v>
      </c>
      <c r="P1376" s="1" t="s">
        <v>58</v>
      </c>
      <c r="Q1376" s="1" t="s">
        <v>45</v>
      </c>
      <c r="R1376" s="1" t="s">
        <v>46</v>
      </c>
      <c r="S1376" s="1" t="s">
        <v>254</v>
      </c>
      <c r="T1376" s="1">
        <v>1</v>
      </c>
      <c r="U1376" s="1" t="str">
        <f t="shared" si="189"/>
        <v>Keep</v>
      </c>
      <c r="V1376" s="1" t="str">
        <f t="shared" si="192"/>
        <v>Ok</v>
      </c>
      <c r="W1376" s="1" t="str">
        <f>IF(Raw_Data!K1376=0,"Missing","Valid")</f>
        <v>Missing</v>
      </c>
      <c r="X1376" s="3" t="str">
        <f t="shared" si="193"/>
        <v>OK</v>
      </c>
      <c r="Y1376" s="1" t="str">
        <f t="shared" si="194"/>
        <v>Fix</v>
      </c>
      <c r="Z1376" s="1" t="str">
        <f t="shared" si="195"/>
        <v>Ok</v>
      </c>
      <c r="AA1376" s="1">
        <f t="shared" si="190"/>
        <v>0</v>
      </c>
      <c r="AB1376" s="1" t="str">
        <f t="shared" si="196"/>
        <v>ok</v>
      </c>
      <c r="AC1376" s="1" t="str">
        <f t="shared" si="197"/>
        <v>Damaged</v>
      </c>
    </row>
    <row r="1377" spans="1:29" x14ac:dyDescent="0.45">
      <c r="A1377" s="1" t="s">
        <v>1869</v>
      </c>
      <c r="B1377" s="2" cm="1">
        <f t="array" ref="B1377:D1377">DATEVALUE(VLOOKUP(A1377,Raw_Data!A1376:D3376,{2,3,4},0))</f>
        <v>45374</v>
      </c>
      <c r="C1377" s="2">
        <v>45374</v>
      </c>
      <c r="D1377" s="2">
        <v>45379</v>
      </c>
      <c r="E1377" s="1" t="s">
        <v>2567</v>
      </c>
      <c r="F1377" s="1" t="s">
        <v>168</v>
      </c>
      <c r="G1377" s="1" t="s">
        <v>41</v>
      </c>
      <c r="H1377" s="1" t="s">
        <v>128</v>
      </c>
      <c r="I1377" s="1" t="s">
        <v>169</v>
      </c>
      <c r="J1377" s="1">
        <v>3</v>
      </c>
      <c r="K1377" s="1">
        <v>500</v>
      </c>
      <c r="L1377" s="1">
        <f t="shared" si="191"/>
        <v>1500</v>
      </c>
      <c r="M1377" s="1" t="s">
        <v>63</v>
      </c>
      <c r="N1377" s="1" t="s">
        <v>30</v>
      </c>
      <c r="O1377" s="1" t="s">
        <v>44</v>
      </c>
      <c r="P1377" s="1" t="s">
        <v>85</v>
      </c>
      <c r="Q1377" s="1" t="s">
        <v>45</v>
      </c>
      <c r="R1377" s="1" t="s">
        <v>34</v>
      </c>
      <c r="S1377" s="1" t="s">
        <v>2620</v>
      </c>
      <c r="T1377" s="1">
        <v>5</v>
      </c>
      <c r="U1377" s="1" t="str">
        <f t="shared" si="189"/>
        <v>Keep</v>
      </c>
      <c r="V1377" s="1" t="str">
        <f t="shared" si="192"/>
        <v>Ok</v>
      </c>
      <c r="W1377" s="1" t="str">
        <f>IF(Raw_Data!K1377=0,"Missing","Valid")</f>
        <v>Valid</v>
      </c>
      <c r="X1377" s="3" t="str">
        <f t="shared" si="193"/>
        <v>OK</v>
      </c>
      <c r="Y1377" s="1" t="str">
        <f t="shared" si="194"/>
        <v>Ok</v>
      </c>
      <c r="Z1377" s="1" t="str">
        <f t="shared" si="195"/>
        <v>Ok</v>
      </c>
      <c r="AA1377" s="1">
        <f t="shared" si="190"/>
        <v>1500</v>
      </c>
      <c r="AB1377" s="1" t="str">
        <f t="shared" si="196"/>
        <v>ok</v>
      </c>
      <c r="AC1377" s="1" t="str">
        <f t="shared" si="197"/>
        <v>Not Returned</v>
      </c>
    </row>
    <row r="1378" spans="1:29" x14ac:dyDescent="0.45">
      <c r="A1378" s="1" t="s">
        <v>1870</v>
      </c>
      <c r="B1378" s="2" cm="1">
        <f t="array" ref="B1378:D1378">DATEVALUE(VLOOKUP(A1378,Raw_Data!A1377:D3377,{2,3,4},0))</f>
        <v>45460</v>
      </c>
      <c r="C1378" s="2">
        <v>45461</v>
      </c>
      <c r="D1378" s="2">
        <v>45461</v>
      </c>
      <c r="E1378" s="1" t="s">
        <v>2590</v>
      </c>
      <c r="F1378" s="1" t="s">
        <v>168</v>
      </c>
      <c r="G1378" s="1" t="s">
        <v>41</v>
      </c>
      <c r="H1378" s="1" t="s">
        <v>128</v>
      </c>
      <c r="I1378" s="1" t="s">
        <v>231</v>
      </c>
      <c r="J1378" s="1">
        <v>-1</v>
      </c>
      <c r="K1378" s="1">
        <v>100</v>
      </c>
      <c r="L1378" s="1">
        <f t="shared" si="191"/>
        <v>-100</v>
      </c>
      <c r="M1378" s="1" t="s">
        <v>29</v>
      </c>
      <c r="N1378" s="1" t="s">
        <v>57</v>
      </c>
      <c r="O1378" s="1" t="s">
        <v>44</v>
      </c>
      <c r="P1378" s="1" t="s">
        <v>58</v>
      </c>
      <c r="Q1378" s="1" t="s">
        <v>45</v>
      </c>
      <c r="R1378" s="1" t="s">
        <v>2620</v>
      </c>
      <c r="S1378" s="1" t="s">
        <v>2620</v>
      </c>
      <c r="T1378" s="1">
        <v>0</v>
      </c>
      <c r="U1378" s="1" t="str">
        <f t="shared" si="189"/>
        <v>Keep</v>
      </c>
      <c r="V1378" s="1" t="str">
        <f t="shared" si="192"/>
        <v>Fix</v>
      </c>
      <c r="W1378" s="1" t="str">
        <f>IF(Raw_Data!K1378=0,"Missing","Valid")</f>
        <v>Valid</v>
      </c>
      <c r="X1378" s="3" t="str">
        <f t="shared" si="193"/>
        <v>OK</v>
      </c>
      <c r="Y1378" s="1" t="str">
        <f t="shared" si="194"/>
        <v>Ok</v>
      </c>
      <c r="Z1378" s="1" t="str">
        <f t="shared" si="195"/>
        <v>Ok</v>
      </c>
      <c r="AA1378" s="1">
        <f t="shared" si="190"/>
        <v>-100</v>
      </c>
      <c r="AB1378" s="1" t="str">
        <f t="shared" si="196"/>
        <v>ok</v>
      </c>
      <c r="AC1378" s="1" t="str">
        <f t="shared" si="197"/>
        <v>Wrong</v>
      </c>
    </row>
    <row r="1379" spans="1:29" x14ac:dyDescent="0.45">
      <c r="A1379" s="1" t="s">
        <v>1871</v>
      </c>
      <c r="B1379" s="2" cm="1">
        <f t="array" ref="B1379:D1379">DATEVALUE(VLOOKUP(A1379,Raw_Data!A1378:D3378,{2,3,4},0))</f>
        <v>45466</v>
      </c>
      <c r="C1379" s="2">
        <v>45469</v>
      </c>
      <c r="D1379" s="2">
        <v>45476</v>
      </c>
      <c r="E1379" s="1" t="s">
        <v>2595</v>
      </c>
      <c r="F1379" s="1" t="s">
        <v>2606</v>
      </c>
      <c r="G1379" s="1" t="s">
        <v>26</v>
      </c>
      <c r="H1379" s="1" t="s">
        <v>128</v>
      </c>
      <c r="I1379" s="1" t="s">
        <v>169</v>
      </c>
      <c r="J1379" s="1">
        <v>1</v>
      </c>
      <c r="K1379" s="1">
        <v>100</v>
      </c>
      <c r="L1379" s="1">
        <f t="shared" si="191"/>
        <v>100</v>
      </c>
      <c r="M1379" s="1" t="s">
        <v>2619</v>
      </c>
      <c r="N1379" s="1" t="s">
        <v>57</v>
      </c>
      <c r="O1379" s="1" t="s">
        <v>64</v>
      </c>
      <c r="P1379" s="1" t="s">
        <v>58</v>
      </c>
      <c r="Q1379" s="1" t="s">
        <v>33</v>
      </c>
      <c r="R1379" s="1" t="s">
        <v>34</v>
      </c>
      <c r="S1379" s="1" t="s">
        <v>2620</v>
      </c>
      <c r="T1379" s="1">
        <v>7</v>
      </c>
      <c r="U1379" s="1" t="str">
        <f t="shared" si="189"/>
        <v>Keep</v>
      </c>
      <c r="V1379" s="1" t="str">
        <f t="shared" si="192"/>
        <v>Ok</v>
      </c>
      <c r="W1379" s="1" t="str">
        <f>IF(Raw_Data!K1379=0,"Missing","Valid")</f>
        <v>Valid</v>
      </c>
      <c r="X1379" s="3" t="str">
        <f t="shared" si="193"/>
        <v>OK</v>
      </c>
      <c r="Y1379" s="1" t="str">
        <f t="shared" si="194"/>
        <v>Ok</v>
      </c>
      <c r="Z1379" s="1" t="str">
        <f t="shared" si="195"/>
        <v>Ok</v>
      </c>
      <c r="AA1379" s="1">
        <f t="shared" si="190"/>
        <v>100</v>
      </c>
      <c r="AB1379" s="1" t="str">
        <f t="shared" si="196"/>
        <v>ok</v>
      </c>
      <c r="AC1379" s="1" t="str">
        <f t="shared" si="197"/>
        <v>Not Returned</v>
      </c>
    </row>
    <row r="1380" spans="1:29" x14ac:dyDescent="0.45">
      <c r="A1380" s="1" t="s">
        <v>1872</v>
      </c>
      <c r="B1380" s="2" cm="1">
        <f t="array" ref="B1380:D1380">DATEVALUE(VLOOKUP(A1380,Raw_Data!A1379:D3379,{2,3,4},0))</f>
        <v>45524</v>
      </c>
      <c r="C1380" s="2">
        <v>45524</v>
      </c>
      <c r="D1380" s="2">
        <v>45531</v>
      </c>
      <c r="E1380" s="1" t="s">
        <v>2556</v>
      </c>
      <c r="F1380" s="1" t="s">
        <v>53</v>
      </c>
      <c r="G1380" s="1" t="s">
        <v>54</v>
      </c>
      <c r="H1380" s="1" t="s">
        <v>128</v>
      </c>
      <c r="I1380" s="1" t="s">
        <v>169</v>
      </c>
      <c r="J1380" s="1">
        <v>-1</v>
      </c>
      <c r="K1380" s="1">
        <v>2000</v>
      </c>
      <c r="L1380" s="1">
        <f t="shared" si="191"/>
        <v>-2000</v>
      </c>
      <c r="M1380" s="1" t="s">
        <v>2619</v>
      </c>
      <c r="N1380" s="1" t="s">
        <v>57</v>
      </c>
      <c r="O1380" s="1" t="s">
        <v>79</v>
      </c>
      <c r="P1380" s="1" t="s">
        <v>32</v>
      </c>
      <c r="Q1380" s="1" t="s">
        <v>33</v>
      </c>
      <c r="R1380" s="1" t="s">
        <v>34</v>
      </c>
      <c r="S1380" s="1" t="s">
        <v>2620</v>
      </c>
      <c r="T1380" s="1">
        <v>7</v>
      </c>
      <c r="U1380" s="1" t="str">
        <f t="shared" si="189"/>
        <v>Keep</v>
      </c>
      <c r="V1380" s="1" t="str">
        <f t="shared" si="192"/>
        <v>Fix</v>
      </c>
      <c r="W1380" s="1" t="str">
        <f>IF(Raw_Data!K1380=0,"Missing","Valid")</f>
        <v>Valid</v>
      </c>
      <c r="X1380" s="3" t="str">
        <f t="shared" si="193"/>
        <v>OK</v>
      </c>
      <c r="Y1380" s="1" t="str">
        <f t="shared" si="194"/>
        <v>Ok</v>
      </c>
      <c r="Z1380" s="1" t="str">
        <f t="shared" si="195"/>
        <v>Ok</v>
      </c>
      <c r="AA1380" s="1">
        <f t="shared" si="190"/>
        <v>-2000</v>
      </c>
      <c r="AB1380" s="1" t="str">
        <f t="shared" si="196"/>
        <v>ok</v>
      </c>
      <c r="AC1380" s="1" t="str">
        <f t="shared" si="197"/>
        <v>Not Returned</v>
      </c>
    </row>
    <row r="1381" spans="1:29" x14ac:dyDescent="0.45">
      <c r="A1381" s="1" t="s">
        <v>1873</v>
      </c>
      <c r="B1381" s="2" cm="1">
        <f t="array" ref="B1381:D1381">DATEVALUE(VLOOKUP(A1381,Raw_Data!A1380:D3380,{2,3,4},0))</f>
        <v>45295</v>
      </c>
      <c r="C1381" s="2">
        <v>45295</v>
      </c>
      <c r="D1381" s="2">
        <v>45300</v>
      </c>
      <c r="E1381" s="1" t="s">
        <v>2569</v>
      </c>
      <c r="F1381" s="1" t="s">
        <v>2608</v>
      </c>
      <c r="G1381" s="1" t="s">
        <v>41</v>
      </c>
      <c r="H1381" s="1" t="s">
        <v>42</v>
      </c>
      <c r="I1381" s="1" t="s">
        <v>43</v>
      </c>
      <c r="J1381" s="1">
        <v>0</v>
      </c>
      <c r="K1381" s="1">
        <v>2000</v>
      </c>
      <c r="L1381" s="1">
        <f t="shared" si="191"/>
        <v>0</v>
      </c>
      <c r="M1381" s="1" t="s">
        <v>2619</v>
      </c>
      <c r="N1381" s="1" t="s">
        <v>57</v>
      </c>
      <c r="O1381" s="1" t="s">
        <v>79</v>
      </c>
      <c r="P1381" s="1" t="s">
        <v>32</v>
      </c>
      <c r="Q1381" s="1" t="s">
        <v>45</v>
      </c>
      <c r="R1381" s="1" t="s">
        <v>2620</v>
      </c>
      <c r="S1381" s="1" t="s">
        <v>2620</v>
      </c>
      <c r="T1381" s="1">
        <v>5</v>
      </c>
      <c r="U1381" s="1" t="str">
        <f t="shared" si="189"/>
        <v>Keep</v>
      </c>
      <c r="V1381" s="1" t="str">
        <f t="shared" si="192"/>
        <v>Fix</v>
      </c>
      <c r="W1381" s="1" t="str">
        <f>IF(Raw_Data!K1381=0,"Missing","Valid")</f>
        <v>Valid</v>
      </c>
      <c r="X1381" s="3" t="str">
        <f t="shared" si="193"/>
        <v>OK</v>
      </c>
      <c r="Y1381" s="1" t="str">
        <f t="shared" si="194"/>
        <v>Ok</v>
      </c>
      <c r="Z1381" s="1" t="str">
        <f t="shared" si="195"/>
        <v>Ok</v>
      </c>
      <c r="AA1381" s="1">
        <f t="shared" si="190"/>
        <v>0</v>
      </c>
      <c r="AB1381" s="1" t="str">
        <f t="shared" si="196"/>
        <v>ok</v>
      </c>
      <c r="AC1381" s="1" t="str">
        <f t="shared" si="197"/>
        <v>Not Returned</v>
      </c>
    </row>
    <row r="1382" spans="1:29" x14ac:dyDescent="0.45">
      <c r="A1382" s="1" t="s">
        <v>1874</v>
      </c>
      <c r="B1382" s="2" cm="1">
        <f t="array" ref="B1382:D1382">DATEVALUE(VLOOKUP(A1382,Raw_Data!A1381:D3381,{2,3,4},0))</f>
        <v>45424</v>
      </c>
      <c r="C1382" s="2">
        <v>45422</v>
      </c>
      <c r="D1382" s="2">
        <v>45429</v>
      </c>
      <c r="E1382" s="1" t="s">
        <v>2594</v>
      </c>
      <c r="F1382" s="1" t="s">
        <v>53</v>
      </c>
      <c r="G1382" s="1" t="s">
        <v>54</v>
      </c>
      <c r="H1382" s="1" t="s">
        <v>27</v>
      </c>
      <c r="I1382" s="1" t="s">
        <v>55</v>
      </c>
      <c r="J1382" s="1">
        <v>-1</v>
      </c>
      <c r="K1382" s="1">
        <v>100</v>
      </c>
      <c r="L1382" s="1">
        <f t="shared" si="191"/>
        <v>-100</v>
      </c>
      <c r="M1382" s="1" t="s">
        <v>56</v>
      </c>
      <c r="N1382" s="1" t="s">
        <v>93</v>
      </c>
      <c r="O1382" s="1" t="s">
        <v>79</v>
      </c>
      <c r="P1382" s="1" t="s">
        <v>85</v>
      </c>
      <c r="Q1382" s="1" t="s">
        <v>33</v>
      </c>
      <c r="R1382" s="1" t="s">
        <v>34</v>
      </c>
      <c r="S1382" s="1" t="s">
        <v>2620</v>
      </c>
      <c r="T1382" s="1">
        <v>7</v>
      </c>
      <c r="U1382" s="1" t="str">
        <f t="shared" si="189"/>
        <v>Keep</v>
      </c>
      <c r="V1382" s="1" t="str">
        <f t="shared" si="192"/>
        <v>Fix</v>
      </c>
      <c r="W1382" s="1" t="str">
        <f>IF(Raw_Data!K1382=0,"Missing","Valid")</f>
        <v>Valid</v>
      </c>
      <c r="X1382" s="3" t="str">
        <f t="shared" si="193"/>
        <v>Dispatch Error</v>
      </c>
      <c r="Y1382" s="1" t="str">
        <f t="shared" si="194"/>
        <v>Ok</v>
      </c>
      <c r="Z1382" s="1" t="str">
        <f t="shared" si="195"/>
        <v>Ok</v>
      </c>
      <c r="AA1382" s="1">
        <f t="shared" si="190"/>
        <v>-100</v>
      </c>
      <c r="AB1382" s="1" t="str">
        <f t="shared" si="196"/>
        <v>ok</v>
      </c>
      <c r="AC1382" s="1" t="str">
        <f t="shared" si="197"/>
        <v>Not Returned</v>
      </c>
    </row>
    <row r="1383" spans="1:29" x14ac:dyDescent="0.45">
      <c r="A1383" s="1" t="s">
        <v>1875</v>
      </c>
      <c r="B1383" s="2" cm="1">
        <f t="array" ref="B1383:D1383">DATEVALUE(VLOOKUP(A1383,Raw_Data!A1382:D3382,{2,3,4},0))</f>
        <v>45527</v>
      </c>
      <c r="C1383" s="2">
        <v>45528</v>
      </c>
      <c r="D1383" s="2">
        <v>45529</v>
      </c>
      <c r="E1383" s="1" t="s">
        <v>2538</v>
      </c>
      <c r="F1383" s="1" t="s">
        <v>2607</v>
      </c>
      <c r="G1383" s="1" t="s">
        <v>41</v>
      </c>
      <c r="H1383" s="1" t="s">
        <v>42</v>
      </c>
      <c r="I1383" s="1" t="s">
        <v>43</v>
      </c>
      <c r="J1383" s="1">
        <v>0</v>
      </c>
      <c r="K1383" s="1">
        <v>2000</v>
      </c>
      <c r="L1383" s="1">
        <f t="shared" si="191"/>
        <v>0</v>
      </c>
      <c r="M1383" s="1" t="s">
        <v>56</v>
      </c>
      <c r="N1383" s="1" t="s">
        <v>57</v>
      </c>
      <c r="O1383" s="1" t="s">
        <v>79</v>
      </c>
      <c r="P1383" s="1" t="s">
        <v>58</v>
      </c>
      <c r="Q1383" s="1" t="s">
        <v>33</v>
      </c>
      <c r="R1383" s="1" t="s">
        <v>46</v>
      </c>
      <c r="S1383" s="1" t="s">
        <v>47</v>
      </c>
      <c r="T1383" s="1">
        <v>1</v>
      </c>
      <c r="U1383" s="1" t="str">
        <f t="shared" si="189"/>
        <v>Keep</v>
      </c>
      <c r="V1383" s="1" t="str">
        <f t="shared" si="192"/>
        <v>Fix</v>
      </c>
      <c r="W1383" s="1" t="str">
        <f>IF(Raw_Data!K1383=0,"Missing","Valid")</f>
        <v>Valid</v>
      </c>
      <c r="X1383" s="3" t="str">
        <f t="shared" si="193"/>
        <v>OK</v>
      </c>
      <c r="Y1383" s="1" t="str">
        <f t="shared" si="194"/>
        <v>Ok</v>
      </c>
      <c r="Z1383" s="1" t="str">
        <f t="shared" si="195"/>
        <v>Ok</v>
      </c>
      <c r="AA1383" s="1">
        <f t="shared" si="190"/>
        <v>0</v>
      </c>
      <c r="AB1383" s="1" t="str">
        <f t="shared" si="196"/>
        <v>ok</v>
      </c>
      <c r="AC1383" s="1" t="str">
        <f t="shared" si="197"/>
        <v>Late Delivery</v>
      </c>
    </row>
    <row r="1384" spans="1:29" x14ac:dyDescent="0.45">
      <c r="A1384" s="1" t="s">
        <v>1876</v>
      </c>
      <c r="B1384" s="2" cm="1">
        <f t="array" ref="B1384:D1384">DATEVALUE(VLOOKUP(A1384,Raw_Data!A1383:D3383,{2,3,4},0))</f>
        <v>45590</v>
      </c>
      <c r="C1384" s="2">
        <v>45593</v>
      </c>
      <c r="D1384" s="2">
        <v>45594</v>
      </c>
      <c r="E1384" s="1" t="s">
        <v>2587</v>
      </c>
      <c r="F1384" s="1" t="s">
        <v>147</v>
      </c>
      <c r="G1384" s="1" t="s">
        <v>147</v>
      </c>
      <c r="H1384" s="1" t="s">
        <v>27</v>
      </c>
      <c r="I1384" s="1" t="s">
        <v>55</v>
      </c>
      <c r="J1384" s="1">
        <v>2</v>
      </c>
      <c r="K1384" s="1">
        <v>2000</v>
      </c>
      <c r="L1384" s="1">
        <f t="shared" si="191"/>
        <v>4000</v>
      </c>
      <c r="M1384" s="1" t="s">
        <v>2619</v>
      </c>
      <c r="N1384" s="1" t="s">
        <v>30</v>
      </c>
      <c r="O1384" s="1" t="s">
        <v>44</v>
      </c>
      <c r="P1384" s="1" t="s">
        <v>58</v>
      </c>
      <c r="Q1384" s="1" t="s">
        <v>33</v>
      </c>
      <c r="R1384" s="1" t="s">
        <v>46</v>
      </c>
      <c r="S1384" s="1" t="s">
        <v>47</v>
      </c>
      <c r="T1384" s="1">
        <v>1</v>
      </c>
      <c r="U1384" s="1" t="str">
        <f t="shared" si="189"/>
        <v>Keep</v>
      </c>
      <c r="V1384" s="1" t="str">
        <f t="shared" si="192"/>
        <v>Ok</v>
      </c>
      <c r="W1384" s="1" t="str">
        <f>IF(Raw_Data!K1384=0,"Missing","Valid")</f>
        <v>Valid</v>
      </c>
      <c r="X1384" s="3" t="str">
        <f t="shared" si="193"/>
        <v>OK</v>
      </c>
      <c r="Y1384" s="1" t="str">
        <f t="shared" si="194"/>
        <v>Ok</v>
      </c>
      <c r="Z1384" s="1" t="str">
        <f t="shared" si="195"/>
        <v>Ok</v>
      </c>
      <c r="AA1384" s="1">
        <f t="shared" si="190"/>
        <v>4000</v>
      </c>
      <c r="AB1384" s="1" t="str">
        <f t="shared" si="196"/>
        <v>ok</v>
      </c>
      <c r="AC1384" s="1" t="str">
        <f t="shared" si="197"/>
        <v>Late Delivery</v>
      </c>
    </row>
    <row r="1385" spans="1:29" x14ac:dyDescent="0.45">
      <c r="A1385" s="1" t="s">
        <v>1877</v>
      </c>
      <c r="B1385" s="2" cm="1">
        <f t="array" ref="B1385:D1385">DATEVALUE(VLOOKUP(A1385,Raw_Data!A1384:D3384,{2,3,4},0))</f>
        <v>45486</v>
      </c>
      <c r="C1385" s="2">
        <v>45489</v>
      </c>
      <c r="D1385" s="2">
        <v>45494</v>
      </c>
      <c r="E1385" s="1" t="s">
        <v>2586</v>
      </c>
      <c r="F1385" s="1" t="s">
        <v>69</v>
      </c>
      <c r="G1385" s="1" t="s">
        <v>70</v>
      </c>
      <c r="H1385" s="1" t="s">
        <v>27</v>
      </c>
      <c r="I1385" s="1" t="s">
        <v>28</v>
      </c>
      <c r="J1385" s="1">
        <v>-1</v>
      </c>
      <c r="K1385" s="1">
        <v>2000</v>
      </c>
      <c r="L1385" s="1">
        <f t="shared" si="191"/>
        <v>-2000</v>
      </c>
      <c r="M1385" s="1" t="s">
        <v>56</v>
      </c>
      <c r="N1385" s="1" t="s">
        <v>57</v>
      </c>
      <c r="O1385" s="1" t="s">
        <v>31</v>
      </c>
      <c r="P1385" s="1" t="s">
        <v>85</v>
      </c>
      <c r="Q1385" s="1" t="s">
        <v>45</v>
      </c>
      <c r="R1385" s="1" t="s">
        <v>2620</v>
      </c>
      <c r="S1385" s="1" t="s">
        <v>2620</v>
      </c>
      <c r="T1385" s="1">
        <v>5</v>
      </c>
      <c r="U1385" s="1" t="str">
        <f t="shared" si="189"/>
        <v>Keep</v>
      </c>
      <c r="V1385" s="1" t="str">
        <f t="shared" si="192"/>
        <v>Fix</v>
      </c>
      <c r="W1385" s="1" t="str">
        <f>IF(Raw_Data!K1385=0,"Missing","Valid")</f>
        <v>Valid</v>
      </c>
      <c r="X1385" s="3" t="str">
        <f t="shared" si="193"/>
        <v>OK</v>
      </c>
      <c r="Y1385" s="1" t="str">
        <f t="shared" si="194"/>
        <v>Ok</v>
      </c>
      <c r="Z1385" s="1" t="str">
        <f t="shared" si="195"/>
        <v>Ok</v>
      </c>
      <c r="AA1385" s="1">
        <f t="shared" si="190"/>
        <v>-2000</v>
      </c>
      <c r="AB1385" s="1" t="str">
        <f t="shared" si="196"/>
        <v>ok</v>
      </c>
      <c r="AC1385" s="1" t="str">
        <f t="shared" si="197"/>
        <v>Wrong</v>
      </c>
    </row>
    <row r="1386" spans="1:29" x14ac:dyDescent="0.45">
      <c r="A1386" s="1" t="s">
        <v>1878</v>
      </c>
      <c r="B1386" s="2" cm="1">
        <f t="array" ref="B1386:D1386">DATEVALUE(VLOOKUP(A1386,Raw_Data!A1385:D3385,{2,3,4},0))</f>
        <v>45513</v>
      </c>
      <c r="C1386" s="2">
        <v>45511</v>
      </c>
      <c r="D1386" s="2">
        <v>45517</v>
      </c>
      <c r="E1386" s="1" t="s">
        <v>2536</v>
      </c>
      <c r="F1386" s="1" t="s">
        <v>2607</v>
      </c>
      <c r="G1386" s="1" t="s">
        <v>41</v>
      </c>
      <c r="H1386" s="1" t="s">
        <v>42</v>
      </c>
      <c r="I1386" s="1" t="s">
        <v>122</v>
      </c>
      <c r="J1386" s="1">
        <v>-1</v>
      </c>
      <c r="K1386" s="1">
        <v>0</v>
      </c>
      <c r="L1386" s="1">
        <f t="shared" si="191"/>
        <v>0</v>
      </c>
      <c r="M1386" s="1" t="s">
        <v>56</v>
      </c>
      <c r="N1386" s="1" t="s">
        <v>30</v>
      </c>
      <c r="O1386" s="1" t="s">
        <v>31</v>
      </c>
      <c r="P1386" s="1" t="s">
        <v>32</v>
      </c>
      <c r="Q1386" s="1" t="s">
        <v>33</v>
      </c>
      <c r="R1386" s="1" t="s">
        <v>2620</v>
      </c>
      <c r="S1386" s="1" t="s">
        <v>2620</v>
      </c>
      <c r="T1386" s="1">
        <v>6</v>
      </c>
      <c r="U1386" s="1" t="str">
        <f t="shared" si="189"/>
        <v>Keep</v>
      </c>
      <c r="V1386" s="1" t="str">
        <f t="shared" si="192"/>
        <v>Fix</v>
      </c>
      <c r="W1386" s="1" t="str">
        <f>IF(Raw_Data!K1386=0,"Missing","Valid")</f>
        <v>Missing</v>
      </c>
      <c r="X1386" s="3" t="str">
        <f t="shared" si="193"/>
        <v>Dispatch Error</v>
      </c>
      <c r="Y1386" s="1" t="str">
        <f t="shared" si="194"/>
        <v>Fix</v>
      </c>
      <c r="Z1386" s="1" t="str">
        <f t="shared" si="195"/>
        <v>Ok</v>
      </c>
      <c r="AA1386" s="1">
        <f t="shared" si="190"/>
        <v>0</v>
      </c>
      <c r="AB1386" s="1" t="str">
        <f t="shared" si="196"/>
        <v>ok</v>
      </c>
      <c r="AC1386" s="1" t="str">
        <f t="shared" si="197"/>
        <v>Not Returned</v>
      </c>
    </row>
    <row r="1387" spans="1:29" x14ac:dyDescent="0.45">
      <c r="A1387" s="1" t="s">
        <v>1879</v>
      </c>
      <c r="B1387" s="2" cm="1">
        <f t="array" ref="B1387:D1387">DATEVALUE(VLOOKUP(A1387,Raw_Data!A1386:D3386,{2,3,4},0))</f>
        <v>45563</v>
      </c>
      <c r="C1387" s="2">
        <v>45561</v>
      </c>
      <c r="D1387" s="2">
        <v>45563</v>
      </c>
      <c r="E1387" s="1" t="s">
        <v>2578</v>
      </c>
      <c r="F1387" s="1" t="s">
        <v>2609</v>
      </c>
      <c r="G1387" s="1" t="s">
        <v>116</v>
      </c>
      <c r="H1387" s="1" t="s">
        <v>42</v>
      </c>
      <c r="I1387" s="1" t="s">
        <v>43</v>
      </c>
      <c r="J1387" s="1">
        <v>0</v>
      </c>
      <c r="K1387" s="1">
        <v>1000</v>
      </c>
      <c r="L1387" s="1">
        <f t="shared" si="191"/>
        <v>0</v>
      </c>
      <c r="M1387" s="1" t="s">
        <v>63</v>
      </c>
      <c r="N1387" s="1" t="s">
        <v>57</v>
      </c>
      <c r="O1387" s="1" t="s">
        <v>31</v>
      </c>
      <c r="P1387" s="1" t="s">
        <v>58</v>
      </c>
      <c r="Q1387" s="1" t="s">
        <v>45</v>
      </c>
      <c r="R1387" s="1" t="s">
        <v>34</v>
      </c>
      <c r="S1387" s="1" t="s">
        <v>2620</v>
      </c>
      <c r="T1387" s="1">
        <v>2</v>
      </c>
      <c r="U1387" s="1" t="str">
        <f t="shared" si="189"/>
        <v>Keep</v>
      </c>
      <c r="V1387" s="1" t="str">
        <f t="shared" si="192"/>
        <v>Fix</v>
      </c>
      <c r="W1387" s="1" t="str">
        <f>IF(Raw_Data!K1387=0,"Missing","Valid")</f>
        <v>Valid</v>
      </c>
      <c r="X1387" s="3" t="str">
        <f t="shared" si="193"/>
        <v>Dispatch Error</v>
      </c>
      <c r="Y1387" s="1" t="str">
        <f t="shared" si="194"/>
        <v>Ok</v>
      </c>
      <c r="Z1387" s="1" t="str">
        <f t="shared" si="195"/>
        <v>Ok</v>
      </c>
      <c r="AA1387" s="1">
        <f t="shared" si="190"/>
        <v>0</v>
      </c>
      <c r="AB1387" s="1" t="str">
        <f t="shared" si="196"/>
        <v>ok</v>
      </c>
      <c r="AC1387" s="1" t="str">
        <f t="shared" si="197"/>
        <v>Not Returned</v>
      </c>
    </row>
    <row r="1388" spans="1:29" x14ac:dyDescent="0.45">
      <c r="A1388" s="1" t="s">
        <v>1880</v>
      </c>
      <c r="B1388" s="2" cm="1">
        <f t="array" ref="B1388:D1388">DATEVALUE(VLOOKUP(A1388,Raw_Data!A1387:D3387,{2,3,4},0))</f>
        <v>45353</v>
      </c>
      <c r="C1388" s="2">
        <v>45352</v>
      </c>
      <c r="D1388" s="2">
        <v>45351</v>
      </c>
      <c r="E1388" s="1" t="s">
        <v>2572</v>
      </c>
      <c r="F1388" s="1" t="s">
        <v>2608</v>
      </c>
      <c r="G1388" s="1" t="s">
        <v>41</v>
      </c>
      <c r="H1388" s="1" t="s">
        <v>128</v>
      </c>
      <c r="I1388" s="1" t="s">
        <v>169</v>
      </c>
      <c r="J1388" s="1">
        <v>3</v>
      </c>
      <c r="K1388" s="1">
        <v>100</v>
      </c>
      <c r="L1388" s="1">
        <f t="shared" si="191"/>
        <v>300</v>
      </c>
      <c r="M1388" s="1" t="s">
        <v>63</v>
      </c>
      <c r="N1388" s="1" t="s">
        <v>57</v>
      </c>
      <c r="O1388" s="1" t="s">
        <v>31</v>
      </c>
      <c r="P1388" s="1" t="s">
        <v>85</v>
      </c>
      <c r="Q1388" s="1" t="s">
        <v>45</v>
      </c>
      <c r="R1388" s="1" t="s">
        <v>34</v>
      </c>
      <c r="S1388" s="1" t="s">
        <v>2620</v>
      </c>
      <c r="T1388" s="1">
        <v>-1</v>
      </c>
      <c r="U1388" s="1" t="str">
        <f t="shared" si="189"/>
        <v>Keep</v>
      </c>
      <c r="V1388" s="1" t="str">
        <f t="shared" si="192"/>
        <v>Ok</v>
      </c>
      <c r="W1388" s="1" t="str">
        <f>IF(Raw_Data!K1388=0,"Missing","Valid")</f>
        <v>Valid</v>
      </c>
      <c r="X1388" s="3" t="str">
        <f t="shared" si="193"/>
        <v>Dispatch Error</v>
      </c>
      <c r="Y1388" s="1" t="str">
        <f t="shared" si="194"/>
        <v>Ok</v>
      </c>
      <c r="Z1388" s="1" t="str">
        <f t="shared" si="195"/>
        <v>Ok</v>
      </c>
      <c r="AA1388" s="1">
        <f t="shared" si="190"/>
        <v>300</v>
      </c>
      <c r="AB1388" s="1" t="str">
        <f t="shared" si="196"/>
        <v>ok</v>
      </c>
      <c r="AC1388" s="1" t="str">
        <f t="shared" si="197"/>
        <v>Not Returned</v>
      </c>
    </row>
    <row r="1389" spans="1:29" x14ac:dyDescent="0.45">
      <c r="A1389" s="1" t="s">
        <v>1881</v>
      </c>
      <c r="B1389" s="2" cm="1">
        <f t="array" ref="B1389:D1389">DATEVALUE(VLOOKUP(A1389,Raw_Data!A1388:D3388,{2,3,4},0))</f>
        <v>45618</v>
      </c>
      <c r="C1389" s="2">
        <v>45621</v>
      </c>
      <c r="D1389" s="2">
        <v>45624</v>
      </c>
      <c r="E1389" s="1" t="s">
        <v>2536</v>
      </c>
      <c r="F1389" s="1" t="s">
        <v>2609</v>
      </c>
      <c r="G1389" s="1" t="s">
        <v>116</v>
      </c>
      <c r="H1389" s="1" t="s">
        <v>128</v>
      </c>
      <c r="I1389" s="1" t="s">
        <v>129</v>
      </c>
      <c r="J1389" s="1">
        <v>3</v>
      </c>
      <c r="K1389" s="1">
        <v>0</v>
      </c>
      <c r="L1389" s="1">
        <f t="shared" si="191"/>
        <v>0</v>
      </c>
      <c r="M1389" s="1" t="s">
        <v>29</v>
      </c>
      <c r="N1389" s="1" t="s">
        <v>57</v>
      </c>
      <c r="O1389" s="1" t="s">
        <v>31</v>
      </c>
      <c r="P1389" s="1" t="s">
        <v>58</v>
      </c>
      <c r="Q1389" s="1" t="s">
        <v>45</v>
      </c>
      <c r="R1389" s="1" t="s">
        <v>2620</v>
      </c>
      <c r="S1389" s="1" t="s">
        <v>2620</v>
      </c>
      <c r="T1389" s="1">
        <v>3</v>
      </c>
      <c r="U1389" s="1" t="str">
        <f t="shared" si="189"/>
        <v>Keep</v>
      </c>
      <c r="V1389" s="1" t="str">
        <f t="shared" si="192"/>
        <v>Ok</v>
      </c>
      <c r="W1389" s="1" t="str">
        <f>IF(Raw_Data!K1389=0,"Missing","Valid")</f>
        <v>Missing</v>
      </c>
      <c r="X1389" s="3" t="str">
        <f t="shared" si="193"/>
        <v>OK</v>
      </c>
      <c r="Y1389" s="1" t="str">
        <f t="shared" si="194"/>
        <v>Fix</v>
      </c>
      <c r="Z1389" s="1" t="str">
        <f t="shared" si="195"/>
        <v>Ok</v>
      </c>
      <c r="AA1389" s="1">
        <f t="shared" si="190"/>
        <v>0</v>
      </c>
      <c r="AB1389" s="1" t="str">
        <f t="shared" si="196"/>
        <v>ok</v>
      </c>
      <c r="AC1389" s="1" t="str">
        <f t="shared" si="197"/>
        <v>Not Returned</v>
      </c>
    </row>
    <row r="1390" spans="1:29" x14ac:dyDescent="0.45">
      <c r="A1390" s="1" t="s">
        <v>1882</v>
      </c>
      <c r="B1390" s="2" cm="1">
        <f t="array" ref="B1390:D1390">DATEVALUE(VLOOKUP(A1390,Raw_Data!A1389:D3389,{2,3,4},0))</f>
        <v>45389</v>
      </c>
      <c r="C1390" s="2">
        <v>45392</v>
      </c>
      <c r="D1390" s="2">
        <v>45397</v>
      </c>
      <c r="E1390" s="1" t="s">
        <v>2579</v>
      </c>
      <c r="F1390" s="1" t="s">
        <v>147</v>
      </c>
      <c r="G1390" s="1" t="s">
        <v>147</v>
      </c>
      <c r="H1390" s="1" t="s">
        <v>128</v>
      </c>
      <c r="I1390" s="1" t="s">
        <v>169</v>
      </c>
      <c r="J1390" s="1">
        <v>1</v>
      </c>
      <c r="K1390" s="1">
        <v>0</v>
      </c>
      <c r="L1390" s="1">
        <f t="shared" si="191"/>
        <v>0</v>
      </c>
      <c r="M1390" s="1" t="s">
        <v>56</v>
      </c>
      <c r="N1390" s="1" t="s">
        <v>57</v>
      </c>
      <c r="O1390" s="1" t="s">
        <v>31</v>
      </c>
      <c r="P1390" s="1" t="s">
        <v>85</v>
      </c>
      <c r="Q1390" s="1" t="s">
        <v>45</v>
      </c>
      <c r="R1390" s="1" t="s">
        <v>2620</v>
      </c>
      <c r="S1390" s="1" t="s">
        <v>2620</v>
      </c>
      <c r="T1390" s="1">
        <v>5</v>
      </c>
      <c r="U1390" s="1" t="str">
        <f t="shared" si="189"/>
        <v>Keep</v>
      </c>
      <c r="V1390" s="1" t="str">
        <f t="shared" si="192"/>
        <v>Ok</v>
      </c>
      <c r="W1390" s="1" t="str">
        <f>IF(Raw_Data!K1390=0,"Missing","Valid")</f>
        <v>Missing</v>
      </c>
      <c r="X1390" s="3" t="str">
        <f t="shared" si="193"/>
        <v>OK</v>
      </c>
      <c r="Y1390" s="1" t="str">
        <f t="shared" si="194"/>
        <v>Fix</v>
      </c>
      <c r="Z1390" s="1" t="str">
        <f t="shared" si="195"/>
        <v>Ok</v>
      </c>
      <c r="AA1390" s="1">
        <f t="shared" si="190"/>
        <v>0</v>
      </c>
      <c r="AB1390" s="1" t="str">
        <f t="shared" si="196"/>
        <v>ok</v>
      </c>
      <c r="AC1390" s="1" t="str">
        <f t="shared" si="197"/>
        <v>Not Returned</v>
      </c>
    </row>
    <row r="1391" spans="1:29" x14ac:dyDescent="0.45">
      <c r="A1391" s="1" t="s">
        <v>1883</v>
      </c>
      <c r="B1391" s="2" cm="1">
        <f t="array" ref="B1391:D1391">DATEVALUE(VLOOKUP(A1391,Raw_Data!A1390:D3390,{2,3,4},0))</f>
        <v>45582</v>
      </c>
      <c r="C1391" s="2">
        <v>45583</v>
      </c>
      <c r="D1391" s="2">
        <v>45588</v>
      </c>
      <c r="E1391" s="1" t="s">
        <v>2585</v>
      </c>
      <c r="F1391" s="1" t="s">
        <v>53</v>
      </c>
      <c r="G1391" s="1" t="s">
        <v>54</v>
      </c>
      <c r="H1391" s="1" t="s">
        <v>128</v>
      </c>
      <c r="I1391" s="1" t="s">
        <v>129</v>
      </c>
      <c r="J1391" s="1">
        <v>2</v>
      </c>
      <c r="K1391" s="1">
        <v>0</v>
      </c>
      <c r="L1391" s="1">
        <f t="shared" si="191"/>
        <v>0</v>
      </c>
      <c r="M1391" s="1" t="s">
        <v>63</v>
      </c>
      <c r="N1391" s="1" t="s">
        <v>30</v>
      </c>
      <c r="O1391" s="1" t="s">
        <v>64</v>
      </c>
      <c r="P1391" s="1" t="s">
        <v>58</v>
      </c>
      <c r="Q1391" s="1" t="s">
        <v>45</v>
      </c>
      <c r="R1391" s="1" t="s">
        <v>34</v>
      </c>
      <c r="S1391" s="1" t="s">
        <v>2620</v>
      </c>
      <c r="T1391" s="1">
        <v>5</v>
      </c>
      <c r="U1391" s="1" t="str">
        <f t="shared" si="189"/>
        <v>Keep</v>
      </c>
      <c r="V1391" s="1" t="str">
        <f t="shared" si="192"/>
        <v>Ok</v>
      </c>
      <c r="W1391" s="1" t="str">
        <f>IF(Raw_Data!K1391=0,"Missing","Valid")</f>
        <v>Missing</v>
      </c>
      <c r="X1391" s="3" t="str">
        <f t="shared" si="193"/>
        <v>OK</v>
      </c>
      <c r="Y1391" s="1" t="str">
        <f t="shared" si="194"/>
        <v>Fix</v>
      </c>
      <c r="Z1391" s="1" t="str">
        <f t="shared" si="195"/>
        <v>Ok</v>
      </c>
      <c r="AA1391" s="1">
        <f t="shared" si="190"/>
        <v>0</v>
      </c>
      <c r="AB1391" s="1" t="str">
        <f t="shared" si="196"/>
        <v>ok</v>
      </c>
      <c r="AC1391" s="1" t="str">
        <f t="shared" si="197"/>
        <v>Not Returned</v>
      </c>
    </row>
    <row r="1392" spans="1:29" x14ac:dyDescent="0.45">
      <c r="A1392" s="1" t="s">
        <v>1884</v>
      </c>
      <c r="B1392" s="2" cm="1">
        <f t="array" ref="B1392:D1392">DATEVALUE(VLOOKUP(A1392,Raw_Data!A1391:D3391,{2,3,4},0))</f>
        <v>45315</v>
      </c>
      <c r="C1392" s="2">
        <v>45314</v>
      </c>
      <c r="D1392" s="2">
        <v>45318</v>
      </c>
      <c r="E1392" s="1" t="s">
        <v>2550</v>
      </c>
      <c r="F1392" s="1" t="s">
        <v>69</v>
      </c>
      <c r="G1392" s="1" t="s">
        <v>70</v>
      </c>
      <c r="H1392" s="1" t="s">
        <v>27</v>
      </c>
      <c r="I1392" s="1" t="s">
        <v>28</v>
      </c>
      <c r="J1392" s="1">
        <v>0</v>
      </c>
      <c r="K1392" s="1">
        <v>2000</v>
      </c>
      <c r="L1392" s="1">
        <f t="shared" si="191"/>
        <v>0</v>
      </c>
      <c r="M1392" s="1" t="s">
        <v>29</v>
      </c>
      <c r="N1392" s="1" t="s">
        <v>30</v>
      </c>
      <c r="O1392" s="1" t="s">
        <v>79</v>
      </c>
      <c r="P1392" s="1" t="s">
        <v>32</v>
      </c>
      <c r="Q1392" s="1" t="s">
        <v>45</v>
      </c>
      <c r="R1392" s="1" t="s">
        <v>34</v>
      </c>
      <c r="S1392" s="1" t="s">
        <v>2620</v>
      </c>
      <c r="T1392" s="1">
        <v>4</v>
      </c>
      <c r="U1392" s="1" t="str">
        <f t="shared" si="189"/>
        <v>Keep</v>
      </c>
      <c r="V1392" s="1" t="str">
        <f t="shared" si="192"/>
        <v>Fix</v>
      </c>
      <c r="W1392" s="1" t="str">
        <f>IF(Raw_Data!K1392=0,"Missing","Valid")</f>
        <v>Valid</v>
      </c>
      <c r="X1392" s="3" t="str">
        <f t="shared" si="193"/>
        <v>Dispatch Error</v>
      </c>
      <c r="Y1392" s="1" t="str">
        <f t="shared" si="194"/>
        <v>Ok</v>
      </c>
      <c r="Z1392" s="1" t="str">
        <f t="shared" si="195"/>
        <v>Ok</v>
      </c>
      <c r="AA1392" s="1">
        <f t="shared" si="190"/>
        <v>0</v>
      </c>
      <c r="AB1392" s="1" t="str">
        <f t="shared" si="196"/>
        <v>ok</v>
      </c>
      <c r="AC1392" s="1" t="str">
        <f t="shared" si="197"/>
        <v>Not Returned</v>
      </c>
    </row>
    <row r="1393" spans="1:29" x14ac:dyDescent="0.45">
      <c r="A1393" s="1" t="s">
        <v>1885</v>
      </c>
      <c r="B1393" s="2" cm="1">
        <f t="array" ref="B1393:D1393">DATEVALUE(VLOOKUP(A1393,Raw_Data!A1392:D3392,{2,3,4},0))</f>
        <v>45332</v>
      </c>
      <c r="C1393" s="2">
        <v>45332</v>
      </c>
      <c r="D1393" s="2">
        <v>45336</v>
      </c>
      <c r="E1393" s="1" t="s">
        <v>2554</v>
      </c>
      <c r="F1393" s="1" t="s">
        <v>2609</v>
      </c>
      <c r="G1393" s="1" t="s">
        <v>116</v>
      </c>
      <c r="H1393" s="1" t="s">
        <v>128</v>
      </c>
      <c r="I1393" s="1" t="s">
        <v>169</v>
      </c>
      <c r="J1393" s="1">
        <v>1</v>
      </c>
      <c r="K1393" s="1">
        <v>500</v>
      </c>
      <c r="L1393" s="1">
        <f t="shared" si="191"/>
        <v>500</v>
      </c>
      <c r="M1393" s="1" t="s">
        <v>63</v>
      </c>
      <c r="N1393" s="1" t="s">
        <v>30</v>
      </c>
      <c r="O1393" s="1" t="s">
        <v>44</v>
      </c>
      <c r="P1393" s="1" t="s">
        <v>85</v>
      </c>
      <c r="Q1393" s="1" t="s">
        <v>45</v>
      </c>
      <c r="R1393" s="1" t="s">
        <v>2620</v>
      </c>
      <c r="S1393" s="1" t="s">
        <v>2620</v>
      </c>
      <c r="T1393" s="1">
        <v>4</v>
      </c>
      <c r="U1393" s="1" t="str">
        <f t="shared" si="189"/>
        <v>Keep</v>
      </c>
      <c r="V1393" s="1" t="str">
        <f t="shared" si="192"/>
        <v>Ok</v>
      </c>
      <c r="W1393" s="1" t="str">
        <f>IF(Raw_Data!K1393=0,"Missing","Valid")</f>
        <v>Valid</v>
      </c>
      <c r="X1393" s="3" t="str">
        <f t="shared" si="193"/>
        <v>OK</v>
      </c>
      <c r="Y1393" s="1" t="str">
        <f t="shared" si="194"/>
        <v>Ok</v>
      </c>
      <c r="Z1393" s="1" t="str">
        <f t="shared" si="195"/>
        <v>Ok</v>
      </c>
      <c r="AA1393" s="1">
        <f t="shared" si="190"/>
        <v>500</v>
      </c>
      <c r="AB1393" s="1" t="str">
        <f t="shared" si="196"/>
        <v>ok</v>
      </c>
      <c r="AC1393" s="1" t="str">
        <f t="shared" si="197"/>
        <v>Not Returned</v>
      </c>
    </row>
    <row r="1394" spans="1:29" x14ac:dyDescent="0.45">
      <c r="A1394" s="1" t="s">
        <v>1886</v>
      </c>
      <c r="B1394" s="2" cm="1">
        <f t="array" ref="B1394:D1394">DATEVALUE(VLOOKUP(A1394,Raw_Data!A1393:D3393,{2,3,4},0))</f>
        <v>45453</v>
      </c>
      <c r="C1394" s="2">
        <v>45454</v>
      </c>
      <c r="D1394" s="2">
        <v>45460</v>
      </c>
      <c r="E1394" s="1" t="s">
        <v>2530</v>
      </c>
      <c r="F1394" s="1" t="s">
        <v>168</v>
      </c>
      <c r="G1394" s="1" t="s">
        <v>41</v>
      </c>
      <c r="H1394" s="1" t="s">
        <v>42</v>
      </c>
      <c r="I1394" s="1" t="s">
        <v>122</v>
      </c>
      <c r="J1394" s="1">
        <v>2</v>
      </c>
      <c r="K1394" s="1">
        <v>100</v>
      </c>
      <c r="L1394" s="1">
        <f t="shared" si="191"/>
        <v>200</v>
      </c>
      <c r="M1394" s="1" t="s">
        <v>29</v>
      </c>
      <c r="N1394" s="1" t="s">
        <v>93</v>
      </c>
      <c r="O1394" s="1" t="s">
        <v>44</v>
      </c>
      <c r="P1394" s="1" t="s">
        <v>32</v>
      </c>
      <c r="Q1394" s="1" t="s">
        <v>33</v>
      </c>
      <c r="R1394" s="1" t="s">
        <v>34</v>
      </c>
      <c r="S1394" s="1" t="s">
        <v>2620</v>
      </c>
      <c r="T1394" s="1">
        <v>6</v>
      </c>
      <c r="U1394" s="1" t="str">
        <f t="shared" si="189"/>
        <v>Keep</v>
      </c>
      <c r="V1394" s="1" t="str">
        <f t="shared" si="192"/>
        <v>Ok</v>
      </c>
      <c r="W1394" s="1" t="str">
        <f>IF(Raw_Data!K1394=0,"Missing","Valid")</f>
        <v>Valid</v>
      </c>
      <c r="X1394" s="3" t="str">
        <f t="shared" si="193"/>
        <v>OK</v>
      </c>
      <c r="Y1394" s="1" t="str">
        <f t="shared" si="194"/>
        <v>Ok</v>
      </c>
      <c r="Z1394" s="1" t="str">
        <f t="shared" si="195"/>
        <v>Ok</v>
      </c>
      <c r="AA1394" s="1">
        <f t="shared" si="190"/>
        <v>200</v>
      </c>
      <c r="AB1394" s="1" t="str">
        <f t="shared" si="196"/>
        <v>ok</v>
      </c>
      <c r="AC1394" s="1" t="str">
        <f t="shared" si="197"/>
        <v>Not Returned</v>
      </c>
    </row>
    <row r="1395" spans="1:29" x14ac:dyDescent="0.45">
      <c r="A1395" s="1" t="s">
        <v>1887</v>
      </c>
      <c r="B1395" s="2" cm="1">
        <f t="array" ref="B1395:D1395">DATEVALUE(VLOOKUP(A1395,Raw_Data!A1394:D3394,{2,3,4},0))</f>
        <v>45300</v>
      </c>
      <c r="C1395" s="2">
        <v>45302</v>
      </c>
      <c r="D1395" s="2">
        <v>45302</v>
      </c>
      <c r="E1395" s="1" t="s">
        <v>2530</v>
      </c>
      <c r="F1395" s="1" t="s">
        <v>168</v>
      </c>
      <c r="G1395" s="1" t="s">
        <v>41</v>
      </c>
      <c r="H1395" s="1" t="s">
        <v>71</v>
      </c>
      <c r="I1395" s="1" t="s">
        <v>92</v>
      </c>
      <c r="J1395" s="1">
        <v>0</v>
      </c>
      <c r="K1395" s="1">
        <v>500</v>
      </c>
      <c r="L1395" s="1">
        <f t="shared" si="191"/>
        <v>0</v>
      </c>
      <c r="M1395" s="1" t="s">
        <v>2619</v>
      </c>
      <c r="N1395" s="1" t="s">
        <v>93</v>
      </c>
      <c r="O1395" s="1" t="s">
        <v>79</v>
      </c>
      <c r="P1395" s="1" t="s">
        <v>85</v>
      </c>
      <c r="Q1395" s="1" t="s">
        <v>33</v>
      </c>
      <c r="R1395" s="1" t="s">
        <v>34</v>
      </c>
      <c r="S1395" s="1" t="s">
        <v>2620</v>
      </c>
      <c r="T1395" s="1">
        <v>0</v>
      </c>
      <c r="U1395" s="1" t="str">
        <f t="shared" si="189"/>
        <v>Keep</v>
      </c>
      <c r="V1395" s="1" t="str">
        <f t="shared" si="192"/>
        <v>Fix</v>
      </c>
      <c r="W1395" s="1" t="str">
        <f>IF(Raw_Data!K1395=0,"Missing","Valid")</f>
        <v>Valid</v>
      </c>
      <c r="X1395" s="3" t="str">
        <f t="shared" si="193"/>
        <v>OK</v>
      </c>
      <c r="Y1395" s="1" t="str">
        <f t="shared" si="194"/>
        <v>Ok</v>
      </c>
      <c r="Z1395" s="1" t="str">
        <f t="shared" si="195"/>
        <v>Ok</v>
      </c>
      <c r="AA1395" s="1">
        <f t="shared" si="190"/>
        <v>0</v>
      </c>
      <c r="AB1395" s="1" t="str">
        <f t="shared" si="196"/>
        <v>ok</v>
      </c>
      <c r="AC1395" s="1" t="str">
        <f t="shared" si="197"/>
        <v>Not Returned</v>
      </c>
    </row>
    <row r="1396" spans="1:29" x14ac:dyDescent="0.45">
      <c r="A1396" s="1" t="s">
        <v>1888</v>
      </c>
      <c r="B1396" s="2" cm="1">
        <f t="array" ref="B1396:D1396">DATEVALUE(VLOOKUP(A1396,Raw_Data!A1395:D3395,{2,3,4},0))</f>
        <v>45521</v>
      </c>
      <c r="C1396" s="2">
        <v>45520</v>
      </c>
      <c r="D1396" s="2">
        <v>45525</v>
      </c>
      <c r="E1396" s="1" t="s">
        <v>2579</v>
      </c>
      <c r="F1396" s="1" t="s">
        <v>2609</v>
      </c>
      <c r="G1396" s="1" t="s">
        <v>116</v>
      </c>
      <c r="H1396" s="1" t="s">
        <v>128</v>
      </c>
      <c r="I1396" s="1" t="s">
        <v>129</v>
      </c>
      <c r="J1396" s="1">
        <v>1</v>
      </c>
      <c r="K1396" s="1">
        <v>100</v>
      </c>
      <c r="L1396" s="1">
        <f t="shared" si="191"/>
        <v>100</v>
      </c>
      <c r="M1396" s="1" t="s">
        <v>29</v>
      </c>
      <c r="N1396" s="1" t="s">
        <v>57</v>
      </c>
      <c r="O1396" s="1" t="s">
        <v>79</v>
      </c>
      <c r="P1396" s="1" t="s">
        <v>32</v>
      </c>
      <c r="Q1396" s="1" t="s">
        <v>33</v>
      </c>
      <c r="R1396" s="1" t="s">
        <v>46</v>
      </c>
      <c r="S1396" s="1" t="s">
        <v>254</v>
      </c>
      <c r="T1396" s="1">
        <v>5</v>
      </c>
      <c r="U1396" s="1" t="str">
        <f t="shared" si="189"/>
        <v>Keep</v>
      </c>
      <c r="V1396" s="1" t="str">
        <f t="shared" si="192"/>
        <v>Ok</v>
      </c>
      <c r="W1396" s="1" t="str">
        <f>IF(Raw_Data!K1396=0,"Missing","Valid")</f>
        <v>Valid</v>
      </c>
      <c r="X1396" s="3" t="str">
        <f t="shared" si="193"/>
        <v>Dispatch Error</v>
      </c>
      <c r="Y1396" s="1" t="str">
        <f t="shared" si="194"/>
        <v>Ok</v>
      </c>
      <c r="Z1396" s="1" t="str">
        <f t="shared" si="195"/>
        <v>Ok</v>
      </c>
      <c r="AA1396" s="1">
        <f t="shared" si="190"/>
        <v>100</v>
      </c>
      <c r="AB1396" s="1" t="str">
        <f t="shared" si="196"/>
        <v>ok</v>
      </c>
      <c r="AC1396" s="1" t="str">
        <f t="shared" si="197"/>
        <v>Damaged</v>
      </c>
    </row>
    <row r="1397" spans="1:29" x14ac:dyDescent="0.45">
      <c r="A1397" s="1" t="s">
        <v>1889</v>
      </c>
      <c r="B1397" s="2" cm="1">
        <f t="array" ref="B1397:D1397">DATEVALUE(VLOOKUP(A1397,Raw_Data!A1396:D3396,{2,3,4},0))</f>
        <v>45449</v>
      </c>
      <c r="C1397" s="2">
        <v>45451</v>
      </c>
      <c r="D1397" s="2">
        <v>45458</v>
      </c>
      <c r="E1397" s="1" t="s">
        <v>2605</v>
      </c>
      <c r="F1397" s="1" t="s">
        <v>53</v>
      </c>
      <c r="G1397" s="1" t="s">
        <v>54</v>
      </c>
      <c r="H1397" s="1" t="s">
        <v>128</v>
      </c>
      <c r="I1397" s="1" t="s">
        <v>169</v>
      </c>
      <c r="J1397" s="1">
        <v>2</v>
      </c>
      <c r="K1397" s="1">
        <v>100</v>
      </c>
      <c r="L1397" s="1">
        <f t="shared" si="191"/>
        <v>200</v>
      </c>
      <c r="M1397" s="1" t="s">
        <v>2619</v>
      </c>
      <c r="N1397" s="1" t="s">
        <v>57</v>
      </c>
      <c r="O1397" s="1" t="s">
        <v>44</v>
      </c>
      <c r="P1397" s="1" t="s">
        <v>85</v>
      </c>
      <c r="Q1397" s="1" t="s">
        <v>33</v>
      </c>
      <c r="R1397" s="1" t="s">
        <v>34</v>
      </c>
      <c r="S1397" s="1" t="s">
        <v>2620</v>
      </c>
      <c r="T1397" s="1">
        <v>7</v>
      </c>
      <c r="U1397" s="1" t="str">
        <f t="shared" si="189"/>
        <v>Keep</v>
      </c>
      <c r="V1397" s="1" t="str">
        <f t="shared" si="192"/>
        <v>Ok</v>
      </c>
      <c r="W1397" s="1" t="str">
        <f>IF(Raw_Data!K1397=0,"Missing","Valid")</f>
        <v>Valid</v>
      </c>
      <c r="X1397" s="3" t="str">
        <f t="shared" si="193"/>
        <v>OK</v>
      </c>
      <c r="Y1397" s="1" t="str">
        <f t="shared" si="194"/>
        <v>Ok</v>
      </c>
      <c r="Z1397" s="1" t="str">
        <f t="shared" si="195"/>
        <v>Ok</v>
      </c>
      <c r="AA1397" s="1">
        <f t="shared" si="190"/>
        <v>200</v>
      </c>
      <c r="AB1397" s="1" t="str">
        <f t="shared" si="196"/>
        <v>ok</v>
      </c>
      <c r="AC1397" s="1" t="str">
        <f t="shared" si="197"/>
        <v>Not Returned</v>
      </c>
    </row>
    <row r="1398" spans="1:29" x14ac:dyDescent="0.45">
      <c r="A1398" s="1" t="s">
        <v>1890</v>
      </c>
      <c r="B1398" s="2" cm="1">
        <f t="array" ref="B1398:D1398">DATEVALUE(VLOOKUP(A1398,Raw_Data!A1397:D3397,{2,3,4},0))</f>
        <v>45332</v>
      </c>
      <c r="C1398" s="2">
        <v>45334</v>
      </c>
      <c r="D1398" s="2">
        <v>45341</v>
      </c>
      <c r="E1398" s="1" t="s">
        <v>2541</v>
      </c>
      <c r="F1398" s="1" t="s">
        <v>2609</v>
      </c>
      <c r="G1398" s="1" t="s">
        <v>116</v>
      </c>
      <c r="H1398" s="1" t="s">
        <v>27</v>
      </c>
      <c r="I1398" s="1" t="s">
        <v>55</v>
      </c>
      <c r="J1398" s="1">
        <v>1</v>
      </c>
      <c r="K1398" s="1">
        <v>100</v>
      </c>
      <c r="L1398" s="1">
        <f t="shared" si="191"/>
        <v>100</v>
      </c>
      <c r="M1398" s="1" t="s">
        <v>29</v>
      </c>
      <c r="N1398" s="1" t="s">
        <v>57</v>
      </c>
      <c r="O1398" s="1" t="s">
        <v>79</v>
      </c>
      <c r="P1398" s="1" t="s">
        <v>58</v>
      </c>
      <c r="Q1398" s="1" t="s">
        <v>33</v>
      </c>
      <c r="R1398" s="1" t="s">
        <v>2620</v>
      </c>
      <c r="S1398" s="1" t="s">
        <v>2620</v>
      </c>
      <c r="T1398" s="1">
        <v>7</v>
      </c>
      <c r="U1398" s="1" t="str">
        <f t="shared" si="189"/>
        <v>Keep</v>
      </c>
      <c r="V1398" s="1" t="str">
        <f t="shared" si="192"/>
        <v>Ok</v>
      </c>
      <c r="W1398" s="1" t="str">
        <f>IF(Raw_Data!K1398=0,"Missing","Valid")</f>
        <v>Valid</v>
      </c>
      <c r="X1398" s="3" t="str">
        <f t="shared" si="193"/>
        <v>OK</v>
      </c>
      <c r="Y1398" s="1" t="str">
        <f t="shared" si="194"/>
        <v>Ok</v>
      </c>
      <c r="Z1398" s="1" t="str">
        <f t="shared" si="195"/>
        <v>Ok</v>
      </c>
      <c r="AA1398" s="1">
        <f t="shared" si="190"/>
        <v>100</v>
      </c>
      <c r="AB1398" s="1" t="str">
        <f t="shared" si="196"/>
        <v>ok</v>
      </c>
      <c r="AC1398" s="1" t="str">
        <f t="shared" si="197"/>
        <v>Not Returned</v>
      </c>
    </row>
    <row r="1399" spans="1:29" x14ac:dyDescent="0.45">
      <c r="A1399" s="1" t="s">
        <v>1891</v>
      </c>
      <c r="B1399" s="2" cm="1">
        <f t="array" ref="B1399:D1399">DATEVALUE(VLOOKUP(A1399,Raw_Data!A1398:D3398,{2,3,4},0))</f>
        <v>45426</v>
      </c>
      <c r="C1399" s="2">
        <v>45429</v>
      </c>
      <c r="D1399" s="2">
        <v>45435</v>
      </c>
      <c r="E1399" s="1" t="s">
        <v>2581</v>
      </c>
      <c r="F1399" s="1" t="s">
        <v>2609</v>
      </c>
      <c r="G1399" s="1" t="s">
        <v>116</v>
      </c>
      <c r="H1399" s="1" t="s">
        <v>27</v>
      </c>
      <c r="I1399" s="1" t="s">
        <v>55</v>
      </c>
      <c r="J1399" s="1">
        <v>-1</v>
      </c>
      <c r="K1399" s="1">
        <v>500</v>
      </c>
      <c r="L1399" s="1">
        <f t="shared" si="191"/>
        <v>-500</v>
      </c>
      <c r="M1399" s="1" t="s">
        <v>56</v>
      </c>
      <c r="N1399" s="1" t="s">
        <v>93</v>
      </c>
      <c r="O1399" s="1" t="s">
        <v>31</v>
      </c>
      <c r="P1399" s="1" t="s">
        <v>85</v>
      </c>
      <c r="Q1399" s="1" t="s">
        <v>45</v>
      </c>
      <c r="R1399" s="1" t="s">
        <v>46</v>
      </c>
      <c r="S1399" s="1" t="s">
        <v>245</v>
      </c>
      <c r="T1399" s="1">
        <v>6</v>
      </c>
      <c r="U1399" s="1" t="str">
        <f t="shared" si="189"/>
        <v>Keep</v>
      </c>
      <c r="V1399" s="1" t="str">
        <f t="shared" si="192"/>
        <v>Fix</v>
      </c>
      <c r="W1399" s="1" t="str">
        <f>IF(Raw_Data!K1399=0,"Missing","Valid")</f>
        <v>Valid</v>
      </c>
      <c r="X1399" s="3" t="str">
        <f t="shared" si="193"/>
        <v>OK</v>
      </c>
      <c r="Y1399" s="1" t="str">
        <f t="shared" si="194"/>
        <v>Ok</v>
      </c>
      <c r="Z1399" s="1" t="str">
        <f t="shared" si="195"/>
        <v>Ok</v>
      </c>
      <c r="AA1399" s="1">
        <f t="shared" si="190"/>
        <v>-500</v>
      </c>
      <c r="AB1399" s="1" t="str">
        <f t="shared" si="196"/>
        <v>ok</v>
      </c>
      <c r="AC1399" s="1" t="str">
        <f t="shared" si="197"/>
        <v>Wrong Item</v>
      </c>
    </row>
    <row r="1400" spans="1:29" x14ac:dyDescent="0.45">
      <c r="A1400" s="1" t="s">
        <v>2519</v>
      </c>
      <c r="B1400" s="2" cm="1">
        <f t="array" ref="B1400:D1400">DATEVALUE(VLOOKUP(A1400,Raw_Data!A1399:D3399,{2,3,4},0))</f>
        <v>45381</v>
      </c>
      <c r="C1400" s="2">
        <v>45381</v>
      </c>
      <c r="D1400" s="2">
        <v>45386</v>
      </c>
      <c r="E1400" s="1" t="s">
        <v>2540</v>
      </c>
      <c r="F1400" s="1" t="s">
        <v>2606</v>
      </c>
      <c r="G1400" s="1" t="s">
        <v>26</v>
      </c>
      <c r="H1400" s="1" t="s">
        <v>71</v>
      </c>
      <c r="I1400" s="1" t="s">
        <v>92</v>
      </c>
      <c r="J1400" s="1">
        <v>0</v>
      </c>
      <c r="K1400" s="1">
        <v>0</v>
      </c>
      <c r="L1400" s="1">
        <f t="shared" si="191"/>
        <v>0</v>
      </c>
      <c r="M1400" s="1" t="s">
        <v>56</v>
      </c>
      <c r="N1400" s="1" t="s">
        <v>57</v>
      </c>
      <c r="O1400" s="1" t="s">
        <v>31</v>
      </c>
      <c r="P1400" s="1" t="s">
        <v>32</v>
      </c>
      <c r="Q1400" s="1" t="s">
        <v>45</v>
      </c>
      <c r="R1400" s="1" t="s">
        <v>2620</v>
      </c>
      <c r="S1400" s="1" t="s">
        <v>2620</v>
      </c>
      <c r="T1400" s="1">
        <v>5</v>
      </c>
      <c r="U1400" s="1" t="str">
        <f t="shared" si="189"/>
        <v>Keep</v>
      </c>
      <c r="V1400" s="1" t="str">
        <f t="shared" si="192"/>
        <v>Fix</v>
      </c>
      <c r="W1400" s="1" t="str">
        <f>IF(Raw_Data!K1400=0,"Missing","Valid")</f>
        <v>Missing</v>
      </c>
      <c r="X1400" s="3" t="str">
        <f t="shared" si="193"/>
        <v>OK</v>
      </c>
      <c r="Y1400" s="1" t="str">
        <f t="shared" si="194"/>
        <v>Fix</v>
      </c>
      <c r="Z1400" s="1" t="str">
        <f t="shared" si="195"/>
        <v>Ok</v>
      </c>
      <c r="AA1400" s="1">
        <f t="shared" si="190"/>
        <v>0</v>
      </c>
      <c r="AB1400" s="1" t="str">
        <f t="shared" si="196"/>
        <v>ok</v>
      </c>
      <c r="AC1400" s="1" t="str">
        <f t="shared" si="197"/>
        <v>Not Returned</v>
      </c>
    </row>
    <row r="1401" spans="1:29" x14ac:dyDescent="0.45">
      <c r="A1401" s="1" t="s">
        <v>1892</v>
      </c>
      <c r="B1401" s="2" cm="1">
        <f t="array" ref="B1401:D1401">DATEVALUE(VLOOKUP(A1401,Raw_Data!A1400:D3400,{2,3,4},0))</f>
        <v>45298</v>
      </c>
      <c r="C1401" s="2">
        <v>45298</v>
      </c>
      <c r="D1401" s="2">
        <v>45298</v>
      </c>
      <c r="E1401" s="1" t="s">
        <v>2554</v>
      </c>
      <c r="F1401" s="1" t="s">
        <v>2608</v>
      </c>
      <c r="G1401" s="1" t="s">
        <v>41</v>
      </c>
      <c r="H1401" s="1" t="s">
        <v>27</v>
      </c>
      <c r="I1401" s="1" t="s">
        <v>55</v>
      </c>
      <c r="J1401" s="1">
        <v>0</v>
      </c>
      <c r="K1401" s="1">
        <v>1000</v>
      </c>
      <c r="L1401" s="1">
        <f t="shared" si="191"/>
        <v>0</v>
      </c>
      <c r="M1401" s="1" t="s">
        <v>29</v>
      </c>
      <c r="N1401" s="1" t="s">
        <v>93</v>
      </c>
      <c r="O1401" s="1" t="s">
        <v>79</v>
      </c>
      <c r="P1401" s="1" t="s">
        <v>32</v>
      </c>
      <c r="Q1401" s="1" t="s">
        <v>45</v>
      </c>
      <c r="R1401" s="1" t="s">
        <v>46</v>
      </c>
      <c r="S1401" s="1" t="s">
        <v>47</v>
      </c>
      <c r="T1401" s="1">
        <v>0</v>
      </c>
      <c r="U1401" s="1" t="str">
        <f t="shared" si="189"/>
        <v>Keep</v>
      </c>
      <c r="V1401" s="1" t="str">
        <f t="shared" si="192"/>
        <v>Fix</v>
      </c>
      <c r="W1401" s="1" t="str">
        <f>IF(Raw_Data!K1401=0,"Missing","Valid")</f>
        <v>Valid</v>
      </c>
      <c r="X1401" s="3" t="str">
        <f t="shared" si="193"/>
        <v>OK</v>
      </c>
      <c r="Y1401" s="1" t="str">
        <f t="shared" si="194"/>
        <v>Ok</v>
      </c>
      <c r="Z1401" s="1" t="str">
        <f t="shared" si="195"/>
        <v>Ok</v>
      </c>
      <c r="AA1401" s="1">
        <f t="shared" si="190"/>
        <v>0</v>
      </c>
      <c r="AB1401" s="1" t="str">
        <f t="shared" si="196"/>
        <v>ok</v>
      </c>
      <c r="AC1401" s="1" t="str">
        <f t="shared" si="197"/>
        <v>Late Delivery</v>
      </c>
    </row>
    <row r="1402" spans="1:29" x14ac:dyDescent="0.45">
      <c r="A1402" s="1" t="s">
        <v>1893</v>
      </c>
      <c r="B1402" s="2" cm="1">
        <f t="array" ref="B1402:D1402">DATEVALUE(VLOOKUP(A1402,Raw_Data!A1401:D3401,{2,3,4},0))</f>
        <v>45300</v>
      </c>
      <c r="C1402" s="2">
        <v>45299</v>
      </c>
      <c r="D1402" s="2">
        <v>45306</v>
      </c>
      <c r="E1402" s="1" t="s">
        <v>2544</v>
      </c>
      <c r="F1402" s="1" t="s">
        <v>2609</v>
      </c>
      <c r="G1402" s="1" t="s">
        <v>116</v>
      </c>
      <c r="H1402" s="1" t="s">
        <v>42</v>
      </c>
      <c r="I1402" s="1" t="s">
        <v>122</v>
      </c>
      <c r="J1402" s="1">
        <v>1</v>
      </c>
      <c r="K1402" s="1">
        <v>0</v>
      </c>
      <c r="L1402" s="1">
        <f t="shared" si="191"/>
        <v>0</v>
      </c>
      <c r="M1402" s="1" t="s">
        <v>2619</v>
      </c>
      <c r="N1402" s="1" t="s">
        <v>57</v>
      </c>
      <c r="O1402" s="1" t="s">
        <v>44</v>
      </c>
      <c r="P1402" s="1" t="s">
        <v>32</v>
      </c>
      <c r="Q1402" s="1" t="s">
        <v>33</v>
      </c>
      <c r="R1402" s="1" t="s">
        <v>46</v>
      </c>
      <c r="S1402" s="1" t="s">
        <v>47</v>
      </c>
      <c r="T1402" s="1">
        <v>7</v>
      </c>
      <c r="U1402" s="1" t="str">
        <f t="shared" si="189"/>
        <v>Keep</v>
      </c>
      <c r="V1402" s="1" t="str">
        <f t="shared" si="192"/>
        <v>Ok</v>
      </c>
      <c r="W1402" s="1" t="str">
        <f>IF(Raw_Data!K1402=0,"Missing","Valid")</f>
        <v>Missing</v>
      </c>
      <c r="X1402" s="3" t="str">
        <f t="shared" si="193"/>
        <v>Dispatch Error</v>
      </c>
      <c r="Y1402" s="1" t="str">
        <f t="shared" si="194"/>
        <v>Fix</v>
      </c>
      <c r="Z1402" s="1" t="str">
        <f t="shared" si="195"/>
        <v>Ok</v>
      </c>
      <c r="AA1402" s="1">
        <f t="shared" si="190"/>
        <v>0</v>
      </c>
      <c r="AB1402" s="1" t="str">
        <f t="shared" si="196"/>
        <v>ok</v>
      </c>
      <c r="AC1402" s="1" t="str">
        <f t="shared" si="197"/>
        <v>Late Delivery</v>
      </c>
    </row>
    <row r="1403" spans="1:29" x14ac:dyDescent="0.45">
      <c r="A1403" s="1" t="s">
        <v>1894</v>
      </c>
      <c r="B1403" s="2" cm="1">
        <f t="array" ref="B1403:D1403">DATEVALUE(VLOOKUP(A1403,Raw_Data!A1402:D3402,{2,3,4},0))</f>
        <v>45366</v>
      </c>
      <c r="C1403" s="2">
        <v>45367</v>
      </c>
      <c r="D1403" s="2">
        <v>45369</v>
      </c>
      <c r="E1403" s="1" t="s">
        <v>2578</v>
      </c>
      <c r="F1403" s="1" t="s">
        <v>168</v>
      </c>
      <c r="G1403" s="1" t="s">
        <v>41</v>
      </c>
      <c r="H1403" s="1" t="s">
        <v>27</v>
      </c>
      <c r="I1403" s="1" t="s">
        <v>84</v>
      </c>
      <c r="J1403" s="1">
        <v>1</v>
      </c>
      <c r="K1403" s="1">
        <v>100</v>
      </c>
      <c r="L1403" s="1">
        <f t="shared" si="191"/>
        <v>100</v>
      </c>
      <c r="M1403" s="1" t="s">
        <v>63</v>
      </c>
      <c r="N1403" s="1" t="s">
        <v>57</v>
      </c>
      <c r="O1403" s="1" t="s">
        <v>79</v>
      </c>
      <c r="P1403" s="1" t="s">
        <v>58</v>
      </c>
      <c r="Q1403" s="1" t="s">
        <v>33</v>
      </c>
      <c r="R1403" s="1" t="s">
        <v>2620</v>
      </c>
      <c r="S1403" s="1" t="s">
        <v>2620</v>
      </c>
      <c r="T1403" s="1">
        <v>2</v>
      </c>
      <c r="U1403" s="1" t="str">
        <f t="shared" si="189"/>
        <v>Keep</v>
      </c>
      <c r="V1403" s="1" t="str">
        <f t="shared" si="192"/>
        <v>Ok</v>
      </c>
      <c r="W1403" s="1" t="str">
        <f>IF(Raw_Data!K1403=0,"Missing","Valid")</f>
        <v>Valid</v>
      </c>
      <c r="X1403" s="3" t="str">
        <f t="shared" si="193"/>
        <v>OK</v>
      </c>
      <c r="Y1403" s="1" t="str">
        <f t="shared" si="194"/>
        <v>Ok</v>
      </c>
      <c r="Z1403" s="1" t="str">
        <f t="shared" si="195"/>
        <v>Ok</v>
      </c>
      <c r="AA1403" s="1">
        <f t="shared" si="190"/>
        <v>100</v>
      </c>
      <c r="AB1403" s="1" t="str">
        <f t="shared" si="196"/>
        <v>ok</v>
      </c>
      <c r="AC1403" s="1" t="str">
        <f t="shared" si="197"/>
        <v>Not Returned</v>
      </c>
    </row>
    <row r="1404" spans="1:29" x14ac:dyDescent="0.45">
      <c r="A1404" s="1" t="s">
        <v>1895</v>
      </c>
      <c r="B1404" s="2" cm="1">
        <f t="array" ref="B1404:D1404">DATEVALUE(VLOOKUP(A1404,Raw_Data!A1403:D3403,{2,3,4},0))</f>
        <v>45647</v>
      </c>
      <c r="C1404" s="2">
        <v>45647</v>
      </c>
      <c r="D1404" s="2">
        <v>45652</v>
      </c>
      <c r="E1404" s="1" t="s">
        <v>2557</v>
      </c>
      <c r="F1404" s="1" t="s">
        <v>2606</v>
      </c>
      <c r="G1404" s="1" t="s">
        <v>26</v>
      </c>
      <c r="H1404" s="1" t="s">
        <v>27</v>
      </c>
      <c r="I1404" s="1" t="s">
        <v>28</v>
      </c>
      <c r="J1404" s="1">
        <v>1</v>
      </c>
      <c r="K1404" s="1">
        <v>100</v>
      </c>
      <c r="L1404" s="1">
        <f t="shared" si="191"/>
        <v>100</v>
      </c>
      <c r="M1404" s="1" t="s">
        <v>29</v>
      </c>
      <c r="N1404" s="1" t="s">
        <v>93</v>
      </c>
      <c r="O1404" s="1" t="s">
        <v>44</v>
      </c>
      <c r="P1404" s="1" t="s">
        <v>58</v>
      </c>
      <c r="Q1404" s="1" t="s">
        <v>45</v>
      </c>
      <c r="R1404" s="1" t="s">
        <v>34</v>
      </c>
      <c r="S1404" s="1" t="s">
        <v>2620</v>
      </c>
      <c r="T1404" s="1">
        <v>5</v>
      </c>
      <c r="U1404" s="1" t="str">
        <f t="shared" si="189"/>
        <v>Keep</v>
      </c>
      <c r="V1404" s="1" t="str">
        <f t="shared" si="192"/>
        <v>Ok</v>
      </c>
      <c r="W1404" s="1" t="str">
        <f>IF(Raw_Data!K1404=0,"Missing","Valid")</f>
        <v>Valid</v>
      </c>
      <c r="X1404" s="3" t="str">
        <f t="shared" si="193"/>
        <v>OK</v>
      </c>
      <c r="Y1404" s="1" t="str">
        <f t="shared" si="194"/>
        <v>Ok</v>
      </c>
      <c r="Z1404" s="1" t="str">
        <f t="shared" si="195"/>
        <v>Ok</v>
      </c>
      <c r="AA1404" s="1">
        <f t="shared" si="190"/>
        <v>100</v>
      </c>
      <c r="AB1404" s="1" t="str">
        <f t="shared" si="196"/>
        <v>ok</v>
      </c>
      <c r="AC1404" s="1" t="str">
        <f t="shared" si="197"/>
        <v>Not Returned</v>
      </c>
    </row>
    <row r="1405" spans="1:29" x14ac:dyDescent="0.45">
      <c r="A1405" s="1" t="s">
        <v>1896</v>
      </c>
      <c r="B1405" s="2" cm="1">
        <f t="array" ref="B1405:D1405">DATEVALUE(VLOOKUP(A1405,Raw_Data!A1404:D3404,{2,3,4},0))</f>
        <v>45482</v>
      </c>
      <c r="C1405" s="2">
        <v>45480</v>
      </c>
      <c r="D1405" s="2">
        <v>45479</v>
      </c>
      <c r="E1405" s="1" t="s">
        <v>2527</v>
      </c>
      <c r="F1405" s="1" t="s">
        <v>53</v>
      </c>
      <c r="G1405" s="1" t="s">
        <v>54</v>
      </c>
      <c r="H1405" s="1" t="s">
        <v>27</v>
      </c>
      <c r="I1405" s="1" t="s">
        <v>84</v>
      </c>
      <c r="J1405" s="1">
        <v>2</v>
      </c>
      <c r="K1405" s="1">
        <v>100</v>
      </c>
      <c r="L1405" s="1">
        <f t="shared" si="191"/>
        <v>200</v>
      </c>
      <c r="M1405" s="1" t="s">
        <v>63</v>
      </c>
      <c r="N1405" s="1" t="s">
        <v>93</v>
      </c>
      <c r="O1405" s="1" t="s">
        <v>31</v>
      </c>
      <c r="P1405" s="1" t="s">
        <v>58</v>
      </c>
      <c r="Q1405" s="1" t="s">
        <v>33</v>
      </c>
      <c r="R1405" s="1" t="s">
        <v>34</v>
      </c>
      <c r="S1405" s="1" t="s">
        <v>2620</v>
      </c>
      <c r="T1405" s="1">
        <v>-1</v>
      </c>
      <c r="U1405" s="1" t="str">
        <f t="shared" si="189"/>
        <v>Keep</v>
      </c>
      <c r="V1405" s="1" t="str">
        <f t="shared" si="192"/>
        <v>Ok</v>
      </c>
      <c r="W1405" s="1" t="str">
        <f>IF(Raw_Data!K1405=0,"Missing","Valid")</f>
        <v>Valid</v>
      </c>
      <c r="X1405" s="3" t="str">
        <f t="shared" si="193"/>
        <v>Dispatch Error</v>
      </c>
      <c r="Y1405" s="1" t="str">
        <f t="shared" si="194"/>
        <v>Ok</v>
      </c>
      <c r="Z1405" s="1" t="str">
        <f t="shared" si="195"/>
        <v>Ok</v>
      </c>
      <c r="AA1405" s="1">
        <f t="shared" si="190"/>
        <v>200</v>
      </c>
      <c r="AB1405" s="1" t="str">
        <f t="shared" si="196"/>
        <v>ok</v>
      </c>
      <c r="AC1405" s="1" t="str">
        <f t="shared" si="197"/>
        <v>Not Returned</v>
      </c>
    </row>
    <row r="1406" spans="1:29" x14ac:dyDescent="0.45">
      <c r="A1406" s="1" t="s">
        <v>1897</v>
      </c>
      <c r="B1406" s="2" cm="1">
        <f t="array" ref="B1406:D1406">DATEVALUE(VLOOKUP(A1406,Raw_Data!A1405:D3405,{2,3,4},0))</f>
        <v>45495</v>
      </c>
      <c r="C1406" s="2">
        <v>45494</v>
      </c>
      <c r="D1406" s="2">
        <v>45498</v>
      </c>
      <c r="E1406" s="1" t="s">
        <v>2573</v>
      </c>
      <c r="F1406" s="1" t="s">
        <v>2608</v>
      </c>
      <c r="G1406" s="1" t="s">
        <v>41</v>
      </c>
      <c r="H1406" s="1" t="s">
        <v>71</v>
      </c>
      <c r="I1406" s="1" t="s">
        <v>72</v>
      </c>
      <c r="J1406" s="1">
        <v>0</v>
      </c>
      <c r="K1406" s="1">
        <v>100</v>
      </c>
      <c r="L1406" s="1">
        <f t="shared" si="191"/>
        <v>0</v>
      </c>
      <c r="M1406" s="1" t="s">
        <v>29</v>
      </c>
      <c r="N1406" s="1" t="s">
        <v>93</v>
      </c>
      <c r="O1406" s="1" t="s">
        <v>79</v>
      </c>
      <c r="P1406" s="1" t="s">
        <v>32</v>
      </c>
      <c r="Q1406" s="1" t="s">
        <v>45</v>
      </c>
      <c r="R1406" s="1" t="s">
        <v>46</v>
      </c>
      <c r="S1406" s="1" t="s">
        <v>245</v>
      </c>
      <c r="T1406" s="1">
        <v>4</v>
      </c>
      <c r="U1406" s="1" t="str">
        <f t="shared" si="189"/>
        <v>Keep</v>
      </c>
      <c r="V1406" s="1" t="str">
        <f t="shared" si="192"/>
        <v>Fix</v>
      </c>
      <c r="W1406" s="1" t="str">
        <f>IF(Raw_Data!K1406=0,"Missing","Valid")</f>
        <v>Valid</v>
      </c>
      <c r="X1406" s="3" t="str">
        <f t="shared" si="193"/>
        <v>Dispatch Error</v>
      </c>
      <c r="Y1406" s="1" t="str">
        <f t="shared" si="194"/>
        <v>Ok</v>
      </c>
      <c r="Z1406" s="1" t="str">
        <f t="shared" si="195"/>
        <v>Ok</v>
      </c>
      <c r="AA1406" s="1">
        <f t="shared" si="190"/>
        <v>0</v>
      </c>
      <c r="AB1406" s="1" t="str">
        <f t="shared" si="196"/>
        <v>ok</v>
      </c>
      <c r="AC1406" s="1" t="str">
        <f t="shared" si="197"/>
        <v>Wrong Item</v>
      </c>
    </row>
    <row r="1407" spans="1:29" x14ac:dyDescent="0.45">
      <c r="A1407" s="1" t="s">
        <v>1898</v>
      </c>
      <c r="B1407" s="2" cm="1">
        <f t="array" ref="B1407:D1407">DATEVALUE(VLOOKUP(A1407,Raw_Data!A1406:D3406,{2,3,4},0))</f>
        <v>45585</v>
      </c>
      <c r="C1407" s="2">
        <v>45583</v>
      </c>
      <c r="D1407" s="2">
        <v>45582</v>
      </c>
      <c r="E1407" s="1" t="s">
        <v>2561</v>
      </c>
      <c r="F1407" s="1" t="s">
        <v>2607</v>
      </c>
      <c r="G1407" s="1" t="s">
        <v>41</v>
      </c>
      <c r="H1407" s="1" t="s">
        <v>42</v>
      </c>
      <c r="I1407" s="1" t="s">
        <v>122</v>
      </c>
      <c r="J1407" s="1">
        <v>1</v>
      </c>
      <c r="K1407" s="1">
        <v>2000</v>
      </c>
      <c r="L1407" s="1">
        <f t="shared" si="191"/>
        <v>2000</v>
      </c>
      <c r="M1407" s="1" t="s">
        <v>2619</v>
      </c>
      <c r="N1407" s="1" t="s">
        <v>57</v>
      </c>
      <c r="O1407" s="1" t="s">
        <v>44</v>
      </c>
      <c r="P1407" s="1" t="s">
        <v>32</v>
      </c>
      <c r="Q1407" s="1" t="s">
        <v>45</v>
      </c>
      <c r="R1407" s="1" t="s">
        <v>46</v>
      </c>
      <c r="S1407" s="1" t="s">
        <v>254</v>
      </c>
      <c r="T1407" s="1">
        <v>-1</v>
      </c>
      <c r="U1407" s="1" t="str">
        <f t="shared" si="189"/>
        <v>Keep</v>
      </c>
      <c r="V1407" s="1" t="str">
        <f t="shared" si="192"/>
        <v>Ok</v>
      </c>
      <c r="W1407" s="1" t="str">
        <f>IF(Raw_Data!K1407=0,"Missing","Valid")</f>
        <v>Valid</v>
      </c>
      <c r="X1407" s="3" t="str">
        <f t="shared" si="193"/>
        <v>Dispatch Error</v>
      </c>
      <c r="Y1407" s="1" t="str">
        <f t="shared" si="194"/>
        <v>Ok</v>
      </c>
      <c r="Z1407" s="1" t="str">
        <f t="shared" si="195"/>
        <v>Ok</v>
      </c>
      <c r="AA1407" s="1">
        <f t="shared" si="190"/>
        <v>2000</v>
      </c>
      <c r="AB1407" s="1" t="str">
        <f t="shared" si="196"/>
        <v>ok</v>
      </c>
      <c r="AC1407" s="1" t="str">
        <f t="shared" si="197"/>
        <v>Damaged</v>
      </c>
    </row>
    <row r="1408" spans="1:29" x14ac:dyDescent="0.45">
      <c r="A1408" s="1" t="s">
        <v>1899</v>
      </c>
      <c r="B1408" s="2" cm="1">
        <f t="array" ref="B1408:D1408">DATEVALUE(VLOOKUP(A1408,Raw_Data!A1407:D3407,{2,3,4},0))</f>
        <v>45546</v>
      </c>
      <c r="C1408" s="2">
        <v>45546</v>
      </c>
      <c r="D1408" s="2">
        <v>45549</v>
      </c>
      <c r="E1408" s="1" t="s">
        <v>2568</v>
      </c>
      <c r="F1408" s="1" t="s">
        <v>2606</v>
      </c>
      <c r="G1408" s="1" t="s">
        <v>26</v>
      </c>
      <c r="H1408" s="1" t="s">
        <v>42</v>
      </c>
      <c r="I1408" s="1" t="s">
        <v>122</v>
      </c>
      <c r="J1408" s="1">
        <v>2</v>
      </c>
      <c r="K1408" s="1">
        <v>1000</v>
      </c>
      <c r="L1408" s="1">
        <f t="shared" si="191"/>
        <v>2000</v>
      </c>
      <c r="M1408" s="1" t="s">
        <v>63</v>
      </c>
      <c r="N1408" s="1" t="s">
        <v>30</v>
      </c>
      <c r="O1408" s="1" t="s">
        <v>64</v>
      </c>
      <c r="P1408" s="1" t="s">
        <v>58</v>
      </c>
      <c r="Q1408" s="1" t="s">
        <v>45</v>
      </c>
      <c r="R1408" s="1" t="s">
        <v>46</v>
      </c>
      <c r="S1408" s="1" t="s">
        <v>254</v>
      </c>
      <c r="T1408" s="1">
        <v>3</v>
      </c>
      <c r="U1408" s="1" t="str">
        <f t="shared" si="189"/>
        <v>Keep</v>
      </c>
      <c r="V1408" s="1" t="str">
        <f t="shared" si="192"/>
        <v>Ok</v>
      </c>
      <c r="W1408" s="1" t="str">
        <f>IF(Raw_Data!K1408=0,"Missing","Valid")</f>
        <v>Valid</v>
      </c>
      <c r="X1408" s="3" t="str">
        <f t="shared" si="193"/>
        <v>OK</v>
      </c>
      <c r="Y1408" s="1" t="str">
        <f t="shared" si="194"/>
        <v>Ok</v>
      </c>
      <c r="Z1408" s="1" t="str">
        <f t="shared" si="195"/>
        <v>Ok</v>
      </c>
      <c r="AA1408" s="1">
        <f t="shared" si="190"/>
        <v>2000</v>
      </c>
      <c r="AB1408" s="1" t="str">
        <f t="shared" si="196"/>
        <v>ok</v>
      </c>
      <c r="AC1408" s="1" t="str">
        <f t="shared" si="197"/>
        <v>Damaged</v>
      </c>
    </row>
    <row r="1409" spans="1:29" x14ac:dyDescent="0.45">
      <c r="A1409" s="1" t="s">
        <v>1900</v>
      </c>
      <c r="B1409" s="2" cm="1">
        <f t="array" ref="B1409:D1409">DATEVALUE(VLOOKUP(A1409,Raw_Data!A1408:D3408,{2,3,4},0))</f>
        <v>45653</v>
      </c>
      <c r="C1409" s="2">
        <v>45651</v>
      </c>
      <c r="D1409" s="2">
        <v>45654</v>
      </c>
      <c r="E1409" s="1" t="s">
        <v>2549</v>
      </c>
      <c r="F1409" s="1" t="s">
        <v>168</v>
      </c>
      <c r="G1409" s="1" t="s">
        <v>41</v>
      </c>
      <c r="H1409" s="1" t="s">
        <v>71</v>
      </c>
      <c r="I1409" s="1" t="s">
        <v>92</v>
      </c>
      <c r="J1409" s="1">
        <v>2</v>
      </c>
      <c r="K1409" s="1">
        <v>100</v>
      </c>
      <c r="L1409" s="1">
        <f t="shared" si="191"/>
        <v>200</v>
      </c>
      <c r="M1409" s="1" t="s">
        <v>2619</v>
      </c>
      <c r="N1409" s="1" t="s">
        <v>93</v>
      </c>
      <c r="O1409" s="1" t="s">
        <v>31</v>
      </c>
      <c r="P1409" s="1" t="s">
        <v>85</v>
      </c>
      <c r="Q1409" s="1" t="s">
        <v>33</v>
      </c>
      <c r="R1409" s="1" t="s">
        <v>34</v>
      </c>
      <c r="S1409" s="1" t="s">
        <v>2620</v>
      </c>
      <c r="T1409" s="1">
        <v>3</v>
      </c>
      <c r="U1409" s="1" t="str">
        <f t="shared" si="189"/>
        <v>Keep</v>
      </c>
      <c r="V1409" s="1" t="str">
        <f t="shared" si="192"/>
        <v>Ok</v>
      </c>
      <c r="W1409" s="1" t="str">
        <f>IF(Raw_Data!K1409=0,"Missing","Valid")</f>
        <v>Valid</v>
      </c>
      <c r="X1409" s="3" t="str">
        <f t="shared" si="193"/>
        <v>Dispatch Error</v>
      </c>
      <c r="Y1409" s="1" t="str">
        <f t="shared" si="194"/>
        <v>Ok</v>
      </c>
      <c r="Z1409" s="1" t="str">
        <f t="shared" si="195"/>
        <v>Ok</v>
      </c>
      <c r="AA1409" s="1">
        <f t="shared" si="190"/>
        <v>200</v>
      </c>
      <c r="AB1409" s="1" t="str">
        <f t="shared" si="196"/>
        <v>ok</v>
      </c>
      <c r="AC1409" s="1" t="str">
        <f t="shared" si="197"/>
        <v>Not Returned</v>
      </c>
    </row>
    <row r="1410" spans="1:29" x14ac:dyDescent="0.45">
      <c r="A1410" s="1" t="s">
        <v>1901</v>
      </c>
      <c r="B1410" s="2" cm="1">
        <f t="array" ref="B1410:D1410">DATEVALUE(VLOOKUP(A1410,Raw_Data!A1409:D3409,{2,3,4},0))</f>
        <v>45650</v>
      </c>
      <c r="C1410" s="2">
        <v>45648</v>
      </c>
      <c r="D1410" s="2">
        <v>45652</v>
      </c>
      <c r="E1410" s="1" t="s">
        <v>2539</v>
      </c>
      <c r="F1410" s="1" t="s">
        <v>2608</v>
      </c>
      <c r="G1410" s="1" t="s">
        <v>41</v>
      </c>
      <c r="H1410" s="1" t="s">
        <v>71</v>
      </c>
      <c r="I1410" s="1" t="s">
        <v>117</v>
      </c>
      <c r="J1410" s="1">
        <v>1</v>
      </c>
      <c r="K1410" s="1">
        <v>100</v>
      </c>
      <c r="L1410" s="1">
        <f t="shared" si="191"/>
        <v>100</v>
      </c>
      <c r="M1410" s="1" t="s">
        <v>56</v>
      </c>
      <c r="N1410" s="1" t="s">
        <v>30</v>
      </c>
      <c r="O1410" s="1" t="s">
        <v>44</v>
      </c>
      <c r="P1410" s="1" t="s">
        <v>85</v>
      </c>
      <c r="Q1410" s="1" t="s">
        <v>33</v>
      </c>
      <c r="R1410" s="1" t="s">
        <v>2620</v>
      </c>
      <c r="S1410" s="1" t="s">
        <v>2620</v>
      </c>
      <c r="T1410" s="1">
        <v>4</v>
      </c>
      <c r="U1410" s="1" t="str">
        <f t="shared" ref="U1410:U1473" si="198">IF(COUNTIF(A1410:A3409,A1410)=1,"Keep","Duplicate")</f>
        <v>Keep</v>
      </c>
      <c r="V1410" s="1" t="str">
        <f t="shared" si="192"/>
        <v>Ok</v>
      </c>
      <c r="W1410" s="1" t="str">
        <f>IF(Raw_Data!K1410=0,"Missing","Valid")</f>
        <v>Valid</v>
      </c>
      <c r="X1410" s="3" t="str">
        <f t="shared" si="193"/>
        <v>Dispatch Error</v>
      </c>
      <c r="Y1410" s="1" t="str">
        <f t="shared" si="194"/>
        <v>Ok</v>
      </c>
      <c r="Z1410" s="1" t="str">
        <f t="shared" si="195"/>
        <v>Ok</v>
      </c>
      <c r="AA1410" s="1">
        <f t="shared" ref="AA1410:AA1473" si="199">IF(OR(L1410="",L1410&lt;&gt;J1410*K1410),J1410*K1410,L1410)</f>
        <v>100</v>
      </c>
      <c r="AB1410" s="1" t="str">
        <f t="shared" si="196"/>
        <v>ok</v>
      </c>
      <c r="AC1410" s="1" t="str">
        <f t="shared" si="197"/>
        <v>Not Returned</v>
      </c>
    </row>
    <row r="1411" spans="1:29" x14ac:dyDescent="0.45">
      <c r="A1411" s="1" t="s">
        <v>1902</v>
      </c>
      <c r="B1411" s="2" cm="1">
        <f t="array" ref="B1411:D1411">DATEVALUE(VLOOKUP(A1411,Raw_Data!A1410:D3410,{2,3,4},0))</f>
        <v>45444</v>
      </c>
      <c r="C1411" s="2">
        <v>45442</v>
      </c>
      <c r="D1411" s="2">
        <v>45449</v>
      </c>
      <c r="E1411" s="1" t="s">
        <v>2538</v>
      </c>
      <c r="F1411" s="1" t="s">
        <v>147</v>
      </c>
      <c r="G1411" s="1" t="s">
        <v>147</v>
      </c>
      <c r="H1411" s="1" t="s">
        <v>71</v>
      </c>
      <c r="I1411" s="1" t="s">
        <v>72</v>
      </c>
      <c r="J1411" s="1">
        <v>-1</v>
      </c>
      <c r="K1411" s="1">
        <v>1000</v>
      </c>
      <c r="L1411" s="1">
        <f t="shared" ref="L1411:L1474" si="200">J1411*K1411</f>
        <v>-1000</v>
      </c>
      <c r="M1411" s="1" t="s">
        <v>29</v>
      </c>
      <c r="N1411" s="1" t="s">
        <v>57</v>
      </c>
      <c r="O1411" s="1" t="s">
        <v>64</v>
      </c>
      <c r="P1411" s="1" t="s">
        <v>32</v>
      </c>
      <c r="Q1411" s="1" t="s">
        <v>45</v>
      </c>
      <c r="R1411" s="1" t="s">
        <v>2620</v>
      </c>
      <c r="S1411" s="1" t="s">
        <v>2620</v>
      </c>
      <c r="T1411" s="1">
        <v>7</v>
      </c>
      <c r="U1411" s="1" t="str">
        <f t="shared" si="198"/>
        <v>Keep</v>
      </c>
      <c r="V1411" s="1" t="str">
        <f t="shared" ref="V1411:V1474" si="201">IF(J1411&lt;=0,"Fix","Ok")</f>
        <v>Fix</v>
      </c>
      <c r="W1411" s="1" t="str">
        <f>IF(Raw_Data!K1411=0,"Missing","Valid")</f>
        <v>Valid</v>
      </c>
      <c r="X1411" s="3" t="str">
        <f t="shared" ref="X1411:X1474" si="202">IF(C1411&lt;B1411,"Dispatch Error",IF(D1411&lt;B1411,"Delivery Before Order",IF(D1411&lt;C1411,"Delivery Before Dispatch","OK")))</f>
        <v>Dispatch Error</v>
      </c>
      <c r="Y1411" s="1" t="str">
        <f t="shared" ref="Y1411:Y1474" si="203">IF(K1411&lt;=0,"Fix","Ok")</f>
        <v>Ok</v>
      </c>
      <c r="Z1411" s="1" t="str">
        <f t="shared" ref="Z1411:Z1474" si="204">IF(L1411="","Blank",IF(L1411=J1411*K1411,"Ok","Wrong"))</f>
        <v>Ok</v>
      </c>
      <c r="AA1411" s="1">
        <f t="shared" si="199"/>
        <v>-1000</v>
      </c>
      <c r="AB1411" s="1" t="str">
        <f t="shared" ref="AB1411:AB1474" si="205">IF(M1411="","Missing","ok")</f>
        <v>ok</v>
      </c>
      <c r="AC1411" s="1" t="str">
        <f t="shared" ref="AC1411:AC1474" si="206">IF(R1411="No","Not Returned",IF(R1411="Yes",IF(S1411="","Unknown",S1411),IF(L1411&lt;0,"Wrong",IF(OR(O1411="Delayed",O1411="In Transit",O1411="On Time"),"Not Returned",""))))</f>
        <v>Wrong</v>
      </c>
    </row>
    <row r="1412" spans="1:29" x14ac:dyDescent="0.45">
      <c r="A1412" s="1" t="s">
        <v>1903</v>
      </c>
      <c r="B1412" s="2" cm="1">
        <f t="array" ref="B1412:D1412">DATEVALUE(VLOOKUP(A1412,Raw_Data!A1411:D3411,{2,3,4},0))</f>
        <v>45356</v>
      </c>
      <c r="C1412" s="2">
        <v>45354</v>
      </c>
      <c r="D1412" s="2">
        <v>45360</v>
      </c>
      <c r="E1412" s="1" t="s">
        <v>2536</v>
      </c>
      <c r="F1412" s="1" t="s">
        <v>147</v>
      </c>
      <c r="G1412" s="1" t="s">
        <v>147</v>
      </c>
      <c r="H1412" s="1" t="s">
        <v>71</v>
      </c>
      <c r="I1412" s="1" t="s">
        <v>92</v>
      </c>
      <c r="J1412" s="1">
        <v>1</v>
      </c>
      <c r="K1412" s="1">
        <v>500</v>
      </c>
      <c r="L1412" s="1">
        <f t="shared" si="200"/>
        <v>500</v>
      </c>
      <c r="M1412" s="1" t="s">
        <v>2619</v>
      </c>
      <c r="N1412" s="1" t="s">
        <v>57</v>
      </c>
      <c r="O1412" s="1" t="s">
        <v>31</v>
      </c>
      <c r="P1412" s="1" t="s">
        <v>85</v>
      </c>
      <c r="Q1412" s="1" t="s">
        <v>33</v>
      </c>
      <c r="R1412" s="1" t="s">
        <v>2620</v>
      </c>
      <c r="S1412" s="1" t="s">
        <v>2620</v>
      </c>
      <c r="T1412" s="1">
        <v>6</v>
      </c>
      <c r="U1412" s="1" t="str">
        <f t="shared" si="198"/>
        <v>Keep</v>
      </c>
      <c r="V1412" s="1" t="str">
        <f t="shared" si="201"/>
        <v>Ok</v>
      </c>
      <c r="W1412" s="1" t="str">
        <f>IF(Raw_Data!K1412=0,"Missing","Valid")</f>
        <v>Valid</v>
      </c>
      <c r="X1412" s="3" t="str">
        <f t="shared" si="202"/>
        <v>Dispatch Error</v>
      </c>
      <c r="Y1412" s="1" t="str">
        <f t="shared" si="203"/>
        <v>Ok</v>
      </c>
      <c r="Z1412" s="1" t="str">
        <f t="shared" si="204"/>
        <v>Ok</v>
      </c>
      <c r="AA1412" s="1">
        <f t="shared" si="199"/>
        <v>500</v>
      </c>
      <c r="AB1412" s="1" t="str">
        <f t="shared" si="205"/>
        <v>ok</v>
      </c>
      <c r="AC1412" s="1" t="str">
        <f t="shared" si="206"/>
        <v>Not Returned</v>
      </c>
    </row>
    <row r="1413" spans="1:29" x14ac:dyDescent="0.45">
      <c r="A1413" s="1" t="s">
        <v>1904</v>
      </c>
      <c r="B1413" s="2" cm="1">
        <f t="array" ref="B1413:D1413">DATEVALUE(VLOOKUP(A1413,Raw_Data!A1412:D3412,{2,3,4},0))</f>
        <v>45341</v>
      </c>
      <c r="C1413" s="2">
        <v>45343</v>
      </c>
      <c r="D1413" s="2">
        <v>45346</v>
      </c>
      <c r="E1413" s="1" t="s">
        <v>2535</v>
      </c>
      <c r="F1413" s="1" t="s">
        <v>69</v>
      </c>
      <c r="G1413" s="1" t="s">
        <v>70</v>
      </c>
      <c r="H1413" s="1" t="s">
        <v>71</v>
      </c>
      <c r="I1413" s="1" t="s">
        <v>72</v>
      </c>
      <c r="J1413" s="1">
        <v>1</v>
      </c>
      <c r="K1413" s="1">
        <v>0</v>
      </c>
      <c r="L1413" s="1">
        <f t="shared" si="200"/>
        <v>0</v>
      </c>
      <c r="M1413" s="1" t="s">
        <v>56</v>
      </c>
      <c r="N1413" s="1" t="s">
        <v>57</v>
      </c>
      <c r="O1413" s="1" t="s">
        <v>31</v>
      </c>
      <c r="P1413" s="1" t="s">
        <v>58</v>
      </c>
      <c r="Q1413" s="1" t="s">
        <v>45</v>
      </c>
      <c r="R1413" s="1" t="s">
        <v>2620</v>
      </c>
      <c r="S1413" s="1" t="s">
        <v>2620</v>
      </c>
      <c r="T1413" s="1">
        <v>3</v>
      </c>
      <c r="U1413" s="1" t="str">
        <f t="shared" si="198"/>
        <v>Keep</v>
      </c>
      <c r="V1413" s="1" t="str">
        <f t="shared" si="201"/>
        <v>Ok</v>
      </c>
      <c r="W1413" s="1" t="str">
        <f>IF(Raw_Data!K1413=0,"Missing","Valid")</f>
        <v>Missing</v>
      </c>
      <c r="X1413" s="3" t="str">
        <f t="shared" si="202"/>
        <v>OK</v>
      </c>
      <c r="Y1413" s="1" t="str">
        <f t="shared" si="203"/>
        <v>Fix</v>
      </c>
      <c r="Z1413" s="1" t="str">
        <f t="shared" si="204"/>
        <v>Ok</v>
      </c>
      <c r="AA1413" s="1">
        <f t="shared" si="199"/>
        <v>0</v>
      </c>
      <c r="AB1413" s="1" t="str">
        <f t="shared" si="205"/>
        <v>ok</v>
      </c>
      <c r="AC1413" s="1" t="str">
        <f t="shared" si="206"/>
        <v>Not Returned</v>
      </c>
    </row>
    <row r="1414" spans="1:29" x14ac:dyDescent="0.45">
      <c r="A1414" s="1" t="s">
        <v>1905</v>
      </c>
      <c r="B1414" s="2" cm="1">
        <f t="array" ref="B1414:D1414">DATEVALUE(VLOOKUP(A1414,Raw_Data!A1413:D3413,{2,3,4},0))</f>
        <v>45413</v>
      </c>
      <c r="C1414" s="2">
        <v>45416</v>
      </c>
      <c r="D1414" s="2">
        <v>45416</v>
      </c>
      <c r="E1414" s="1" t="s">
        <v>2567</v>
      </c>
      <c r="F1414" s="1" t="s">
        <v>69</v>
      </c>
      <c r="G1414" s="1" t="s">
        <v>70</v>
      </c>
      <c r="H1414" s="1" t="s">
        <v>27</v>
      </c>
      <c r="I1414" s="1" t="s">
        <v>55</v>
      </c>
      <c r="J1414" s="1">
        <v>2</v>
      </c>
      <c r="K1414" s="1">
        <v>500</v>
      </c>
      <c r="L1414" s="1">
        <f t="shared" si="200"/>
        <v>1000</v>
      </c>
      <c r="M1414" s="1" t="s">
        <v>63</v>
      </c>
      <c r="N1414" s="1" t="s">
        <v>57</v>
      </c>
      <c r="O1414" s="1" t="s">
        <v>31</v>
      </c>
      <c r="P1414" s="1" t="s">
        <v>85</v>
      </c>
      <c r="Q1414" s="1" t="s">
        <v>45</v>
      </c>
      <c r="R1414" s="1" t="s">
        <v>2620</v>
      </c>
      <c r="S1414" s="1" t="s">
        <v>2620</v>
      </c>
      <c r="T1414" s="1">
        <v>0</v>
      </c>
      <c r="U1414" s="1" t="str">
        <f t="shared" si="198"/>
        <v>Keep</v>
      </c>
      <c r="V1414" s="1" t="str">
        <f t="shared" si="201"/>
        <v>Ok</v>
      </c>
      <c r="W1414" s="1" t="str">
        <f>IF(Raw_Data!K1414=0,"Missing","Valid")</f>
        <v>Valid</v>
      </c>
      <c r="X1414" s="3" t="str">
        <f t="shared" si="202"/>
        <v>OK</v>
      </c>
      <c r="Y1414" s="1" t="str">
        <f t="shared" si="203"/>
        <v>Ok</v>
      </c>
      <c r="Z1414" s="1" t="str">
        <f t="shared" si="204"/>
        <v>Ok</v>
      </c>
      <c r="AA1414" s="1">
        <f t="shared" si="199"/>
        <v>1000</v>
      </c>
      <c r="AB1414" s="1" t="str">
        <f t="shared" si="205"/>
        <v>ok</v>
      </c>
      <c r="AC1414" s="1" t="str">
        <f t="shared" si="206"/>
        <v>Not Returned</v>
      </c>
    </row>
    <row r="1415" spans="1:29" x14ac:dyDescent="0.45">
      <c r="A1415" s="1" t="s">
        <v>1906</v>
      </c>
      <c r="B1415" s="2" cm="1">
        <f t="array" ref="B1415:D1415">DATEVALUE(VLOOKUP(A1415,Raw_Data!A1414:D3414,{2,3,4},0))</f>
        <v>45598</v>
      </c>
      <c r="C1415" s="2">
        <v>45601</v>
      </c>
      <c r="D1415" s="2">
        <v>45604</v>
      </c>
      <c r="E1415" s="1" t="s">
        <v>2597</v>
      </c>
      <c r="F1415" s="1" t="s">
        <v>168</v>
      </c>
      <c r="G1415" s="1" t="s">
        <v>41</v>
      </c>
      <c r="H1415" s="1" t="s">
        <v>27</v>
      </c>
      <c r="I1415" s="1" t="s">
        <v>28</v>
      </c>
      <c r="J1415" s="1">
        <v>-1</v>
      </c>
      <c r="K1415" s="1">
        <v>2000</v>
      </c>
      <c r="L1415" s="1">
        <f t="shared" si="200"/>
        <v>-2000</v>
      </c>
      <c r="M1415" s="1" t="s">
        <v>29</v>
      </c>
      <c r="N1415" s="1" t="s">
        <v>30</v>
      </c>
      <c r="O1415" s="1" t="s">
        <v>79</v>
      </c>
      <c r="P1415" s="1" t="s">
        <v>58</v>
      </c>
      <c r="Q1415" s="1" t="s">
        <v>45</v>
      </c>
      <c r="R1415" s="1" t="s">
        <v>2620</v>
      </c>
      <c r="S1415" s="1" t="s">
        <v>2620</v>
      </c>
      <c r="T1415" s="1">
        <v>3</v>
      </c>
      <c r="U1415" s="1" t="str">
        <f t="shared" si="198"/>
        <v>Keep</v>
      </c>
      <c r="V1415" s="1" t="str">
        <f t="shared" si="201"/>
        <v>Fix</v>
      </c>
      <c r="W1415" s="1" t="str">
        <f>IF(Raw_Data!K1415=0,"Missing","Valid")</f>
        <v>Valid</v>
      </c>
      <c r="X1415" s="3" t="str">
        <f t="shared" si="202"/>
        <v>OK</v>
      </c>
      <c r="Y1415" s="1" t="str">
        <f t="shared" si="203"/>
        <v>Ok</v>
      </c>
      <c r="Z1415" s="1" t="str">
        <f t="shared" si="204"/>
        <v>Ok</v>
      </c>
      <c r="AA1415" s="1">
        <f t="shared" si="199"/>
        <v>-2000</v>
      </c>
      <c r="AB1415" s="1" t="str">
        <f t="shared" si="205"/>
        <v>ok</v>
      </c>
      <c r="AC1415" s="1" t="str">
        <f t="shared" si="206"/>
        <v>Wrong</v>
      </c>
    </row>
    <row r="1416" spans="1:29" x14ac:dyDescent="0.45">
      <c r="A1416" s="1" t="s">
        <v>1907</v>
      </c>
      <c r="B1416" s="2" cm="1">
        <f t="array" ref="B1416:D1416">DATEVALUE(VLOOKUP(A1416,Raw_Data!A1415:D3415,{2,3,4},0))</f>
        <v>45633</v>
      </c>
      <c r="C1416" s="2">
        <v>45635</v>
      </c>
      <c r="D1416" s="2">
        <v>45642</v>
      </c>
      <c r="E1416" s="1" t="s">
        <v>2598</v>
      </c>
      <c r="F1416" s="1" t="s">
        <v>147</v>
      </c>
      <c r="G1416" s="1" t="s">
        <v>147</v>
      </c>
      <c r="H1416" s="1" t="s">
        <v>71</v>
      </c>
      <c r="I1416" s="1" t="s">
        <v>72</v>
      </c>
      <c r="J1416" s="1">
        <v>0</v>
      </c>
      <c r="K1416" s="1">
        <v>100</v>
      </c>
      <c r="L1416" s="1">
        <f t="shared" si="200"/>
        <v>0</v>
      </c>
      <c r="M1416" s="1" t="s">
        <v>29</v>
      </c>
      <c r="N1416" s="1" t="s">
        <v>57</v>
      </c>
      <c r="O1416" s="1" t="s">
        <v>79</v>
      </c>
      <c r="P1416" s="1" t="s">
        <v>85</v>
      </c>
      <c r="Q1416" s="1" t="s">
        <v>45</v>
      </c>
      <c r="R1416" s="1" t="s">
        <v>2620</v>
      </c>
      <c r="S1416" s="1" t="s">
        <v>2620</v>
      </c>
      <c r="T1416" s="1">
        <v>7</v>
      </c>
      <c r="U1416" s="1" t="str">
        <f t="shared" si="198"/>
        <v>Keep</v>
      </c>
      <c r="V1416" s="1" t="str">
        <f t="shared" si="201"/>
        <v>Fix</v>
      </c>
      <c r="W1416" s="1" t="str">
        <f>IF(Raw_Data!K1416=0,"Missing","Valid")</f>
        <v>Valid</v>
      </c>
      <c r="X1416" s="3" t="str">
        <f t="shared" si="202"/>
        <v>OK</v>
      </c>
      <c r="Y1416" s="1" t="str">
        <f t="shared" si="203"/>
        <v>Ok</v>
      </c>
      <c r="Z1416" s="1" t="str">
        <f t="shared" si="204"/>
        <v>Ok</v>
      </c>
      <c r="AA1416" s="1">
        <f t="shared" si="199"/>
        <v>0</v>
      </c>
      <c r="AB1416" s="1" t="str">
        <f t="shared" si="205"/>
        <v>ok</v>
      </c>
      <c r="AC1416" s="1" t="str">
        <f t="shared" si="206"/>
        <v>Not Returned</v>
      </c>
    </row>
    <row r="1417" spans="1:29" x14ac:dyDescent="0.45">
      <c r="A1417" s="1" t="s">
        <v>1908</v>
      </c>
      <c r="B1417" s="2" cm="1">
        <f t="array" ref="B1417:D1417">DATEVALUE(VLOOKUP(A1417,Raw_Data!A1416:D3416,{2,3,4},0))</f>
        <v>45504</v>
      </c>
      <c r="C1417" s="2">
        <v>45504</v>
      </c>
      <c r="D1417" s="2">
        <v>45506</v>
      </c>
      <c r="E1417" s="1" t="s">
        <v>2581</v>
      </c>
      <c r="F1417" s="1" t="s">
        <v>147</v>
      </c>
      <c r="G1417" s="1" t="s">
        <v>147</v>
      </c>
      <c r="H1417" s="1" t="s">
        <v>42</v>
      </c>
      <c r="I1417" s="1" t="s">
        <v>122</v>
      </c>
      <c r="J1417" s="1">
        <v>3</v>
      </c>
      <c r="K1417" s="1">
        <v>500</v>
      </c>
      <c r="L1417" s="1">
        <f t="shared" si="200"/>
        <v>1500</v>
      </c>
      <c r="M1417" s="1" t="s">
        <v>56</v>
      </c>
      <c r="N1417" s="1" t="s">
        <v>57</v>
      </c>
      <c r="O1417" s="1" t="s">
        <v>31</v>
      </c>
      <c r="P1417" s="1" t="s">
        <v>32</v>
      </c>
      <c r="Q1417" s="1" t="s">
        <v>33</v>
      </c>
      <c r="R1417" s="1" t="s">
        <v>2620</v>
      </c>
      <c r="S1417" s="1" t="s">
        <v>2620</v>
      </c>
      <c r="T1417" s="1">
        <v>2</v>
      </c>
      <c r="U1417" s="1" t="str">
        <f t="shared" si="198"/>
        <v>Keep</v>
      </c>
      <c r="V1417" s="1" t="str">
        <f t="shared" si="201"/>
        <v>Ok</v>
      </c>
      <c r="W1417" s="1" t="str">
        <f>IF(Raw_Data!K1417=0,"Missing","Valid")</f>
        <v>Valid</v>
      </c>
      <c r="X1417" s="3" t="str">
        <f t="shared" si="202"/>
        <v>OK</v>
      </c>
      <c r="Y1417" s="1" t="str">
        <f t="shared" si="203"/>
        <v>Ok</v>
      </c>
      <c r="Z1417" s="1" t="str">
        <f t="shared" si="204"/>
        <v>Ok</v>
      </c>
      <c r="AA1417" s="1">
        <f t="shared" si="199"/>
        <v>1500</v>
      </c>
      <c r="AB1417" s="1" t="str">
        <f t="shared" si="205"/>
        <v>ok</v>
      </c>
      <c r="AC1417" s="1" t="str">
        <f t="shared" si="206"/>
        <v>Not Returned</v>
      </c>
    </row>
    <row r="1418" spans="1:29" x14ac:dyDescent="0.45">
      <c r="A1418" s="1" t="s">
        <v>1909</v>
      </c>
      <c r="B1418" s="2" cm="1">
        <f t="array" ref="B1418:D1418">DATEVALUE(VLOOKUP(A1418,Raw_Data!A1417:D3417,{2,3,4},0))</f>
        <v>45438</v>
      </c>
      <c r="C1418" s="2">
        <v>45438</v>
      </c>
      <c r="D1418" s="2">
        <v>45441</v>
      </c>
      <c r="E1418" s="1" t="s">
        <v>2576</v>
      </c>
      <c r="F1418" s="1" t="s">
        <v>2607</v>
      </c>
      <c r="G1418" s="1" t="s">
        <v>41</v>
      </c>
      <c r="H1418" s="1" t="s">
        <v>71</v>
      </c>
      <c r="I1418" s="1" t="s">
        <v>92</v>
      </c>
      <c r="J1418" s="1">
        <v>0</v>
      </c>
      <c r="K1418" s="1">
        <v>500</v>
      </c>
      <c r="L1418" s="1">
        <f t="shared" si="200"/>
        <v>0</v>
      </c>
      <c r="M1418" s="1" t="s">
        <v>2619</v>
      </c>
      <c r="N1418" s="1" t="s">
        <v>57</v>
      </c>
      <c r="O1418" s="1" t="s">
        <v>79</v>
      </c>
      <c r="P1418" s="1" t="s">
        <v>85</v>
      </c>
      <c r="Q1418" s="1" t="s">
        <v>33</v>
      </c>
      <c r="R1418" s="1" t="s">
        <v>34</v>
      </c>
      <c r="S1418" s="1" t="s">
        <v>2620</v>
      </c>
      <c r="T1418" s="1">
        <v>3</v>
      </c>
      <c r="U1418" s="1" t="str">
        <f t="shared" si="198"/>
        <v>Keep</v>
      </c>
      <c r="V1418" s="1" t="str">
        <f t="shared" si="201"/>
        <v>Fix</v>
      </c>
      <c r="W1418" s="1" t="str">
        <f>IF(Raw_Data!K1418=0,"Missing","Valid")</f>
        <v>Valid</v>
      </c>
      <c r="X1418" s="3" t="str">
        <f t="shared" si="202"/>
        <v>OK</v>
      </c>
      <c r="Y1418" s="1" t="str">
        <f t="shared" si="203"/>
        <v>Ok</v>
      </c>
      <c r="Z1418" s="1" t="str">
        <f t="shared" si="204"/>
        <v>Ok</v>
      </c>
      <c r="AA1418" s="1">
        <f t="shared" si="199"/>
        <v>0</v>
      </c>
      <c r="AB1418" s="1" t="str">
        <f t="shared" si="205"/>
        <v>ok</v>
      </c>
      <c r="AC1418" s="1" t="str">
        <f t="shared" si="206"/>
        <v>Not Returned</v>
      </c>
    </row>
    <row r="1419" spans="1:29" x14ac:dyDescent="0.45">
      <c r="A1419" s="1" t="s">
        <v>1910</v>
      </c>
      <c r="B1419" s="2" cm="1">
        <f t="array" ref="B1419:D1419">DATEVALUE(VLOOKUP(A1419,Raw_Data!A1418:D3418,{2,3,4},0))</f>
        <v>45603</v>
      </c>
      <c r="C1419" s="2">
        <v>45601</v>
      </c>
      <c r="D1419" s="2">
        <v>45606</v>
      </c>
      <c r="E1419" s="1" t="s">
        <v>2544</v>
      </c>
      <c r="F1419" s="1" t="s">
        <v>147</v>
      </c>
      <c r="G1419" s="1" t="s">
        <v>147</v>
      </c>
      <c r="H1419" s="1" t="s">
        <v>128</v>
      </c>
      <c r="I1419" s="1" t="s">
        <v>129</v>
      </c>
      <c r="J1419" s="1">
        <v>0</v>
      </c>
      <c r="K1419" s="1">
        <v>500</v>
      </c>
      <c r="L1419" s="1">
        <f t="shared" si="200"/>
        <v>0</v>
      </c>
      <c r="M1419" s="1" t="s">
        <v>63</v>
      </c>
      <c r="N1419" s="1" t="s">
        <v>30</v>
      </c>
      <c r="O1419" s="1" t="s">
        <v>44</v>
      </c>
      <c r="P1419" s="1" t="s">
        <v>58</v>
      </c>
      <c r="Q1419" s="1" t="s">
        <v>33</v>
      </c>
      <c r="R1419" s="1" t="s">
        <v>46</v>
      </c>
      <c r="S1419" s="1" t="s">
        <v>245</v>
      </c>
      <c r="T1419" s="1">
        <v>5</v>
      </c>
      <c r="U1419" s="1" t="str">
        <f t="shared" si="198"/>
        <v>Keep</v>
      </c>
      <c r="V1419" s="1" t="str">
        <f t="shared" si="201"/>
        <v>Fix</v>
      </c>
      <c r="W1419" s="1" t="str">
        <f>IF(Raw_Data!K1419=0,"Missing","Valid")</f>
        <v>Valid</v>
      </c>
      <c r="X1419" s="3" t="str">
        <f t="shared" si="202"/>
        <v>Dispatch Error</v>
      </c>
      <c r="Y1419" s="1" t="str">
        <f t="shared" si="203"/>
        <v>Ok</v>
      </c>
      <c r="Z1419" s="1" t="str">
        <f t="shared" si="204"/>
        <v>Ok</v>
      </c>
      <c r="AA1419" s="1">
        <f t="shared" si="199"/>
        <v>0</v>
      </c>
      <c r="AB1419" s="1" t="str">
        <f t="shared" si="205"/>
        <v>ok</v>
      </c>
      <c r="AC1419" s="1" t="str">
        <f t="shared" si="206"/>
        <v>Wrong Item</v>
      </c>
    </row>
    <row r="1420" spans="1:29" x14ac:dyDescent="0.45">
      <c r="A1420" s="1" t="s">
        <v>1911</v>
      </c>
      <c r="B1420" s="2" cm="1">
        <f t="array" ref="B1420:D1420">DATEVALUE(VLOOKUP(A1420,Raw_Data!A1419:D3419,{2,3,4},0))</f>
        <v>45316</v>
      </c>
      <c r="C1420" s="2">
        <v>45315</v>
      </c>
      <c r="D1420" s="2">
        <v>45315</v>
      </c>
      <c r="E1420" s="1" t="s">
        <v>2547</v>
      </c>
      <c r="F1420" s="1" t="s">
        <v>2606</v>
      </c>
      <c r="G1420" s="1" t="s">
        <v>26</v>
      </c>
      <c r="H1420" s="1" t="s">
        <v>42</v>
      </c>
      <c r="I1420" s="1" t="s">
        <v>78</v>
      </c>
      <c r="J1420" s="1">
        <v>-1</v>
      </c>
      <c r="K1420" s="1">
        <v>1000</v>
      </c>
      <c r="L1420" s="1">
        <f t="shared" si="200"/>
        <v>-1000</v>
      </c>
      <c r="M1420" s="1" t="s">
        <v>63</v>
      </c>
      <c r="N1420" s="1" t="s">
        <v>30</v>
      </c>
      <c r="O1420" s="1" t="s">
        <v>31</v>
      </c>
      <c r="P1420" s="1" t="s">
        <v>32</v>
      </c>
      <c r="Q1420" s="1" t="s">
        <v>33</v>
      </c>
      <c r="R1420" s="1" t="s">
        <v>2620</v>
      </c>
      <c r="S1420" s="1" t="s">
        <v>2620</v>
      </c>
      <c r="T1420" s="1">
        <v>0</v>
      </c>
      <c r="U1420" s="1" t="str">
        <f t="shared" si="198"/>
        <v>Keep</v>
      </c>
      <c r="V1420" s="1" t="str">
        <f t="shared" si="201"/>
        <v>Fix</v>
      </c>
      <c r="W1420" s="1" t="str">
        <f>IF(Raw_Data!K1420=0,"Missing","Valid")</f>
        <v>Valid</v>
      </c>
      <c r="X1420" s="3" t="str">
        <f t="shared" si="202"/>
        <v>Dispatch Error</v>
      </c>
      <c r="Y1420" s="1" t="str">
        <f t="shared" si="203"/>
        <v>Ok</v>
      </c>
      <c r="Z1420" s="1" t="str">
        <f t="shared" si="204"/>
        <v>Ok</v>
      </c>
      <c r="AA1420" s="1">
        <f t="shared" si="199"/>
        <v>-1000</v>
      </c>
      <c r="AB1420" s="1" t="str">
        <f t="shared" si="205"/>
        <v>ok</v>
      </c>
      <c r="AC1420" s="1" t="str">
        <f t="shared" si="206"/>
        <v>Wrong</v>
      </c>
    </row>
    <row r="1421" spans="1:29" x14ac:dyDescent="0.45">
      <c r="A1421" s="1" t="s">
        <v>1912</v>
      </c>
      <c r="B1421" s="2" cm="1">
        <f t="array" ref="B1421:D1421">DATEVALUE(VLOOKUP(A1421,Raw_Data!A1420:D3420,{2,3,4},0))</f>
        <v>45359</v>
      </c>
      <c r="C1421" s="2">
        <v>45362</v>
      </c>
      <c r="D1421" s="2">
        <v>45363</v>
      </c>
      <c r="E1421" s="1" t="s">
        <v>2534</v>
      </c>
      <c r="F1421" s="1" t="s">
        <v>2606</v>
      </c>
      <c r="G1421" s="1" t="s">
        <v>26</v>
      </c>
      <c r="H1421" s="1" t="s">
        <v>128</v>
      </c>
      <c r="I1421" s="1" t="s">
        <v>169</v>
      </c>
      <c r="J1421" s="1">
        <v>3</v>
      </c>
      <c r="K1421" s="1">
        <v>100</v>
      </c>
      <c r="L1421" s="1">
        <f t="shared" si="200"/>
        <v>300</v>
      </c>
      <c r="M1421" s="1" t="s">
        <v>63</v>
      </c>
      <c r="N1421" s="1" t="s">
        <v>30</v>
      </c>
      <c r="O1421" s="1" t="s">
        <v>44</v>
      </c>
      <c r="P1421" s="1" t="s">
        <v>85</v>
      </c>
      <c r="Q1421" s="1" t="s">
        <v>45</v>
      </c>
      <c r="R1421" s="1" t="s">
        <v>46</v>
      </c>
      <c r="S1421" s="1" t="s">
        <v>47</v>
      </c>
      <c r="T1421" s="1">
        <v>1</v>
      </c>
      <c r="U1421" s="1" t="str">
        <f t="shared" si="198"/>
        <v>Keep</v>
      </c>
      <c r="V1421" s="1" t="str">
        <f t="shared" si="201"/>
        <v>Ok</v>
      </c>
      <c r="W1421" s="1" t="str">
        <f>IF(Raw_Data!K1421=0,"Missing","Valid")</f>
        <v>Valid</v>
      </c>
      <c r="X1421" s="3" t="str">
        <f t="shared" si="202"/>
        <v>OK</v>
      </c>
      <c r="Y1421" s="1" t="str">
        <f t="shared" si="203"/>
        <v>Ok</v>
      </c>
      <c r="Z1421" s="1" t="str">
        <f t="shared" si="204"/>
        <v>Ok</v>
      </c>
      <c r="AA1421" s="1">
        <f t="shared" si="199"/>
        <v>300</v>
      </c>
      <c r="AB1421" s="1" t="str">
        <f t="shared" si="205"/>
        <v>ok</v>
      </c>
      <c r="AC1421" s="1" t="str">
        <f t="shared" si="206"/>
        <v>Late Delivery</v>
      </c>
    </row>
    <row r="1422" spans="1:29" x14ac:dyDescent="0.45">
      <c r="A1422" s="1" t="s">
        <v>1913</v>
      </c>
      <c r="B1422" s="2" cm="1">
        <f t="array" ref="B1422:D1422">DATEVALUE(VLOOKUP(A1422,Raw_Data!A1421:D3421,{2,3,4},0))</f>
        <v>45532</v>
      </c>
      <c r="C1422" s="2">
        <v>45533</v>
      </c>
      <c r="D1422" s="2">
        <v>45537</v>
      </c>
      <c r="E1422" s="1" t="s">
        <v>2571</v>
      </c>
      <c r="F1422" s="1" t="s">
        <v>147</v>
      </c>
      <c r="G1422" s="1" t="s">
        <v>147</v>
      </c>
      <c r="H1422" s="1" t="s">
        <v>71</v>
      </c>
      <c r="I1422" s="1" t="s">
        <v>117</v>
      </c>
      <c r="J1422" s="1">
        <v>3</v>
      </c>
      <c r="K1422" s="1">
        <v>0</v>
      </c>
      <c r="L1422" s="1">
        <f t="shared" si="200"/>
        <v>0</v>
      </c>
      <c r="M1422" s="1" t="s">
        <v>63</v>
      </c>
      <c r="N1422" s="1" t="s">
        <v>57</v>
      </c>
      <c r="O1422" s="1" t="s">
        <v>31</v>
      </c>
      <c r="P1422" s="1" t="s">
        <v>32</v>
      </c>
      <c r="Q1422" s="1" t="s">
        <v>33</v>
      </c>
      <c r="R1422" s="1" t="s">
        <v>46</v>
      </c>
      <c r="S1422" s="1" t="s">
        <v>47</v>
      </c>
      <c r="T1422" s="1">
        <v>4</v>
      </c>
      <c r="U1422" s="1" t="str">
        <f t="shared" si="198"/>
        <v>Keep</v>
      </c>
      <c r="V1422" s="1" t="str">
        <f t="shared" si="201"/>
        <v>Ok</v>
      </c>
      <c r="W1422" s="1" t="str">
        <f>IF(Raw_Data!K1422=0,"Missing","Valid")</f>
        <v>Missing</v>
      </c>
      <c r="X1422" s="3" t="str">
        <f t="shared" si="202"/>
        <v>OK</v>
      </c>
      <c r="Y1422" s="1" t="str">
        <f t="shared" si="203"/>
        <v>Fix</v>
      </c>
      <c r="Z1422" s="1" t="str">
        <f t="shared" si="204"/>
        <v>Ok</v>
      </c>
      <c r="AA1422" s="1">
        <f t="shared" si="199"/>
        <v>0</v>
      </c>
      <c r="AB1422" s="1" t="str">
        <f t="shared" si="205"/>
        <v>ok</v>
      </c>
      <c r="AC1422" s="1" t="str">
        <f t="shared" si="206"/>
        <v>Late Delivery</v>
      </c>
    </row>
    <row r="1423" spans="1:29" x14ac:dyDescent="0.45">
      <c r="A1423" s="1" t="s">
        <v>1914</v>
      </c>
      <c r="B1423" s="2" cm="1">
        <f t="array" ref="B1423:D1423">DATEVALUE(VLOOKUP(A1423,Raw_Data!A1422:D3422,{2,3,4},0))</f>
        <v>45553</v>
      </c>
      <c r="C1423" s="2">
        <v>45555</v>
      </c>
      <c r="D1423" s="2">
        <v>45554</v>
      </c>
      <c r="E1423" s="1" t="s">
        <v>2561</v>
      </c>
      <c r="F1423" s="1" t="s">
        <v>69</v>
      </c>
      <c r="G1423" s="1" t="s">
        <v>70</v>
      </c>
      <c r="H1423" s="1" t="s">
        <v>42</v>
      </c>
      <c r="I1423" s="1" t="s">
        <v>78</v>
      </c>
      <c r="J1423" s="1">
        <v>2</v>
      </c>
      <c r="K1423" s="1">
        <v>100</v>
      </c>
      <c r="L1423" s="1">
        <f t="shared" si="200"/>
        <v>200</v>
      </c>
      <c r="M1423" s="1" t="s">
        <v>63</v>
      </c>
      <c r="N1423" s="1" t="s">
        <v>93</v>
      </c>
      <c r="O1423" s="1" t="s">
        <v>31</v>
      </c>
      <c r="P1423" s="1" t="s">
        <v>32</v>
      </c>
      <c r="Q1423" s="1" t="s">
        <v>45</v>
      </c>
      <c r="R1423" s="1" t="s">
        <v>46</v>
      </c>
      <c r="S1423" s="1" t="s">
        <v>254</v>
      </c>
      <c r="T1423" s="1">
        <v>-1</v>
      </c>
      <c r="U1423" s="1" t="str">
        <f t="shared" si="198"/>
        <v>Keep</v>
      </c>
      <c r="V1423" s="1" t="str">
        <f t="shared" si="201"/>
        <v>Ok</v>
      </c>
      <c r="W1423" s="1" t="str">
        <f>IF(Raw_Data!K1423=0,"Missing","Valid")</f>
        <v>Valid</v>
      </c>
      <c r="X1423" s="3" t="str">
        <f t="shared" si="202"/>
        <v>Delivery Before Dispatch</v>
      </c>
      <c r="Y1423" s="1" t="str">
        <f t="shared" si="203"/>
        <v>Ok</v>
      </c>
      <c r="Z1423" s="1" t="str">
        <f t="shared" si="204"/>
        <v>Ok</v>
      </c>
      <c r="AA1423" s="1">
        <f t="shared" si="199"/>
        <v>200</v>
      </c>
      <c r="AB1423" s="1" t="str">
        <f t="shared" si="205"/>
        <v>ok</v>
      </c>
      <c r="AC1423" s="1" t="str">
        <f t="shared" si="206"/>
        <v>Damaged</v>
      </c>
    </row>
    <row r="1424" spans="1:29" x14ac:dyDescent="0.45">
      <c r="A1424" s="1" t="s">
        <v>1915</v>
      </c>
      <c r="B1424" s="2" cm="1">
        <f t="array" ref="B1424:D1424">DATEVALUE(VLOOKUP(A1424,Raw_Data!A1423:D3423,{2,3,4},0))</f>
        <v>45311</v>
      </c>
      <c r="C1424" s="2">
        <v>45314</v>
      </c>
      <c r="D1424" s="2">
        <v>45314</v>
      </c>
      <c r="E1424" s="1" t="s">
        <v>2564</v>
      </c>
      <c r="F1424" s="1" t="s">
        <v>147</v>
      </c>
      <c r="G1424" s="1" t="s">
        <v>147</v>
      </c>
      <c r="H1424" s="1" t="s">
        <v>27</v>
      </c>
      <c r="I1424" s="1" t="s">
        <v>55</v>
      </c>
      <c r="J1424" s="1">
        <v>1</v>
      </c>
      <c r="K1424" s="1">
        <v>1000</v>
      </c>
      <c r="L1424" s="1">
        <f t="shared" si="200"/>
        <v>1000</v>
      </c>
      <c r="M1424" s="1" t="s">
        <v>56</v>
      </c>
      <c r="N1424" s="1" t="s">
        <v>93</v>
      </c>
      <c r="O1424" s="1" t="s">
        <v>31</v>
      </c>
      <c r="P1424" s="1" t="s">
        <v>58</v>
      </c>
      <c r="Q1424" s="1" t="s">
        <v>33</v>
      </c>
      <c r="R1424" s="1" t="s">
        <v>2620</v>
      </c>
      <c r="S1424" s="1" t="s">
        <v>2620</v>
      </c>
      <c r="T1424" s="1">
        <v>0</v>
      </c>
      <c r="U1424" s="1" t="str">
        <f t="shared" si="198"/>
        <v>Keep</v>
      </c>
      <c r="V1424" s="1" t="str">
        <f t="shared" si="201"/>
        <v>Ok</v>
      </c>
      <c r="W1424" s="1" t="str">
        <f>IF(Raw_Data!K1424=0,"Missing","Valid")</f>
        <v>Valid</v>
      </c>
      <c r="X1424" s="3" t="str">
        <f t="shared" si="202"/>
        <v>OK</v>
      </c>
      <c r="Y1424" s="1" t="str">
        <f t="shared" si="203"/>
        <v>Ok</v>
      </c>
      <c r="Z1424" s="1" t="str">
        <f t="shared" si="204"/>
        <v>Ok</v>
      </c>
      <c r="AA1424" s="1">
        <f t="shared" si="199"/>
        <v>1000</v>
      </c>
      <c r="AB1424" s="1" t="str">
        <f t="shared" si="205"/>
        <v>ok</v>
      </c>
      <c r="AC1424" s="1" t="str">
        <f t="shared" si="206"/>
        <v>Not Returned</v>
      </c>
    </row>
    <row r="1425" spans="1:29" x14ac:dyDescent="0.45">
      <c r="A1425" s="1" t="s">
        <v>1916</v>
      </c>
      <c r="B1425" s="2" cm="1">
        <f t="array" ref="B1425:D1425">DATEVALUE(VLOOKUP(A1425,Raw_Data!A1424:D3424,{2,3,4},0))</f>
        <v>45312</v>
      </c>
      <c r="C1425" s="2">
        <v>45314</v>
      </c>
      <c r="D1425" s="2">
        <v>45315</v>
      </c>
      <c r="E1425" s="1" t="s">
        <v>2582</v>
      </c>
      <c r="F1425" s="1" t="s">
        <v>2608</v>
      </c>
      <c r="G1425" s="1" t="s">
        <v>41</v>
      </c>
      <c r="H1425" s="1" t="s">
        <v>71</v>
      </c>
      <c r="I1425" s="1" t="s">
        <v>72</v>
      </c>
      <c r="J1425" s="1">
        <v>3</v>
      </c>
      <c r="K1425" s="1">
        <v>500</v>
      </c>
      <c r="L1425" s="1">
        <f t="shared" si="200"/>
        <v>1500</v>
      </c>
      <c r="M1425" s="1" t="s">
        <v>56</v>
      </c>
      <c r="N1425" s="1" t="s">
        <v>93</v>
      </c>
      <c r="O1425" s="1" t="s">
        <v>44</v>
      </c>
      <c r="P1425" s="1" t="s">
        <v>58</v>
      </c>
      <c r="Q1425" s="1" t="s">
        <v>45</v>
      </c>
      <c r="R1425" s="1" t="s">
        <v>46</v>
      </c>
      <c r="S1425" s="1" t="s">
        <v>47</v>
      </c>
      <c r="T1425" s="1">
        <v>1</v>
      </c>
      <c r="U1425" s="1" t="str">
        <f t="shared" si="198"/>
        <v>Keep</v>
      </c>
      <c r="V1425" s="1" t="str">
        <f t="shared" si="201"/>
        <v>Ok</v>
      </c>
      <c r="W1425" s="1" t="str">
        <f>IF(Raw_Data!K1425=0,"Missing","Valid")</f>
        <v>Valid</v>
      </c>
      <c r="X1425" s="3" t="str">
        <f t="shared" si="202"/>
        <v>OK</v>
      </c>
      <c r="Y1425" s="1" t="str">
        <f t="shared" si="203"/>
        <v>Ok</v>
      </c>
      <c r="Z1425" s="1" t="str">
        <f t="shared" si="204"/>
        <v>Ok</v>
      </c>
      <c r="AA1425" s="1">
        <f t="shared" si="199"/>
        <v>1500</v>
      </c>
      <c r="AB1425" s="1" t="str">
        <f t="shared" si="205"/>
        <v>ok</v>
      </c>
      <c r="AC1425" s="1" t="str">
        <f t="shared" si="206"/>
        <v>Late Delivery</v>
      </c>
    </row>
    <row r="1426" spans="1:29" x14ac:dyDescent="0.45">
      <c r="A1426" s="1" t="s">
        <v>1917</v>
      </c>
      <c r="B1426" s="2" cm="1">
        <f t="array" ref="B1426:D1426">DATEVALUE(VLOOKUP(A1426,Raw_Data!A1425:D3425,{2,3,4},0))</f>
        <v>45491</v>
      </c>
      <c r="C1426" s="2">
        <v>45490</v>
      </c>
      <c r="D1426" s="2">
        <v>45489</v>
      </c>
      <c r="E1426" s="1" t="s">
        <v>2561</v>
      </c>
      <c r="F1426" s="1" t="s">
        <v>53</v>
      </c>
      <c r="G1426" s="1" t="s">
        <v>54</v>
      </c>
      <c r="H1426" s="1" t="s">
        <v>42</v>
      </c>
      <c r="I1426" s="1" t="s">
        <v>122</v>
      </c>
      <c r="J1426" s="1">
        <v>2</v>
      </c>
      <c r="K1426" s="1">
        <v>100</v>
      </c>
      <c r="L1426" s="1">
        <f t="shared" si="200"/>
        <v>200</v>
      </c>
      <c r="M1426" s="1" t="s">
        <v>2619</v>
      </c>
      <c r="N1426" s="1" t="s">
        <v>30</v>
      </c>
      <c r="O1426" s="1" t="s">
        <v>31</v>
      </c>
      <c r="P1426" s="1" t="s">
        <v>32</v>
      </c>
      <c r="Q1426" s="1" t="s">
        <v>45</v>
      </c>
      <c r="R1426" s="1" t="s">
        <v>2620</v>
      </c>
      <c r="S1426" s="1" t="s">
        <v>2620</v>
      </c>
      <c r="T1426" s="1">
        <v>-1</v>
      </c>
      <c r="U1426" s="1" t="str">
        <f t="shared" si="198"/>
        <v>Keep</v>
      </c>
      <c r="V1426" s="1" t="str">
        <f t="shared" si="201"/>
        <v>Ok</v>
      </c>
      <c r="W1426" s="1" t="str">
        <f>IF(Raw_Data!K1426=0,"Missing","Valid")</f>
        <v>Valid</v>
      </c>
      <c r="X1426" s="3" t="str">
        <f t="shared" si="202"/>
        <v>Dispatch Error</v>
      </c>
      <c r="Y1426" s="1" t="str">
        <f t="shared" si="203"/>
        <v>Ok</v>
      </c>
      <c r="Z1426" s="1" t="str">
        <f t="shared" si="204"/>
        <v>Ok</v>
      </c>
      <c r="AA1426" s="1">
        <f t="shared" si="199"/>
        <v>200</v>
      </c>
      <c r="AB1426" s="1" t="str">
        <f t="shared" si="205"/>
        <v>ok</v>
      </c>
      <c r="AC1426" s="1" t="str">
        <f t="shared" si="206"/>
        <v>Not Returned</v>
      </c>
    </row>
    <row r="1427" spans="1:29" x14ac:dyDescent="0.45">
      <c r="A1427" s="1" t="s">
        <v>1918</v>
      </c>
      <c r="B1427" s="2" cm="1">
        <f t="array" ref="B1427:D1427">DATEVALUE(VLOOKUP(A1427,Raw_Data!A1426:D3426,{2,3,4},0))</f>
        <v>45648</v>
      </c>
      <c r="C1427" s="2">
        <v>45649</v>
      </c>
      <c r="D1427" s="2">
        <v>45655</v>
      </c>
      <c r="E1427" s="1" t="s">
        <v>2552</v>
      </c>
      <c r="F1427" s="1" t="s">
        <v>2607</v>
      </c>
      <c r="G1427" s="1" t="s">
        <v>41</v>
      </c>
      <c r="H1427" s="1" t="s">
        <v>42</v>
      </c>
      <c r="I1427" s="1" t="s">
        <v>43</v>
      </c>
      <c r="J1427" s="1">
        <v>0</v>
      </c>
      <c r="K1427" s="1">
        <v>0</v>
      </c>
      <c r="L1427" s="1">
        <f t="shared" si="200"/>
        <v>0</v>
      </c>
      <c r="M1427" s="1" t="s">
        <v>2619</v>
      </c>
      <c r="N1427" s="1" t="s">
        <v>93</v>
      </c>
      <c r="O1427" s="1" t="s">
        <v>64</v>
      </c>
      <c r="P1427" s="1" t="s">
        <v>85</v>
      </c>
      <c r="Q1427" s="1" t="s">
        <v>33</v>
      </c>
      <c r="R1427" s="1" t="s">
        <v>34</v>
      </c>
      <c r="S1427" s="1" t="s">
        <v>2620</v>
      </c>
      <c r="T1427" s="1">
        <v>6</v>
      </c>
      <c r="U1427" s="1" t="str">
        <f t="shared" si="198"/>
        <v>Keep</v>
      </c>
      <c r="V1427" s="1" t="str">
        <f t="shared" si="201"/>
        <v>Fix</v>
      </c>
      <c r="W1427" s="1" t="str">
        <f>IF(Raw_Data!K1427=0,"Missing","Valid")</f>
        <v>Missing</v>
      </c>
      <c r="X1427" s="3" t="str">
        <f t="shared" si="202"/>
        <v>OK</v>
      </c>
      <c r="Y1427" s="1" t="str">
        <f t="shared" si="203"/>
        <v>Fix</v>
      </c>
      <c r="Z1427" s="1" t="str">
        <f t="shared" si="204"/>
        <v>Ok</v>
      </c>
      <c r="AA1427" s="1">
        <f t="shared" si="199"/>
        <v>0</v>
      </c>
      <c r="AB1427" s="1" t="str">
        <f t="shared" si="205"/>
        <v>ok</v>
      </c>
      <c r="AC1427" s="1" t="str">
        <f t="shared" si="206"/>
        <v>Not Returned</v>
      </c>
    </row>
    <row r="1428" spans="1:29" x14ac:dyDescent="0.45">
      <c r="A1428" s="1" t="s">
        <v>1919</v>
      </c>
      <c r="B1428" s="2" cm="1">
        <f t="array" ref="B1428:D1428">DATEVALUE(VLOOKUP(A1428,Raw_Data!A1427:D3427,{2,3,4},0))</f>
        <v>45630</v>
      </c>
      <c r="C1428" s="2">
        <v>45631</v>
      </c>
      <c r="D1428" s="2">
        <v>45632</v>
      </c>
      <c r="E1428" s="1" t="s">
        <v>2574</v>
      </c>
      <c r="F1428" s="1" t="s">
        <v>147</v>
      </c>
      <c r="G1428" s="1" t="s">
        <v>147</v>
      </c>
      <c r="H1428" s="1" t="s">
        <v>128</v>
      </c>
      <c r="I1428" s="1" t="s">
        <v>129</v>
      </c>
      <c r="J1428" s="1">
        <v>1</v>
      </c>
      <c r="K1428" s="1">
        <v>0</v>
      </c>
      <c r="L1428" s="1">
        <f t="shared" si="200"/>
        <v>0</v>
      </c>
      <c r="M1428" s="1" t="s">
        <v>2619</v>
      </c>
      <c r="N1428" s="1" t="s">
        <v>57</v>
      </c>
      <c r="O1428" s="1" t="s">
        <v>79</v>
      </c>
      <c r="P1428" s="1" t="s">
        <v>32</v>
      </c>
      <c r="Q1428" s="1" t="s">
        <v>45</v>
      </c>
      <c r="R1428" s="1" t="s">
        <v>34</v>
      </c>
      <c r="S1428" s="1" t="s">
        <v>2620</v>
      </c>
      <c r="T1428" s="1">
        <v>1</v>
      </c>
      <c r="U1428" s="1" t="str">
        <f t="shared" si="198"/>
        <v>Keep</v>
      </c>
      <c r="V1428" s="1" t="str">
        <f t="shared" si="201"/>
        <v>Ok</v>
      </c>
      <c r="W1428" s="1" t="str">
        <f>IF(Raw_Data!K1428=0,"Missing","Valid")</f>
        <v>Missing</v>
      </c>
      <c r="X1428" s="3" t="str">
        <f t="shared" si="202"/>
        <v>OK</v>
      </c>
      <c r="Y1428" s="1" t="str">
        <f t="shared" si="203"/>
        <v>Fix</v>
      </c>
      <c r="Z1428" s="1" t="str">
        <f t="shared" si="204"/>
        <v>Ok</v>
      </c>
      <c r="AA1428" s="1">
        <f t="shared" si="199"/>
        <v>0</v>
      </c>
      <c r="AB1428" s="1" t="str">
        <f t="shared" si="205"/>
        <v>ok</v>
      </c>
      <c r="AC1428" s="1" t="str">
        <f t="shared" si="206"/>
        <v>Not Returned</v>
      </c>
    </row>
    <row r="1429" spans="1:29" x14ac:dyDescent="0.45">
      <c r="A1429" s="1" t="s">
        <v>1920</v>
      </c>
      <c r="B1429" s="2" cm="1">
        <f t="array" ref="B1429:D1429">DATEVALUE(VLOOKUP(A1429,Raw_Data!A1428:D3428,{2,3,4},0))</f>
        <v>45457</v>
      </c>
      <c r="C1429" s="2">
        <v>45458</v>
      </c>
      <c r="D1429" s="2">
        <v>45463</v>
      </c>
      <c r="E1429" s="1" t="s">
        <v>2579</v>
      </c>
      <c r="F1429" s="1" t="s">
        <v>168</v>
      </c>
      <c r="G1429" s="1" t="s">
        <v>41</v>
      </c>
      <c r="H1429" s="1" t="s">
        <v>42</v>
      </c>
      <c r="I1429" s="1" t="s">
        <v>122</v>
      </c>
      <c r="J1429" s="1">
        <v>2</v>
      </c>
      <c r="K1429" s="1">
        <v>500</v>
      </c>
      <c r="L1429" s="1">
        <f t="shared" si="200"/>
        <v>1000</v>
      </c>
      <c r="M1429" s="1" t="s">
        <v>2619</v>
      </c>
      <c r="N1429" s="1" t="s">
        <v>57</v>
      </c>
      <c r="O1429" s="1" t="s">
        <v>79</v>
      </c>
      <c r="P1429" s="1" t="s">
        <v>32</v>
      </c>
      <c r="Q1429" s="1" t="s">
        <v>33</v>
      </c>
      <c r="R1429" s="1" t="s">
        <v>46</v>
      </c>
      <c r="S1429" s="1" t="s">
        <v>245</v>
      </c>
      <c r="T1429" s="1">
        <v>5</v>
      </c>
      <c r="U1429" s="1" t="str">
        <f t="shared" si="198"/>
        <v>Keep</v>
      </c>
      <c r="V1429" s="1" t="str">
        <f t="shared" si="201"/>
        <v>Ok</v>
      </c>
      <c r="W1429" s="1" t="str">
        <f>IF(Raw_Data!K1429=0,"Missing","Valid")</f>
        <v>Valid</v>
      </c>
      <c r="X1429" s="3" t="str">
        <f t="shared" si="202"/>
        <v>OK</v>
      </c>
      <c r="Y1429" s="1" t="str">
        <f t="shared" si="203"/>
        <v>Ok</v>
      </c>
      <c r="Z1429" s="1" t="str">
        <f t="shared" si="204"/>
        <v>Ok</v>
      </c>
      <c r="AA1429" s="1">
        <f t="shared" si="199"/>
        <v>1000</v>
      </c>
      <c r="AB1429" s="1" t="str">
        <f t="shared" si="205"/>
        <v>ok</v>
      </c>
      <c r="AC1429" s="1" t="str">
        <f t="shared" si="206"/>
        <v>Wrong Item</v>
      </c>
    </row>
    <row r="1430" spans="1:29" x14ac:dyDescent="0.45">
      <c r="A1430" s="1" t="s">
        <v>1921</v>
      </c>
      <c r="B1430" s="2" cm="1">
        <f t="array" ref="B1430:D1430">DATEVALUE(VLOOKUP(A1430,Raw_Data!A1429:D3429,{2,3,4},0))</f>
        <v>45339</v>
      </c>
      <c r="C1430" s="2">
        <v>45338</v>
      </c>
      <c r="D1430" s="2">
        <v>45337</v>
      </c>
      <c r="E1430" s="1" t="s">
        <v>2529</v>
      </c>
      <c r="F1430" s="1" t="s">
        <v>2609</v>
      </c>
      <c r="G1430" s="1" t="s">
        <v>116</v>
      </c>
      <c r="H1430" s="1" t="s">
        <v>27</v>
      </c>
      <c r="I1430" s="1" t="s">
        <v>28</v>
      </c>
      <c r="J1430" s="1">
        <v>2</v>
      </c>
      <c r="K1430" s="1">
        <v>500</v>
      </c>
      <c r="L1430" s="1">
        <f t="shared" si="200"/>
        <v>1000</v>
      </c>
      <c r="M1430" s="1" t="s">
        <v>63</v>
      </c>
      <c r="N1430" s="1" t="s">
        <v>93</v>
      </c>
      <c r="O1430" s="1" t="s">
        <v>79</v>
      </c>
      <c r="P1430" s="1" t="s">
        <v>32</v>
      </c>
      <c r="Q1430" s="1" t="s">
        <v>33</v>
      </c>
      <c r="R1430" s="1" t="s">
        <v>2620</v>
      </c>
      <c r="S1430" s="1" t="s">
        <v>2620</v>
      </c>
      <c r="T1430" s="1">
        <v>-1</v>
      </c>
      <c r="U1430" s="1" t="str">
        <f t="shared" si="198"/>
        <v>Keep</v>
      </c>
      <c r="V1430" s="1" t="str">
        <f t="shared" si="201"/>
        <v>Ok</v>
      </c>
      <c r="W1430" s="1" t="str">
        <f>IF(Raw_Data!K1430=0,"Missing","Valid")</f>
        <v>Valid</v>
      </c>
      <c r="X1430" s="3" t="str">
        <f t="shared" si="202"/>
        <v>Dispatch Error</v>
      </c>
      <c r="Y1430" s="1" t="str">
        <f t="shared" si="203"/>
        <v>Ok</v>
      </c>
      <c r="Z1430" s="1" t="str">
        <f t="shared" si="204"/>
        <v>Ok</v>
      </c>
      <c r="AA1430" s="1">
        <f t="shared" si="199"/>
        <v>1000</v>
      </c>
      <c r="AB1430" s="1" t="str">
        <f t="shared" si="205"/>
        <v>ok</v>
      </c>
      <c r="AC1430" s="1" t="str">
        <f t="shared" si="206"/>
        <v>Not Returned</v>
      </c>
    </row>
    <row r="1431" spans="1:29" x14ac:dyDescent="0.45">
      <c r="A1431" s="1" t="s">
        <v>1922</v>
      </c>
      <c r="B1431" s="2" cm="1">
        <f t="array" ref="B1431:D1431">DATEVALUE(VLOOKUP(A1431,Raw_Data!A1430:D3430,{2,3,4},0))</f>
        <v>45474</v>
      </c>
      <c r="C1431" s="2">
        <v>45473</v>
      </c>
      <c r="D1431" s="2">
        <v>45477</v>
      </c>
      <c r="E1431" s="1" t="s">
        <v>2597</v>
      </c>
      <c r="F1431" s="1" t="s">
        <v>147</v>
      </c>
      <c r="G1431" s="1" t="s">
        <v>147</v>
      </c>
      <c r="H1431" s="1" t="s">
        <v>27</v>
      </c>
      <c r="I1431" s="1" t="s">
        <v>55</v>
      </c>
      <c r="J1431" s="1">
        <v>2</v>
      </c>
      <c r="K1431" s="1">
        <v>100</v>
      </c>
      <c r="L1431" s="1">
        <f t="shared" si="200"/>
        <v>200</v>
      </c>
      <c r="M1431" s="1" t="s">
        <v>29</v>
      </c>
      <c r="N1431" s="1" t="s">
        <v>93</v>
      </c>
      <c r="O1431" s="1" t="s">
        <v>79</v>
      </c>
      <c r="P1431" s="1" t="s">
        <v>85</v>
      </c>
      <c r="Q1431" s="1" t="s">
        <v>45</v>
      </c>
      <c r="R1431" s="1" t="s">
        <v>46</v>
      </c>
      <c r="S1431" s="1" t="s">
        <v>47</v>
      </c>
      <c r="T1431" s="1">
        <v>4</v>
      </c>
      <c r="U1431" s="1" t="str">
        <f t="shared" si="198"/>
        <v>Keep</v>
      </c>
      <c r="V1431" s="1" t="str">
        <f t="shared" si="201"/>
        <v>Ok</v>
      </c>
      <c r="W1431" s="1" t="str">
        <f>IF(Raw_Data!K1431=0,"Missing","Valid")</f>
        <v>Valid</v>
      </c>
      <c r="X1431" s="3" t="str">
        <f t="shared" si="202"/>
        <v>Dispatch Error</v>
      </c>
      <c r="Y1431" s="1" t="str">
        <f t="shared" si="203"/>
        <v>Ok</v>
      </c>
      <c r="Z1431" s="1" t="str">
        <f t="shared" si="204"/>
        <v>Ok</v>
      </c>
      <c r="AA1431" s="1">
        <f t="shared" si="199"/>
        <v>200</v>
      </c>
      <c r="AB1431" s="1" t="str">
        <f t="shared" si="205"/>
        <v>ok</v>
      </c>
      <c r="AC1431" s="1" t="str">
        <f t="shared" si="206"/>
        <v>Late Delivery</v>
      </c>
    </row>
    <row r="1432" spans="1:29" x14ac:dyDescent="0.45">
      <c r="A1432" s="1" t="s">
        <v>1923</v>
      </c>
      <c r="B1432" s="2" cm="1">
        <f t="array" ref="B1432:D1432">DATEVALUE(VLOOKUP(A1432,Raw_Data!A1431:D3431,{2,3,4},0))</f>
        <v>45473</v>
      </c>
      <c r="C1432" s="2">
        <v>45473</v>
      </c>
      <c r="D1432" s="2">
        <v>45475</v>
      </c>
      <c r="E1432" s="1" t="s">
        <v>2604</v>
      </c>
      <c r="F1432" s="1" t="s">
        <v>168</v>
      </c>
      <c r="G1432" s="1" t="s">
        <v>41</v>
      </c>
      <c r="H1432" s="1" t="s">
        <v>128</v>
      </c>
      <c r="I1432" s="1" t="s">
        <v>231</v>
      </c>
      <c r="J1432" s="1">
        <v>2</v>
      </c>
      <c r="K1432" s="1">
        <v>0</v>
      </c>
      <c r="L1432" s="1">
        <f t="shared" si="200"/>
        <v>0</v>
      </c>
      <c r="M1432" s="1" t="s">
        <v>63</v>
      </c>
      <c r="N1432" s="1" t="s">
        <v>30</v>
      </c>
      <c r="O1432" s="1" t="s">
        <v>64</v>
      </c>
      <c r="P1432" s="1" t="s">
        <v>58</v>
      </c>
      <c r="Q1432" s="1" t="s">
        <v>33</v>
      </c>
      <c r="R1432" s="1" t="s">
        <v>34</v>
      </c>
      <c r="S1432" s="1" t="s">
        <v>2620</v>
      </c>
      <c r="T1432" s="1">
        <v>2</v>
      </c>
      <c r="U1432" s="1" t="str">
        <f t="shared" si="198"/>
        <v>Keep</v>
      </c>
      <c r="V1432" s="1" t="str">
        <f t="shared" si="201"/>
        <v>Ok</v>
      </c>
      <c r="W1432" s="1" t="str">
        <f>IF(Raw_Data!K1432=0,"Missing","Valid")</f>
        <v>Missing</v>
      </c>
      <c r="X1432" s="3" t="str">
        <f t="shared" si="202"/>
        <v>OK</v>
      </c>
      <c r="Y1432" s="1" t="str">
        <f t="shared" si="203"/>
        <v>Fix</v>
      </c>
      <c r="Z1432" s="1" t="str">
        <f t="shared" si="204"/>
        <v>Ok</v>
      </c>
      <c r="AA1432" s="1">
        <f t="shared" si="199"/>
        <v>0</v>
      </c>
      <c r="AB1432" s="1" t="str">
        <f t="shared" si="205"/>
        <v>ok</v>
      </c>
      <c r="AC1432" s="1" t="str">
        <f t="shared" si="206"/>
        <v>Not Returned</v>
      </c>
    </row>
    <row r="1433" spans="1:29" x14ac:dyDescent="0.45">
      <c r="A1433" s="1" t="s">
        <v>1924</v>
      </c>
      <c r="B1433" s="2" cm="1">
        <f t="array" ref="B1433:D1433">DATEVALUE(VLOOKUP(A1433,Raw_Data!A1432:D3432,{2,3,4},0))</f>
        <v>45603</v>
      </c>
      <c r="C1433" s="2">
        <v>45606</v>
      </c>
      <c r="D1433" s="2">
        <v>45612</v>
      </c>
      <c r="E1433" s="1" t="s">
        <v>2589</v>
      </c>
      <c r="F1433" s="1" t="s">
        <v>2607</v>
      </c>
      <c r="G1433" s="1" t="s">
        <v>41</v>
      </c>
      <c r="H1433" s="1" t="s">
        <v>27</v>
      </c>
      <c r="I1433" s="1" t="s">
        <v>55</v>
      </c>
      <c r="J1433" s="1">
        <v>2</v>
      </c>
      <c r="K1433" s="1">
        <v>100</v>
      </c>
      <c r="L1433" s="1">
        <f t="shared" si="200"/>
        <v>200</v>
      </c>
      <c r="M1433" s="1" t="s">
        <v>63</v>
      </c>
      <c r="N1433" s="1" t="s">
        <v>30</v>
      </c>
      <c r="O1433" s="1" t="s">
        <v>31</v>
      </c>
      <c r="P1433" s="1" t="s">
        <v>58</v>
      </c>
      <c r="Q1433" s="1" t="s">
        <v>33</v>
      </c>
      <c r="R1433" s="1" t="s">
        <v>34</v>
      </c>
      <c r="S1433" s="1" t="s">
        <v>2620</v>
      </c>
      <c r="T1433" s="1">
        <v>6</v>
      </c>
      <c r="U1433" s="1" t="str">
        <f t="shared" si="198"/>
        <v>Keep</v>
      </c>
      <c r="V1433" s="1" t="str">
        <f t="shared" si="201"/>
        <v>Ok</v>
      </c>
      <c r="W1433" s="1" t="str">
        <f>IF(Raw_Data!K1433=0,"Missing","Valid")</f>
        <v>Valid</v>
      </c>
      <c r="X1433" s="3" t="str">
        <f t="shared" si="202"/>
        <v>OK</v>
      </c>
      <c r="Y1433" s="1" t="str">
        <f t="shared" si="203"/>
        <v>Ok</v>
      </c>
      <c r="Z1433" s="1" t="str">
        <f t="shared" si="204"/>
        <v>Ok</v>
      </c>
      <c r="AA1433" s="1">
        <f t="shared" si="199"/>
        <v>200</v>
      </c>
      <c r="AB1433" s="1" t="str">
        <f t="shared" si="205"/>
        <v>ok</v>
      </c>
      <c r="AC1433" s="1" t="str">
        <f t="shared" si="206"/>
        <v>Not Returned</v>
      </c>
    </row>
    <row r="1434" spans="1:29" x14ac:dyDescent="0.45">
      <c r="A1434" s="1" t="s">
        <v>1925</v>
      </c>
      <c r="B1434" s="2" cm="1">
        <f t="array" ref="B1434:D1434">DATEVALUE(VLOOKUP(A1434,Raw_Data!A1433:D3433,{2,3,4},0))</f>
        <v>45293</v>
      </c>
      <c r="C1434" s="2">
        <v>45292</v>
      </c>
      <c r="D1434" s="2">
        <v>45297</v>
      </c>
      <c r="E1434" s="1" t="s">
        <v>2600</v>
      </c>
      <c r="F1434" s="1" t="s">
        <v>2608</v>
      </c>
      <c r="G1434" s="1" t="s">
        <v>41</v>
      </c>
      <c r="H1434" s="1" t="s">
        <v>27</v>
      </c>
      <c r="I1434" s="1" t="s">
        <v>55</v>
      </c>
      <c r="J1434" s="1">
        <v>3</v>
      </c>
      <c r="K1434" s="1">
        <v>500</v>
      </c>
      <c r="L1434" s="1">
        <f t="shared" si="200"/>
        <v>1500</v>
      </c>
      <c r="M1434" s="1" t="s">
        <v>63</v>
      </c>
      <c r="N1434" s="1" t="s">
        <v>30</v>
      </c>
      <c r="O1434" s="1" t="s">
        <v>31</v>
      </c>
      <c r="P1434" s="1" t="s">
        <v>32</v>
      </c>
      <c r="Q1434" s="1" t="s">
        <v>45</v>
      </c>
      <c r="R1434" s="1" t="s">
        <v>34</v>
      </c>
      <c r="S1434" s="1" t="s">
        <v>2620</v>
      </c>
      <c r="T1434" s="1">
        <v>5</v>
      </c>
      <c r="U1434" s="1" t="str">
        <f t="shared" si="198"/>
        <v>Keep</v>
      </c>
      <c r="V1434" s="1" t="str">
        <f t="shared" si="201"/>
        <v>Ok</v>
      </c>
      <c r="W1434" s="1" t="str">
        <f>IF(Raw_Data!K1434=0,"Missing","Valid")</f>
        <v>Valid</v>
      </c>
      <c r="X1434" s="3" t="str">
        <f t="shared" si="202"/>
        <v>Dispatch Error</v>
      </c>
      <c r="Y1434" s="1" t="str">
        <f t="shared" si="203"/>
        <v>Ok</v>
      </c>
      <c r="Z1434" s="1" t="str">
        <f t="shared" si="204"/>
        <v>Ok</v>
      </c>
      <c r="AA1434" s="1">
        <f t="shared" si="199"/>
        <v>1500</v>
      </c>
      <c r="AB1434" s="1" t="str">
        <f t="shared" si="205"/>
        <v>ok</v>
      </c>
      <c r="AC1434" s="1" t="str">
        <f t="shared" si="206"/>
        <v>Not Returned</v>
      </c>
    </row>
    <row r="1435" spans="1:29" x14ac:dyDescent="0.45">
      <c r="A1435" s="1" t="s">
        <v>1926</v>
      </c>
      <c r="B1435" s="2" cm="1">
        <f t="array" ref="B1435:D1435">DATEVALUE(VLOOKUP(A1435,Raw_Data!A1434:D3434,{2,3,4},0))</f>
        <v>45321</v>
      </c>
      <c r="C1435" s="2">
        <v>45321</v>
      </c>
      <c r="D1435" s="2">
        <v>45328</v>
      </c>
      <c r="E1435" s="1" t="s">
        <v>2527</v>
      </c>
      <c r="F1435" s="1" t="s">
        <v>2607</v>
      </c>
      <c r="G1435" s="1" t="s">
        <v>41</v>
      </c>
      <c r="H1435" s="1" t="s">
        <v>128</v>
      </c>
      <c r="I1435" s="1" t="s">
        <v>129</v>
      </c>
      <c r="J1435" s="1">
        <v>2</v>
      </c>
      <c r="K1435" s="1">
        <v>0</v>
      </c>
      <c r="L1435" s="1">
        <f t="shared" si="200"/>
        <v>0</v>
      </c>
      <c r="M1435" s="1" t="s">
        <v>56</v>
      </c>
      <c r="N1435" s="1" t="s">
        <v>57</v>
      </c>
      <c r="O1435" s="1" t="s">
        <v>64</v>
      </c>
      <c r="P1435" s="1" t="s">
        <v>58</v>
      </c>
      <c r="Q1435" s="1" t="s">
        <v>33</v>
      </c>
      <c r="R1435" s="1" t="s">
        <v>34</v>
      </c>
      <c r="S1435" s="1" t="s">
        <v>2620</v>
      </c>
      <c r="T1435" s="1">
        <v>7</v>
      </c>
      <c r="U1435" s="1" t="str">
        <f t="shared" si="198"/>
        <v>Keep</v>
      </c>
      <c r="V1435" s="1" t="str">
        <f t="shared" si="201"/>
        <v>Ok</v>
      </c>
      <c r="W1435" s="1" t="str">
        <f>IF(Raw_Data!K1435=0,"Missing","Valid")</f>
        <v>Missing</v>
      </c>
      <c r="X1435" s="3" t="str">
        <f t="shared" si="202"/>
        <v>OK</v>
      </c>
      <c r="Y1435" s="1" t="str">
        <f t="shared" si="203"/>
        <v>Fix</v>
      </c>
      <c r="Z1435" s="1" t="str">
        <f t="shared" si="204"/>
        <v>Ok</v>
      </c>
      <c r="AA1435" s="1">
        <f t="shared" si="199"/>
        <v>0</v>
      </c>
      <c r="AB1435" s="1" t="str">
        <f t="shared" si="205"/>
        <v>ok</v>
      </c>
      <c r="AC1435" s="1" t="str">
        <f t="shared" si="206"/>
        <v>Not Returned</v>
      </c>
    </row>
    <row r="1436" spans="1:29" x14ac:dyDescent="0.45">
      <c r="A1436" s="1" t="s">
        <v>1927</v>
      </c>
      <c r="B1436" s="2" cm="1">
        <f t="array" ref="B1436:D1436">DATEVALUE(VLOOKUP(A1436,Raw_Data!A1435:D3435,{2,3,4},0))</f>
        <v>45419</v>
      </c>
      <c r="C1436" s="2">
        <v>45419</v>
      </c>
      <c r="D1436" s="2">
        <v>45425</v>
      </c>
      <c r="E1436" s="1" t="s">
        <v>2542</v>
      </c>
      <c r="F1436" s="1" t="s">
        <v>2607</v>
      </c>
      <c r="G1436" s="1" t="s">
        <v>41</v>
      </c>
      <c r="H1436" s="1" t="s">
        <v>128</v>
      </c>
      <c r="I1436" s="1" t="s">
        <v>231</v>
      </c>
      <c r="J1436" s="1">
        <v>0</v>
      </c>
      <c r="K1436" s="1">
        <v>500</v>
      </c>
      <c r="L1436" s="1">
        <f t="shared" si="200"/>
        <v>0</v>
      </c>
      <c r="M1436" s="1" t="s">
        <v>2619</v>
      </c>
      <c r="N1436" s="1" t="s">
        <v>57</v>
      </c>
      <c r="O1436" s="1" t="s">
        <v>44</v>
      </c>
      <c r="P1436" s="1" t="s">
        <v>32</v>
      </c>
      <c r="Q1436" s="1" t="s">
        <v>45</v>
      </c>
      <c r="R1436" s="1" t="s">
        <v>2620</v>
      </c>
      <c r="S1436" s="1" t="s">
        <v>2620</v>
      </c>
      <c r="T1436" s="1">
        <v>6</v>
      </c>
      <c r="U1436" s="1" t="str">
        <f t="shared" si="198"/>
        <v>Keep</v>
      </c>
      <c r="V1436" s="1" t="str">
        <f t="shared" si="201"/>
        <v>Fix</v>
      </c>
      <c r="W1436" s="1" t="str">
        <f>IF(Raw_Data!K1436=0,"Missing","Valid")</f>
        <v>Valid</v>
      </c>
      <c r="X1436" s="3" t="str">
        <f t="shared" si="202"/>
        <v>OK</v>
      </c>
      <c r="Y1436" s="1" t="str">
        <f t="shared" si="203"/>
        <v>Ok</v>
      </c>
      <c r="Z1436" s="1" t="str">
        <f t="shared" si="204"/>
        <v>Ok</v>
      </c>
      <c r="AA1436" s="1">
        <f t="shared" si="199"/>
        <v>0</v>
      </c>
      <c r="AB1436" s="1" t="str">
        <f t="shared" si="205"/>
        <v>ok</v>
      </c>
      <c r="AC1436" s="1" t="str">
        <f t="shared" si="206"/>
        <v>Not Returned</v>
      </c>
    </row>
    <row r="1437" spans="1:29" x14ac:dyDescent="0.45">
      <c r="A1437" s="1" t="s">
        <v>1928</v>
      </c>
      <c r="B1437" s="2" cm="1">
        <f t="array" ref="B1437:D1437">DATEVALUE(VLOOKUP(A1437,Raw_Data!A1436:D3436,{2,3,4},0))</f>
        <v>45331</v>
      </c>
      <c r="C1437" s="2">
        <v>45330</v>
      </c>
      <c r="D1437" s="2">
        <v>45336</v>
      </c>
      <c r="E1437" s="1" t="s">
        <v>2603</v>
      </c>
      <c r="F1437" s="1" t="s">
        <v>2606</v>
      </c>
      <c r="G1437" s="1" t="s">
        <v>26</v>
      </c>
      <c r="H1437" s="1" t="s">
        <v>128</v>
      </c>
      <c r="I1437" s="1" t="s">
        <v>169</v>
      </c>
      <c r="J1437" s="1">
        <v>-1</v>
      </c>
      <c r="K1437" s="1">
        <v>2000</v>
      </c>
      <c r="L1437" s="1">
        <f t="shared" si="200"/>
        <v>-2000</v>
      </c>
      <c r="M1437" s="1" t="s">
        <v>2619</v>
      </c>
      <c r="N1437" s="1" t="s">
        <v>57</v>
      </c>
      <c r="O1437" s="1" t="s">
        <v>79</v>
      </c>
      <c r="P1437" s="1" t="s">
        <v>85</v>
      </c>
      <c r="Q1437" s="1" t="s">
        <v>33</v>
      </c>
      <c r="R1437" s="1" t="s">
        <v>2620</v>
      </c>
      <c r="S1437" s="1" t="s">
        <v>2620</v>
      </c>
      <c r="T1437" s="1">
        <v>6</v>
      </c>
      <c r="U1437" s="1" t="str">
        <f t="shared" si="198"/>
        <v>Keep</v>
      </c>
      <c r="V1437" s="1" t="str">
        <f t="shared" si="201"/>
        <v>Fix</v>
      </c>
      <c r="W1437" s="1" t="str">
        <f>IF(Raw_Data!K1437=0,"Missing","Valid")</f>
        <v>Valid</v>
      </c>
      <c r="X1437" s="3" t="str">
        <f t="shared" si="202"/>
        <v>Dispatch Error</v>
      </c>
      <c r="Y1437" s="1" t="str">
        <f t="shared" si="203"/>
        <v>Ok</v>
      </c>
      <c r="Z1437" s="1" t="str">
        <f t="shared" si="204"/>
        <v>Ok</v>
      </c>
      <c r="AA1437" s="1">
        <f t="shared" si="199"/>
        <v>-2000</v>
      </c>
      <c r="AB1437" s="1" t="str">
        <f t="shared" si="205"/>
        <v>ok</v>
      </c>
      <c r="AC1437" s="1" t="str">
        <f t="shared" si="206"/>
        <v>Wrong</v>
      </c>
    </row>
    <row r="1438" spans="1:29" x14ac:dyDescent="0.45">
      <c r="A1438" s="1" t="s">
        <v>1929</v>
      </c>
      <c r="B1438" s="2" cm="1">
        <f t="array" ref="B1438:D1438">DATEVALUE(VLOOKUP(A1438,Raw_Data!A1437:D3437,{2,3,4},0))</f>
        <v>45383</v>
      </c>
      <c r="C1438" s="2">
        <v>45385</v>
      </c>
      <c r="D1438" s="2">
        <v>45391</v>
      </c>
      <c r="E1438" s="1" t="s">
        <v>2528</v>
      </c>
      <c r="F1438" s="1" t="s">
        <v>147</v>
      </c>
      <c r="G1438" s="1" t="s">
        <v>147</v>
      </c>
      <c r="H1438" s="1" t="s">
        <v>27</v>
      </c>
      <c r="I1438" s="1" t="s">
        <v>55</v>
      </c>
      <c r="J1438" s="1">
        <v>3</v>
      </c>
      <c r="K1438" s="1">
        <v>0</v>
      </c>
      <c r="L1438" s="1">
        <f t="shared" si="200"/>
        <v>0</v>
      </c>
      <c r="M1438" s="1" t="s">
        <v>56</v>
      </c>
      <c r="N1438" s="1" t="s">
        <v>57</v>
      </c>
      <c r="O1438" s="1" t="s">
        <v>44</v>
      </c>
      <c r="P1438" s="1" t="s">
        <v>85</v>
      </c>
      <c r="Q1438" s="1" t="s">
        <v>33</v>
      </c>
      <c r="R1438" s="1" t="s">
        <v>46</v>
      </c>
      <c r="S1438" s="1" t="s">
        <v>47</v>
      </c>
      <c r="T1438" s="1">
        <v>6</v>
      </c>
      <c r="U1438" s="1" t="str">
        <f t="shared" si="198"/>
        <v>Keep</v>
      </c>
      <c r="V1438" s="1" t="str">
        <f t="shared" si="201"/>
        <v>Ok</v>
      </c>
      <c r="W1438" s="1" t="str">
        <f>IF(Raw_Data!K1438=0,"Missing","Valid")</f>
        <v>Missing</v>
      </c>
      <c r="X1438" s="3" t="str">
        <f t="shared" si="202"/>
        <v>OK</v>
      </c>
      <c r="Y1438" s="1" t="str">
        <f t="shared" si="203"/>
        <v>Fix</v>
      </c>
      <c r="Z1438" s="1" t="str">
        <f t="shared" si="204"/>
        <v>Ok</v>
      </c>
      <c r="AA1438" s="1">
        <f t="shared" si="199"/>
        <v>0</v>
      </c>
      <c r="AB1438" s="1" t="str">
        <f t="shared" si="205"/>
        <v>ok</v>
      </c>
      <c r="AC1438" s="1" t="str">
        <f t="shared" si="206"/>
        <v>Late Delivery</v>
      </c>
    </row>
    <row r="1439" spans="1:29" x14ac:dyDescent="0.45">
      <c r="A1439" s="1" t="s">
        <v>1930</v>
      </c>
      <c r="B1439" s="2" cm="1">
        <f t="array" ref="B1439:D1439">DATEVALUE(VLOOKUP(A1439,Raw_Data!A1438:D3438,{2,3,4},0))</f>
        <v>45541</v>
      </c>
      <c r="C1439" s="2">
        <v>45543</v>
      </c>
      <c r="D1439" s="2">
        <v>45548</v>
      </c>
      <c r="E1439" s="1" t="s">
        <v>2584</v>
      </c>
      <c r="F1439" s="1" t="s">
        <v>53</v>
      </c>
      <c r="G1439" s="1" t="s">
        <v>54</v>
      </c>
      <c r="H1439" s="1" t="s">
        <v>42</v>
      </c>
      <c r="I1439" s="1" t="s">
        <v>122</v>
      </c>
      <c r="J1439" s="1">
        <v>3</v>
      </c>
      <c r="K1439" s="1">
        <v>2000</v>
      </c>
      <c r="L1439" s="1">
        <f t="shared" si="200"/>
        <v>6000</v>
      </c>
      <c r="M1439" s="1" t="s">
        <v>63</v>
      </c>
      <c r="N1439" s="1" t="s">
        <v>30</v>
      </c>
      <c r="O1439" s="1" t="s">
        <v>79</v>
      </c>
      <c r="P1439" s="1" t="s">
        <v>58</v>
      </c>
      <c r="Q1439" s="1" t="s">
        <v>33</v>
      </c>
      <c r="R1439" s="1" t="s">
        <v>34</v>
      </c>
      <c r="S1439" s="1" t="s">
        <v>2620</v>
      </c>
      <c r="T1439" s="1">
        <v>5</v>
      </c>
      <c r="U1439" s="1" t="str">
        <f t="shared" si="198"/>
        <v>Keep</v>
      </c>
      <c r="V1439" s="1" t="str">
        <f t="shared" si="201"/>
        <v>Ok</v>
      </c>
      <c r="W1439" s="1" t="str">
        <f>IF(Raw_Data!K1439=0,"Missing","Valid")</f>
        <v>Valid</v>
      </c>
      <c r="X1439" s="3" t="str">
        <f t="shared" si="202"/>
        <v>OK</v>
      </c>
      <c r="Y1439" s="1" t="str">
        <f t="shared" si="203"/>
        <v>Ok</v>
      </c>
      <c r="Z1439" s="1" t="str">
        <f t="shared" si="204"/>
        <v>Ok</v>
      </c>
      <c r="AA1439" s="1">
        <f t="shared" si="199"/>
        <v>6000</v>
      </c>
      <c r="AB1439" s="1" t="str">
        <f t="shared" si="205"/>
        <v>ok</v>
      </c>
      <c r="AC1439" s="1" t="str">
        <f t="shared" si="206"/>
        <v>Not Returned</v>
      </c>
    </row>
    <row r="1440" spans="1:29" x14ac:dyDescent="0.45">
      <c r="A1440" s="1" t="s">
        <v>1931</v>
      </c>
      <c r="B1440" s="2" cm="1">
        <f t="array" ref="B1440:D1440">DATEVALUE(VLOOKUP(A1440,Raw_Data!A1439:D3439,{2,3,4},0))</f>
        <v>45589</v>
      </c>
      <c r="C1440" s="2">
        <v>45587</v>
      </c>
      <c r="D1440" s="2">
        <v>45593</v>
      </c>
      <c r="E1440" s="1" t="s">
        <v>2546</v>
      </c>
      <c r="F1440" s="1" t="s">
        <v>2606</v>
      </c>
      <c r="G1440" s="1" t="s">
        <v>26</v>
      </c>
      <c r="H1440" s="1" t="s">
        <v>42</v>
      </c>
      <c r="I1440" s="1" t="s">
        <v>78</v>
      </c>
      <c r="J1440" s="1">
        <v>-1</v>
      </c>
      <c r="K1440" s="1">
        <v>1000</v>
      </c>
      <c r="L1440" s="1">
        <f t="shared" si="200"/>
        <v>-1000</v>
      </c>
      <c r="M1440" s="1" t="s">
        <v>56</v>
      </c>
      <c r="N1440" s="1" t="s">
        <v>93</v>
      </c>
      <c r="O1440" s="1" t="s">
        <v>31</v>
      </c>
      <c r="P1440" s="1" t="s">
        <v>85</v>
      </c>
      <c r="Q1440" s="1" t="s">
        <v>45</v>
      </c>
      <c r="R1440" s="1" t="s">
        <v>34</v>
      </c>
      <c r="S1440" s="1" t="s">
        <v>2620</v>
      </c>
      <c r="T1440" s="1">
        <v>6</v>
      </c>
      <c r="U1440" s="1" t="str">
        <f t="shared" si="198"/>
        <v>Keep</v>
      </c>
      <c r="V1440" s="1" t="str">
        <f t="shared" si="201"/>
        <v>Fix</v>
      </c>
      <c r="W1440" s="1" t="str">
        <f>IF(Raw_Data!K1440=0,"Missing","Valid")</f>
        <v>Valid</v>
      </c>
      <c r="X1440" s="3" t="str">
        <f t="shared" si="202"/>
        <v>Dispatch Error</v>
      </c>
      <c r="Y1440" s="1" t="str">
        <f t="shared" si="203"/>
        <v>Ok</v>
      </c>
      <c r="Z1440" s="1" t="str">
        <f t="shared" si="204"/>
        <v>Ok</v>
      </c>
      <c r="AA1440" s="1">
        <f t="shared" si="199"/>
        <v>-1000</v>
      </c>
      <c r="AB1440" s="1" t="str">
        <f t="shared" si="205"/>
        <v>ok</v>
      </c>
      <c r="AC1440" s="1" t="str">
        <f t="shared" si="206"/>
        <v>Not Returned</v>
      </c>
    </row>
    <row r="1441" spans="1:29" x14ac:dyDescent="0.45">
      <c r="A1441" s="1" t="s">
        <v>1932</v>
      </c>
      <c r="B1441" s="2" cm="1">
        <f t="array" ref="B1441:D1441">DATEVALUE(VLOOKUP(A1441,Raw_Data!A1440:D3440,{2,3,4},0))</f>
        <v>45314</v>
      </c>
      <c r="C1441" s="2">
        <v>45312</v>
      </c>
      <c r="D1441" s="2">
        <v>45319</v>
      </c>
      <c r="E1441" s="1" t="s">
        <v>2596</v>
      </c>
      <c r="F1441" s="1" t="s">
        <v>69</v>
      </c>
      <c r="G1441" s="1" t="s">
        <v>70</v>
      </c>
      <c r="H1441" s="1" t="s">
        <v>128</v>
      </c>
      <c r="I1441" s="1" t="s">
        <v>129</v>
      </c>
      <c r="J1441" s="1">
        <v>0</v>
      </c>
      <c r="K1441" s="1">
        <v>0</v>
      </c>
      <c r="L1441" s="1">
        <f t="shared" si="200"/>
        <v>0</v>
      </c>
      <c r="M1441" s="1" t="s">
        <v>29</v>
      </c>
      <c r="N1441" s="1" t="s">
        <v>57</v>
      </c>
      <c r="O1441" s="1" t="s">
        <v>31</v>
      </c>
      <c r="P1441" s="1" t="s">
        <v>58</v>
      </c>
      <c r="Q1441" s="1" t="s">
        <v>45</v>
      </c>
      <c r="R1441" s="1" t="s">
        <v>46</v>
      </c>
      <c r="S1441" s="1" t="s">
        <v>245</v>
      </c>
      <c r="T1441" s="1">
        <v>7</v>
      </c>
      <c r="U1441" s="1" t="str">
        <f t="shared" si="198"/>
        <v>Keep</v>
      </c>
      <c r="V1441" s="1" t="str">
        <f t="shared" si="201"/>
        <v>Fix</v>
      </c>
      <c r="W1441" s="1" t="str">
        <f>IF(Raw_Data!K1441=0,"Missing","Valid")</f>
        <v>Missing</v>
      </c>
      <c r="X1441" s="3" t="str">
        <f t="shared" si="202"/>
        <v>Dispatch Error</v>
      </c>
      <c r="Y1441" s="1" t="str">
        <f t="shared" si="203"/>
        <v>Fix</v>
      </c>
      <c r="Z1441" s="1" t="str">
        <f t="shared" si="204"/>
        <v>Ok</v>
      </c>
      <c r="AA1441" s="1">
        <f t="shared" si="199"/>
        <v>0</v>
      </c>
      <c r="AB1441" s="1" t="str">
        <f t="shared" si="205"/>
        <v>ok</v>
      </c>
      <c r="AC1441" s="1" t="str">
        <f t="shared" si="206"/>
        <v>Wrong Item</v>
      </c>
    </row>
    <row r="1442" spans="1:29" x14ac:dyDescent="0.45">
      <c r="A1442" s="1" t="s">
        <v>1933</v>
      </c>
      <c r="B1442" s="2" cm="1">
        <f t="array" ref="B1442:D1442">DATEVALUE(VLOOKUP(A1442,Raw_Data!A1441:D3441,{2,3,4},0))</f>
        <v>45298</v>
      </c>
      <c r="C1442" s="2">
        <v>45297</v>
      </c>
      <c r="D1442" s="2">
        <v>45297</v>
      </c>
      <c r="E1442" s="1" t="s">
        <v>2554</v>
      </c>
      <c r="F1442" s="1" t="s">
        <v>2606</v>
      </c>
      <c r="G1442" s="1" t="s">
        <v>26</v>
      </c>
      <c r="H1442" s="1" t="s">
        <v>42</v>
      </c>
      <c r="I1442" s="1" t="s">
        <v>43</v>
      </c>
      <c r="J1442" s="1">
        <v>3</v>
      </c>
      <c r="K1442" s="1">
        <v>2000</v>
      </c>
      <c r="L1442" s="1">
        <f t="shared" si="200"/>
        <v>6000</v>
      </c>
      <c r="M1442" s="1" t="s">
        <v>29</v>
      </c>
      <c r="N1442" s="1" t="s">
        <v>57</v>
      </c>
      <c r="O1442" s="1" t="s">
        <v>64</v>
      </c>
      <c r="P1442" s="1" t="s">
        <v>58</v>
      </c>
      <c r="Q1442" s="1" t="s">
        <v>33</v>
      </c>
      <c r="R1442" s="1" t="s">
        <v>34</v>
      </c>
      <c r="S1442" s="1" t="s">
        <v>2620</v>
      </c>
      <c r="T1442" s="1">
        <v>0</v>
      </c>
      <c r="U1442" s="1" t="str">
        <f t="shared" si="198"/>
        <v>Keep</v>
      </c>
      <c r="V1442" s="1" t="str">
        <f t="shared" si="201"/>
        <v>Ok</v>
      </c>
      <c r="W1442" s="1" t="str">
        <f>IF(Raw_Data!K1442=0,"Missing","Valid")</f>
        <v>Valid</v>
      </c>
      <c r="X1442" s="3" t="str">
        <f t="shared" si="202"/>
        <v>Dispatch Error</v>
      </c>
      <c r="Y1442" s="1" t="str">
        <f t="shared" si="203"/>
        <v>Ok</v>
      </c>
      <c r="Z1442" s="1" t="str">
        <f t="shared" si="204"/>
        <v>Ok</v>
      </c>
      <c r="AA1442" s="1">
        <f t="shared" si="199"/>
        <v>6000</v>
      </c>
      <c r="AB1442" s="1" t="str">
        <f t="shared" si="205"/>
        <v>ok</v>
      </c>
      <c r="AC1442" s="1" t="str">
        <f t="shared" si="206"/>
        <v>Not Returned</v>
      </c>
    </row>
    <row r="1443" spans="1:29" x14ac:dyDescent="0.45">
      <c r="A1443" s="1" t="s">
        <v>1934</v>
      </c>
      <c r="B1443" s="2" cm="1">
        <f t="array" ref="B1443:D1443">DATEVALUE(VLOOKUP(A1443,Raw_Data!A1442:D3442,{2,3,4},0))</f>
        <v>45493</v>
      </c>
      <c r="C1443" s="2">
        <v>45494</v>
      </c>
      <c r="D1443" s="2">
        <v>45501</v>
      </c>
      <c r="E1443" s="1" t="s">
        <v>2527</v>
      </c>
      <c r="F1443" s="1" t="s">
        <v>2609</v>
      </c>
      <c r="G1443" s="1" t="s">
        <v>116</v>
      </c>
      <c r="H1443" s="1" t="s">
        <v>71</v>
      </c>
      <c r="I1443" s="1" t="s">
        <v>92</v>
      </c>
      <c r="J1443" s="1">
        <v>0</v>
      </c>
      <c r="K1443" s="1">
        <v>0</v>
      </c>
      <c r="L1443" s="1">
        <f t="shared" si="200"/>
        <v>0</v>
      </c>
      <c r="M1443" s="1" t="s">
        <v>56</v>
      </c>
      <c r="N1443" s="1" t="s">
        <v>93</v>
      </c>
      <c r="O1443" s="1" t="s">
        <v>79</v>
      </c>
      <c r="P1443" s="1" t="s">
        <v>85</v>
      </c>
      <c r="Q1443" s="1" t="s">
        <v>33</v>
      </c>
      <c r="R1443" s="1" t="s">
        <v>34</v>
      </c>
      <c r="S1443" s="1" t="s">
        <v>2620</v>
      </c>
      <c r="T1443" s="1">
        <v>7</v>
      </c>
      <c r="U1443" s="1" t="str">
        <f t="shared" si="198"/>
        <v>Keep</v>
      </c>
      <c r="V1443" s="1" t="str">
        <f t="shared" si="201"/>
        <v>Fix</v>
      </c>
      <c r="W1443" s="1" t="str">
        <f>IF(Raw_Data!K1443=0,"Missing","Valid")</f>
        <v>Missing</v>
      </c>
      <c r="X1443" s="3" t="str">
        <f t="shared" si="202"/>
        <v>OK</v>
      </c>
      <c r="Y1443" s="1" t="str">
        <f t="shared" si="203"/>
        <v>Fix</v>
      </c>
      <c r="Z1443" s="1" t="str">
        <f t="shared" si="204"/>
        <v>Ok</v>
      </c>
      <c r="AA1443" s="1">
        <f t="shared" si="199"/>
        <v>0</v>
      </c>
      <c r="AB1443" s="1" t="str">
        <f t="shared" si="205"/>
        <v>ok</v>
      </c>
      <c r="AC1443" s="1" t="str">
        <f t="shared" si="206"/>
        <v>Not Returned</v>
      </c>
    </row>
    <row r="1444" spans="1:29" x14ac:dyDescent="0.45">
      <c r="A1444" s="1" t="s">
        <v>1935</v>
      </c>
      <c r="B1444" s="2" cm="1">
        <f t="array" ref="B1444:D1444">DATEVALUE(VLOOKUP(A1444,Raw_Data!A1443:D3443,{2,3,4},0))</f>
        <v>45444</v>
      </c>
      <c r="C1444" s="2">
        <v>45444</v>
      </c>
      <c r="D1444" s="2">
        <v>45447</v>
      </c>
      <c r="E1444" s="1" t="s">
        <v>2548</v>
      </c>
      <c r="F1444" s="1" t="s">
        <v>53</v>
      </c>
      <c r="G1444" s="1" t="s">
        <v>54</v>
      </c>
      <c r="H1444" s="1" t="s">
        <v>71</v>
      </c>
      <c r="I1444" s="1" t="s">
        <v>92</v>
      </c>
      <c r="J1444" s="1">
        <v>-1</v>
      </c>
      <c r="K1444" s="1">
        <v>0</v>
      </c>
      <c r="L1444" s="1">
        <f t="shared" si="200"/>
        <v>0</v>
      </c>
      <c r="M1444" s="1" t="s">
        <v>2619</v>
      </c>
      <c r="N1444" s="1" t="s">
        <v>57</v>
      </c>
      <c r="O1444" s="1" t="s">
        <v>44</v>
      </c>
      <c r="P1444" s="1" t="s">
        <v>32</v>
      </c>
      <c r="Q1444" s="1" t="s">
        <v>33</v>
      </c>
      <c r="R1444" s="1" t="s">
        <v>34</v>
      </c>
      <c r="S1444" s="1" t="s">
        <v>2620</v>
      </c>
      <c r="T1444" s="1">
        <v>3</v>
      </c>
      <c r="U1444" s="1" t="str">
        <f t="shared" si="198"/>
        <v>Keep</v>
      </c>
      <c r="V1444" s="1" t="str">
        <f t="shared" si="201"/>
        <v>Fix</v>
      </c>
      <c r="W1444" s="1" t="str">
        <f>IF(Raw_Data!K1444=0,"Missing","Valid")</f>
        <v>Missing</v>
      </c>
      <c r="X1444" s="3" t="str">
        <f t="shared" si="202"/>
        <v>OK</v>
      </c>
      <c r="Y1444" s="1" t="str">
        <f t="shared" si="203"/>
        <v>Fix</v>
      </c>
      <c r="Z1444" s="1" t="str">
        <f t="shared" si="204"/>
        <v>Ok</v>
      </c>
      <c r="AA1444" s="1">
        <f t="shared" si="199"/>
        <v>0</v>
      </c>
      <c r="AB1444" s="1" t="str">
        <f t="shared" si="205"/>
        <v>ok</v>
      </c>
      <c r="AC1444" s="1" t="str">
        <f t="shared" si="206"/>
        <v>Not Returned</v>
      </c>
    </row>
    <row r="1445" spans="1:29" x14ac:dyDescent="0.45">
      <c r="A1445" s="1" t="s">
        <v>1936</v>
      </c>
      <c r="B1445" s="2" cm="1">
        <f t="array" ref="B1445:D1445">DATEVALUE(VLOOKUP(A1445,Raw_Data!A1444:D3444,{2,3,4},0))</f>
        <v>45459</v>
      </c>
      <c r="C1445" s="2">
        <v>45458</v>
      </c>
      <c r="D1445" s="2">
        <v>45461</v>
      </c>
      <c r="E1445" s="1" t="s">
        <v>2600</v>
      </c>
      <c r="F1445" s="1" t="s">
        <v>69</v>
      </c>
      <c r="G1445" s="1" t="s">
        <v>70</v>
      </c>
      <c r="H1445" s="1" t="s">
        <v>42</v>
      </c>
      <c r="I1445" s="1" t="s">
        <v>122</v>
      </c>
      <c r="J1445" s="1">
        <v>3</v>
      </c>
      <c r="K1445" s="1">
        <v>2000</v>
      </c>
      <c r="L1445" s="1">
        <f t="shared" si="200"/>
        <v>6000</v>
      </c>
      <c r="M1445" s="1" t="s">
        <v>2619</v>
      </c>
      <c r="N1445" s="1" t="s">
        <v>57</v>
      </c>
      <c r="O1445" s="1" t="s">
        <v>31</v>
      </c>
      <c r="P1445" s="1" t="s">
        <v>32</v>
      </c>
      <c r="Q1445" s="1" t="s">
        <v>33</v>
      </c>
      <c r="R1445" s="1" t="s">
        <v>2620</v>
      </c>
      <c r="S1445" s="1" t="s">
        <v>2620</v>
      </c>
      <c r="T1445" s="1">
        <v>3</v>
      </c>
      <c r="U1445" s="1" t="str">
        <f t="shared" si="198"/>
        <v>Keep</v>
      </c>
      <c r="V1445" s="1" t="str">
        <f t="shared" si="201"/>
        <v>Ok</v>
      </c>
      <c r="W1445" s="1" t="str">
        <f>IF(Raw_Data!K1445=0,"Missing","Valid")</f>
        <v>Valid</v>
      </c>
      <c r="X1445" s="3" t="str">
        <f t="shared" si="202"/>
        <v>Dispatch Error</v>
      </c>
      <c r="Y1445" s="1" t="str">
        <f t="shared" si="203"/>
        <v>Ok</v>
      </c>
      <c r="Z1445" s="1" t="str">
        <f t="shared" si="204"/>
        <v>Ok</v>
      </c>
      <c r="AA1445" s="1">
        <f t="shared" si="199"/>
        <v>6000</v>
      </c>
      <c r="AB1445" s="1" t="str">
        <f t="shared" si="205"/>
        <v>ok</v>
      </c>
      <c r="AC1445" s="1" t="str">
        <f t="shared" si="206"/>
        <v>Not Returned</v>
      </c>
    </row>
    <row r="1446" spans="1:29" x14ac:dyDescent="0.45">
      <c r="A1446" s="1" t="s">
        <v>1937</v>
      </c>
      <c r="B1446" s="2" cm="1">
        <f t="array" ref="B1446:D1446">DATEVALUE(VLOOKUP(A1446,Raw_Data!A1445:D3445,{2,3,4},0))</f>
        <v>45566</v>
      </c>
      <c r="C1446" s="2">
        <v>45565</v>
      </c>
      <c r="D1446" s="2">
        <v>45564</v>
      </c>
      <c r="E1446" s="1" t="s">
        <v>2583</v>
      </c>
      <c r="F1446" s="1" t="s">
        <v>2608</v>
      </c>
      <c r="G1446" s="1" t="s">
        <v>41</v>
      </c>
      <c r="H1446" s="1" t="s">
        <v>128</v>
      </c>
      <c r="I1446" s="1" t="s">
        <v>129</v>
      </c>
      <c r="J1446" s="1">
        <v>3</v>
      </c>
      <c r="K1446" s="1">
        <v>2000</v>
      </c>
      <c r="L1446" s="1">
        <f t="shared" si="200"/>
        <v>6000</v>
      </c>
      <c r="M1446" s="1" t="s">
        <v>56</v>
      </c>
      <c r="N1446" s="1" t="s">
        <v>57</v>
      </c>
      <c r="O1446" s="1" t="s">
        <v>44</v>
      </c>
      <c r="P1446" s="1" t="s">
        <v>85</v>
      </c>
      <c r="Q1446" s="1" t="s">
        <v>45</v>
      </c>
      <c r="R1446" s="1" t="s">
        <v>34</v>
      </c>
      <c r="S1446" s="1" t="s">
        <v>2620</v>
      </c>
      <c r="T1446" s="1">
        <v>-1</v>
      </c>
      <c r="U1446" s="1" t="str">
        <f t="shared" si="198"/>
        <v>Keep</v>
      </c>
      <c r="V1446" s="1" t="str">
        <f t="shared" si="201"/>
        <v>Ok</v>
      </c>
      <c r="W1446" s="1" t="str">
        <f>IF(Raw_Data!K1446=0,"Missing","Valid")</f>
        <v>Valid</v>
      </c>
      <c r="X1446" s="3" t="str">
        <f t="shared" si="202"/>
        <v>Dispatch Error</v>
      </c>
      <c r="Y1446" s="1" t="str">
        <f t="shared" si="203"/>
        <v>Ok</v>
      </c>
      <c r="Z1446" s="1" t="str">
        <f t="shared" si="204"/>
        <v>Ok</v>
      </c>
      <c r="AA1446" s="1">
        <f t="shared" si="199"/>
        <v>6000</v>
      </c>
      <c r="AB1446" s="1" t="str">
        <f t="shared" si="205"/>
        <v>ok</v>
      </c>
      <c r="AC1446" s="1" t="str">
        <f t="shared" si="206"/>
        <v>Not Returned</v>
      </c>
    </row>
    <row r="1447" spans="1:29" x14ac:dyDescent="0.45">
      <c r="A1447" s="1" t="s">
        <v>1938</v>
      </c>
      <c r="B1447" s="2" cm="1">
        <f t="array" ref="B1447:D1447">DATEVALUE(VLOOKUP(A1447,Raw_Data!A1446:D3446,{2,3,4},0))</f>
        <v>45475</v>
      </c>
      <c r="C1447" s="2">
        <v>45476</v>
      </c>
      <c r="D1447" s="2">
        <v>45480</v>
      </c>
      <c r="E1447" s="1" t="s">
        <v>2556</v>
      </c>
      <c r="F1447" s="1" t="s">
        <v>168</v>
      </c>
      <c r="G1447" s="1" t="s">
        <v>41</v>
      </c>
      <c r="H1447" s="1" t="s">
        <v>27</v>
      </c>
      <c r="I1447" s="1" t="s">
        <v>84</v>
      </c>
      <c r="J1447" s="1">
        <v>3</v>
      </c>
      <c r="K1447" s="1">
        <v>0</v>
      </c>
      <c r="L1447" s="1">
        <f t="shared" si="200"/>
        <v>0</v>
      </c>
      <c r="M1447" s="1" t="s">
        <v>2619</v>
      </c>
      <c r="N1447" s="1" t="s">
        <v>30</v>
      </c>
      <c r="O1447" s="1" t="s">
        <v>79</v>
      </c>
      <c r="P1447" s="1" t="s">
        <v>85</v>
      </c>
      <c r="Q1447" s="1" t="s">
        <v>33</v>
      </c>
      <c r="R1447" s="1" t="s">
        <v>34</v>
      </c>
      <c r="S1447" s="1" t="s">
        <v>2620</v>
      </c>
      <c r="T1447" s="1">
        <v>4</v>
      </c>
      <c r="U1447" s="1" t="str">
        <f t="shared" si="198"/>
        <v>Keep</v>
      </c>
      <c r="V1447" s="1" t="str">
        <f t="shared" si="201"/>
        <v>Ok</v>
      </c>
      <c r="W1447" s="1" t="str">
        <f>IF(Raw_Data!K1447=0,"Missing","Valid")</f>
        <v>Missing</v>
      </c>
      <c r="X1447" s="3" t="str">
        <f t="shared" si="202"/>
        <v>OK</v>
      </c>
      <c r="Y1447" s="1" t="str">
        <f t="shared" si="203"/>
        <v>Fix</v>
      </c>
      <c r="Z1447" s="1" t="str">
        <f t="shared" si="204"/>
        <v>Ok</v>
      </c>
      <c r="AA1447" s="1">
        <f t="shared" si="199"/>
        <v>0</v>
      </c>
      <c r="AB1447" s="1" t="str">
        <f t="shared" si="205"/>
        <v>ok</v>
      </c>
      <c r="AC1447" s="1" t="str">
        <f t="shared" si="206"/>
        <v>Not Returned</v>
      </c>
    </row>
    <row r="1448" spans="1:29" x14ac:dyDescent="0.45">
      <c r="A1448" s="1" t="s">
        <v>1939</v>
      </c>
      <c r="B1448" s="2" cm="1">
        <f t="array" ref="B1448:D1448">DATEVALUE(VLOOKUP(A1448,Raw_Data!A1447:D3447,{2,3,4},0))</f>
        <v>45557</v>
      </c>
      <c r="C1448" s="2">
        <v>45559</v>
      </c>
      <c r="D1448" s="2">
        <v>45561</v>
      </c>
      <c r="E1448" s="1" t="s">
        <v>2600</v>
      </c>
      <c r="F1448" s="1" t="s">
        <v>2609</v>
      </c>
      <c r="G1448" s="1" t="s">
        <v>116</v>
      </c>
      <c r="H1448" s="1" t="s">
        <v>128</v>
      </c>
      <c r="I1448" s="1" t="s">
        <v>231</v>
      </c>
      <c r="J1448" s="1">
        <v>1</v>
      </c>
      <c r="K1448" s="1">
        <v>1000</v>
      </c>
      <c r="L1448" s="1">
        <f t="shared" si="200"/>
        <v>1000</v>
      </c>
      <c r="M1448" s="1" t="s">
        <v>2619</v>
      </c>
      <c r="N1448" s="1" t="s">
        <v>93</v>
      </c>
      <c r="O1448" s="1" t="s">
        <v>31</v>
      </c>
      <c r="P1448" s="1" t="s">
        <v>32</v>
      </c>
      <c r="Q1448" s="1" t="s">
        <v>45</v>
      </c>
      <c r="R1448" s="1" t="s">
        <v>2620</v>
      </c>
      <c r="S1448" s="1" t="s">
        <v>2620</v>
      </c>
      <c r="T1448" s="1">
        <v>2</v>
      </c>
      <c r="U1448" s="1" t="str">
        <f t="shared" si="198"/>
        <v>Keep</v>
      </c>
      <c r="V1448" s="1" t="str">
        <f t="shared" si="201"/>
        <v>Ok</v>
      </c>
      <c r="W1448" s="1" t="str">
        <f>IF(Raw_Data!K1448=0,"Missing","Valid")</f>
        <v>Valid</v>
      </c>
      <c r="X1448" s="3" t="str">
        <f t="shared" si="202"/>
        <v>OK</v>
      </c>
      <c r="Y1448" s="1" t="str">
        <f t="shared" si="203"/>
        <v>Ok</v>
      </c>
      <c r="Z1448" s="1" t="str">
        <f t="shared" si="204"/>
        <v>Ok</v>
      </c>
      <c r="AA1448" s="1">
        <f t="shared" si="199"/>
        <v>1000</v>
      </c>
      <c r="AB1448" s="1" t="str">
        <f t="shared" si="205"/>
        <v>ok</v>
      </c>
      <c r="AC1448" s="1" t="str">
        <f t="shared" si="206"/>
        <v>Not Returned</v>
      </c>
    </row>
    <row r="1449" spans="1:29" x14ac:dyDescent="0.45">
      <c r="A1449" s="1" t="s">
        <v>1940</v>
      </c>
      <c r="B1449" s="2" cm="1">
        <f t="array" ref="B1449:D1449">DATEVALUE(VLOOKUP(A1449,Raw_Data!A1448:D3448,{2,3,4},0))</f>
        <v>45389</v>
      </c>
      <c r="C1449" s="2">
        <v>45391</v>
      </c>
      <c r="D1449" s="2">
        <v>45397</v>
      </c>
      <c r="E1449" s="1" t="s">
        <v>2582</v>
      </c>
      <c r="F1449" s="1" t="s">
        <v>147</v>
      </c>
      <c r="G1449" s="1" t="s">
        <v>147</v>
      </c>
      <c r="H1449" s="1" t="s">
        <v>71</v>
      </c>
      <c r="I1449" s="1" t="s">
        <v>117</v>
      </c>
      <c r="J1449" s="1">
        <v>3</v>
      </c>
      <c r="K1449" s="1">
        <v>100</v>
      </c>
      <c r="L1449" s="1">
        <f t="shared" si="200"/>
        <v>300</v>
      </c>
      <c r="M1449" s="1" t="s">
        <v>29</v>
      </c>
      <c r="N1449" s="1" t="s">
        <v>30</v>
      </c>
      <c r="O1449" s="1" t="s">
        <v>31</v>
      </c>
      <c r="P1449" s="1" t="s">
        <v>85</v>
      </c>
      <c r="Q1449" s="1" t="s">
        <v>33</v>
      </c>
      <c r="R1449" s="1" t="s">
        <v>2620</v>
      </c>
      <c r="S1449" s="1" t="s">
        <v>2620</v>
      </c>
      <c r="T1449" s="1">
        <v>6</v>
      </c>
      <c r="U1449" s="1" t="str">
        <f t="shared" si="198"/>
        <v>Keep</v>
      </c>
      <c r="V1449" s="1" t="str">
        <f t="shared" si="201"/>
        <v>Ok</v>
      </c>
      <c r="W1449" s="1" t="str">
        <f>IF(Raw_Data!K1449=0,"Missing","Valid")</f>
        <v>Valid</v>
      </c>
      <c r="X1449" s="3" t="str">
        <f t="shared" si="202"/>
        <v>OK</v>
      </c>
      <c r="Y1449" s="1" t="str">
        <f t="shared" si="203"/>
        <v>Ok</v>
      </c>
      <c r="Z1449" s="1" t="str">
        <f t="shared" si="204"/>
        <v>Ok</v>
      </c>
      <c r="AA1449" s="1">
        <f t="shared" si="199"/>
        <v>300</v>
      </c>
      <c r="AB1449" s="1" t="str">
        <f t="shared" si="205"/>
        <v>ok</v>
      </c>
      <c r="AC1449" s="1" t="str">
        <f t="shared" si="206"/>
        <v>Not Returned</v>
      </c>
    </row>
    <row r="1450" spans="1:29" x14ac:dyDescent="0.45">
      <c r="A1450" s="1" t="s">
        <v>1941</v>
      </c>
      <c r="B1450" s="2" cm="1">
        <f t="array" ref="B1450:D1450">DATEVALUE(VLOOKUP(A1450,Raw_Data!A1449:D3449,{2,3,4},0))</f>
        <v>45360</v>
      </c>
      <c r="C1450" s="2">
        <v>45361</v>
      </c>
      <c r="D1450" s="2">
        <v>45365</v>
      </c>
      <c r="E1450" s="1" t="s">
        <v>2570</v>
      </c>
      <c r="F1450" s="1" t="s">
        <v>2609</v>
      </c>
      <c r="G1450" s="1" t="s">
        <v>116</v>
      </c>
      <c r="H1450" s="1" t="s">
        <v>42</v>
      </c>
      <c r="I1450" s="1" t="s">
        <v>122</v>
      </c>
      <c r="J1450" s="1">
        <v>3</v>
      </c>
      <c r="K1450" s="1">
        <v>100</v>
      </c>
      <c r="L1450" s="1">
        <f t="shared" si="200"/>
        <v>300</v>
      </c>
      <c r="M1450" s="1" t="s">
        <v>56</v>
      </c>
      <c r="N1450" s="1" t="s">
        <v>93</v>
      </c>
      <c r="O1450" s="1" t="s">
        <v>31</v>
      </c>
      <c r="P1450" s="1" t="s">
        <v>58</v>
      </c>
      <c r="Q1450" s="1" t="s">
        <v>33</v>
      </c>
      <c r="R1450" s="1" t="s">
        <v>46</v>
      </c>
      <c r="S1450" s="1" t="s">
        <v>2621</v>
      </c>
      <c r="T1450" s="1">
        <v>4</v>
      </c>
      <c r="U1450" s="1" t="str">
        <f t="shared" si="198"/>
        <v>Keep</v>
      </c>
      <c r="V1450" s="1" t="str">
        <f t="shared" si="201"/>
        <v>Ok</v>
      </c>
      <c r="W1450" s="1" t="str">
        <f>IF(Raw_Data!K1450=0,"Missing","Valid")</f>
        <v>Valid</v>
      </c>
      <c r="X1450" s="3" t="str">
        <f t="shared" si="202"/>
        <v>OK</v>
      </c>
      <c r="Y1450" s="1" t="str">
        <f t="shared" si="203"/>
        <v>Ok</v>
      </c>
      <c r="Z1450" s="1" t="str">
        <f t="shared" si="204"/>
        <v>Ok</v>
      </c>
      <c r="AA1450" s="1">
        <f t="shared" si="199"/>
        <v>300</v>
      </c>
      <c r="AB1450" s="1" t="str">
        <f t="shared" si="205"/>
        <v>ok</v>
      </c>
      <c r="AC1450" s="1" t="str">
        <f t="shared" si="206"/>
        <v>Unknwon</v>
      </c>
    </row>
    <row r="1451" spans="1:29" x14ac:dyDescent="0.45">
      <c r="A1451" s="1" t="s">
        <v>1942</v>
      </c>
      <c r="B1451" s="2" cm="1">
        <f t="array" ref="B1451:D1451">DATEVALUE(VLOOKUP(A1451,Raw_Data!A1450:D3450,{2,3,4},0))</f>
        <v>45304</v>
      </c>
      <c r="C1451" s="2">
        <v>45305</v>
      </c>
      <c r="D1451" s="2">
        <v>45305</v>
      </c>
      <c r="E1451" s="1" t="s">
        <v>2537</v>
      </c>
      <c r="F1451" s="1" t="s">
        <v>2609</v>
      </c>
      <c r="G1451" s="1" t="s">
        <v>116</v>
      </c>
      <c r="H1451" s="1" t="s">
        <v>71</v>
      </c>
      <c r="I1451" s="1" t="s">
        <v>92</v>
      </c>
      <c r="J1451" s="1">
        <v>2</v>
      </c>
      <c r="K1451" s="1">
        <v>500</v>
      </c>
      <c r="L1451" s="1">
        <f t="shared" si="200"/>
        <v>1000</v>
      </c>
      <c r="M1451" s="1" t="s">
        <v>2619</v>
      </c>
      <c r="N1451" s="1" t="s">
        <v>57</v>
      </c>
      <c r="O1451" s="1" t="s">
        <v>31</v>
      </c>
      <c r="P1451" s="1" t="s">
        <v>85</v>
      </c>
      <c r="Q1451" s="1" t="s">
        <v>45</v>
      </c>
      <c r="R1451" s="1" t="s">
        <v>2620</v>
      </c>
      <c r="S1451" s="1" t="s">
        <v>2620</v>
      </c>
      <c r="T1451" s="1">
        <v>0</v>
      </c>
      <c r="U1451" s="1" t="str">
        <f t="shared" si="198"/>
        <v>Keep</v>
      </c>
      <c r="V1451" s="1" t="str">
        <f t="shared" si="201"/>
        <v>Ok</v>
      </c>
      <c r="W1451" s="1" t="str">
        <f>IF(Raw_Data!K1451=0,"Missing","Valid")</f>
        <v>Valid</v>
      </c>
      <c r="X1451" s="3" t="str">
        <f t="shared" si="202"/>
        <v>OK</v>
      </c>
      <c r="Y1451" s="1" t="str">
        <f t="shared" si="203"/>
        <v>Ok</v>
      </c>
      <c r="Z1451" s="1" t="str">
        <f t="shared" si="204"/>
        <v>Ok</v>
      </c>
      <c r="AA1451" s="1">
        <f t="shared" si="199"/>
        <v>1000</v>
      </c>
      <c r="AB1451" s="1" t="str">
        <f t="shared" si="205"/>
        <v>ok</v>
      </c>
      <c r="AC1451" s="1" t="str">
        <f t="shared" si="206"/>
        <v>Not Returned</v>
      </c>
    </row>
    <row r="1452" spans="1:29" x14ac:dyDescent="0.45">
      <c r="A1452" s="1" t="s">
        <v>1943</v>
      </c>
      <c r="B1452" s="2" cm="1">
        <f t="array" ref="B1452:D1452">DATEVALUE(VLOOKUP(A1452,Raw_Data!A1451:D3451,{2,3,4},0))</f>
        <v>45647</v>
      </c>
      <c r="C1452" s="2">
        <v>45647</v>
      </c>
      <c r="D1452" s="2">
        <v>45654</v>
      </c>
      <c r="E1452" s="1" t="s">
        <v>2597</v>
      </c>
      <c r="F1452" s="1" t="s">
        <v>2607</v>
      </c>
      <c r="G1452" s="1" t="s">
        <v>41</v>
      </c>
      <c r="H1452" s="1" t="s">
        <v>71</v>
      </c>
      <c r="I1452" s="1" t="s">
        <v>117</v>
      </c>
      <c r="J1452" s="1">
        <v>-1</v>
      </c>
      <c r="K1452" s="1">
        <v>100</v>
      </c>
      <c r="L1452" s="1">
        <f t="shared" si="200"/>
        <v>-100</v>
      </c>
      <c r="M1452" s="1" t="s">
        <v>29</v>
      </c>
      <c r="N1452" s="1" t="s">
        <v>57</v>
      </c>
      <c r="O1452" s="1" t="s">
        <v>64</v>
      </c>
      <c r="P1452" s="1" t="s">
        <v>85</v>
      </c>
      <c r="Q1452" s="1" t="s">
        <v>33</v>
      </c>
      <c r="R1452" s="1" t="s">
        <v>2620</v>
      </c>
      <c r="S1452" s="1" t="s">
        <v>2620</v>
      </c>
      <c r="T1452" s="1">
        <v>7</v>
      </c>
      <c r="U1452" s="1" t="str">
        <f t="shared" si="198"/>
        <v>Keep</v>
      </c>
      <c r="V1452" s="1" t="str">
        <f t="shared" si="201"/>
        <v>Fix</v>
      </c>
      <c r="W1452" s="1" t="str">
        <f>IF(Raw_Data!K1452=0,"Missing","Valid")</f>
        <v>Valid</v>
      </c>
      <c r="X1452" s="3" t="str">
        <f t="shared" si="202"/>
        <v>OK</v>
      </c>
      <c r="Y1452" s="1" t="str">
        <f t="shared" si="203"/>
        <v>Ok</v>
      </c>
      <c r="Z1452" s="1" t="str">
        <f t="shared" si="204"/>
        <v>Ok</v>
      </c>
      <c r="AA1452" s="1">
        <f t="shared" si="199"/>
        <v>-100</v>
      </c>
      <c r="AB1452" s="1" t="str">
        <f t="shared" si="205"/>
        <v>ok</v>
      </c>
      <c r="AC1452" s="1" t="str">
        <f t="shared" si="206"/>
        <v>Wrong</v>
      </c>
    </row>
    <row r="1453" spans="1:29" x14ac:dyDescent="0.45">
      <c r="A1453" s="1" t="s">
        <v>1944</v>
      </c>
      <c r="B1453" s="2" cm="1">
        <f t="array" ref="B1453:D1453">DATEVALUE(VLOOKUP(A1453,Raw_Data!A1452:D3452,{2,3,4},0))</f>
        <v>45583</v>
      </c>
      <c r="C1453" s="2">
        <v>45581</v>
      </c>
      <c r="D1453" s="2">
        <v>45587</v>
      </c>
      <c r="E1453" s="1" t="s">
        <v>2550</v>
      </c>
      <c r="F1453" s="1" t="s">
        <v>2607</v>
      </c>
      <c r="G1453" s="1" t="s">
        <v>41</v>
      </c>
      <c r="H1453" s="1" t="s">
        <v>42</v>
      </c>
      <c r="I1453" s="1" t="s">
        <v>122</v>
      </c>
      <c r="J1453" s="1">
        <v>-1</v>
      </c>
      <c r="K1453" s="1">
        <v>0</v>
      </c>
      <c r="L1453" s="1">
        <f t="shared" si="200"/>
        <v>0</v>
      </c>
      <c r="M1453" s="1" t="s">
        <v>29</v>
      </c>
      <c r="N1453" s="1" t="s">
        <v>57</v>
      </c>
      <c r="O1453" s="1" t="s">
        <v>31</v>
      </c>
      <c r="P1453" s="1" t="s">
        <v>85</v>
      </c>
      <c r="Q1453" s="1" t="s">
        <v>33</v>
      </c>
      <c r="R1453" s="1" t="s">
        <v>34</v>
      </c>
      <c r="S1453" s="1" t="s">
        <v>2620</v>
      </c>
      <c r="T1453" s="1">
        <v>6</v>
      </c>
      <c r="U1453" s="1" t="str">
        <f t="shared" si="198"/>
        <v>Keep</v>
      </c>
      <c r="V1453" s="1" t="str">
        <f t="shared" si="201"/>
        <v>Fix</v>
      </c>
      <c r="W1453" s="1" t="str">
        <f>IF(Raw_Data!K1453=0,"Missing","Valid")</f>
        <v>Missing</v>
      </c>
      <c r="X1453" s="3" t="str">
        <f t="shared" si="202"/>
        <v>Dispatch Error</v>
      </c>
      <c r="Y1453" s="1" t="str">
        <f t="shared" si="203"/>
        <v>Fix</v>
      </c>
      <c r="Z1453" s="1" t="str">
        <f t="shared" si="204"/>
        <v>Ok</v>
      </c>
      <c r="AA1453" s="1">
        <f t="shared" si="199"/>
        <v>0</v>
      </c>
      <c r="AB1453" s="1" t="str">
        <f t="shared" si="205"/>
        <v>ok</v>
      </c>
      <c r="AC1453" s="1" t="str">
        <f t="shared" si="206"/>
        <v>Not Returned</v>
      </c>
    </row>
    <row r="1454" spans="1:29" x14ac:dyDescent="0.45">
      <c r="A1454" s="1" t="s">
        <v>1945</v>
      </c>
      <c r="B1454" s="2" cm="1">
        <f t="array" ref="B1454:D1454">DATEVALUE(VLOOKUP(A1454,Raw_Data!A1453:D3453,{2,3,4},0))</f>
        <v>45480</v>
      </c>
      <c r="C1454" s="2">
        <v>45483</v>
      </c>
      <c r="D1454" s="2">
        <v>45490</v>
      </c>
      <c r="E1454" s="1" t="s">
        <v>2566</v>
      </c>
      <c r="F1454" s="1" t="s">
        <v>2607</v>
      </c>
      <c r="G1454" s="1" t="s">
        <v>41</v>
      </c>
      <c r="H1454" s="1" t="s">
        <v>42</v>
      </c>
      <c r="I1454" s="1" t="s">
        <v>43</v>
      </c>
      <c r="J1454" s="1">
        <v>1</v>
      </c>
      <c r="K1454" s="1">
        <v>500</v>
      </c>
      <c r="L1454" s="1">
        <f t="shared" si="200"/>
        <v>500</v>
      </c>
      <c r="M1454" s="1" t="s">
        <v>63</v>
      </c>
      <c r="N1454" s="1" t="s">
        <v>93</v>
      </c>
      <c r="O1454" s="1" t="s">
        <v>64</v>
      </c>
      <c r="P1454" s="1" t="s">
        <v>58</v>
      </c>
      <c r="Q1454" s="1" t="s">
        <v>33</v>
      </c>
      <c r="R1454" s="1" t="s">
        <v>46</v>
      </c>
      <c r="S1454" s="1" t="s">
        <v>254</v>
      </c>
      <c r="T1454" s="1">
        <v>7</v>
      </c>
      <c r="U1454" s="1" t="str">
        <f t="shared" si="198"/>
        <v>Keep</v>
      </c>
      <c r="V1454" s="1" t="str">
        <f t="shared" si="201"/>
        <v>Ok</v>
      </c>
      <c r="W1454" s="1" t="str">
        <f>IF(Raw_Data!K1454=0,"Missing","Valid")</f>
        <v>Valid</v>
      </c>
      <c r="X1454" s="3" t="str">
        <f t="shared" si="202"/>
        <v>OK</v>
      </c>
      <c r="Y1454" s="1" t="str">
        <f t="shared" si="203"/>
        <v>Ok</v>
      </c>
      <c r="Z1454" s="1" t="str">
        <f t="shared" si="204"/>
        <v>Ok</v>
      </c>
      <c r="AA1454" s="1">
        <f t="shared" si="199"/>
        <v>500</v>
      </c>
      <c r="AB1454" s="1" t="str">
        <f t="shared" si="205"/>
        <v>ok</v>
      </c>
      <c r="AC1454" s="1" t="str">
        <f t="shared" si="206"/>
        <v>Damaged</v>
      </c>
    </row>
    <row r="1455" spans="1:29" x14ac:dyDescent="0.45">
      <c r="A1455" s="1" t="s">
        <v>1946</v>
      </c>
      <c r="B1455" s="2" cm="1">
        <f t="array" ref="B1455:D1455">DATEVALUE(VLOOKUP(A1455,Raw_Data!A1454:D3454,{2,3,4},0))</f>
        <v>45650</v>
      </c>
      <c r="C1455" s="2">
        <v>45652</v>
      </c>
      <c r="D1455" s="2">
        <v>45651</v>
      </c>
      <c r="E1455" s="1" t="s">
        <v>2586</v>
      </c>
      <c r="F1455" s="1" t="s">
        <v>2607</v>
      </c>
      <c r="G1455" s="1" t="s">
        <v>41</v>
      </c>
      <c r="H1455" s="1" t="s">
        <v>42</v>
      </c>
      <c r="I1455" s="1" t="s">
        <v>43</v>
      </c>
      <c r="J1455" s="1">
        <v>2</v>
      </c>
      <c r="K1455" s="1">
        <v>100</v>
      </c>
      <c r="L1455" s="1">
        <f t="shared" si="200"/>
        <v>200</v>
      </c>
      <c r="M1455" s="1" t="s">
        <v>29</v>
      </c>
      <c r="N1455" s="1" t="s">
        <v>30</v>
      </c>
      <c r="O1455" s="1" t="s">
        <v>31</v>
      </c>
      <c r="P1455" s="1" t="s">
        <v>58</v>
      </c>
      <c r="Q1455" s="1" t="s">
        <v>33</v>
      </c>
      <c r="R1455" s="1" t="s">
        <v>46</v>
      </c>
      <c r="S1455" s="1" t="s">
        <v>47</v>
      </c>
      <c r="T1455" s="1">
        <v>-1</v>
      </c>
      <c r="U1455" s="1" t="str">
        <f t="shared" si="198"/>
        <v>Keep</v>
      </c>
      <c r="V1455" s="1" t="str">
        <f t="shared" si="201"/>
        <v>Ok</v>
      </c>
      <c r="W1455" s="1" t="str">
        <f>IF(Raw_Data!K1455=0,"Missing","Valid")</f>
        <v>Valid</v>
      </c>
      <c r="X1455" s="3" t="str">
        <f t="shared" si="202"/>
        <v>Delivery Before Dispatch</v>
      </c>
      <c r="Y1455" s="1" t="str">
        <f t="shared" si="203"/>
        <v>Ok</v>
      </c>
      <c r="Z1455" s="1" t="str">
        <f t="shared" si="204"/>
        <v>Ok</v>
      </c>
      <c r="AA1455" s="1">
        <f t="shared" si="199"/>
        <v>200</v>
      </c>
      <c r="AB1455" s="1" t="str">
        <f t="shared" si="205"/>
        <v>ok</v>
      </c>
      <c r="AC1455" s="1" t="str">
        <f t="shared" si="206"/>
        <v>Late Delivery</v>
      </c>
    </row>
    <row r="1456" spans="1:29" x14ac:dyDescent="0.45">
      <c r="A1456" s="1" t="s">
        <v>1947</v>
      </c>
      <c r="B1456" s="2" cm="1">
        <f t="array" ref="B1456:D1456">DATEVALUE(VLOOKUP(A1456,Raw_Data!A1455:D3455,{2,3,4},0))</f>
        <v>45464</v>
      </c>
      <c r="C1456" s="2">
        <v>45462</v>
      </c>
      <c r="D1456" s="2">
        <v>45467</v>
      </c>
      <c r="E1456" s="1" t="s">
        <v>2554</v>
      </c>
      <c r="F1456" s="1" t="s">
        <v>69</v>
      </c>
      <c r="G1456" s="1" t="s">
        <v>70</v>
      </c>
      <c r="H1456" s="1" t="s">
        <v>128</v>
      </c>
      <c r="I1456" s="1" t="s">
        <v>129</v>
      </c>
      <c r="J1456" s="1">
        <v>0</v>
      </c>
      <c r="K1456" s="1">
        <v>1000</v>
      </c>
      <c r="L1456" s="1">
        <f t="shared" si="200"/>
        <v>0</v>
      </c>
      <c r="M1456" s="1" t="s">
        <v>29</v>
      </c>
      <c r="N1456" s="1" t="s">
        <v>93</v>
      </c>
      <c r="O1456" s="1" t="s">
        <v>31</v>
      </c>
      <c r="P1456" s="1" t="s">
        <v>58</v>
      </c>
      <c r="Q1456" s="1" t="s">
        <v>33</v>
      </c>
      <c r="R1456" s="1" t="s">
        <v>34</v>
      </c>
      <c r="S1456" s="1" t="s">
        <v>2620</v>
      </c>
      <c r="T1456" s="1">
        <v>5</v>
      </c>
      <c r="U1456" s="1" t="str">
        <f t="shared" si="198"/>
        <v>Keep</v>
      </c>
      <c r="V1456" s="1" t="str">
        <f t="shared" si="201"/>
        <v>Fix</v>
      </c>
      <c r="W1456" s="1" t="str">
        <f>IF(Raw_Data!K1456=0,"Missing","Valid")</f>
        <v>Valid</v>
      </c>
      <c r="X1456" s="3" t="str">
        <f t="shared" si="202"/>
        <v>Dispatch Error</v>
      </c>
      <c r="Y1456" s="1" t="str">
        <f t="shared" si="203"/>
        <v>Ok</v>
      </c>
      <c r="Z1456" s="1" t="str">
        <f t="shared" si="204"/>
        <v>Ok</v>
      </c>
      <c r="AA1456" s="1">
        <f t="shared" si="199"/>
        <v>0</v>
      </c>
      <c r="AB1456" s="1" t="str">
        <f t="shared" si="205"/>
        <v>ok</v>
      </c>
      <c r="AC1456" s="1" t="str">
        <f t="shared" si="206"/>
        <v>Not Returned</v>
      </c>
    </row>
    <row r="1457" spans="1:29" x14ac:dyDescent="0.45">
      <c r="A1457" s="1" t="s">
        <v>1948</v>
      </c>
      <c r="B1457" s="2" cm="1">
        <f t="array" ref="B1457:D1457">DATEVALUE(VLOOKUP(A1457,Raw_Data!A1456:D3456,{2,3,4},0))</f>
        <v>45467</v>
      </c>
      <c r="C1457" s="2">
        <v>45466</v>
      </c>
      <c r="D1457" s="2">
        <v>45465</v>
      </c>
      <c r="E1457" s="1" t="s">
        <v>2557</v>
      </c>
      <c r="F1457" s="1" t="s">
        <v>2607</v>
      </c>
      <c r="G1457" s="1" t="s">
        <v>41</v>
      </c>
      <c r="H1457" s="1" t="s">
        <v>27</v>
      </c>
      <c r="I1457" s="1" t="s">
        <v>55</v>
      </c>
      <c r="J1457" s="1">
        <v>0</v>
      </c>
      <c r="K1457" s="1">
        <v>1000</v>
      </c>
      <c r="L1457" s="1">
        <f t="shared" si="200"/>
        <v>0</v>
      </c>
      <c r="M1457" s="1" t="s">
        <v>29</v>
      </c>
      <c r="N1457" s="1" t="s">
        <v>57</v>
      </c>
      <c r="O1457" s="1" t="s">
        <v>31</v>
      </c>
      <c r="P1457" s="1" t="s">
        <v>58</v>
      </c>
      <c r="Q1457" s="1" t="s">
        <v>45</v>
      </c>
      <c r="R1457" s="1" t="s">
        <v>46</v>
      </c>
      <c r="S1457" s="1" t="s">
        <v>245</v>
      </c>
      <c r="T1457" s="1">
        <v>-1</v>
      </c>
      <c r="U1457" s="1" t="str">
        <f t="shared" si="198"/>
        <v>Keep</v>
      </c>
      <c r="V1457" s="1" t="str">
        <f t="shared" si="201"/>
        <v>Fix</v>
      </c>
      <c r="W1457" s="1" t="str">
        <f>IF(Raw_Data!K1457=0,"Missing","Valid")</f>
        <v>Valid</v>
      </c>
      <c r="X1457" s="3" t="str">
        <f t="shared" si="202"/>
        <v>Dispatch Error</v>
      </c>
      <c r="Y1457" s="1" t="str">
        <f t="shared" si="203"/>
        <v>Ok</v>
      </c>
      <c r="Z1457" s="1" t="str">
        <f t="shared" si="204"/>
        <v>Ok</v>
      </c>
      <c r="AA1457" s="1">
        <f t="shared" si="199"/>
        <v>0</v>
      </c>
      <c r="AB1457" s="1" t="str">
        <f t="shared" si="205"/>
        <v>ok</v>
      </c>
      <c r="AC1457" s="1" t="str">
        <f t="shared" si="206"/>
        <v>Wrong Item</v>
      </c>
    </row>
    <row r="1458" spans="1:29" x14ac:dyDescent="0.45">
      <c r="A1458" s="1" t="s">
        <v>1949</v>
      </c>
      <c r="B1458" s="2" cm="1">
        <f t="array" ref="B1458:D1458">DATEVALUE(VLOOKUP(A1458,Raw_Data!A1457:D3457,{2,3,4},0))</f>
        <v>45592</v>
      </c>
      <c r="C1458" s="2">
        <v>45590</v>
      </c>
      <c r="D1458" s="2">
        <v>45592</v>
      </c>
      <c r="E1458" s="1" t="s">
        <v>2601</v>
      </c>
      <c r="F1458" s="1" t="s">
        <v>168</v>
      </c>
      <c r="G1458" s="1" t="s">
        <v>41</v>
      </c>
      <c r="H1458" s="1" t="s">
        <v>27</v>
      </c>
      <c r="I1458" s="1" t="s">
        <v>84</v>
      </c>
      <c r="J1458" s="1">
        <v>3</v>
      </c>
      <c r="K1458" s="1">
        <v>1000</v>
      </c>
      <c r="L1458" s="1">
        <f t="shared" si="200"/>
        <v>3000</v>
      </c>
      <c r="M1458" s="1" t="s">
        <v>29</v>
      </c>
      <c r="N1458" s="1" t="s">
        <v>57</v>
      </c>
      <c r="O1458" s="1" t="s">
        <v>31</v>
      </c>
      <c r="P1458" s="1" t="s">
        <v>85</v>
      </c>
      <c r="Q1458" s="1" t="s">
        <v>45</v>
      </c>
      <c r="R1458" s="1" t="s">
        <v>34</v>
      </c>
      <c r="S1458" s="1" t="s">
        <v>2620</v>
      </c>
      <c r="T1458" s="1">
        <v>2</v>
      </c>
      <c r="U1458" s="1" t="str">
        <f t="shared" si="198"/>
        <v>Keep</v>
      </c>
      <c r="V1458" s="1" t="str">
        <f t="shared" si="201"/>
        <v>Ok</v>
      </c>
      <c r="W1458" s="1" t="str">
        <f>IF(Raw_Data!K1458=0,"Missing","Valid")</f>
        <v>Valid</v>
      </c>
      <c r="X1458" s="3" t="str">
        <f t="shared" si="202"/>
        <v>Dispatch Error</v>
      </c>
      <c r="Y1458" s="1" t="str">
        <f t="shared" si="203"/>
        <v>Ok</v>
      </c>
      <c r="Z1458" s="1" t="str">
        <f t="shared" si="204"/>
        <v>Ok</v>
      </c>
      <c r="AA1458" s="1">
        <f t="shared" si="199"/>
        <v>3000</v>
      </c>
      <c r="AB1458" s="1" t="str">
        <f t="shared" si="205"/>
        <v>ok</v>
      </c>
      <c r="AC1458" s="1" t="str">
        <f t="shared" si="206"/>
        <v>Not Returned</v>
      </c>
    </row>
    <row r="1459" spans="1:29" x14ac:dyDescent="0.45">
      <c r="A1459" s="1" t="s">
        <v>1950</v>
      </c>
      <c r="B1459" s="2" cm="1">
        <f t="array" ref="B1459:D1459">DATEVALUE(VLOOKUP(A1459,Raw_Data!A1458:D3458,{2,3,4},0))</f>
        <v>45583</v>
      </c>
      <c r="C1459" s="2">
        <v>45583</v>
      </c>
      <c r="D1459" s="2">
        <v>45583</v>
      </c>
      <c r="E1459" s="1" t="s">
        <v>2544</v>
      </c>
      <c r="F1459" s="1" t="s">
        <v>69</v>
      </c>
      <c r="G1459" s="1" t="s">
        <v>70</v>
      </c>
      <c r="H1459" s="1" t="s">
        <v>27</v>
      </c>
      <c r="I1459" s="1" t="s">
        <v>28</v>
      </c>
      <c r="J1459" s="1">
        <v>1</v>
      </c>
      <c r="K1459" s="1">
        <v>100</v>
      </c>
      <c r="L1459" s="1">
        <f t="shared" si="200"/>
        <v>100</v>
      </c>
      <c r="M1459" s="1" t="s">
        <v>56</v>
      </c>
      <c r="N1459" s="1" t="s">
        <v>57</v>
      </c>
      <c r="O1459" s="1" t="s">
        <v>44</v>
      </c>
      <c r="P1459" s="1" t="s">
        <v>85</v>
      </c>
      <c r="Q1459" s="1" t="s">
        <v>45</v>
      </c>
      <c r="R1459" s="1" t="s">
        <v>46</v>
      </c>
      <c r="S1459" s="1" t="s">
        <v>245</v>
      </c>
      <c r="T1459" s="1">
        <v>0</v>
      </c>
      <c r="U1459" s="1" t="str">
        <f t="shared" si="198"/>
        <v>Keep</v>
      </c>
      <c r="V1459" s="1" t="str">
        <f t="shared" si="201"/>
        <v>Ok</v>
      </c>
      <c r="W1459" s="1" t="str">
        <f>IF(Raw_Data!K1459=0,"Missing","Valid")</f>
        <v>Valid</v>
      </c>
      <c r="X1459" s="3" t="str">
        <f t="shared" si="202"/>
        <v>OK</v>
      </c>
      <c r="Y1459" s="1" t="str">
        <f t="shared" si="203"/>
        <v>Ok</v>
      </c>
      <c r="Z1459" s="1" t="str">
        <f t="shared" si="204"/>
        <v>Ok</v>
      </c>
      <c r="AA1459" s="1">
        <f t="shared" si="199"/>
        <v>100</v>
      </c>
      <c r="AB1459" s="1" t="str">
        <f t="shared" si="205"/>
        <v>ok</v>
      </c>
      <c r="AC1459" s="1" t="str">
        <f t="shared" si="206"/>
        <v>Wrong Item</v>
      </c>
    </row>
    <row r="1460" spans="1:29" x14ac:dyDescent="0.45">
      <c r="A1460" s="1" t="s">
        <v>1951</v>
      </c>
      <c r="B1460" s="2" cm="1">
        <f t="array" ref="B1460:D1460">DATEVALUE(VLOOKUP(A1460,Raw_Data!A1459:D3459,{2,3,4},0))</f>
        <v>45418</v>
      </c>
      <c r="C1460" s="2">
        <v>45420</v>
      </c>
      <c r="D1460" s="2">
        <v>45426</v>
      </c>
      <c r="E1460" s="1" t="s">
        <v>2527</v>
      </c>
      <c r="F1460" s="1" t="s">
        <v>53</v>
      </c>
      <c r="G1460" s="1" t="s">
        <v>54</v>
      </c>
      <c r="H1460" s="1" t="s">
        <v>128</v>
      </c>
      <c r="I1460" s="1" t="s">
        <v>129</v>
      </c>
      <c r="J1460" s="1">
        <v>2</v>
      </c>
      <c r="K1460" s="1">
        <v>2000</v>
      </c>
      <c r="L1460" s="1">
        <f t="shared" si="200"/>
        <v>4000</v>
      </c>
      <c r="M1460" s="1" t="s">
        <v>29</v>
      </c>
      <c r="N1460" s="1" t="s">
        <v>57</v>
      </c>
      <c r="O1460" s="1" t="s">
        <v>31</v>
      </c>
      <c r="P1460" s="1" t="s">
        <v>32</v>
      </c>
      <c r="Q1460" s="1" t="s">
        <v>33</v>
      </c>
      <c r="R1460" s="1" t="s">
        <v>34</v>
      </c>
      <c r="S1460" s="1" t="s">
        <v>2620</v>
      </c>
      <c r="T1460" s="1">
        <v>6</v>
      </c>
      <c r="U1460" s="1" t="str">
        <f t="shared" si="198"/>
        <v>Keep</v>
      </c>
      <c r="V1460" s="1" t="str">
        <f t="shared" si="201"/>
        <v>Ok</v>
      </c>
      <c r="W1460" s="1" t="str">
        <f>IF(Raw_Data!K1460=0,"Missing","Valid")</f>
        <v>Valid</v>
      </c>
      <c r="X1460" s="3" t="str">
        <f t="shared" si="202"/>
        <v>OK</v>
      </c>
      <c r="Y1460" s="1" t="str">
        <f t="shared" si="203"/>
        <v>Ok</v>
      </c>
      <c r="Z1460" s="1" t="str">
        <f t="shared" si="204"/>
        <v>Ok</v>
      </c>
      <c r="AA1460" s="1">
        <f t="shared" si="199"/>
        <v>4000</v>
      </c>
      <c r="AB1460" s="1" t="str">
        <f t="shared" si="205"/>
        <v>ok</v>
      </c>
      <c r="AC1460" s="1" t="str">
        <f t="shared" si="206"/>
        <v>Not Returned</v>
      </c>
    </row>
    <row r="1461" spans="1:29" x14ac:dyDescent="0.45">
      <c r="A1461" s="1" t="s">
        <v>1952</v>
      </c>
      <c r="B1461" s="2" cm="1">
        <f t="array" ref="B1461:D1461">DATEVALUE(VLOOKUP(A1461,Raw_Data!A1460:D3460,{2,3,4},0))</f>
        <v>45538</v>
      </c>
      <c r="C1461" s="2">
        <v>45540</v>
      </c>
      <c r="D1461" s="2">
        <v>45544</v>
      </c>
      <c r="E1461" s="1" t="s">
        <v>2557</v>
      </c>
      <c r="F1461" s="1" t="s">
        <v>2609</v>
      </c>
      <c r="G1461" s="1" t="s">
        <v>116</v>
      </c>
      <c r="H1461" s="1" t="s">
        <v>42</v>
      </c>
      <c r="I1461" s="1" t="s">
        <v>43</v>
      </c>
      <c r="J1461" s="1">
        <v>3</v>
      </c>
      <c r="K1461" s="1">
        <v>500</v>
      </c>
      <c r="L1461" s="1">
        <f t="shared" si="200"/>
        <v>1500</v>
      </c>
      <c r="M1461" s="1" t="s">
        <v>56</v>
      </c>
      <c r="N1461" s="1" t="s">
        <v>57</v>
      </c>
      <c r="O1461" s="1" t="s">
        <v>44</v>
      </c>
      <c r="P1461" s="1" t="s">
        <v>58</v>
      </c>
      <c r="Q1461" s="1" t="s">
        <v>33</v>
      </c>
      <c r="R1461" s="1" t="s">
        <v>46</v>
      </c>
      <c r="S1461" s="1" t="s">
        <v>2621</v>
      </c>
      <c r="T1461" s="1">
        <v>4</v>
      </c>
      <c r="U1461" s="1" t="str">
        <f t="shared" si="198"/>
        <v>Keep</v>
      </c>
      <c r="V1461" s="1" t="str">
        <f t="shared" si="201"/>
        <v>Ok</v>
      </c>
      <c r="W1461" s="1" t="str">
        <f>IF(Raw_Data!K1461=0,"Missing","Valid")</f>
        <v>Valid</v>
      </c>
      <c r="X1461" s="3" t="str">
        <f t="shared" si="202"/>
        <v>OK</v>
      </c>
      <c r="Y1461" s="1" t="str">
        <f t="shared" si="203"/>
        <v>Ok</v>
      </c>
      <c r="Z1461" s="1" t="str">
        <f t="shared" si="204"/>
        <v>Ok</v>
      </c>
      <c r="AA1461" s="1">
        <f t="shared" si="199"/>
        <v>1500</v>
      </c>
      <c r="AB1461" s="1" t="str">
        <f t="shared" si="205"/>
        <v>ok</v>
      </c>
      <c r="AC1461" s="1" t="str">
        <f t="shared" si="206"/>
        <v>Unknwon</v>
      </c>
    </row>
    <row r="1462" spans="1:29" x14ac:dyDescent="0.45">
      <c r="A1462" s="1" t="s">
        <v>1953</v>
      </c>
      <c r="B1462" s="2" cm="1">
        <f t="array" ref="B1462:D1462">DATEVALUE(VLOOKUP(A1462,Raw_Data!A1461:D3461,{2,3,4},0))</f>
        <v>45504</v>
      </c>
      <c r="C1462" s="2">
        <v>45503</v>
      </c>
      <c r="D1462" s="2">
        <v>45502</v>
      </c>
      <c r="E1462" s="1" t="s">
        <v>2528</v>
      </c>
      <c r="F1462" s="1" t="s">
        <v>53</v>
      </c>
      <c r="G1462" s="1" t="s">
        <v>54</v>
      </c>
      <c r="H1462" s="1" t="s">
        <v>42</v>
      </c>
      <c r="I1462" s="1" t="s">
        <v>78</v>
      </c>
      <c r="J1462" s="1">
        <v>1</v>
      </c>
      <c r="K1462" s="1">
        <v>0</v>
      </c>
      <c r="L1462" s="1">
        <f t="shared" si="200"/>
        <v>0</v>
      </c>
      <c r="M1462" s="1" t="s">
        <v>2619</v>
      </c>
      <c r="N1462" s="1" t="s">
        <v>30</v>
      </c>
      <c r="O1462" s="1" t="s">
        <v>64</v>
      </c>
      <c r="P1462" s="1" t="s">
        <v>32</v>
      </c>
      <c r="Q1462" s="1" t="s">
        <v>33</v>
      </c>
      <c r="R1462" s="1" t="s">
        <v>34</v>
      </c>
      <c r="S1462" s="1" t="s">
        <v>2620</v>
      </c>
      <c r="T1462" s="1">
        <v>-1</v>
      </c>
      <c r="U1462" s="1" t="str">
        <f t="shared" si="198"/>
        <v>Keep</v>
      </c>
      <c r="V1462" s="1" t="str">
        <f t="shared" si="201"/>
        <v>Ok</v>
      </c>
      <c r="W1462" s="1" t="str">
        <f>IF(Raw_Data!K1462=0,"Missing","Valid")</f>
        <v>Missing</v>
      </c>
      <c r="X1462" s="3" t="str">
        <f t="shared" si="202"/>
        <v>Dispatch Error</v>
      </c>
      <c r="Y1462" s="1" t="str">
        <f t="shared" si="203"/>
        <v>Fix</v>
      </c>
      <c r="Z1462" s="1" t="str">
        <f t="shared" si="204"/>
        <v>Ok</v>
      </c>
      <c r="AA1462" s="1">
        <f t="shared" si="199"/>
        <v>0</v>
      </c>
      <c r="AB1462" s="1" t="str">
        <f t="shared" si="205"/>
        <v>ok</v>
      </c>
      <c r="AC1462" s="1" t="str">
        <f t="shared" si="206"/>
        <v>Not Returned</v>
      </c>
    </row>
    <row r="1463" spans="1:29" x14ac:dyDescent="0.45">
      <c r="A1463" s="1" t="s">
        <v>1954</v>
      </c>
      <c r="B1463" s="2" cm="1">
        <f t="array" ref="B1463:D1463">DATEVALUE(VLOOKUP(A1463,Raw_Data!A1462:D3462,{2,3,4},0))</f>
        <v>45304</v>
      </c>
      <c r="C1463" s="2">
        <v>45304</v>
      </c>
      <c r="D1463" s="2">
        <v>45303</v>
      </c>
      <c r="E1463" s="1" t="s">
        <v>2604</v>
      </c>
      <c r="F1463" s="1" t="s">
        <v>69</v>
      </c>
      <c r="G1463" s="1" t="s">
        <v>70</v>
      </c>
      <c r="H1463" s="1" t="s">
        <v>128</v>
      </c>
      <c r="I1463" s="1" t="s">
        <v>129</v>
      </c>
      <c r="J1463" s="1">
        <v>3</v>
      </c>
      <c r="K1463" s="1">
        <v>2000</v>
      </c>
      <c r="L1463" s="1">
        <f t="shared" si="200"/>
        <v>6000</v>
      </c>
      <c r="M1463" s="1" t="s">
        <v>2619</v>
      </c>
      <c r="N1463" s="1" t="s">
        <v>30</v>
      </c>
      <c r="O1463" s="1" t="s">
        <v>31</v>
      </c>
      <c r="P1463" s="1" t="s">
        <v>58</v>
      </c>
      <c r="Q1463" s="1" t="s">
        <v>45</v>
      </c>
      <c r="R1463" s="1" t="s">
        <v>2620</v>
      </c>
      <c r="S1463" s="1" t="s">
        <v>2620</v>
      </c>
      <c r="T1463" s="1">
        <v>-1</v>
      </c>
      <c r="U1463" s="1" t="str">
        <f t="shared" si="198"/>
        <v>Keep</v>
      </c>
      <c r="V1463" s="1" t="str">
        <f t="shared" si="201"/>
        <v>Ok</v>
      </c>
      <c r="W1463" s="1" t="str">
        <f>IF(Raw_Data!K1463=0,"Missing","Valid")</f>
        <v>Valid</v>
      </c>
      <c r="X1463" s="3" t="str">
        <f t="shared" si="202"/>
        <v>Delivery Before Order</v>
      </c>
      <c r="Y1463" s="1" t="str">
        <f t="shared" si="203"/>
        <v>Ok</v>
      </c>
      <c r="Z1463" s="1" t="str">
        <f t="shared" si="204"/>
        <v>Ok</v>
      </c>
      <c r="AA1463" s="1">
        <f t="shared" si="199"/>
        <v>6000</v>
      </c>
      <c r="AB1463" s="1" t="str">
        <f t="shared" si="205"/>
        <v>ok</v>
      </c>
      <c r="AC1463" s="1" t="str">
        <f t="shared" si="206"/>
        <v>Not Returned</v>
      </c>
    </row>
    <row r="1464" spans="1:29" x14ac:dyDescent="0.45">
      <c r="A1464" s="1" t="s">
        <v>1955</v>
      </c>
      <c r="B1464" s="2" cm="1">
        <f t="array" ref="B1464:D1464">DATEVALUE(VLOOKUP(A1464,Raw_Data!A1463:D3463,{2,3,4},0))</f>
        <v>45305</v>
      </c>
      <c r="C1464" s="2">
        <v>45304</v>
      </c>
      <c r="D1464" s="2">
        <v>45310</v>
      </c>
      <c r="E1464" s="1" t="s">
        <v>2581</v>
      </c>
      <c r="F1464" s="1" t="s">
        <v>69</v>
      </c>
      <c r="G1464" s="1" t="s">
        <v>70</v>
      </c>
      <c r="H1464" s="1" t="s">
        <v>71</v>
      </c>
      <c r="I1464" s="1" t="s">
        <v>72</v>
      </c>
      <c r="J1464" s="1">
        <v>3</v>
      </c>
      <c r="K1464" s="1">
        <v>1000</v>
      </c>
      <c r="L1464" s="1">
        <f t="shared" si="200"/>
        <v>3000</v>
      </c>
      <c r="M1464" s="1" t="s">
        <v>63</v>
      </c>
      <c r="N1464" s="1" t="s">
        <v>57</v>
      </c>
      <c r="O1464" s="1" t="s">
        <v>79</v>
      </c>
      <c r="P1464" s="1" t="s">
        <v>85</v>
      </c>
      <c r="Q1464" s="1" t="s">
        <v>45</v>
      </c>
      <c r="R1464" s="1" t="s">
        <v>2620</v>
      </c>
      <c r="S1464" s="1" t="s">
        <v>2620</v>
      </c>
      <c r="T1464" s="1">
        <v>6</v>
      </c>
      <c r="U1464" s="1" t="str">
        <f t="shared" si="198"/>
        <v>Keep</v>
      </c>
      <c r="V1464" s="1" t="str">
        <f t="shared" si="201"/>
        <v>Ok</v>
      </c>
      <c r="W1464" s="1" t="str">
        <f>IF(Raw_Data!K1464=0,"Missing","Valid")</f>
        <v>Valid</v>
      </c>
      <c r="X1464" s="3" t="str">
        <f t="shared" si="202"/>
        <v>Dispatch Error</v>
      </c>
      <c r="Y1464" s="1" t="str">
        <f t="shared" si="203"/>
        <v>Ok</v>
      </c>
      <c r="Z1464" s="1" t="str">
        <f t="shared" si="204"/>
        <v>Ok</v>
      </c>
      <c r="AA1464" s="1">
        <f t="shared" si="199"/>
        <v>3000</v>
      </c>
      <c r="AB1464" s="1" t="str">
        <f t="shared" si="205"/>
        <v>ok</v>
      </c>
      <c r="AC1464" s="1" t="str">
        <f t="shared" si="206"/>
        <v>Not Returned</v>
      </c>
    </row>
    <row r="1465" spans="1:29" x14ac:dyDescent="0.45">
      <c r="A1465" s="1" t="s">
        <v>1956</v>
      </c>
      <c r="B1465" s="2" cm="1">
        <f t="array" ref="B1465:D1465">DATEVALUE(VLOOKUP(A1465,Raw_Data!A1464:D3464,{2,3,4},0))</f>
        <v>45417</v>
      </c>
      <c r="C1465" s="2">
        <v>45416</v>
      </c>
      <c r="D1465" s="2">
        <v>45419</v>
      </c>
      <c r="E1465" s="1" t="s">
        <v>2573</v>
      </c>
      <c r="F1465" s="1" t="s">
        <v>2606</v>
      </c>
      <c r="G1465" s="1" t="s">
        <v>26</v>
      </c>
      <c r="H1465" s="1" t="s">
        <v>27</v>
      </c>
      <c r="I1465" s="1" t="s">
        <v>55</v>
      </c>
      <c r="J1465" s="1">
        <v>-1</v>
      </c>
      <c r="K1465" s="1">
        <v>100</v>
      </c>
      <c r="L1465" s="1">
        <f t="shared" si="200"/>
        <v>-100</v>
      </c>
      <c r="M1465" s="1" t="s">
        <v>56</v>
      </c>
      <c r="N1465" s="1" t="s">
        <v>57</v>
      </c>
      <c r="O1465" s="1" t="s">
        <v>44</v>
      </c>
      <c r="P1465" s="1" t="s">
        <v>85</v>
      </c>
      <c r="Q1465" s="1" t="s">
        <v>33</v>
      </c>
      <c r="R1465" s="1" t="s">
        <v>34</v>
      </c>
      <c r="S1465" s="1" t="s">
        <v>2620</v>
      </c>
      <c r="T1465" s="1">
        <v>3</v>
      </c>
      <c r="U1465" s="1" t="str">
        <f t="shared" si="198"/>
        <v>Keep</v>
      </c>
      <c r="V1465" s="1" t="str">
        <f t="shared" si="201"/>
        <v>Fix</v>
      </c>
      <c r="W1465" s="1" t="str">
        <f>IF(Raw_Data!K1465=0,"Missing","Valid")</f>
        <v>Valid</v>
      </c>
      <c r="X1465" s="3" t="str">
        <f t="shared" si="202"/>
        <v>Dispatch Error</v>
      </c>
      <c r="Y1465" s="1" t="str">
        <f t="shared" si="203"/>
        <v>Ok</v>
      </c>
      <c r="Z1465" s="1" t="str">
        <f t="shared" si="204"/>
        <v>Ok</v>
      </c>
      <c r="AA1465" s="1">
        <f t="shared" si="199"/>
        <v>-100</v>
      </c>
      <c r="AB1465" s="1" t="str">
        <f t="shared" si="205"/>
        <v>ok</v>
      </c>
      <c r="AC1465" s="1" t="str">
        <f t="shared" si="206"/>
        <v>Not Returned</v>
      </c>
    </row>
    <row r="1466" spans="1:29" x14ac:dyDescent="0.45">
      <c r="A1466" s="1" t="s">
        <v>1957</v>
      </c>
      <c r="B1466" s="2" cm="1">
        <f t="array" ref="B1466:D1466">DATEVALUE(VLOOKUP(A1466,Raw_Data!A1465:D3465,{2,3,4},0))</f>
        <v>45473</v>
      </c>
      <c r="C1466" s="2">
        <v>45474</v>
      </c>
      <c r="D1466" s="2">
        <v>45480</v>
      </c>
      <c r="E1466" s="1" t="s">
        <v>2592</v>
      </c>
      <c r="F1466" s="1" t="s">
        <v>168</v>
      </c>
      <c r="G1466" s="1" t="s">
        <v>41</v>
      </c>
      <c r="H1466" s="1" t="s">
        <v>71</v>
      </c>
      <c r="I1466" s="1" t="s">
        <v>117</v>
      </c>
      <c r="J1466" s="1">
        <v>0</v>
      </c>
      <c r="K1466" s="1">
        <v>2000</v>
      </c>
      <c r="L1466" s="1">
        <f t="shared" si="200"/>
        <v>0</v>
      </c>
      <c r="M1466" s="1" t="s">
        <v>2619</v>
      </c>
      <c r="N1466" s="1" t="s">
        <v>57</v>
      </c>
      <c r="O1466" s="1" t="s">
        <v>44</v>
      </c>
      <c r="P1466" s="1" t="s">
        <v>58</v>
      </c>
      <c r="Q1466" s="1" t="s">
        <v>45</v>
      </c>
      <c r="R1466" s="1" t="s">
        <v>2620</v>
      </c>
      <c r="S1466" s="1" t="s">
        <v>2620</v>
      </c>
      <c r="T1466" s="1">
        <v>6</v>
      </c>
      <c r="U1466" s="1" t="str">
        <f t="shared" si="198"/>
        <v>Keep</v>
      </c>
      <c r="V1466" s="1" t="str">
        <f t="shared" si="201"/>
        <v>Fix</v>
      </c>
      <c r="W1466" s="1" t="str">
        <f>IF(Raw_Data!K1466=0,"Missing","Valid")</f>
        <v>Valid</v>
      </c>
      <c r="X1466" s="3" t="str">
        <f t="shared" si="202"/>
        <v>OK</v>
      </c>
      <c r="Y1466" s="1" t="str">
        <f t="shared" si="203"/>
        <v>Ok</v>
      </c>
      <c r="Z1466" s="1" t="str">
        <f t="shared" si="204"/>
        <v>Ok</v>
      </c>
      <c r="AA1466" s="1">
        <f t="shared" si="199"/>
        <v>0</v>
      </c>
      <c r="AB1466" s="1" t="str">
        <f t="shared" si="205"/>
        <v>ok</v>
      </c>
      <c r="AC1466" s="1" t="str">
        <f t="shared" si="206"/>
        <v>Not Returned</v>
      </c>
    </row>
    <row r="1467" spans="1:29" x14ac:dyDescent="0.45">
      <c r="A1467" s="1" t="s">
        <v>1958</v>
      </c>
      <c r="B1467" s="2" cm="1">
        <f t="array" ref="B1467:D1467">DATEVALUE(VLOOKUP(A1467,Raw_Data!A1466:D3466,{2,3,4},0))</f>
        <v>45307</v>
      </c>
      <c r="C1467" s="2">
        <v>45307</v>
      </c>
      <c r="D1467" s="2">
        <v>45308</v>
      </c>
      <c r="E1467" s="1" t="s">
        <v>2550</v>
      </c>
      <c r="F1467" s="1" t="s">
        <v>147</v>
      </c>
      <c r="G1467" s="1" t="s">
        <v>147</v>
      </c>
      <c r="H1467" s="1" t="s">
        <v>42</v>
      </c>
      <c r="I1467" s="1" t="s">
        <v>122</v>
      </c>
      <c r="J1467" s="1">
        <v>2</v>
      </c>
      <c r="K1467" s="1">
        <v>0</v>
      </c>
      <c r="L1467" s="1">
        <f t="shared" si="200"/>
        <v>0</v>
      </c>
      <c r="M1467" s="1" t="s">
        <v>63</v>
      </c>
      <c r="N1467" s="1" t="s">
        <v>30</v>
      </c>
      <c r="O1467" s="1" t="s">
        <v>44</v>
      </c>
      <c r="P1467" s="1" t="s">
        <v>32</v>
      </c>
      <c r="Q1467" s="1" t="s">
        <v>33</v>
      </c>
      <c r="R1467" s="1" t="s">
        <v>46</v>
      </c>
      <c r="S1467" s="1" t="s">
        <v>245</v>
      </c>
      <c r="T1467" s="1">
        <v>1</v>
      </c>
      <c r="U1467" s="1" t="str">
        <f t="shared" si="198"/>
        <v>Keep</v>
      </c>
      <c r="V1467" s="1" t="str">
        <f t="shared" si="201"/>
        <v>Ok</v>
      </c>
      <c r="W1467" s="1" t="str">
        <f>IF(Raw_Data!K1467=0,"Missing","Valid")</f>
        <v>Missing</v>
      </c>
      <c r="X1467" s="3" t="str">
        <f t="shared" si="202"/>
        <v>OK</v>
      </c>
      <c r="Y1467" s="1" t="str">
        <f t="shared" si="203"/>
        <v>Fix</v>
      </c>
      <c r="Z1467" s="1" t="str">
        <f t="shared" si="204"/>
        <v>Ok</v>
      </c>
      <c r="AA1467" s="1">
        <f t="shared" si="199"/>
        <v>0</v>
      </c>
      <c r="AB1467" s="1" t="str">
        <f t="shared" si="205"/>
        <v>ok</v>
      </c>
      <c r="AC1467" s="1" t="str">
        <f t="shared" si="206"/>
        <v>Wrong Item</v>
      </c>
    </row>
    <row r="1468" spans="1:29" x14ac:dyDescent="0.45">
      <c r="A1468" s="1" t="s">
        <v>1959</v>
      </c>
      <c r="B1468" s="2" cm="1">
        <f t="array" ref="B1468:D1468">DATEVALUE(VLOOKUP(A1468,Raw_Data!A1467:D3467,{2,3,4},0))</f>
        <v>45584</v>
      </c>
      <c r="C1468" s="2">
        <v>45586</v>
      </c>
      <c r="D1468" s="2">
        <v>45585</v>
      </c>
      <c r="E1468" s="1" t="s">
        <v>2570</v>
      </c>
      <c r="F1468" s="1" t="s">
        <v>147</v>
      </c>
      <c r="G1468" s="1" t="s">
        <v>147</v>
      </c>
      <c r="H1468" s="1" t="s">
        <v>42</v>
      </c>
      <c r="I1468" s="1" t="s">
        <v>78</v>
      </c>
      <c r="J1468" s="1">
        <v>3</v>
      </c>
      <c r="K1468" s="1">
        <v>1000</v>
      </c>
      <c r="L1468" s="1">
        <f t="shared" si="200"/>
        <v>3000</v>
      </c>
      <c r="M1468" s="1" t="s">
        <v>2619</v>
      </c>
      <c r="N1468" s="1" t="s">
        <v>57</v>
      </c>
      <c r="O1468" s="1" t="s">
        <v>44</v>
      </c>
      <c r="P1468" s="1" t="s">
        <v>58</v>
      </c>
      <c r="Q1468" s="1" t="s">
        <v>33</v>
      </c>
      <c r="R1468" s="1" t="s">
        <v>2620</v>
      </c>
      <c r="S1468" s="1" t="s">
        <v>2620</v>
      </c>
      <c r="T1468" s="1">
        <v>-1</v>
      </c>
      <c r="U1468" s="1" t="str">
        <f t="shared" si="198"/>
        <v>Keep</v>
      </c>
      <c r="V1468" s="1" t="str">
        <f t="shared" si="201"/>
        <v>Ok</v>
      </c>
      <c r="W1468" s="1" t="str">
        <f>IF(Raw_Data!K1468=0,"Missing","Valid")</f>
        <v>Valid</v>
      </c>
      <c r="X1468" s="3" t="str">
        <f t="shared" si="202"/>
        <v>Delivery Before Dispatch</v>
      </c>
      <c r="Y1468" s="1" t="str">
        <f t="shared" si="203"/>
        <v>Ok</v>
      </c>
      <c r="Z1468" s="1" t="str">
        <f t="shared" si="204"/>
        <v>Ok</v>
      </c>
      <c r="AA1468" s="1">
        <f t="shared" si="199"/>
        <v>3000</v>
      </c>
      <c r="AB1468" s="1" t="str">
        <f t="shared" si="205"/>
        <v>ok</v>
      </c>
      <c r="AC1468" s="1" t="str">
        <f t="shared" si="206"/>
        <v>Not Returned</v>
      </c>
    </row>
    <row r="1469" spans="1:29" x14ac:dyDescent="0.45">
      <c r="A1469" s="1" t="s">
        <v>1960</v>
      </c>
      <c r="B1469" s="2" cm="1">
        <f t="array" ref="B1469:D1469">DATEVALUE(VLOOKUP(A1469,Raw_Data!A1468:D3468,{2,3,4},0))</f>
        <v>45616</v>
      </c>
      <c r="C1469" s="2">
        <v>45617</v>
      </c>
      <c r="D1469" s="2">
        <v>45616</v>
      </c>
      <c r="E1469" s="1" t="s">
        <v>2538</v>
      </c>
      <c r="F1469" s="1" t="s">
        <v>2608</v>
      </c>
      <c r="G1469" s="1" t="s">
        <v>41</v>
      </c>
      <c r="H1469" s="1" t="s">
        <v>128</v>
      </c>
      <c r="I1469" s="1" t="s">
        <v>231</v>
      </c>
      <c r="J1469" s="1">
        <v>1</v>
      </c>
      <c r="K1469" s="1">
        <v>500</v>
      </c>
      <c r="L1469" s="1">
        <f t="shared" si="200"/>
        <v>500</v>
      </c>
      <c r="M1469" s="1" t="s">
        <v>29</v>
      </c>
      <c r="N1469" s="1" t="s">
        <v>57</v>
      </c>
      <c r="O1469" s="1" t="s">
        <v>44</v>
      </c>
      <c r="P1469" s="1" t="s">
        <v>32</v>
      </c>
      <c r="Q1469" s="1" t="s">
        <v>33</v>
      </c>
      <c r="R1469" s="1" t="s">
        <v>2620</v>
      </c>
      <c r="S1469" s="1" t="s">
        <v>2620</v>
      </c>
      <c r="T1469" s="1">
        <v>-1</v>
      </c>
      <c r="U1469" s="1" t="str">
        <f t="shared" si="198"/>
        <v>Keep</v>
      </c>
      <c r="V1469" s="1" t="str">
        <f t="shared" si="201"/>
        <v>Ok</v>
      </c>
      <c r="W1469" s="1" t="str">
        <f>IF(Raw_Data!K1469=0,"Missing","Valid")</f>
        <v>Valid</v>
      </c>
      <c r="X1469" s="3" t="str">
        <f t="shared" si="202"/>
        <v>Delivery Before Dispatch</v>
      </c>
      <c r="Y1469" s="1" t="str">
        <f t="shared" si="203"/>
        <v>Ok</v>
      </c>
      <c r="Z1469" s="1" t="str">
        <f t="shared" si="204"/>
        <v>Ok</v>
      </c>
      <c r="AA1469" s="1">
        <f t="shared" si="199"/>
        <v>500</v>
      </c>
      <c r="AB1469" s="1" t="str">
        <f t="shared" si="205"/>
        <v>ok</v>
      </c>
      <c r="AC1469" s="1" t="str">
        <f t="shared" si="206"/>
        <v>Not Returned</v>
      </c>
    </row>
    <row r="1470" spans="1:29" x14ac:dyDescent="0.45">
      <c r="A1470" s="1" t="s">
        <v>1961</v>
      </c>
      <c r="B1470" s="2" cm="1">
        <f t="array" ref="B1470:D1470">DATEVALUE(VLOOKUP(A1470,Raw_Data!A1469:D3469,{2,3,4},0))</f>
        <v>45343</v>
      </c>
      <c r="C1470" s="2">
        <v>45346</v>
      </c>
      <c r="D1470" s="2">
        <v>45350</v>
      </c>
      <c r="E1470" s="1" t="s">
        <v>2546</v>
      </c>
      <c r="F1470" s="1" t="s">
        <v>2606</v>
      </c>
      <c r="G1470" s="1" t="s">
        <v>26</v>
      </c>
      <c r="H1470" s="1" t="s">
        <v>42</v>
      </c>
      <c r="I1470" s="1" t="s">
        <v>122</v>
      </c>
      <c r="J1470" s="1">
        <v>0</v>
      </c>
      <c r="K1470" s="1">
        <v>1000</v>
      </c>
      <c r="L1470" s="1">
        <f t="shared" si="200"/>
        <v>0</v>
      </c>
      <c r="M1470" s="1" t="s">
        <v>2619</v>
      </c>
      <c r="N1470" s="1" t="s">
        <v>30</v>
      </c>
      <c r="O1470" s="1" t="s">
        <v>31</v>
      </c>
      <c r="P1470" s="1" t="s">
        <v>85</v>
      </c>
      <c r="Q1470" s="1" t="s">
        <v>45</v>
      </c>
      <c r="R1470" s="1" t="s">
        <v>34</v>
      </c>
      <c r="S1470" s="1" t="s">
        <v>2620</v>
      </c>
      <c r="T1470" s="1">
        <v>4</v>
      </c>
      <c r="U1470" s="1" t="str">
        <f t="shared" si="198"/>
        <v>Keep</v>
      </c>
      <c r="V1470" s="1" t="str">
        <f t="shared" si="201"/>
        <v>Fix</v>
      </c>
      <c r="W1470" s="1" t="str">
        <f>IF(Raw_Data!K1470=0,"Missing","Valid")</f>
        <v>Valid</v>
      </c>
      <c r="X1470" s="3" t="str">
        <f t="shared" si="202"/>
        <v>OK</v>
      </c>
      <c r="Y1470" s="1" t="str">
        <f t="shared" si="203"/>
        <v>Ok</v>
      </c>
      <c r="Z1470" s="1" t="str">
        <f t="shared" si="204"/>
        <v>Ok</v>
      </c>
      <c r="AA1470" s="1">
        <f t="shared" si="199"/>
        <v>0</v>
      </c>
      <c r="AB1470" s="1" t="str">
        <f t="shared" si="205"/>
        <v>ok</v>
      </c>
      <c r="AC1470" s="1" t="str">
        <f t="shared" si="206"/>
        <v>Not Returned</v>
      </c>
    </row>
    <row r="1471" spans="1:29" x14ac:dyDescent="0.45">
      <c r="A1471" s="1" t="s">
        <v>1962</v>
      </c>
      <c r="B1471" s="2" cm="1">
        <f t="array" ref="B1471:D1471">DATEVALUE(VLOOKUP(A1471,Raw_Data!A1470:D3470,{2,3,4},0))</f>
        <v>45558</v>
      </c>
      <c r="C1471" s="2">
        <v>45561</v>
      </c>
      <c r="D1471" s="2">
        <v>45566</v>
      </c>
      <c r="E1471" s="1" t="s">
        <v>2562</v>
      </c>
      <c r="F1471" s="1" t="s">
        <v>147</v>
      </c>
      <c r="G1471" s="1" t="s">
        <v>147</v>
      </c>
      <c r="H1471" s="1" t="s">
        <v>42</v>
      </c>
      <c r="I1471" s="1" t="s">
        <v>43</v>
      </c>
      <c r="J1471" s="1">
        <v>1</v>
      </c>
      <c r="K1471" s="1">
        <v>500</v>
      </c>
      <c r="L1471" s="1">
        <f t="shared" si="200"/>
        <v>500</v>
      </c>
      <c r="M1471" s="1" t="s">
        <v>2619</v>
      </c>
      <c r="N1471" s="1" t="s">
        <v>93</v>
      </c>
      <c r="O1471" s="1" t="s">
        <v>31</v>
      </c>
      <c r="P1471" s="1" t="s">
        <v>85</v>
      </c>
      <c r="Q1471" s="1" t="s">
        <v>33</v>
      </c>
      <c r="R1471" s="1" t="s">
        <v>2620</v>
      </c>
      <c r="S1471" s="1" t="s">
        <v>2620</v>
      </c>
      <c r="T1471" s="1">
        <v>5</v>
      </c>
      <c r="U1471" s="1" t="str">
        <f t="shared" si="198"/>
        <v>Keep</v>
      </c>
      <c r="V1471" s="1" t="str">
        <f t="shared" si="201"/>
        <v>Ok</v>
      </c>
      <c r="W1471" s="1" t="str">
        <f>IF(Raw_Data!K1471=0,"Missing","Valid")</f>
        <v>Valid</v>
      </c>
      <c r="X1471" s="3" t="str">
        <f t="shared" si="202"/>
        <v>OK</v>
      </c>
      <c r="Y1471" s="1" t="str">
        <f t="shared" si="203"/>
        <v>Ok</v>
      </c>
      <c r="Z1471" s="1" t="str">
        <f t="shared" si="204"/>
        <v>Ok</v>
      </c>
      <c r="AA1471" s="1">
        <f t="shared" si="199"/>
        <v>500</v>
      </c>
      <c r="AB1471" s="1" t="str">
        <f t="shared" si="205"/>
        <v>ok</v>
      </c>
      <c r="AC1471" s="1" t="str">
        <f t="shared" si="206"/>
        <v>Not Returned</v>
      </c>
    </row>
    <row r="1472" spans="1:29" x14ac:dyDescent="0.45">
      <c r="A1472" s="1" t="s">
        <v>1963</v>
      </c>
      <c r="B1472" s="2" cm="1">
        <f t="array" ref="B1472:D1472">DATEVALUE(VLOOKUP(A1472,Raw_Data!A1471:D3471,{2,3,4},0))</f>
        <v>45530</v>
      </c>
      <c r="C1472" s="2">
        <v>45532</v>
      </c>
      <c r="D1472" s="2">
        <v>45534</v>
      </c>
      <c r="E1472" s="1" t="s">
        <v>2544</v>
      </c>
      <c r="F1472" s="1" t="s">
        <v>53</v>
      </c>
      <c r="G1472" s="1" t="s">
        <v>54</v>
      </c>
      <c r="H1472" s="1" t="s">
        <v>42</v>
      </c>
      <c r="I1472" s="1" t="s">
        <v>78</v>
      </c>
      <c r="J1472" s="1">
        <v>0</v>
      </c>
      <c r="K1472" s="1">
        <v>2000</v>
      </c>
      <c r="L1472" s="1">
        <f t="shared" si="200"/>
        <v>0</v>
      </c>
      <c r="M1472" s="1" t="s">
        <v>2619</v>
      </c>
      <c r="N1472" s="1" t="s">
        <v>30</v>
      </c>
      <c r="O1472" s="1" t="s">
        <v>31</v>
      </c>
      <c r="P1472" s="1" t="s">
        <v>85</v>
      </c>
      <c r="Q1472" s="1" t="s">
        <v>45</v>
      </c>
      <c r="R1472" s="1" t="s">
        <v>46</v>
      </c>
      <c r="S1472" s="1" t="s">
        <v>47</v>
      </c>
      <c r="T1472" s="1">
        <v>2</v>
      </c>
      <c r="U1472" s="1" t="str">
        <f t="shared" si="198"/>
        <v>Keep</v>
      </c>
      <c r="V1472" s="1" t="str">
        <f t="shared" si="201"/>
        <v>Fix</v>
      </c>
      <c r="W1472" s="1" t="str">
        <f>IF(Raw_Data!K1472=0,"Missing","Valid")</f>
        <v>Valid</v>
      </c>
      <c r="X1472" s="3" t="str">
        <f t="shared" si="202"/>
        <v>OK</v>
      </c>
      <c r="Y1472" s="1" t="str">
        <f t="shared" si="203"/>
        <v>Ok</v>
      </c>
      <c r="Z1472" s="1" t="str">
        <f t="shared" si="204"/>
        <v>Ok</v>
      </c>
      <c r="AA1472" s="1">
        <f t="shared" si="199"/>
        <v>0</v>
      </c>
      <c r="AB1472" s="1" t="str">
        <f t="shared" si="205"/>
        <v>ok</v>
      </c>
      <c r="AC1472" s="1" t="str">
        <f t="shared" si="206"/>
        <v>Late Delivery</v>
      </c>
    </row>
    <row r="1473" spans="1:29" x14ac:dyDescent="0.45">
      <c r="A1473" s="1" t="s">
        <v>1964</v>
      </c>
      <c r="B1473" s="2" cm="1">
        <f t="array" ref="B1473:D1473">DATEVALUE(VLOOKUP(A1473,Raw_Data!A1472:D3472,{2,3,4},0))</f>
        <v>45386</v>
      </c>
      <c r="C1473" s="2">
        <v>45386</v>
      </c>
      <c r="D1473" s="2">
        <v>45386</v>
      </c>
      <c r="E1473" s="1" t="s">
        <v>2587</v>
      </c>
      <c r="F1473" s="1" t="s">
        <v>2608</v>
      </c>
      <c r="G1473" s="1" t="s">
        <v>41</v>
      </c>
      <c r="H1473" s="1" t="s">
        <v>42</v>
      </c>
      <c r="I1473" s="1" t="s">
        <v>122</v>
      </c>
      <c r="J1473" s="1">
        <v>3</v>
      </c>
      <c r="K1473" s="1">
        <v>2000</v>
      </c>
      <c r="L1473" s="1">
        <f t="shared" si="200"/>
        <v>6000</v>
      </c>
      <c r="M1473" s="1" t="s">
        <v>56</v>
      </c>
      <c r="N1473" s="1" t="s">
        <v>57</v>
      </c>
      <c r="O1473" s="1" t="s">
        <v>79</v>
      </c>
      <c r="P1473" s="1" t="s">
        <v>85</v>
      </c>
      <c r="Q1473" s="1" t="s">
        <v>45</v>
      </c>
      <c r="R1473" s="1" t="s">
        <v>34</v>
      </c>
      <c r="S1473" s="1" t="s">
        <v>2620</v>
      </c>
      <c r="T1473" s="1">
        <v>0</v>
      </c>
      <c r="U1473" s="1" t="str">
        <f t="shared" si="198"/>
        <v>Keep</v>
      </c>
      <c r="V1473" s="1" t="str">
        <f t="shared" si="201"/>
        <v>Ok</v>
      </c>
      <c r="W1473" s="1" t="str">
        <f>IF(Raw_Data!K1473=0,"Missing","Valid")</f>
        <v>Valid</v>
      </c>
      <c r="X1473" s="3" t="str">
        <f t="shared" si="202"/>
        <v>OK</v>
      </c>
      <c r="Y1473" s="1" t="str">
        <f t="shared" si="203"/>
        <v>Ok</v>
      </c>
      <c r="Z1473" s="1" t="str">
        <f t="shared" si="204"/>
        <v>Ok</v>
      </c>
      <c r="AA1473" s="1">
        <f t="shared" si="199"/>
        <v>6000</v>
      </c>
      <c r="AB1473" s="1" t="str">
        <f t="shared" si="205"/>
        <v>ok</v>
      </c>
      <c r="AC1473" s="1" t="str">
        <f t="shared" si="206"/>
        <v>Not Returned</v>
      </c>
    </row>
    <row r="1474" spans="1:29" x14ac:dyDescent="0.45">
      <c r="A1474" s="1" t="s">
        <v>1965</v>
      </c>
      <c r="B1474" s="2" cm="1">
        <f t="array" ref="B1474:D1474">DATEVALUE(VLOOKUP(A1474,Raw_Data!A1473:D3473,{2,3,4},0))</f>
        <v>45352</v>
      </c>
      <c r="C1474" s="2">
        <v>45355</v>
      </c>
      <c r="D1474" s="2">
        <v>45355</v>
      </c>
      <c r="E1474" s="1" t="s">
        <v>2569</v>
      </c>
      <c r="F1474" s="1" t="s">
        <v>2606</v>
      </c>
      <c r="G1474" s="1" t="s">
        <v>26</v>
      </c>
      <c r="H1474" s="1" t="s">
        <v>71</v>
      </c>
      <c r="I1474" s="1" t="s">
        <v>117</v>
      </c>
      <c r="J1474" s="1">
        <v>0</v>
      </c>
      <c r="K1474" s="1">
        <v>100</v>
      </c>
      <c r="L1474" s="1">
        <f t="shared" si="200"/>
        <v>0</v>
      </c>
      <c r="M1474" s="1" t="s">
        <v>56</v>
      </c>
      <c r="N1474" s="1" t="s">
        <v>57</v>
      </c>
      <c r="O1474" s="1" t="s">
        <v>64</v>
      </c>
      <c r="P1474" s="1" t="s">
        <v>58</v>
      </c>
      <c r="Q1474" s="1" t="s">
        <v>33</v>
      </c>
      <c r="R1474" s="1" t="s">
        <v>34</v>
      </c>
      <c r="S1474" s="1" t="s">
        <v>2620</v>
      </c>
      <c r="T1474" s="1">
        <v>0</v>
      </c>
      <c r="U1474" s="1" t="str">
        <f t="shared" ref="U1474:U1537" si="207">IF(COUNTIF(A1474:A3473,A1474)=1,"Keep","Duplicate")</f>
        <v>Keep</v>
      </c>
      <c r="V1474" s="1" t="str">
        <f t="shared" si="201"/>
        <v>Fix</v>
      </c>
      <c r="W1474" s="1" t="str">
        <f>IF(Raw_Data!K1474=0,"Missing","Valid")</f>
        <v>Valid</v>
      </c>
      <c r="X1474" s="3" t="str">
        <f t="shared" si="202"/>
        <v>OK</v>
      </c>
      <c r="Y1474" s="1" t="str">
        <f t="shared" si="203"/>
        <v>Ok</v>
      </c>
      <c r="Z1474" s="1" t="str">
        <f t="shared" si="204"/>
        <v>Ok</v>
      </c>
      <c r="AA1474" s="1">
        <f t="shared" ref="AA1474:AA1537" si="208">IF(OR(L1474="",L1474&lt;&gt;J1474*K1474),J1474*K1474,L1474)</f>
        <v>0</v>
      </c>
      <c r="AB1474" s="1" t="str">
        <f t="shared" si="205"/>
        <v>ok</v>
      </c>
      <c r="AC1474" s="1" t="str">
        <f t="shared" si="206"/>
        <v>Not Returned</v>
      </c>
    </row>
    <row r="1475" spans="1:29" x14ac:dyDescent="0.45">
      <c r="A1475" s="1" t="s">
        <v>1966</v>
      </c>
      <c r="B1475" s="2" cm="1">
        <f t="array" ref="B1475:D1475">DATEVALUE(VLOOKUP(A1475,Raw_Data!A1474:D3474,{2,3,4},0))</f>
        <v>45362</v>
      </c>
      <c r="C1475" s="2">
        <v>45360</v>
      </c>
      <c r="D1475" s="2">
        <v>45362</v>
      </c>
      <c r="E1475" s="1" t="s">
        <v>2587</v>
      </c>
      <c r="F1475" s="1" t="s">
        <v>2607</v>
      </c>
      <c r="G1475" s="1" t="s">
        <v>41</v>
      </c>
      <c r="H1475" s="1" t="s">
        <v>128</v>
      </c>
      <c r="I1475" s="1" t="s">
        <v>129</v>
      </c>
      <c r="J1475" s="1">
        <v>1</v>
      </c>
      <c r="K1475" s="1">
        <v>2000</v>
      </c>
      <c r="L1475" s="1">
        <f t="shared" ref="L1475:L1538" si="209">J1475*K1475</f>
        <v>2000</v>
      </c>
      <c r="M1475" s="1" t="s">
        <v>56</v>
      </c>
      <c r="N1475" s="1" t="s">
        <v>30</v>
      </c>
      <c r="O1475" s="1" t="s">
        <v>44</v>
      </c>
      <c r="P1475" s="1" t="s">
        <v>85</v>
      </c>
      <c r="Q1475" s="1" t="s">
        <v>45</v>
      </c>
      <c r="R1475" s="1" t="s">
        <v>46</v>
      </c>
      <c r="S1475" s="1" t="s">
        <v>2621</v>
      </c>
      <c r="T1475" s="1">
        <v>2</v>
      </c>
      <c r="U1475" s="1" t="str">
        <f t="shared" si="207"/>
        <v>Keep</v>
      </c>
      <c r="V1475" s="1" t="str">
        <f t="shared" ref="V1475:V1538" si="210">IF(J1475&lt;=0,"Fix","Ok")</f>
        <v>Ok</v>
      </c>
      <c r="W1475" s="1" t="str">
        <f>IF(Raw_Data!K1475=0,"Missing","Valid")</f>
        <v>Valid</v>
      </c>
      <c r="X1475" s="3" t="str">
        <f t="shared" ref="X1475:X1538" si="211">IF(C1475&lt;B1475,"Dispatch Error",IF(D1475&lt;B1475,"Delivery Before Order",IF(D1475&lt;C1475,"Delivery Before Dispatch","OK")))</f>
        <v>Dispatch Error</v>
      </c>
      <c r="Y1475" s="1" t="str">
        <f t="shared" ref="Y1475:Y1538" si="212">IF(K1475&lt;=0,"Fix","Ok")</f>
        <v>Ok</v>
      </c>
      <c r="Z1475" s="1" t="str">
        <f t="shared" ref="Z1475:Z1538" si="213">IF(L1475="","Blank",IF(L1475=J1475*K1475,"Ok","Wrong"))</f>
        <v>Ok</v>
      </c>
      <c r="AA1475" s="1">
        <f t="shared" si="208"/>
        <v>2000</v>
      </c>
      <c r="AB1475" s="1" t="str">
        <f t="shared" ref="AB1475:AB1538" si="214">IF(M1475="","Missing","ok")</f>
        <v>ok</v>
      </c>
      <c r="AC1475" s="1" t="str">
        <f t="shared" ref="AC1475:AC1538" si="215">IF(R1475="No","Not Returned",IF(R1475="Yes",IF(S1475="","Unknown",S1475),IF(L1475&lt;0,"Wrong",IF(OR(O1475="Delayed",O1475="In Transit",O1475="On Time"),"Not Returned",""))))</f>
        <v>Unknwon</v>
      </c>
    </row>
    <row r="1476" spans="1:29" x14ac:dyDescent="0.45">
      <c r="A1476" s="1" t="s">
        <v>1967</v>
      </c>
      <c r="B1476" s="2" cm="1">
        <f t="array" ref="B1476:D1476">DATEVALUE(VLOOKUP(A1476,Raw_Data!A1475:D3475,{2,3,4},0))</f>
        <v>45580</v>
      </c>
      <c r="C1476" s="2">
        <v>45580</v>
      </c>
      <c r="D1476" s="2">
        <v>45579</v>
      </c>
      <c r="E1476" s="1" t="s">
        <v>2543</v>
      </c>
      <c r="F1476" s="1" t="s">
        <v>2606</v>
      </c>
      <c r="G1476" s="1" t="s">
        <v>26</v>
      </c>
      <c r="H1476" s="1" t="s">
        <v>42</v>
      </c>
      <c r="I1476" s="1" t="s">
        <v>43</v>
      </c>
      <c r="J1476" s="1">
        <v>-1</v>
      </c>
      <c r="K1476" s="1">
        <v>2000</v>
      </c>
      <c r="L1476" s="1">
        <f t="shared" si="209"/>
        <v>-2000</v>
      </c>
      <c r="M1476" s="1" t="s">
        <v>63</v>
      </c>
      <c r="N1476" s="1" t="s">
        <v>57</v>
      </c>
      <c r="O1476" s="1" t="s">
        <v>79</v>
      </c>
      <c r="P1476" s="1" t="s">
        <v>85</v>
      </c>
      <c r="Q1476" s="1" t="s">
        <v>33</v>
      </c>
      <c r="R1476" s="1" t="s">
        <v>46</v>
      </c>
      <c r="S1476" s="1" t="s">
        <v>254</v>
      </c>
      <c r="T1476" s="1">
        <v>-1</v>
      </c>
      <c r="U1476" s="1" t="str">
        <f t="shared" si="207"/>
        <v>Keep</v>
      </c>
      <c r="V1476" s="1" t="str">
        <f t="shared" si="210"/>
        <v>Fix</v>
      </c>
      <c r="W1476" s="1" t="str">
        <f>IF(Raw_Data!K1476=0,"Missing","Valid")</f>
        <v>Valid</v>
      </c>
      <c r="X1476" s="3" t="str">
        <f t="shared" si="211"/>
        <v>Delivery Before Order</v>
      </c>
      <c r="Y1476" s="1" t="str">
        <f t="shared" si="212"/>
        <v>Ok</v>
      </c>
      <c r="Z1476" s="1" t="str">
        <f t="shared" si="213"/>
        <v>Ok</v>
      </c>
      <c r="AA1476" s="1">
        <f t="shared" si="208"/>
        <v>-2000</v>
      </c>
      <c r="AB1476" s="1" t="str">
        <f t="shared" si="214"/>
        <v>ok</v>
      </c>
      <c r="AC1476" s="1" t="str">
        <f t="shared" si="215"/>
        <v>Damaged</v>
      </c>
    </row>
    <row r="1477" spans="1:29" x14ac:dyDescent="0.45">
      <c r="A1477" s="1" t="s">
        <v>1968</v>
      </c>
      <c r="B1477" s="2" cm="1">
        <f t="array" ref="B1477:D1477">DATEVALUE(VLOOKUP(A1477,Raw_Data!A1476:D3476,{2,3,4},0))</f>
        <v>45469</v>
      </c>
      <c r="C1477" s="2">
        <v>45468</v>
      </c>
      <c r="D1477" s="2">
        <v>45471</v>
      </c>
      <c r="E1477" s="1" t="s">
        <v>2528</v>
      </c>
      <c r="F1477" s="1" t="s">
        <v>147</v>
      </c>
      <c r="G1477" s="1" t="s">
        <v>147</v>
      </c>
      <c r="H1477" s="1" t="s">
        <v>42</v>
      </c>
      <c r="I1477" s="1" t="s">
        <v>78</v>
      </c>
      <c r="J1477" s="1">
        <v>3</v>
      </c>
      <c r="K1477" s="1">
        <v>100</v>
      </c>
      <c r="L1477" s="1">
        <f t="shared" si="209"/>
        <v>300</v>
      </c>
      <c r="M1477" s="1" t="s">
        <v>29</v>
      </c>
      <c r="N1477" s="1" t="s">
        <v>57</v>
      </c>
      <c r="O1477" s="1" t="s">
        <v>44</v>
      </c>
      <c r="P1477" s="1" t="s">
        <v>32</v>
      </c>
      <c r="Q1477" s="1" t="s">
        <v>33</v>
      </c>
      <c r="R1477" s="1" t="s">
        <v>46</v>
      </c>
      <c r="S1477" s="1" t="s">
        <v>2621</v>
      </c>
      <c r="T1477" s="1">
        <v>3</v>
      </c>
      <c r="U1477" s="1" t="str">
        <f t="shared" si="207"/>
        <v>Keep</v>
      </c>
      <c r="V1477" s="1" t="str">
        <f t="shared" si="210"/>
        <v>Ok</v>
      </c>
      <c r="W1477" s="1" t="str">
        <f>IF(Raw_Data!K1477=0,"Missing","Valid")</f>
        <v>Valid</v>
      </c>
      <c r="X1477" s="3" t="str">
        <f t="shared" si="211"/>
        <v>Dispatch Error</v>
      </c>
      <c r="Y1477" s="1" t="str">
        <f t="shared" si="212"/>
        <v>Ok</v>
      </c>
      <c r="Z1477" s="1" t="str">
        <f t="shared" si="213"/>
        <v>Ok</v>
      </c>
      <c r="AA1477" s="1">
        <f t="shared" si="208"/>
        <v>300</v>
      </c>
      <c r="AB1477" s="1" t="str">
        <f t="shared" si="214"/>
        <v>ok</v>
      </c>
      <c r="AC1477" s="1" t="str">
        <f t="shared" si="215"/>
        <v>Unknwon</v>
      </c>
    </row>
    <row r="1478" spans="1:29" x14ac:dyDescent="0.45">
      <c r="A1478" s="1" t="s">
        <v>1969</v>
      </c>
      <c r="B1478" s="2" cm="1">
        <f t="array" ref="B1478:D1478">DATEVALUE(VLOOKUP(A1478,Raw_Data!A1477:D3477,{2,3,4},0))</f>
        <v>45450</v>
      </c>
      <c r="C1478" s="2">
        <v>45450</v>
      </c>
      <c r="D1478" s="2">
        <v>45450</v>
      </c>
      <c r="E1478" s="1" t="s">
        <v>2552</v>
      </c>
      <c r="F1478" s="1" t="s">
        <v>53</v>
      </c>
      <c r="G1478" s="1" t="s">
        <v>54</v>
      </c>
      <c r="H1478" s="1" t="s">
        <v>42</v>
      </c>
      <c r="I1478" s="1" t="s">
        <v>122</v>
      </c>
      <c r="J1478" s="1">
        <v>2</v>
      </c>
      <c r="K1478" s="1">
        <v>1000</v>
      </c>
      <c r="L1478" s="1">
        <f t="shared" si="209"/>
        <v>2000</v>
      </c>
      <c r="M1478" s="1" t="s">
        <v>63</v>
      </c>
      <c r="N1478" s="1" t="s">
        <v>57</v>
      </c>
      <c r="O1478" s="1" t="s">
        <v>44</v>
      </c>
      <c r="P1478" s="1" t="s">
        <v>32</v>
      </c>
      <c r="Q1478" s="1" t="s">
        <v>33</v>
      </c>
      <c r="R1478" s="1" t="s">
        <v>46</v>
      </c>
      <c r="S1478" s="1" t="s">
        <v>47</v>
      </c>
      <c r="T1478" s="1">
        <v>0</v>
      </c>
      <c r="U1478" s="1" t="str">
        <f t="shared" si="207"/>
        <v>Keep</v>
      </c>
      <c r="V1478" s="1" t="str">
        <f t="shared" si="210"/>
        <v>Ok</v>
      </c>
      <c r="W1478" s="1" t="str">
        <f>IF(Raw_Data!K1478=0,"Missing","Valid")</f>
        <v>Valid</v>
      </c>
      <c r="X1478" s="3" t="str">
        <f t="shared" si="211"/>
        <v>OK</v>
      </c>
      <c r="Y1478" s="1" t="str">
        <f t="shared" si="212"/>
        <v>Ok</v>
      </c>
      <c r="Z1478" s="1" t="str">
        <f t="shared" si="213"/>
        <v>Ok</v>
      </c>
      <c r="AA1478" s="1">
        <f t="shared" si="208"/>
        <v>2000</v>
      </c>
      <c r="AB1478" s="1" t="str">
        <f t="shared" si="214"/>
        <v>ok</v>
      </c>
      <c r="AC1478" s="1" t="str">
        <f t="shared" si="215"/>
        <v>Late Delivery</v>
      </c>
    </row>
    <row r="1479" spans="1:29" x14ac:dyDescent="0.45">
      <c r="A1479" s="1" t="s">
        <v>1970</v>
      </c>
      <c r="B1479" s="2" cm="1">
        <f t="array" ref="B1479:D1479">DATEVALUE(VLOOKUP(A1479,Raw_Data!A1478:D3478,{2,3,4},0))</f>
        <v>45330</v>
      </c>
      <c r="C1479" s="2">
        <v>45332</v>
      </c>
      <c r="D1479" s="2">
        <v>45332</v>
      </c>
      <c r="E1479" s="1" t="s">
        <v>2540</v>
      </c>
      <c r="F1479" s="1" t="s">
        <v>2607</v>
      </c>
      <c r="G1479" s="1" t="s">
        <v>41</v>
      </c>
      <c r="H1479" s="1" t="s">
        <v>27</v>
      </c>
      <c r="I1479" s="1" t="s">
        <v>55</v>
      </c>
      <c r="J1479" s="1">
        <v>1</v>
      </c>
      <c r="K1479" s="1">
        <v>500</v>
      </c>
      <c r="L1479" s="1">
        <f t="shared" si="209"/>
        <v>500</v>
      </c>
      <c r="M1479" s="1" t="s">
        <v>63</v>
      </c>
      <c r="N1479" s="1" t="s">
        <v>57</v>
      </c>
      <c r="O1479" s="1" t="s">
        <v>79</v>
      </c>
      <c r="P1479" s="1" t="s">
        <v>32</v>
      </c>
      <c r="Q1479" s="1" t="s">
        <v>33</v>
      </c>
      <c r="R1479" s="1" t="s">
        <v>2620</v>
      </c>
      <c r="S1479" s="1" t="s">
        <v>2620</v>
      </c>
      <c r="T1479" s="1">
        <v>0</v>
      </c>
      <c r="U1479" s="1" t="str">
        <f t="shared" si="207"/>
        <v>Keep</v>
      </c>
      <c r="V1479" s="1" t="str">
        <f t="shared" si="210"/>
        <v>Ok</v>
      </c>
      <c r="W1479" s="1" t="str">
        <f>IF(Raw_Data!K1479=0,"Missing","Valid")</f>
        <v>Valid</v>
      </c>
      <c r="X1479" s="3" t="str">
        <f t="shared" si="211"/>
        <v>OK</v>
      </c>
      <c r="Y1479" s="1" t="str">
        <f t="shared" si="212"/>
        <v>Ok</v>
      </c>
      <c r="Z1479" s="1" t="str">
        <f t="shared" si="213"/>
        <v>Ok</v>
      </c>
      <c r="AA1479" s="1">
        <f t="shared" si="208"/>
        <v>500</v>
      </c>
      <c r="AB1479" s="1" t="str">
        <f t="shared" si="214"/>
        <v>ok</v>
      </c>
      <c r="AC1479" s="1" t="str">
        <f t="shared" si="215"/>
        <v>Not Returned</v>
      </c>
    </row>
    <row r="1480" spans="1:29" x14ac:dyDescent="0.45">
      <c r="A1480" s="1" t="s">
        <v>1971</v>
      </c>
      <c r="B1480" s="2" cm="1">
        <f t="array" ref="B1480:D1480">DATEVALUE(VLOOKUP(A1480,Raw_Data!A1479:D3479,{2,3,4},0))</f>
        <v>45465</v>
      </c>
      <c r="C1480" s="2">
        <v>45465</v>
      </c>
      <c r="D1480" s="2">
        <v>45465</v>
      </c>
      <c r="E1480" s="1" t="s">
        <v>2572</v>
      </c>
      <c r="F1480" s="1" t="s">
        <v>69</v>
      </c>
      <c r="G1480" s="1" t="s">
        <v>70</v>
      </c>
      <c r="H1480" s="1" t="s">
        <v>27</v>
      </c>
      <c r="I1480" s="1" t="s">
        <v>84</v>
      </c>
      <c r="J1480" s="1">
        <v>-1</v>
      </c>
      <c r="K1480" s="1">
        <v>1000</v>
      </c>
      <c r="L1480" s="1">
        <f t="shared" si="209"/>
        <v>-1000</v>
      </c>
      <c r="M1480" s="1" t="s">
        <v>2619</v>
      </c>
      <c r="N1480" s="1" t="s">
        <v>30</v>
      </c>
      <c r="O1480" s="1" t="s">
        <v>79</v>
      </c>
      <c r="P1480" s="1" t="s">
        <v>58</v>
      </c>
      <c r="Q1480" s="1" t="s">
        <v>33</v>
      </c>
      <c r="R1480" s="1" t="s">
        <v>34</v>
      </c>
      <c r="S1480" s="1" t="s">
        <v>2620</v>
      </c>
      <c r="T1480" s="1">
        <v>0</v>
      </c>
      <c r="U1480" s="1" t="str">
        <f t="shared" si="207"/>
        <v>Keep</v>
      </c>
      <c r="V1480" s="1" t="str">
        <f t="shared" si="210"/>
        <v>Fix</v>
      </c>
      <c r="W1480" s="1" t="str">
        <f>IF(Raw_Data!K1480=0,"Missing","Valid")</f>
        <v>Valid</v>
      </c>
      <c r="X1480" s="3" t="str">
        <f t="shared" si="211"/>
        <v>OK</v>
      </c>
      <c r="Y1480" s="1" t="str">
        <f t="shared" si="212"/>
        <v>Ok</v>
      </c>
      <c r="Z1480" s="1" t="str">
        <f t="shared" si="213"/>
        <v>Ok</v>
      </c>
      <c r="AA1480" s="1">
        <f t="shared" si="208"/>
        <v>-1000</v>
      </c>
      <c r="AB1480" s="1" t="str">
        <f t="shared" si="214"/>
        <v>ok</v>
      </c>
      <c r="AC1480" s="1" t="str">
        <f t="shared" si="215"/>
        <v>Not Returned</v>
      </c>
    </row>
    <row r="1481" spans="1:29" x14ac:dyDescent="0.45">
      <c r="A1481" s="1" t="s">
        <v>1972</v>
      </c>
      <c r="B1481" s="2" cm="1">
        <f t="array" ref="B1481:D1481">DATEVALUE(VLOOKUP(A1481,Raw_Data!A1480:D3480,{2,3,4},0))</f>
        <v>45525</v>
      </c>
      <c r="C1481" s="2">
        <v>45523</v>
      </c>
      <c r="D1481" s="2">
        <v>45527</v>
      </c>
      <c r="E1481" s="1" t="s">
        <v>2549</v>
      </c>
      <c r="F1481" s="1" t="s">
        <v>2606</v>
      </c>
      <c r="G1481" s="1" t="s">
        <v>26</v>
      </c>
      <c r="H1481" s="1" t="s">
        <v>71</v>
      </c>
      <c r="I1481" s="1" t="s">
        <v>117</v>
      </c>
      <c r="J1481" s="1">
        <v>1</v>
      </c>
      <c r="K1481" s="1">
        <v>100</v>
      </c>
      <c r="L1481" s="1">
        <f t="shared" si="209"/>
        <v>100</v>
      </c>
      <c r="M1481" s="1" t="s">
        <v>56</v>
      </c>
      <c r="N1481" s="1" t="s">
        <v>57</v>
      </c>
      <c r="O1481" s="1" t="s">
        <v>79</v>
      </c>
      <c r="P1481" s="1" t="s">
        <v>32</v>
      </c>
      <c r="Q1481" s="1" t="s">
        <v>45</v>
      </c>
      <c r="R1481" s="1" t="s">
        <v>34</v>
      </c>
      <c r="S1481" s="1" t="s">
        <v>2620</v>
      </c>
      <c r="T1481" s="1">
        <v>4</v>
      </c>
      <c r="U1481" s="1" t="str">
        <f t="shared" si="207"/>
        <v>Keep</v>
      </c>
      <c r="V1481" s="1" t="str">
        <f t="shared" si="210"/>
        <v>Ok</v>
      </c>
      <c r="W1481" s="1" t="str">
        <f>IF(Raw_Data!K1481=0,"Missing","Valid")</f>
        <v>Valid</v>
      </c>
      <c r="X1481" s="3" t="str">
        <f t="shared" si="211"/>
        <v>Dispatch Error</v>
      </c>
      <c r="Y1481" s="1" t="str">
        <f t="shared" si="212"/>
        <v>Ok</v>
      </c>
      <c r="Z1481" s="1" t="str">
        <f t="shared" si="213"/>
        <v>Ok</v>
      </c>
      <c r="AA1481" s="1">
        <f t="shared" si="208"/>
        <v>100</v>
      </c>
      <c r="AB1481" s="1" t="str">
        <f t="shared" si="214"/>
        <v>ok</v>
      </c>
      <c r="AC1481" s="1" t="str">
        <f t="shared" si="215"/>
        <v>Not Returned</v>
      </c>
    </row>
    <row r="1482" spans="1:29" x14ac:dyDescent="0.45">
      <c r="A1482" s="1" t="s">
        <v>1973</v>
      </c>
      <c r="B1482" s="2" cm="1">
        <f t="array" ref="B1482:D1482">DATEVALUE(VLOOKUP(A1482,Raw_Data!A1481:D3481,{2,3,4},0))</f>
        <v>45430</v>
      </c>
      <c r="C1482" s="2">
        <v>45433</v>
      </c>
      <c r="D1482" s="2">
        <v>45437</v>
      </c>
      <c r="E1482" s="1" t="s">
        <v>2588</v>
      </c>
      <c r="F1482" s="1" t="s">
        <v>53</v>
      </c>
      <c r="G1482" s="1" t="s">
        <v>54</v>
      </c>
      <c r="H1482" s="1" t="s">
        <v>42</v>
      </c>
      <c r="I1482" s="1" t="s">
        <v>122</v>
      </c>
      <c r="J1482" s="1">
        <v>0</v>
      </c>
      <c r="K1482" s="1">
        <v>500</v>
      </c>
      <c r="L1482" s="1">
        <f t="shared" si="209"/>
        <v>0</v>
      </c>
      <c r="M1482" s="1" t="s">
        <v>29</v>
      </c>
      <c r="N1482" s="1" t="s">
        <v>30</v>
      </c>
      <c r="O1482" s="1" t="s">
        <v>44</v>
      </c>
      <c r="P1482" s="1" t="s">
        <v>85</v>
      </c>
      <c r="Q1482" s="1" t="s">
        <v>33</v>
      </c>
      <c r="R1482" s="1" t="s">
        <v>2620</v>
      </c>
      <c r="S1482" s="1" t="s">
        <v>2620</v>
      </c>
      <c r="T1482" s="1">
        <v>4</v>
      </c>
      <c r="U1482" s="1" t="str">
        <f t="shared" si="207"/>
        <v>Keep</v>
      </c>
      <c r="V1482" s="1" t="str">
        <f t="shared" si="210"/>
        <v>Fix</v>
      </c>
      <c r="W1482" s="1" t="str">
        <f>IF(Raw_Data!K1482=0,"Missing","Valid")</f>
        <v>Valid</v>
      </c>
      <c r="X1482" s="3" t="str">
        <f t="shared" si="211"/>
        <v>OK</v>
      </c>
      <c r="Y1482" s="1" t="str">
        <f t="shared" si="212"/>
        <v>Ok</v>
      </c>
      <c r="Z1482" s="1" t="str">
        <f t="shared" si="213"/>
        <v>Ok</v>
      </c>
      <c r="AA1482" s="1">
        <f t="shared" si="208"/>
        <v>0</v>
      </c>
      <c r="AB1482" s="1" t="str">
        <f t="shared" si="214"/>
        <v>ok</v>
      </c>
      <c r="AC1482" s="1" t="str">
        <f t="shared" si="215"/>
        <v>Not Returned</v>
      </c>
    </row>
    <row r="1483" spans="1:29" x14ac:dyDescent="0.45">
      <c r="A1483" s="1" t="s">
        <v>1974</v>
      </c>
      <c r="B1483" s="2" cm="1">
        <f t="array" ref="B1483:D1483">DATEVALUE(VLOOKUP(A1483,Raw_Data!A1482:D3482,{2,3,4},0))</f>
        <v>45422</v>
      </c>
      <c r="C1483" s="2">
        <v>45423</v>
      </c>
      <c r="D1483" s="2">
        <v>45427</v>
      </c>
      <c r="E1483" s="1" t="s">
        <v>2530</v>
      </c>
      <c r="F1483" s="1" t="s">
        <v>2606</v>
      </c>
      <c r="G1483" s="1" t="s">
        <v>26</v>
      </c>
      <c r="H1483" s="1" t="s">
        <v>128</v>
      </c>
      <c r="I1483" s="1" t="s">
        <v>231</v>
      </c>
      <c r="J1483" s="1">
        <v>1</v>
      </c>
      <c r="K1483" s="1">
        <v>1000</v>
      </c>
      <c r="L1483" s="1">
        <f t="shared" si="209"/>
        <v>1000</v>
      </c>
      <c r="M1483" s="1" t="s">
        <v>56</v>
      </c>
      <c r="N1483" s="1" t="s">
        <v>93</v>
      </c>
      <c r="O1483" s="1" t="s">
        <v>64</v>
      </c>
      <c r="P1483" s="1" t="s">
        <v>58</v>
      </c>
      <c r="Q1483" s="1" t="s">
        <v>33</v>
      </c>
      <c r="R1483" s="1" t="s">
        <v>46</v>
      </c>
      <c r="S1483" s="1" t="s">
        <v>254</v>
      </c>
      <c r="T1483" s="1">
        <v>4</v>
      </c>
      <c r="U1483" s="1" t="str">
        <f t="shared" si="207"/>
        <v>Keep</v>
      </c>
      <c r="V1483" s="1" t="str">
        <f t="shared" si="210"/>
        <v>Ok</v>
      </c>
      <c r="W1483" s="1" t="str">
        <f>IF(Raw_Data!K1483=0,"Missing","Valid")</f>
        <v>Valid</v>
      </c>
      <c r="X1483" s="3" t="str">
        <f t="shared" si="211"/>
        <v>OK</v>
      </c>
      <c r="Y1483" s="1" t="str">
        <f t="shared" si="212"/>
        <v>Ok</v>
      </c>
      <c r="Z1483" s="1" t="str">
        <f t="shared" si="213"/>
        <v>Ok</v>
      </c>
      <c r="AA1483" s="1">
        <f t="shared" si="208"/>
        <v>1000</v>
      </c>
      <c r="AB1483" s="1" t="str">
        <f t="shared" si="214"/>
        <v>ok</v>
      </c>
      <c r="AC1483" s="1" t="str">
        <f t="shared" si="215"/>
        <v>Damaged</v>
      </c>
    </row>
    <row r="1484" spans="1:29" x14ac:dyDescent="0.45">
      <c r="A1484" s="1" t="s">
        <v>1975</v>
      </c>
      <c r="B1484" s="2" cm="1">
        <f t="array" ref="B1484:D1484">DATEVALUE(VLOOKUP(A1484,Raw_Data!A1483:D3483,{2,3,4},0))</f>
        <v>45312</v>
      </c>
      <c r="C1484" s="2">
        <v>45312</v>
      </c>
      <c r="D1484" s="2">
        <v>45315</v>
      </c>
      <c r="E1484" s="1" t="s">
        <v>2559</v>
      </c>
      <c r="F1484" s="1" t="s">
        <v>2607</v>
      </c>
      <c r="G1484" s="1" t="s">
        <v>41</v>
      </c>
      <c r="H1484" s="1" t="s">
        <v>27</v>
      </c>
      <c r="I1484" s="1" t="s">
        <v>28</v>
      </c>
      <c r="J1484" s="1">
        <v>-1</v>
      </c>
      <c r="K1484" s="1">
        <v>100</v>
      </c>
      <c r="L1484" s="1">
        <f t="shared" si="209"/>
        <v>-100</v>
      </c>
      <c r="M1484" s="1" t="s">
        <v>2619</v>
      </c>
      <c r="N1484" s="1" t="s">
        <v>57</v>
      </c>
      <c r="O1484" s="1" t="s">
        <v>79</v>
      </c>
      <c r="P1484" s="1" t="s">
        <v>85</v>
      </c>
      <c r="Q1484" s="1" t="s">
        <v>45</v>
      </c>
      <c r="R1484" s="1" t="s">
        <v>46</v>
      </c>
      <c r="S1484" s="1" t="s">
        <v>254</v>
      </c>
      <c r="T1484" s="1">
        <v>3</v>
      </c>
      <c r="U1484" s="1" t="str">
        <f t="shared" si="207"/>
        <v>Keep</v>
      </c>
      <c r="V1484" s="1" t="str">
        <f t="shared" si="210"/>
        <v>Fix</v>
      </c>
      <c r="W1484" s="1" t="str">
        <f>IF(Raw_Data!K1484=0,"Missing","Valid")</f>
        <v>Valid</v>
      </c>
      <c r="X1484" s="3" t="str">
        <f t="shared" si="211"/>
        <v>OK</v>
      </c>
      <c r="Y1484" s="1" t="str">
        <f t="shared" si="212"/>
        <v>Ok</v>
      </c>
      <c r="Z1484" s="1" t="str">
        <f t="shared" si="213"/>
        <v>Ok</v>
      </c>
      <c r="AA1484" s="1">
        <f t="shared" si="208"/>
        <v>-100</v>
      </c>
      <c r="AB1484" s="1" t="str">
        <f t="shared" si="214"/>
        <v>ok</v>
      </c>
      <c r="AC1484" s="1" t="str">
        <f t="shared" si="215"/>
        <v>Damaged</v>
      </c>
    </row>
    <row r="1485" spans="1:29" x14ac:dyDescent="0.45">
      <c r="A1485" s="1" t="s">
        <v>1976</v>
      </c>
      <c r="B1485" s="2" cm="1">
        <f t="array" ref="B1485:D1485">DATEVALUE(VLOOKUP(A1485,Raw_Data!A1484:D3484,{2,3,4},0))</f>
        <v>45452</v>
      </c>
      <c r="C1485" s="2">
        <v>45452</v>
      </c>
      <c r="D1485" s="2">
        <v>45451</v>
      </c>
      <c r="E1485" s="1" t="s">
        <v>2535</v>
      </c>
      <c r="F1485" s="1" t="s">
        <v>2609</v>
      </c>
      <c r="G1485" s="1" t="s">
        <v>116</v>
      </c>
      <c r="H1485" s="1" t="s">
        <v>128</v>
      </c>
      <c r="I1485" s="1" t="s">
        <v>231</v>
      </c>
      <c r="J1485" s="1">
        <v>3</v>
      </c>
      <c r="K1485" s="1">
        <v>0</v>
      </c>
      <c r="L1485" s="1">
        <f t="shared" si="209"/>
        <v>0</v>
      </c>
      <c r="M1485" s="1" t="s">
        <v>56</v>
      </c>
      <c r="N1485" s="1" t="s">
        <v>57</v>
      </c>
      <c r="O1485" s="1" t="s">
        <v>64</v>
      </c>
      <c r="P1485" s="1" t="s">
        <v>85</v>
      </c>
      <c r="Q1485" s="1" t="s">
        <v>45</v>
      </c>
      <c r="R1485" s="1" t="s">
        <v>46</v>
      </c>
      <c r="S1485" s="1" t="s">
        <v>245</v>
      </c>
      <c r="T1485" s="1">
        <v>-1</v>
      </c>
      <c r="U1485" s="1" t="str">
        <f t="shared" si="207"/>
        <v>Keep</v>
      </c>
      <c r="V1485" s="1" t="str">
        <f t="shared" si="210"/>
        <v>Ok</v>
      </c>
      <c r="W1485" s="1" t="str">
        <f>IF(Raw_Data!K1485=0,"Missing","Valid")</f>
        <v>Missing</v>
      </c>
      <c r="X1485" s="3" t="str">
        <f t="shared" si="211"/>
        <v>Delivery Before Order</v>
      </c>
      <c r="Y1485" s="1" t="str">
        <f t="shared" si="212"/>
        <v>Fix</v>
      </c>
      <c r="Z1485" s="1" t="str">
        <f t="shared" si="213"/>
        <v>Ok</v>
      </c>
      <c r="AA1485" s="1">
        <f t="shared" si="208"/>
        <v>0</v>
      </c>
      <c r="AB1485" s="1" t="str">
        <f t="shared" si="214"/>
        <v>ok</v>
      </c>
      <c r="AC1485" s="1" t="str">
        <f t="shared" si="215"/>
        <v>Wrong Item</v>
      </c>
    </row>
    <row r="1486" spans="1:29" x14ac:dyDescent="0.45">
      <c r="A1486" s="1" t="s">
        <v>1977</v>
      </c>
      <c r="B1486" s="2" cm="1">
        <f t="array" ref="B1486:D1486">DATEVALUE(VLOOKUP(A1486,Raw_Data!A1485:D3485,{2,3,4},0))</f>
        <v>45548</v>
      </c>
      <c r="C1486" s="2">
        <v>45547</v>
      </c>
      <c r="D1486" s="2">
        <v>45548</v>
      </c>
      <c r="E1486" s="1" t="s">
        <v>2538</v>
      </c>
      <c r="F1486" s="1" t="s">
        <v>69</v>
      </c>
      <c r="G1486" s="1" t="s">
        <v>70</v>
      </c>
      <c r="H1486" s="1" t="s">
        <v>71</v>
      </c>
      <c r="I1486" s="1" t="s">
        <v>92</v>
      </c>
      <c r="J1486" s="1">
        <v>1</v>
      </c>
      <c r="K1486" s="1">
        <v>100</v>
      </c>
      <c r="L1486" s="1">
        <f t="shared" si="209"/>
        <v>100</v>
      </c>
      <c r="M1486" s="1" t="s">
        <v>56</v>
      </c>
      <c r="N1486" s="1" t="s">
        <v>57</v>
      </c>
      <c r="O1486" s="1" t="s">
        <v>79</v>
      </c>
      <c r="P1486" s="1" t="s">
        <v>58</v>
      </c>
      <c r="Q1486" s="1" t="s">
        <v>45</v>
      </c>
      <c r="R1486" s="1" t="s">
        <v>34</v>
      </c>
      <c r="S1486" s="1" t="s">
        <v>2620</v>
      </c>
      <c r="T1486" s="1">
        <v>1</v>
      </c>
      <c r="U1486" s="1" t="str">
        <f t="shared" si="207"/>
        <v>Keep</v>
      </c>
      <c r="V1486" s="1" t="str">
        <f t="shared" si="210"/>
        <v>Ok</v>
      </c>
      <c r="W1486" s="1" t="str">
        <f>IF(Raw_Data!K1486=0,"Missing","Valid")</f>
        <v>Valid</v>
      </c>
      <c r="X1486" s="3" t="str">
        <f t="shared" si="211"/>
        <v>Dispatch Error</v>
      </c>
      <c r="Y1486" s="1" t="str">
        <f t="shared" si="212"/>
        <v>Ok</v>
      </c>
      <c r="Z1486" s="1" t="str">
        <f t="shared" si="213"/>
        <v>Ok</v>
      </c>
      <c r="AA1486" s="1">
        <f t="shared" si="208"/>
        <v>100</v>
      </c>
      <c r="AB1486" s="1" t="str">
        <f t="shared" si="214"/>
        <v>ok</v>
      </c>
      <c r="AC1486" s="1" t="str">
        <f t="shared" si="215"/>
        <v>Not Returned</v>
      </c>
    </row>
    <row r="1487" spans="1:29" x14ac:dyDescent="0.45">
      <c r="A1487" s="1" t="s">
        <v>1978</v>
      </c>
      <c r="B1487" s="2" cm="1">
        <f t="array" ref="B1487:D1487">DATEVALUE(VLOOKUP(A1487,Raw_Data!A1486:D3486,{2,3,4},0))</f>
        <v>45423</v>
      </c>
      <c r="C1487" s="2">
        <v>45423</v>
      </c>
      <c r="D1487" s="2">
        <v>45422</v>
      </c>
      <c r="E1487" s="1" t="s">
        <v>2530</v>
      </c>
      <c r="F1487" s="1" t="s">
        <v>168</v>
      </c>
      <c r="G1487" s="1" t="s">
        <v>41</v>
      </c>
      <c r="H1487" s="1" t="s">
        <v>128</v>
      </c>
      <c r="I1487" s="1" t="s">
        <v>129</v>
      </c>
      <c r="J1487" s="1">
        <v>-1</v>
      </c>
      <c r="K1487" s="1">
        <v>1000</v>
      </c>
      <c r="L1487" s="1">
        <f t="shared" si="209"/>
        <v>-1000</v>
      </c>
      <c r="M1487" s="1" t="s">
        <v>56</v>
      </c>
      <c r="N1487" s="1" t="s">
        <v>93</v>
      </c>
      <c r="O1487" s="1" t="s">
        <v>31</v>
      </c>
      <c r="P1487" s="1" t="s">
        <v>58</v>
      </c>
      <c r="Q1487" s="1" t="s">
        <v>33</v>
      </c>
      <c r="R1487" s="1" t="s">
        <v>34</v>
      </c>
      <c r="S1487" s="1" t="s">
        <v>2620</v>
      </c>
      <c r="T1487" s="1">
        <v>-1</v>
      </c>
      <c r="U1487" s="1" t="str">
        <f t="shared" si="207"/>
        <v>Keep</v>
      </c>
      <c r="V1487" s="1" t="str">
        <f t="shared" si="210"/>
        <v>Fix</v>
      </c>
      <c r="W1487" s="1" t="str">
        <f>IF(Raw_Data!K1487=0,"Missing","Valid")</f>
        <v>Valid</v>
      </c>
      <c r="X1487" s="3" t="str">
        <f t="shared" si="211"/>
        <v>Delivery Before Order</v>
      </c>
      <c r="Y1487" s="1" t="str">
        <f t="shared" si="212"/>
        <v>Ok</v>
      </c>
      <c r="Z1487" s="1" t="str">
        <f t="shared" si="213"/>
        <v>Ok</v>
      </c>
      <c r="AA1487" s="1">
        <f t="shared" si="208"/>
        <v>-1000</v>
      </c>
      <c r="AB1487" s="1" t="str">
        <f t="shared" si="214"/>
        <v>ok</v>
      </c>
      <c r="AC1487" s="1" t="str">
        <f t="shared" si="215"/>
        <v>Not Returned</v>
      </c>
    </row>
    <row r="1488" spans="1:29" x14ac:dyDescent="0.45">
      <c r="A1488" s="1" t="s">
        <v>1979</v>
      </c>
      <c r="B1488" s="2" cm="1">
        <f t="array" ref="B1488:D1488">DATEVALUE(VLOOKUP(A1488,Raw_Data!A1487:D3487,{2,3,4},0))</f>
        <v>45609</v>
      </c>
      <c r="C1488" s="2">
        <v>45610</v>
      </c>
      <c r="D1488" s="2">
        <v>45610</v>
      </c>
      <c r="E1488" s="1" t="s">
        <v>2555</v>
      </c>
      <c r="F1488" s="1" t="s">
        <v>2608</v>
      </c>
      <c r="G1488" s="1" t="s">
        <v>41</v>
      </c>
      <c r="H1488" s="1" t="s">
        <v>71</v>
      </c>
      <c r="I1488" s="1" t="s">
        <v>72</v>
      </c>
      <c r="J1488" s="1">
        <v>2</v>
      </c>
      <c r="K1488" s="1">
        <v>1000</v>
      </c>
      <c r="L1488" s="1">
        <f t="shared" si="209"/>
        <v>2000</v>
      </c>
      <c r="M1488" s="1" t="s">
        <v>29</v>
      </c>
      <c r="N1488" s="1" t="s">
        <v>30</v>
      </c>
      <c r="O1488" s="1" t="s">
        <v>44</v>
      </c>
      <c r="P1488" s="1" t="s">
        <v>58</v>
      </c>
      <c r="Q1488" s="1" t="s">
        <v>45</v>
      </c>
      <c r="R1488" s="1" t="s">
        <v>34</v>
      </c>
      <c r="S1488" s="1" t="s">
        <v>2620</v>
      </c>
      <c r="T1488" s="1">
        <v>0</v>
      </c>
      <c r="U1488" s="1" t="str">
        <f t="shared" si="207"/>
        <v>Keep</v>
      </c>
      <c r="V1488" s="1" t="str">
        <f t="shared" si="210"/>
        <v>Ok</v>
      </c>
      <c r="W1488" s="1" t="str">
        <f>IF(Raw_Data!K1488=0,"Missing","Valid")</f>
        <v>Valid</v>
      </c>
      <c r="X1488" s="3" t="str">
        <f t="shared" si="211"/>
        <v>OK</v>
      </c>
      <c r="Y1488" s="1" t="str">
        <f t="shared" si="212"/>
        <v>Ok</v>
      </c>
      <c r="Z1488" s="1" t="str">
        <f t="shared" si="213"/>
        <v>Ok</v>
      </c>
      <c r="AA1488" s="1">
        <f t="shared" si="208"/>
        <v>2000</v>
      </c>
      <c r="AB1488" s="1" t="str">
        <f t="shared" si="214"/>
        <v>ok</v>
      </c>
      <c r="AC1488" s="1" t="str">
        <f t="shared" si="215"/>
        <v>Not Returned</v>
      </c>
    </row>
    <row r="1489" spans="1:29" x14ac:dyDescent="0.45">
      <c r="A1489" s="1" t="s">
        <v>1980</v>
      </c>
      <c r="B1489" s="2" cm="1">
        <f t="array" ref="B1489:D1489">DATEVALUE(VLOOKUP(A1489,Raw_Data!A1488:D3488,{2,3,4},0))</f>
        <v>45497</v>
      </c>
      <c r="C1489" s="2">
        <v>45497</v>
      </c>
      <c r="D1489" s="2">
        <v>45499</v>
      </c>
      <c r="E1489" s="1" t="s">
        <v>2603</v>
      </c>
      <c r="F1489" s="1" t="s">
        <v>2608</v>
      </c>
      <c r="G1489" s="1" t="s">
        <v>41</v>
      </c>
      <c r="H1489" s="1" t="s">
        <v>71</v>
      </c>
      <c r="I1489" s="1" t="s">
        <v>72</v>
      </c>
      <c r="J1489" s="1">
        <v>2</v>
      </c>
      <c r="K1489" s="1">
        <v>0</v>
      </c>
      <c r="L1489" s="1">
        <f t="shared" si="209"/>
        <v>0</v>
      </c>
      <c r="M1489" s="1" t="s">
        <v>29</v>
      </c>
      <c r="N1489" s="1" t="s">
        <v>57</v>
      </c>
      <c r="O1489" s="1" t="s">
        <v>31</v>
      </c>
      <c r="P1489" s="1" t="s">
        <v>58</v>
      </c>
      <c r="Q1489" s="1" t="s">
        <v>45</v>
      </c>
      <c r="R1489" s="1" t="s">
        <v>34</v>
      </c>
      <c r="S1489" s="1" t="s">
        <v>2620</v>
      </c>
      <c r="T1489" s="1">
        <v>2</v>
      </c>
      <c r="U1489" s="1" t="str">
        <f t="shared" si="207"/>
        <v>Keep</v>
      </c>
      <c r="V1489" s="1" t="str">
        <f t="shared" si="210"/>
        <v>Ok</v>
      </c>
      <c r="W1489" s="1" t="str">
        <f>IF(Raw_Data!K1489=0,"Missing","Valid")</f>
        <v>Missing</v>
      </c>
      <c r="X1489" s="3" t="str">
        <f t="shared" si="211"/>
        <v>OK</v>
      </c>
      <c r="Y1489" s="1" t="str">
        <f t="shared" si="212"/>
        <v>Fix</v>
      </c>
      <c r="Z1489" s="1" t="str">
        <f t="shared" si="213"/>
        <v>Ok</v>
      </c>
      <c r="AA1489" s="1">
        <f t="shared" si="208"/>
        <v>0</v>
      </c>
      <c r="AB1489" s="1" t="str">
        <f t="shared" si="214"/>
        <v>ok</v>
      </c>
      <c r="AC1489" s="1" t="str">
        <f t="shared" si="215"/>
        <v>Not Returned</v>
      </c>
    </row>
    <row r="1490" spans="1:29" x14ac:dyDescent="0.45">
      <c r="A1490" s="1" t="s">
        <v>1981</v>
      </c>
      <c r="B1490" s="2" cm="1">
        <f t="array" ref="B1490:D1490">DATEVALUE(VLOOKUP(A1490,Raw_Data!A1489:D3489,{2,3,4},0))</f>
        <v>45352</v>
      </c>
      <c r="C1490" s="2">
        <v>45350</v>
      </c>
      <c r="D1490" s="2">
        <v>45357</v>
      </c>
      <c r="E1490" s="1" t="s">
        <v>2527</v>
      </c>
      <c r="F1490" s="1" t="s">
        <v>2609</v>
      </c>
      <c r="G1490" s="1" t="s">
        <v>116</v>
      </c>
      <c r="H1490" s="1" t="s">
        <v>27</v>
      </c>
      <c r="I1490" s="1" t="s">
        <v>28</v>
      </c>
      <c r="J1490" s="1">
        <v>0</v>
      </c>
      <c r="K1490" s="1">
        <v>2000</v>
      </c>
      <c r="L1490" s="1">
        <f t="shared" si="209"/>
        <v>0</v>
      </c>
      <c r="M1490" s="1" t="s">
        <v>29</v>
      </c>
      <c r="N1490" s="1" t="s">
        <v>30</v>
      </c>
      <c r="O1490" s="1" t="s">
        <v>31</v>
      </c>
      <c r="P1490" s="1" t="s">
        <v>32</v>
      </c>
      <c r="Q1490" s="1" t="s">
        <v>45</v>
      </c>
      <c r="R1490" s="1" t="s">
        <v>34</v>
      </c>
      <c r="S1490" s="1" t="s">
        <v>2620</v>
      </c>
      <c r="T1490" s="1">
        <v>7</v>
      </c>
      <c r="U1490" s="1" t="str">
        <f t="shared" si="207"/>
        <v>Keep</v>
      </c>
      <c r="V1490" s="1" t="str">
        <f t="shared" si="210"/>
        <v>Fix</v>
      </c>
      <c r="W1490" s="1" t="str">
        <f>IF(Raw_Data!K1490=0,"Missing","Valid")</f>
        <v>Valid</v>
      </c>
      <c r="X1490" s="3" t="str">
        <f t="shared" si="211"/>
        <v>Dispatch Error</v>
      </c>
      <c r="Y1490" s="1" t="str">
        <f t="shared" si="212"/>
        <v>Ok</v>
      </c>
      <c r="Z1490" s="1" t="str">
        <f t="shared" si="213"/>
        <v>Ok</v>
      </c>
      <c r="AA1490" s="1">
        <f t="shared" si="208"/>
        <v>0</v>
      </c>
      <c r="AB1490" s="1" t="str">
        <f t="shared" si="214"/>
        <v>ok</v>
      </c>
      <c r="AC1490" s="1" t="str">
        <f t="shared" si="215"/>
        <v>Not Returned</v>
      </c>
    </row>
    <row r="1491" spans="1:29" x14ac:dyDescent="0.45">
      <c r="A1491" s="1" t="s">
        <v>1982</v>
      </c>
      <c r="B1491" s="2" cm="1">
        <f t="array" ref="B1491:D1491">DATEVALUE(VLOOKUP(A1491,Raw_Data!A1490:D3490,{2,3,4},0))</f>
        <v>45524</v>
      </c>
      <c r="C1491" s="2">
        <v>45527</v>
      </c>
      <c r="D1491" s="2">
        <v>45527</v>
      </c>
      <c r="E1491" s="1" t="s">
        <v>2557</v>
      </c>
      <c r="F1491" s="1" t="s">
        <v>147</v>
      </c>
      <c r="G1491" s="1" t="s">
        <v>147</v>
      </c>
      <c r="H1491" s="1" t="s">
        <v>27</v>
      </c>
      <c r="I1491" s="1" t="s">
        <v>84</v>
      </c>
      <c r="J1491" s="1">
        <v>3</v>
      </c>
      <c r="K1491" s="1">
        <v>1000</v>
      </c>
      <c r="L1491" s="1">
        <f t="shared" si="209"/>
        <v>3000</v>
      </c>
      <c r="M1491" s="1" t="s">
        <v>56</v>
      </c>
      <c r="N1491" s="1" t="s">
        <v>57</v>
      </c>
      <c r="O1491" s="1" t="s">
        <v>31</v>
      </c>
      <c r="P1491" s="1" t="s">
        <v>58</v>
      </c>
      <c r="Q1491" s="1" t="s">
        <v>33</v>
      </c>
      <c r="R1491" s="1" t="s">
        <v>46</v>
      </c>
      <c r="S1491" s="1" t="s">
        <v>254</v>
      </c>
      <c r="T1491" s="1">
        <v>0</v>
      </c>
      <c r="U1491" s="1" t="str">
        <f t="shared" si="207"/>
        <v>Keep</v>
      </c>
      <c r="V1491" s="1" t="str">
        <f t="shared" si="210"/>
        <v>Ok</v>
      </c>
      <c r="W1491" s="1" t="str">
        <f>IF(Raw_Data!K1491=0,"Missing","Valid")</f>
        <v>Valid</v>
      </c>
      <c r="X1491" s="3" t="str">
        <f t="shared" si="211"/>
        <v>OK</v>
      </c>
      <c r="Y1491" s="1" t="str">
        <f t="shared" si="212"/>
        <v>Ok</v>
      </c>
      <c r="Z1491" s="1" t="str">
        <f t="shared" si="213"/>
        <v>Ok</v>
      </c>
      <c r="AA1491" s="1">
        <f t="shared" si="208"/>
        <v>3000</v>
      </c>
      <c r="AB1491" s="1" t="str">
        <f t="shared" si="214"/>
        <v>ok</v>
      </c>
      <c r="AC1491" s="1" t="str">
        <f t="shared" si="215"/>
        <v>Damaged</v>
      </c>
    </row>
    <row r="1492" spans="1:29" x14ac:dyDescent="0.45">
      <c r="A1492" s="1" t="s">
        <v>1983</v>
      </c>
      <c r="B1492" s="2" cm="1">
        <f t="array" ref="B1492:D1492">DATEVALUE(VLOOKUP(A1492,Raw_Data!A1491:D3491,{2,3,4},0))</f>
        <v>45653</v>
      </c>
      <c r="C1492" s="2">
        <v>45654</v>
      </c>
      <c r="D1492" s="2">
        <v>45661</v>
      </c>
      <c r="E1492" s="1" t="s">
        <v>2534</v>
      </c>
      <c r="F1492" s="1" t="s">
        <v>168</v>
      </c>
      <c r="G1492" s="1" t="s">
        <v>41</v>
      </c>
      <c r="H1492" s="1" t="s">
        <v>71</v>
      </c>
      <c r="I1492" s="1" t="s">
        <v>92</v>
      </c>
      <c r="J1492" s="1">
        <v>0</v>
      </c>
      <c r="K1492" s="1">
        <v>100</v>
      </c>
      <c r="L1492" s="1">
        <f t="shared" si="209"/>
        <v>0</v>
      </c>
      <c r="M1492" s="1" t="s">
        <v>29</v>
      </c>
      <c r="N1492" s="1" t="s">
        <v>93</v>
      </c>
      <c r="O1492" s="1" t="s">
        <v>31</v>
      </c>
      <c r="P1492" s="1" t="s">
        <v>58</v>
      </c>
      <c r="Q1492" s="1" t="s">
        <v>33</v>
      </c>
      <c r="R1492" s="1" t="s">
        <v>34</v>
      </c>
      <c r="S1492" s="1" t="s">
        <v>2620</v>
      </c>
      <c r="T1492" s="1">
        <v>7</v>
      </c>
      <c r="U1492" s="1" t="str">
        <f t="shared" si="207"/>
        <v>Keep</v>
      </c>
      <c r="V1492" s="1" t="str">
        <f t="shared" si="210"/>
        <v>Fix</v>
      </c>
      <c r="W1492" s="1" t="str">
        <f>IF(Raw_Data!K1492=0,"Missing","Valid")</f>
        <v>Valid</v>
      </c>
      <c r="X1492" s="3" t="str">
        <f t="shared" si="211"/>
        <v>OK</v>
      </c>
      <c r="Y1492" s="1" t="str">
        <f t="shared" si="212"/>
        <v>Ok</v>
      </c>
      <c r="Z1492" s="1" t="str">
        <f t="shared" si="213"/>
        <v>Ok</v>
      </c>
      <c r="AA1492" s="1">
        <f t="shared" si="208"/>
        <v>0</v>
      </c>
      <c r="AB1492" s="1" t="str">
        <f t="shared" si="214"/>
        <v>ok</v>
      </c>
      <c r="AC1492" s="1" t="str">
        <f t="shared" si="215"/>
        <v>Not Returned</v>
      </c>
    </row>
    <row r="1493" spans="1:29" x14ac:dyDescent="0.45">
      <c r="A1493" s="1" t="s">
        <v>1984</v>
      </c>
      <c r="B1493" s="2" cm="1">
        <f t="array" ref="B1493:D1493">DATEVALUE(VLOOKUP(A1493,Raw_Data!A1492:D3492,{2,3,4},0))</f>
        <v>45508</v>
      </c>
      <c r="C1493" s="2">
        <v>45508</v>
      </c>
      <c r="D1493" s="2">
        <v>45508</v>
      </c>
      <c r="E1493" s="1" t="s">
        <v>2568</v>
      </c>
      <c r="F1493" s="1" t="s">
        <v>69</v>
      </c>
      <c r="G1493" s="1" t="s">
        <v>70</v>
      </c>
      <c r="H1493" s="1" t="s">
        <v>42</v>
      </c>
      <c r="I1493" s="1" t="s">
        <v>43</v>
      </c>
      <c r="J1493" s="1">
        <v>3</v>
      </c>
      <c r="K1493" s="1">
        <v>1000</v>
      </c>
      <c r="L1493" s="1">
        <f t="shared" si="209"/>
        <v>3000</v>
      </c>
      <c r="M1493" s="1" t="s">
        <v>63</v>
      </c>
      <c r="N1493" s="1" t="s">
        <v>57</v>
      </c>
      <c r="O1493" s="1" t="s">
        <v>64</v>
      </c>
      <c r="P1493" s="1" t="s">
        <v>58</v>
      </c>
      <c r="Q1493" s="1" t="s">
        <v>45</v>
      </c>
      <c r="R1493" s="1" t="s">
        <v>46</v>
      </c>
      <c r="S1493" s="1" t="s">
        <v>47</v>
      </c>
      <c r="T1493" s="1">
        <v>0</v>
      </c>
      <c r="U1493" s="1" t="str">
        <f t="shared" si="207"/>
        <v>Keep</v>
      </c>
      <c r="V1493" s="1" t="str">
        <f t="shared" si="210"/>
        <v>Ok</v>
      </c>
      <c r="W1493" s="1" t="str">
        <f>IF(Raw_Data!K1493=0,"Missing","Valid")</f>
        <v>Valid</v>
      </c>
      <c r="X1493" s="3" t="str">
        <f t="shared" si="211"/>
        <v>OK</v>
      </c>
      <c r="Y1493" s="1" t="str">
        <f t="shared" si="212"/>
        <v>Ok</v>
      </c>
      <c r="Z1493" s="1" t="str">
        <f t="shared" si="213"/>
        <v>Ok</v>
      </c>
      <c r="AA1493" s="1">
        <f t="shared" si="208"/>
        <v>3000</v>
      </c>
      <c r="AB1493" s="1" t="str">
        <f t="shared" si="214"/>
        <v>ok</v>
      </c>
      <c r="AC1493" s="1" t="str">
        <f t="shared" si="215"/>
        <v>Late Delivery</v>
      </c>
    </row>
    <row r="1494" spans="1:29" x14ac:dyDescent="0.45">
      <c r="A1494" s="1" t="s">
        <v>1985</v>
      </c>
      <c r="B1494" s="2" cm="1">
        <f t="array" ref="B1494:D1494">DATEVALUE(VLOOKUP(A1494,Raw_Data!A1493:D3493,{2,3,4},0))</f>
        <v>45303</v>
      </c>
      <c r="C1494" s="2">
        <v>45303</v>
      </c>
      <c r="D1494" s="2">
        <v>45307</v>
      </c>
      <c r="E1494" s="1" t="s">
        <v>2531</v>
      </c>
      <c r="F1494" s="1" t="s">
        <v>147</v>
      </c>
      <c r="G1494" s="1" t="s">
        <v>147</v>
      </c>
      <c r="H1494" s="1" t="s">
        <v>128</v>
      </c>
      <c r="I1494" s="1" t="s">
        <v>129</v>
      </c>
      <c r="J1494" s="1">
        <v>1</v>
      </c>
      <c r="K1494" s="1">
        <v>500</v>
      </c>
      <c r="L1494" s="1">
        <f t="shared" si="209"/>
        <v>500</v>
      </c>
      <c r="M1494" s="1" t="s">
        <v>2619</v>
      </c>
      <c r="N1494" s="1" t="s">
        <v>93</v>
      </c>
      <c r="O1494" s="1" t="s">
        <v>31</v>
      </c>
      <c r="P1494" s="1" t="s">
        <v>32</v>
      </c>
      <c r="Q1494" s="1" t="s">
        <v>33</v>
      </c>
      <c r="R1494" s="1" t="s">
        <v>2620</v>
      </c>
      <c r="S1494" s="1" t="s">
        <v>2620</v>
      </c>
      <c r="T1494" s="1">
        <v>4</v>
      </c>
      <c r="U1494" s="1" t="str">
        <f t="shared" si="207"/>
        <v>Keep</v>
      </c>
      <c r="V1494" s="1" t="str">
        <f t="shared" si="210"/>
        <v>Ok</v>
      </c>
      <c r="W1494" s="1" t="str">
        <f>IF(Raw_Data!K1494=0,"Missing","Valid")</f>
        <v>Valid</v>
      </c>
      <c r="X1494" s="3" t="str">
        <f t="shared" si="211"/>
        <v>OK</v>
      </c>
      <c r="Y1494" s="1" t="str">
        <f t="shared" si="212"/>
        <v>Ok</v>
      </c>
      <c r="Z1494" s="1" t="str">
        <f t="shared" si="213"/>
        <v>Ok</v>
      </c>
      <c r="AA1494" s="1">
        <f t="shared" si="208"/>
        <v>500</v>
      </c>
      <c r="AB1494" s="1" t="str">
        <f t="shared" si="214"/>
        <v>ok</v>
      </c>
      <c r="AC1494" s="1" t="str">
        <f t="shared" si="215"/>
        <v>Not Returned</v>
      </c>
    </row>
    <row r="1495" spans="1:29" x14ac:dyDescent="0.45">
      <c r="A1495" s="1" t="s">
        <v>1986</v>
      </c>
      <c r="B1495" s="2" cm="1">
        <f t="array" ref="B1495:D1495">DATEVALUE(VLOOKUP(A1495,Raw_Data!A1494:D3494,{2,3,4},0))</f>
        <v>45405</v>
      </c>
      <c r="C1495" s="2">
        <v>45406</v>
      </c>
      <c r="D1495" s="2">
        <v>45405</v>
      </c>
      <c r="E1495" s="1" t="s">
        <v>2542</v>
      </c>
      <c r="F1495" s="1" t="s">
        <v>168</v>
      </c>
      <c r="G1495" s="1" t="s">
        <v>41</v>
      </c>
      <c r="H1495" s="1" t="s">
        <v>71</v>
      </c>
      <c r="I1495" s="1" t="s">
        <v>92</v>
      </c>
      <c r="J1495" s="1">
        <v>0</v>
      </c>
      <c r="K1495" s="1">
        <v>0</v>
      </c>
      <c r="L1495" s="1">
        <f t="shared" si="209"/>
        <v>0</v>
      </c>
      <c r="M1495" s="1" t="s">
        <v>29</v>
      </c>
      <c r="N1495" s="1" t="s">
        <v>57</v>
      </c>
      <c r="O1495" s="1" t="s">
        <v>31</v>
      </c>
      <c r="P1495" s="1" t="s">
        <v>32</v>
      </c>
      <c r="Q1495" s="1" t="s">
        <v>33</v>
      </c>
      <c r="R1495" s="1" t="s">
        <v>2620</v>
      </c>
      <c r="S1495" s="1" t="s">
        <v>2620</v>
      </c>
      <c r="T1495" s="1">
        <v>-1</v>
      </c>
      <c r="U1495" s="1" t="str">
        <f t="shared" si="207"/>
        <v>Keep</v>
      </c>
      <c r="V1495" s="1" t="str">
        <f t="shared" si="210"/>
        <v>Fix</v>
      </c>
      <c r="W1495" s="1" t="str">
        <f>IF(Raw_Data!K1495=0,"Missing","Valid")</f>
        <v>Missing</v>
      </c>
      <c r="X1495" s="3" t="str">
        <f t="shared" si="211"/>
        <v>Delivery Before Dispatch</v>
      </c>
      <c r="Y1495" s="1" t="str">
        <f t="shared" si="212"/>
        <v>Fix</v>
      </c>
      <c r="Z1495" s="1" t="str">
        <f t="shared" si="213"/>
        <v>Ok</v>
      </c>
      <c r="AA1495" s="1">
        <f t="shared" si="208"/>
        <v>0</v>
      </c>
      <c r="AB1495" s="1" t="str">
        <f t="shared" si="214"/>
        <v>ok</v>
      </c>
      <c r="AC1495" s="1" t="str">
        <f t="shared" si="215"/>
        <v>Not Returned</v>
      </c>
    </row>
    <row r="1496" spans="1:29" x14ac:dyDescent="0.45">
      <c r="A1496" s="1" t="s">
        <v>1987</v>
      </c>
      <c r="B1496" s="2" cm="1">
        <f t="array" ref="B1496:D1496">DATEVALUE(VLOOKUP(A1496,Raw_Data!A1495:D3495,{2,3,4},0))</f>
        <v>45531</v>
      </c>
      <c r="C1496" s="2">
        <v>45532</v>
      </c>
      <c r="D1496" s="2">
        <v>45534</v>
      </c>
      <c r="E1496" s="1" t="s">
        <v>2529</v>
      </c>
      <c r="F1496" s="1" t="s">
        <v>2606</v>
      </c>
      <c r="G1496" s="1" t="s">
        <v>26</v>
      </c>
      <c r="H1496" s="1" t="s">
        <v>71</v>
      </c>
      <c r="I1496" s="1" t="s">
        <v>117</v>
      </c>
      <c r="J1496" s="1">
        <v>0</v>
      </c>
      <c r="K1496" s="1">
        <v>0</v>
      </c>
      <c r="L1496" s="1">
        <f t="shared" si="209"/>
        <v>0</v>
      </c>
      <c r="M1496" s="1" t="s">
        <v>56</v>
      </c>
      <c r="N1496" s="1" t="s">
        <v>57</v>
      </c>
      <c r="O1496" s="1" t="s">
        <v>31</v>
      </c>
      <c r="P1496" s="1" t="s">
        <v>85</v>
      </c>
      <c r="Q1496" s="1" t="s">
        <v>33</v>
      </c>
      <c r="R1496" s="1" t="s">
        <v>46</v>
      </c>
      <c r="S1496" s="1" t="s">
        <v>245</v>
      </c>
      <c r="T1496" s="1">
        <v>2</v>
      </c>
      <c r="U1496" s="1" t="str">
        <f t="shared" si="207"/>
        <v>Keep</v>
      </c>
      <c r="V1496" s="1" t="str">
        <f t="shared" si="210"/>
        <v>Fix</v>
      </c>
      <c r="W1496" s="1" t="str">
        <f>IF(Raw_Data!K1496=0,"Missing","Valid")</f>
        <v>Missing</v>
      </c>
      <c r="X1496" s="3" t="str">
        <f t="shared" si="211"/>
        <v>OK</v>
      </c>
      <c r="Y1496" s="1" t="str">
        <f t="shared" si="212"/>
        <v>Fix</v>
      </c>
      <c r="Z1496" s="1" t="str">
        <f t="shared" si="213"/>
        <v>Ok</v>
      </c>
      <c r="AA1496" s="1">
        <f t="shared" si="208"/>
        <v>0</v>
      </c>
      <c r="AB1496" s="1" t="str">
        <f t="shared" si="214"/>
        <v>ok</v>
      </c>
      <c r="AC1496" s="1" t="str">
        <f t="shared" si="215"/>
        <v>Wrong Item</v>
      </c>
    </row>
    <row r="1497" spans="1:29" x14ac:dyDescent="0.45">
      <c r="A1497" s="1" t="s">
        <v>1988</v>
      </c>
      <c r="B1497" s="2" cm="1">
        <f t="array" ref="B1497:D1497">DATEVALUE(VLOOKUP(A1497,Raw_Data!A1496:D3496,{2,3,4},0))</f>
        <v>45618</v>
      </c>
      <c r="C1497" s="2">
        <v>45618</v>
      </c>
      <c r="D1497" s="2">
        <v>45623</v>
      </c>
      <c r="E1497" s="1" t="s">
        <v>2530</v>
      </c>
      <c r="F1497" s="1" t="s">
        <v>168</v>
      </c>
      <c r="G1497" s="1" t="s">
        <v>41</v>
      </c>
      <c r="H1497" s="1" t="s">
        <v>42</v>
      </c>
      <c r="I1497" s="1" t="s">
        <v>122</v>
      </c>
      <c r="J1497" s="1">
        <v>2</v>
      </c>
      <c r="K1497" s="1">
        <v>2000</v>
      </c>
      <c r="L1497" s="1">
        <f t="shared" si="209"/>
        <v>4000</v>
      </c>
      <c r="M1497" s="1" t="s">
        <v>2619</v>
      </c>
      <c r="N1497" s="1" t="s">
        <v>30</v>
      </c>
      <c r="O1497" s="1" t="s">
        <v>31</v>
      </c>
      <c r="P1497" s="1" t="s">
        <v>85</v>
      </c>
      <c r="Q1497" s="1" t="s">
        <v>33</v>
      </c>
      <c r="R1497" s="1" t="s">
        <v>46</v>
      </c>
      <c r="S1497" s="1" t="s">
        <v>245</v>
      </c>
      <c r="T1497" s="1">
        <v>5</v>
      </c>
      <c r="U1497" s="1" t="str">
        <f t="shared" si="207"/>
        <v>Keep</v>
      </c>
      <c r="V1497" s="1" t="str">
        <f t="shared" si="210"/>
        <v>Ok</v>
      </c>
      <c r="W1497" s="1" t="str">
        <f>IF(Raw_Data!K1497=0,"Missing","Valid")</f>
        <v>Valid</v>
      </c>
      <c r="X1497" s="3" t="str">
        <f t="shared" si="211"/>
        <v>OK</v>
      </c>
      <c r="Y1497" s="1" t="str">
        <f t="shared" si="212"/>
        <v>Ok</v>
      </c>
      <c r="Z1497" s="1" t="str">
        <f t="shared" si="213"/>
        <v>Ok</v>
      </c>
      <c r="AA1497" s="1">
        <f t="shared" si="208"/>
        <v>4000</v>
      </c>
      <c r="AB1497" s="1" t="str">
        <f t="shared" si="214"/>
        <v>ok</v>
      </c>
      <c r="AC1497" s="1" t="str">
        <f t="shared" si="215"/>
        <v>Wrong Item</v>
      </c>
    </row>
    <row r="1498" spans="1:29" x14ac:dyDescent="0.45">
      <c r="A1498" s="1" t="s">
        <v>1989</v>
      </c>
      <c r="B1498" s="2" cm="1">
        <f t="array" ref="B1498:D1498">DATEVALUE(VLOOKUP(A1498,Raw_Data!A1497:D3497,{2,3,4},0))</f>
        <v>45401</v>
      </c>
      <c r="C1498" s="2">
        <v>45402</v>
      </c>
      <c r="D1498" s="2">
        <v>45406</v>
      </c>
      <c r="E1498" s="1" t="s">
        <v>2575</v>
      </c>
      <c r="F1498" s="1" t="s">
        <v>53</v>
      </c>
      <c r="G1498" s="1" t="s">
        <v>54</v>
      </c>
      <c r="H1498" s="1" t="s">
        <v>128</v>
      </c>
      <c r="I1498" s="1" t="s">
        <v>169</v>
      </c>
      <c r="J1498" s="1">
        <v>-1</v>
      </c>
      <c r="K1498" s="1">
        <v>100</v>
      </c>
      <c r="L1498" s="1">
        <f t="shared" si="209"/>
        <v>-100</v>
      </c>
      <c r="M1498" s="1" t="s">
        <v>29</v>
      </c>
      <c r="N1498" s="1" t="s">
        <v>93</v>
      </c>
      <c r="O1498" s="1" t="s">
        <v>64</v>
      </c>
      <c r="P1498" s="1" t="s">
        <v>58</v>
      </c>
      <c r="Q1498" s="1" t="s">
        <v>33</v>
      </c>
      <c r="R1498" s="1" t="s">
        <v>46</v>
      </c>
      <c r="S1498" s="1" t="s">
        <v>254</v>
      </c>
      <c r="T1498" s="1">
        <v>4</v>
      </c>
      <c r="U1498" s="1" t="str">
        <f t="shared" si="207"/>
        <v>Keep</v>
      </c>
      <c r="V1498" s="1" t="str">
        <f t="shared" si="210"/>
        <v>Fix</v>
      </c>
      <c r="W1498" s="1" t="str">
        <f>IF(Raw_Data!K1498=0,"Missing","Valid")</f>
        <v>Valid</v>
      </c>
      <c r="X1498" s="3" t="str">
        <f t="shared" si="211"/>
        <v>OK</v>
      </c>
      <c r="Y1498" s="1" t="str">
        <f t="shared" si="212"/>
        <v>Ok</v>
      </c>
      <c r="Z1498" s="1" t="str">
        <f t="shared" si="213"/>
        <v>Ok</v>
      </c>
      <c r="AA1498" s="1">
        <f t="shared" si="208"/>
        <v>-100</v>
      </c>
      <c r="AB1498" s="1" t="str">
        <f t="shared" si="214"/>
        <v>ok</v>
      </c>
      <c r="AC1498" s="1" t="str">
        <f t="shared" si="215"/>
        <v>Damaged</v>
      </c>
    </row>
    <row r="1499" spans="1:29" x14ac:dyDescent="0.45">
      <c r="A1499" s="1" t="s">
        <v>1990</v>
      </c>
      <c r="B1499" s="2" cm="1">
        <f t="array" ref="B1499:D1499">DATEVALUE(VLOOKUP(A1499,Raw_Data!A1498:D3498,{2,3,4},0))</f>
        <v>45621</v>
      </c>
      <c r="C1499" s="2">
        <v>45622</v>
      </c>
      <c r="D1499" s="2">
        <v>45627</v>
      </c>
      <c r="E1499" s="1" t="s">
        <v>2532</v>
      </c>
      <c r="F1499" s="1" t="s">
        <v>69</v>
      </c>
      <c r="G1499" s="1" t="s">
        <v>70</v>
      </c>
      <c r="H1499" s="1" t="s">
        <v>71</v>
      </c>
      <c r="I1499" s="1" t="s">
        <v>92</v>
      </c>
      <c r="J1499" s="1">
        <v>0</v>
      </c>
      <c r="K1499" s="1">
        <v>1000</v>
      </c>
      <c r="L1499" s="1">
        <f t="shared" si="209"/>
        <v>0</v>
      </c>
      <c r="M1499" s="1" t="s">
        <v>63</v>
      </c>
      <c r="N1499" s="1" t="s">
        <v>93</v>
      </c>
      <c r="O1499" s="1" t="s">
        <v>31</v>
      </c>
      <c r="P1499" s="1" t="s">
        <v>32</v>
      </c>
      <c r="Q1499" s="1" t="s">
        <v>45</v>
      </c>
      <c r="R1499" s="1" t="s">
        <v>34</v>
      </c>
      <c r="S1499" s="1" t="s">
        <v>2620</v>
      </c>
      <c r="T1499" s="1">
        <v>5</v>
      </c>
      <c r="U1499" s="1" t="str">
        <f t="shared" si="207"/>
        <v>Keep</v>
      </c>
      <c r="V1499" s="1" t="str">
        <f t="shared" si="210"/>
        <v>Fix</v>
      </c>
      <c r="W1499" s="1" t="str">
        <f>IF(Raw_Data!K1499=0,"Missing","Valid")</f>
        <v>Valid</v>
      </c>
      <c r="X1499" s="3" t="str">
        <f t="shared" si="211"/>
        <v>OK</v>
      </c>
      <c r="Y1499" s="1" t="str">
        <f t="shared" si="212"/>
        <v>Ok</v>
      </c>
      <c r="Z1499" s="1" t="str">
        <f t="shared" si="213"/>
        <v>Ok</v>
      </c>
      <c r="AA1499" s="1">
        <f t="shared" si="208"/>
        <v>0</v>
      </c>
      <c r="AB1499" s="1" t="str">
        <f t="shared" si="214"/>
        <v>ok</v>
      </c>
      <c r="AC1499" s="1" t="str">
        <f t="shared" si="215"/>
        <v>Not Returned</v>
      </c>
    </row>
    <row r="1500" spans="1:29" x14ac:dyDescent="0.45">
      <c r="A1500" s="1" t="s">
        <v>1991</v>
      </c>
      <c r="B1500" s="2" cm="1">
        <f t="array" ref="B1500:D1500">DATEVALUE(VLOOKUP(A1500,Raw_Data!A1499:D3499,{2,3,4},0))</f>
        <v>45637</v>
      </c>
      <c r="C1500" s="2">
        <v>45638</v>
      </c>
      <c r="D1500" s="2">
        <v>45641</v>
      </c>
      <c r="E1500" s="1" t="s">
        <v>2546</v>
      </c>
      <c r="F1500" s="1" t="s">
        <v>2609</v>
      </c>
      <c r="G1500" s="1" t="s">
        <v>116</v>
      </c>
      <c r="H1500" s="1" t="s">
        <v>27</v>
      </c>
      <c r="I1500" s="1" t="s">
        <v>28</v>
      </c>
      <c r="J1500" s="1">
        <v>2</v>
      </c>
      <c r="K1500" s="1">
        <v>2000</v>
      </c>
      <c r="L1500" s="1">
        <f t="shared" si="209"/>
        <v>4000</v>
      </c>
      <c r="M1500" s="1" t="s">
        <v>56</v>
      </c>
      <c r="N1500" s="1" t="s">
        <v>30</v>
      </c>
      <c r="O1500" s="1" t="s">
        <v>31</v>
      </c>
      <c r="P1500" s="1" t="s">
        <v>85</v>
      </c>
      <c r="Q1500" s="1" t="s">
        <v>45</v>
      </c>
      <c r="R1500" s="1" t="s">
        <v>34</v>
      </c>
      <c r="S1500" s="1" t="s">
        <v>2620</v>
      </c>
      <c r="T1500" s="1">
        <v>3</v>
      </c>
      <c r="U1500" s="1" t="str">
        <f t="shared" si="207"/>
        <v>Keep</v>
      </c>
      <c r="V1500" s="1" t="str">
        <f t="shared" si="210"/>
        <v>Ok</v>
      </c>
      <c r="W1500" s="1" t="str">
        <f>IF(Raw_Data!K1500=0,"Missing","Valid")</f>
        <v>Valid</v>
      </c>
      <c r="X1500" s="3" t="str">
        <f t="shared" si="211"/>
        <v>OK</v>
      </c>
      <c r="Y1500" s="1" t="str">
        <f t="shared" si="212"/>
        <v>Ok</v>
      </c>
      <c r="Z1500" s="1" t="str">
        <f t="shared" si="213"/>
        <v>Ok</v>
      </c>
      <c r="AA1500" s="1">
        <f t="shared" si="208"/>
        <v>4000</v>
      </c>
      <c r="AB1500" s="1" t="str">
        <f t="shared" si="214"/>
        <v>ok</v>
      </c>
      <c r="AC1500" s="1" t="str">
        <f t="shared" si="215"/>
        <v>Not Returned</v>
      </c>
    </row>
    <row r="1501" spans="1:29" x14ac:dyDescent="0.45">
      <c r="A1501" s="1" t="s">
        <v>1992</v>
      </c>
      <c r="B1501" s="2" cm="1">
        <f t="array" ref="B1501:D1501">DATEVALUE(VLOOKUP(A1501,Raw_Data!A1500:D3500,{2,3,4},0))</f>
        <v>45459</v>
      </c>
      <c r="C1501" s="2">
        <v>45458</v>
      </c>
      <c r="D1501" s="2">
        <v>45459</v>
      </c>
      <c r="E1501" s="1" t="s">
        <v>2591</v>
      </c>
      <c r="F1501" s="1" t="s">
        <v>2608</v>
      </c>
      <c r="G1501" s="1" t="s">
        <v>41</v>
      </c>
      <c r="H1501" s="1" t="s">
        <v>128</v>
      </c>
      <c r="I1501" s="1" t="s">
        <v>169</v>
      </c>
      <c r="J1501" s="1">
        <v>-1</v>
      </c>
      <c r="K1501" s="1">
        <v>2000</v>
      </c>
      <c r="L1501" s="1">
        <f t="shared" si="209"/>
        <v>-2000</v>
      </c>
      <c r="M1501" s="1" t="s">
        <v>2619</v>
      </c>
      <c r="N1501" s="1" t="s">
        <v>57</v>
      </c>
      <c r="O1501" s="1" t="s">
        <v>64</v>
      </c>
      <c r="P1501" s="1" t="s">
        <v>85</v>
      </c>
      <c r="Q1501" s="1" t="s">
        <v>33</v>
      </c>
      <c r="R1501" s="1" t="s">
        <v>46</v>
      </c>
      <c r="S1501" s="1" t="s">
        <v>47</v>
      </c>
      <c r="T1501" s="1">
        <v>1</v>
      </c>
      <c r="U1501" s="1" t="str">
        <f t="shared" si="207"/>
        <v>Keep</v>
      </c>
      <c r="V1501" s="1" t="str">
        <f t="shared" si="210"/>
        <v>Fix</v>
      </c>
      <c r="W1501" s="1" t="str">
        <f>IF(Raw_Data!K1501=0,"Missing","Valid")</f>
        <v>Valid</v>
      </c>
      <c r="X1501" s="3" t="str">
        <f t="shared" si="211"/>
        <v>Dispatch Error</v>
      </c>
      <c r="Y1501" s="1" t="str">
        <f t="shared" si="212"/>
        <v>Ok</v>
      </c>
      <c r="Z1501" s="1" t="str">
        <f t="shared" si="213"/>
        <v>Ok</v>
      </c>
      <c r="AA1501" s="1">
        <f t="shared" si="208"/>
        <v>-2000</v>
      </c>
      <c r="AB1501" s="1" t="str">
        <f t="shared" si="214"/>
        <v>ok</v>
      </c>
      <c r="AC1501" s="1" t="str">
        <f t="shared" si="215"/>
        <v>Late Delivery</v>
      </c>
    </row>
    <row r="1502" spans="1:29" x14ac:dyDescent="0.45">
      <c r="A1502" s="1" t="s">
        <v>1993</v>
      </c>
      <c r="B1502" s="2" cm="1">
        <f t="array" ref="B1502:D1502">DATEVALUE(VLOOKUP(A1502,Raw_Data!A1501:D3501,{2,3,4},0))</f>
        <v>45314</v>
      </c>
      <c r="C1502" s="2">
        <v>45314</v>
      </c>
      <c r="D1502" s="2">
        <v>45319</v>
      </c>
      <c r="E1502" s="1" t="s">
        <v>2542</v>
      </c>
      <c r="F1502" s="1" t="s">
        <v>53</v>
      </c>
      <c r="G1502" s="1" t="s">
        <v>54</v>
      </c>
      <c r="H1502" s="1" t="s">
        <v>71</v>
      </c>
      <c r="I1502" s="1" t="s">
        <v>117</v>
      </c>
      <c r="J1502" s="1">
        <v>-1</v>
      </c>
      <c r="K1502" s="1">
        <v>1000</v>
      </c>
      <c r="L1502" s="1">
        <f t="shared" si="209"/>
        <v>-1000</v>
      </c>
      <c r="M1502" s="1" t="s">
        <v>63</v>
      </c>
      <c r="N1502" s="1" t="s">
        <v>57</v>
      </c>
      <c r="O1502" s="1" t="s">
        <v>64</v>
      </c>
      <c r="P1502" s="1" t="s">
        <v>85</v>
      </c>
      <c r="Q1502" s="1" t="s">
        <v>45</v>
      </c>
      <c r="R1502" s="1" t="s">
        <v>34</v>
      </c>
      <c r="S1502" s="1" t="s">
        <v>2620</v>
      </c>
      <c r="T1502" s="1">
        <v>5</v>
      </c>
      <c r="U1502" s="1" t="str">
        <f t="shared" si="207"/>
        <v>Keep</v>
      </c>
      <c r="V1502" s="1" t="str">
        <f t="shared" si="210"/>
        <v>Fix</v>
      </c>
      <c r="W1502" s="1" t="str">
        <f>IF(Raw_Data!K1502=0,"Missing","Valid")</f>
        <v>Valid</v>
      </c>
      <c r="X1502" s="3" t="str">
        <f t="shared" si="211"/>
        <v>OK</v>
      </c>
      <c r="Y1502" s="1" t="str">
        <f t="shared" si="212"/>
        <v>Ok</v>
      </c>
      <c r="Z1502" s="1" t="str">
        <f t="shared" si="213"/>
        <v>Ok</v>
      </c>
      <c r="AA1502" s="1">
        <f t="shared" si="208"/>
        <v>-1000</v>
      </c>
      <c r="AB1502" s="1" t="str">
        <f t="shared" si="214"/>
        <v>ok</v>
      </c>
      <c r="AC1502" s="1" t="str">
        <f t="shared" si="215"/>
        <v>Not Returned</v>
      </c>
    </row>
    <row r="1503" spans="1:29" x14ac:dyDescent="0.45">
      <c r="A1503" s="1" t="s">
        <v>1994</v>
      </c>
      <c r="B1503" s="2" cm="1">
        <f t="array" ref="B1503:D1503">DATEVALUE(VLOOKUP(A1503,Raw_Data!A1502:D3502,{2,3,4},0))</f>
        <v>45420</v>
      </c>
      <c r="C1503" s="2">
        <v>45419</v>
      </c>
      <c r="D1503" s="2">
        <v>45421</v>
      </c>
      <c r="E1503" s="1" t="s">
        <v>2546</v>
      </c>
      <c r="F1503" s="1" t="s">
        <v>2609</v>
      </c>
      <c r="G1503" s="1" t="s">
        <v>116</v>
      </c>
      <c r="H1503" s="1" t="s">
        <v>42</v>
      </c>
      <c r="I1503" s="1" t="s">
        <v>43</v>
      </c>
      <c r="J1503" s="1">
        <v>3</v>
      </c>
      <c r="K1503" s="1">
        <v>2000</v>
      </c>
      <c r="L1503" s="1">
        <f t="shared" si="209"/>
        <v>6000</v>
      </c>
      <c r="M1503" s="1" t="s">
        <v>63</v>
      </c>
      <c r="N1503" s="1" t="s">
        <v>93</v>
      </c>
      <c r="O1503" s="1" t="s">
        <v>79</v>
      </c>
      <c r="P1503" s="1" t="s">
        <v>85</v>
      </c>
      <c r="Q1503" s="1" t="s">
        <v>33</v>
      </c>
      <c r="R1503" s="1" t="s">
        <v>46</v>
      </c>
      <c r="S1503" s="1" t="s">
        <v>2621</v>
      </c>
      <c r="T1503" s="1">
        <v>2</v>
      </c>
      <c r="U1503" s="1" t="str">
        <f t="shared" si="207"/>
        <v>Keep</v>
      </c>
      <c r="V1503" s="1" t="str">
        <f t="shared" si="210"/>
        <v>Ok</v>
      </c>
      <c r="W1503" s="1" t="str">
        <f>IF(Raw_Data!K1503=0,"Missing","Valid")</f>
        <v>Valid</v>
      </c>
      <c r="X1503" s="3" t="str">
        <f t="shared" si="211"/>
        <v>Dispatch Error</v>
      </c>
      <c r="Y1503" s="1" t="str">
        <f t="shared" si="212"/>
        <v>Ok</v>
      </c>
      <c r="Z1503" s="1" t="str">
        <f t="shared" si="213"/>
        <v>Ok</v>
      </c>
      <c r="AA1503" s="1">
        <f t="shared" si="208"/>
        <v>6000</v>
      </c>
      <c r="AB1503" s="1" t="str">
        <f t="shared" si="214"/>
        <v>ok</v>
      </c>
      <c r="AC1503" s="1" t="str">
        <f t="shared" si="215"/>
        <v>Unknwon</v>
      </c>
    </row>
    <row r="1504" spans="1:29" x14ac:dyDescent="0.45">
      <c r="A1504" s="1" t="s">
        <v>1995</v>
      </c>
      <c r="B1504" s="2" cm="1">
        <f t="array" ref="B1504:D1504">DATEVALUE(VLOOKUP(A1504,Raw_Data!A1503:D3503,{2,3,4},0))</f>
        <v>45519</v>
      </c>
      <c r="C1504" s="2">
        <v>45518</v>
      </c>
      <c r="D1504" s="2">
        <v>45525</v>
      </c>
      <c r="E1504" s="1" t="s">
        <v>2576</v>
      </c>
      <c r="F1504" s="1" t="s">
        <v>2608</v>
      </c>
      <c r="G1504" s="1" t="s">
        <v>41</v>
      </c>
      <c r="H1504" s="1" t="s">
        <v>27</v>
      </c>
      <c r="I1504" s="1" t="s">
        <v>28</v>
      </c>
      <c r="J1504" s="1">
        <v>2</v>
      </c>
      <c r="K1504" s="1">
        <v>100</v>
      </c>
      <c r="L1504" s="1">
        <f t="shared" si="209"/>
        <v>200</v>
      </c>
      <c r="M1504" s="1" t="s">
        <v>56</v>
      </c>
      <c r="N1504" s="1" t="s">
        <v>57</v>
      </c>
      <c r="O1504" s="1" t="s">
        <v>44</v>
      </c>
      <c r="P1504" s="1" t="s">
        <v>85</v>
      </c>
      <c r="Q1504" s="1" t="s">
        <v>33</v>
      </c>
      <c r="R1504" s="1" t="s">
        <v>46</v>
      </c>
      <c r="S1504" s="1" t="s">
        <v>47</v>
      </c>
      <c r="T1504" s="1">
        <v>7</v>
      </c>
      <c r="U1504" s="1" t="str">
        <f t="shared" si="207"/>
        <v>Keep</v>
      </c>
      <c r="V1504" s="1" t="str">
        <f t="shared" si="210"/>
        <v>Ok</v>
      </c>
      <c r="W1504" s="1" t="str">
        <f>IF(Raw_Data!K1504=0,"Missing","Valid")</f>
        <v>Valid</v>
      </c>
      <c r="X1504" s="3" t="str">
        <f t="shared" si="211"/>
        <v>Dispatch Error</v>
      </c>
      <c r="Y1504" s="1" t="str">
        <f t="shared" si="212"/>
        <v>Ok</v>
      </c>
      <c r="Z1504" s="1" t="str">
        <f t="shared" si="213"/>
        <v>Ok</v>
      </c>
      <c r="AA1504" s="1">
        <f t="shared" si="208"/>
        <v>200</v>
      </c>
      <c r="AB1504" s="1" t="str">
        <f t="shared" si="214"/>
        <v>ok</v>
      </c>
      <c r="AC1504" s="1" t="str">
        <f t="shared" si="215"/>
        <v>Late Delivery</v>
      </c>
    </row>
    <row r="1505" spans="1:29" x14ac:dyDescent="0.45">
      <c r="A1505" s="1" t="s">
        <v>1996</v>
      </c>
      <c r="B1505" s="2" cm="1">
        <f t="array" ref="B1505:D1505">DATEVALUE(VLOOKUP(A1505,Raw_Data!A1504:D3504,{2,3,4},0))</f>
        <v>45628</v>
      </c>
      <c r="C1505" s="2">
        <v>45627</v>
      </c>
      <c r="D1505" s="2">
        <v>45628</v>
      </c>
      <c r="E1505" s="1" t="s">
        <v>2540</v>
      </c>
      <c r="F1505" s="1" t="s">
        <v>147</v>
      </c>
      <c r="G1505" s="1" t="s">
        <v>147</v>
      </c>
      <c r="H1505" s="1" t="s">
        <v>71</v>
      </c>
      <c r="I1505" s="1" t="s">
        <v>117</v>
      </c>
      <c r="J1505" s="1">
        <v>1</v>
      </c>
      <c r="K1505" s="1">
        <v>500</v>
      </c>
      <c r="L1505" s="1">
        <f t="shared" si="209"/>
        <v>500</v>
      </c>
      <c r="M1505" s="1" t="s">
        <v>56</v>
      </c>
      <c r="N1505" s="1" t="s">
        <v>30</v>
      </c>
      <c r="O1505" s="1" t="s">
        <v>31</v>
      </c>
      <c r="P1505" s="1" t="s">
        <v>32</v>
      </c>
      <c r="Q1505" s="1" t="s">
        <v>33</v>
      </c>
      <c r="R1505" s="1" t="s">
        <v>34</v>
      </c>
      <c r="S1505" s="1" t="s">
        <v>2620</v>
      </c>
      <c r="T1505" s="1">
        <v>1</v>
      </c>
      <c r="U1505" s="1" t="str">
        <f t="shared" si="207"/>
        <v>Keep</v>
      </c>
      <c r="V1505" s="1" t="str">
        <f t="shared" si="210"/>
        <v>Ok</v>
      </c>
      <c r="W1505" s="1" t="str">
        <f>IF(Raw_Data!K1505=0,"Missing","Valid")</f>
        <v>Valid</v>
      </c>
      <c r="X1505" s="3" t="str">
        <f t="shared" si="211"/>
        <v>Dispatch Error</v>
      </c>
      <c r="Y1505" s="1" t="str">
        <f t="shared" si="212"/>
        <v>Ok</v>
      </c>
      <c r="Z1505" s="1" t="str">
        <f t="shared" si="213"/>
        <v>Ok</v>
      </c>
      <c r="AA1505" s="1">
        <f t="shared" si="208"/>
        <v>500</v>
      </c>
      <c r="AB1505" s="1" t="str">
        <f t="shared" si="214"/>
        <v>ok</v>
      </c>
      <c r="AC1505" s="1" t="str">
        <f t="shared" si="215"/>
        <v>Not Returned</v>
      </c>
    </row>
    <row r="1506" spans="1:29" x14ac:dyDescent="0.45">
      <c r="A1506" s="1" t="s">
        <v>1997</v>
      </c>
      <c r="B1506" s="2" cm="1">
        <f t="array" ref="B1506:D1506">DATEVALUE(VLOOKUP(A1506,Raw_Data!A1505:D3505,{2,3,4},0))</f>
        <v>45457</v>
      </c>
      <c r="C1506" s="2">
        <v>45459</v>
      </c>
      <c r="D1506" s="2">
        <v>45464</v>
      </c>
      <c r="E1506" s="1" t="s">
        <v>2563</v>
      </c>
      <c r="F1506" s="1" t="s">
        <v>2606</v>
      </c>
      <c r="G1506" s="1" t="s">
        <v>26</v>
      </c>
      <c r="H1506" s="1" t="s">
        <v>128</v>
      </c>
      <c r="I1506" s="1" t="s">
        <v>231</v>
      </c>
      <c r="J1506" s="1">
        <v>-1</v>
      </c>
      <c r="K1506" s="1">
        <v>0</v>
      </c>
      <c r="L1506" s="1">
        <f t="shared" si="209"/>
        <v>0</v>
      </c>
      <c r="M1506" s="1" t="s">
        <v>2619</v>
      </c>
      <c r="N1506" s="1" t="s">
        <v>30</v>
      </c>
      <c r="O1506" s="1" t="s">
        <v>44</v>
      </c>
      <c r="P1506" s="1" t="s">
        <v>58</v>
      </c>
      <c r="Q1506" s="1" t="s">
        <v>33</v>
      </c>
      <c r="R1506" s="1" t="s">
        <v>2620</v>
      </c>
      <c r="S1506" s="1" t="s">
        <v>2620</v>
      </c>
      <c r="T1506" s="1">
        <v>5</v>
      </c>
      <c r="U1506" s="1" t="str">
        <f t="shared" si="207"/>
        <v>Keep</v>
      </c>
      <c r="V1506" s="1" t="str">
        <f t="shared" si="210"/>
        <v>Fix</v>
      </c>
      <c r="W1506" s="1" t="str">
        <f>IF(Raw_Data!K1506=0,"Missing","Valid")</f>
        <v>Missing</v>
      </c>
      <c r="X1506" s="3" t="str">
        <f t="shared" si="211"/>
        <v>OK</v>
      </c>
      <c r="Y1506" s="1" t="str">
        <f t="shared" si="212"/>
        <v>Fix</v>
      </c>
      <c r="Z1506" s="1" t="str">
        <f t="shared" si="213"/>
        <v>Ok</v>
      </c>
      <c r="AA1506" s="1">
        <f t="shared" si="208"/>
        <v>0</v>
      </c>
      <c r="AB1506" s="1" t="str">
        <f t="shared" si="214"/>
        <v>ok</v>
      </c>
      <c r="AC1506" s="1" t="str">
        <f t="shared" si="215"/>
        <v>Not Returned</v>
      </c>
    </row>
    <row r="1507" spans="1:29" x14ac:dyDescent="0.45">
      <c r="A1507" s="1" t="s">
        <v>1998</v>
      </c>
      <c r="B1507" s="2" cm="1">
        <f t="array" ref="B1507:D1507">DATEVALUE(VLOOKUP(A1507,Raw_Data!A1506:D3506,{2,3,4},0))</f>
        <v>45515</v>
      </c>
      <c r="C1507" s="2">
        <v>45513</v>
      </c>
      <c r="D1507" s="2">
        <v>45516</v>
      </c>
      <c r="E1507" s="1" t="s">
        <v>2554</v>
      </c>
      <c r="F1507" s="1" t="s">
        <v>2607</v>
      </c>
      <c r="G1507" s="1" t="s">
        <v>41</v>
      </c>
      <c r="H1507" s="1" t="s">
        <v>128</v>
      </c>
      <c r="I1507" s="1" t="s">
        <v>129</v>
      </c>
      <c r="J1507" s="1">
        <v>-1</v>
      </c>
      <c r="K1507" s="1">
        <v>1000</v>
      </c>
      <c r="L1507" s="1">
        <f t="shared" si="209"/>
        <v>-1000</v>
      </c>
      <c r="M1507" s="1" t="s">
        <v>2619</v>
      </c>
      <c r="N1507" s="1" t="s">
        <v>93</v>
      </c>
      <c r="O1507" s="1" t="s">
        <v>79</v>
      </c>
      <c r="P1507" s="1" t="s">
        <v>32</v>
      </c>
      <c r="Q1507" s="1" t="s">
        <v>33</v>
      </c>
      <c r="R1507" s="1" t="s">
        <v>46</v>
      </c>
      <c r="S1507" s="1" t="s">
        <v>47</v>
      </c>
      <c r="T1507" s="1">
        <v>3</v>
      </c>
      <c r="U1507" s="1" t="str">
        <f t="shared" si="207"/>
        <v>Keep</v>
      </c>
      <c r="V1507" s="1" t="str">
        <f t="shared" si="210"/>
        <v>Fix</v>
      </c>
      <c r="W1507" s="1" t="str">
        <f>IF(Raw_Data!K1507=0,"Missing","Valid")</f>
        <v>Valid</v>
      </c>
      <c r="X1507" s="3" t="str">
        <f t="shared" si="211"/>
        <v>Dispatch Error</v>
      </c>
      <c r="Y1507" s="1" t="str">
        <f t="shared" si="212"/>
        <v>Ok</v>
      </c>
      <c r="Z1507" s="1" t="str">
        <f t="shared" si="213"/>
        <v>Ok</v>
      </c>
      <c r="AA1507" s="1">
        <f t="shared" si="208"/>
        <v>-1000</v>
      </c>
      <c r="AB1507" s="1" t="str">
        <f t="shared" si="214"/>
        <v>ok</v>
      </c>
      <c r="AC1507" s="1" t="str">
        <f t="shared" si="215"/>
        <v>Late Delivery</v>
      </c>
    </row>
    <row r="1508" spans="1:29" x14ac:dyDescent="0.45">
      <c r="A1508" s="1" t="s">
        <v>1999</v>
      </c>
      <c r="B1508" s="2" cm="1">
        <f t="array" ref="B1508:D1508">DATEVALUE(VLOOKUP(A1508,Raw_Data!A1507:D3507,{2,3,4},0))</f>
        <v>45404</v>
      </c>
      <c r="C1508" s="2">
        <v>45407</v>
      </c>
      <c r="D1508" s="2">
        <v>45413</v>
      </c>
      <c r="E1508" s="1" t="s">
        <v>2578</v>
      </c>
      <c r="F1508" s="1" t="s">
        <v>2609</v>
      </c>
      <c r="G1508" s="1" t="s">
        <v>116</v>
      </c>
      <c r="H1508" s="1" t="s">
        <v>27</v>
      </c>
      <c r="I1508" s="1" t="s">
        <v>84</v>
      </c>
      <c r="J1508" s="1">
        <v>-1</v>
      </c>
      <c r="K1508" s="1">
        <v>500</v>
      </c>
      <c r="L1508" s="1">
        <f t="shared" si="209"/>
        <v>-500</v>
      </c>
      <c r="M1508" s="1" t="s">
        <v>2619</v>
      </c>
      <c r="N1508" s="1" t="s">
        <v>57</v>
      </c>
      <c r="O1508" s="1" t="s">
        <v>79</v>
      </c>
      <c r="P1508" s="1" t="s">
        <v>85</v>
      </c>
      <c r="Q1508" s="1" t="s">
        <v>33</v>
      </c>
      <c r="R1508" s="1" t="s">
        <v>46</v>
      </c>
      <c r="S1508" s="1" t="s">
        <v>2621</v>
      </c>
      <c r="T1508" s="1">
        <v>6</v>
      </c>
      <c r="U1508" s="1" t="str">
        <f t="shared" si="207"/>
        <v>Keep</v>
      </c>
      <c r="V1508" s="1" t="str">
        <f t="shared" si="210"/>
        <v>Fix</v>
      </c>
      <c r="W1508" s="1" t="str">
        <f>IF(Raw_Data!K1508=0,"Missing","Valid")</f>
        <v>Valid</v>
      </c>
      <c r="X1508" s="3" t="str">
        <f t="shared" si="211"/>
        <v>OK</v>
      </c>
      <c r="Y1508" s="1" t="str">
        <f t="shared" si="212"/>
        <v>Ok</v>
      </c>
      <c r="Z1508" s="1" t="str">
        <f t="shared" si="213"/>
        <v>Ok</v>
      </c>
      <c r="AA1508" s="1">
        <f t="shared" si="208"/>
        <v>-500</v>
      </c>
      <c r="AB1508" s="1" t="str">
        <f t="shared" si="214"/>
        <v>ok</v>
      </c>
      <c r="AC1508" s="1" t="str">
        <f t="shared" si="215"/>
        <v>Unknwon</v>
      </c>
    </row>
    <row r="1509" spans="1:29" x14ac:dyDescent="0.45">
      <c r="A1509" s="1" t="s">
        <v>2000</v>
      </c>
      <c r="B1509" s="2" cm="1">
        <f t="array" ref="B1509:D1509">DATEVALUE(VLOOKUP(A1509,Raw_Data!A1508:D3508,{2,3,4},0))</f>
        <v>45640</v>
      </c>
      <c r="C1509" s="2">
        <v>45641</v>
      </c>
      <c r="D1509" s="2">
        <v>45644</v>
      </c>
      <c r="E1509" s="1" t="s">
        <v>2574</v>
      </c>
      <c r="F1509" s="1" t="s">
        <v>2606</v>
      </c>
      <c r="G1509" s="1" t="s">
        <v>26</v>
      </c>
      <c r="H1509" s="1" t="s">
        <v>42</v>
      </c>
      <c r="I1509" s="1" t="s">
        <v>78</v>
      </c>
      <c r="J1509" s="1">
        <v>0</v>
      </c>
      <c r="K1509" s="1">
        <v>500</v>
      </c>
      <c r="L1509" s="1">
        <f t="shared" si="209"/>
        <v>0</v>
      </c>
      <c r="M1509" s="1" t="s">
        <v>63</v>
      </c>
      <c r="N1509" s="1" t="s">
        <v>57</v>
      </c>
      <c r="O1509" s="1" t="s">
        <v>31</v>
      </c>
      <c r="P1509" s="1" t="s">
        <v>58</v>
      </c>
      <c r="Q1509" s="1" t="s">
        <v>45</v>
      </c>
      <c r="R1509" s="1" t="s">
        <v>2620</v>
      </c>
      <c r="S1509" s="1" t="s">
        <v>2620</v>
      </c>
      <c r="T1509" s="1">
        <v>3</v>
      </c>
      <c r="U1509" s="1" t="str">
        <f t="shared" si="207"/>
        <v>Keep</v>
      </c>
      <c r="V1509" s="1" t="str">
        <f t="shared" si="210"/>
        <v>Fix</v>
      </c>
      <c r="W1509" s="1" t="str">
        <f>IF(Raw_Data!K1509=0,"Missing","Valid")</f>
        <v>Valid</v>
      </c>
      <c r="X1509" s="3" t="str">
        <f t="shared" si="211"/>
        <v>OK</v>
      </c>
      <c r="Y1509" s="1" t="str">
        <f t="shared" si="212"/>
        <v>Ok</v>
      </c>
      <c r="Z1509" s="1" t="str">
        <f t="shared" si="213"/>
        <v>Ok</v>
      </c>
      <c r="AA1509" s="1">
        <f t="shared" si="208"/>
        <v>0</v>
      </c>
      <c r="AB1509" s="1" t="str">
        <f t="shared" si="214"/>
        <v>ok</v>
      </c>
      <c r="AC1509" s="1" t="str">
        <f t="shared" si="215"/>
        <v>Not Returned</v>
      </c>
    </row>
    <row r="1510" spans="1:29" x14ac:dyDescent="0.45">
      <c r="A1510" s="1" t="s">
        <v>2001</v>
      </c>
      <c r="B1510" s="2" cm="1">
        <f t="array" ref="B1510:D1510">DATEVALUE(VLOOKUP(A1510,Raw_Data!A1509:D3509,{2,3,4},0))</f>
        <v>45447</v>
      </c>
      <c r="C1510" s="2">
        <v>45448</v>
      </c>
      <c r="D1510" s="2">
        <v>45454</v>
      </c>
      <c r="E1510" s="1" t="s">
        <v>2531</v>
      </c>
      <c r="F1510" s="1" t="s">
        <v>2606</v>
      </c>
      <c r="G1510" s="1" t="s">
        <v>26</v>
      </c>
      <c r="H1510" s="1" t="s">
        <v>42</v>
      </c>
      <c r="I1510" s="1" t="s">
        <v>78</v>
      </c>
      <c r="J1510" s="1">
        <v>0</v>
      </c>
      <c r="K1510" s="1">
        <v>500</v>
      </c>
      <c r="L1510" s="1">
        <f t="shared" si="209"/>
        <v>0</v>
      </c>
      <c r="M1510" s="1" t="s">
        <v>56</v>
      </c>
      <c r="N1510" s="1" t="s">
        <v>93</v>
      </c>
      <c r="O1510" s="1" t="s">
        <v>31</v>
      </c>
      <c r="P1510" s="1" t="s">
        <v>85</v>
      </c>
      <c r="Q1510" s="1" t="s">
        <v>33</v>
      </c>
      <c r="R1510" s="1" t="s">
        <v>2620</v>
      </c>
      <c r="S1510" s="1" t="s">
        <v>2620</v>
      </c>
      <c r="T1510" s="1">
        <v>6</v>
      </c>
      <c r="U1510" s="1" t="str">
        <f t="shared" si="207"/>
        <v>Keep</v>
      </c>
      <c r="V1510" s="1" t="str">
        <f t="shared" si="210"/>
        <v>Fix</v>
      </c>
      <c r="W1510" s="1" t="str">
        <f>IF(Raw_Data!K1510=0,"Missing","Valid")</f>
        <v>Valid</v>
      </c>
      <c r="X1510" s="3" t="str">
        <f t="shared" si="211"/>
        <v>OK</v>
      </c>
      <c r="Y1510" s="1" t="str">
        <f t="shared" si="212"/>
        <v>Ok</v>
      </c>
      <c r="Z1510" s="1" t="str">
        <f t="shared" si="213"/>
        <v>Ok</v>
      </c>
      <c r="AA1510" s="1">
        <f t="shared" si="208"/>
        <v>0</v>
      </c>
      <c r="AB1510" s="1" t="str">
        <f t="shared" si="214"/>
        <v>ok</v>
      </c>
      <c r="AC1510" s="1" t="str">
        <f t="shared" si="215"/>
        <v>Not Returned</v>
      </c>
    </row>
    <row r="1511" spans="1:29" x14ac:dyDescent="0.45">
      <c r="A1511" s="1" t="s">
        <v>2002</v>
      </c>
      <c r="B1511" s="2" cm="1">
        <f t="array" ref="B1511:D1511">DATEVALUE(VLOOKUP(A1511,Raw_Data!A1510:D3510,{2,3,4},0))</f>
        <v>45618</v>
      </c>
      <c r="C1511" s="2">
        <v>45617</v>
      </c>
      <c r="D1511" s="2">
        <v>45619</v>
      </c>
      <c r="E1511" s="1" t="s">
        <v>2542</v>
      </c>
      <c r="F1511" s="1" t="s">
        <v>168</v>
      </c>
      <c r="G1511" s="1" t="s">
        <v>41</v>
      </c>
      <c r="H1511" s="1" t="s">
        <v>71</v>
      </c>
      <c r="I1511" s="1" t="s">
        <v>117</v>
      </c>
      <c r="J1511" s="1">
        <v>1</v>
      </c>
      <c r="K1511" s="1">
        <v>100</v>
      </c>
      <c r="L1511" s="1">
        <f t="shared" si="209"/>
        <v>100</v>
      </c>
      <c r="M1511" s="1" t="s">
        <v>29</v>
      </c>
      <c r="N1511" s="1" t="s">
        <v>57</v>
      </c>
      <c r="O1511" s="1" t="s">
        <v>79</v>
      </c>
      <c r="P1511" s="1" t="s">
        <v>58</v>
      </c>
      <c r="Q1511" s="1" t="s">
        <v>45</v>
      </c>
      <c r="R1511" s="1" t="s">
        <v>46</v>
      </c>
      <c r="S1511" s="1" t="s">
        <v>47</v>
      </c>
      <c r="T1511" s="1">
        <v>2</v>
      </c>
      <c r="U1511" s="1" t="str">
        <f t="shared" si="207"/>
        <v>Keep</v>
      </c>
      <c r="V1511" s="1" t="str">
        <f t="shared" si="210"/>
        <v>Ok</v>
      </c>
      <c r="W1511" s="1" t="str">
        <f>IF(Raw_Data!K1511=0,"Missing","Valid")</f>
        <v>Valid</v>
      </c>
      <c r="X1511" s="3" t="str">
        <f t="shared" si="211"/>
        <v>Dispatch Error</v>
      </c>
      <c r="Y1511" s="1" t="str">
        <f t="shared" si="212"/>
        <v>Ok</v>
      </c>
      <c r="Z1511" s="1" t="str">
        <f t="shared" si="213"/>
        <v>Ok</v>
      </c>
      <c r="AA1511" s="1">
        <f t="shared" si="208"/>
        <v>100</v>
      </c>
      <c r="AB1511" s="1" t="str">
        <f t="shared" si="214"/>
        <v>ok</v>
      </c>
      <c r="AC1511" s="1" t="str">
        <f t="shared" si="215"/>
        <v>Late Delivery</v>
      </c>
    </row>
    <row r="1512" spans="1:29" x14ac:dyDescent="0.45">
      <c r="A1512" s="1" t="s">
        <v>2003</v>
      </c>
      <c r="B1512" s="2" cm="1">
        <f t="array" ref="B1512:D1512">DATEVALUE(VLOOKUP(A1512,Raw_Data!A1511:D3511,{2,3,4},0))</f>
        <v>45610</v>
      </c>
      <c r="C1512" s="2">
        <v>45608</v>
      </c>
      <c r="D1512" s="2">
        <v>45609</v>
      </c>
      <c r="E1512" s="1" t="s">
        <v>2546</v>
      </c>
      <c r="F1512" s="1" t="s">
        <v>2606</v>
      </c>
      <c r="G1512" s="1" t="s">
        <v>26</v>
      </c>
      <c r="H1512" s="1" t="s">
        <v>128</v>
      </c>
      <c r="I1512" s="1" t="s">
        <v>169</v>
      </c>
      <c r="J1512" s="1">
        <v>1</v>
      </c>
      <c r="K1512" s="1">
        <v>500</v>
      </c>
      <c r="L1512" s="1">
        <f t="shared" si="209"/>
        <v>500</v>
      </c>
      <c r="M1512" s="1" t="s">
        <v>56</v>
      </c>
      <c r="N1512" s="1" t="s">
        <v>30</v>
      </c>
      <c r="O1512" s="1" t="s">
        <v>31</v>
      </c>
      <c r="P1512" s="1" t="s">
        <v>32</v>
      </c>
      <c r="Q1512" s="1" t="s">
        <v>33</v>
      </c>
      <c r="R1512" s="1" t="s">
        <v>2620</v>
      </c>
      <c r="S1512" s="1" t="s">
        <v>2620</v>
      </c>
      <c r="T1512" s="1">
        <v>1</v>
      </c>
      <c r="U1512" s="1" t="str">
        <f t="shared" si="207"/>
        <v>Keep</v>
      </c>
      <c r="V1512" s="1" t="str">
        <f t="shared" si="210"/>
        <v>Ok</v>
      </c>
      <c r="W1512" s="1" t="str">
        <f>IF(Raw_Data!K1512=0,"Missing","Valid")</f>
        <v>Valid</v>
      </c>
      <c r="X1512" s="3" t="str">
        <f t="shared" si="211"/>
        <v>Dispatch Error</v>
      </c>
      <c r="Y1512" s="1" t="str">
        <f t="shared" si="212"/>
        <v>Ok</v>
      </c>
      <c r="Z1512" s="1" t="str">
        <f t="shared" si="213"/>
        <v>Ok</v>
      </c>
      <c r="AA1512" s="1">
        <f t="shared" si="208"/>
        <v>500</v>
      </c>
      <c r="AB1512" s="1" t="str">
        <f t="shared" si="214"/>
        <v>ok</v>
      </c>
      <c r="AC1512" s="1" t="str">
        <f t="shared" si="215"/>
        <v>Not Returned</v>
      </c>
    </row>
    <row r="1513" spans="1:29" x14ac:dyDescent="0.45">
      <c r="A1513" s="1" t="s">
        <v>2004</v>
      </c>
      <c r="B1513" s="2" cm="1">
        <f t="array" ref="B1513:D1513">DATEVALUE(VLOOKUP(A1513,Raw_Data!A1512:D3512,{2,3,4},0))</f>
        <v>45609</v>
      </c>
      <c r="C1513" s="2">
        <v>45612</v>
      </c>
      <c r="D1513" s="2">
        <v>45619</v>
      </c>
      <c r="E1513" s="1" t="s">
        <v>2565</v>
      </c>
      <c r="F1513" s="1" t="s">
        <v>53</v>
      </c>
      <c r="G1513" s="1" t="s">
        <v>54</v>
      </c>
      <c r="H1513" s="1" t="s">
        <v>42</v>
      </c>
      <c r="I1513" s="1" t="s">
        <v>43</v>
      </c>
      <c r="J1513" s="1">
        <v>-1</v>
      </c>
      <c r="K1513" s="1">
        <v>1000</v>
      </c>
      <c r="L1513" s="1">
        <f t="shared" si="209"/>
        <v>-1000</v>
      </c>
      <c r="M1513" s="1" t="s">
        <v>29</v>
      </c>
      <c r="N1513" s="1" t="s">
        <v>57</v>
      </c>
      <c r="O1513" s="1" t="s">
        <v>44</v>
      </c>
      <c r="P1513" s="1" t="s">
        <v>32</v>
      </c>
      <c r="Q1513" s="1" t="s">
        <v>33</v>
      </c>
      <c r="R1513" s="1" t="s">
        <v>46</v>
      </c>
      <c r="S1513" s="1" t="s">
        <v>47</v>
      </c>
      <c r="T1513" s="1">
        <v>7</v>
      </c>
      <c r="U1513" s="1" t="str">
        <f t="shared" si="207"/>
        <v>Keep</v>
      </c>
      <c r="V1513" s="1" t="str">
        <f t="shared" si="210"/>
        <v>Fix</v>
      </c>
      <c r="W1513" s="1" t="str">
        <f>IF(Raw_Data!K1513=0,"Missing","Valid")</f>
        <v>Valid</v>
      </c>
      <c r="X1513" s="3" t="str">
        <f t="shared" si="211"/>
        <v>OK</v>
      </c>
      <c r="Y1513" s="1" t="str">
        <f t="shared" si="212"/>
        <v>Ok</v>
      </c>
      <c r="Z1513" s="1" t="str">
        <f t="shared" si="213"/>
        <v>Ok</v>
      </c>
      <c r="AA1513" s="1">
        <f t="shared" si="208"/>
        <v>-1000</v>
      </c>
      <c r="AB1513" s="1" t="str">
        <f t="shared" si="214"/>
        <v>ok</v>
      </c>
      <c r="AC1513" s="1" t="str">
        <f t="shared" si="215"/>
        <v>Late Delivery</v>
      </c>
    </row>
    <row r="1514" spans="1:29" x14ac:dyDescent="0.45">
      <c r="A1514" s="1" t="s">
        <v>2005</v>
      </c>
      <c r="B1514" s="2" cm="1">
        <f t="array" ref="B1514:D1514">DATEVALUE(VLOOKUP(A1514,Raw_Data!A1513:D3513,{2,3,4},0))</f>
        <v>45310</v>
      </c>
      <c r="C1514" s="2">
        <v>45312</v>
      </c>
      <c r="D1514" s="2">
        <v>45319</v>
      </c>
      <c r="E1514" s="1" t="s">
        <v>2565</v>
      </c>
      <c r="F1514" s="1" t="s">
        <v>2608</v>
      </c>
      <c r="G1514" s="1" t="s">
        <v>41</v>
      </c>
      <c r="H1514" s="1" t="s">
        <v>27</v>
      </c>
      <c r="I1514" s="1" t="s">
        <v>28</v>
      </c>
      <c r="J1514" s="1">
        <v>3</v>
      </c>
      <c r="K1514" s="1">
        <v>2000</v>
      </c>
      <c r="L1514" s="1">
        <f t="shared" si="209"/>
        <v>6000</v>
      </c>
      <c r="M1514" s="1" t="s">
        <v>2619</v>
      </c>
      <c r="N1514" s="1" t="s">
        <v>57</v>
      </c>
      <c r="O1514" s="1" t="s">
        <v>44</v>
      </c>
      <c r="P1514" s="1" t="s">
        <v>32</v>
      </c>
      <c r="Q1514" s="1" t="s">
        <v>45</v>
      </c>
      <c r="R1514" s="1" t="s">
        <v>46</v>
      </c>
      <c r="S1514" s="1" t="s">
        <v>2621</v>
      </c>
      <c r="T1514" s="1">
        <v>7</v>
      </c>
      <c r="U1514" s="1" t="str">
        <f t="shared" si="207"/>
        <v>Keep</v>
      </c>
      <c r="V1514" s="1" t="str">
        <f t="shared" si="210"/>
        <v>Ok</v>
      </c>
      <c r="W1514" s="1" t="str">
        <f>IF(Raw_Data!K1514=0,"Missing","Valid")</f>
        <v>Valid</v>
      </c>
      <c r="X1514" s="3" t="str">
        <f t="shared" si="211"/>
        <v>OK</v>
      </c>
      <c r="Y1514" s="1" t="str">
        <f t="shared" si="212"/>
        <v>Ok</v>
      </c>
      <c r="Z1514" s="1" t="str">
        <f t="shared" si="213"/>
        <v>Ok</v>
      </c>
      <c r="AA1514" s="1">
        <f t="shared" si="208"/>
        <v>6000</v>
      </c>
      <c r="AB1514" s="1" t="str">
        <f t="shared" si="214"/>
        <v>ok</v>
      </c>
      <c r="AC1514" s="1" t="str">
        <f t="shared" si="215"/>
        <v>Unknwon</v>
      </c>
    </row>
    <row r="1515" spans="1:29" x14ac:dyDescent="0.45">
      <c r="A1515" s="1" t="s">
        <v>2006</v>
      </c>
      <c r="B1515" s="2" cm="1">
        <f t="array" ref="B1515:D1515">DATEVALUE(VLOOKUP(A1515,Raw_Data!A1514:D3514,{2,3,4},0))</f>
        <v>45421</v>
      </c>
      <c r="C1515" s="2">
        <v>45423</v>
      </c>
      <c r="D1515" s="2">
        <v>45430</v>
      </c>
      <c r="E1515" s="1" t="s">
        <v>2567</v>
      </c>
      <c r="F1515" s="1" t="s">
        <v>2608</v>
      </c>
      <c r="G1515" s="1" t="s">
        <v>41</v>
      </c>
      <c r="H1515" s="1" t="s">
        <v>71</v>
      </c>
      <c r="I1515" s="1" t="s">
        <v>117</v>
      </c>
      <c r="J1515" s="1">
        <v>1</v>
      </c>
      <c r="K1515" s="1">
        <v>2000</v>
      </c>
      <c r="L1515" s="1">
        <f t="shared" si="209"/>
        <v>2000</v>
      </c>
      <c r="M1515" s="1" t="s">
        <v>56</v>
      </c>
      <c r="N1515" s="1" t="s">
        <v>57</v>
      </c>
      <c r="O1515" s="1" t="s">
        <v>79</v>
      </c>
      <c r="P1515" s="1" t="s">
        <v>32</v>
      </c>
      <c r="Q1515" s="1" t="s">
        <v>33</v>
      </c>
      <c r="R1515" s="1" t="s">
        <v>2620</v>
      </c>
      <c r="S1515" s="1" t="s">
        <v>2620</v>
      </c>
      <c r="T1515" s="1">
        <v>7</v>
      </c>
      <c r="U1515" s="1" t="str">
        <f t="shared" si="207"/>
        <v>Keep</v>
      </c>
      <c r="V1515" s="1" t="str">
        <f t="shared" si="210"/>
        <v>Ok</v>
      </c>
      <c r="W1515" s="1" t="str">
        <f>IF(Raw_Data!K1515=0,"Missing","Valid")</f>
        <v>Valid</v>
      </c>
      <c r="X1515" s="3" t="str">
        <f t="shared" si="211"/>
        <v>OK</v>
      </c>
      <c r="Y1515" s="1" t="str">
        <f t="shared" si="212"/>
        <v>Ok</v>
      </c>
      <c r="Z1515" s="1" t="str">
        <f t="shared" si="213"/>
        <v>Ok</v>
      </c>
      <c r="AA1515" s="1">
        <f t="shared" si="208"/>
        <v>2000</v>
      </c>
      <c r="AB1515" s="1" t="str">
        <f t="shared" si="214"/>
        <v>ok</v>
      </c>
      <c r="AC1515" s="1" t="str">
        <f t="shared" si="215"/>
        <v>Not Returned</v>
      </c>
    </row>
    <row r="1516" spans="1:29" x14ac:dyDescent="0.45">
      <c r="A1516" s="1" t="s">
        <v>2007</v>
      </c>
      <c r="B1516" s="2" cm="1">
        <f t="array" ref="B1516:D1516">DATEVALUE(VLOOKUP(A1516,Raw_Data!A1515:D3515,{2,3,4},0))</f>
        <v>45623</v>
      </c>
      <c r="C1516" s="2">
        <v>45622</v>
      </c>
      <c r="D1516" s="2">
        <v>45624</v>
      </c>
      <c r="E1516" s="1" t="s">
        <v>2573</v>
      </c>
      <c r="F1516" s="1" t="s">
        <v>2608</v>
      </c>
      <c r="G1516" s="1" t="s">
        <v>41</v>
      </c>
      <c r="H1516" s="1" t="s">
        <v>71</v>
      </c>
      <c r="I1516" s="1" t="s">
        <v>72</v>
      </c>
      <c r="J1516" s="1">
        <v>1</v>
      </c>
      <c r="K1516" s="1">
        <v>0</v>
      </c>
      <c r="L1516" s="1">
        <f t="shared" si="209"/>
        <v>0</v>
      </c>
      <c r="M1516" s="1" t="s">
        <v>63</v>
      </c>
      <c r="N1516" s="1" t="s">
        <v>57</v>
      </c>
      <c r="O1516" s="1" t="s">
        <v>64</v>
      </c>
      <c r="P1516" s="1" t="s">
        <v>58</v>
      </c>
      <c r="Q1516" s="1" t="s">
        <v>45</v>
      </c>
      <c r="R1516" s="1" t="s">
        <v>46</v>
      </c>
      <c r="S1516" s="1" t="s">
        <v>2621</v>
      </c>
      <c r="T1516" s="1">
        <v>2</v>
      </c>
      <c r="U1516" s="1" t="str">
        <f t="shared" si="207"/>
        <v>Keep</v>
      </c>
      <c r="V1516" s="1" t="str">
        <f t="shared" si="210"/>
        <v>Ok</v>
      </c>
      <c r="W1516" s="1" t="str">
        <f>IF(Raw_Data!K1516=0,"Missing","Valid")</f>
        <v>Missing</v>
      </c>
      <c r="X1516" s="3" t="str">
        <f t="shared" si="211"/>
        <v>Dispatch Error</v>
      </c>
      <c r="Y1516" s="1" t="str">
        <f t="shared" si="212"/>
        <v>Fix</v>
      </c>
      <c r="Z1516" s="1" t="str">
        <f t="shared" si="213"/>
        <v>Ok</v>
      </c>
      <c r="AA1516" s="1">
        <f t="shared" si="208"/>
        <v>0</v>
      </c>
      <c r="AB1516" s="1" t="str">
        <f t="shared" si="214"/>
        <v>ok</v>
      </c>
      <c r="AC1516" s="1" t="str">
        <f t="shared" si="215"/>
        <v>Unknwon</v>
      </c>
    </row>
    <row r="1517" spans="1:29" x14ac:dyDescent="0.45">
      <c r="A1517" s="1" t="s">
        <v>2008</v>
      </c>
      <c r="B1517" s="2" cm="1">
        <f t="array" ref="B1517:D1517">DATEVALUE(VLOOKUP(A1517,Raw_Data!A1516:D3516,{2,3,4},0))</f>
        <v>45617</v>
      </c>
      <c r="C1517" s="2">
        <v>45619</v>
      </c>
      <c r="D1517" s="2">
        <v>45625</v>
      </c>
      <c r="E1517" s="1" t="s">
        <v>2574</v>
      </c>
      <c r="F1517" s="1" t="s">
        <v>53</v>
      </c>
      <c r="G1517" s="1" t="s">
        <v>54</v>
      </c>
      <c r="H1517" s="1" t="s">
        <v>128</v>
      </c>
      <c r="I1517" s="1" t="s">
        <v>231</v>
      </c>
      <c r="J1517" s="1">
        <v>0</v>
      </c>
      <c r="K1517" s="1">
        <v>2000</v>
      </c>
      <c r="L1517" s="1">
        <f t="shared" si="209"/>
        <v>0</v>
      </c>
      <c r="M1517" s="1" t="s">
        <v>2619</v>
      </c>
      <c r="N1517" s="1" t="s">
        <v>57</v>
      </c>
      <c r="O1517" s="1" t="s">
        <v>44</v>
      </c>
      <c r="P1517" s="1" t="s">
        <v>32</v>
      </c>
      <c r="Q1517" s="1" t="s">
        <v>45</v>
      </c>
      <c r="R1517" s="1" t="s">
        <v>34</v>
      </c>
      <c r="S1517" s="1" t="s">
        <v>2620</v>
      </c>
      <c r="T1517" s="1">
        <v>6</v>
      </c>
      <c r="U1517" s="1" t="str">
        <f t="shared" si="207"/>
        <v>Keep</v>
      </c>
      <c r="V1517" s="1" t="str">
        <f t="shared" si="210"/>
        <v>Fix</v>
      </c>
      <c r="W1517" s="1" t="str">
        <f>IF(Raw_Data!K1517=0,"Missing","Valid")</f>
        <v>Valid</v>
      </c>
      <c r="X1517" s="3" t="str">
        <f t="shared" si="211"/>
        <v>OK</v>
      </c>
      <c r="Y1517" s="1" t="str">
        <f t="shared" si="212"/>
        <v>Ok</v>
      </c>
      <c r="Z1517" s="1" t="str">
        <f t="shared" si="213"/>
        <v>Ok</v>
      </c>
      <c r="AA1517" s="1">
        <f t="shared" si="208"/>
        <v>0</v>
      </c>
      <c r="AB1517" s="1" t="str">
        <f t="shared" si="214"/>
        <v>ok</v>
      </c>
      <c r="AC1517" s="1" t="str">
        <f t="shared" si="215"/>
        <v>Not Returned</v>
      </c>
    </row>
    <row r="1518" spans="1:29" x14ac:dyDescent="0.45">
      <c r="A1518" s="1" t="s">
        <v>2009</v>
      </c>
      <c r="B1518" s="2" cm="1">
        <f t="array" ref="B1518:D1518">DATEVALUE(VLOOKUP(A1518,Raw_Data!A1517:D3517,{2,3,4},0))</f>
        <v>45638</v>
      </c>
      <c r="C1518" s="2">
        <v>45641</v>
      </c>
      <c r="D1518" s="2">
        <v>45647</v>
      </c>
      <c r="E1518" s="1" t="s">
        <v>2558</v>
      </c>
      <c r="F1518" s="1" t="s">
        <v>2609</v>
      </c>
      <c r="G1518" s="1" t="s">
        <v>116</v>
      </c>
      <c r="H1518" s="1" t="s">
        <v>42</v>
      </c>
      <c r="I1518" s="1" t="s">
        <v>122</v>
      </c>
      <c r="J1518" s="1">
        <v>0</v>
      </c>
      <c r="K1518" s="1">
        <v>100</v>
      </c>
      <c r="L1518" s="1">
        <f t="shared" si="209"/>
        <v>0</v>
      </c>
      <c r="M1518" s="1" t="s">
        <v>63</v>
      </c>
      <c r="N1518" s="1" t="s">
        <v>93</v>
      </c>
      <c r="O1518" s="1" t="s">
        <v>79</v>
      </c>
      <c r="P1518" s="1" t="s">
        <v>85</v>
      </c>
      <c r="Q1518" s="1" t="s">
        <v>33</v>
      </c>
      <c r="R1518" s="1" t="s">
        <v>2620</v>
      </c>
      <c r="S1518" s="1" t="s">
        <v>2620</v>
      </c>
      <c r="T1518" s="1">
        <v>6</v>
      </c>
      <c r="U1518" s="1" t="str">
        <f t="shared" si="207"/>
        <v>Keep</v>
      </c>
      <c r="V1518" s="1" t="str">
        <f t="shared" si="210"/>
        <v>Fix</v>
      </c>
      <c r="W1518" s="1" t="str">
        <f>IF(Raw_Data!K1518=0,"Missing","Valid")</f>
        <v>Valid</v>
      </c>
      <c r="X1518" s="3" t="str">
        <f t="shared" si="211"/>
        <v>OK</v>
      </c>
      <c r="Y1518" s="1" t="str">
        <f t="shared" si="212"/>
        <v>Ok</v>
      </c>
      <c r="Z1518" s="1" t="str">
        <f t="shared" si="213"/>
        <v>Ok</v>
      </c>
      <c r="AA1518" s="1">
        <f t="shared" si="208"/>
        <v>0</v>
      </c>
      <c r="AB1518" s="1" t="str">
        <f t="shared" si="214"/>
        <v>ok</v>
      </c>
      <c r="AC1518" s="1" t="str">
        <f t="shared" si="215"/>
        <v>Not Returned</v>
      </c>
    </row>
    <row r="1519" spans="1:29" x14ac:dyDescent="0.45">
      <c r="A1519" s="1" t="s">
        <v>2010</v>
      </c>
      <c r="B1519" s="2" cm="1">
        <f t="array" ref="B1519:D1519">DATEVALUE(VLOOKUP(A1519,Raw_Data!A1518:D3518,{2,3,4},0))</f>
        <v>45565</v>
      </c>
      <c r="C1519" s="2">
        <v>45565</v>
      </c>
      <c r="D1519" s="2">
        <v>45565</v>
      </c>
      <c r="E1519" s="1" t="s">
        <v>2555</v>
      </c>
      <c r="F1519" s="1" t="s">
        <v>147</v>
      </c>
      <c r="G1519" s="1" t="s">
        <v>147</v>
      </c>
      <c r="H1519" s="1" t="s">
        <v>128</v>
      </c>
      <c r="I1519" s="1" t="s">
        <v>231</v>
      </c>
      <c r="J1519" s="1">
        <v>3</v>
      </c>
      <c r="K1519" s="1">
        <v>100</v>
      </c>
      <c r="L1519" s="1">
        <f t="shared" si="209"/>
        <v>300</v>
      </c>
      <c r="M1519" s="1" t="s">
        <v>2619</v>
      </c>
      <c r="N1519" s="1" t="s">
        <v>93</v>
      </c>
      <c r="O1519" s="1" t="s">
        <v>64</v>
      </c>
      <c r="P1519" s="1" t="s">
        <v>85</v>
      </c>
      <c r="Q1519" s="1" t="s">
        <v>45</v>
      </c>
      <c r="R1519" s="1" t="s">
        <v>34</v>
      </c>
      <c r="S1519" s="1" t="s">
        <v>2620</v>
      </c>
      <c r="T1519" s="1">
        <v>0</v>
      </c>
      <c r="U1519" s="1" t="str">
        <f t="shared" si="207"/>
        <v>Keep</v>
      </c>
      <c r="V1519" s="1" t="str">
        <f t="shared" si="210"/>
        <v>Ok</v>
      </c>
      <c r="W1519" s="1" t="str">
        <f>IF(Raw_Data!K1519=0,"Missing","Valid")</f>
        <v>Valid</v>
      </c>
      <c r="X1519" s="3" t="str">
        <f t="shared" si="211"/>
        <v>OK</v>
      </c>
      <c r="Y1519" s="1" t="str">
        <f t="shared" si="212"/>
        <v>Ok</v>
      </c>
      <c r="Z1519" s="1" t="str">
        <f t="shared" si="213"/>
        <v>Ok</v>
      </c>
      <c r="AA1519" s="1">
        <f t="shared" si="208"/>
        <v>300</v>
      </c>
      <c r="AB1519" s="1" t="str">
        <f t="shared" si="214"/>
        <v>ok</v>
      </c>
      <c r="AC1519" s="1" t="str">
        <f t="shared" si="215"/>
        <v>Not Returned</v>
      </c>
    </row>
    <row r="1520" spans="1:29" x14ac:dyDescent="0.45">
      <c r="A1520" s="1" t="s">
        <v>2011</v>
      </c>
      <c r="B1520" s="2" cm="1">
        <f t="array" ref="B1520:D1520">DATEVALUE(VLOOKUP(A1520,Raw_Data!A1519:D3519,{2,3,4},0))</f>
        <v>45583</v>
      </c>
      <c r="C1520" s="2">
        <v>45584</v>
      </c>
      <c r="D1520" s="2">
        <v>45585</v>
      </c>
      <c r="E1520" s="1" t="s">
        <v>2603</v>
      </c>
      <c r="F1520" s="1" t="s">
        <v>2607</v>
      </c>
      <c r="G1520" s="1" t="s">
        <v>41</v>
      </c>
      <c r="H1520" s="1" t="s">
        <v>42</v>
      </c>
      <c r="I1520" s="1" t="s">
        <v>78</v>
      </c>
      <c r="J1520" s="1">
        <v>-1</v>
      </c>
      <c r="K1520" s="1">
        <v>100</v>
      </c>
      <c r="L1520" s="1">
        <f t="shared" si="209"/>
        <v>-100</v>
      </c>
      <c r="M1520" s="1" t="s">
        <v>63</v>
      </c>
      <c r="N1520" s="1" t="s">
        <v>30</v>
      </c>
      <c r="O1520" s="1" t="s">
        <v>44</v>
      </c>
      <c r="P1520" s="1" t="s">
        <v>85</v>
      </c>
      <c r="Q1520" s="1" t="s">
        <v>45</v>
      </c>
      <c r="R1520" s="1" t="s">
        <v>34</v>
      </c>
      <c r="S1520" s="1" t="s">
        <v>2620</v>
      </c>
      <c r="T1520" s="1">
        <v>1</v>
      </c>
      <c r="U1520" s="1" t="str">
        <f t="shared" si="207"/>
        <v>Keep</v>
      </c>
      <c r="V1520" s="1" t="str">
        <f t="shared" si="210"/>
        <v>Fix</v>
      </c>
      <c r="W1520" s="1" t="str">
        <f>IF(Raw_Data!K1520=0,"Missing","Valid")</f>
        <v>Valid</v>
      </c>
      <c r="X1520" s="3" t="str">
        <f t="shared" si="211"/>
        <v>OK</v>
      </c>
      <c r="Y1520" s="1" t="str">
        <f t="shared" si="212"/>
        <v>Ok</v>
      </c>
      <c r="Z1520" s="1" t="str">
        <f t="shared" si="213"/>
        <v>Ok</v>
      </c>
      <c r="AA1520" s="1">
        <f t="shared" si="208"/>
        <v>-100</v>
      </c>
      <c r="AB1520" s="1" t="str">
        <f t="shared" si="214"/>
        <v>ok</v>
      </c>
      <c r="AC1520" s="1" t="str">
        <f t="shared" si="215"/>
        <v>Not Returned</v>
      </c>
    </row>
    <row r="1521" spans="1:29" x14ac:dyDescent="0.45">
      <c r="A1521" s="1" t="s">
        <v>2012</v>
      </c>
      <c r="B1521" s="2" cm="1">
        <f t="array" ref="B1521:D1521">DATEVALUE(VLOOKUP(A1521,Raw_Data!A1520:D3520,{2,3,4},0))</f>
        <v>45592</v>
      </c>
      <c r="C1521" s="2">
        <v>45594</v>
      </c>
      <c r="D1521" s="2">
        <v>45595</v>
      </c>
      <c r="E1521" s="1" t="s">
        <v>2596</v>
      </c>
      <c r="F1521" s="1" t="s">
        <v>69</v>
      </c>
      <c r="G1521" s="1" t="s">
        <v>70</v>
      </c>
      <c r="H1521" s="1" t="s">
        <v>128</v>
      </c>
      <c r="I1521" s="1" t="s">
        <v>169</v>
      </c>
      <c r="J1521" s="1">
        <v>2</v>
      </c>
      <c r="K1521" s="1">
        <v>2000</v>
      </c>
      <c r="L1521" s="1">
        <f t="shared" si="209"/>
        <v>4000</v>
      </c>
      <c r="M1521" s="1" t="s">
        <v>56</v>
      </c>
      <c r="N1521" s="1" t="s">
        <v>57</v>
      </c>
      <c r="O1521" s="1" t="s">
        <v>31</v>
      </c>
      <c r="P1521" s="1" t="s">
        <v>32</v>
      </c>
      <c r="Q1521" s="1" t="s">
        <v>45</v>
      </c>
      <c r="R1521" s="1" t="s">
        <v>46</v>
      </c>
      <c r="S1521" s="1" t="s">
        <v>254</v>
      </c>
      <c r="T1521" s="1">
        <v>1</v>
      </c>
      <c r="U1521" s="1" t="str">
        <f t="shared" si="207"/>
        <v>Keep</v>
      </c>
      <c r="V1521" s="1" t="str">
        <f t="shared" si="210"/>
        <v>Ok</v>
      </c>
      <c r="W1521" s="1" t="str">
        <f>IF(Raw_Data!K1521=0,"Missing","Valid")</f>
        <v>Valid</v>
      </c>
      <c r="X1521" s="3" t="str">
        <f t="shared" si="211"/>
        <v>OK</v>
      </c>
      <c r="Y1521" s="1" t="str">
        <f t="shared" si="212"/>
        <v>Ok</v>
      </c>
      <c r="Z1521" s="1" t="str">
        <f t="shared" si="213"/>
        <v>Ok</v>
      </c>
      <c r="AA1521" s="1">
        <f t="shared" si="208"/>
        <v>4000</v>
      </c>
      <c r="AB1521" s="1" t="str">
        <f t="shared" si="214"/>
        <v>ok</v>
      </c>
      <c r="AC1521" s="1" t="str">
        <f t="shared" si="215"/>
        <v>Damaged</v>
      </c>
    </row>
    <row r="1522" spans="1:29" x14ac:dyDescent="0.45">
      <c r="A1522" s="1" t="s">
        <v>2013</v>
      </c>
      <c r="B1522" s="2" cm="1">
        <f t="array" ref="B1522:D1522">DATEVALUE(VLOOKUP(A1522,Raw_Data!A1521:D3521,{2,3,4},0))</f>
        <v>45308</v>
      </c>
      <c r="C1522" s="2">
        <v>45311</v>
      </c>
      <c r="D1522" s="2">
        <v>45315</v>
      </c>
      <c r="E1522" s="1" t="s">
        <v>2591</v>
      </c>
      <c r="F1522" s="1" t="s">
        <v>168</v>
      </c>
      <c r="G1522" s="1" t="s">
        <v>41</v>
      </c>
      <c r="H1522" s="1" t="s">
        <v>128</v>
      </c>
      <c r="I1522" s="1" t="s">
        <v>231</v>
      </c>
      <c r="J1522" s="1">
        <v>1</v>
      </c>
      <c r="K1522" s="1">
        <v>1000</v>
      </c>
      <c r="L1522" s="1">
        <f t="shared" si="209"/>
        <v>1000</v>
      </c>
      <c r="M1522" s="1" t="s">
        <v>56</v>
      </c>
      <c r="N1522" s="1" t="s">
        <v>57</v>
      </c>
      <c r="O1522" s="1" t="s">
        <v>44</v>
      </c>
      <c r="P1522" s="1" t="s">
        <v>32</v>
      </c>
      <c r="Q1522" s="1" t="s">
        <v>33</v>
      </c>
      <c r="R1522" s="1" t="s">
        <v>46</v>
      </c>
      <c r="S1522" s="1" t="s">
        <v>2621</v>
      </c>
      <c r="T1522" s="1">
        <v>4</v>
      </c>
      <c r="U1522" s="1" t="str">
        <f t="shared" si="207"/>
        <v>Keep</v>
      </c>
      <c r="V1522" s="1" t="str">
        <f t="shared" si="210"/>
        <v>Ok</v>
      </c>
      <c r="W1522" s="1" t="str">
        <f>IF(Raw_Data!K1522=0,"Missing","Valid")</f>
        <v>Valid</v>
      </c>
      <c r="X1522" s="3" t="str">
        <f t="shared" si="211"/>
        <v>OK</v>
      </c>
      <c r="Y1522" s="1" t="str">
        <f t="shared" si="212"/>
        <v>Ok</v>
      </c>
      <c r="Z1522" s="1" t="str">
        <f t="shared" si="213"/>
        <v>Ok</v>
      </c>
      <c r="AA1522" s="1">
        <f t="shared" si="208"/>
        <v>1000</v>
      </c>
      <c r="AB1522" s="1" t="str">
        <f t="shared" si="214"/>
        <v>ok</v>
      </c>
      <c r="AC1522" s="1" t="str">
        <f t="shared" si="215"/>
        <v>Unknwon</v>
      </c>
    </row>
    <row r="1523" spans="1:29" x14ac:dyDescent="0.45">
      <c r="A1523" s="1" t="s">
        <v>2014</v>
      </c>
      <c r="B1523" s="2" cm="1">
        <f t="array" ref="B1523:D1523">DATEVALUE(VLOOKUP(A1523,Raw_Data!A1522:D3522,{2,3,4},0))</f>
        <v>45567</v>
      </c>
      <c r="C1523" s="2">
        <v>45568</v>
      </c>
      <c r="D1523" s="2">
        <v>45570</v>
      </c>
      <c r="E1523" s="1" t="s">
        <v>2570</v>
      </c>
      <c r="F1523" s="1" t="s">
        <v>2608</v>
      </c>
      <c r="G1523" s="1" t="s">
        <v>41</v>
      </c>
      <c r="H1523" s="1" t="s">
        <v>27</v>
      </c>
      <c r="I1523" s="1" t="s">
        <v>55</v>
      </c>
      <c r="J1523" s="1">
        <v>1</v>
      </c>
      <c r="K1523" s="1">
        <v>0</v>
      </c>
      <c r="L1523" s="1">
        <f t="shared" si="209"/>
        <v>0</v>
      </c>
      <c r="M1523" s="1" t="s">
        <v>56</v>
      </c>
      <c r="N1523" s="1" t="s">
        <v>30</v>
      </c>
      <c r="O1523" s="1" t="s">
        <v>44</v>
      </c>
      <c r="P1523" s="1" t="s">
        <v>58</v>
      </c>
      <c r="Q1523" s="1" t="s">
        <v>33</v>
      </c>
      <c r="R1523" s="1" t="s">
        <v>46</v>
      </c>
      <c r="S1523" s="1" t="s">
        <v>2621</v>
      </c>
      <c r="T1523" s="1">
        <v>2</v>
      </c>
      <c r="U1523" s="1" t="str">
        <f t="shared" si="207"/>
        <v>Keep</v>
      </c>
      <c r="V1523" s="1" t="str">
        <f t="shared" si="210"/>
        <v>Ok</v>
      </c>
      <c r="W1523" s="1" t="str">
        <f>IF(Raw_Data!K1523=0,"Missing","Valid")</f>
        <v>Missing</v>
      </c>
      <c r="X1523" s="3" t="str">
        <f t="shared" si="211"/>
        <v>OK</v>
      </c>
      <c r="Y1523" s="1" t="str">
        <f t="shared" si="212"/>
        <v>Fix</v>
      </c>
      <c r="Z1523" s="1" t="str">
        <f t="shared" si="213"/>
        <v>Ok</v>
      </c>
      <c r="AA1523" s="1">
        <f t="shared" si="208"/>
        <v>0</v>
      </c>
      <c r="AB1523" s="1" t="str">
        <f t="shared" si="214"/>
        <v>ok</v>
      </c>
      <c r="AC1523" s="1" t="str">
        <f t="shared" si="215"/>
        <v>Unknwon</v>
      </c>
    </row>
    <row r="1524" spans="1:29" x14ac:dyDescent="0.45">
      <c r="A1524" s="1" t="s">
        <v>2015</v>
      </c>
      <c r="B1524" s="2" cm="1">
        <f t="array" ref="B1524:D1524">DATEVALUE(VLOOKUP(A1524,Raw_Data!A1523:D3523,{2,3,4},0))</f>
        <v>45353</v>
      </c>
      <c r="C1524" s="2">
        <v>45353</v>
      </c>
      <c r="D1524" s="2">
        <v>45356</v>
      </c>
      <c r="E1524" s="1" t="s">
        <v>2585</v>
      </c>
      <c r="F1524" s="1" t="s">
        <v>168</v>
      </c>
      <c r="G1524" s="1" t="s">
        <v>41</v>
      </c>
      <c r="H1524" s="1" t="s">
        <v>27</v>
      </c>
      <c r="I1524" s="1" t="s">
        <v>28</v>
      </c>
      <c r="J1524" s="1">
        <v>-1</v>
      </c>
      <c r="K1524" s="1">
        <v>500</v>
      </c>
      <c r="L1524" s="1">
        <f t="shared" si="209"/>
        <v>-500</v>
      </c>
      <c r="M1524" s="1" t="s">
        <v>56</v>
      </c>
      <c r="N1524" s="1" t="s">
        <v>30</v>
      </c>
      <c r="O1524" s="1" t="s">
        <v>79</v>
      </c>
      <c r="P1524" s="1" t="s">
        <v>32</v>
      </c>
      <c r="Q1524" s="1" t="s">
        <v>45</v>
      </c>
      <c r="R1524" s="1" t="s">
        <v>2620</v>
      </c>
      <c r="S1524" s="1" t="s">
        <v>2620</v>
      </c>
      <c r="T1524" s="1">
        <v>3</v>
      </c>
      <c r="U1524" s="1" t="str">
        <f t="shared" si="207"/>
        <v>Keep</v>
      </c>
      <c r="V1524" s="1" t="str">
        <f t="shared" si="210"/>
        <v>Fix</v>
      </c>
      <c r="W1524" s="1" t="str">
        <f>IF(Raw_Data!K1524=0,"Missing","Valid")</f>
        <v>Valid</v>
      </c>
      <c r="X1524" s="3" t="str">
        <f t="shared" si="211"/>
        <v>OK</v>
      </c>
      <c r="Y1524" s="1" t="str">
        <f t="shared" si="212"/>
        <v>Ok</v>
      </c>
      <c r="Z1524" s="1" t="str">
        <f t="shared" si="213"/>
        <v>Ok</v>
      </c>
      <c r="AA1524" s="1">
        <f t="shared" si="208"/>
        <v>-500</v>
      </c>
      <c r="AB1524" s="1" t="str">
        <f t="shared" si="214"/>
        <v>ok</v>
      </c>
      <c r="AC1524" s="1" t="str">
        <f t="shared" si="215"/>
        <v>Wrong</v>
      </c>
    </row>
    <row r="1525" spans="1:29" x14ac:dyDescent="0.45">
      <c r="A1525" s="1" t="s">
        <v>2016</v>
      </c>
      <c r="B1525" s="2" cm="1">
        <f t="array" ref="B1525:D1525">DATEVALUE(VLOOKUP(A1525,Raw_Data!A1524:D3524,{2,3,4},0))</f>
        <v>45559</v>
      </c>
      <c r="C1525" s="2">
        <v>45560</v>
      </c>
      <c r="D1525" s="2">
        <v>45560</v>
      </c>
      <c r="E1525" s="1" t="s">
        <v>2573</v>
      </c>
      <c r="F1525" s="1" t="s">
        <v>2608</v>
      </c>
      <c r="G1525" s="1" t="s">
        <v>41</v>
      </c>
      <c r="H1525" s="1" t="s">
        <v>128</v>
      </c>
      <c r="I1525" s="1" t="s">
        <v>231</v>
      </c>
      <c r="J1525" s="1">
        <v>3</v>
      </c>
      <c r="K1525" s="1">
        <v>1000</v>
      </c>
      <c r="L1525" s="1">
        <f t="shared" si="209"/>
        <v>3000</v>
      </c>
      <c r="M1525" s="1" t="s">
        <v>56</v>
      </c>
      <c r="N1525" s="1" t="s">
        <v>30</v>
      </c>
      <c r="O1525" s="1" t="s">
        <v>31</v>
      </c>
      <c r="P1525" s="1" t="s">
        <v>32</v>
      </c>
      <c r="Q1525" s="1" t="s">
        <v>45</v>
      </c>
      <c r="R1525" s="1" t="s">
        <v>2620</v>
      </c>
      <c r="S1525" s="1" t="s">
        <v>2620</v>
      </c>
      <c r="T1525" s="1">
        <v>0</v>
      </c>
      <c r="U1525" s="1" t="str">
        <f t="shared" si="207"/>
        <v>Keep</v>
      </c>
      <c r="V1525" s="1" t="str">
        <f t="shared" si="210"/>
        <v>Ok</v>
      </c>
      <c r="W1525" s="1" t="str">
        <f>IF(Raw_Data!K1525=0,"Missing","Valid")</f>
        <v>Valid</v>
      </c>
      <c r="X1525" s="3" t="str">
        <f t="shared" si="211"/>
        <v>OK</v>
      </c>
      <c r="Y1525" s="1" t="str">
        <f t="shared" si="212"/>
        <v>Ok</v>
      </c>
      <c r="Z1525" s="1" t="str">
        <f t="shared" si="213"/>
        <v>Ok</v>
      </c>
      <c r="AA1525" s="1">
        <f t="shared" si="208"/>
        <v>3000</v>
      </c>
      <c r="AB1525" s="1" t="str">
        <f t="shared" si="214"/>
        <v>ok</v>
      </c>
      <c r="AC1525" s="1" t="str">
        <f t="shared" si="215"/>
        <v>Not Returned</v>
      </c>
    </row>
    <row r="1526" spans="1:29" x14ac:dyDescent="0.45">
      <c r="A1526" s="1" t="s">
        <v>2017</v>
      </c>
      <c r="B1526" s="2" cm="1">
        <f t="array" ref="B1526:D1526">DATEVALUE(VLOOKUP(A1526,Raw_Data!A1525:D3525,{2,3,4},0))</f>
        <v>45599</v>
      </c>
      <c r="C1526" s="2">
        <v>45597</v>
      </c>
      <c r="D1526" s="2">
        <v>45600</v>
      </c>
      <c r="E1526" s="1" t="s">
        <v>2547</v>
      </c>
      <c r="F1526" s="1" t="s">
        <v>69</v>
      </c>
      <c r="G1526" s="1" t="s">
        <v>70</v>
      </c>
      <c r="H1526" s="1" t="s">
        <v>71</v>
      </c>
      <c r="I1526" s="1" t="s">
        <v>92</v>
      </c>
      <c r="J1526" s="1">
        <v>-1</v>
      </c>
      <c r="K1526" s="1">
        <v>1000</v>
      </c>
      <c r="L1526" s="1">
        <f t="shared" si="209"/>
        <v>-1000</v>
      </c>
      <c r="M1526" s="1" t="s">
        <v>2619</v>
      </c>
      <c r="N1526" s="1" t="s">
        <v>57</v>
      </c>
      <c r="O1526" s="1" t="s">
        <v>64</v>
      </c>
      <c r="P1526" s="1" t="s">
        <v>85</v>
      </c>
      <c r="Q1526" s="1" t="s">
        <v>45</v>
      </c>
      <c r="R1526" s="1" t="s">
        <v>46</v>
      </c>
      <c r="S1526" s="1" t="s">
        <v>245</v>
      </c>
      <c r="T1526" s="1">
        <v>3</v>
      </c>
      <c r="U1526" s="1" t="str">
        <f t="shared" si="207"/>
        <v>Keep</v>
      </c>
      <c r="V1526" s="1" t="str">
        <f t="shared" si="210"/>
        <v>Fix</v>
      </c>
      <c r="W1526" s="1" t="str">
        <f>IF(Raw_Data!K1526=0,"Missing","Valid")</f>
        <v>Valid</v>
      </c>
      <c r="X1526" s="3" t="str">
        <f t="shared" si="211"/>
        <v>Dispatch Error</v>
      </c>
      <c r="Y1526" s="1" t="str">
        <f t="shared" si="212"/>
        <v>Ok</v>
      </c>
      <c r="Z1526" s="1" t="str">
        <f t="shared" si="213"/>
        <v>Ok</v>
      </c>
      <c r="AA1526" s="1">
        <f t="shared" si="208"/>
        <v>-1000</v>
      </c>
      <c r="AB1526" s="1" t="str">
        <f t="shared" si="214"/>
        <v>ok</v>
      </c>
      <c r="AC1526" s="1" t="str">
        <f t="shared" si="215"/>
        <v>Wrong Item</v>
      </c>
    </row>
    <row r="1527" spans="1:29" x14ac:dyDescent="0.45">
      <c r="A1527" s="1" t="s">
        <v>2018</v>
      </c>
      <c r="B1527" s="2" cm="1">
        <f t="array" ref="B1527:D1527">DATEVALUE(VLOOKUP(A1527,Raw_Data!A1526:D3526,{2,3,4},0))</f>
        <v>45410</v>
      </c>
      <c r="C1527" s="2">
        <v>45410</v>
      </c>
      <c r="D1527" s="2">
        <v>45410</v>
      </c>
      <c r="E1527" s="1" t="s">
        <v>2558</v>
      </c>
      <c r="F1527" s="1" t="s">
        <v>2607</v>
      </c>
      <c r="G1527" s="1" t="s">
        <v>41</v>
      </c>
      <c r="H1527" s="1" t="s">
        <v>27</v>
      </c>
      <c r="I1527" s="1" t="s">
        <v>55</v>
      </c>
      <c r="J1527" s="1">
        <v>-1</v>
      </c>
      <c r="K1527" s="1">
        <v>500</v>
      </c>
      <c r="L1527" s="1">
        <f t="shared" si="209"/>
        <v>-500</v>
      </c>
      <c r="M1527" s="1" t="s">
        <v>63</v>
      </c>
      <c r="N1527" s="1" t="s">
        <v>57</v>
      </c>
      <c r="O1527" s="1" t="s">
        <v>44</v>
      </c>
      <c r="P1527" s="1" t="s">
        <v>32</v>
      </c>
      <c r="Q1527" s="1" t="s">
        <v>33</v>
      </c>
      <c r="R1527" s="1" t="s">
        <v>2620</v>
      </c>
      <c r="S1527" s="1" t="s">
        <v>2620</v>
      </c>
      <c r="T1527" s="1">
        <v>0</v>
      </c>
      <c r="U1527" s="1" t="str">
        <f t="shared" si="207"/>
        <v>Keep</v>
      </c>
      <c r="V1527" s="1" t="str">
        <f t="shared" si="210"/>
        <v>Fix</v>
      </c>
      <c r="W1527" s="1" t="str">
        <f>IF(Raw_Data!K1527=0,"Missing","Valid")</f>
        <v>Valid</v>
      </c>
      <c r="X1527" s="3" t="str">
        <f t="shared" si="211"/>
        <v>OK</v>
      </c>
      <c r="Y1527" s="1" t="str">
        <f t="shared" si="212"/>
        <v>Ok</v>
      </c>
      <c r="Z1527" s="1" t="str">
        <f t="shared" si="213"/>
        <v>Ok</v>
      </c>
      <c r="AA1527" s="1">
        <f t="shared" si="208"/>
        <v>-500</v>
      </c>
      <c r="AB1527" s="1" t="str">
        <f t="shared" si="214"/>
        <v>ok</v>
      </c>
      <c r="AC1527" s="1" t="str">
        <f t="shared" si="215"/>
        <v>Wrong</v>
      </c>
    </row>
    <row r="1528" spans="1:29" x14ac:dyDescent="0.45">
      <c r="A1528" s="1" t="s">
        <v>2019</v>
      </c>
      <c r="B1528" s="2" cm="1">
        <f t="array" ref="B1528:D1528">DATEVALUE(VLOOKUP(A1528,Raw_Data!A1527:D3527,{2,3,4},0))</f>
        <v>45572</v>
      </c>
      <c r="C1528" s="2">
        <v>45573</v>
      </c>
      <c r="D1528" s="2">
        <v>45577</v>
      </c>
      <c r="E1528" s="1" t="s">
        <v>2528</v>
      </c>
      <c r="F1528" s="1" t="s">
        <v>147</v>
      </c>
      <c r="G1528" s="1" t="s">
        <v>147</v>
      </c>
      <c r="H1528" s="1" t="s">
        <v>27</v>
      </c>
      <c r="I1528" s="1" t="s">
        <v>84</v>
      </c>
      <c r="J1528" s="1">
        <v>2</v>
      </c>
      <c r="K1528" s="1">
        <v>100</v>
      </c>
      <c r="L1528" s="1">
        <f t="shared" si="209"/>
        <v>200</v>
      </c>
      <c r="M1528" s="1" t="s">
        <v>56</v>
      </c>
      <c r="N1528" s="1" t="s">
        <v>57</v>
      </c>
      <c r="O1528" s="1" t="s">
        <v>31</v>
      </c>
      <c r="P1528" s="1" t="s">
        <v>32</v>
      </c>
      <c r="Q1528" s="1" t="s">
        <v>33</v>
      </c>
      <c r="R1528" s="1" t="s">
        <v>2620</v>
      </c>
      <c r="S1528" s="1" t="s">
        <v>2620</v>
      </c>
      <c r="T1528" s="1">
        <v>4</v>
      </c>
      <c r="U1528" s="1" t="str">
        <f t="shared" si="207"/>
        <v>Keep</v>
      </c>
      <c r="V1528" s="1" t="str">
        <f t="shared" si="210"/>
        <v>Ok</v>
      </c>
      <c r="W1528" s="1" t="str">
        <f>IF(Raw_Data!K1528=0,"Missing","Valid")</f>
        <v>Valid</v>
      </c>
      <c r="X1528" s="3" t="str">
        <f t="shared" si="211"/>
        <v>OK</v>
      </c>
      <c r="Y1528" s="1" t="str">
        <f t="shared" si="212"/>
        <v>Ok</v>
      </c>
      <c r="Z1528" s="1" t="str">
        <f t="shared" si="213"/>
        <v>Ok</v>
      </c>
      <c r="AA1528" s="1">
        <f t="shared" si="208"/>
        <v>200</v>
      </c>
      <c r="AB1528" s="1" t="str">
        <f t="shared" si="214"/>
        <v>ok</v>
      </c>
      <c r="AC1528" s="1" t="str">
        <f t="shared" si="215"/>
        <v>Not Returned</v>
      </c>
    </row>
    <row r="1529" spans="1:29" x14ac:dyDescent="0.45">
      <c r="A1529" s="1" t="s">
        <v>2020</v>
      </c>
      <c r="B1529" s="2" cm="1">
        <f t="array" ref="B1529:D1529">DATEVALUE(VLOOKUP(A1529,Raw_Data!A1528:D3528,{2,3,4},0))</f>
        <v>45388</v>
      </c>
      <c r="C1529" s="2">
        <v>45387</v>
      </c>
      <c r="D1529" s="2">
        <v>45392</v>
      </c>
      <c r="E1529" s="1" t="s">
        <v>2585</v>
      </c>
      <c r="F1529" s="1" t="s">
        <v>147</v>
      </c>
      <c r="G1529" s="1" t="s">
        <v>147</v>
      </c>
      <c r="H1529" s="1" t="s">
        <v>128</v>
      </c>
      <c r="I1529" s="1" t="s">
        <v>169</v>
      </c>
      <c r="J1529" s="1">
        <v>3</v>
      </c>
      <c r="K1529" s="1">
        <v>2000</v>
      </c>
      <c r="L1529" s="1">
        <f t="shared" si="209"/>
        <v>6000</v>
      </c>
      <c r="M1529" s="1" t="s">
        <v>63</v>
      </c>
      <c r="N1529" s="1" t="s">
        <v>30</v>
      </c>
      <c r="O1529" s="1" t="s">
        <v>79</v>
      </c>
      <c r="P1529" s="1" t="s">
        <v>58</v>
      </c>
      <c r="Q1529" s="1" t="s">
        <v>33</v>
      </c>
      <c r="R1529" s="1" t="s">
        <v>34</v>
      </c>
      <c r="S1529" s="1" t="s">
        <v>2620</v>
      </c>
      <c r="T1529" s="1">
        <v>5</v>
      </c>
      <c r="U1529" s="1" t="str">
        <f t="shared" si="207"/>
        <v>Keep</v>
      </c>
      <c r="V1529" s="1" t="str">
        <f t="shared" si="210"/>
        <v>Ok</v>
      </c>
      <c r="W1529" s="1" t="str">
        <f>IF(Raw_Data!K1529=0,"Missing","Valid")</f>
        <v>Valid</v>
      </c>
      <c r="X1529" s="3" t="str">
        <f t="shared" si="211"/>
        <v>Dispatch Error</v>
      </c>
      <c r="Y1529" s="1" t="str">
        <f t="shared" si="212"/>
        <v>Ok</v>
      </c>
      <c r="Z1529" s="1" t="str">
        <f t="shared" si="213"/>
        <v>Ok</v>
      </c>
      <c r="AA1529" s="1">
        <f t="shared" si="208"/>
        <v>6000</v>
      </c>
      <c r="AB1529" s="1" t="str">
        <f t="shared" si="214"/>
        <v>ok</v>
      </c>
      <c r="AC1529" s="1" t="str">
        <f t="shared" si="215"/>
        <v>Not Returned</v>
      </c>
    </row>
    <row r="1530" spans="1:29" x14ac:dyDescent="0.45">
      <c r="A1530" s="1" t="s">
        <v>2021</v>
      </c>
      <c r="B1530" s="2" cm="1">
        <f t="array" ref="B1530:D1530">DATEVALUE(VLOOKUP(A1530,Raw_Data!A1529:D3529,{2,3,4},0))</f>
        <v>45471</v>
      </c>
      <c r="C1530" s="2">
        <v>45471</v>
      </c>
      <c r="D1530" s="2">
        <v>45474</v>
      </c>
      <c r="E1530" s="1" t="s">
        <v>2560</v>
      </c>
      <c r="F1530" s="1" t="s">
        <v>2609</v>
      </c>
      <c r="G1530" s="1" t="s">
        <v>116</v>
      </c>
      <c r="H1530" s="1" t="s">
        <v>42</v>
      </c>
      <c r="I1530" s="1" t="s">
        <v>78</v>
      </c>
      <c r="J1530" s="1">
        <v>-1</v>
      </c>
      <c r="K1530" s="1">
        <v>0</v>
      </c>
      <c r="L1530" s="1">
        <f t="shared" si="209"/>
        <v>0</v>
      </c>
      <c r="M1530" s="1" t="s">
        <v>56</v>
      </c>
      <c r="N1530" s="1" t="s">
        <v>57</v>
      </c>
      <c r="O1530" s="1" t="s">
        <v>64</v>
      </c>
      <c r="P1530" s="1" t="s">
        <v>58</v>
      </c>
      <c r="Q1530" s="1" t="s">
        <v>45</v>
      </c>
      <c r="R1530" s="1" t="s">
        <v>46</v>
      </c>
      <c r="S1530" s="1" t="s">
        <v>47</v>
      </c>
      <c r="T1530" s="1">
        <v>3</v>
      </c>
      <c r="U1530" s="1" t="str">
        <f t="shared" si="207"/>
        <v>Keep</v>
      </c>
      <c r="V1530" s="1" t="str">
        <f t="shared" si="210"/>
        <v>Fix</v>
      </c>
      <c r="W1530" s="1" t="str">
        <f>IF(Raw_Data!K1530=0,"Missing","Valid")</f>
        <v>Missing</v>
      </c>
      <c r="X1530" s="3" t="str">
        <f t="shared" si="211"/>
        <v>OK</v>
      </c>
      <c r="Y1530" s="1" t="str">
        <f t="shared" si="212"/>
        <v>Fix</v>
      </c>
      <c r="Z1530" s="1" t="str">
        <f t="shared" si="213"/>
        <v>Ok</v>
      </c>
      <c r="AA1530" s="1">
        <f t="shared" si="208"/>
        <v>0</v>
      </c>
      <c r="AB1530" s="1" t="str">
        <f t="shared" si="214"/>
        <v>ok</v>
      </c>
      <c r="AC1530" s="1" t="str">
        <f t="shared" si="215"/>
        <v>Late Delivery</v>
      </c>
    </row>
    <row r="1531" spans="1:29" x14ac:dyDescent="0.45">
      <c r="A1531" s="1" t="s">
        <v>2022</v>
      </c>
      <c r="B1531" s="2" cm="1">
        <f t="array" ref="B1531:D1531">DATEVALUE(VLOOKUP(A1531,Raw_Data!A1530:D3530,{2,3,4},0))</f>
        <v>45639</v>
      </c>
      <c r="C1531" s="2">
        <v>45637</v>
      </c>
      <c r="D1531" s="2">
        <v>45643</v>
      </c>
      <c r="E1531" s="1" t="s">
        <v>2534</v>
      </c>
      <c r="F1531" s="1" t="s">
        <v>2609</v>
      </c>
      <c r="G1531" s="1" t="s">
        <v>116</v>
      </c>
      <c r="H1531" s="1" t="s">
        <v>71</v>
      </c>
      <c r="I1531" s="1" t="s">
        <v>72</v>
      </c>
      <c r="J1531" s="1">
        <v>-1</v>
      </c>
      <c r="K1531" s="1">
        <v>500</v>
      </c>
      <c r="L1531" s="1">
        <f t="shared" si="209"/>
        <v>-500</v>
      </c>
      <c r="M1531" s="1" t="s">
        <v>29</v>
      </c>
      <c r="N1531" s="1" t="s">
        <v>93</v>
      </c>
      <c r="O1531" s="1" t="s">
        <v>64</v>
      </c>
      <c r="P1531" s="1" t="s">
        <v>32</v>
      </c>
      <c r="Q1531" s="1" t="s">
        <v>33</v>
      </c>
      <c r="R1531" s="1" t="s">
        <v>34</v>
      </c>
      <c r="S1531" s="1" t="s">
        <v>2620</v>
      </c>
      <c r="T1531" s="1">
        <v>6</v>
      </c>
      <c r="U1531" s="1" t="str">
        <f t="shared" si="207"/>
        <v>Keep</v>
      </c>
      <c r="V1531" s="1" t="str">
        <f t="shared" si="210"/>
        <v>Fix</v>
      </c>
      <c r="W1531" s="1" t="str">
        <f>IF(Raw_Data!K1531=0,"Missing","Valid")</f>
        <v>Valid</v>
      </c>
      <c r="X1531" s="3" t="str">
        <f t="shared" si="211"/>
        <v>Dispatch Error</v>
      </c>
      <c r="Y1531" s="1" t="str">
        <f t="shared" si="212"/>
        <v>Ok</v>
      </c>
      <c r="Z1531" s="1" t="str">
        <f t="shared" si="213"/>
        <v>Ok</v>
      </c>
      <c r="AA1531" s="1">
        <f t="shared" si="208"/>
        <v>-500</v>
      </c>
      <c r="AB1531" s="1" t="str">
        <f t="shared" si="214"/>
        <v>ok</v>
      </c>
      <c r="AC1531" s="1" t="str">
        <f t="shared" si="215"/>
        <v>Not Returned</v>
      </c>
    </row>
    <row r="1532" spans="1:29" x14ac:dyDescent="0.45">
      <c r="A1532" s="1" t="s">
        <v>2023</v>
      </c>
      <c r="B1532" s="2" cm="1">
        <f t="array" ref="B1532:D1532">DATEVALUE(VLOOKUP(A1532,Raw_Data!A1531:D3531,{2,3,4},0))</f>
        <v>45410</v>
      </c>
      <c r="C1532" s="2">
        <v>45409</v>
      </c>
      <c r="D1532" s="2">
        <v>45408</v>
      </c>
      <c r="E1532" s="1" t="s">
        <v>2598</v>
      </c>
      <c r="F1532" s="1" t="s">
        <v>147</v>
      </c>
      <c r="G1532" s="1" t="s">
        <v>147</v>
      </c>
      <c r="H1532" s="1" t="s">
        <v>128</v>
      </c>
      <c r="I1532" s="1" t="s">
        <v>169</v>
      </c>
      <c r="J1532" s="1">
        <v>1</v>
      </c>
      <c r="K1532" s="1">
        <v>100</v>
      </c>
      <c r="L1532" s="1">
        <f t="shared" si="209"/>
        <v>100</v>
      </c>
      <c r="M1532" s="1" t="s">
        <v>63</v>
      </c>
      <c r="N1532" s="1" t="s">
        <v>57</v>
      </c>
      <c r="O1532" s="1" t="s">
        <v>44</v>
      </c>
      <c r="P1532" s="1" t="s">
        <v>58</v>
      </c>
      <c r="Q1532" s="1" t="s">
        <v>45</v>
      </c>
      <c r="R1532" s="1" t="s">
        <v>2620</v>
      </c>
      <c r="S1532" s="1" t="s">
        <v>2620</v>
      </c>
      <c r="T1532" s="1">
        <v>-1</v>
      </c>
      <c r="U1532" s="1" t="str">
        <f t="shared" si="207"/>
        <v>Keep</v>
      </c>
      <c r="V1532" s="1" t="str">
        <f t="shared" si="210"/>
        <v>Ok</v>
      </c>
      <c r="W1532" s="1" t="str">
        <f>IF(Raw_Data!K1532=0,"Missing","Valid")</f>
        <v>Valid</v>
      </c>
      <c r="X1532" s="3" t="str">
        <f t="shared" si="211"/>
        <v>Dispatch Error</v>
      </c>
      <c r="Y1532" s="1" t="str">
        <f t="shared" si="212"/>
        <v>Ok</v>
      </c>
      <c r="Z1532" s="1" t="str">
        <f t="shared" si="213"/>
        <v>Ok</v>
      </c>
      <c r="AA1532" s="1">
        <f t="shared" si="208"/>
        <v>100</v>
      </c>
      <c r="AB1532" s="1" t="str">
        <f t="shared" si="214"/>
        <v>ok</v>
      </c>
      <c r="AC1532" s="1" t="str">
        <f t="shared" si="215"/>
        <v>Not Returned</v>
      </c>
    </row>
    <row r="1533" spans="1:29" x14ac:dyDescent="0.45">
      <c r="A1533" s="1" t="s">
        <v>2024</v>
      </c>
      <c r="B1533" s="2" cm="1">
        <f t="array" ref="B1533:D1533">DATEVALUE(VLOOKUP(A1533,Raw_Data!A1532:D3532,{2,3,4},0))</f>
        <v>45578</v>
      </c>
      <c r="C1533" s="2">
        <v>45580</v>
      </c>
      <c r="D1533" s="2">
        <v>45583</v>
      </c>
      <c r="E1533" s="1" t="s">
        <v>2577</v>
      </c>
      <c r="F1533" s="1" t="s">
        <v>2607</v>
      </c>
      <c r="G1533" s="1" t="s">
        <v>41</v>
      </c>
      <c r="H1533" s="1" t="s">
        <v>42</v>
      </c>
      <c r="I1533" s="1" t="s">
        <v>43</v>
      </c>
      <c r="J1533" s="1">
        <v>0</v>
      </c>
      <c r="K1533" s="1">
        <v>0</v>
      </c>
      <c r="L1533" s="1">
        <f t="shared" si="209"/>
        <v>0</v>
      </c>
      <c r="M1533" s="1" t="s">
        <v>63</v>
      </c>
      <c r="N1533" s="1" t="s">
        <v>93</v>
      </c>
      <c r="O1533" s="1" t="s">
        <v>31</v>
      </c>
      <c r="P1533" s="1" t="s">
        <v>32</v>
      </c>
      <c r="Q1533" s="1" t="s">
        <v>33</v>
      </c>
      <c r="R1533" s="1" t="s">
        <v>46</v>
      </c>
      <c r="S1533" s="1" t="s">
        <v>47</v>
      </c>
      <c r="T1533" s="1">
        <v>3</v>
      </c>
      <c r="U1533" s="1" t="str">
        <f t="shared" si="207"/>
        <v>Keep</v>
      </c>
      <c r="V1533" s="1" t="str">
        <f t="shared" si="210"/>
        <v>Fix</v>
      </c>
      <c r="W1533" s="1" t="str">
        <f>IF(Raw_Data!K1533=0,"Missing","Valid")</f>
        <v>Missing</v>
      </c>
      <c r="X1533" s="3" t="str">
        <f t="shared" si="211"/>
        <v>OK</v>
      </c>
      <c r="Y1533" s="1" t="str">
        <f t="shared" si="212"/>
        <v>Fix</v>
      </c>
      <c r="Z1533" s="1" t="str">
        <f t="shared" si="213"/>
        <v>Ok</v>
      </c>
      <c r="AA1533" s="1">
        <f t="shared" si="208"/>
        <v>0</v>
      </c>
      <c r="AB1533" s="1" t="str">
        <f t="shared" si="214"/>
        <v>ok</v>
      </c>
      <c r="AC1533" s="1" t="str">
        <f t="shared" si="215"/>
        <v>Late Delivery</v>
      </c>
    </row>
    <row r="1534" spans="1:29" x14ac:dyDescent="0.45">
      <c r="A1534" s="1" t="s">
        <v>2025</v>
      </c>
      <c r="B1534" s="2" cm="1">
        <f t="array" ref="B1534:D1534">DATEVALUE(VLOOKUP(A1534,Raw_Data!A1533:D3533,{2,3,4},0))</f>
        <v>45626</v>
      </c>
      <c r="C1534" s="2">
        <v>45629</v>
      </c>
      <c r="D1534" s="2">
        <v>45629</v>
      </c>
      <c r="E1534" s="1" t="s">
        <v>2595</v>
      </c>
      <c r="F1534" s="1" t="s">
        <v>2606</v>
      </c>
      <c r="G1534" s="1" t="s">
        <v>26</v>
      </c>
      <c r="H1534" s="1" t="s">
        <v>27</v>
      </c>
      <c r="I1534" s="1" t="s">
        <v>28</v>
      </c>
      <c r="J1534" s="1">
        <v>2</v>
      </c>
      <c r="K1534" s="1">
        <v>500</v>
      </c>
      <c r="L1534" s="1">
        <f t="shared" si="209"/>
        <v>1000</v>
      </c>
      <c r="M1534" s="1" t="s">
        <v>56</v>
      </c>
      <c r="N1534" s="1" t="s">
        <v>30</v>
      </c>
      <c r="O1534" s="1" t="s">
        <v>31</v>
      </c>
      <c r="P1534" s="1" t="s">
        <v>85</v>
      </c>
      <c r="Q1534" s="1" t="s">
        <v>33</v>
      </c>
      <c r="R1534" s="1" t="s">
        <v>2620</v>
      </c>
      <c r="S1534" s="1" t="s">
        <v>2620</v>
      </c>
      <c r="T1534" s="1">
        <v>0</v>
      </c>
      <c r="U1534" s="1" t="str">
        <f t="shared" si="207"/>
        <v>Keep</v>
      </c>
      <c r="V1534" s="1" t="str">
        <f t="shared" si="210"/>
        <v>Ok</v>
      </c>
      <c r="W1534" s="1" t="str">
        <f>IF(Raw_Data!K1534=0,"Missing","Valid")</f>
        <v>Valid</v>
      </c>
      <c r="X1534" s="3" t="str">
        <f t="shared" si="211"/>
        <v>OK</v>
      </c>
      <c r="Y1534" s="1" t="str">
        <f t="shared" si="212"/>
        <v>Ok</v>
      </c>
      <c r="Z1534" s="1" t="str">
        <f t="shared" si="213"/>
        <v>Ok</v>
      </c>
      <c r="AA1534" s="1">
        <f t="shared" si="208"/>
        <v>1000</v>
      </c>
      <c r="AB1534" s="1" t="str">
        <f t="shared" si="214"/>
        <v>ok</v>
      </c>
      <c r="AC1534" s="1" t="str">
        <f t="shared" si="215"/>
        <v>Not Returned</v>
      </c>
    </row>
    <row r="1535" spans="1:29" x14ac:dyDescent="0.45">
      <c r="A1535" s="1" t="s">
        <v>2026</v>
      </c>
      <c r="B1535" s="2" cm="1">
        <f t="array" ref="B1535:D1535">DATEVALUE(VLOOKUP(A1535,Raw_Data!A1534:D3534,{2,3,4},0))</f>
        <v>45316</v>
      </c>
      <c r="C1535" s="2">
        <v>45318</v>
      </c>
      <c r="D1535" s="2">
        <v>45322</v>
      </c>
      <c r="E1535" s="1" t="s">
        <v>2529</v>
      </c>
      <c r="F1535" s="1" t="s">
        <v>69</v>
      </c>
      <c r="G1535" s="1" t="s">
        <v>70</v>
      </c>
      <c r="H1535" s="1" t="s">
        <v>71</v>
      </c>
      <c r="I1535" s="1" t="s">
        <v>117</v>
      </c>
      <c r="J1535" s="1">
        <v>0</v>
      </c>
      <c r="K1535" s="1">
        <v>100</v>
      </c>
      <c r="L1535" s="1">
        <f t="shared" si="209"/>
        <v>0</v>
      </c>
      <c r="M1535" s="1" t="s">
        <v>2619</v>
      </c>
      <c r="N1535" s="1" t="s">
        <v>93</v>
      </c>
      <c r="O1535" s="1" t="s">
        <v>31</v>
      </c>
      <c r="P1535" s="1" t="s">
        <v>58</v>
      </c>
      <c r="Q1535" s="1" t="s">
        <v>33</v>
      </c>
      <c r="R1535" s="1" t="s">
        <v>46</v>
      </c>
      <c r="S1535" s="1" t="s">
        <v>2621</v>
      </c>
      <c r="T1535" s="1">
        <v>4</v>
      </c>
      <c r="U1535" s="1" t="str">
        <f t="shared" si="207"/>
        <v>Keep</v>
      </c>
      <c r="V1535" s="1" t="str">
        <f t="shared" si="210"/>
        <v>Fix</v>
      </c>
      <c r="W1535" s="1" t="str">
        <f>IF(Raw_Data!K1535=0,"Missing","Valid")</f>
        <v>Valid</v>
      </c>
      <c r="X1535" s="3" t="str">
        <f t="shared" si="211"/>
        <v>OK</v>
      </c>
      <c r="Y1535" s="1" t="str">
        <f t="shared" si="212"/>
        <v>Ok</v>
      </c>
      <c r="Z1535" s="1" t="str">
        <f t="shared" si="213"/>
        <v>Ok</v>
      </c>
      <c r="AA1535" s="1">
        <f t="shared" si="208"/>
        <v>0</v>
      </c>
      <c r="AB1535" s="1" t="str">
        <f t="shared" si="214"/>
        <v>ok</v>
      </c>
      <c r="AC1535" s="1" t="str">
        <f t="shared" si="215"/>
        <v>Unknwon</v>
      </c>
    </row>
    <row r="1536" spans="1:29" x14ac:dyDescent="0.45">
      <c r="A1536" s="1" t="s">
        <v>2027</v>
      </c>
      <c r="B1536" s="2" cm="1">
        <f t="array" ref="B1536:D1536">DATEVALUE(VLOOKUP(A1536,Raw_Data!A1535:D3535,{2,3,4},0))</f>
        <v>45539</v>
      </c>
      <c r="C1536" s="2">
        <v>45537</v>
      </c>
      <c r="D1536" s="2">
        <v>45540</v>
      </c>
      <c r="E1536" s="1" t="s">
        <v>2531</v>
      </c>
      <c r="F1536" s="1" t="s">
        <v>53</v>
      </c>
      <c r="G1536" s="1" t="s">
        <v>54</v>
      </c>
      <c r="H1536" s="1" t="s">
        <v>27</v>
      </c>
      <c r="I1536" s="1" t="s">
        <v>28</v>
      </c>
      <c r="J1536" s="1">
        <v>0</v>
      </c>
      <c r="K1536" s="1">
        <v>500</v>
      </c>
      <c r="L1536" s="1">
        <f t="shared" si="209"/>
        <v>0</v>
      </c>
      <c r="M1536" s="1" t="s">
        <v>56</v>
      </c>
      <c r="N1536" s="1" t="s">
        <v>57</v>
      </c>
      <c r="O1536" s="1" t="s">
        <v>31</v>
      </c>
      <c r="P1536" s="1" t="s">
        <v>58</v>
      </c>
      <c r="Q1536" s="1" t="s">
        <v>45</v>
      </c>
      <c r="R1536" s="1" t="s">
        <v>34</v>
      </c>
      <c r="S1536" s="1" t="s">
        <v>2620</v>
      </c>
      <c r="T1536" s="1">
        <v>3</v>
      </c>
      <c r="U1536" s="1" t="str">
        <f t="shared" si="207"/>
        <v>Keep</v>
      </c>
      <c r="V1536" s="1" t="str">
        <f t="shared" si="210"/>
        <v>Fix</v>
      </c>
      <c r="W1536" s="1" t="str">
        <f>IF(Raw_Data!K1536=0,"Missing","Valid")</f>
        <v>Valid</v>
      </c>
      <c r="X1536" s="3" t="str">
        <f t="shared" si="211"/>
        <v>Dispatch Error</v>
      </c>
      <c r="Y1536" s="1" t="str">
        <f t="shared" si="212"/>
        <v>Ok</v>
      </c>
      <c r="Z1536" s="1" t="str">
        <f t="shared" si="213"/>
        <v>Ok</v>
      </c>
      <c r="AA1536" s="1">
        <f t="shared" si="208"/>
        <v>0</v>
      </c>
      <c r="AB1536" s="1" t="str">
        <f t="shared" si="214"/>
        <v>ok</v>
      </c>
      <c r="AC1536" s="1" t="str">
        <f t="shared" si="215"/>
        <v>Not Returned</v>
      </c>
    </row>
    <row r="1537" spans="1:29" x14ac:dyDescent="0.45">
      <c r="A1537" s="1" t="s">
        <v>2028</v>
      </c>
      <c r="B1537" s="2" cm="1">
        <f t="array" ref="B1537:D1537">DATEVALUE(VLOOKUP(A1537,Raw_Data!A1536:D3536,{2,3,4},0))</f>
        <v>45506</v>
      </c>
      <c r="C1537" s="2">
        <v>45506</v>
      </c>
      <c r="D1537" s="2">
        <v>45505</v>
      </c>
      <c r="E1537" s="1" t="s">
        <v>2558</v>
      </c>
      <c r="F1537" s="1" t="s">
        <v>168</v>
      </c>
      <c r="G1537" s="1" t="s">
        <v>41</v>
      </c>
      <c r="H1537" s="1" t="s">
        <v>42</v>
      </c>
      <c r="I1537" s="1" t="s">
        <v>43</v>
      </c>
      <c r="J1537" s="1">
        <v>3</v>
      </c>
      <c r="K1537" s="1">
        <v>500</v>
      </c>
      <c r="L1537" s="1">
        <f t="shared" si="209"/>
        <v>1500</v>
      </c>
      <c r="M1537" s="1" t="s">
        <v>56</v>
      </c>
      <c r="N1537" s="1" t="s">
        <v>93</v>
      </c>
      <c r="O1537" s="1" t="s">
        <v>31</v>
      </c>
      <c r="P1537" s="1" t="s">
        <v>58</v>
      </c>
      <c r="Q1537" s="1" t="s">
        <v>45</v>
      </c>
      <c r="R1537" s="1" t="s">
        <v>2620</v>
      </c>
      <c r="S1537" s="1" t="s">
        <v>2620</v>
      </c>
      <c r="T1537" s="1">
        <v>-1</v>
      </c>
      <c r="U1537" s="1" t="str">
        <f t="shared" si="207"/>
        <v>Keep</v>
      </c>
      <c r="V1537" s="1" t="str">
        <f t="shared" si="210"/>
        <v>Ok</v>
      </c>
      <c r="W1537" s="1" t="str">
        <f>IF(Raw_Data!K1537=0,"Missing","Valid")</f>
        <v>Valid</v>
      </c>
      <c r="X1537" s="3" t="str">
        <f t="shared" si="211"/>
        <v>Delivery Before Order</v>
      </c>
      <c r="Y1537" s="1" t="str">
        <f t="shared" si="212"/>
        <v>Ok</v>
      </c>
      <c r="Z1537" s="1" t="str">
        <f t="shared" si="213"/>
        <v>Ok</v>
      </c>
      <c r="AA1537" s="1">
        <f t="shared" si="208"/>
        <v>1500</v>
      </c>
      <c r="AB1537" s="1" t="str">
        <f t="shared" si="214"/>
        <v>ok</v>
      </c>
      <c r="AC1537" s="1" t="str">
        <f t="shared" si="215"/>
        <v>Not Returned</v>
      </c>
    </row>
    <row r="1538" spans="1:29" x14ac:dyDescent="0.45">
      <c r="A1538" s="1" t="s">
        <v>2029</v>
      </c>
      <c r="B1538" s="2" cm="1">
        <f t="array" ref="B1538:D1538">DATEVALUE(VLOOKUP(A1538,Raw_Data!A1537:D3537,{2,3,4},0))</f>
        <v>45606</v>
      </c>
      <c r="C1538" s="2">
        <v>45608</v>
      </c>
      <c r="D1538" s="2">
        <v>45613</v>
      </c>
      <c r="E1538" s="1" t="s">
        <v>2564</v>
      </c>
      <c r="F1538" s="1" t="s">
        <v>168</v>
      </c>
      <c r="G1538" s="1" t="s">
        <v>41</v>
      </c>
      <c r="H1538" s="1" t="s">
        <v>27</v>
      </c>
      <c r="I1538" s="1" t="s">
        <v>55</v>
      </c>
      <c r="J1538" s="1">
        <v>1</v>
      </c>
      <c r="K1538" s="1">
        <v>1000</v>
      </c>
      <c r="L1538" s="1">
        <f t="shared" si="209"/>
        <v>1000</v>
      </c>
      <c r="M1538" s="1" t="s">
        <v>56</v>
      </c>
      <c r="N1538" s="1" t="s">
        <v>57</v>
      </c>
      <c r="O1538" s="1" t="s">
        <v>79</v>
      </c>
      <c r="P1538" s="1" t="s">
        <v>85</v>
      </c>
      <c r="Q1538" s="1" t="s">
        <v>45</v>
      </c>
      <c r="R1538" s="1" t="s">
        <v>46</v>
      </c>
      <c r="S1538" s="1" t="s">
        <v>254</v>
      </c>
      <c r="T1538" s="1">
        <v>5</v>
      </c>
      <c r="U1538" s="1" t="str">
        <f t="shared" ref="U1538:U1601" si="216">IF(COUNTIF(A1538:A3537,A1538)=1,"Keep","Duplicate")</f>
        <v>Keep</v>
      </c>
      <c r="V1538" s="1" t="str">
        <f t="shared" si="210"/>
        <v>Ok</v>
      </c>
      <c r="W1538" s="1" t="str">
        <f>IF(Raw_Data!K1538=0,"Missing","Valid")</f>
        <v>Valid</v>
      </c>
      <c r="X1538" s="3" t="str">
        <f t="shared" si="211"/>
        <v>OK</v>
      </c>
      <c r="Y1538" s="1" t="str">
        <f t="shared" si="212"/>
        <v>Ok</v>
      </c>
      <c r="Z1538" s="1" t="str">
        <f t="shared" si="213"/>
        <v>Ok</v>
      </c>
      <c r="AA1538" s="1">
        <f t="shared" ref="AA1538:AA1601" si="217">IF(OR(L1538="",L1538&lt;&gt;J1538*K1538),J1538*K1538,L1538)</f>
        <v>1000</v>
      </c>
      <c r="AB1538" s="1" t="str">
        <f t="shared" si="214"/>
        <v>ok</v>
      </c>
      <c r="AC1538" s="1" t="str">
        <f t="shared" si="215"/>
        <v>Damaged</v>
      </c>
    </row>
    <row r="1539" spans="1:29" x14ac:dyDescent="0.45">
      <c r="A1539" s="1" t="s">
        <v>2030</v>
      </c>
      <c r="B1539" s="2" cm="1">
        <f t="array" ref="B1539:D1539">DATEVALUE(VLOOKUP(A1539,Raw_Data!A1538:D3538,{2,3,4},0))</f>
        <v>45305</v>
      </c>
      <c r="C1539" s="2">
        <v>45308</v>
      </c>
      <c r="D1539" s="2">
        <v>45307</v>
      </c>
      <c r="E1539" s="1" t="s">
        <v>2529</v>
      </c>
      <c r="F1539" s="1" t="s">
        <v>147</v>
      </c>
      <c r="G1539" s="1" t="s">
        <v>147</v>
      </c>
      <c r="H1539" s="1" t="s">
        <v>128</v>
      </c>
      <c r="I1539" s="1" t="s">
        <v>129</v>
      </c>
      <c r="J1539" s="1">
        <v>2</v>
      </c>
      <c r="K1539" s="1">
        <v>500</v>
      </c>
      <c r="L1539" s="1">
        <f t="shared" ref="L1539:L1602" si="218">J1539*K1539</f>
        <v>1000</v>
      </c>
      <c r="M1539" s="1" t="s">
        <v>63</v>
      </c>
      <c r="N1539" s="1" t="s">
        <v>93</v>
      </c>
      <c r="O1539" s="1" t="s">
        <v>79</v>
      </c>
      <c r="P1539" s="1" t="s">
        <v>32</v>
      </c>
      <c r="Q1539" s="1" t="s">
        <v>45</v>
      </c>
      <c r="R1539" s="1" t="s">
        <v>34</v>
      </c>
      <c r="S1539" s="1" t="s">
        <v>2620</v>
      </c>
      <c r="T1539" s="1">
        <v>-1</v>
      </c>
      <c r="U1539" s="1" t="str">
        <f t="shared" si="216"/>
        <v>Keep</v>
      </c>
      <c r="V1539" s="1" t="str">
        <f t="shared" ref="V1539:V1602" si="219">IF(J1539&lt;=0,"Fix","Ok")</f>
        <v>Ok</v>
      </c>
      <c r="W1539" s="1" t="str">
        <f>IF(Raw_Data!K1539=0,"Missing","Valid")</f>
        <v>Valid</v>
      </c>
      <c r="X1539" s="3" t="str">
        <f t="shared" ref="X1539:X1602" si="220">IF(C1539&lt;B1539,"Dispatch Error",IF(D1539&lt;B1539,"Delivery Before Order",IF(D1539&lt;C1539,"Delivery Before Dispatch","OK")))</f>
        <v>Delivery Before Dispatch</v>
      </c>
      <c r="Y1539" s="1" t="str">
        <f t="shared" ref="Y1539:Y1602" si="221">IF(K1539&lt;=0,"Fix","Ok")</f>
        <v>Ok</v>
      </c>
      <c r="Z1539" s="1" t="str">
        <f t="shared" ref="Z1539:Z1602" si="222">IF(L1539="","Blank",IF(L1539=J1539*K1539,"Ok","Wrong"))</f>
        <v>Ok</v>
      </c>
      <c r="AA1539" s="1">
        <f t="shared" si="217"/>
        <v>1000</v>
      </c>
      <c r="AB1539" s="1" t="str">
        <f t="shared" ref="AB1539:AB1602" si="223">IF(M1539="","Missing","ok")</f>
        <v>ok</v>
      </c>
      <c r="AC1539" s="1" t="str">
        <f t="shared" ref="AC1539:AC1602" si="224">IF(R1539="No","Not Returned",IF(R1539="Yes",IF(S1539="","Unknown",S1539),IF(L1539&lt;0,"Wrong",IF(OR(O1539="Delayed",O1539="In Transit",O1539="On Time"),"Not Returned",""))))</f>
        <v>Not Returned</v>
      </c>
    </row>
    <row r="1540" spans="1:29" x14ac:dyDescent="0.45">
      <c r="A1540" s="1" t="s">
        <v>2031</v>
      </c>
      <c r="B1540" s="2" cm="1">
        <f t="array" ref="B1540:D1540">DATEVALUE(VLOOKUP(A1540,Raw_Data!A1539:D3539,{2,3,4},0))</f>
        <v>45589</v>
      </c>
      <c r="C1540" s="2">
        <v>45589</v>
      </c>
      <c r="D1540" s="2">
        <v>45592</v>
      </c>
      <c r="E1540" s="1" t="s">
        <v>2582</v>
      </c>
      <c r="F1540" s="1" t="s">
        <v>2607</v>
      </c>
      <c r="G1540" s="1" t="s">
        <v>41</v>
      </c>
      <c r="H1540" s="1" t="s">
        <v>71</v>
      </c>
      <c r="I1540" s="1" t="s">
        <v>72</v>
      </c>
      <c r="J1540" s="1">
        <v>2</v>
      </c>
      <c r="K1540" s="1">
        <v>100</v>
      </c>
      <c r="L1540" s="1">
        <f t="shared" si="218"/>
        <v>200</v>
      </c>
      <c r="M1540" s="1" t="s">
        <v>2619</v>
      </c>
      <c r="N1540" s="1" t="s">
        <v>93</v>
      </c>
      <c r="O1540" s="1" t="s">
        <v>31</v>
      </c>
      <c r="P1540" s="1" t="s">
        <v>32</v>
      </c>
      <c r="Q1540" s="1" t="s">
        <v>45</v>
      </c>
      <c r="R1540" s="1" t="s">
        <v>46</v>
      </c>
      <c r="S1540" s="1" t="s">
        <v>245</v>
      </c>
      <c r="T1540" s="1">
        <v>3</v>
      </c>
      <c r="U1540" s="1" t="str">
        <f t="shared" si="216"/>
        <v>Keep</v>
      </c>
      <c r="V1540" s="1" t="str">
        <f t="shared" si="219"/>
        <v>Ok</v>
      </c>
      <c r="W1540" s="1" t="str">
        <f>IF(Raw_Data!K1540=0,"Missing","Valid")</f>
        <v>Valid</v>
      </c>
      <c r="X1540" s="3" t="str">
        <f t="shared" si="220"/>
        <v>OK</v>
      </c>
      <c r="Y1540" s="1" t="str">
        <f t="shared" si="221"/>
        <v>Ok</v>
      </c>
      <c r="Z1540" s="1" t="str">
        <f t="shared" si="222"/>
        <v>Ok</v>
      </c>
      <c r="AA1540" s="1">
        <f t="shared" si="217"/>
        <v>200</v>
      </c>
      <c r="AB1540" s="1" t="str">
        <f t="shared" si="223"/>
        <v>ok</v>
      </c>
      <c r="AC1540" s="1" t="str">
        <f t="shared" si="224"/>
        <v>Wrong Item</v>
      </c>
    </row>
    <row r="1541" spans="1:29" x14ac:dyDescent="0.45">
      <c r="A1541" s="1" t="s">
        <v>2032</v>
      </c>
      <c r="B1541" s="2" cm="1">
        <f t="array" ref="B1541:D1541">DATEVALUE(VLOOKUP(A1541,Raw_Data!A1540:D3540,{2,3,4},0))</f>
        <v>45648</v>
      </c>
      <c r="C1541" s="2">
        <v>45646</v>
      </c>
      <c r="D1541" s="2">
        <v>45646</v>
      </c>
      <c r="E1541" s="1" t="s">
        <v>2572</v>
      </c>
      <c r="F1541" s="1" t="s">
        <v>147</v>
      </c>
      <c r="G1541" s="1" t="s">
        <v>147</v>
      </c>
      <c r="H1541" s="1" t="s">
        <v>42</v>
      </c>
      <c r="I1541" s="1" t="s">
        <v>43</v>
      </c>
      <c r="J1541" s="1">
        <v>2</v>
      </c>
      <c r="K1541" s="1">
        <v>0</v>
      </c>
      <c r="L1541" s="1">
        <f t="shared" si="218"/>
        <v>0</v>
      </c>
      <c r="M1541" s="1" t="s">
        <v>63</v>
      </c>
      <c r="N1541" s="1" t="s">
        <v>93</v>
      </c>
      <c r="O1541" s="1" t="s">
        <v>79</v>
      </c>
      <c r="P1541" s="1" t="s">
        <v>32</v>
      </c>
      <c r="Q1541" s="1" t="s">
        <v>33</v>
      </c>
      <c r="R1541" s="1" t="s">
        <v>34</v>
      </c>
      <c r="S1541" s="1" t="s">
        <v>2620</v>
      </c>
      <c r="T1541" s="1">
        <v>0</v>
      </c>
      <c r="U1541" s="1" t="str">
        <f t="shared" si="216"/>
        <v>Keep</v>
      </c>
      <c r="V1541" s="1" t="str">
        <f t="shared" si="219"/>
        <v>Ok</v>
      </c>
      <c r="W1541" s="1" t="str">
        <f>IF(Raw_Data!K1541=0,"Missing","Valid")</f>
        <v>Missing</v>
      </c>
      <c r="X1541" s="3" t="str">
        <f t="shared" si="220"/>
        <v>Dispatch Error</v>
      </c>
      <c r="Y1541" s="1" t="str">
        <f t="shared" si="221"/>
        <v>Fix</v>
      </c>
      <c r="Z1541" s="1" t="str">
        <f t="shared" si="222"/>
        <v>Ok</v>
      </c>
      <c r="AA1541" s="1">
        <f t="shared" si="217"/>
        <v>0</v>
      </c>
      <c r="AB1541" s="1" t="str">
        <f t="shared" si="223"/>
        <v>ok</v>
      </c>
      <c r="AC1541" s="1" t="str">
        <f t="shared" si="224"/>
        <v>Not Returned</v>
      </c>
    </row>
    <row r="1542" spans="1:29" x14ac:dyDescent="0.45">
      <c r="A1542" s="1" t="s">
        <v>2033</v>
      </c>
      <c r="B1542" s="2" cm="1">
        <f t="array" ref="B1542:D1542">DATEVALUE(VLOOKUP(A1542,Raw_Data!A1541:D3541,{2,3,4},0))</f>
        <v>45530</v>
      </c>
      <c r="C1542" s="2">
        <v>45528</v>
      </c>
      <c r="D1542" s="2">
        <v>45535</v>
      </c>
      <c r="E1542" s="1" t="s">
        <v>2538</v>
      </c>
      <c r="F1542" s="1" t="s">
        <v>69</v>
      </c>
      <c r="G1542" s="1" t="s">
        <v>70</v>
      </c>
      <c r="H1542" s="1" t="s">
        <v>27</v>
      </c>
      <c r="I1542" s="1" t="s">
        <v>55</v>
      </c>
      <c r="J1542" s="1">
        <v>2</v>
      </c>
      <c r="K1542" s="1">
        <v>1000</v>
      </c>
      <c r="L1542" s="1">
        <f t="shared" si="218"/>
        <v>2000</v>
      </c>
      <c r="M1542" s="1" t="s">
        <v>63</v>
      </c>
      <c r="N1542" s="1" t="s">
        <v>93</v>
      </c>
      <c r="O1542" s="1" t="s">
        <v>44</v>
      </c>
      <c r="P1542" s="1" t="s">
        <v>85</v>
      </c>
      <c r="Q1542" s="1" t="s">
        <v>33</v>
      </c>
      <c r="R1542" s="1" t="s">
        <v>2620</v>
      </c>
      <c r="S1542" s="1" t="s">
        <v>2620</v>
      </c>
      <c r="T1542" s="1">
        <v>7</v>
      </c>
      <c r="U1542" s="1" t="str">
        <f t="shared" si="216"/>
        <v>Keep</v>
      </c>
      <c r="V1542" s="1" t="str">
        <f t="shared" si="219"/>
        <v>Ok</v>
      </c>
      <c r="W1542" s="1" t="str">
        <f>IF(Raw_Data!K1542=0,"Missing","Valid")</f>
        <v>Valid</v>
      </c>
      <c r="X1542" s="3" t="str">
        <f t="shared" si="220"/>
        <v>Dispatch Error</v>
      </c>
      <c r="Y1542" s="1" t="str">
        <f t="shared" si="221"/>
        <v>Ok</v>
      </c>
      <c r="Z1542" s="1" t="str">
        <f t="shared" si="222"/>
        <v>Ok</v>
      </c>
      <c r="AA1542" s="1">
        <f t="shared" si="217"/>
        <v>2000</v>
      </c>
      <c r="AB1542" s="1" t="str">
        <f t="shared" si="223"/>
        <v>ok</v>
      </c>
      <c r="AC1542" s="1" t="str">
        <f t="shared" si="224"/>
        <v>Not Returned</v>
      </c>
    </row>
    <row r="1543" spans="1:29" x14ac:dyDescent="0.45">
      <c r="A1543" s="1" t="s">
        <v>2034</v>
      </c>
      <c r="B1543" s="2" cm="1">
        <f t="array" ref="B1543:D1543">DATEVALUE(VLOOKUP(A1543,Raw_Data!A1542:D3542,{2,3,4},0))</f>
        <v>45532</v>
      </c>
      <c r="C1543" s="2">
        <v>45535</v>
      </c>
      <c r="D1543" s="2">
        <v>45540</v>
      </c>
      <c r="E1543" s="1" t="s">
        <v>2553</v>
      </c>
      <c r="F1543" s="1" t="s">
        <v>2609</v>
      </c>
      <c r="G1543" s="1" t="s">
        <v>116</v>
      </c>
      <c r="H1543" s="1" t="s">
        <v>27</v>
      </c>
      <c r="I1543" s="1" t="s">
        <v>55</v>
      </c>
      <c r="J1543" s="1">
        <v>2</v>
      </c>
      <c r="K1543" s="1">
        <v>500</v>
      </c>
      <c r="L1543" s="1">
        <f t="shared" si="218"/>
        <v>1000</v>
      </c>
      <c r="M1543" s="1" t="s">
        <v>63</v>
      </c>
      <c r="N1543" s="1" t="s">
        <v>30</v>
      </c>
      <c r="O1543" s="1" t="s">
        <v>31</v>
      </c>
      <c r="P1543" s="1" t="s">
        <v>85</v>
      </c>
      <c r="Q1543" s="1" t="s">
        <v>33</v>
      </c>
      <c r="R1543" s="1" t="s">
        <v>2620</v>
      </c>
      <c r="S1543" s="1" t="s">
        <v>2620</v>
      </c>
      <c r="T1543" s="1">
        <v>5</v>
      </c>
      <c r="U1543" s="1" t="str">
        <f t="shared" si="216"/>
        <v>Keep</v>
      </c>
      <c r="V1543" s="1" t="str">
        <f t="shared" si="219"/>
        <v>Ok</v>
      </c>
      <c r="W1543" s="1" t="str">
        <f>IF(Raw_Data!K1543=0,"Missing","Valid")</f>
        <v>Valid</v>
      </c>
      <c r="X1543" s="3" t="str">
        <f t="shared" si="220"/>
        <v>OK</v>
      </c>
      <c r="Y1543" s="1" t="str">
        <f t="shared" si="221"/>
        <v>Ok</v>
      </c>
      <c r="Z1543" s="1" t="str">
        <f t="shared" si="222"/>
        <v>Ok</v>
      </c>
      <c r="AA1543" s="1">
        <f t="shared" si="217"/>
        <v>1000</v>
      </c>
      <c r="AB1543" s="1" t="str">
        <f t="shared" si="223"/>
        <v>ok</v>
      </c>
      <c r="AC1543" s="1" t="str">
        <f t="shared" si="224"/>
        <v>Not Returned</v>
      </c>
    </row>
    <row r="1544" spans="1:29" x14ac:dyDescent="0.45">
      <c r="A1544" s="1" t="s">
        <v>2035</v>
      </c>
      <c r="B1544" s="2" cm="1">
        <f t="array" ref="B1544:D1544">DATEVALUE(VLOOKUP(A1544,Raw_Data!A1543:D3543,{2,3,4},0))</f>
        <v>45425</v>
      </c>
      <c r="C1544" s="2">
        <v>45428</v>
      </c>
      <c r="D1544" s="2">
        <v>45433</v>
      </c>
      <c r="E1544" s="1" t="s">
        <v>2583</v>
      </c>
      <c r="F1544" s="1" t="s">
        <v>2607</v>
      </c>
      <c r="G1544" s="1" t="s">
        <v>41</v>
      </c>
      <c r="H1544" s="1" t="s">
        <v>128</v>
      </c>
      <c r="I1544" s="1" t="s">
        <v>169</v>
      </c>
      <c r="J1544" s="1">
        <v>3</v>
      </c>
      <c r="K1544" s="1">
        <v>100</v>
      </c>
      <c r="L1544" s="1">
        <f t="shared" si="218"/>
        <v>300</v>
      </c>
      <c r="M1544" s="1" t="s">
        <v>63</v>
      </c>
      <c r="N1544" s="1" t="s">
        <v>57</v>
      </c>
      <c r="O1544" s="1" t="s">
        <v>31</v>
      </c>
      <c r="P1544" s="1" t="s">
        <v>58</v>
      </c>
      <c r="Q1544" s="1" t="s">
        <v>45</v>
      </c>
      <c r="R1544" s="1" t="s">
        <v>46</v>
      </c>
      <c r="S1544" s="1" t="s">
        <v>2621</v>
      </c>
      <c r="T1544" s="1">
        <v>5</v>
      </c>
      <c r="U1544" s="1" t="str">
        <f t="shared" si="216"/>
        <v>Keep</v>
      </c>
      <c r="V1544" s="1" t="str">
        <f t="shared" si="219"/>
        <v>Ok</v>
      </c>
      <c r="W1544" s="1" t="str">
        <f>IF(Raw_Data!K1544=0,"Missing","Valid")</f>
        <v>Valid</v>
      </c>
      <c r="X1544" s="3" t="str">
        <f t="shared" si="220"/>
        <v>OK</v>
      </c>
      <c r="Y1544" s="1" t="str">
        <f t="shared" si="221"/>
        <v>Ok</v>
      </c>
      <c r="Z1544" s="1" t="str">
        <f t="shared" si="222"/>
        <v>Ok</v>
      </c>
      <c r="AA1544" s="1">
        <f t="shared" si="217"/>
        <v>300</v>
      </c>
      <c r="AB1544" s="1" t="str">
        <f t="shared" si="223"/>
        <v>ok</v>
      </c>
      <c r="AC1544" s="1" t="str">
        <f t="shared" si="224"/>
        <v>Unknwon</v>
      </c>
    </row>
    <row r="1545" spans="1:29" x14ac:dyDescent="0.45">
      <c r="A1545" s="1" t="s">
        <v>2036</v>
      </c>
      <c r="B1545" s="2" cm="1">
        <f t="array" ref="B1545:D1545">DATEVALUE(VLOOKUP(A1545,Raw_Data!A1544:D3544,{2,3,4},0))</f>
        <v>45316</v>
      </c>
      <c r="C1545" s="2">
        <v>45314</v>
      </c>
      <c r="D1545" s="2">
        <v>45321</v>
      </c>
      <c r="E1545" s="1" t="s">
        <v>2532</v>
      </c>
      <c r="F1545" s="1" t="s">
        <v>168</v>
      </c>
      <c r="G1545" s="1" t="s">
        <v>41</v>
      </c>
      <c r="H1545" s="1" t="s">
        <v>71</v>
      </c>
      <c r="I1545" s="1" t="s">
        <v>72</v>
      </c>
      <c r="J1545" s="1">
        <v>2</v>
      </c>
      <c r="K1545" s="1">
        <v>0</v>
      </c>
      <c r="L1545" s="1">
        <f t="shared" si="218"/>
        <v>0</v>
      </c>
      <c r="M1545" s="1" t="s">
        <v>2619</v>
      </c>
      <c r="N1545" s="1" t="s">
        <v>30</v>
      </c>
      <c r="O1545" s="1" t="s">
        <v>44</v>
      </c>
      <c r="P1545" s="1" t="s">
        <v>58</v>
      </c>
      <c r="Q1545" s="1" t="s">
        <v>33</v>
      </c>
      <c r="R1545" s="1" t="s">
        <v>46</v>
      </c>
      <c r="S1545" s="1" t="s">
        <v>254</v>
      </c>
      <c r="T1545" s="1">
        <v>7</v>
      </c>
      <c r="U1545" s="1" t="str">
        <f t="shared" si="216"/>
        <v>Keep</v>
      </c>
      <c r="V1545" s="1" t="str">
        <f t="shared" si="219"/>
        <v>Ok</v>
      </c>
      <c r="W1545" s="1" t="str">
        <f>IF(Raw_Data!K1545=0,"Missing","Valid")</f>
        <v>Missing</v>
      </c>
      <c r="X1545" s="3" t="str">
        <f t="shared" si="220"/>
        <v>Dispatch Error</v>
      </c>
      <c r="Y1545" s="1" t="str">
        <f t="shared" si="221"/>
        <v>Fix</v>
      </c>
      <c r="Z1545" s="1" t="str">
        <f t="shared" si="222"/>
        <v>Ok</v>
      </c>
      <c r="AA1545" s="1">
        <f t="shared" si="217"/>
        <v>0</v>
      </c>
      <c r="AB1545" s="1" t="str">
        <f t="shared" si="223"/>
        <v>ok</v>
      </c>
      <c r="AC1545" s="1" t="str">
        <f t="shared" si="224"/>
        <v>Damaged</v>
      </c>
    </row>
    <row r="1546" spans="1:29" x14ac:dyDescent="0.45">
      <c r="A1546" s="1" t="s">
        <v>2037</v>
      </c>
      <c r="B1546" s="2" cm="1">
        <f t="array" ref="B1546:D1546">DATEVALUE(VLOOKUP(A1546,Raw_Data!A1545:D3545,{2,3,4},0))</f>
        <v>45394</v>
      </c>
      <c r="C1546" s="2">
        <v>45396</v>
      </c>
      <c r="D1546" s="2">
        <v>45396</v>
      </c>
      <c r="E1546" s="1" t="s">
        <v>2542</v>
      </c>
      <c r="F1546" s="1" t="s">
        <v>53</v>
      </c>
      <c r="G1546" s="1" t="s">
        <v>54</v>
      </c>
      <c r="H1546" s="1" t="s">
        <v>71</v>
      </c>
      <c r="I1546" s="1" t="s">
        <v>92</v>
      </c>
      <c r="J1546" s="1">
        <v>0</v>
      </c>
      <c r="K1546" s="1">
        <v>1000</v>
      </c>
      <c r="L1546" s="1">
        <f t="shared" si="218"/>
        <v>0</v>
      </c>
      <c r="M1546" s="1" t="s">
        <v>56</v>
      </c>
      <c r="N1546" s="1" t="s">
        <v>57</v>
      </c>
      <c r="O1546" s="1" t="s">
        <v>31</v>
      </c>
      <c r="P1546" s="1" t="s">
        <v>58</v>
      </c>
      <c r="Q1546" s="1" t="s">
        <v>33</v>
      </c>
      <c r="R1546" s="1" t="s">
        <v>2620</v>
      </c>
      <c r="S1546" s="1" t="s">
        <v>2620</v>
      </c>
      <c r="T1546" s="1">
        <v>0</v>
      </c>
      <c r="U1546" s="1" t="str">
        <f t="shared" si="216"/>
        <v>Keep</v>
      </c>
      <c r="V1546" s="1" t="str">
        <f t="shared" si="219"/>
        <v>Fix</v>
      </c>
      <c r="W1546" s="1" t="str">
        <f>IF(Raw_Data!K1546=0,"Missing","Valid")</f>
        <v>Valid</v>
      </c>
      <c r="X1546" s="3" t="str">
        <f t="shared" si="220"/>
        <v>OK</v>
      </c>
      <c r="Y1546" s="1" t="str">
        <f t="shared" si="221"/>
        <v>Ok</v>
      </c>
      <c r="Z1546" s="1" t="str">
        <f t="shared" si="222"/>
        <v>Ok</v>
      </c>
      <c r="AA1546" s="1">
        <f t="shared" si="217"/>
        <v>0</v>
      </c>
      <c r="AB1546" s="1" t="str">
        <f t="shared" si="223"/>
        <v>ok</v>
      </c>
      <c r="AC1546" s="1" t="str">
        <f t="shared" si="224"/>
        <v>Not Returned</v>
      </c>
    </row>
    <row r="1547" spans="1:29" x14ac:dyDescent="0.45">
      <c r="A1547" s="1" t="s">
        <v>2038</v>
      </c>
      <c r="B1547" s="2" cm="1">
        <f t="array" ref="B1547:D1547">DATEVALUE(VLOOKUP(A1547,Raw_Data!A1546:D3546,{2,3,4},0))</f>
        <v>45614</v>
      </c>
      <c r="C1547" s="2">
        <v>45613</v>
      </c>
      <c r="D1547" s="2">
        <v>45612</v>
      </c>
      <c r="E1547" s="1" t="s">
        <v>2575</v>
      </c>
      <c r="F1547" s="1" t="s">
        <v>2609</v>
      </c>
      <c r="G1547" s="1" t="s">
        <v>116</v>
      </c>
      <c r="H1547" s="1" t="s">
        <v>128</v>
      </c>
      <c r="I1547" s="1" t="s">
        <v>169</v>
      </c>
      <c r="J1547" s="1">
        <v>2</v>
      </c>
      <c r="K1547" s="1">
        <v>2000</v>
      </c>
      <c r="L1547" s="1">
        <f t="shared" si="218"/>
        <v>4000</v>
      </c>
      <c r="M1547" s="1" t="s">
        <v>63</v>
      </c>
      <c r="N1547" s="1" t="s">
        <v>57</v>
      </c>
      <c r="O1547" s="1" t="s">
        <v>44</v>
      </c>
      <c r="P1547" s="1" t="s">
        <v>85</v>
      </c>
      <c r="Q1547" s="1" t="s">
        <v>33</v>
      </c>
      <c r="R1547" s="1" t="s">
        <v>34</v>
      </c>
      <c r="S1547" s="1" t="s">
        <v>2620</v>
      </c>
      <c r="T1547" s="1">
        <v>-1</v>
      </c>
      <c r="U1547" s="1" t="str">
        <f t="shared" si="216"/>
        <v>Keep</v>
      </c>
      <c r="V1547" s="1" t="str">
        <f t="shared" si="219"/>
        <v>Ok</v>
      </c>
      <c r="W1547" s="1" t="str">
        <f>IF(Raw_Data!K1547=0,"Missing","Valid")</f>
        <v>Valid</v>
      </c>
      <c r="X1547" s="3" t="str">
        <f t="shared" si="220"/>
        <v>Dispatch Error</v>
      </c>
      <c r="Y1547" s="1" t="str">
        <f t="shared" si="221"/>
        <v>Ok</v>
      </c>
      <c r="Z1547" s="1" t="str">
        <f t="shared" si="222"/>
        <v>Ok</v>
      </c>
      <c r="AA1547" s="1">
        <f t="shared" si="217"/>
        <v>4000</v>
      </c>
      <c r="AB1547" s="1" t="str">
        <f t="shared" si="223"/>
        <v>ok</v>
      </c>
      <c r="AC1547" s="1" t="str">
        <f t="shared" si="224"/>
        <v>Not Returned</v>
      </c>
    </row>
    <row r="1548" spans="1:29" x14ac:dyDescent="0.45">
      <c r="A1548" s="1" t="s">
        <v>2039</v>
      </c>
      <c r="B1548" s="2" cm="1">
        <f t="array" ref="B1548:D1548">DATEVALUE(VLOOKUP(A1548,Raw_Data!A1547:D3547,{2,3,4},0))</f>
        <v>45514</v>
      </c>
      <c r="C1548" s="2">
        <v>45512</v>
      </c>
      <c r="D1548" s="2">
        <v>45514</v>
      </c>
      <c r="E1548" s="1" t="s">
        <v>2547</v>
      </c>
      <c r="F1548" s="1" t="s">
        <v>168</v>
      </c>
      <c r="G1548" s="1" t="s">
        <v>41</v>
      </c>
      <c r="H1548" s="1" t="s">
        <v>42</v>
      </c>
      <c r="I1548" s="1" t="s">
        <v>43</v>
      </c>
      <c r="J1548" s="1">
        <v>-1</v>
      </c>
      <c r="K1548" s="1">
        <v>2000</v>
      </c>
      <c r="L1548" s="1">
        <f t="shared" si="218"/>
        <v>-2000</v>
      </c>
      <c r="M1548" s="1" t="s">
        <v>29</v>
      </c>
      <c r="N1548" s="1" t="s">
        <v>30</v>
      </c>
      <c r="O1548" s="1" t="s">
        <v>79</v>
      </c>
      <c r="P1548" s="1" t="s">
        <v>58</v>
      </c>
      <c r="Q1548" s="1" t="s">
        <v>33</v>
      </c>
      <c r="R1548" s="1" t="s">
        <v>2620</v>
      </c>
      <c r="S1548" s="1" t="s">
        <v>2620</v>
      </c>
      <c r="T1548" s="1">
        <v>2</v>
      </c>
      <c r="U1548" s="1" t="str">
        <f t="shared" si="216"/>
        <v>Keep</v>
      </c>
      <c r="V1548" s="1" t="str">
        <f t="shared" si="219"/>
        <v>Fix</v>
      </c>
      <c r="W1548" s="1" t="str">
        <f>IF(Raw_Data!K1548=0,"Missing","Valid")</f>
        <v>Valid</v>
      </c>
      <c r="X1548" s="3" t="str">
        <f t="shared" si="220"/>
        <v>Dispatch Error</v>
      </c>
      <c r="Y1548" s="1" t="str">
        <f t="shared" si="221"/>
        <v>Ok</v>
      </c>
      <c r="Z1548" s="1" t="str">
        <f t="shared" si="222"/>
        <v>Ok</v>
      </c>
      <c r="AA1548" s="1">
        <f t="shared" si="217"/>
        <v>-2000</v>
      </c>
      <c r="AB1548" s="1" t="str">
        <f t="shared" si="223"/>
        <v>ok</v>
      </c>
      <c r="AC1548" s="1" t="str">
        <f t="shared" si="224"/>
        <v>Wrong</v>
      </c>
    </row>
    <row r="1549" spans="1:29" x14ac:dyDescent="0.45">
      <c r="A1549" s="1" t="s">
        <v>2040</v>
      </c>
      <c r="B1549" s="2" cm="1">
        <f t="array" ref="B1549:D1549">DATEVALUE(VLOOKUP(A1549,Raw_Data!A1548:D3548,{2,3,4},0))</f>
        <v>45414</v>
      </c>
      <c r="C1549" s="2">
        <v>45413</v>
      </c>
      <c r="D1549" s="2">
        <v>45415</v>
      </c>
      <c r="E1549" s="1" t="s">
        <v>2570</v>
      </c>
      <c r="F1549" s="1" t="s">
        <v>147</v>
      </c>
      <c r="G1549" s="1" t="s">
        <v>147</v>
      </c>
      <c r="H1549" s="1" t="s">
        <v>27</v>
      </c>
      <c r="I1549" s="1" t="s">
        <v>55</v>
      </c>
      <c r="J1549" s="1">
        <v>0</v>
      </c>
      <c r="K1549" s="1">
        <v>500</v>
      </c>
      <c r="L1549" s="1">
        <f t="shared" si="218"/>
        <v>0</v>
      </c>
      <c r="M1549" s="1" t="s">
        <v>2619</v>
      </c>
      <c r="N1549" s="1" t="s">
        <v>93</v>
      </c>
      <c r="O1549" s="1" t="s">
        <v>31</v>
      </c>
      <c r="P1549" s="1" t="s">
        <v>58</v>
      </c>
      <c r="Q1549" s="1" t="s">
        <v>33</v>
      </c>
      <c r="R1549" s="1" t="s">
        <v>2620</v>
      </c>
      <c r="S1549" s="1" t="s">
        <v>2620</v>
      </c>
      <c r="T1549" s="1">
        <v>2</v>
      </c>
      <c r="U1549" s="1" t="str">
        <f t="shared" si="216"/>
        <v>Keep</v>
      </c>
      <c r="V1549" s="1" t="str">
        <f t="shared" si="219"/>
        <v>Fix</v>
      </c>
      <c r="W1549" s="1" t="str">
        <f>IF(Raw_Data!K1549=0,"Missing","Valid")</f>
        <v>Valid</v>
      </c>
      <c r="X1549" s="3" t="str">
        <f t="shared" si="220"/>
        <v>Dispatch Error</v>
      </c>
      <c r="Y1549" s="1" t="str">
        <f t="shared" si="221"/>
        <v>Ok</v>
      </c>
      <c r="Z1549" s="1" t="str">
        <f t="shared" si="222"/>
        <v>Ok</v>
      </c>
      <c r="AA1549" s="1">
        <f t="shared" si="217"/>
        <v>0</v>
      </c>
      <c r="AB1549" s="1" t="str">
        <f t="shared" si="223"/>
        <v>ok</v>
      </c>
      <c r="AC1549" s="1" t="str">
        <f t="shared" si="224"/>
        <v>Not Returned</v>
      </c>
    </row>
    <row r="1550" spans="1:29" x14ac:dyDescent="0.45">
      <c r="A1550" s="1" t="s">
        <v>2041</v>
      </c>
      <c r="B1550" s="2" cm="1">
        <f t="array" ref="B1550:D1550">DATEVALUE(VLOOKUP(A1550,Raw_Data!A1549:D3549,{2,3,4},0))</f>
        <v>45613</v>
      </c>
      <c r="C1550" s="2">
        <v>45611</v>
      </c>
      <c r="D1550" s="2">
        <v>45611</v>
      </c>
      <c r="E1550" s="1" t="s">
        <v>2574</v>
      </c>
      <c r="F1550" s="1" t="s">
        <v>168</v>
      </c>
      <c r="G1550" s="1" t="s">
        <v>41</v>
      </c>
      <c r="H1550" s="1" t="s">
        <v>128</v>
      </c>
      <c r="I1550" s="1" t="s">
        <v>231</v>
      </c>
      <c r="J1550" s="1">
        <v>-1</v>
      </c>
      <c r="K1550" s="1">
        <v>2000</v>
      </c>
      <c r="L1550" s="1">
        <f t="shared" si="218"/>
        <v>-2000</v>
      </c>
      <c r="M1550" s="1" t="s">
        <v>63</v>
      </c>
      <c r="N1550" s="1" t="s">
        <v>57</v>
      </c>
      <c r="O1550" s="1" t="s">
        <v>64</v>
      </c>
      <c r="P1550" s="1" t="s">
        <v>58</v>
      </c>
      <c r="Q1550" s="1" t="s">
        <v>33</v>
      </c>
      <c r="R1550" s="1" t="s">
        <v>46</v>
      </c>
      <c r="S1550" s="1" t="s">
        <v>245</v>
      </c>
      <c r="T1550" s="1">
        <v>0</v>
      </c>
      <c r="U1550" s="1" t="str">
        <f t="shared" si="216"/>
        <v>Keep</v>
      </c>
      <c r="V1550" s="1" t="str">
        <f t="shared" si="219"/>
        <v>Fix</v>
      </c>
      <c r="W1550" s="1" t="str">
        <f>IF(Raw_Data!K1550=0,"Missing","Valid")</f>
        <v>Valid</v>
      </c>
      <c r="X1550" s="3" t="str">
        <f t="shared" si="220"/>
        <v>Dispatch Error</v>
      </c>
      <c r="Y1550" s="1" t="str">
        <f t="shared" si="221"/>
        <v>Ok</v>
      </c>
      <c r="Z1550" s="1" t="str">
        <f t="shared" si="222"/>
        <v>Ok</v>
      </c>
      <c r="AA1550" s="1">
        <f t="shared" si="217"/>
        <v>-2000</v>
      </c>
      <c r="AB1550" s="1" t="str">
        <f t="shared" si="223"/>
        <v>ok</v>
      </c>
      <c r="AC1550" s="1" t="str">
        <f t="shared" si="224"/>
        <v>Wrong Item</v>
      </c>
    </row>
    <row r="1551" spans="1:29" x14ac:dyDescent="0.45">
      <c r="A1551" s="1" t="s">
        <v>2042</v>
      </c>
      <c r="B1551" s="2" cm="1">
        <f t="array" ref="B1551:D1551">DATEVALUE(VLOOKUP(A1551,Raw_Data!A1550:D3550,{2,3,4},0))</f>
        <v>45613</v>
      </c>
      <c r="C1551" s="2">
        <v>45615</v>
      </c>
      <c r="D1551" s="2">
        <v>45617</v>
      </c>
      <c r="E1551" s="1" t="s">
        <v>2572</v>
      </c>
      <c r="F1551" s="1" t="s">
        <v>69</v>
      </c>
      <c r="G1551" s="1" t="s">
        <v>70</v>
      </c>
      <c r="H1551" s="1" t="s">
        <v>27</v>
      </c>
      <c r="I1551" s="1" t="s">
        <v>28</v>
      </c>
      <c r="J1551" s="1">
        <v>2</v>
      </c>
      <c r="K1551" s="1">
        <v>1000</v>
      </c>
      <c r="L1551" s="1">
        <f t="shared" si="218"/>
        <v>2000</v>
      </c>
      <c r="M1551" s="1" t="s">
        <v>56</v>
      </c>
      <c r="N1551" s="1" t="s">
        <v>57</v>
      </c>
      <c r="O1551" s="1" t="s">
        <v>79</v>
      </c>
      <c r="P1551" s="1" t="s">
        <v>85</v>
      </c>
      <c r="Q1551" s="1" t="s">
        <v>33</v>
      </c>
      <c r="R1551" s="1" t="s">
        <v>46</v>
      </c>
      <c r="S1551" s="1" t="s">
        <v>2621</v>
      </c>
      <c r="T1551" s="1">
        <v>2</v>
      </c>
      <c r="U1551" s="1" t="str">
        <f t="shared" si="216"/>
        <v>Keep</v>
      </c>
      <c r="V1551" s="1" t="str">
        <f t="shared" si="219"/>
        <v>Ok</v>
      </c>
      <c r="W1551" s="1" t="str">
        <f>IF(Raw_Data!K1551=0,"Missing","Valid")</f>
        <v>Valid</v>
      </c>
      <c r="X1551" s="3" t="str">
        <f t="shared" si="220"/>
        <v>OK</v>
      </c>
      <c r="Y1551" s="1" t="str">
        <f t="shared" si="221"/>
        <v>Ok</v>
      </c>
      <c r="Z1551" s="1" t="str">
        <f t="shared" si="222"/>
        <v>Ok</v>
      </c>
      <c r="AA1551" s="1">
        <f t="shared" si="217"/>
        <v>2000</v>
      </c>
      <c r="AB1551" s="1" t="str">
        <f t="shared" si="223"/>
        <v>ok</v>
      </c>
      <c r="AC1551" s="1" t="str">
        <f t="shared" si="224"/>
        <v>Unknwon</v>
      </c>
    </row>
    <row r="1552" spans="1:29" x14ac:dyDescent="0.45">
      <c r="A1552" s="1" t="s">
        <v>2043</v>
      </c>
      <c r="B1552" s="2" cm="1">
        <f t="array" ref="B1552:D1552">DATEVALUE(VLOOKUP(A1552,Raw_Data!A1551:D3551,{2,3,4},0))</f>
        <v>45496</v>
      </c>
      <c r="C1552" s="2">
        <v>45498</v>
      </c>
      <c r="D1552" s="2">
        <v>45498</v>
      </c>
      <c r="E1552" s="1" t="s">
        <v>2565</v>
      </c>
      <c r="F1552" s="1" t="s">
        <v>147</v>
      </c>
      <c r="G1552" s="1" t="s">
        <v>147</v>
      </c>
      <c r="H1552" s="1" t="s">
        <v>71</v>
      </c>
      <c r="I1552" s="1" t="s">
        <v>117</v>
      </c>
      <c r="J1552" s="1">
        <v>1</v>
      </c>
      <c r="K1552" s="1">
        <v>100</v>
      </c>
      <c r="L1552" s="1">
        <f t="shared" si="218"/>
        <v>100</v>
      </c>
      <c r="M1552" s="1" t="s">
        <v>56</v>
      </c>
      <c r="N1552" s="1" t="s">
        <v>30</v>
      </c>
      <c r="O1552" s="1" t="s">
        <v>44</v>
      </c>
      <c r="P1552" s="1" t="s">
        <v>32</v>
      </c>
      <c r="Q1552" s="1" t="s">
        <v>45</v>
      </c>
      <c r="R1552" s="1" t="s">
        <v>2620</v>
      </c>
      <c r="S1552" s="1" t="s">
        <v>2620</v>
      </c>
      <c r="T1552" s="1">
        <v>0</v>
      </c>
      <c r="U1552" s="1" t="str">
        <f t="shared" si="216"/>
        <v>Keep</v>
      </c>
      <c r="V1552" s="1" t="str">
        <f t="shared" si="219"/>
        <v>Ok</v>
      </c>
      <c r="W1552" s="1" t="str">
        <f>IF(Raw_Data!K1552=0,"Missing","Valid")</f>
        <v>Valid</v>
      </c>
      <c r="X1552" s="3" t="str">
        <f t="shared" si="220"/>
        <v>OK</v>
      </c>
      <c r="Y1552" s="1" t="str">
        <f t="shared" si="221"/>
        <v>Ok</v>
      </c>
      <c r="Z1552" s="1" t="str">
        <f t="shared" si="222"/>
        <v>Ok</v>
      </c>
      <c r="AA1552" s="1">
        <f t="shared" si="217"/>
        <v>100</v>
      </c>
      <c r="AB1552" s="1" t="str">
        <f t="shared" si="223"/>
        <v>ok</v>
      </c>
      <c r="AC1552" s="1" t="str">
        <f t="shared" si="224"/>
        <v>Not Returned</v>
      </c>
    </row>
    <row r="1553" spans="1:29" x14ac:dyDescent="0.45">
      <c r="A1553" s="1" t="s">
        <v>2044</v>
      </c>
      <c r="B1553" s="2" cm="1">
        <f t="array" ref="B1553:D1553">DATEVALUE(VLOOKUP(A1553,Raw_Data!A1552:D3552,{2,3,4},0))</f>
        <v>45646</v>
      </c>
      <c r="C1553" s="2">
        <v>45649</v>
      </c>
      <c r="D1553" s="2">
        <v>45651</v>
      </c>
      <c r="E1553" s="1" t="s">
        <v>2560</v>
      </c>
      <c r="F1553" s="1" t="s">
        <v>2606</v>
      </c>
      <c r="G1553" s="1" t="s">
        <v>26</v>
      </c>
      <c r="H1553" s="1" t="s">
        <v>42</v>
      </c>
      <c r="I1553" s="1" t="s">
        <v>43</v>
      </c>
      <c r="J1553" s="1">
        <v>1</v>
      </c>
      <c r="K1553" s="1">
        <v>0</v>
      </c>
      <c r="L1553" s="1">
        <f t="shared" si="218"/>
        <v>0</v>
      </c>
      <c r="M1553" s="1" t="s">
        <v>2619</v>
      </c>
      <c r="N1553" s="1" t="s">
        <v>57</v>
      </c>
      <c r="O1553" s="1" t="s">
        <v>31</v>
      </c>
      <c r="P1553" s="1" t="s">
        <v>85</v>
      </c>
      <c r="Q1553" s="1" t="s">
        <v>33</v>
      </c>
      <c r="R1553" s="1" t="s">
        <v>34</v>
      </c>
      <c r="S1553" s="1" t="s">
        <v>2620</v>
      </c>
      <c r="T1553" s="1">
        <v>2</v>
      </c>
      <c r="U1553" s="1" t="str">
        <f t="shared" si="216"/>
        <v>Keep</v>
      </c>
      <c r="V1553" s="1" t="str">
        <f t="shared" si="219"/>
        <v>Ok</v>
      </c>
      <c r="W1553" s="1" t="str">
        <f>IF(Raw_Data!K1553=0,"Missing","Valid")</f>
        <v>Missing</v>
      </c>
      <c r="X1553" s="3" t="str">
        <f t="shared" si="220"/>
        <v>OK</v>
      </c>
      <c r="Y1553" s="1" t="str">
        <f t="shared" si="221"/>
        <v>Fix</v>
      </c>
      <c r="Z1553" s="1" t="str">
        <f t="shared" si="222"/>
        <v>Ok</v>
      </c>
      <c r="AA1553" s="1">
        <f t="shared" si="217"/>
        <v>0</v>
      </c>
      <c r="AB1553" s="1" t="str">
        <f t="shared" si="223"/>
        <v>ok</v>
      </c>
      <c r="AC1553" s="1" t="str">
        <f t="shared" si="224"/>
        <v>Not Returned</v>
      </c>
    </row>
    <row r="1554" spans="1:29" x14ac:dyDescent="0.45">
      <c r="A1554" s="1" t="s">
        <v>2045</v>
      </c>
      <c r="B1554" s="2" cm="1">
        <f t="array" ref="B1554:D1554">DATEVALUE(VLOOKUP(A1554,Raw_Data!A1553:D3553,{2,3,4},0))</f>
        <v>45296</v>
      </c>
      <c r="C1554" s="2">
        <v>45296</v>
      </c>
      <c r="D1554" s="2">
        <v>45298</v>
      </c>
      <c r="E1554" s="1" t="s">
        <v>2563</v>
      </c>
      <c r="F1554" s="1" t="s">
        <v>53</v>
      </c>
      <c r="G1554" s="1" t="s">
        <v>54</v>
      </c>
      <c r="H1554" s="1" t="s">
        <v>27</v>
      </c>
      <c r="I1554" s="1" t="s">
        <v>28</v>
      </c>
      <c r="J1554" s="1">
        <v>2</v>
      </c>
      <c r="K1554" s="1">
        <v>100</v>
      </c>
      <c r="L1554" s="1">
        <f t="shared" si="218"/>
        <v>200</v>
      </c>
      <c r="M1554" s="1" t="s">
        <v>63</v>
      </c>
      <c r="N1554" s="1" t="s">
        <v>57</v>
      </c>
      <c r="O1554" s="1" t="s">
        <v>31</v>
      </c>
      <c r="P1554" s="1" t="s">
        <v>32</v>
      </c>
      <c r="Q1554" s="1" t="s">
        <v>45</v>
      </c>
      <c r="R1554" s="1" t="s">
        <v>34</v>
      </c>
      <c r="S1554" s="1" t="s">
        <v>2620</v>
      </c>
      <c r="T1554" s="1">
        <v>2</v>
      </c>
      <c r="U1554" s="1" t="str">
        <f t="shared" si="216"/>
        <v>Keep</v>
      </c>
      <c r="V1554" s="1" t="str">
        <f t="shared" si="219"/>
        <v>Ok</v>
      </c>
      <c r="W1554" s="1" t="str">
        <f>IF(Raw_Data!K1554=0,"Missing","Valid")</f>
        <v>Valid</v>
      </c>
      <c r="X1554" s="3" t="str">
        <f t="shared" si="220"/>
        <v>OK</v>
      </c>
      <c r="Y1554" s="1" t="str">
        <f t="shared" si="221"/>
        <v>Ok</v>
      </c>
      <c r="Z1554" s="1" t="str">
        <f t="shared" si="222"/>
        <v>Ok</v>
      </c>
      <c r="AA1554" s="1">
        <f t="shared" si="217"/>
        <v>200</v>
      </c>
      <c r="AB1554" s="1" t="str">
        <f t="shared" si="223"/>
        <v>ok</v>
      </c>
      <c r="AC1554" s="1" t="str">
        <f t="shared" si="224"/>
        <v>Not Returned</v>
      </c>
    </row>
    <row r="1555" spans="1:29" x14ac:dyDescent="0.45">
      <c r="A1555" s="1" t="s">
        <v>2046</v>
      </c>
      <c r="B1555" s="2" cm="1">
        <f t="array" ref="B1555:D1555">DATEVALUE(VLOOKUP(A1555,Raw_Data!A1554:D3554,{2,3,4},0))</f>
        <v>45297</v>
      </c>
      <c r="C1555" s="2">
        <v>45300</v>
      </c>
      <c r="D1555" s="2">
        <v>45305</v>
      </c>
      <c r="E1555" s="1" t="s">
        <v>2599</v>
      </c>
      <c r="F1555" s="1" t="s">
        <v>2608</v>
      </c>
      <c r="G1555" s="1" t="s">
        <v>41</v>
      </c>
      <c r="H1555" s="1" t="s">
        <v>27</v>
      </c>
      <c r="I1555" s="1" t="s">
        <v>55</v>
      </c>
      <c r="J1555" s="1">
        <v>3</v>
      </c>
      <c r="K1555" s="1">
        <v>2000</v>
      </c>
      <c r="L1555" s="1">
        <f t="shared" si="218"/>
        <v>6000</v>
      </c>
      <c r="M1555" s="1" t="s">
        <v>63</v>
      </c>
      <c r="N1555" s="1" t="s">
        <v>57</v>
      </c>
      <c r="O1555" s="1" t="s">
        <v>31</v>
      </c>
      <c r="P1555" s="1" t="s">
        <v>32</v>
      </c>
      <c r="Q1555" s="1" t="s">
        <v>33</v>
      </c>
      <c r="R1555" s="1" t="s">
        <v>46</v>
      </c>
      <c r="S1555" s="1" t="s">
        <v>47</v>
      </c>
      <c r="T1555" s="1">
        <v>5</v>
      </c>
      <c r="U1555" s="1" t="str">
        <f t="shared" si="216"/>
        <v>Keep</v>
      </c>
      <c r="V1555" s="1" t="str">
        <f t="shared" si="219"/>
        <v>Ok</v>
      </c>
      <c r="W1555" s="1" t="str">
        <f>IF(Raw_Data!K1555=0,"Missing","Valid")</f>
        <v>Valid</v>
      </c>
      <c r="X1555" s="3" t="str">
        <f t="shared" si="220"/>
        <v>OK</v>
      </c>
      <c r="Y1555" s="1" t="str">
        <f t="shared" si="221"/>
        <v>Ok</v>
      </c>
      <c r="Z1555" s="1" t="str">
        <f t="shared" si="222"/>
        <v>Ok</v>
      </c>
      <c r="AA1555" s="1">
        <f t="shared" si="217"/>
        <v>6000</v>
      </c>
      <c r="AB1555" s="1" t="str">
        <f t="shared" si="223"/>
        <v>ok</v>
      </c>
      <c r="AC1555" s="1" t="str">
        <f t="shared" si="224"/>
        <v>Late Delivery</v>
      </c>
    </row>
    <row r="1556" spans="1:29" x14ac:dyDescent="0.45">
      <c r="A1556" s="1" t="s">
        <v>2047</v>
      </c>
      <c r="B1556" s="2" cm="1">
        <f t="array" ref="B1556:D1556">DATEVALUE(VLOOKUP(A1556,Raw_Data!A1555:D3555,{2,3,4},0))</f>
        <v>45627</v>
      </c>
      <c r="C1556" s="2">
        <v>45626</v>
      </c>
      <c r="D1556" s="2">
        <v>45631</v>
      </c>
      <c r="E1556" s="1" t="s">
        <v>2573</v>
      </c>
      <c r="F1556" s="1" t="s">
        <v>53</v>
      </c>
      <c r="G1556" s="1" t="s">
        <v>54</v>
      </c>
      <c r="H1556" s="1" t="s">
        <v>128</v>
      </c>
      <c r="I1556" s="1" t="s">
        <v>169</v>
      </c>
      <c r="J1556" s="1">
        <v>3</v>
      </c>
      <c r="K1556" s="1">
        <v>100</v>
      </c>
      <c r="L1556" s="1">
        <f t="shared" si="218"/>
        <v>300</v>
      </c>
      <c r="M1556" s="1" t="s">
        <v>29</v>
      </c>
      <c r="N1556" s="1" t="s">
        <v>93</v>
      </c>
      <c r="O1556" s="1" t="s">
        <v>64</v>
      </c>
      <c r="P1556" s="1" t="s">
        <v>58</v>
      </c>
      <c r="Q1556" s="1" t="s">
        <v>33</v>
      </c>
      <c r="R1556" s="1" t="s">
        <v>46</v>
      </c>
      <c r="S1556" s="1" t="s">
        <v>254</v>
      </c>
      <c r="T1556" s="1">
        <v>5</v>
      </c>
      <c r="U1556" s="1" t="str">
        <f t="shared" si="216"/>
        <v>Keep</v>
      </c>
      <c r="V1556" s="1" t="str">
        <f t="shared" si="219"/>
        <v>Ok</v>
      </c>
      <c r="W1556" s="1" t="str">
        <f>IF(Raw_Data!K1556=0,"Missing","Valid")</f>
        <v>Valid</v>
      </c>
      <c r="X1556" s="3" t="str">
        <f t="shared" si="220"/>
        <v>Dispatch Error</v>
      </c>
      <c r="Y1556" s="1" t="str">
        <f t="shared" si="221"/>
        <v>Ok</v>
      </c>
      <c r="Z1556" s="1" t="str">
        <f t="shared" si="222"/>
        <v>Ok</v>
      </c>
      <c r="AA1556" s="1">
        <f t="shared" si="217"/>
        <v>300</v>
      </c>
      <c r="AB1556" s="1" t="str">
        <f t="shared" si="223"/>
        <v>ok</v>
      </c>
      <c r="AC1556" s="1" t="str">
        <f t="shared" si="224"/>
        <v>Damaged</v>
      </c>
    </row>
    <row r="1557" spans="1:29" x14ac:dyDescent="0.45">
      <c r="A1557" s="1" t="s">
        <v>2048</v>
      </c>
      <c r="B1557" s="2" cm="1">
        <f t="array" ref="B1557:D1557">DATEVALUE(VLOOKUP(A1557,Raw_Data!A1556:D3556,{2,3,4},0))</f>
        <v>45396</v>
      </c>
      <c r="C1557" s="2">
        <v>45397</v>
      </c>
      <c r="D1557" s="2">
        <v>45404</v>
      </c>
      <c r="E1557" s="1" t="s">
        <v>2535</v>
      </c>
      <c r="F1557" s="1" t="s">
        <v>53</v>
      </c>
      <c r="G1557" s="1" t="s">
        <v>54</v>
      </c>
      <c r="H1557" s="1" t="s">
        <v>42</v>
      </c>
      <c r="I1557" s="1" t="s">
        <v>43</v>
      </c>
      <c r="J1557" s="1">
        <v>1</v>
      </c>
      <c r="K1557" s="1">
        <v>100</v>
      </c>
      <c r="L1557" s="1">
        <f t="shared" si="218"/>
        <v>100</v>
      </c>
      <c r="M1557" s="1" t="s">
        <v>63</v>
      </c>
      <c r="N1557" s="1" t="s">
        <v>93</v>
      </c>
      <c r="O1557" s="1" t="s">
        <v>31</v>
      </c>
      <c r="P1557" s="1" t="s">
        <v>58</v>
      </c>
      <c r="Q1557" s="1" t="s">
        <v>45</v>
      </c>
      <c r="R1557" s="1" t="s">
        <v>34</v>
      </c>
      <c r="S1557" s="1" t="s">
        <v>2620</v>
      </c>
      <c r="T1557" s="1">
        <v>7</v>
      </c>
      <c r="U1557" s="1" t="str">
        <f t="shared" si="216"/>
        <v>Keep</v>
      </c>
      <c r="V1557" s="1" t="str">
        <f t="shared" si="219"/>
        <v>Ok</v>
      </c>
      <c r="W1557" s="1" t="str">
        <f>IF(Raw_Data!K1557=0,"Missing","Valid")</f>
        <v>Valid</v>
      </c>
      <c r="X1557" s="3" t="str">
        <f t="shared" si="220"/>
        <v>OK</v>
      </c>
      <c r="Y1557" s="1" t="str">
        <f t="shared" si="221"/>
        <v>Ok</v>
      </c>
      <c r="Z1557" s="1" t="str">
        <f t="shared" si="222"/>
        <v>Ok</v>
      </c>
      <c r="AA1557" s="1">
        <f t="shared" si="217"/>
        <v>100</v>
      </c>
      <c r="AB1557" s="1" t="str">
        <f t="shared" si="223"/>
        <v>ok</v>
      </c>
      <c r="AC1557" s="1" t="str">
        <f t="shared" si="224"/>
        <v>Not Returned</v>
      </c>
    </row>
    <row r="1558" spans="1:29" x14ac:dyDescent="0.45">
      <c r="A1558" s="1" t="s">
        <v>2049</v>
      </c>
      <c r="B1558" s="2" cm="1">
        <f t="array" ref="B1558:D1558">DATEVALUE(VLOOKUP(A1558,Raw_Data!A1557:D3557,{2,3,4},0))</f>
        <v>45321</v>
      </c>
      <c r="C1558" s="2">
        <v>45323</v>
      </c>
      <c r="D1558" s="2">
        <v>45322</v>
      </c>
      <c r="E1558" s="1" t="s">
        <v>2586</v>
      </c>
      <c r="F1558" s="1" t="s">
        <v>147</v>
      </c>
      <c r="G1558" s="1" t="s">
        <v>147</v>
      </c>
      <c r="H1558" s="1" t="s">
        <v>42</v>
      </c>
      <c r="I1558" s="1" t="s">
        <v>78</v>
      </c>
      <c r="J1558" s="1">
        <v>2</v>
      </c>
      <c r="K1558" s="1">
        <v>2000</v>
      </c>
      <c r="L1558" s="1">
        <f t="shared" si="218"/>
        <v>4000</v>
      </c>
      <c r="M1558" s="1" t="s">
        <v>2619</v>
      </c>
      <c r="N1558" s="1" t="s">
        <v>57</v>
      </c>
      <c r="O1558" s="1" t="s">
        <v>44</v>
      </c>
      <c r="P1558" s="1" t="s">
        <v>85</v>
      </c>
      <c r="Q1558" s="1" t="s">
        <v>45</v>
      </c>
      <c r="R1558" s="1" t="s">
        <v>2620</v>
      </c>
      <c r="S1558" s="1" t="s">
        <v>2620</v>
      </c>
      <c r="T1558" s="1">
        <v>-1</v>
      </c>
      <c r="U1558" s="1" t="str">
        <f t="shared" si="216"/>
        <v>Keep</v>
      </c>
      <c r="V1558" s="1" t="str">
        <f t="shared" si="219"/>
        <v>Ok</v>
      </c>
      <c r="W1558" s="1" t="str">
        <f>IF(Raw_Data!K1558=0,"Missing","Valid")</f>
        <v>Valid</v>
      </c>
      <c r="X1558" s="3" t="str">
        <f t="shared" si="220"/>
        <v>Delivery Before Dispatch</v>
      </c>
      <c r="Y1558" s="1" t="str">
        <f t="shared" si="221"/>
        <v>Ok</v>
      </c>
      <c r="Z1558" s="1" t="str">
        <f t="shared" si="222"/>
        <v>Ok</v>
      </c>
      <c r="AA1558" s="1">
        <f t="shared" si="217"/>
        <v>4000</v>
      </c>
      <c r="AB1558" s="1" t="str">
        <f t="shared" si="223"/>
        <v>ok</v>
      </c>
      <c r="AC1558" s="1" t="str">
        <f t="shared" si="224"/>
        <v>Not Returned</v>
      </c>
    </row>
    <row r="1559" spans="1:29" x14ac:dyDescent="0.45">
      <c r="A1559" s="1" t="s">
        <v>2050</v>
      </c>
      <c r="B1559" s="2" cm="1">
        <f t="array" ref="B1559:D1559">DATEVALUE(VLOOKUP(A1559,Raw_Data!A1558:D3558,{2,3,4},0))</f>
        <v>45469</v>
      </c>
      <c r="C1559" s="2">
        <v>45469</v>
      </c>
      <c r="D1559" s="2">
        <v>45470</v>
      </c>
      <c r="E1559" s="1" t="s">
        <v>2541</v>
      </c>
      <c r="F1559" s="1" t="s">
        <v>2607</v>
      </c>
      <c r="G1559" s="1" t="s">
        <v>41</v>
      </c>
      <c r="H1559" s="1" t="s">
        <v>128</v>
      </c>
      <c r="I1559" s="1" t="s">
        <v>169</v>
      </c>
      <c r="J1559" s="1">
        <v>0</v>
      </c>
      <c r="K1559" s="1">
        <v>500</v>
      </c>
      <c r="L1559" s="1">
        <f t="shared" si="218"/>
        <v>0</v>
      </c>
      <c r="M1559" s="1" t="s">
        <v>56</v>
      </c>
      <c r="N1559" s="1" t="s">
        <v>57</v>
      </c>
      <c r="O1559" s="1" t="s">
        <v>64</v>
      </c>
      <c r="P1559" s="1" t="s">
        <v>58</v>
      </c>
      <c r="Q1559" s="1" t="s">
        <v>33</v>
      </c>
      <c r="R1559" s="1" t="s">
        <v>34</v>
      </c>
      <c r="S1559" s="1" t="s">
        <v>2620</v>
      </c>
      <c r="T1559" s="1">
        <v>1</v>
      </c>
      <c r="U1559" s="1" t="str">
        <f t="shared" si="216"/>
        <v>Keep</v>
      </c>
      <c r="V1559" s="1" t="str">
        <f t="shared" si="219"/>
        <v>Fix</v>
      </c>
      <c r="W1559" s="1" t="str">
        <f>IF(Raw_Data!K1559=0,"Missing","Valid")</f>
        <v>Valid</v>
      </c>
      <c r="X1559" s="3" t="str">
        <f t="shared" si="220"/>
        <v>OK</v>
      </c>
      <c r="Y1559" s="1" t="str">
        <f t="shared" si="221"/>
        <v>Ok</v>
      </c>
      <c r="Z1559" s="1" t="str">
        <f t="shared" si="222"/>
        <v>Ok</v>
      </c>
      <c r="AA1559" s="1">
        <f t="shared" si="217"/>
        <v>0</v>
      </c>
      <c r="AB1559" s="1" t="str">
        <f t="shared" si="223"/>
        <v>ok</v>
      </c>
      <c r="AC1559" s="1" t="str">
        <f t="shared" si="224"/>
        <v>Not Returned</v>
      </c>
    </row>
    <row r="1560" spans="1:29" x14ac:dyDescent="0.45">
      <c r="A1560" s="1" t="s">
        <v>2051</v>
      </c>
      <c r="B1560" s="2" cm="1">
        <f t="array" ref="B1560:D1560">DATEVALUE(VLOOKUP(A1560,Raw_Data!A1559:D3559,{2,3,4},0))</f>
        <v>45356</v>
      </c>
      <c r="C1560" s="2">
        <v>45356</v>
      </c>
      <c r="D1560" s="2">
        <v>45357</v>
      </c>
      <c r="E1560" s="1" t="s">
        <v>2552</v>
      </c>
      <c r="F1560" s="1" t="s">
        <v>2609</v>
      </c>
      <c r="G1560" s="1" t="s">
        <v>116</v>
      </c>
      <c r="H1560" s="1" t="s">
        <v>128</v>
      </c>
      <c r="I1560" s="1" t="s">
        <v>231</v>
      </c>
      <c r="J1560" s="1">
        <v>3</v>
      </c>
      <c r="K1560" s="1">
        <v>500</v>
      </c>
      <c r="L1560" s="1">
        <f t="shared" si="218"/>
        <v>1500</v>
      </c>
      <c r="M1560" s="1" t="s">
        <v>2619</v>
      </c>
      <c r="N1560" s="1" t="s">
        <v>57</v>
      </c>
      <c r="O1560" s="1" t="s">
        <v>44</v>
      </c>
      <c r="P1560" s="1" t="s">
        <v>85</v>
      </c>
      <c r="Q1560" s="1" t="s">
        <v>33</v>
      </c>
      <c r="R1560" s="1" t="s">
        <v>2620</v>
      </c>
      <c r="S1560" s="1" t="s">
        <v>2620</v>
      </c>
      <c r="T1560" s="1">
        <v>1</v>
      </c>
      <c r="U1560" s="1" t="str">
        <f t="shared" si="216"/>
        <v>Keep</v>
      </c>
      <c r="V1560" s="1" t="str">
        <f t="shared" si="219"/>
        <v>Ok</v>
      </c>
      <c r="W1560" s="1" t="str">
        <f>IF(Raw_Data!K1560=0,"Missing","Valid")</f>
        <v>Valid</v>
      </c>
      <c r="X1560" s="3" t="str">
        <f t="shared" si="220"/>
        <v>OK</v>
      </c>
      <c r="Y1560" s="1" t="str">
        <f t="shared" si="221"/>
        <v>Ok</v>
      </c>
      <c r="Z1560" s="1" t="str">
        <f t="shared" si="222"/>
        <v>Ok</v>
      </c>
      <c r="AA1560" s="1">
        <f t="shared" si="217"/>
        <v>1500</v>
      </c>
      <c r="AB1560" s="1" t="str">
        <f t="shared" si="223"/>
        <v>ok</v>
      </c>
      <c r="AC1560" s="1" t="str">
        <f t="shared" si="224"/>
        <v>Not Returned</v>
      </c>
    </row>
    <row r="1561" spans="1:29" x14ac:dyDescent="0.45">
      <c r="A1561" s="1" t="s">
        <v>2052</v>
      </c>
      <c r="B1561" s="2" cm="1">
        <f t="array" ref="B1561:D1561">DATEVALUE(VLOOKUP(A1561,Raw_Data!A1560:D3560,{2,3,4},0))</f>
        <v>45401</v>
      </c>
      <c r="C1561" s="2">
        <v>45404</v>
      </c>
      <c r="D1561" s="2">
        <v>45406</v>
      </c>
      <c r="E1561" s="1" t="s">
        <v>2545</v>
      </c>
      <c r="F1561" s="1" t="s">
        <v>168</v>
      </c>
      <c r="G1561" s="1" t="s">
        <v>41</v>
      </c>
      <c r="H1561" s="1" t="s">
        <v>42</v>
      </c>
      <c r="I1561" s="1" t="s">
        <v>78</v>
      </c>
      <c r="J1561" s="1">
        <v>-1</v>
      </c>
      <c r="K1561" s="1">
        <v>1000</v>
      </c>
      <c r="L1561" s="1">
        <f t="shared" si="218"/>
        <v>-1000</v>
      </c>
      <c r="M1561" s="1" t="s">
        <v>63</v>
      </c>
      <c r="N1561" s="1" t="s">
        <v>30</v>
      </c>
      <c r="O1561" s="1" t="s">
        <v>44</v>
      </c>
      <c r="P1561" s="1" t="s">
        <v>32</v>
      </c>
      <c r="Q1561" s="1" t="s">
        <v>33</v>
      </c>
      <c r="R1561" s="1" t="s">
        <v>46</v>
      </c>
      <c r="S1561" s="1" t="s">
        <v>254</v>
      </c>
      <c r="T1561" s="1">
        <v>2</v>
      </c>
      <c r="U1561" s="1" t="str">
        <f t="shared" si="216"/>
        <v>Keep</v>
      </c>
      <c r="V1561" s="1" t="str">
        <f t="shared" si="219"/>
        <v>Fix</v>
      </c>
      <c r="W1561" s="1" t="str">
        <f>IF(Raw_Data!K1561=0,"Missing","Valid")</f>
        <v>Valid</v>
      </c>
      <c r="X1561" s="3" t="str">
        <f t="shared" si="220"/>
        <v>OK</v>
      </c>
      <c r="Y1561" s="1" t="str">
        <f t="shared" si="221"/>
        <v>Ok</v>
      </c>
      <c r="Z1561" s="1" t="str">
        <f t="shared" si="222"/>
        <v>Ok</v>
      </c>
      <c r="AA1561" s="1">
        <f t="shared" si="217"/>
        <v>-1000</v>
      </c>
      <c r="AB1561" s="1" t="str">
        <f t="shared" si="223"/>
        <v>ok</v>
      </c>
      <c r="AC1561" s="1" t="str">
        <f t="shared" si="224"/>
        <v>Damaged</v>
      </c>
    </row>
    <row r="1562" spans="1:29" x14ac:dyDescent="0.45">
      <c r="A1562" s="1" t="s">
        <v>2053</v>
      </c>
      <c r="B1562" s="2" cm="1">
        <f t="array" ref="B1562:D1562">DATEVALUE(VLOOKUP(A1562,Raw_Data!A1561:D3561,{2,3,4},0))</f>
        <v>45531</v>
      </c>
      <c r="C1562" s="2">
        <v>45530</v>
      </c>
      <c r="D1562" s="2">
        <v>45537</v>
      </c>
      <c r="E1562" s="1" t="s">
        <v>2583</v>
      </c>
      <c r="F1562" s="1" t="s">
        <v>2608</v>
      </c>
      <c r="G1562" s="1" t="s">
        <v>41</v>
      </c>
      <c r="H1562" s="1" t="s">
        <v>42</v>
      </c>
      <c r="I1562" s="1" t="s">
        <v>78</v>
      </c>
      <c r="J1562" s="1">
        <v>2</v>
      </c>
      <c r="K1562" s="1">
        <v>1000</v>
      </c>
      <c r="L1562" s="1">
        <f t="shared" si="218"/>
        <v>2000</v>
      </c>
      <c r="M1562" s="1" t="s">
        <v>2619</v>
      </c>
      <c r="N1562" s="1" t="s">
        <v>57</v>
      </c>
      <c r="O1562" s="1" t="s">
        <v>31</v>
      </c>
      <c r="P1562" s="1" t="s">
        <v>58</v>
      </c>
      <c r="Q1562" s="1" t="s">
        <v>45</v>
      </c>
      <c r="R1562" s="1" t="s">
        <v>2620</v>
      </c>
      <c r="S1562" s="1" t="s">
        <v>2620</v>
      </c>
      <c r="T1562" s="1">
        <v>7</v>
      </c>
      <c r="U1562" s="1" t="str">
        <f t="shared" si="216"/>
        <v>Keep</v>
      </c>
      <c r="V1562" s="1" t="str">
        <f t="shared" si="219"/>
        <v>Ok</v>
      </c>
      <c r="W1562" s="1" t="str">
        <f>IF(Raw_Data!K1562=0,"Missing","Valid")</f>
        <v>Valid</v>
      </c>
      <c r="X1562" s="3" t="str">
        <f t="shared" si="220"/>
        <v>Dispatch Error</v>
      </c>
      <c r="Y1562" s="1" t="str">
        <f t="shared" si="221"/>
        <v>Ok</v>
      </c>
      <c r="Z1562" s="1" t="str">
        <f t="shared" si="222"/>
        <v>Ok</v>
      </c>
      <c r="AA1562" s="1">
        <f t="shared" si="217"/>
        <v>2000</v>
      </c>
      <c r="AB1562" s="1" t="str">
        <f t="shared" si="223"/>
        <v>ok</v>
      </c>
      <c r="AC1562" s="1" t="str">
        <f t="shared" si="224"/>
        <v>Not Returned</v>
      </c>
    </row>
    <row r="1563" spans="1:29" x14ac:dyDescent="0.45">
      <c r="A1563" s="1" t="s">
        <v>2054</v>
      </c>
      <c r="B1563" s="2" cm="1">
        <f t="array" ref="B1563:D1563">DATEVALUE(VLOOKUP(A1563,Raw_Data!A1562:D3562,{2,3,4},0))</f>
        <v>45431</v>
      </c>
      <c r="C1563" s="2">
        <v>45431</v>
      </c>
      <c r="D1563" s="2">
        <v>45432</v>
      </c>
      <c r="E1563" s="1" t="s">
        <v>2603</v>
      </c>
      <c r="F1563" s="1" t="s">
        <v>2609</v>
      </c>
      <c r="G1563" s="1" t="s">
        <v>116</v>
      </c>
      <c r="H1563" s="1" t="s">
        <v>42</v>
      </c>
      <c r="I1563" s="1" t="s">
        <v>122</v>
      </c>
      <c r="J1563" s="1">
        <v>-1</v>
      </c>
      <c r="K1563" s="1">
        <v>2000</v>
      </c>
      <c r="L1563" s="1">
        <f t="shared" si="218"/>
        <v>-2000</v>
      </c>
      <c r="M1563" s="1" t="s">
        <v>56</v>
      </c>
      <c r="N1563" s="1" t="s">
        <v>57</v>
      </c>
      <c r="O1563" s="1" t="s">
        <v>64</v>
      </c>
      <c r="P1563" s="1" t="s">
        <v>32</v>
      </c>
      <c r="Q1563" s="1" t="s">
        <v>33</v>
      </c>
      <c r="R1563" s="1" t="s">
        <v>2620</v>
      </c>
      <c r="S1563" s="1" t="s">
        <v>2620</v>
      </c>
      <c r="T1563" s="1">
        <v>1</v>
      </c>
      <c r="U1563" s="1" t="str">
        <f t="shared" si="216"/>
        <v>Keep</v>
      </c>
      <c r="V1563" s="1" t="str">
        <f t="shared" si="219"/>
        <v>Fix</v>
      </c>
      <c r="W1563" s="1" t="str">
        <f>IF(Raw_Data!K1563=0,"Missing","Valid")</f>
        <v>Valid</v>
      </c>
      <c r="X1563" s="3" t="str">
        <f t="shared" si="220"/>
        <v>OK</v>
      </c>
      <c r="Y1563" s="1" t="str">
        <f t="shared" si="221"/>
        <v>Ok</v>
      </c>
      <c r="Z1563" s="1" t="str">
        <f t="shared" si="222"/>
        <v>Ok</v>
      </c>
      <c r="AA1563" s="1">
        <f t="shared" si="217"/>
        <v>-2000</v>
      </c>
      <c r="AB1563" s="1" t="str">
        <f t="shared" si="223"/>
        <v>ok</v>
      </c>
      <c r="AC1563" s="1" t="str">
        <f t="shared" si="224"/>
        <v>Wrong</v>
      </c>
    </row>
    <row r="1564" spans="1:29" x14ac:dyDescent="0.45">
      <c r="A1564" s="1" t="s">
        <v>2055</v>
      </c>
      <c r="B1564" s="2" cm="1">
        <f t="array" ref="B1564:D1564">DATEVALUE(VLOOKUP(A1564,Raw_Data!A1563:D3563,{2,3,4},0))</f>
        <v>45403</v>
      </c>
      <c r="C1564" s="2">
        <v>45405</v>
      </c>
      <c r="D1564" s="2">
        <v>45411</v>
      </c>
      <c r="E1564" s="1" t="s">
        <v>2596</v>
      </c>
      <c r="F1564" s="1" t="s">
        <v>168</v>
      </c>
      <c r="G1564" s="1" t="s">
        <v>41</v>
      </c>
      <c r="H1564" s="1" t="s">
        <v>128</v>
      </c>
      <c r="I1564" s="1" t="s">
        <v>129</v>
      </c>
      <c r="J1564" s="1">
        <v>2</v>
      </c>
      <c r="K1564" s="1">
        <v>500</v>
      </c>
      <c r="L1564" s="1">
        <f t="shared" si="218"/>
        <v>1000</v>
      </c>
      <c r="M1564" s="1" t="s">
        <v>2619</v>
      </c>
      <c r="N1564" s="1" t="s">
        <v>30</v>
      </c>
      <c r="O1564" s="1" t="s">
        <v>79</v>
      </c>
      <c r="P1564" s="1" t="s">
        <v>58</v>
      </c>
      <c r="Q1564" s="1" t="s">
        <v>45</v>
      </c>
      <c r="R1564" s="1" t="s">
        <v>46</v>
      </c>
      <c r="S1564" s="1" t="s">
        <v>2621</v>
      </c>
      <c r="T1564" s="1">
        <v>6</v>
      </c>
      <c r="U1564" s="1" t="str">
        <f t="shared" si="216"/>
        <v>Keep</v>
      </c>
      <c r="V1564" s="1" t="str">
        <f t="shared" si="219"/>
        <v>Ok</v>
      </c>
      <c r="W1564" s="1" t="str">
        <f>IF(Raw_Data!K1564=0,"Missing","Valid")</f>
        <v>Valid</v>
      </c>
      <c r="X1564" s="3" t="str">
        <f t="shared" si="220"/>
        <v>OK</v>
      </c>
      <c r="Y1564" s="1" t="str">
        <f t="shared" si="221"/>
        <v>Ok</v>
      </c>
      <c r="Z1564" s="1" t="str">
        <f t="shared" si="222"/>
        <v>Ok</v>
      </c>
      <c r="AA1564" s="1">
        <f t="shared" si="217"/>
        <v>1000</v>
      </c>
      <c r="AB1564" s="1" t="str">
        <f t="shared" si="223"/>
        <v>ok</v>
      </c>
      <c r="AC1564" s="1" t="str">
        <f t="shared" si="224"/>
        <v>Unknwon</v>
      </c>
    </row>
    <row r="1565" spans="1:29" x14ac:dyDescent="0.45">
      <c r="A1565" s="1" t="s">
        <v>2056</v>
      </c>
      <c r="B1565" s="2" cm="1">
        <f t="array" ref="B1565:D1565">DATEVALUE(VLOOKUP(A1565,Raw_Data!A1564:D3564,{2,3,4},0))</f>
        <v>45424</v>
      </c>
      <c r="C1565" s="2">
        <v>45427</v>
      </c>
      <c r="D1565" s="2">
        <v>45429</v>
      </c>
      <c r="E1565" s="1" t="s">
        <v>2594</v>
      </c>
      <c r="F1565" s="1" t="s">
        <v>2606</v>
      </c>
      <c r="G1565" s="1" t="s">
        <v>26</v>
      </c>
      <c r="H1565" s="1" t="s">
        <v>128</v>
      </c>
      <c r="I1565" s="1" t="s">
        <v>129</v>
      </c>
      <c r="J1565" s="1">
        <v>-1</v>
      </c>
      <c r="K1565" s="1">
        <v>0</v>
      </c>
      <c r="L1565" s="1">
        <f t="shared" si="218"/>
        <v>0</v>
      </c>
      <c r="M1565" s="1" t="s">
        <v>56</v>
      </c>
      <c r="N1565" s="1" t="s">
        <v>93</v>
      </c>
      <c r="O1565" s="1" t="s">
        <v>44</v>
      </c>
      <c r="P1565" s="1" t="s">
        <v>32</v>
      </c>
      <c r="Q1565" s="1" t="s">
        <v>45</v>
      </c>
      <c r="R1565" s="1" t="s">
        <v>34</v>
      </c>
      <c r="S1565" s="1" t="s">
        <v>2620</v>
      </c>
      <c r="T1565" s="1">
        <v>2</v>
      </c>
      <c r="U1565" s="1" t="str">
        <f t="shared" si="216"/>
        <v>Keep</v>
      </c>
      <c r="V1565" s="1" t="str">
        <f t="shared" si="219"/>
        <v>Fix</v>
      </c>
      <c r="W1565" s="1" t="str">
        <f>IF(Raw_Data!K1565=0,"Missing","Valid")</f>
        <v>Missing</v>
      </c>
      <c r="X1565" s="3" t="str">
        <f t="shared" si="220"/>
        <v>OK</v>
      </c>
      <c r="Y1565" s="1" t="str">
        <f t="shared" si="221"/>
        <v>Fix</v>
      </c>
      <c r="Z1565" s="1" t="str">
        <f t="shared" si="222"/>
        <v>Ok</v>
      </c>
      <c r="AA1565" s="1">
        <f t="shared" si="217"/>
        <v>0</v>
      </c>
      <c r="AB1565" s="1" t="str">
        <f t="shared" si="223"/>
        <v>ok</v>
      </c>
      <c r="AC1565" s="1" t="str">
        <f t="shared" si="224"/>
        <v>Not Returned</v>
      </c>
    </row>
    <row r="1566" spans="1:29" x14ac:dyDescent="0.45">
      <c r="A1566" s="1" t="s">
        <v>2057</v>
      </c>
      <c r="B1566" s="2" cm="1">
        <f t="array" ref="B1566:D1566">DATEVALUE(VLOOKUP(A1566,Raw_Data!A1565:D3565,{2,3,4},0))</f>
        <v>45317</v>
      </c>
      <c r="C1566" s="2">
        <v>45319</v>
      </c>
      <c r="D1566" s="2">
        <v>45318</v>
      </c>
      <c r="E1566" s="1" t="s">
        <v>2567</v>
      </c>
      <c r="F1566" s="1" t="s">
        <v>168</v>
      </c>
      <c r="G1566" s="1" t="s">
        <v>41</v>
      </c>
      <c r="H1566" s="1" t="s">
        <v>42</v>
      </c>
      <c r="I1566" s="1" t="s">
        <v>122</v>
      </c>
      <c r="J1566" s="1">
        <v>3</v>
      </c>
      <c r="K1566" s="1">
        <v>0</v>
      </c>
      <c r="L1566" s="1">
        <f t="shared" si="218"/>
        <v>0</v>
      </c>
      <c r="M1566" s="1" t="s">
        <v>56</v>
      </c>
      <c r="N1566" s="1" t="s">
        <v>57</v>
      </c>
      <c r="O1566" s="1" t="s">
        <v>31</v>
      </c>
      <c r="P1566" s="1" t="s">
        <v>58</v>
      </c>
      <c r="Q1566" s="1" t="s">
        <v>45</v>
      </c>
      <c r="R1566" s="1" t="s">
        <v>2620</v>
      </c>
      <c r="S1566" s="1" t="s">
        <v>2620</v>
      </c>
      <c r="T1566" s="1">
        <v>-1</v>
      </c>
      <c r="U1566" s="1" t="str">
        <f t="shared" si="216"/>
        <v>Keep</v>
      </c>
      <c r="V1566" s="1" t="str">
        <f t="shared" si="219"/>
        <v>Ok</v>
      </c>
      <c r="W1566" s="1" t="str">
        <f>IF(Raw_Data!K1566=0,"Missing","Valid")</f>
        <v>Missing</v>
      </c>
      <c r="X1566" s="3" t="str">
        <f t="shared" si="220"/>
        <v>Delivery Before Dispatch</v>
      </c>
      <c r="Y1566" s="1" t="str">
        <f t="shared" si="221"/>
        <v>Fix</v>
      </c>
      <c r="Z1566" s="1" t="str">
        <f t="shared" si="222"/>
        <v>Ok</v>
      </c>
      <c r="AA1566" s="1">
        <f t="shared" si="217"/>
        <v>0</v>
      </c>
      <c r="AB1566" s="1" t="str">
        <f t="shared" si="223"/>
        <v>ok</v>
      </c>
      <c r="AC1566" s="1" t="str">
        <f t="shared" si="224"/>
        <v>Not Returned</v>
      </c>
    </row>
    <row r="1567" spans="1:29" x14ac:dyDescent="0.45">
      <c r="A1567" s="1" t="s">
        <v>2058</v>
      </c>
      <c r="B1567" s="2" cm="1">
        <f t="array" ref="B1567:D1567">DATEVALUE(VLOOKUP(A1567,Raw_Data!A1566:D3566,{2,3,4},0))</f>
        <v>45657</v>
      </c>
      <c r="C1567" s="2">
        <v>45657</v>
      </c>
      <c r="D1567" s="2">
        <v>45661</v>
      </c>
      <c r="E1567" s="1" t="s">
        <v>2604</v>
      </c>
      <c r="F1567" s="1" t="s">
        <v>69</v>
      </c>
      <c r="G1567" s="1" t="s">
        <v>70</v>
      </c>
      <c r="H1567" s="1" t="s">
        <v>42</v>
      </c>
      <c r="I1567" s="1" t="s">
        <v>78</v>
      </c>
      <c r="J1567" s="1">
        <v>0</v>
      </c>
      <c r="K1567" s="1">
        <v>0</v>
      </c>
      <c r="L1567" s="1">
        <f t="shared" si="218"/>
        <v>0</v>
      </c>
      <c r="M1567" s="1" t="s">
        <v>56</v>
      </c>
      <c r="N1567" s="1" t="s">
        <v>30</v>
      </c>
      <c r="O1567" s="1" t="s">
        <v>64</v>
      </c>
      <c r="P1567" s="1" t="s">
        <v>32</v>
      </c>
      <c r="Q1567" s="1" t="s">
        <v>45</v>
      </c>
      <c r="R1567" s="1" t="s">
        <v>34</v>
      </c>
      <c r="S1567" s="1" t="s">
        <v>2620</v>
      </c>
      <c r="T1567" s="1">
        <v>4</v>
      </c>
      <c r="U1567" s="1" t="str">
        <f t="shared" si="216"/>
        <v>Keep</v>
      </c>
      <c r="V1567" s="1" t="str">
        <f t="shared" si="219"/>
        <v>Fix</v>
      </c>
      <c r="W1567" s="1" t="str">
        <f>IF(Raw_Data!K1567=0,"Missing","Valid")</f>
        <v>Missing</v>
      </c>
      <c r="X1567" s="3" t="str">
        <f t="shared" si="220"/>
        <v>OK</v>
      </c>
      <c r="Y1567" s="1" t="str">
        <f t="shared" si="221"/>
        <v>Fix</v>
      </c>
      <c r="Z1567" s="1" t="str">
        <f t="shared" si="222"/>
        <v>Ok</v>
      </c>
      <c r="AA1567" s="1">
        <f t="shared" si="217"/>
        <v>0</v>
      </c>
      <c r="AB1567" s="1" t="str">
        <f t="shared" si="223"/>
        <v>ok</v>
      </c>
      <c r="AC1567" s="1" t="str">
        <f t="shared" si="224"/>
        <v>Not Returned</v>
      </c>
    </row>
    <row r="1568" spans="1:29" x14ac:dyDescent="0.45">
      <c r="A1568" s="1" t="s">
        <v>2059</v>
      </c>
      <c r="B1568" s="2" cm="1">
        <f t="array" ref="B1568:D1568">DATEVALUE(VLOOKUP(A1568,Raw_Data!A1567:D3567,{2,3,4},0))</f>
        <v>45534</v>
      </c>
      <c r="C1568" s="2">
        <v>45535</v>
      </c>
      <c r="D1568" s="2">
        <v>45542</v>
      </c>
      <c r="E1568" s="1" t="s">
        <v>2578</v>
      </c>
      <c r="F1568" s="1" t="s">
        <v>147</v>
      </c>
      <c r="G1568" s="1" t="s">
        <v>147</v>
      </c>
      <c r="H1568" s="1" t="s">
        <v>27</v>
      </c>
      <c r="I1568" s="1" t="s">
        <v>55</v>
      </c>
      <c r="J1568" s="1">
        <v>1</v>
      </c>
      <c r="K1568" s="1">
        <v>1000</v>
      </c>
      <c r="L1568" s="1">
        <f t="shared" si="218"/>
        <v>1000</v>
      </c>
      <c r="M1568" s="1" t="s">
        <v>29</v>
      </c>
      <c r="N1568" s="1" t="s">
        <v>57</v>
      </c>
      <c r="O1568" s="1" t="s">
        <v>44</v>
      </c>
      <c r="P1568" s="1" t="s">
        <v>32</v>
      </c>
      <c r="Q1568" s="1" t="s">
        <v>33</v>
      </c>
      <c r="R1568" s="1" t="s">
        <v>2620</v>
      </c>
      <c r="S1568" s="1" t="s">
        <v>2620</v>
      </c>
      <c r="T1568" s="1">
        <v>7</v>
      </c>
      <c r="U1568" s="1" t="str">
        <f t="shared" si="216"/>
        <v>Keep</v>
      </c>
      <c r="V1568" s="1" t="str">
        <f t="shared" si="219"/>
        <v>Ok</v>
      </c>
      <c r="W1568" s="1" t="str">
        <f>IF(Raw_Data!K1568=0,"Missing","Valid")</f>
        <v>Valid</v>
      </c>
      <c r="X1568" s="3" t="str">
        <f t="shared" si="220"/>
        <v>OK</v>
      </c>
      <c r="Y1568" s="1" t="str">
        <f t="shared" si="221"/>
        <v>Ok</v>
      </c>
      <c r="Z1568" s="1" t="str">
        <f t="shared" si="222"/>
        <v>Ok</v>
      </c>
      <c r="AA1568" s="1">
        <f t="shared" si="217"/>
        <v>1000</v>
      </c>
      <c r="AB1568" s="1" t="str">
        <f t="shared" si="223"/>
        <v>ok</v>
      </c>
      <c r="AC1568" s="1" t="str">
        <f t="shared" si="224"/>
        <v>Not Returned</v>
      </c>
    </row>
    <row r="1569" spans="1:29" x14ac:dyDescent="0.45">
      <c r="A1569" s="1" t="s">
        <v>2060</v>
      </c>
      <c r="B1569" s="2" cm="1">
        <f t="array" ref="B1569:D1569">DATEVALUE(VLOOKUP(A1569,Raw_Data!A1568:D3568,{2,3,4},0))</f>
        <v>45650</v>
      </c>
      <c r="C1569" s="2">
        <v>45653</v>
      </c>
      <c r="D1569" s="2">
        <v>45656</v>
      </c>
      <c r="E1569" s="1" t="s">
        <v>2568</v>
      </c>
      <c r="F1569" s="1" t="s">
        <v>2608</v>
      </c>
      <c r="G1569" s="1" t="s">
        <v>41</v>
      </c>
      <c r="H1569" s="1" t="s">
        <v>71</v>
      </c>
      <c r="I1569" s="1" t="s">
        <v>92</v>
      </c>
      <c r="J1569" s="1">
        <v>2</v>
      </c>
      <c r="K1569" s="1">
        <v>2000</v>
      </c>
      <c r="L1569" s="1">
        <f t="shared" si="218"/>
        <v>4000</v>
      </c>
      <c r="M1569" s="1" t="s">
        <v>2619</v>
      </c>
      <c r="N1569" s="1" t="s">
        <v>30</v>
      </c>
      <c r="O1569" s="1" t="s">
        <v>31</v>
      </c>
      <c r="P1569" s="1" t="s">
        <v>58</v>
      </c>
      <c r="Q1569" s="1" t="s">
        <v>33</v>
      </c>
      <c r="R1569" s="1" t="s">
        <v>2620</v>
      </c>
      <c r="S1569" s="1" t="s">
        <v>2620</v>
      </c>
      <c r="T1569" s="1">
        <v>3</v>
      </c>
      <c r="U1569" s="1" t="str">
        <f t="shared" si="216"/>
        <v>Keep</v>
      </c>
      <c r="V1569" s="1" t="str">
        <f t="shared" si="219"/>
        <v>Ok</v>
      </c>
      <c r="W1569" s="1" t="str">
        <f>IF(Raw_Data!K1569=0,"Missing","Valid")</f>
        <v>Valid</v>
      </c>
      <c r="X1569" s="3" t="str">
        <f t="shared" si="220"/>
        <v>OK</v>
      </c>
      <c r="Y1569" s="1" t="str">
        <f t="shared" si="221"/>
        <v>Ok</v>
      </c>
      <c r="Z1569" s="1" t="str">
        <f t="shared" si="222"/>
        <v>Ok</v>
      </c>
      <c r="AA1569" s="1">
        <f t="shared" si="217"/>
        <v>4000</v>
      </c>
      <c r="AB1569" s="1" t="str">
        <f t="shared" si="223"/>
        <v>ok</v>
      </c>
      <c r="AC1569" s="1" t="str">
        <f t="shared" si="224"/>
        <v>Not Returned</v>
      </c>
    </row>
    <row r="1570" spans="1:29" x14ac:dyDescent="0.45">
      <c r="A1570" s="1" t="s">
        <v>2061</v>
      </c>
      <c r="B1570" s="2" cm="1">
        <f t="array" ref="B1570:D1570">DATEVALUE(VLOOKUP(A1570,Raw_Data!A1569:D3569,{2,3,4},0))</f>
        <v>45401</v>
      </c>
      <c r="C1570" s="2">
        <v>45404</v>
      </c>
      <c r="D1570" s="2">
        <v>45407</v>
      </c>
      <c r="E1570" s="1" t="s">
        <v>2596</v>
      </c>
      <c r="F1570" s="1" t="s">
        <v>2607</v>
      </c>
      <c r="G1570" s="1" t="s">
        <v>41</v>
      </c>
      <c r="H1570" s="1" t="s">
        <v>71</v>
      </c>
      <c r="I1570" s="1" t="s">
        <v>72</v>
      </c>
      <c r="J1570" s="1">
        <v>1</v>
      </c>
      <c r="K1570" s="1">
        <v>2000</v>
      </c>
      <c r="L1570" s="1">
        <f t="shared" si="218"/>
        <v>2000</v>
      </c>
      <c r="M1570" s="1" t="s">
        <v>2619</v>
      </c>
      <c r="N1570" s="1" t="s">
        <v>57</v>
      </c>
      <c r="O1570" s="1" t="s">
        <v>31</v>
      </c>
      <c r="P1570" s="1" t="s">
        <v>85</v>
      </c>
      <c r="Q1570" s="1" t="s">
        <v>33</v>
      </c>
      <c r="R1570" s="1" t="s">
        <v>2620</v>
      </c>
      <c r="S1570" s="1" t="s">
        <v>2620</v>
      </c>
      <c r="T1570" s="1">
        <v>3</v>
      </c>
      <c r="U1570" s="1" t="str">
        <f t="shared" si="216"/>
        <v>Keep</v>
      </c>
      <c r="V1570" s="1" t="str">
        <f t="shared" si="219"/>
        <v>Ok</v>
      </c>
      <c r="W1570" s="1" t="str">
        <f>IF(Raw_Data!K1570=0,"Missing","Valid")</f>
        <v>Valid</v>
      </c>
      <c r="X1570" s="3" t="str">
        <f t="shared" si="220"/>
        <v>OK</v>
      </c>
      <c r="Y1570" s="1" t="str">
        <f t="shared" si="221"/>
        <v>Ok</v>
      </c>
      <c r="Z1570" s="1" t="str">
        <f t="shared" si="222"/>
        <v>Ok</v>
      </c>
      <c r="AA1570" s="1">
        <f t="shared" si="217"/>
        <v>2000</v>
      </c>
      <c r="AB1570" s="1" t="str">
        <f t="shared" si="223"/>
        <v>ok</v>
      </c>
      <c r="AC1570" s="1" t="str">
        <f t="shared" si="224"/>
        <v>Not Returned</v>
      </c>
    </row>
    <row r="1571" spans="1:29" x14ac:dyDescent="0.45">
      <c r="A1571" s="1" t="s">
        <v>2062</v>
      </c>
      <c r="B1571" s="2" cm="1">
        <f t="array" ref="B1571:D1571">DATEVALUE(VLOOKUP(A1571,Raw_Data!A1570:D3570,{2,3,4},0))</f>
        <v>45454</v>
      </c>
      <c r="C1571" s="2">
        <v>45453</v>
      </c>
      <c r="D1571" s="2">
        <v>45456</v>
      </c>
      <c r="E1571" s="1" t="s">
        <v>2568</v>
      </c>
      <c r="F1571" s="1" t="s">
        <v>53</v>
      </c>
      <c r="G1571" s="1" t="s">
        <v>54</v>
      </c>
      <c r="H1571" s="1" t="s">
        <v>27</v>
      </c>
      <c r="I1571" s="1" t="s">
        <v>28</v>
      </c>
      <c r="J1571" s="1">
        <v>-1</v>
      </c>
      <c r="K1571" s="1">
        <v>500</v>
      </c>
      <c r="L1571" s="1">
        <f t="shared" si="218"/>
        <v>-500</v>
      </c>
      <c r="M1571" s="1" t="s">
        <v>63</v>
      </c>
      <c r="N1571" s="1" t="s">
        <v>57</v>
      </c>
      <c r="O1571" s="1" t="s">
        <v>31</v>
      </c>
      <c r="P1571" s="1" t="s">
        <v>58</v>
      </c>
      <c r="Q1571" s="1" t="s">
        <v>45</v>
      </c>
      <c r="R1571" s="1" t="s">
        <v>2620</v>
      </c>
      <c r="S1571" s="1" t="s">
        <v>2620</v>
      </c>
      <c r="T1571" s="1">
        <v>3</v>
      </c>
      <c r="U1571" s="1" t="str">
        <f t="shared" si="216"/>
        <v>Keep</v>
      </c>
      <c r="V1571" s="1" t="str">
        <f t="shared" si="219"/>
        <v>Fix</v>
      </c>
      <c r="W1571" s="1" t="str">
        <f>IF(Raw_Data!K1571=0,"Missing","Valid")</f>
        <v>Valid</v>
      </c>
      <c r="X1571" s="3" t="str">
        <f t="shared" si="220"/>
        <v>Dispatch Error</v>
      </c>
      <c r="Y1571" s="1" t="str">
        <f t="shared" si="221"/>
        <v>Ok</v>
      </c>
      <c r="Z1571" s="1" t="str">
        <f t="shared" si="222"/>
        <v>Ok</v>
      </c>
      <c r="AA1571" s="1">
        <f t="shared" si="217"/>
        <v>-500</v>
      </c>
      <c r="AB1571" s="1" t="str">
        <f t="shared" si="223"/>
        <v>ok</v>
      </c>
      <c r="AC1571" s="1" t="str">
        <f t="shared" si="224"/>
        <v>Wrong</v>
      </c>
    </row>
    <row r="1572" spans="1:29" x14ac:dyDescent="0.45">
      <c r="A1572" s="1" t="s">
        <v>2063</v>
      </c>
      <c r="B1572" s="2" cm="1">
        <f t="array" ref="B1572:D1572">DATEVALUE(VLOOKUP(A1572,Raw_Data!A1571:D3571,{2,3,4},0))</f>
        <v>45651</v>
      </c>
      <c r="C1572" s="2">
        <v>45652</v>
      </c>
      <c r="D1572" s="2">
        <v>45658</v>
      </c>
      <c r="E1572" s="1" t="s">
        <v>2553</v>
      </c>
      <c r="F1572" s="1" t="s">
        <v>2608</v>
      </c>
      <c r="G1572" s="1" t="s">
        <v>41</v>
      </c>
      <c r="H1572" s="1" t="s">
        <v>42</v>
      </c>
      <c r="I1572" s="1" t="s">
        <v>78</v>
      </c>
      <c r="J1572" s="1">
        <v>1</v>
      </c>
      <c r="K1572" s="1">
        <v>100</v>
      </c>
      <c r="L1572" s="1">
        <f t="shared" si="218"/>
        <v>100</v>
      </c>
      <c r="M1572" s="1" t="s">
        <v>29</v>
      </c>
      <c r="N1572" s="1" t="s">
        <v>30</v>
      </c>
      <c r="O1572" s="1" t="s">
        <v>31</v>
      </c>
      <c r="P1572" s="1" t="s">
        <v>85</v>
      </c>
      <c r="Q1572" s="1" t="s">
        <v>33</v>
      </c>
      <c r="R1572" s="1" t="s">
        <v>46</v>
      </c>
      <c r="S1572" s="1" t="s">
        <v>245</v>
      </c>
      <c r="T1572" s="1">
        <v>6</v>
      </c>
      <c r="U1572" s="1" t="str">
        <f t="shared" si="216"/>
        <v>Keep</v>
      </c>
      <c r="V1572" s="1" t="str">
        <f t="shared" si="219"/>
        <v>Ok</v>
      </c>
      <c r="W1572" s="1" t="str">
        <f>IF(Raw_Data!K1572=0,"Missing","Valid")</f>
        <v>Valid</v>
      </c>
      <c r="X1572" s="3" t="str">
        <f t="shared" si="220"/>
        <v>OK</v>
      </c>
      <c r="Y1572" s="1" t="str">
        <f t="shared" si="221"/>
        <v>Ok</v>
      </c>
      <c r="Z1572" s="1" t="str">
        <f t="shared" si="222"/>
        <v>Ok</v>
      </c>
      <c r="AA1572" s="1">
        <f t="shared" si="217"/>
        <v>100</v>
      </c>
      <c r="AB1572" s="1" t="str">
        <f t="shared" si="223"/>
        <v>ok</v>
      </c>
      <c r="AC1572" s="1" t="str">
        <f t="shared" si="224"/>
        <v>Wrong Item</v>
      </c>
    </row>
    <row r="1573" spans="1:29" x14ac:dyDescent="0.45">
      <c r="A1573" s="1" t="s">
        <v>2064</v>
      </c>
      <c r="B1573" s="2" cm="1">
        <f t="array" ref="B1573:D1573">DATEVALUE(VLOOKUP(A1573,Raw_Data!A1572:D3572,{2,3,4},0))</f>
        <v>45501</v>
      </c>
      <c r="C1573" s="2">
        <v>45499</v>
      </c>
      <c r="D1573" s="2">
        <v>45498</v>
      </c>
      <c r="E1573" s="1" t="s">
        <v>2576</v>
      </c>
      <c r="F1573" s="1" t="s">
        <v>69</v>
      </c>
      <c r="G1573" s="1" t="s">
        <v>70</v>
      </c>
      <c r="H1573" s="1" t="s">
        <v>27</v>
      </c>
      <c r="I1573" s="1" t="s">
        <v>28</v>
      </c>
      <c r="J1573" s="1">
        <v>3</v>
      </c>
      <c r="K1573" s="1">
        <v>2000</v>
      </c>
      <c r="L1573" s="1">
        <f t="shared" si="218"/>
        <v>6000</v>
      </c>
      <c r="M1573" s="1" t="s">
        <v>56</v>
      </c>
      <c r="N1573" s="1" t="s">
        <v>57</v>
      </c>
      <c r="O1573" s="1" t="s">
        <v>31</v>
      </c>
      <c r="P1573" s="1" t="s">
        <v>32</v>
      </c>
      <c r="Q1573" s="1" t="s">
        <v>45</v>
      </c>
      <c r="R1573" s="1" t="s">
        <v>2620</v>
      </c>
      <c r="S1573" s="1" t="s">
        <v>2620</v>
      </c>
      <c r="T1573" s="1">
        <v>-1</v>
      </c>
      <c r="U1573" s="1" t="str">
        <f t="shared" si="216"/>
        <v>Keep</v>
      </c>
      <c r="V1573" s="1" t="str">
        <f t="shared" si="219"/>
        <v>Ok</v>
      </c>
      <c r="W1573" s="1" t="str">
        <f>IF(Raw_Data!K1573=0,"Missing","Valid")</f>
        <v>Valid</v>
      </c>
      <c r="X1573" s="3" t="str">
        <f t="shared" si="220"/>
        <v>Dispatch Error</v>
      </c>
      <c r="Y1573" s="1" t="str">
        <f t="shared" si="221"/>
        <v>Ok</v>
      </c>
      <c r="Z1573" s="1" t="str">
        <f t="shared" si="222"/>
        <v>Ok</v>
      </c>
      <c r="AA1573" s="1">
        <f t="shared" si="217"/>
        <v>6000</v>
      </c>
      <c r="AB1573" s="1" t="str">
        <f t="shared" si="223"/>
        <v>ok</v>
      </c>
      <c r="AC1573" s="1" t="str">
        <f t="shared" si="224"/>
        <v>Not Returned</v>
      </c>
    </row>
    <row r="1574" spans="1:29" x14ac:dyDescent="0.45">
      <c r="A1574" s="1" t="s">
        <v>2065</v>
      </c>
      <c r="B1574" s="2" cm="1">
        <f t="array" ref="B1574:D1574">DATEVALUE(VLOOKUP(A1574,Raw_Data!A1573:D3573,{2,3,4},0))</f>
        <v>45318</v>
      </c>
      <c r="C1574" s="2">
        <v>45320</v>
      </c>
      <c r="D1574" s="2">
        <v>45321</v>
      </c>
      <c r="E1574" s="1" t="s">
        <v>2549</v>
      </c>
      <c r="F1574" s="1" t="s">
        <v>2606</v>
      </c>
      <c r="G1574" s="1" t="s">
        <v>26</v>
      </c>
      <c r="H1574" s="1" t="s">
        <v>42</v>
      </c>
      <c r="I1574" s="1" t="s">
        <v>43</v>
      </c>
      <c r="J1574" s="1">
        <v>0</v>
      </c>
      <c r="K1574" s="1">
        <v>500</v>
      </c>
      <c r="L1574" s="1">
        <f t="shared" si="218"/>
        <v>0</v>
      </c>
      <c r="M1574" s="1" t="s">
        <v>63</v>
      </c>
      <c r="N1574" s="1" t="s">
        <v>93</v>
      </c>
      <c r="O1574" s="1" t="s">
        <v>44</v>
      </c>
      <c r="P1574" s="1" t="s">
        <v>85</v>
      </c>
      <c r="Q1574" s="1" t="s">
        <v>33</v>
      </c>
      <c r="R1574" s="1" t="s">
        <v>2620</v>
      </c>
      <c r="S1574" s="1" t="s">
        <v>2620</v>
      </c>
      <c r="T1574" s="1">
        <v>1</v>
      </c>
      <c r="U1574" s="1" t="str">
        <f t="shared" si="216"/>
        <v>Keep</v>
      </c>
      <c r="V1574" s="1" t="str">
        <f t="shared" si="219"/>
        <v>Fix</v>
      </c>
      <c r="W1574" s="1" t="str">
        <f>IF(Raw_Data!K1574=0,"Missing","Valid")</f>
        <v>Valid</v>
      </c>
      <c r="X1574" s="3" t="str">
        <f t="shared" si="220"/>
        <v>OK</v>
      </c>
      <c r="Y1574" s="1" t="str">
        <f t="shared" si="221"/>
        <v>Ok</v>
      </c>
      <c r="Z1574" s="1" t="str">
        <f t="shared" si="222"/>
        <v>Ok</v>
      </c>
      <c r="AA1574" s="1">
        <f t="shared" si="217"/>
        <v>0</v>
      </c>
      <c r="AB1574" s="1" t="str">
        <f t="shared" si="223"/>
        <v>ok</v>
      </c>
      <c r="AC1574" s="1" t="str">
        <f t="shared" si="224"/>
        <v>Not Returned</v>
      </c>
    </row>
    <row r="1575" spans="1:29" x14ac:dyDescent="0.45">
      <c r="A1575" s="1" t="s">
        <v>2066</v>
      </c>
      <c r="B1575" s="2" cm="1">
        <f t="array" ref="B1575:D1575">DATEVALUE(VLOOKUP(A1575,Raw_Data!A1574:D3574,{2,3,4},0))</f>
        <v>45520</v>
      </c>
      <c r="C1575" s="2">
        <v>45519</v>
      </c>
      <c r="D1575" s="2">
        <v>45523</v>
      </c>
      <c r="E1575" s="1" t="s">
        <v>2565</v>
      </c>
      <c r="F1575" s="1" t="s">
        <v>2608</v>
      </c>
      <c r="G1575" s="1" t="s">
        <v>41</v>
      </c>
      <c r="H1575" s="1" t="s">
        <v>128</v>
      </c>
      <c r="I1575" s="1" t="s">
        <v>231</v>
      </c>
      <c r="J1575" s="1">
        <v>2</v>
      </c>
      <c r="K1575" s="1">
        <v>0</v>
      </c>
      <c r="L1575" s="1">
        <f t="shared" si="218"/>
        <v>0</v>
      </c>
      <c r="M1575" s="1" t="s">
        <v>29</v>
      </c>
      <c r="N1575" s="1" t="s">
        <v>57</v>
      </c>
      <c r="O1575" s="1" t="s">
        <v>64</v>
      </c>
      <c r="P1575" s="1" t="s">
        <v>32</v>
      </c>
      <c r="Q1575" s="1" t="s">
        <v>33</v>
      </c>
      <c r="R1575" s="1" t="s">
        <v>46</v>
      </c>
      <c r="S1575" s="1" t="s">
        <v>47</v>
      </c>
      <c r="T1575" s="1">
        <v>4</v>
      </c>
      <c r="U1575" s="1" t="str">
        <f t="shared" si="216"/>
        <v>Keep</v>
      </c>
      <c r="V1575" s="1" t="str">
        <f t="shared" si="219"/>
        <v>Ok</v>
      </c>
      <c r="W1575" s="1" t="str">
        <f>IF(Raw_Data!K1575=0,"Missing","Valid")</f>
        <v>Missing</v>
      </c>
      <c r="X1575" s="3" t="str">
        <f t="shared" si="220"/>
        <v>Dispatch Error</v>
      </c>
      <c r="Y1575" s="1" t="str">
        <f t="shared" si="221"/>
        <v>Fix</v>
      </c>
      <c r="Z1575" s="1" t="str">
        <f t="shared" si="222"/>
        <v>Ok</v>
      </c>
      <c r="AA1575" s="1">
        <f t="shared" si="217"/>
        <v>0</v>
      </c>
      <c r="AB1575" s="1" t="str">
        <f t="shared" si="223"/>
        <v>ok</v>
      </c>
      <c r="AC1575" s="1" t="str">
        <f t="shared" si="224"/>
        <v>Late Delivery</v>
      </c>
    </row>
    <row r="1576" spans="1:29" x14ac:dyDescent="0.45">
      <c r="A1576" s="1" t="s">
        <v>2067</v>
      </c>
      <c r="B1576" s="2" cm="1">
        <f t="array" ref="B1576:D1576">DATEVALUE(VLOOKUP(A1576,Raw_Data!A1575:D3575,{2,3,4},0))</f>
        <v>45391</v>
      </c>
      <c r="C1576" s="2">
        <v>45394</v>
      </c>
      <c r="D1576" s="2">
        <v>45400</v>
      </c>
      <c r="E1576" s="1" t="s">
        <v>2596</v>
      </c>
      <c r="F1576" s="1" t="s">
        <v>2608</v>
      </c>
      <c r="G1576" s="1" t="s">
        <v>41</v>
      </c>
      <c r="H1576" s="1" t="s">
        <v>71</v>
      </c>
      <c r="I1576" s="1" t="s">
        <v>72</v>
      </c>
      <c r="J1576" s="1">
        <v>3</v>
      </c>
      <c r="K1576" s="1">
        <v>0</v>
      </c>
      <c r="L1576" s="1">
        <f t="shared" si="218"/>
        <v>0</v>
      </c>
      <c r="M1576" s="1" t="s">
        <v>29</v>
      </c>
      <c r="N1576" s="1" t="s">
        <v>30</v>
      </c>
      <c r="O1576" s="1" t="s">
        <v>64</v>
      </c>
      <c r="P1576" s="1" t="s">
        <v>58</v>
      </c>
      <c r="Q1576" s="1" t="s">
        <v>45</v>
      </c>
      <c r="R1576" s="1" t="s">
        <v>34</v>
      </c>
      <c r="S1576" s="1" t="s">
        <v>2620</v>
      </c>
      <c r="T1576" s="1">
        <v>6</v>
      </c>
      <c r="U1576" s="1" t="str">
        <f t="shared" si="216"/>
        <v>Keep</v>
      </c>
      <c r="V1576" s="1" t="str">
        <f t="shared" si="219"/>
        <v>Ok</v>
      </c>
      <c r="W1576" s="1" t="str">
        <f>IF(Raw_Data!K1576=0,"Missing","Valid")</f>
        <v>Missing</v>
      </c>
      <c r="X1576" s="3" t="str">
        <f t="shared" si="220"/>
        <v>OK</v>
      </c>
      <c r="Y1576" s="1" t="str">
        <f t="shared" si="221"/>
        <v>Fix</v>
      </c>
      <c r="Z1576" s="1" t="str">
        <f t="shared" si="222"/>
        <v>Ok</v>
      </c>
      <c r="AA1576" s="1">
        <f t="shared" si="217"/>
        <v>0</v>
      </c>
      <c r="AB1576" s="1" t="str">
        <f t="shared" si="223"/>
        <v>ok</v>
      </c>
      <c r="AC1576" s="1" t="str">
        <f t="shared" si="224"/>
        <v>Not Returned</v>
      </c>
    </row>
    <row r="1577" spans="1:29" x14ac:dyDescent="0.45">
      <c r="A1577" s="1" t="s">
        <v>2068</v>
      </c>
      <c r="B1577" s="2" cm="1">
        <f t="array" ref="B1577:D1577">DATEVALUE(VLOOKUP(A1577,Raw_Data!A1576:D3576,{2,3,4},0))</f>
        <v>45622</v>
      </c>
      <c r="C1577" s="2">
        <v>45624</v>
      </c>
      <c r="D1577" s="2">
        <v>45631</v>
      </c>
      <c r="E1577" s="1" t="s">
        <v>2595</v>
      </c>
      <c r="F1577" s="1" t="s">
        <v>168</v>
      </c>
      <c r="G1577" s="1" t="s">
        <v>41</v>
      </c>
      <c r="H1577" s="1" t="s">
        <v>27</v>
      </c>
      <c r="I1577" s="1" t="s">
        <v>55</v>
      </c>
      <c r="J1577" s="1">
        <v>-1</v>
      </c>
      <c r="K1577" s="1">
        <v>100</v>
      </c>
      <c r="L1577" s="1">
        <f t="shared" si="218"/>
        <v>-100</v>
      </c>
      <c r="M1577" s="1" t="s">
        <v>2619</v>
      </c>
      <c r="N1577" s="1" t="s">
        <v>57</v>
      </c>
      <c r="O1577" s="1" t="s">
        <v>44</v>
      </c>
      <c r="P1577" s="1" t="s">
        <v>58</v>
      </c>
      <c r="Q1577" s="1" t="s">
        <v>45</v>
      </c>
      <c r="R1577" s="1" t="s">
        <v>46</v>
      </c>
      <c r="S1577" s="1" t="s">
        <v>254</v>
      </c>
      <c r="T1577" s="1">
        <v>7</v>
      </c>
      <c r="U1577" s="1" t="str">
        <f t="shared" si="216"/>
        <v>Keep</v>
      </c>
      <c r="V1577" s="1" t="str">
        <f t="shared" si="219"/>
        <v>Fix</v>
      </c>
      <c r="W1577" s="1" t="str">
        <f>IF(Raw_Data!K1577=0,"Missing","Valid")</f>
        <v>Valid</v>
      </c>
      <c r="X1577" s="3" t="str">
        <f t="shared" si="220"/>
        <v>OK</v>
      </c>
      <c r="Y1577" s="1" t="str">
        <f t="shared" si="221"/>
        <v>Ok</v>
      </c>
      <c r="Z1577" s="1" t="str">
        <f t="shared" si="222"/>
        <v>Ok</v>
      </c>
      <c r="AA1577" s="1">
        <f t="shared" si="217"/>
        <v>-100</v>
      </c>
      <c r="AB1577" s="1" t="str">
        <f t="shared" si="223"/>
        <v>ok</v>
      </c>
      <c r="AC1577" s="1" t="str">
        <f t="shared" si="224"/>
        <v>Damaged</v>
      </c>
    </row>
    <row r="1578" spans="1:29" x14ac:dyDescent="0.45">
      <c r="A1578" s="1" t="s">
        <v>2069</v>
      </c>
      <c r="B1578" s="2" cm="1">
        <f t="array" ref="B1578:D1578">DATEVALUE(VLOOKUP(A1578,Raw_Data!A1577:D3577,{2,3,4},0))</f>
        <v>45386</v>
      </c>
      <c r="C1578" s="2">
        <v>45388</v>
      </c>
      <c r="D1578" s="2">
        <v>45387</v>
      </c>
      <c r="E1578" s="1" t="s">
        <v>2595</v>
      </c>
      <c r="F1578" s="1" t="s">
        <v>69</v>
      </c>
      <c r="G1578" s="1" t="s">
        <v>70</v>
      </c>
      <c r="H1578" s="1" t="s">
        <v>128</v>
      </c>
      <c r="I1578" s="1" t="s">
        <v>169</v>
      </c>
      <c r="J1578" s="1">
        <v>0</v>
      </c>
      <c r="K1578" s="1">
        <v>2000</v>
      </c>
      <c r="L1578" s="1">
        <f t="shared" si="218"/>
        <v>0</v>
      </c>
      <c r="M1578" s="1" t="s">
        <v>56</v>
      </c>
      <c r="N1578" s="1" t="s">
        <v>30</v>
      </c>
      <c r="O1578" s="1" t="s">
        <v>64</v>
      </c>
      <c r="P1578" s="1" t="s">
        <v>58</v>
      </c>
      <c r="Q1578" s="1" t="s">
        <v>45</v>
      </c>
      <c r="R1578" s="1" t="s">
        <v>46</v>
      </c>
      <c r="S1578" s="1" t="s">
        <v>2621</v>
      </c>
      <c r="T1578" s="1">
        <v>-1</v>
      </c>
      <c r="U1578" s="1" t="str">
        <f t="shared" si="216"/>
        <v>Keep</v>
      </c>
      <c r="V1578" s="1" t="str">
        <f t="shared" si="219"/>
        <v>Fix</v>
      </c>
      <c r="W1578" s="1" t="str">
        <f>IF(Raw_Data!K1578=0,"Missing","Valid")</f>
        <v>Valid</v>
      </c>
      <c r="X1578" s="3" t="str">
        <f t="shared" si="220"/>
        <v>Delivery Before Dispatch</v>
      </c>
      <c r="Y1578" s="1" t="str">
        <f t="shared" si="221"/>
        <v>Ok</v>
      </c>
      <c r="Z1578" s="1" t="str">
        <f t="shared" si="222"/>
        <v>Ok</v>
      </c>
      <c r="AA1578" s="1">
        <f t="shared" si="217"/>
        <v>0</v>
      </c>
      <c r="AB1578" s="1" t="str">
        <f t="shared" si="223"/>
        <v>ok</v>
      </c>
      <c r="AC1578" s="1" t="str">
        <f t="shared" si="224"/>
        <v>Unknwon</v>
      </c>
    </row>
    <row r="1579" spans="1:29" x14ac:dyDescent="0.45">
      <c r="A1579" s="1" t="s">
        <v>2070</v>
      </c>
      <c r="B1579" s="2" cm="1">
        <f t="array" ref="B1579:D1579">DATEVALUE(VLOOKUP(A1579,Raw_Data!A1578:D3578,{2,3,4},0))</f>
        <v>45629</v>
      </c>
      <c r="C1579" s="2">
        <v>45630</v>
      </c>
      <c r="D1579" s="2">
        <v>45633</v>
      </c>
      <c r="E1579" s="1" t="s">
        <v>2571</v>
      </c>
      <c r="F1579" s="1" t="s">
        <v>53</v>
      </c>
      <c r="G1579" s="1" t="s">
        <v>54</v>
      </c>
      <c r="H1579" s="1" t="s">
        <v>128</v>
      </c>
      <c r="I1579" s="1" t="s">
        <v>129</v>
      </c>
      <c r="J1579" s="1">
        <v>1</v>
      </c>
      <c r="K1579" s="1">
        <v>500</v>
      </c>
      <c r="L1579" s="1">
        <f t="shared" si="218"/>
        <v>500</v>
      </c>
      <c r="M1579" s="1" t="s">
        <v>63</v>
      </c>
      <c r="N1579" s="1" t="s">
        <v>57</v>
      </c>
      <c r="O1579" s="1" t="s">
        <v>31</v>
      </c>
      <c r="P1579" s="1" t="s">
        <v>58</v>
      </c>
      <c r="Q1579" s="1" t="s">
        <v>45</v>
      </c>
      <c r="R1579" s="1" t="s">
        <v>2620</v>
      </c>
      <c r="S1579" s="1" t="s">
        <v>2620</v>
      </c>
      <c r="T1579" s="1">
        <v>3</v>
      </c>
      <c r="U1579" s="1" t="str">
        <f t="shared" si="216"/>
        <v>Keep</v>
      </c>
      <c r="V1579" s="1" t="str">
        <f t="shared" si="219"/>
        <v>Ok</v>
      </c>
      <c r="W1579" s="1" t="str">
        <f>IF(Raw_Data!K1579=0,"Missing","Valid")</f>
        <v>Valid</v>
      </c>
      <c r="X1579" s="3" t="str">
        <f t="shared" si="220"/>
        <v>OK</v>
      </c>
      <c r="Y1579" s="1" t="str">
        <f t="shared" si="221"/>
        <v>Ok</v>
      </c>
      <c r="Z1579" s="1" t="str">
        <f t="shared" si="222"/>
        <v>Ok</v>
      </c>
      <c r="AA1579" s="1">
        <f t="shared" si="217"/>
        <v>500</v>
      </c>
      <c r="AB1579" s="1" t="str">
        <f t="shared" si="223"/>
        <v>ok</v>
      </c>
      <c r="AC1579" s="1" t="str">
        <f t="shared" si="224"/>
        <v>Not Returned</v>
      </c>
    </row>
    <row r="1580" spans="1:29" x14ac:dyDescent="0.45">
      <c r="A1580" s="1" t="s">
        <v>2071</v>
      </c>
      <c r="B1580" s="2" cm="1">
        <f t="array" ref="B1580:D1580">DATEVALUE(VLOOKUP(A1580,Raw_Data!A1579:D3579,{2,3,4},0))</f>
        <v>45607</v>
      </c>
      <c r="C1580" s="2">
        <v>45609</v>
      </c>
      <c r="D1580" s="2">
        <v>45610</v>
      </c>
      <c r="E1580" s="1" t="s">
        <v>2593</v>
      </c>
      <c r="F1580" s="1" t="s">
        <v>53</v>
      </c>
      <c r="G1580" s="1" t="s">
        <v>54</v>
      </c>
      <c r="H1580" s="1" t="s">
        <v>128</v>
      </c>
      <c r="I1580" s="1" t="s">
        <v>129</v>
      </c>
      <c r="J1580" s="1">
        <v>2</v>
      </c>
      <c r="K1580" s="1">
        <v>500</v>
      </c>
      <c r="L1580" s="1">
        <f t="shared" si="218"/>
        <v>1000</v>
      </c>
      <c r="M1580" s="1" t="s">
        <v>2619</v>
      </c>
      <c r="N1580" s="1" t="s">
        <v>57</v>
      </c>
      <c r="O1580" s="1" t="s">
        <v>64</v>
      </c>
      <c r="P1580" s="1" t="s">
        <v>58</v>
      </c>
      <c r="Q1580" s="1" t="s">
        <v>33</v>
      </c>
      <c r="R1580" s="1" t="s">
        <v>34</v>
      </c>
      <c r="S1580" s="1" t="s">
        <v>2620</v>
      </c>
      <c r="T1580" s="1">
        <v>1</v>
      </c>
      <c r="U1580" s="1" t="str">
        <f t="shared" si="216"/>
        <v>Keep</v>
      </c>
      <c r="V1580" s="1" t="str">
        <f t="shared" si="219"/>
        <v>Ok</v>
      </c>
      <c r="W1580" s="1" t="str">
        <f>IF(Raw_Data!K1580=0,"Missing","Valid")</f>
        <v>Valid</v>
      </c>
      <c r="X1580" s="3" t="str">
        <f t="shared" si="220"/>
        <v>OK</v>
      </c>
      <c r="Y1580" s="1" t="str">
        <f t="shared" si="221"/>
        <v>Ok</v>
      </c>
      <c r="Z1580" s="1" t="str">
        <f t="shared" si="222"/>
        <v>Ok</v>
      </c>
      <c r="AA1580" s="1">
        <f t="shared" si="217"/>
        <v>1000</v>
      </c>
      <c r="AB1580" s="1" t="str">
        <f t="shared" si="223"/>
        <v>ok</v>
      </c>
      <c r="AC1580" s="1" t="str">
        <f t="shared" si="224"/>
        <v>Not Returned</v>
      </c>
    </row>
    <row r="1581" spans="1:29" x14ac:dyDescent="0.45">
      <c r="A1581" s="1" t="s">
        <v>2072</v>
      </c>
      <c r="B1581" s="2" cm="1">
        <f t="array" ref="B1581:D1581">DATEVALUE(VLOOKUP(A1581,Raw_Data!A1580:D3580,{2,3,4},0))</f>
        <v>45646</v>
      </c>
      <c r="C1581" s="2">
        <v>45644</v>
      </c>
      <c r="D1581" s="2">
        <v>45649</v>
      </c>
      <c r="E1581" s="1" t="s">
        <v>2583</v>
      </c>
      <c r="F1581" s="1" t="s">
        <v>147</v>
      </c>
      <c r="G1581" s="1" t="s">
        <v>147</v>
      </c>
      <c r="H1581" s="1" t="s">
        <v>42</v>
      </c>
      <c r="I1581" s="1" t="s">
        <v>78</v>
      </c>
      <c r="J1581" s="1">
        <v>3</v>
      </c>
      <c r="K1581" s="1">
        <v>2000</v>
      </c>
      <c r="L1581" s="1">
        <f t="shared" si="218"/>
        <v>6000</v>
      </c>
      <c r="M1581" s="1" t="s">
        <v>2619</v>
      </c>
      <c r="N1581" s="1" t="s">
        <v>57</v>
      </c>
      <c r="O1581" s="1" t="s">
        <v>79</v>
      </c>
      <c r="P1581" s="1" t="s">
        <v>58</v>
      </c>
      <c r="Q1581" s="1" t="s">
        <v>45</v>
      </c>
      <c r="R1581" s="1" t="s">
        <v>2620</v>
      </c>
      <c r="S1581" s="1" t="s">
        <v>2620</v>
      </c>
      <c r="T1581" s="1">
        <v>5</v>
      </c>
      <c r="U1581" s="1" t="str">
        <f t="shared" si="216"/>
        <v>Keep</v>
      </c>
      <c r="V1581" s="1" t="str">
        <f t="shared" si="219"/>
        <v>Ok</v>
      </c>
      <c r="W1581" s="1" t="str">
        <f>IF(Raw_Data!K1581=0,"Missing","Valid")</f>
        <v>Valid</v>
      </c>
      <c r="X1581" s="3" t="str">
        <f t="shared" si="220"/>
        <v>Dispatch Error</v>
      </c>
      <c r="Y1581" s="1" t="str">
        <f t="shared" si="221"/>
        <v>Ok</v>
      </c>
      <c r="Z1581" s="1" t="str">
        <f t="shared" si="222"/>
        <v>Ok</v>
      </c>
      <c r="AA1581" s="1">
        <f t="shared" si="217"/>
        <v>6000</v>
      </c>
      <c r="AB1581" s="1" t="str">
        <f t="shared" si="223"/>
        <v>ok</v>
      </c>
      <c r="AC1581" s="1" t="str">
        <f t="shared" si="224"/>
        <v>Not Returned</v>
      </c>
    </row>
    <row r="1582" spans="1:29" x14ac:dyDescent="0.45">
      <c r="A1582" s="1" t="s">
        <v>2073</v>
      </c>
      <c r="B1582" s="2" cm="1">
        <f t="array" ref="B1582:D1582">DATEVALUE(VLOOKUP(A1582,Raw_Data!A1581:D3581,{2,3,4},0))</f>
        <v>45417</v>
      </c>
      <c r="C1582" s="2">
        <v>45417</v>
      </c>
      <c r="D1582" s="2">
        <v>45424</v>
      </c>
      <c r="E1582" s="1" t="s">
        <v>2594</v>
      </c>
      <c r="F1582" s="1" t="s">
        <v>53</v>
      </c>
      <c r="G1582" s="1" t="s">
        <v>54</v>
      </c>
      <c r="H1582" s="1" t="s">
        <v>128</v>
      </c>
      <c r="I1582" s="1" t="s">
        <v>129</v>
      </c>
      <c r="J1582" s="1">
        <v>2</v>
      </c>
      <c r="K1582" s="1">
        <v>1000</v>
      </c>
      <c r="L1582" s="1">
        <f t="shared" si="218"/>
        <v>2000</v>
      </c>
      <c r="M1582" s="1" t="s">
        <v>2619</v>
      </c>
      <c r="N1582" s="1" t="s">
        <v>30</v>
      </c>
      <c r="O1582" s="1" t="s">
        <v>31</v>
      </c>
      <c r="P1582" s="1" t="s">
        <v>32</v>
      </c>
      <c r="Q1582" s="1" t="s">
        <v>45</v>
      </c>
      <c r="R1582" s="1" t="s">
        <v>46</v>
      </c>
      <c r="S1582" s="1" t="s">
        <v>254</v>
      </c>
      <c r="T1582" s="1">
        <v>7</v>
      </c>
      <c r="U1582" s="1" t="str">
        <f t="shared" si="216"/>
        <v>Keep</v>
      </c>
      <c r="V1582" s="1" t="str">
        <f t="shared" si="219"/>
        <v>Ok</v>
      </c>
      <c r="W1582" s="1" t="str">
        <f>IF(Raw_Data!K1582=0,"Missing","Valid")</f>
        <v>Valid</v>
      </c>
      <c r="X1582" s="3" t="str">
        <f t="shared" si="220"/>
        <v>OK</v>
      </c>
      <c r="Y1582" s="1" t="str">
        <f t="shared" si="221"/>
        <v>Ok</v>
      </c>
      <c r="Z1582" s="1" t="str">
        <f t="shared" si="222"/>
        <v>Ok</v>
      </c>
      <c r="AA1582" s="1">
        <f t="shared" si="217"/>
        <v>2000</v>
      </c>
      <c r="AB1582" s="1" t="str">
        <f t="shared" si="223"/>
        <v>ok</v>
      </c>
      <c r="AC1582" s="1" t="str">
        <f t="shared" si="224"/>
        <v>Damaged</v>
      </c>
    </row>
    <row r="1583" spans="1:29" x14ac:dyDescent="0.45">
      <c r="A1583" s="1" t="s">
        <v>2074</v>
      </c>
      <c r="B1583" s="2" cm="1">
        <f t="array" ref="B1583:D1583">DATEVALUE(VLOOKUP(A1583,Raw_Data!A1582:D3582,{2,3,4},0))</f>
        <v>45605</v>
      </c>
      <c r="C1583" s="2">
        <v>45606</v>
      </c>
      <c r="D1583" s="2">
        <v>45606</v>
      </c>
      <c r="E1583" s="1" t="s">
        <v>2594</v>
      </c>
      <c r="F1583" s="1" t="s">
        <v>69</v>
      </c>
      <c r="G1583" s="1" t="s">
        <v>70</v>
      </c>
      <c r="H1583" s="1" t="s">
        <v>71</v>
      </c>
      <c r="I1583" s="1" t="s">
        <v>117</v>
      </c>
      <c r="J1583" s="1">
        <v>3</v>
      </c>
      <c r="K1583" s="1">
        <v>2000</v>
      </c>
      <c r="L1583" s="1">
        <f t="shared" si="218"/>
        <v>6000</v>
      </c>
      <c r="M1583" s="1" t="s">
        <v>63</v>
      </c>
      <c r="N1583" s="1" t="s">
        <v>30</v>
      </c>
      <c r="O1583" s="1" t="s">
        <v>64</v>
      </c>
      <c r="P1583" s="1" t="s">
        <v>85</v>
      </c>
      <c r="Q1583" s="1" t="s">
        <v>33</v>
      </c>
      <c r="R1583" s="1" t="s">
        <v>34</v>
      </c>
      <c r="S1583" s="1" t="s">
        <v>2620</v>
      </c>
      <c r="T1583" s="1">
        <v>0</v>
      </c>
      <c r="U1583" s="1" t="str">
        <f t="shared" si="216"/>
        <v>Keep</v>
      </c>
      <c r="V1583" s="1" t="str">
        <f t="shared" si="219"/>
        <v>Ok</v>
      </c>
      <c r="W1583" s="1" t="str">
        <f>IF(Raw_Data!K1583=0,"Missing","Valid")</f>
        <v>Valid</v>
      </c>
      <c r="X1583" s="3" t="str">
        <f t="shared" si="220"/>
        <v>OK</v>
      </c>
      <c r="Y1583" s="1" t="str">
        <f t="shared" si="221"/>
        <v>Ok</v>
      </c>
      <c r="Z1583" s="1" t="str">
        <f t="shared" si="222"/>
        <v>Ok</v>
      </c>
      <c r="AA1583" s="1">
        <f t="shared" si="217"/>
        <v>6000</v>
      </c>
      <c r="AB1583" s="1" t="str">
        <f t="shared" si="223"/>
        <v>ok</v>
      </c>
      <c r="AC1583" s="1" t="str">
        <f t="shared" si="224"/>
        <v>Not Returned</v>
      </c>
    </row>
    <row r="1584" spans="1:29" x14ac:dyDescent="0.45">
      <c r="A1584" s="1" t="s">
        <v>2075</v>
      </c>
      <c r="B1584" s="2" cm="1">
        <f t="array" ref="B1584:D1584">DATEVALUE(VLOOKUP(A1584,Raw_Data!A1583:D3583,{2,3,4},0))</f>
        <v>45657</v>
      </c>
      <c r="C1584" s="2">
        <v>45658</v>
      </c>
      <c r="D1584" s="2">
        <v>45660</v>
      </c>
      <c r="E1584" s="1" t="s">
        <v>2592</v>
      </c>
      <c r="F1584" s="1" t="s">
        <v>2607</v>
      </c>
      <c r="G1584" s="1" t="s">
        <v>41</v>
      </c>
      <c r="H1584" s="1" t="s">
        <v>128</v>
      </c>
      <c r="I1584" s="1" t="s">
        <v>129</v>
      </c>
      <c r="J1584" s="1">
        <v>0</v>
      </c>
      <c r="K1584" s="1">
        <v>0</v>
      </c>
      <c r="L1584" s="1">
        <f t="shared" si="218"/>
        <v>0</v>
      </c>
      <c r="M1584" s="1" t="s">
        <v>29</v>
      </c>
      <c r="N1584" s="1" t="s">
        <v>93</v>
      </c>
      <c r="O1584" s="1" t="s">
        <v>31</v>
      </c>
      <c r="P1584" s="1" t="s">
        <v>32</v>
      </c>
      <c r="Q1584" s="1" t="s">
        <v>45</v>
      </c>
      <c r="R1584" s="1" t="s">
        <v>34</v>
      </c>
      <c r="S1584" s="1" t="s">
        <v>2620</v>
      </c>
      <c r="T1584" s="1">
        <v>2</v>
      </c>
      <c r="U1584" s="1" t="str">
        <f t="shared" si="216"/>
        <v>Keep</v>
      </c>
      <c r="V1584" s="1" t="str">
        <f t="shared" si="219"/>
        <v>Fix</v>
      </c>
      <c r="W1584" s="1" t="str">
        <f>IF(Raw_Data!K1584=0,"Missing","Valid")</f>
        <v>Missing</v>
      </c>
      <c r="X1584" s="3" t="str">
        <f t="shared" si="220"/>
        <v>OK</v>
      </c>
      <c r="Y1584" s="1" t="str">
        <f t="shared" si="221"/>
        <v>Fix</v>
      </c>
      <c r="Z1584" s="1" t="str">
        <f t="shared" si="222"/>
        <v>Ok</v>
      </c>
      <c r="AA1584" s="1">
        <f t="shared" si="217"/>
        <v>0</v>
      </c>
      <c r="AB1584" s="1" t="str">
        <f t="shared" si="223"/>
        <v>ok</v>
      </c>
      <c r="AC1584" s="1" t="str">
        <f t="shared" si="224"/>
        <v>Not Returned</v>
      </c>
    </row>
    <row r="1585" spans="1:29" x14ac:dyDescent="0.45">
      <c r="A1585" s="1" t="s">
        <v>2076</v>
      </c>
      <c r="B1585" s="2" cm="1">
        <f t="array" ref="B1585:D1585">DATEVALUE(VLOOKUP(A1585,Raw_Data!A1584:D3584,{2,3,4},0))</f>
        <v>45657</v>
      </c>
      <c r="C1585" s="2">
        <v>45656</v>
      </c>
      <c r="D1585" s="2">
        <v>45663</v>
      </c>
      <c r="E1585" s="1" t="s">
        <v>2566</v>
      </c>
      <c r="F1585" s="1" t="s">
        <v>2608</v>
      </c>
      <c r="G1585" s="1" t="s">
        <v>41</v>
      </c>
      <c r="H1585" s="1" t="s">
        <v>71</v>
      </c>
      <c r="I1585" s="1" t="s">
        <v>72</v>
      </c>
      <c r="J1585" s="1">
        <v>2</v>
      </c>
      <c r="K1585" s="1">
        <v>2000</v>
      </c>
      <c r="L1585" s="1">
        <f t="shared" si="218"/>
        <v>4000</v>
      </c>
      <c r="M1585" s="1" t="s">
        <v>63</v>
      </c>
      <c r="N1585" s="1" t="s">
        <v>57</v>
      </c>
      <c r="O1585" s="1" t="s">
        <v>31</v>
      </c>
      <c r="P1585" s="1" t="s">
        <v>32</v>
      </c>
      <c r="Q1585" s="1" t="s">
        <v>45</v>
      </c>
      <c r="R1585" s="1" t="s">
        <v>34</v>
      </c>
      <c r="S1585" s="1" t="s">
        <v>2620</v>
      </c>
      <c r="T1585" s="1">
        <v>7</v>
      </c>
      <c r="U1585" s="1" t="str">
        <f t="shared" si="216"/>
        <v>Keep</v>
      </c>
      <c r="V1585" s="1" t="str">
        <f t="shared" si="219"/>
        <v>Ok</v>
      </c>
      <c r="W1585" s="1" t="str">
        <f>IF(Raw_Data!K1585=0,"Missing","Valid")</f>
        <v>Valid</v>
      </c>
      <c r="X1585" s="3" t="str">
        <f t="shared" si="220"/>
        <v>Dispatch Error</v>
      </c>
      <c r="Y1585" s="1" t="str">
        <f t="shared" si="221"/>
        <v>Ok</v>
      </c>
      <c r="Z1585" s="1" t="str">
        <f t="shared" si="222"/>
        <v>Ok</v>
      </c>
      <c r="AA1585" s="1">
        <f t="shared" si="217"/>
        <v>4000</v>
      </c>
      <c r="AB1585" s="1" t="str">
        <f t="shared" si="223"/>
        <v>ok</v>
      </c>
      <c r="AC1585" s="1" t="str">
        <f t="shared" si="224"/>
        <v>Not Returned</v>
      </c>
    </row>
    <row r="1586" spans="1:29" x14ac:dyDescent="0.45">
      <c r="A1586" s="1" t="s">
        <v>2077</v>
      </c>
      <c r="B1586" s="2" cm="1">
        <f t="array" ref="B1586:D1586">DATEVALUE(VLOOKUP(A1586,Raw_Data!A1585:D3585,{2,3,4},0))</f>
        <v>45388</v>
      </c>
      <c r="C1586" s="2">
        <v>45390</v>
      </c>
      <c r="D1586" s="2">
        <v>45391</v>
      </c>
      <c r="E1586" s="1" t="s">
        <v>2578</v>
      </c>
      <c r="F1586" s="1" t="s">
        <v>147</v>
      </c>
      <c r="G1586" s="1" t="s">
        <v>147</v>
      </c>
      <c r="H1586" s="1" t="s">
        <v>71</v>
      </c>
      <c r="I1586" s="1" t="s">
        <v>117</v>
      </c>
      <c r="J1586" s="1">
        <v>3</v>
      </c>
      <c r="K1586" s="1">
        <v>100</v>
      </c>
      <c r="L1586" s="1">
        <f t="shared" si="218"/>
        <v>300</v>
      </c>
      <c r="M1586" s="1" t="s">
        <v>56</v>
      </c>
      <c r="N1586" s="1" t="s">
        <v>57</v>
      </c>
      <c r="O1586" s="1" t="s">
        <v>44</v>
      </c>
      <c r="P1586" s="1" t="s">
        <v>85</v>
      </c>
      <c r="Q1586" s="1" t="s">
        <v>33</v>
      </c>
      <c r="R1586" s="1" t="s">
        <v>46</v>
      </c>
      <c r="S1586" s="1" t="s">
        <v>47</v>
      </c>
      <c r="T1586" s="1">
        <v>1</v>
      </c>
      <c r="U1586" s="1" t="str">
        <f t="shared" si="216"/>
        <v>Keep</v>
      </c>
      <c r="V1586" s="1" t="str">
        <f t="shared" si="219"/>
        <v>Ok</v>
      </c>
      <c r="W1586" s="1" t="str">
        <f>IF(Raw_Data!K1586=0,"Missing","Valid")</f>
        <v>Valid</v>
      </c>
      <c r="X1586" s="3" t="str">
        <f t="shared" si="220"/>
        <v>OK</v>
      </c>
      <c r="Y1586" s="1" t="str">
        <f t="shared" si="221"/>
        <v>Ok</v>
      </c>
      <c r="Z1586" s="1" t="str">
        <f t="shared" si="222"/>
        <v>Ok</v>
      </c>
      <c r="AA1586" s="1">
        <f t="shared" si="217"/>
        <v>300</v>
      </c>
      <c r="AB1586" s="1" t="str">
        <f t="shared" si="223"/>
        <v>ok</v>
      </c>
      <c r="AC1586" s="1" t="str">
        <f t="shared" si="224"/>
        <v>Late Delivery</v>
      </c>
    </row>
    <row r="1587" spans="1:29" x14ac:dyDescent="0.45">
      <c r="A1587" s="1" t="s">
        <v>2078</v>
      </c>
      <c r="B1587" s="2" cm="1">
        <f t="array" ref="B1587:D1587">DATEVALUE(VLOOKUP(A1587,Raw_Data!A1586:D3586,{2,3,4},0))</f>
        <v>45412</v>
      </c>
      <c r="C1587" s="2">
        <v>45415</v>
      </c>
      <c r="D1587" s="2">
        <v>45420</v>
      </c>
      <c r="E1587" s="1" t="s">
        <v>2554</v>
      </c>
      <c r="F1587" s="1" t="s">
        <v>2606</v>
      </c>
      <c r="G1587" s="1" t="s">
        <v>26</v>
      </c>
      <c r="H1587" s="1" t="s">
        <v>71</v>
      </c>
      <c r="I1587" s="1" t="s">
        <v>117</v>
      </c>
      <c r="J1587" s="1">
        <v>2</v>
      </c>
      <c r="K1587" s="1">
        <v>0</v>
      </c>
      <c r="L1587" s="1">
        <f t="shared" si="218"/>
        <v>0</v>
      </c>
      <c r="M1587" s="1" t="s">
        <v>63</v>
      </c>
      <c r="N1587" s="1" t="s">
        <v>57</v>
      </c>
      <c r="O1587" s="1" t="s">
        <v>44</v>
      </c>
      <c r="P1587" s="1" t="s">
        <v>32</v>
      </c>
      <c r="Q1587" s="1" t="s">
        <v>45</v>
      </c>
      <c r="R1587" s="1" t="s">
        <v>34</v>
      </c>
      <c r="S1587" s="1" t="s">
        <v>2620</v>
      </c>
      <c r="T1587" s="1">
        <v>5</v>
      </c>
      <c r="U1587" s="1" t="str">
        <f t="shared" si="216"/>
        <v>Keep</v>
      </c>
      <c r="V1587" s="1" t="str">
        <f t="shared" si="219"/>
        <v>Ok</v>
      </c>
      <c r="W1587" s="1" t="str">
        <f>IF(Raw_Data!K1587=0,"Missing","Valid")</f>
        <v>Missing</v>
      </c>
      <c r="X1587" s="3" t="str">
        <f t="shared" si="220"/>
        <v>OK</v>
      </c>
      <c r="Y1587" s="1" t="str">
        <f t="shared" si="221"/>
        <v>Fix</v>
      </c>
      <c r="Z1587" s="1" t="str">
        <f t="shared" si="222"/>
        <v>Ok</v>
      </c>
      <c r="AA1587" s="1">
        <f t="shared" si="217"/>
        <v>0</v>
      </c>
      <c r="AB1587" s="1" t="str">
        <f t="shared" si="223"/>
        <v>ok</v>
      </c>
      <c r="AC1587" s="1" t="str">
        <f t="shared" si="224"/>
        <v>Not Returned</v>
      </c>
    </row>
    <row r="1588" spans="1:29" x14ac:dyDescent="0.45">
      <c r="A1588" s="1" t="s">
        <v>2079</v>
      </c>
      <c r="B1588" s="2" cm="1">
        <f t="array" ref="B1588:D1588">DATEVALUE(VLOOKUP(A1588,Raw_Data!A1587:D3587,{2,3,4},0))</f>
        <v>45509</v>
      </c>
      <c r="C1588" s="2">
        <v>45512</v>
      </c>
      <c r="D1588" s="2">
        <v>45517</v>
      </c>
      <c r="E1588" s="1" t="s">
        <v>2559</v>
      </c>
      <c r="F1588" s="1" t="s">
        <v>168</v>
      </c>
      <c r="G1588" s="1" t="s">
        <v>41</v>
      </c>
      <c r="H1588" s="1" t="s">
        <v>128</v>
      </c>
      <c r="I1588" s="1" t="s">
        <v>129</v>
      </c>
      <c r="J1588" s="1">
        <v>1</v>
      </c>
      <c r="K1588" s="1">
        <v>0</v>
      </c>
      <c r="L1588" s="1">
        <f t="shared" si="218"/>
        <v>0</v>
      </c>
      <c r="M1588" s="1" t="s">
        <v>56</v>
      </c>
      <c r="N1588" s="1" t="s">
        <v>93</v>
      </c>
      <c r="O1588" s="1" t="s">
        <v>31</v>
      </c>
      <c r="P1588" s="1" t="s">
        <v>58</v>
      </c>
      <c r="Q1588" s="1" t="s">
        <v>45</v>
      </c>
      <c r="R1588" s="1" t="s">
        <v>2620</v>
      </c>
      <c r="S1588" s="1" t="s">
        <v>2620</v>
      </c>
      <c r="T1588" s="1">
        <v>5</v>
      </c>
      <c r="U1588" s="1" t="str">
        <f t="shared" si="216"/>
        <v>Keep</v>
      </c>
      <c r="V1588" s="1" t="str">
        <f t="shared" si="219"/>
        <v>Ok</v>
      </c>
      <c r="W1588" s="1" t="str">
        <f>IF(Raw_Data!K1588=0,"Missing","Valid")</f>
        <v>Missing</v>
      </c>
      <c r="X1588" s="3" t="str">
        <f t="shared" si="220"/>
        <v>OK</v>
      </c>
      <c r="Y1588" s="1" t="str">
        <f t="shared" si="221"/>
        <v>Fix</v>
      </c>
      <c r="Z1588" s="1" t="str">
        <f t="shared" si="222"/>
        <v>Ok</v>
      </c>
      <c r="AA1588" s="1">
        <f t="shared" si="217"/>
        <v>0</v>
      </c>
      <c r="AB1588" s="1" t="str">
        <f t="shared" si="223"/>
        <v>ok</v>
      </c>
      <c r="AC1588" s="1" t="str">
        <f t="shared" si="224"/>
        <v>Not Returned</v>
      </c>
    </row>
    <row r="1589" spans="1:29" x14ac:dyDescent="0.45">
      <c r="A1589" s="1" t="s">
        <v>2080</v>
      </c>
      <c r="B1589" s="2" cm="1">
        <f t="array" ref="B1589:D1589">DATEVALUE(VLOOKUP(A1589,Raw_Data!A1588:D3588,{2,3,4},0))</f>
        <v>45578</v>
      </c>
      <c r="C1589" s="2">
        <v>45576</v>
      </c>
      <c r="D1589" s="2">
        <v>45582</v>
      </c>
      <c r="E1589" s="1" t="s">
        <v>2533</v>
      </c>
      <c r="F1589" s="1" t="s">
        <v>2608</v>
      </c>
      <c r="G1589" s="1" t="s">
        <v>41</v>
      </c>
      <c r="H1589" s="1" t="s">
        <v>42</v>
      </c>
      <c r="I1589" s="1" t="s">
        <v>43</v>
      </c>
      <c r="J1589" s="1">
        <v>3</v>
      </c>
      <c r="K1589" s="1">
        <v>500</v>
      </c>
      <c r="L1589" s="1">
        <f t="shared" si="218"/>
        <v>1500</v>
      </c>
      <c r="M1589" s="1" t="s">
        <v>29</v>
      </c>
      <c r="N1589" s="1" t="s">
        <v>93</v>
      </c>
      <c r="O1589" s="1" t="s">
        <v>79</v>
      </c>
      <c r="P1589" s="1" t="s">
        <v>58</v>
      </c>
      <c r="Q1589" s="1" t="s">
        <v>33</v>
      </c>
      <c r="R1589" s="1" t="s">
        <v>34</v>
      </c>
      <c r="S1589" s="1" t="s">
        <v>2620</v>
      </c>
      <c r="T1589" s="1">
        <v>6</v>
      </c>
      <c r="U1589" s="1" t="str">
        <f t="shared" si="216"/>
        <v>Keep</v>
      </c>
      <c r="V1589" s="1" t="str">
        <f t="shared" si="219"/>
        <v>Ok</v>
      </c>
      <c r="W1589" s="1" t="str">
        <f>IF(Raw_Data!K1589=0,"Missing","Valid")</f>
        <v>Valid</v>
      </c>
      <c r="X1589" s="3" t="str">
        <f t="shared" si="220"/>
        <v>Dispatch Error</v>
      </c>
      <c r="Y1589" s="1" t="str">
        <f t="shared" si="221"/>
        <v>Ok</v>
      </c>
      <c r="Z1589" s="1" t="str">
        <f t="shared" si="222"/>
        <v>Ok</v>
      </c>
      <c r="AA1589" s="1">
        <f t="shared" si="217"/>
        <v>1500</v>
      </c>
      <c r="AB1589" s="1" t="str">
        <f t="shared" si="223"/>
        <v>ok</v>
      </c>
      <c r="AC1589" s="1" t="str">
        <f t="shared" si="224"/>
        <v>Not Returned</v>
      </c>
    </row>
    <row r="1590" spans="1:29" x14ac:dyDescent="0.45">
      <c r="A1590" s="1" t="s">
        <v>2081</v>
      </c>
      <c r="B1590" s="2" cm="1">
        <f t="array" ref="B1590:D1590">DATEVALUE(VLOOKUP(A1590,Raw_Data!A1589:D3589,{2,3,4},0))</f>
        <v>45602</v>
      </c>
      <c r="C1590" s="2">
        <v>45602</v>
      </c>
      <c r="D1590" s="2">
        <v>45605</v>
      </c>
      <c r="E1590" s="1" t="s">
        <v>2545</v>
      </c>
      <c r="F1590" s="1" t="s">
        <v>53</v>
      </c>
      <c r="G1590" s="1" t="s">
        <v>54</v>
      </c>
      <c r="H1590" s="1" t="s">
        <v>128</v>
      </c>
      <c r="I1590" s="1" t="s">
        <v>129</v>
      </c>
      <c r="J1590" s="1">
        <v>3</v>
      </c>
      <c r="K1590" s="1">
        <v>2000</v>
      </c>
      <c r="L1590" s="1">
        <f t="shared" si="218"/>
        <v>6000</v>
      </c>
      <c r="M1590" s="1" t="s">
        <v>29</v>
      </c>
      <c r="N1590" s="1" t="s">
        <v>57</v>
      </c>
      <c r="O1590" s="1" t="s">
        <v>44</v>
      </c>
      <c r="P1590" s="1" t="s">
        <v>85</v>
      </c>
      <c r="Q1590" s="1" t="s">
        <v>33</v>
      </c>
      <c r="R1590" s="1" t="s">
        <v>34</v>
      </c>
      <c r="S1590" s="1" t="s">
        <v>2620</v>
      </c>
      <c r="T1590" s="1">
        <v>3</v>
      </c>
      <c r="U1590" s="1" t="str">
        <f t="shared" si="216"/>
        <v>Keep</v>
      </c>
      <c r="V1590" s="1" t="str">
        <f t="shared" si="219"/>
        <v>Ok</v>
      </c>
      <c r="W1590" s="1" t="str">
        <f>IF(Raw_Data!K1590=0,"Missing","Valid")</f>
        <v>Valid</v>
      </c>
      <c r="X1590" s="3" t="str">
        <f t="shared" si="220"/>
        <v>OK</v>
      </c>
      <c r="Y1590" s="1" t="str">
        <f t="shared" si="221"/>
        <v>Ok</v>
      </c>
      <c r="Z1590" s="1" t="str">
        <f t="shared" si="222"/>
        <v>Ok</v>
      </c>
      <c r="AA1590" s="1">
        <f t="shared" si="217"/>
        <v>6000</v>
      </c>
      <c r="AB1590" s="1" t="str">
        <f t="shared" si="223"/>
        <v>ok</v>
      </c>
      <c r="AC1590" s="1" t="str">
        <f t="shared" si="224"/>
        <v>Not Returned</v>
      </c>
    </row>
    <row r="1591" spans="1:29" x14ac:dyDescent="0.45">
      <c r="A1591" s="1" t="s">
        <v>2082</v>
      </c>
      <c r="B1591" s="2" cm="1">
        <f t="array" ref="B1591:D1591">DATEVALUE(VLOOKUP(A1591,Raw_Data!A1590:D3590,{2,3,4},0))</f>
        <v>45548</v>
      </c>
      <c r="C1591" s="2">
        <v>45548</v>
      </c>
      <c r="D1591" s="2">
        <v>45548</v>
      </c>
      <c r="E1591" s="1" t="s">
        <v>2531</v>
      </c>
      <c r="F1591" s="1" t="s">
        <v>2608</v>
      </c>
      <c r="G1591" s="1" t="s">
        <v>41</v>
      </c>
      <c r="H1591" s="1" t="s">
        <v>42</v>
      </c>
      <c r="I1591" s="1" t="s">
        <v>78</v>
      </c>
      <c r="J1591" s="1">
        <v>0</v>
      </c>
      <c r="K1591" s="1">
        <v>100</v>
      </c>
      <c r="L1591" s="1">
        <f t="shared" si="218"/>
        <v>0</v>
      </c>
      <c r="M1591" s="1" t="s">
        <v>56</v>
      </c>
      <c r="N1591" s="1" t="s">
        <v>57</v>
      </c>
      <c r="O1591" s="1" t="s">
        <v>31</v>
      </c>
      <c r="P1591" s="1" t="s">
        <v>32</v>
      </c>
      <c r="Q1591" s="1" t="s">
        <v>33</v>
      </c>
      <c r="R1591" s="1" t="s">
        <v>2620</v>
      </c>
      <c r="S1591" s="1" t="s">
        <v>2620</v>
      </c>
      <c r="T1591" s="1">
        <v>0</v>
      </c>
      <c r="U1591" s="1" t="str">
        <f t="shared" si="216"/>
        <v>Keep</v>
      </c>
      <c r="V1591" s="1" t="str">
        <f t="shared" si="219"/>
        <v>Fix</v>
      </c>
      <c r="W1591" s="1" t="str">
        <f>IF(Raw_Data!K1591=0,"Missing","Valid")</f>
        <v>Valid</v>
      </c>
      <c r="X1591" s="3" t="str">
        <f t="shared" si="220"/>
        <v>OK</v>
      </c>
      <c r="Y1591" s="1" t="str">
        <f t="shared" si="221"/>
        <v>Ok</v>
      </c>
      <c r="Z1591" s="1" t="str">
        <f t="shared" si="222"/>
        <v>Ok</v>
      </c>
      <c r="AA1591" s="1">
        <f t="shared" si="217"/>
        <v>0</v>
      </c>
      <c r="AB1591" s="1" t="str">
        <f t="shared" si="223"/>
        <v>ok</v>
      </c>
      <c r="AC1591" s="1" t="str">
        <f t="shared" si="224"/>
        <v>Not Returned</v>
      </c>
    </row>
    <row r="1592" spans="1:29" x14ac:dyDescent="0.45">
      <c r="A1592" s="1" t="s">
        <v>2083</v>
      </c>
      <c r="B1592" s="2" cm="1">
        <f t="array" ref="B1592:D1592">DATEVALUE(VLOOKUP(A1592,Raw_Data!A1591:D3591,{2,3,4},0))</f>
        <v>45396</v>
      </c>
      <c r="C1592" s="2">
        <v>45395</v>
      </c>
      <c r="D1592" s="2">
        <v>45399</v>
      </c>
      <c r="E1592" s="1" t="s">
        <v>2602</v>
      </c>
      <c r="F1592" s="1" t="s">
        <v>168</v>
      </c>
      <c r="G1592" s="1" t="s">
        <v>41</v>
      </c>
      <c r="H1592" s="1" t="s">
        <v>128</v>
      </c>
      <c r="I1592" s="1" t="s">
        <v>231</v>
      </c>
      <c r="J1592" s="1">
        <v>3</v>
      </c>
      <c r="K1592" s="1">
        <v>500</v>
      </c>
      <c r="L1592" s="1">
        <f t="shared" si="218"/>
        <v>1500</v>
      </c>
      <c r="M1592" s="1" t="s">
        <v>63</v>
      </c>
      <c r="N1592" s="1" t="s">
        <v>30</v>
      </c>
      <c r="O1592" s="1" t="s">
        <v>79</v>
      </c>
      <c r="P1592" s="1" t="s">
        <v>58</v>
      </c>
      <c r="Q1592" s="1" t="s">
        <v>33</v>
      </c>
      <c r="R1592" s="1" t="s">
        <v>2620</v>
      </c>
      <c r="S1592" s="1" t="s">
        <v>2620</v>
      </c>
      <c r="T1592" s="1">
        <v>4</v>
      </c>
      <c r="U1592" s="1" t="str">
        <f t="shared" si="216"/>
        <v>Keep</v>
      </c>
      <c r="V1592" s="1" t="str">
        <f t="shared" si="219"/>
        <v>Ok</v>
      </c>
      <c r="W1592" s="1" t="str">
        <f>IF(Raw_Data!K1592=0,"Missing","Valid")</f>
        <v>Valid</v>
      </c>
      <c r="X1592" s="3" t="str">
        <f t="shared" si="220"/>
        <v>Dispatch Error</v>
      </c>
      <c r="Y1592" s="1" t="str">
        <f t="shared" si="221"/>
        <v>Ok</v>
      </c>
      <c r="Z1592" s="1" t="str">
        <f t="shared" si="222"/>
        <v>Ok</v>
      </c>
      <c r="AA1592" s="1">
        <f t="shared" si="217"/>
        <v>1500</v>
      </c>
      <c r="AB1592" s="1" t="str">
        <f t="shared" si="223"/>
        <v>ok</v>
      </c>
      <c r="AC1592" s="1" t="str">
        <f t="shared" si="224"/>
        <v>Not Returned</v>
      </c>
    </row>
    <row r="1593" spans="1:29" x14ac:dyDescent="0.45">
      <c r="A1593" s="1" t="s">
        <v>2084</v>
      </c>
      <c r="B1593" s="2" cm="1">
        <f t="array" ref="B1593:D1593">DATEVALUE(VLOOKUP(A1593,Raw_Data!A1592:D3592,{2,3,4},0))</f>
        <v>45482</v>
      </c>
      <c r="C1593" s="2">
        <v>45483</v>
      </c>
      <c r="D1593" s="2">
        <v>45490</v>
      </c>
      <c r="E1593" s="1" t="s">
        <v>2532</v>
      </c>
      <c r="F1593" s="1" t="s">
        <v>53</v>
      </c>
      <c r="G1593" s="1" t="s">
        <v>54</v>
      </c>
      <c r="H1593" s="1" t="s">
        <v>71</v>
      </c>
      <c r="I1593" s="1" t="s">
        <v>92</v>
      </c>
      <c r="J1593" s="1">
        <v>3</v>
      </c>
      <c r="K1593" s="1">
        <v>2000</v>
      </c>
      <c r="L1593" s="1">
        <f t="shared" si="218"/>
        <v>6000</v>
      </c>
      <c r="M1593" s="1" t="s">
        <v>63</v>
      </c>
      <c r="N1593" s="1" t="s">
        <v>57</v>
      </c>
      <c r="O1593" s="1" t="s">
        <v>79</v>
      </c>
      <c r="P1593" s="1" t="s">
        <v>85</v>
      </c>
      <c r="Q1593" s="1" t="s">
        <v>45</v>
      </c>
      <c r="R1593" s="1" t="s">
        <v>2620</v>
      </c>
      <c r="S1593" s="1" t="s">
        <v>2620</v>
      </c>
      <c r="T1593" s="1">
        <v>7</v>
      </c>
      <c r="U1593" s="1" t="str">
        <f t="shared" si="216"/>
        <v>Keep</v>
      </c>
      <c r="V1593" s="1" t="str">
        <f t="shared" si="219"/>
        <v>Ok</v>
      </c>
      <c r="W1593" s="1" t="str">
        <f>IF(Raw_Data!K1593=0,"Missing","Valid")</f>
        <v>Valid</v>
      </c>
      <c r="X1593" s="3" t="str">
        <f t="shared" si="220"/>
        <v>OK</v>
      </c>
      <c r="Y1593" s="1" t="str">
        <f t="shared" si="221"/>
        <v>Ok</v>
      </c>
      <c r="Z1593" s="1" t="str">
        <f t="shared" si="222"/>
        <v>Ok</v>
      </c>
      <c r="AA1593" s="1">
        <f t="shared" si="217"/>
        <v>6000</v>
      </c>
      <c r="AB1593" s="1" t="str">
        <f t="shared" si="223"/>
        <v>ok</v>
      </c>
      <c r="AC1593" s="1" t="str">
        <f t="shared" si="224"/>
        <v>Not Returned</v>
      </c>
    </row>
    <row r="1594" spans="1:29" x14ac:dyDescent="0.45">
      <c r="A1594" s="1" t="s">
        <v>2085</v>
      </c>
      <c r="B1594" s="2" cm="1">
        <f t="array" ref="B1594:D1594">DATEVALUE(VLOOKUP(A1594,Raw_Data!A1593:D3593,{2,3,4},0))</f>
        <v>45598</v>
      </c>
      <c r="C1594" s="2">
        <v>45599</v>
      </c>
      <c r="D1594" s="2">
        <v>45600</v>
      </c>
      <c r="E1594" s="1" t="s">
        <v>2554</v>
      </c>
      <c r="F1594" s="1" t="s">
        <v>2607</v>
      </c>
      <c r="G1594" s="1" t="s">
        <v>41</v>
      </c>
      <c r="H1594" s="1" t="s">
        <v>27</v>
      </c>
      <c r="I1594" s="1" t="s">
        <v>28</v>
      </c>
      <c r="J1594" s="1">
        <v>-1</v>
      </c>
      <c r="K1594" s="1">
        <v>1000</v>
      </c>
      <c r="L1594" s="1">
        <f t="shared" si="218"/>
        <v>-1000</v>
      </c>
      <c r="M1594" s="1" t="s">
        <v>2619</v>
      </c>
      <c r="N1594" s="1" t="s">
        <v>57</v>
      </c>
      <c r="O1594" s="1" t="s">
        <v>31</v>
      </c>
      <c r="P1594" s="1" t="s">
        <v>85</v>
      </c>
      <c r="Q1594" s="1" t="s">
        <v>45</v>
      </c>
      <c r="R1594" s="1" t="s">
        <v>34</v>
      </c>
      <c r="S1594" s="1" t="s">
        <v>2620</v>
      </c>
      <c r="T1594" s="1">
        <v>1</v>
      </c>
      <c r="U1594" s="1" t="str">
        <f t="shared" si="216"/>
        <v>Keep</v>
      </c>
      <c r="V1594" s="1" t="str">
        <f t="shared" si="219"/>
        <v>Fix</v>
      </c>
      <c r="W1594" s="1" t="str">
        <f>IF(Raw_Data!K1594=0,"Missing","Valid")</f>
        <v>Valid</v>
      </c>
      <c r="X1594" s="3" t="str">
        <f t="shared" si="220"/>
        <v>OK</v>
      </c>
      <c r="Y1594" s="1" t="str">
        <f t="shared" si="221"/>
        <v>Ok</v>
      </c>
      <c r="Z1594" s="1" t="str">
        <f t="shared" si="222"/>
        <v>Ok</v>
      </c>
      <c r="AA1594" s="1">
        <f t="shared" si="217"/>
        <v>-1000</v>
      </c>
      <c r="AB1594" s="1" t="str">
        <f t="shared" si="223"/>
        <v>ok</v>
      </c>
      <c r="AC1594" s="1" t="str">
        <f t="shared" si="224"/>
        <v>Not Returned</v>
      </c>
    </row>
    <row r="1595" spans="1:29" x14ac:dyDescent="0.45">
      <c r="A1595" s="1" t="s">
        <v>2086</v>
      </c>
      <c r="B1595" s="2" cm="1">
        <f t="array" ref="B1595:D1595">DATEVALUE(VLOOKUP(A1595,Raw_Data!A1594:D3594,{2,3,4},0))</f>
        <v>45588</v>
      </c>
      <c r="C1595" s="2">
        <v>45588</v>
      </c>
      <c r="D1595" s="2">
        <v>45593</v>
      </c>
      <c r="E1595" s="1" t="s">
        <v>2576</v>
      </c>
      <c r="F1595" s="1" t="s">
        <v>2608</v>
      </c>
      <c r="G1595" s="1" t="s">
        <v>41</v>
      </c>
      <c r="H1595" s="1" t="s">
        <v>71</v>
      </c>
      <c r="I1595" s="1" t="s">
        <v>92</v>
      </c>
      <c r="J1595" s="1">
        <v>-1</v>
      </c>
      <c r="K1595" s="1">
        <v>100</v>
      </c>
      <c r="L1595" s="1">
        <f t="shared" si="218"/>
        <v>-100</v>
      </c>
      <c r="M1595" s="1" t="s">
        <v>2619</v>
      </c>
      <c r="N1595" s="1" t="s">
        <v>93</v>
      </c>
      <c r="O1595" s="1" t="s">
        <v>64</v>
      </c>
      <c r="P1595" s="1" t="s">
        <v>32</v>
      </c>
      <c r="Q1595" s="1" t="s">
        <v>45</v>
      </c>
      <c r="R1595" s="1" t="s">
        <v>2620</v>
      </c>
      <c r="S1595" s="1" t="s">
        <v>2620</v>
      </c>
      <c r="T1595" s="1">
        <v>5</v>
      </c>
      <c r="U1595" s="1" t="str">
        <f t="shared" si="216"/>
        <v>Keep</v>
      </c>
      <c r="V1595" s="1" t="str">
        <f t="shared" si="219"/>
        <v>Fix</v>
      </c>
      <c r="W1595" s="1" t="str">
        <f>IF(Raw_Data!K1595=0,"Missing","Valid")</f>
        <v>Valid</v>
      </c>
      <c r="X1595" s="3" t="str">
        <f t="shared" si="220"/>
        <v>OK</v>
      </c>
      <c r="Y1595" s="1" t="str">
        <f t="shared" si="221"/>
        <v>Ok</v>
      </c>
      <c r="Z1595" s="1" t="str">
        <f t="shared" si="222"/>
        <v>Ok</v>
      </c>
      <c r="AA1595" s="1">
        <f t="shared" si="217"/>
        <v>-100</v>
      </c>
      <c r="AB1595" s="1" t="str">
        <f t="shared" si="223"/>
        <v>ok</v>
      </c>
      <c r="AC1595" s="1" t="str">
        <f t="shared" si="224"/>
        <v>Wrong</v>
      </c>
    </row>
    <row r="1596" spans="1:29" x14ac:dyDescent="0.45">
      <c r="A1596" s="1" t="s">
        <v>2087</v>
      </c>
      <c r="B1596" s="2" cm="1">
        <f t="array" ref="B1596:D1596">DATEVALUE(VLOOKUP(A1596,Raw_Data!A1595:D3595,{2,3,4},0))</f>
        <v>45619</v>
      </c>
      <c r="C1596" s="2">
        <v>45619</v>
      </c>
      <c r="D1596" s="2">
        <v>45624</v>
      </c>
      <c r="E1596" s="1" t="s">
        <v>2602</v>
      </c>
      <c r="F1596" s="1" t="s">
        <v>147</v>
      </c>
      <c r="G1596" s="1" t="s">
        <v>147</v>
      </c>
      <c r="H1596" s="1" t="s">
        <v>128</v>
      </c>
      <c r="I1596" s="1" t="s">
        <v>129</v>
      </c>
      <c r="J1596" s="1">
        <v>-1</v>
      </c>
      <c r="K1596" s="1">
        <v>100</v>
      </c>
      <c r="L1596" s="1">
        <f t="shared" si="218"/>
        <v>-100</v>
      </c>
      <c r="M1596" s="1" t="s">
        <v>63</v>
      </c>
      <c r="N1596" s="1" t="s">
        <v>93</v>
      </c>
      <c r="O1596" s="1" t="s">
        <v>79</v>
      </c>
      <c r="P1596" s="1" t="s">
        <v>85</v>
      </c>
      <c r="Q1596" s="1" t="s">
        <v>45</v>
      </c>
      <c r="R1596" s="1" t="s">
        <v>46</v>
      </c>
      <c r="S1596" s="1" t="s">
        <v>254</v>
      </c>
      <c r="T1596" s="1">
        <v>5</v>
      </c>
      <c r="U1596" s="1" t="str">
        <f t="shared" si="216"/>
        <v>Keep</v>
      </c>
      <c r="V1596" s="1" t="str">
        <f t="shared" si="219"/>
        <v>Fix</v>
      </c>
      <c r="W1596" s="1" t="str">
        <f>IF(Raw_Data!K1596=0,"Missing","Valid")</f>
        <v>Valid</v>
      </c>
      <c r="X1596" s="3" t="str">
        <f t="shared" si="220"/>
        <v>OK</v>
      </c>
      <c r="Y1596" s="1" t="str">
        <f t="shared" si="221"/>
        <v>Ok</v>
      </c>
      <c r="Z1596" s="1" t="str">
        <f t="shared" si="222"/>
        <v>Ok</v>
      </c>
      <c r="AA1596" s="1">
        <f t="shared" si="217"/>
        <v>-100</v>
      </c>
      <c r="AB1596" s="1" t="str">
        <f t="shared" si="223"/>
        <v>ok</v>
      </c>
      <c r="AC1596" s="1" t="str">
        <f t="shared" si="224"/>
        <v>Damaged</v>
      </c>
    </row>
    <row r="1597" spans="1:29" x14ac:dyDescent="0.45">
      <c r="A1597" s="1" t="s">
        <v>2088</v>
      </c>
      <c r="B1597" s="2" cm="1">
        <f t="array" ref="B1597:D1597">DATEVALUE(VLOOKUP(A1597,Raw_Data!A1596:D3596,{2,3,4},0))</f>
        <v>45425</v>
      </c>
      <c r="C1597" s="2">
        <v>45425</v>
      </c>
      <c r="D1597" s="2">
        <v>45432</v>
      </c>
      <c r="E1597" s="1" t="s">
        <v>2576</v>
      </c>
      <c r="F1597" s="1" t="s">
        <v>2609</v>
      </c>
      <c r="G1597" s="1" t="s">
        <v>116</v>
      </c>
      <c r="H1597" s="1" t="s">
        <v>128</v>
      </c>
      <c r="I1597" s="1" t="s">
        <v>231</v>
      </c>
      <c r="J1597" s="1">
        <v>1</v>
      </c>
      <c r="K1597" s="1">
        <v>2000</v>
      </c>
      <c r="L1597" s="1">
        <f t="shared" si="218"/>
        <v>2000</v>
      </c>
      <c r="M1597" s="1" t="s">
        <v>2619</v>
      </c>
      <c r="N1597" s="1" t="s">
        <v>57</v>
      </c>
      <c r="O1597" s="1" t="s">
        <v>31</v>
      </c>
      <c r="P1597" s="1" t="s">
        <v>32</v>
      </c>
      <c r="Q1597" s="1" t="s">
        <v>33</v>
      </c>
      <c r="R1597" s="1" t="s">
        <v>2620</v>
      </c>
      <c r="S1597" s="1" t="s">
        <v>2620</v>
      </c>
      <c r="T1597" s="1">
        <v>7</v>
      </c>
      <c r="U1597" s="1" t="str">
        <f t="shared" si="216"/>
        <v>Keep</v>
      </c>
      <c r="V1597" s="1" t="str">
        <f t="shared" si="219"/>
        <v>Ok</v>
      </c>
      <c r="W1597" s="1" t="str">
        <f>IF(Raw_Data!K1597=0,"Missing","Valid")</f>
        <v>Valid</v>
      </c>
      <c r="X1597" s="3" t="str">
        <f t="shared" si="220"/>
        <v>OK</v>
      </c>
      <c r="Y1597" s="1" t="str">
        <f t="shared" si="221"/>
        <v>Ok</v>
      </c>
      <c r="Z1597" s="1" t="str">
        <f t="shared" si="222"/>
        <v>Ok</v>
      </c>
      <c r="AA1597" s="1">
        <f t="shared" si="217"/>
        <v>2000</v>
      </c>
      <c r="AB1597" s="1" t="str">
        <f t="shared" si="223"/>
        <v>ok</v>
      </c>
      <c r="AC1597" s="1" t="str">
        <f t="shared" si="224"/>
        <v>Not Returned</v>
      </c>
    </row>
    <row r="1598" spans="1:29" x14ac:dyDescent="0.45">
      <c r="A1598" s="1" t="s">
        <v>2089</v>
      </c>
      <c r="B1598" s="2" cm="1">
        <f t="array" ref="B1598:D1598">DATEVALUE(VLOOKUP(A1598,Raw_Data!A1597:D3597,{2,3,4},0))</f>
        <v>45340</v>
      </c>
      <c r="C1598" s="2">
        <v>45339</v>
      </c>
      <c r="D1598" s="2">
        <v>45345</v>
      </c>
      <c r="E1598" s="1" t="s">
        <v>2528</v>
      </c>
      <c r="F1598" s="1" t="s">
        <v>168</v>
      </c>
      <c r="G1598" s="1" t="s">
        <v>41</v>
      </c>
      <c r="H1598" s="1" t="s">
        <v>27</v>
      </c>
      <c r="I1598" s="1" t="s">
        <v>28</v>
      </c>
      <c r="J1598" s="1">
        <v>1</v>
      </c>
      <c r="K1598" s="1">
        <v>0</v>
      </c>
      <c r="L1598" s="1">
        <f t="shared" si="218"/>
        <v>0</v>
      </c>
      <c r="M1598" s="1" t="s">
        <v>63</v>
      </c>
      <c r="N1598" s="1" t="s">
        <v>93</v>
      </c>
      <c r="O1598" s="1" t="s">
        <v>31</v>
      </c>
      <c r="P1598" s="1" t="s">
        <v>58</v>
      </c>
      <c r="Q1598" s="1" t="s">
        <v>33</v>
      </c>
      <c r="R1598" s="1" t="s">
        <v>34</v>
      </c>
      <c r="S1598" s="1" t="s">
        <v>2620</v>
      </c>
      <c r="T1598" s="1">
        <v>6</v>
      </c>
      <c r="U1598" s="1" t="str">
        <f t="shared" si="216"/>
        <v>Keep</v>
      </c>
      <c r="V1598" s="1" t="str">
        <f t="shared" si="219"/>
        <v>Ok</v>
      </c>
      <c r="W1598" s="1" t="str">
        <f>IF(Raw_Data!K1598=0,"Missing","Valid")</f>
        <v>Missing</v>
      </c>
      <c r="X1598" s="3" t="str">
        <f t="shared" si="220"/>
        <v>Dispatch Error</v>
      </c>
      <c r="Y1598" s="1" t="str">
        <f t="shared" si="221"/>
        <v>Fix</v>
      </c>
      <c r="Z1598" s="1" t="str">
        <f t="shared" si="222"/>
        <v>Ok</v>
      </c>
      <c r="AA1598" s="1">
        <f t="shared" si="217"/>
        <v>0</v>
      </c>
      <c r="AB1598" s="1" t="str">
        <f t="shared" si="223"/>
        <v>ok</v>
      </c>
      <c r="AC1598" s="1" t="str">
        <f t="shared" si="224"/>
        <v>Not Returned</v>
      </c>
    </row>
    <row r="1599" spans="1:29" x14ac:dyDescent="0.45">
      <c r="A1599" s="1" t="s">
        <v>2090</v>
      </c>
      <c r="B1599" s="2" cm="1">
        <f t="array" ref="B1599:D1599">DATEVALUE(VLOOKUP(A1599,Raw_Data!A1598:D3598,{2,3,4},0))</f>
        <v>45642</v>
      </c>
      <c r="C1599" s="2">
        <v>45643</v>
      </c>
      <c r="D1599" s="2">
        <v>45647</v>
      </c>
      <c r="E1599" s="1" t="s">
        <v>2556</v>
      </c>
      <c r="F1599" s="1" t="s">
        <v>168</v>
      </c>
      <c r="G1599" s="1" t="s">
        <v>41</v>
      </c>
      <c r="H1599" s="1" t="s">
        <v>27</v>
      </c>
      <c r="I1599" s="1" t="s">
        <v>28</v>
      </c>
      <c r="J1599" s="1">
        <v>2</v>
      </c>
      <c r="K1599" s="1">
        <v>2000</v>
      </c>
      <c r="L1599" s="1">
        <f t="shared" si="218"/>
        <v>4000</v>
      </c>
      <c r="M1599" s="1" t="s">
        <v>56</v>
      </c>
      <c r="N1599" s="1" t="s">
        <v>30</v>
      </c>
      <c r="O1599" s="1" t="s">
        <v>79</v>
      </c>
      <c r="P1599" s="1" t="s">
        <v>58</v>
      </c>
      <c r="Q1599" s="1" t="s">
        <v>33</v>
      </c>
      <c r="R1599" s="1" t="s">
        <v>34</v>
      </c>
      <c r="S1599" s="1" t="s">
        <v>2620</v>
      </c>
      <c r="T1599" s="1">
        <v>4</v>
      </c>
      <c r="U1599" s="1" t="str">
        <f t="shared" si="216"/>
        <v>Keep</v>
      </c>
      <c r="V1599" s="1" t="str">
        <f t="shared" si="219"/>
        <v>Ok</v>
      </c>
      <c r="W1599" s="1" t="str">
        <f>IF(Raw_Data!K1599=0,"Missing","Valid")</f>
        <v>Valid</v>
      </c>
      <c r="X1599" s="3" t="str">
        <f t="shared" si="220"/>
        <v>OK</v>
      </c>
      <c r="Y1599" s="1" t="str">
        <f t="shared" si="221"/>
        <v>Ok</v>
      </c>
      <c r="Z1599" s="1" t="str">
        <f t="shared" si="222"/>
        <v>Ok</v>
      </c>
      <c r="AA1599" s="1">
        <f t="shared" si="217"/>
        <v>4000</v>
      </c>
      <c r="AB1599" s="1" t="str">
        <f t="shared" si="223"/>
        <v>ok</v>
      </c>
      <c r="AC1599" s="1" t="str">
        <f t="shared" si="224"/>
        <v>Not Returned</v>
      </c>
    </row>
    <row r="1600" spans="1:29" x14ac:dyDescent="0.45">
      <c r="A1600" s="1" t="s">
        <v>2091</v>
      </c>
      <c r="B1600" s="2" cm="1">
        <f t="array" ref="B1600:D1600">DATEVALUE(VLOOKUP(A1600,Raw_Data!A1599:D3599,{2,3,4},0))</f>
        <v>45544</v>
      </c>
      <c r="C1600" s="2">
        <v>45545</v>
      </c>
      <c r="D1600" s="2">
        <v>45546</v>
      </c>
      <c r="E1600" s="1" t="s">
        <v>2527</v>
      </c>
      <c r="F1600" s="1" t="s">
        <v>2607</v>
      </c>
      <c r="G1600" s="1" t="s">
        <v>41</v>
      </c>
      <c r="H1600" s="1" t="s">
        <v>42</v>
      </c>
      <c r="I1600" s="1" t="s">
        <v>78</v>
      </c>
      <c r="J1600" s="1">
        <v>2</v>
      </c>
      <c r="K1600" s="1">
        <v>0</v>
      </c>
      <c r="L1600" s="1">
        <f t="shared" si="218"/>
        <v>0</v>
      </c>
      <c r="M1600" s="1" t="s">
        <v>2619</v>
      </c>
      <c r="N1600" s="1" t="s">
        <v>57</v>
      </c>
      <c r="O1600" s="1" t="s">
        <v>64</v>
      </c>
      <c r="P1600" s="1" t="s">
        <v>58</v>
      </c>
      <c r="Q1600" s="1" t="s">
        <v>33</v>
      </c>
      <c r="R1600" s="1" t="s">
        <v>34</v>
      </c>
      <c r="S1600" s="1" t="s">
        <v>2620</v>
      </c>
      <c r="T1600" s="1">
        <v>1</v>
      </c>
      <c r="U1600" s="1" t="str">
        <f t="shared" si="216"/>
        <v>Keep</v>
      </c>
      <c r="V1600" s="1" t="str">
        <f t="shared" si="219"/>
        <v>Ok</v>
      </c>
      <c r="W1600" s="1" t="str">
        <f>IF(Raw_Data!K1600=0,"Missing","Valid")</f>
        <v>Missing</v>
      </c>
      <c r="X1600" s="3" t="str">
        <f t="shared" si="220"/>
        <v>OK</v>
      </c>
      <c r="Y1600" s="1" t="str">
        <f t="shared" si="221"/>
        <v>Fix</v>
      </c>
      <c r="Z1600" s="1" t="str">
        <f t="shared" si="222"/>
        <v>Ok</v>
      </c>
      <c r="AA1600" s="1">
        <f t="shared" si="217"/>
        <v>0</v>
      </c>
      <c r="AB1600" s="1" t="str">
        <f t="shared" si="223"/>
        <v>ok</v>
      </c>
      <c r="AC1600" s="1" t="str">
        <f t="shared" si="224"/>
        <v>Not Returned</v>
      </c>
    </row>
    <row r="1601" spans="1:29" x14ac:dyDescent="0.45">
      <c r="A1601" s="1" t="s">
        <v>2092</v>
      </c>
      <c r="B1601" s="2" cm="1">
        <f t="array" ref="B1601:D1601">DATEVALUE(VLOOKUP(A1601,Raw_Data!A1600:D3600,{2,3,4},0))</f>
        <v>45511</v>
      </c>
      <c r="C1601" s="2">
        <v>45513</v>
      </c>
      <c r="D1601" s="2">
        <v>45517</v>
      </c>
      <c r="E1601" s="1" t="s">
        <v>2576</v>
      </c>
      <c r="F1601" s="1" t="s">
        <v>2609</v>
      </c>
      <c r="G1601" s="1" t="s">
        <v>116</v>
      </c>
      <c r="H1601" s="1" t="s">
        <v>27</v>
      </c>
      <c r="I1601" s="1" t="s">
        <v>55</v>
      </c>
      <c r="J1601" s="1">
        <v>3</v>
      </c>
      <c r="K1601" s="1">
        <v>0</v>
      </c>
      <c r="L1601" s="1">
        <f t="shared" si="218"/>
        <v>0</v>
      </c>
      <c r="M1601" s="1" t="s">
        <v>63</v>
      </c>
      <c r="N1601" s="1" t="s">
        <v>93</v>
      </c>
      <c r="O1601" s="1" t="s">
        <v>31</v>
      </c>
      <c r="P1601" s="1" t="s">
        <v>85</v>
      </c>
      <c r="Q1601" s="1" t="s">
        <v>33</v>
      </c>
      <c r="R1601" s="1" t="s">
        <v>34</v>
      </c>
      <c r="S1601" s="1" t="s">
        <v>2620</v>
      </c>
      <c r="T1601" s="1">
        <v>4</v>
      </c>
      <c r="U1601" s="1" t="str">
        <f t="shared" si="216"/>
        <v>Keep</v>
      </c>
      <c r="V1601" s="1" t="str">
        <f t="shared" si="219"/>
        <v>Ok</v>
      </c>
      <c r="W1601" s="1" t="str">
        <f>IF(Raw_Data!K1601=0,"Missing","Valid")</f>
        <v>Missing</v>
      </c>
      <c r="X1601" s="3" t="str">
        <f t="shared" si="220"/>
        <v>OK</v>
      </c>
      <c r="Y1601" s="1" t="str">
        <f t="shared" si="221"/>
        <v>Fix</v>
      </c>
      <c r="Z1601" s="1" t="str">
        <f t="shared" si="222"/>
        <v>Ok</v>
      </c>
      <c r="AA1601" s="1">
        <f t="shared" si="217"/>
        <v>0</v>
      </c>
      <c r="AB1601" s="1" t="str">
        <f t="shared" si="223"/>
        <v>ok</v>
      </c>
      <c r="AC1601" s="1" t="str">
        <f t="shared" si="224"/>
        <v>Not Returned</v>
      </c>
    </row>
    <row r="1602" spans="1:29" x14ac:dyDescent="0.45">
      <c r="A1602" s="1" t="s">
        <v>2093</v>
      </c>
      <c r="B1602" s="2" cm="1">
        <f t="array" ref="B1602:D1602">DATEVALUE(VLOOKUP(A1602,Raw_Data!A1601:D3601,{2,3,4},0))</f>
        <v>45298</v>
      </c>
      <c r="C1602" s="2">
        <v>45297</v>
      </c>
      <c r="D1602" s="2">
        <v>45297</v>
      </c>
      <c r="E1602" s="1" t="s">
        <v>2552</v>
      </c>
      <c r="F1602" s="1" t="s">
        <v>2606</v>
      </c>
      <c r="G1602" s="1" t="s">
        <v>26</v>
      </c>
      <c r="H1602" s="1" t="s">
        <v>71</v>
      </c>
      <c r="I1602" s="1" t="s">
        <v>72</v>
      </c>
      <c r="J1602" s="1">
        <v>0</v>
      </c>
      <c r="K1602" s="1">
        <v>0</v>
      </c>
      <c r="L1602" s="1">
        <f t="shared" si="218"/>
        <v>0</v>
      </c>
      <c r="M1602" s="1" t="s">
        <v>2619</v>
      </c>
      <c r="N1602" s="1" t="s">
        <v>57</v>
      </c>
      <c r="O1602" s="1" t="s">
        <v>31</v>
      </c>
      <c r="P1602" s="1" t="s">
        <v>32</v>
      </c>
      <c r="Q1602" s="1" t="s">
        <v>45</v>
      </c>
      <c r="R1602" s="1" t="s">
        <v>46</v>
      </c>
      <c r="S1602" s="1" t="s">
        <v>2621</v>
      </c>
      <c r="T1602" s="1">
        <v>0</v>
      </c>
      <c r="U1602" s="1" t="str">
        <f t="shared" ref="U1602:U1665" si="225">IF(COUNTIF(A1602:A3601,A1602)=1,"Keep","Duplicate")</f>
        <v>Keep</v>
      </c>
      <c r="V1602" s="1" t="str">
        <f t="shared" si="219"/>
        <v>Fix</v>
      </c>
      <c r="W1602" s="1" t="str">
        <f>IF(Raw_Data!K1602=0,"Missing","Valid")</f>
        <v>Missing</v>
      </c>
      <c r="X1602" s="3" t="str">
        <f t="shared" si="220"/>
        <v>Dispatch Error</v>
      </c>
      <c r="Y1602" s="1" t="str">
        <f t="shared" si="221"/>
        <v>Fix</v>
      </c>
      <c r="Z1602" s="1" t="str">
        <f t="shared" si="222"/>
        <v>Ok</v>
      </c>
      <c r="AA1602" s="1">
        <f t="shared" ref="AA1602:AA1665" si="226">IF(OR(L1602="",L1602&lt;&gt;J1602*K1602),J1602*K1602,L1602)</f>
        <v>0</v>
      </c>
      <c r="AB1602" s="1" t="str">
        <f t="shared" si="223"/>
        <v>ok</v>
      </c>
      <c r="AC1602" s="1" t="str">
        <f t="shared" si="224"/>
        <v>Unknwon</v>
      </c>
    </row>
    <row r="1603" spans="1:29" x14ac:dyDescent="0.45">
      <c r="A1603" s="1" t="s">
        <v>2094</v>
      </c>
      <c r="B1603" s="2" cm="1">
        <f t="array" ref="B1603:D1603">DATEVALUE(VLOOKUP(A1603,Raw_Data!A1602:D3602,{2,3,4},0))</f>
        <v>45656</v>
      </c>
      <c r="C1603" s="2">
        <v>45658</v>
      </c>
      <c r="D1603" s="2">
        <v>45663</v>
      </c>
      <c r="E1603" s="1" t="s">
        <v>2588</v>
      </c>
      <c r="F1603" s="1" t="s">
        <v>2606</v>
      </c>
      <c r="G1603" s="1" t="s">
        <v>26</v>
      </c>
      <c r="H1603" s="1" t="s">
        <v>128</v>
      </c>
      <c r="I1603" s="1" t="s">
        <v>169</v>
      </c>
      <c r="J1603" s="1">
        <v>3</v>
      </c>
      <c r="K1603" s="1">
        <v>1000</v>
      </c>
      <c r="L1603" s="1">
        <f t="shared" ref="L1603:L1666" si="227">J1603*K1603</f>
        <v>3000</v>
      </c>
      <c r="M1603" s="1" t="s">
        <v>29</v>
      </c>
      <c r="N1603" s="1" t="s">
        <v>30</v>
      </c>
      <c r="O1603" s="1" t="s">
        <v>79</v>
      </c>
      <c r="P1603" s="1" t="s">
        <v>85</v>
      </c>
      <c r="Q1603" s="1" t="s">
        <v>45</v>
      </c>
      <c r="R1603" s="1" t="s">
        <v>46</v>
      </c>
      <c r="S1603" s="1" t="s">
        <v>47</v>
      </c>
      <c r="T1603" s="1">
        <v>5</v>
      </c>
      <c r="U1603" s="1" t="str">
        <f t="shared" si="225"/>
        <v>Keep</v>
      </c>
      <c r="V1603" s="1" t="str">
        <f t="shared" ref="V1603:V1666" si="228">IF(J1603&lt;=0,"Fix","Ok")</f>
        <v>Ok</v>
      </c>
      <c r="W1603" s="1" t="str">
        <f>IF(Raw_Data!K1603=0,"Missing","Valid")</f>
        <v>Valid</v>
      </c>
      <c r="X1603" s="3" t="str">
        <f t="shared" ref="X1603:X1666" si="229">IF(C1603&lt;B1603,"Dispatch Error",IF(D1603&lt;B1603,"Delivery Before Order",IF(D1603&lt;C1603,"Delivery Before Dispatch","OK")))</f>
        <v>OK</v>
      </c>
      <c r="Y1603" s="1" t="str">
        <f t="shared" ref="Y1603:Y1666" si="230">IF(K1603&lt;=0,"Fix","Ok")</f>
        <v>Ok</v>
      </c>
      <c r="Z1603" s="1" t="str">
        <f t="shared" ref="Z1603:Z1666" si="231">IF(L1603="","Blank",IF(L1603=J1603*K1603,"Ok","Wrong"))</f>
        <v>Ok</v>
      </c>
      <c r="AA1603" s="1">
        <f t="shared" si="226"/>
        <v>3000</v>
      </c>
      <c r="AB1603" s="1" t="str">
        <f t="shared" ref="AB1603:AB1666" si="232">IF(M1603="","Missing","ok")</f>
        <v>ok</v>
      </c>
      <c r="AC1603" s="1" t="str">
        <f t="shared" ref="AC1603:AC1666" si="233">IF(R1603="No","Not Returned",IF(R1603="Yes",IF(S1603="","Unknown",S1603),IF(L1603&lt;0,"Wrong",IF(OR(O1603="Delayed",O1603="In Transit",O1603="On Time"),"Not Returned",""))))</f>
        <v>Late Delivery</v>
      </c>
    </row>
    <row r="1604" spans="1:29" x14ac:dyDescent="0.45">
      <c r="A1604" s="1" t="s">
        <v>2095</v>
      </c>
      <c r="B1604" s="2" cm="1">
        <f t="array" ref="B1604:D1604">DATEVALUE(VLOOKUP(A1604,Raw_Data!A1603:D3603,{2,3,4},0))</f>
        <v>45299</v>
      </c>
      <c r="C1604" s="2">
        <v>45299</v>
      </c>
      <c r="D1604" s="2">
        <v>45306</v>
      </c>
      <c r="E1604" s="1" t="s">
        <v>2539</v>
      </c>
      <c r="F1604" s="1" t="s">
        <v>168</v>
      </c>
      <c r="G1604" s="1" t="s">
        <v>41</v>
      </c>
      <c r="H1604" s="1" t="s">
        <v>128</v>
      </c>
      <c r="I1604" s="1" t="s">
        <v>169</v>
      </c>
      <c r="J1604" s="1">
        <v>-1</v>
      </c>
      <c r="K1604" s="1">
        <v>2000</v>
      </c>
      <c r="L1604" s="1">
        <f t="shared" si="227"/>
        <v>-2000</v>
      </c>
      <c r="M1604" s="1" t="s">
        <v>63</v>
      </c>
      <c r="N1604" s="1" t="s">
        <v>57</v>
      </c>
      <c r="O1604" s="1" t="s">
        <v>64</v>
      </c>
      <c r="P1604" s="1" t="s">
        <v>32</v>
      </c>
      <c r="Q1604" s="1" t="s">
        <v>45</v>
      </c>
      <c r="R1604" s="1" t="s">
        <v>46</v>
      </c>
      <c r="S1604" s="1" t="s">
        <v>2621</v>
      </c>
      <c r="T1604" s="1">
        <v>7</v>
      </c>
      <c r="U1604" s="1" t="str">
        <f t="shared" si="225"/>
        <v>Keep</v>
      </c>
      <c r="V1604" s="1" t="str">
        <f t="shared" si="228"/>
        <v>Fix</v>
      </c>
      <c r="W1604" s="1" t="str">
        <f>IF(Raw_Data!K1604=0,"Missing","Valid")</f>
        <v>Valid</v>
      </c>
      <c r="X1604" s="3" t="str">
        <f t="shared" si="229"/>
        <v>OK</v>
      </c>
      <c r="Y1604" s="1" t="str">
        <f t="shared" si="230"/>
        <v>Ok</v>
      </c>
      <c r="Z1604" s="1" t="str">
        <f t="shared" si="231"/>
        <v>Ok</v>
      </c>
      <c r="AA1604" s="1">
        <f t="shared" si="226"/>
        <v>-2000</v>
      </c>
      <c r="AB1604" s="1" t="str">
        <f t="shared" si="232"/>
        <v>ok</v>
      </c>
      <c r="AC1604" s="1" t="str">
        <f t="shared" si="233"/>
        <v>Unknwon</v>
      </c>
    </row>
    <row r="1605" spans="1:29" x14ac:dyDescent="0.45">
      <c r="A1605" s="1" t="s">
        <v>2096</v>
      </c>
      <c r="B1605" s="2" cm="1">
        <f t="array" ref="B1605:D1605">DATEVALUE(VLOOKUP(A1605,Raw_Data!A1604:D3604,{2,3,4},0))</f>
        <v>45487</v>
      </c>
      <c r="C1605" s="2">
        <v>45486</v>
      </c>
      <c r="D1605" s="2">
        <v>45487</v>
      </c>
      <c r="E1605" s="1" t="s">
        <v>2536</v>
      </c>
      <c r="F1605" s="1" t="s">
        <v>53</v>
      </c>
      <c r="G1605" s="1" t="s">
        <v>54</v>
      </c>
      <c r="H1605" s="1" t="s">
        <v>71</v>
      </c>
      <c r="I1605" s="1" t="s">
        <v>117</v>
      </c>
      <c r="J1605" s="1">
        <v>1</v>
      </c>
      <c r="K1605" s="1">
        <v>1000</v>
      </c>
      <c r="L1605" s="1">
        <f t="shared" si="227"/>
        <v>1000</v>
      </c>
      <c r="M1605" s="1" t="s">
        <v>2619</v>
      </c>
      <c r="N1605" s="1" t="s">
        <v>30</v>
      </c>
      <c r="O1605" s="1" t="s">
        <v>44</v>
      </c>
      <c r="P1605" s="1" t="s">
        <v>32</v>
      </c>
      <c r="Q1605" s="1" t="s">
        <v>33</v>
      </c>
      <c r="R1605" s="1" t="s">
        <v>34</v>
      </c>
      <c r="S1605" s="1" t="s">
        <v>2620</v>
      </c>
      <c r="T1605" s="1">
        <v>1</v>
      </c>
      <c r="U1605" s="1" t="str">
        <f t="shared" si="225"/>
        <v>Keep</v>
      </c>
      <c r="V1605" s="1" t="str">
        <f t="shared" si="228"/>
        <v>Ok</v>
      </c>
      <c r="W1605" s="1" t="str">
        <f>IF(Raw_Data!K1605=0,"Missing","Valid")</f>
        <v>Valid</v>
      </c>
      <c r="X1605" s="3" t="str">
        <f t="shared" si="229"/>
        <v>Dispatch Error</v>
      </c>
      <c r="Y1605" s="1" t="str">
        <f t="shared" si="230"/>
        <v>Ok</v>
      </c>
      <c r="Z1605" s="1" t="str">
        <f t="shared" si="231"/>
        <v>Ok</v>
      </c>
      <c r="AA1605" s="1">
        <f t="shared" si="226"/>
        <v>1000</v>
      </c>
      <c r="AB1605" s="1" t="str">
        <f t="shared" si="232"/>
        <v>ok</v>
      </c>
      <c r="AC1605" s="1" t="str">
        <f t="shared" si="233"/>
        <v>Not Returned</v>
      </c>
    </row>
    <row r="1606" spans="1:29" x14ac:dyDescent="0.45">
      <c r="A1606" s="1" t="s">
        <v>2097</v>
      </c>
      <c r="B1606" s="2" cm="1">
        <f t="array" ref="B1606:D1606">DATEVALUE(VLOOKUP(A1606,Raw_Data!A1605:D3605,{2,3,4},0))</f>
        <v>45307</v>
      </c>
      <c r="C1606" s="2">
        <v>45309</v>
      </c>
      <c r="D1606" s="2">
        <v>45311</v>
      </c>
      <c r="E1606" s="1" t="s">
        <v>2589</v>
      </c>
      <c r="F1606" s="1" t="s">
        <v>2608</v>
      </c>
      <c r="G1606" s="1" t="s">
        <v>41</v>
      </c>
      <c r="H1606" s="1" t="s">
        <v>128</v>
      </c>
      <c r="I1606" s="1" t="s">
        <v>231</v>
      </c>
      <c r="J1606" s="1">
        <v>2</v>
      </c>
      <c r="K1606" s="1">
        <v>100</v>
      </c>
      <c r="L1606" s="1">
        <f t="shared" si="227"/>
        <v>200</v>
      </c>
      <c r="M1606" s="1" t="s">
        <v>56</v>
      </c>
      <c r="N1606" s="1" t="s">
        <v>57</v>
      </c>
      <c r="O1606" s="1" t="s">
        <v>64</v>
      </c>
      <c r="P1606" s="1" t="s">
        <v>85</v>
      </c>
      <c r="Q1606" s="1" t="s">
        <v>45</v>
      </c>
      <c r="R1606" s="1" t="s">
        <v>34</v>
      </c>
      <c r="S1606" s="1" t="s">
        <v>2620</v>
      </c>
      <c r="T1606" s="1">
        <v>2</v>
      </c>
      <c r="U1606" s="1" t="str">
        <f t="shared" si="225"/>
        <v>Keep</v>
      </c>
      <c r="V1606" s="1" t="str">
        <f t="shared" si="228"/>
        <v>Ok</v>
      </c>
      <c r="W1606" s="1" t="str">
        <f>IF(Raw_Data!K1606=0,"Missing","Valid")</f>
        <v>Valid</v>
      </c>
      <c r="X1606" s="3" t="str">
        <f t="shared" si="229"/>
        <v>OK</v>
      </c>
      <c r="Y1606" s="1" t="str">
        <f t="shared" si="230"/>
        <v>Ok</v>
      </c>
      <c r="Z1606" s="1" t="str">
        <f t="shared" si="231"/>
        <v>Ok</v>
      </c>
      <c r="AA1606" s="1">
        <f t="shared" si="226"/>
        <v>200</v>
      </c>
      <c r="AB1606" s="1" t="str">
        <f t="shared" si="232"/>
        <v>ok</v>
      </c>
      <c r="AC1606" s="1" t="str">
        <f t="shared" si="233"/>
        <v>Not Returned</v>
      </c>
    </row>
    <row r="1607" spans="1:29" x14ac:dyDescent="0.45">
      <c r="A1607" s="1" t="s">
        <v>2098</v>
      </c>
      <c r="B1607" s="2" cm="1">
        <f t="array" ref="B1607:D1607">DATEVALUE(VLOOKUP(A1607,Raw_Data!A1606:D3606,{2,3,4},0))</f>
        <v>45543</v>
      </c>
      <c r="C1607" s="2">
        <v>45541</v>
      </c>
      <c r="D1607" s="2">
        <v>45541</v>
      </c>
      <c r="E1607" s="1" t="s">
        <v>2532</v>
      </c>
      <c r="F1607" s="1" t="s">
        <v>2607</v>
      </c>
      <c r="G1607" s="1" t="s">
        <v>41</v>
      </c>
      <c r="H1607" s="1" t="s">
        <v>42</v>
      </c>
      <c r="I1607" s="1" t="s">
        <v>78</v>
      </c>
      <c r="J1607" s="1">
        <v>3</v>
      </c>
      <c r="K1607" s="1">
        <v>100</v>
      </c>
      <c r="L1607" s="1">
        <f t="shared" si="227"/>
        <v>300</v>
      </c>
      <c r="M1607" s="1" t="s">
        <v>56</v>
      </c>
      <c r="N1607" s="1" t="s">
        <v>57</v>
      </c>
      <c r="O1607" s="1" t="s">
        <v>79</v>
      </c>
      <c r="P1607" s="1" t="s">
        <v>85</v>
      </c>
      <c r="Q1607" s="1" t="s">
        <v>45</v>
      </c>
      <c r="R1607" s="1" t="s">
        <v>46</v>
      </c>
      <c r="S1607" s="1" t="s">
        <v>47</v>
      </c>
      <c r="T1607" s="1">
        <v>0</v>
      </c>
      <c r="U1607" s="1" t="str">
        <f t="shared" si="225"/>
        <v>Keep</v>
      </c>
      <c r="V1607" s="1" t="str">
        <f t="shared" si="228"/>
        <v>Ok</v>
      </c>
      <c r="W1607" s="1" t="str">
        <f>IF(Raw_Data!K1607=0,"Missing","Valid")</f>
        <v>Valid</v>
      </c>
      <c r="X1607" s="3" t="str">
        <f t="shared" si="229"/>
        <v>Dispatch Error</v>
      </c>
      <c r="Y1607" s="1" t="str">
        <f t="shared" si="230"/>
        <v>Ok</v>
      </c>
      <c r="Z1607" s="1" t="str">
        <f t="shared" si="231"/>
        <v>Ok</v>
      </c>
      <c r="AA1607" s="1">
        <f t="shared" si="226"/>
        <v>300</v>
      </c>
      <c r="AB1607" s="1" t="str">
        <f t="shared" si="232"/>
        <v>ok</v>
      </c>
      <c r="AC1607" s="1" t="str">
        <f t="shared" si="233"/>
        <v>Late Delivery</v>
      </c>
    </row>
    <row r="1608" spans="1:29" x14ac:dyDescent="0.45">
      <c r="A1608" s="1" t="s">
        <v>2099</v>
      </c>
      <c r="B1608" s="2" cm="1">
        <f t="array" ref="B1608:D1608">DATEVALUE(VLOOKUP(A1608,Raw_Data!A1607:D3607,{2,3,4},0))</f>
        <v>45427</v>
      </c>
      <c r="C1608" s="2">
        <v>45429</v>
      </c>
      <c r="D1608" s="2">
        <v>45432</v>
      </c>
      <c r="E1608" s="1" t="s">
        <v>2548</v>
      </c>
      <c r="F1608" s="1" t="s">
        <v>168</v>
      </c>
      <c r="G1608" s="1" t="s">
        <v>41</v>
      </c>
      <c r="H1608" s="1" t="s">
        <v>71</v>
      </c>
      <c r="I1608" s="1" t="s">
        <v>72</v>
      </c>
      <c r="J1608" s="1">
        <v>1</v>
      </c>
      <c r="K1608" s="1">
        <v>500</v>
      </c>
      <c r="L1608" s="1">
        <f t="shared" si="227"/>
        <v>500</v>
      </c>
      <c r="M1608" s="1" t="s">
        <v>63</v>
      </c>
      <c r="N1608" s="1" t="s">
        <v>30</v>
      </c>
      <c r="O1608" s="1" t="s">
        <v>44</v>
      </c>
      <c r="P1608" s="1" t="s">
        <v>85</v>
      </c>
      <c r="Q1608" s="1" t="s">
        <v>45</v>
      </c>
      <c r="R1608" s="1" t="s">
        <v>46</v>
      </c>
      <c r="S1608" s="1" t="s">
        <v>254</v>
      </c>
      <c r="T1608" s="1">
        <v>3</v>
      </c>
      <c r="U1608" s="1" t="str">
        <f t="shared" si="225"/>
        <v>Keep</v>
      </c>
      <c r="V1608" s="1" t="str">
        <f t="shared" si="228"/>
        <v>Ok</v>
      </c>
      <c r="W1608" s="1" t="str">
        <f>IF(Raw_Data!K1608=0,"Missing","Valid")</f>
        <v>Valid</v>
      </c>
      <c r="X1608" s="3" t="str">
        <f t="shared" si="229"/>
        <v>OK</v>
      </c>
      <c r="Y1608" s="1" t="str">
        <f t="shared" si="230"/>
        <v>Ok</v>
      </c>
      <c r="Z1608" s="1" t="str">
        <f t="shared" si="231"/>
        <v>Ok</v>
      </c>
      <c r="AA1608" s="1">
        <f t="shared" si="226"/>
        <v>500</v>
      </c>
      <c r="AB1608" s="1" t="str">
        <f t="shared" si="232"/>
        <v>ok</v>
      </c>
      <c r="AC1608" s="1" t="str">
        <f t="shared" si="233"/>
        <v>Damaged</v>
      </c>
    </row>
    <row r="1609" spans="1:29" x14ac:dyDescent="0.45">
      <c r="A1609" s="1" t="s">
        <v>2100</v>
      </c>
      <c r="B1609" s="2" cm="1">
        <f t="array" ref="B1609:D1609">DATEVALUE(VLOOKUP(A1609,Raw_Data!A1608:D3608,{2,3,4},0))</f>
        <v>45396</v>
      </c>
      <c r="C1609" s="2">
        <v>45394</v>
      </c>
      <c r="D1609" s="2">
        <v>45397</v>
      </c>
      <c r="E1609" s="1" t="s">
        <v>2558</v>
      </c>
      <c r="F1609" s="1" t="s">
        <v>53</v>
      </c>
      <c r="G1609" s="1" t="s">
        <v>54</v>
      </c>
      <c r="H1609" s="1" t="s">
        <v>128</v>
      </c>
      <c r="I1609" s="1" t="s">
        <v>169</v>
      </c>
      <c r="J1609" s="1">
        <v>0</v>
      </c>
      <c r="K1609" s="1">
        <v>2000</v>
      </c>
      <c r="L1609" s="1">
        <f t="shared" si="227"/>
        <v>0</v>
      </c>
      <c r="M1609" s="1" t="s">
        <v>2619</v>
      </c>
      <c r="N1609" s="1" t="s">
        <v>30</v>
      </c>
      <c r="O1609" s="1" t="s">
        <v>79</v>
      </c>
      <c r="P1609" s="1" t="s">
        <v>58</v>
      </c>
      <c r="Q1609" s="1" t="s">
        <v>45</v>
      </c>
      <c r="R1609" s="1" t="s">
        <v>2620</v>
      </c>
      <c r="S1609" s="1" t="s">
        <v>2620</v>
      </c>
      <c r="T1609" s="1">
        <v>3</v>
      </c>
      <c r="U1609" s="1" t="str">
        <f t="shared" si="225"/>
        <v>Keep</v>
      </c>
      <c r="V1609" s="1" t="str">
        <f t="shared" si="228"/>
        <v>Fix</v>
      </c>
      <c r="W1609" s="1" t="str">
        <f>IF(Raw_Data!K1609=0,"Missing","Valid")</f>
        <v>Valid</v>
      </c>
      <c r="X1609" s="3" t="str">
        <f t="shared" si="229"/>
        <v>Dispatch Error</v>
      </c>
      <c r="Y1609" s="1" t="str">
        <f t="shared" si="230"/>
        <v>Ok</v>
      </c>
      <c r="Z1609" s="1" t="str">
        <f t="shared" si="231"/>
        <v>Ok</v>
      </c>
      <c r="AA1609" s="1">
        <f t="shared" si="226"/>
        <v>0</v>
      </c>
      <c r="AB1609" s="1" t="str">
        <f t="shared" si="232"/>
        <v>ok</v>
      </c>
      <c r="AC1609" s="1" t="str">
        <f t="shared" si="233"/>
        <v>Not Returned</v>
      </c>
    </row>
    <row r="1610" spans="1:29" x14ac:dyDescent="0.45">
      <c r="A1610" s="1" t="s">
        <v>2101</v>
      </c>
      <c r="B1610" s="2" cm="1">
        <f t="array" ref="B1610:D1610">DATEVALUE(VLOOKUP(A1610,Raw_Data!A1609:D3609,{2,3,4},0))</f>
        <v>45428</v>
      </c>
      <c r="C1610" s="2">
        <v>45427</v>
      </c>
      <c r="D1610" s="2">
        <v>45433</v>
      </c>
      <c r="E1610" s="1" t="s">
        <v>2578</v>
      </c>
      <c r="F1610" s="1" t="s">
        <v>69</v>
      </c>
      <c r="G1610" s="1" t="s">
        <v>70</v>
      </c>
      <c r="H1610" s="1" t="s">
        <v>27</v>
      </c>
      <c r="I1610" s="1" t="s">
        <v>84</v>
      </c>
      <c r="J1610" s="1">
        <v>0</v>
      </c>
      <c r="K1610" s="1">
        <v>1000</v>
      </c>
      <c r="L1610" s="1">
        <f t="shared" si="227"/>
        <v>0</v>
      </c>
      <c r="M1610" s="1" t="s">
        <v>56</v>
      </c>
      <c r="N1610" s="1" t="s">
        <v>57</v>
      </c>
      <c r="O1610" s="1" t="s">
        <v>31</v>
      </c>
      <c r="P1610" s="1" t="s">
        <v>58</v>
      </c>
      <c r="Q1610" s="1" t="s">
        <v>45</v>
      </c>
      <c r="R1610" s="1" t="s">
        <v>2620</v>
      </c>
      <c r="S1610" s="1" t="s">
        <v>2620</v>
      </c>
      <c r="T1610" s="1">
        <v>6</v>
      </c>
      <c r="U1610" s="1" t="str">
        <f t="shared" si="225"/>
        <v>Keep</v>
      </c>
      <c r="V1610" s="1" t="str">
        <f t="shared" si="228"/>
        <v>Fix</v>
      </c>
      <c r="W1610" s="1" t="str">
        <f>IF(Raw_Data!K1610=0,"Missing","Valid")</f>
        <v>Valid</v>
      </c>
      <c r="X1610" s="3" t="str">
        <f t="shared" si="229"/>
        <v>Dispatch Error</v>
      </c>
      <c r="Y1610" s="1" t="str">
        <f t="shared" si="230"/>
        <v>Ok</v>
      </c>
      <c r="Z1610" s="1" t="str">
        <f t="shared" si="231"/>
        <v>Ok</v>
      </c>
      <c r="AA1610" s="1">
        <f t="shared" si="226"/>
        <v>0</v>
      </c>
      <c r="AB1610" s="1" t="str">
        <f t="shared" si="232"/>
        <v>ok</v>
      </c>
      <c r="AC1610" s="1" t="str">
        <f t="shared" si="233"/>
        <v>Not Returned</v>
      </c>
    </row>
    <row r="1611" spans="1:29" x14ac:dyDescent="0.45">
      <c r="A1611" s="1" t="s">
        <v>2102</v>
      </c>
      <c r="B1611" s="2" cm="1">
        <f t="array" ref="B1611:D1611">DATEVALUE(VLOOKUP(A1611,Raw_Data!A1610:D3610,{2,3,4},0))</f>
        <v>45299</v>
      </c>
      <c r="C1611" s="2">
        <v>45297</v>
      </c>
      <c r="D1611" s="2">
        <v>45300</v>
      </c>
      <c r="E1611" s="1" t="s">
        <v>2583</v>
      </c>
      <c r="F1611" s="1" t="s">
        <v>147</v>
      </c>
      <c r="G1611" s="1" t="s">
        <v>147</v>
      </c>
      <c r="H1611" s="1" t="s">
        <v>71</v>
      </c>
      <c r="I1611" s="1" t="s">
        <v>117</v>
      </c>
      <c r="J1611" s="1">
        <v>1</v>
      </c>
      <c r="K1611" s="1">
        <v>0</v>
      </c>
      <c r="L1611" s="1">
        <f t="shared" si="227"/>
        <v>0</v>
      </c>
      <c r="M1611" s="1" t="s">
        <v>63</v>
      </c>
      <c r="N1611" s="1" t="s">
        <v>57</v>
      </c>
      <c r="O1611" s="1" t="s">
        <v>44</v>
      </c>
      <c r="P1611" s="1" t="s">
        <v>32</v>
      </c>
      <c r="Q1611" s="1" t="s">
        <v>45</v>
      </c>
      <c r="R1611" s="1" t="s">
        <v>46</v>
      </c>
      <c r="S1611" s="1" t="s">
        <v>245</v>
      </c>
      <c r="T1611" s="1">
        <v>3</v>
      </c>
      <c r="U1611" s="1" t="str">
        <f t="shared" si="225"/>
        <v>Keep</v>
      </c>
      <c r="V1611" s="1" t="str">
        <f t="shared" si="228"/>
        <v>Ok</v>
      </c>
      <c r="W1611" s="1" t="str">
        <f>IF(Raw_Data!K1611=0,"Missing","Valid")</f>
        <v>Missing</v>
      </c>
      <c r="X1611" s="3" t="str">
        <f t="shared" si="229"/>
        <v>Dispatch Error</v>
      </c>
      <c r="Y1611" s="1" t="str">
        <f t="shared" si="230"/>
        <v>Fix</v>
      </c>
      <c r="Z1611" s="1" t="str">
        <f t="shared" si="231"/>
        <v>Ok</v>
      </c>
      <c r="AA1611" s="1">
        <f t="shared" si="226"/>
        <v>0</v>
      </c>
      <c r="AB1611" s="1" t="str">
        <f t="shared" si="232"/>
        <v>ok</v>
      </c>
      <c r="AC1611" s="1" t="str">
        <f t="shared" si="233"/>
        <v>Wrong Item</v>
      </c>
    </row>
    <row r="1612" spans="1:29" x14ac:dyDescent="0.45">
      <c r="A1612" s="1" t="s">
        <v>2103</v>
      </c>
      <c r="B1612" s="2" cm="1">
        <f t="array" ref="B1612:D1612">DATEVALUE(VLOOKUP(A1612,Raw_Data!A1611:D3611,{2,3,4},0))</f>
        <v>45638</v>
      </c>
      <c r="C1612" s="2">
        <v>45640</v>
      </c>
      <c r="D1612" s="2">
        <v>45647</v>
      </c>
      <c r="E1612" s="1" t="s">
        <v>2590</v>
      </c>
      <c r="F1612" s="1" t="s">
        <v>53</v>
      </c>
      <c r="G1612" s="1" t="s">
        <v>54</v>
      </c>
      <c r="H1612" s="1" t="s">
        <v>128</v>
      </c>
      <c r="I1612" s="1" t="s">
        <v>129</v>
      </c>
      <c r="J1612" s="1">
        <v>1</v>
      </c>
      <c r="K1612" s="1">
        <v>100</v>
      </c>
      <c r="L1612" s="1">
        <f t="shared" si="227"/>
        <v>100</v>
      </c>
      <c r="M1612" s="1" t="s">
        <v>63</v>
      </c>
      <c r="N1612" s="1" t="s">
        <v>57</v>
      </c>
      <c r="O1612" s="1" t="s">
        <v>44</v>
      </c>
      <c r="P1612" s="1" t="s">
        <v>32</v>
      </c>
      <c r="Q1612" s="1" t="s">
        <v>33</v>
      </c>
      <c r="R1612" s="1" t="s">
        <v>46</v>
      </c>
      <c r="S1612" s="1" t="s">
        <v>245</v>
      </c>
      <c r="T1612" s="1">
        <v>7</v>
      </c>
      <c r="U1612" s="1" t="str">
        <f t="shared" si="225"/>
        <v>Keep</v>
      </c>
      <c r="V1612" s="1" t="str">
        <f t="shared" si="228"/>
        <v>Ok</v>
      </c>
      <c r="W1612" s="1" t="str">
        <f>IF(Raw_Data!K1612=0,"Missing","Valid")</f>
        <v>Valid</v>
      </c>
      <c r="X1612" s="3" t="str">
        <f t="shared" si="229"/>
        <v>OK</v>
      </c>
      <c r="Y1612" s="1" t="str">
        <f t="shared" si="230"/>
        <v>Ok</v>
      </c>
      <c r="Z1612" s="1" t="str">
        <f t="shared" si="231"/>
        <v>Ok</v>
      </c>
      <c r="AA1612" s="1">
        <f t="shared" si="226"/>
        <v>100</v>
      </c>
      <c r="AB1612" s="1" t="str">
        <f t="shared" si="232"/>
        <v>ok</v>
      </c>
      <c r="AC1612" s="1" t="str">
        <f t="shared" si="233"/>
        <v>Wrong Item</v>
      </c>
    </row>
    <row r="1613" spans="1:29" x14ac:dyDescent="0.45">
      <c r="A1613" s="1" t="s">
        <v>2104</v>
      </c>
      <c r="B1613" s="2" cm="1">
        <f t="array" ref="B1613:D1613">DATEVALUE(VLOOKUP(A1613,Raw_Data!A1612:D3612,{2,3,4},0))</f>
        <v>45447</v>
      </c>
      <c r="C1613" s="2">
        <v>45447</v>
      </c>
      <c r="D1613" s="2">
        <v>45449</v>
      </c>
      <c r="E1613" s="1" t="s">
        <v>2590</v>
      </c>
      <c r="F1613" s="1" t="s">
        <v>69</v>
      </c>
      <c r="G1613" s="1" t="s">
        <v>70</v>
      </c>
      <c r="H1613" s="1" t="s">
        <v>71</v>
      </c>
      <c r="I1613" s="1" t="s">
        <v>117</v>
      </c>
      <c r="J1613" s="1">
        <v>2</v>
      </c>
      <c r="K1613" s="1">
        <v>1000</v>
      </c>
      <c r="L1613" s="1">
        <f t="shared" si="227"/>
        <v>2000</v>
      </c>
      <c r="M1613" s="1" t="s">
        <v>29</v>
      </c>
      <c r="N1613" s="1" t="s">
        <v>57</v>
      </c>
      <c r="O1613" s="1" t="s">
        <v>44</v>
      </c>
      <c r="P1613" s="1" t="s">
        <v>58</v>
      </c>
      <c r="Q1613" s="1" t="s">
        <v>33</v>
      </c>
      <c r="R1613" s="1" t="s">
        <v>34</v>
      </c>
      <c r="S1613" s="1" t="s">
        <v>2620</v>
      </c>
      <c r="T1613" s="1">
        <v>2</v>
      </c>
      <c r="U1613" s="1" t="str">
        <f t="shared" si="225"/>
        <v>Keep</v>
      </c>
      <c r="V1613" s="1" t="str">
        <f t="shared" si="228"/>
        <v>Ok</v>
      </c>
      <c r="W1613" s="1" t="str">
        <f>IF(Raw_Data!K1613=0,"Missing","Valid")</f>
        <v>Valid</v>
      </c>
      <c r="X1613" s="3" t="str">
        <f t="shared" si="229"/>
        <v>OK</v>
      </c>
      <c r="Y1613" s="1" t="str">
        <f t="shared" si="230"/>
        <v>Ok</v>
      </c>
      <c r="Z1613" s="1" t="str">
        <f t="shared" si="231"/>
        <v>Ok</v>
      </c>
      <c r="AA1613" s="1">
        <f t="shared" si="226"/>
        <v>2000</v>
      </c>
      <c r="AB1613" s="1" t="str">
        <f t="shared" si="232"/>
        <v>ok</v>
      </c>
      <c r="AC1613" s="1" t="str">
        <f t="shared" si="233"/>
        <v>Not Returned</v>
      </c>
    </row>
    <row r="1614" spans="1:29" x14ac:dyDescent="0.45">
      <c r="A1614" s="1" t="s">
        <v>2105</v>
      </c>
      <c r="B1614" s="2" cm="1">
        <f t="array" ref="B1614:D1614">DATEVALUE(VLOOKUP(A1614,Raw_Data!A1613:D3613,{2,3,4},0))</f>
        <v>45533</v>
      </c>
      <c r="C1614" s="2">
        <v>45532</v>
      </c>
      <c r="D1614" s="2">
        <v>45534</v>
      </c>
      <c r="E1614" s="1" t="s">
        <v>2598</v>
      </c>
      <c r="F1614" s="1" t="s">
        <v>2608</v>
      </c>
      <c r="G1614" s="1" t="s">
        <v>41</v>
      </c>
      <c r="H1614" s="1" t="s">
        <v>27</v>
      </c>
      <c r="I1614" s="1" t="s">
        <v>84</v>
      </c>
      <c r="J1614" s="1">
        <v>2</v>
      </c>
      <c r="K1614" s="1">
        <v>100</v>
      </c>
      <c r="L1614" s="1">
        <f t="shared" si="227"/>
        <v>200</v>
      </c>
      <c r="M1614" s="1" t="s">
        <v>56</v>
      </c>
      <c r="N1614" s="1" t="s">
        <v>57</v>
      </c>
      <c r="O1614" s="1" t="s">
        <v>31</v>
      </c>
      <c r="P1614" s="1" t="s">
        <v>32</v>
      </c>
      <c r="Q1614" s="1" t="s">
        <v>45</v>
      </c>
      <c r="R1614" s="1" t="s">
        <v>2620</v>
      </c>
      <c r="S1614" s="1" t="s">
        <v>2620</v>
      </c>
      <c r="T1614" s="1">
        <v>2</v>
      </c>
      <c r="U1614" s="1" t="str">
        <f t="shared" si="225"/>
        <v>Keep</v>
      </c>
      <c r="V1614" s="1" t="str">
        <f t="shared" si="228"/>
        <v>Ok</v>
      </c>
      <c r="W1614" s="1" t="str">
        <f>IF(Raw_Data!K1614=0,"Missing","Valid")</f>
        <v>Valid</v>
      </c>
      <c r="X1614" s="3" t="str">
        <f t="shared" si="229"/>
        <v>Dispatch Error</v>
      </c>
      <c r="Y1614" s="1" t="str">
        <f t="shared" si="230"/>
        <v>Ok</v>
      </c>
      <c r="Z1614" s="1" t="str">
        <f t="shared" si="231"/>
        <v>Ok</v>
      </c>
      <c r="AA1614" s="1">
        <f t="shared" si="226"/>
        <v>200</v>
      </c>
      <c r="AB1614" s="1" t="str">
        <f t="shared" si="232"/>
        <v>ok</v>
      </c>
      <c r="AC1614" s="1" t="str">
        <f t="shared" si="233"/>
        <v>Not Returned</v>
      </c>
    </row>
    <row r="1615" spans="1:29" x14ac:dyDescent="0.45">
      <c r="A1615" s="1" t="s">
        <v>2106</v>
      </c>
      <c r="B1615" s="2" cm="1">
        <f t="array" ref="B1615:D1615">DATEVALUE(VLOOKUP(A1615,Raw_Data!A1614:D3614,{2,3,4},0))</f>
        <v>45586</v>
      </c>
      <c r="C1615" s="2">
        <v>45587</v>
      </c>
      <c r="D1615" s="2">
        <v>45587</v>
      </c>
      <c r="E1615" s="1" t="s">
        <v>2560</v>
      </c>
      <c r="F1615" s="1" t="s">
        <v>2606</v>
      </c>
      <c r="G1615" s="1" t="s">
        <v>26</v>
      </c>
      <c r="H1615" s="1" t="s">
        <v>128</v>
      </c>
      <c r="I1615" s="1" t="s">
        <v>169</v>
      </c>
      <c r="J1615" s="1">
        <v>3</v>
      </c>
      <c r="K1615" s="1">
        <v>500</v>
      </c>
      <c r="L1615" s="1">
        <f t="shared" si="227"/>
        <v>1500</v>
      </c>
      <c r="M1615" s="1" t="s">
        <v>2619</v>
      </c>
      <c r="N1615" s="1" t="s">
        <v>93</v>
      </c>
      <c r="O1615" s="1" t="s">
        <v>79</v>
      </c>
      <c r="P1615" s="1" t="s">
        <v>58</v>
      </c>
      <c r="Q1615" s="1" t="s">
        <v>33</v>
      </c>
      <c r="R1615" s="1" t="s">
        <v>34</v>
      </c>
      <c r="S1615" s="1" t="s">
        <v>2620</v>
      </c>
      <c r="T1615" s="1">
        <v>0</v>
      </c>
      <c r="U1615" s="1" t="str">
        <f t="shared" si="225"/>
        <v>Keep</v>
      </c>
      <c r="V1615" s="1" t="str">
        <f t="shared" si="228"/>
        <v>Ok</v>
      </c>
      <c r="W1615" s="1" t="str">
        <f>IF(Raw_Data!K1615=0,"Missing","Valid")</f>
        <v>Valid</v>
      </c>
      <c r="X1615" s="3" t="str">
        <f t="shared" si="229"/>
        <v>OK</v>
      </c>
      <c r="Y1615" s="1" t="str">
        <f t="shared" si="230"/>
        <v>Ok</v>
      </c>
      <c r="Z1615" s="1" t="str">
        <f t="shared" si="231"/>
        <v>Ok</v>
      </c>
      <c r="AA1615" s="1">
        <f t="shared" si="226"/>
        <v>1500</v>
      </c>
      <c r="AB1615" s="1" t="str">
        <f t="shared" si="232"/>
        <v>ok</v>
      </c>
      <c r="AC1615" s="1" t="str">
        <f t="shared" si="233"/>
        <v>Not Returned</v>
      </c>
    </row>
    <row r="1616" spans="1:29" x14ac:dyDescent="0.45">
      <c r="A1616" s="1" t="s">
        <v>2107</v>
      </c>
      <c r="B1616" s="2" cm="1">
        <f t="array" ref="B1616:D1616">DATEVALUE(VLOOKUP(A1616,Raw_Data!A1615:D3615,{2,3,4},0))</f>
        <v>45420</v>
      </c>
      <c r="C1616" s="2">
        <v>45418</v>
      </c>
      <c r="D1616" s="2">
        <v>45421</v>
      </c>
      <c r="E1616" s="1" t="s">
        <v>2544</v>
      </c>
      <c r="F1616" s="1" t="s">
        <v>2608</v>
      </c>
      <c r="G1616" s="1" t="s">
        <v>41</v>
      </c>
      <c r="H1616" s="1" t="s">
        <v>42</v>
      </c>
      <c r="I1616" s="1" t="s">
        <v>43</v>
      </c>
      <c r="J1616" s="1">
        <v>-1</v>
      </c>
      <c r="K1616" s="1">
        <v>0</v>
      </c>
      <c r="L1616" s="1">
        <f t="shared" si="227"/>
        <v>0</v>
      </c>
      <c r="M1616" s="1" t="s">
        <v>29</v>
      </c>
      <c r="N1616" s="1" t="s">
        <v>30</v>
      </c>
      <c r="O1616" s="1" t="s">
        <v>44</v>
      </c>
      <c r="P1616" s="1" t="s">
        <v>85</v>
      </c>
      <c r="Q1616" s="1" t="s">
        <v>33</v>
      </c>
      <c r="R1616" s="1" t="s">
        <v>34</v>
      </c>
      <c r="S1616" s="1" t="s">
        <v>2620</v>
      </c>
      <c r="T1616" s="1">
        <v>3</v>
      </c>
      <c r="U1616" s="1" t="str">
        <f t="shared" si="225"/>
        <v>Keep</v>
      </c>
      <c r="V1616" s="1" t="str">
        <f t="shared" si="228"/>
        <v>Fix</v>
      </c>
      <c r="W1616" s="1" t="str">
        <f>IF(Raw_Data!K1616=0,"Missing","Valid")</f>
        <v>Missing</v>
      </c>
      <c r="X1616" s="3" t="str">
        <f t="shared" si="229"/>
        <v>Dispatch Error</v>
      </c>
      <c r="Y1616" s="1" t="str">
        <f t="shared" si="230"/>
        <v>Fix</v>
      </c>
      <c r="Z1616" s="1" t="str">
        <f t="shared" si="231"/>
        <v>Ok</v>
      </c>
      <c r="AA1616" s="1">
        <f t="shared" si="226"/>
        <v>0</v>
      </c>
      <c r="AB1616" s="1" t="str">
        <f t="shared" si="232"/>
        <v>ok</v>
      </c>
      <c r="AC1616" s="1" t="str">
        <f t="shared" si="233"/>
        <v>Not Returned</v>
      </c>
    </row>
    <row r="1617" spans="1:29" x14ac:dyDescent="0.45">
      <c r="A1617" s="1" t="s">
        <v>2108</v>
      </c>
      <c r="B1617" s="2" cm="1">
        <f t="array" ref="B1617:D1617">DATEVALUE(VLOOKUP(A1617,Raw_Data!A1616:D3616,{2,3,4},0))</f>
        <v>45309</v>
      </c>
      <c r="C1617" s="2">
        <v>45309</v>
      </c>
      <c r="D1617" s="2">
        <v>45314</v>
      </c>
      <c r="E1617" s="1" t="s">
        <v>2585</v>
      </c>
      <c r="F1617" s="1" t="s">
        <v>2606</v>
      </c>
      <c r="G1617" s="1" t="s">
        <v>26</v>
      </c>
      <c r="H1617" s="1" t="s">
        <v>42</v>
      </c>
      <c r="I1617" s="1" t="s">
        <v>43</v>
      </c>
      <c r="J1617" s="1">
        <v>3</v>
      </c>
      <c r="K1617" s="1">
        <v>500</v>
      </c>
      <c r="L1617" s="1">
        <f t="shared" si="227"/>
        <v>1500</v>
      </c>
      <c r="M1617" s="1" t="s">
        <v>56</v>
      </c>
      <c r="N1617" s="1" t="s">
        <v>93</v>
      </c>
      <c r="O1617" s="1" t="s">
        <v>31</v>
      </c>
      <c r="P1617" s="1" t="s">
        <v>32</v>
      </c>
      <c r="Q1617" s="1" t="s">
        <v>45</v>
      </c>
      <c r="R1617" s="1" t="s">
        <v>34</v>
      </c>
      <c r="S1617" s="1" t="s">
        <v>2620</v>
      </c>
      <c r="T1617" s="1">
        <v>5</v>
      </c>
      <c r="U1617" s="1" t="str">
        <f t="shared" si="225"/>
        <v>Keep</v>
      </c>
      <c r="V1617" s="1" t="str">
        <f t="shared" si="228"/>
        <v>Ok</v>
      </c>
      <c r="W1617" s="1" t="str">
        <f>IF(Raw_Data!K1617=0,"Missing","Valid")</f>
        <v>Valid</v>
      </c>
      <c r="X1617" s="3" t="str">
        <f t="shared" si="229"/>
        <v>OK</v>
      </c>
      <c r="Y1617" s="1" t="str">
        <f t="shared" si="230"/>
        <v>Ok</v>
      </c>
      <c r="Z1617" s="1" t="str">
        <f t="shared" si="231"/>
        <v>Ok</v>
      </c>
      <c r="AA1617" s="1">
        <f t="shared" si="226"/>
        <v>1500</v>
      </c>
      <c r="AB1617" s="1" t="str">
        <f t="shared" si="232"/>
        <v>ok</v>
      </c>
      <c r="AC1617" s="1" t="str">
        <f t="shared" si="233"/>
        <v>Not Returned</v>
      </c>
    </row>
    <row r="1618" spans="1:29" x14ac:dyDescent="0.45">
      <c r="A1618" s="1" t="s">
        <v>2109</v>
      </c>
      <c r="B1618" s="2" cm="1">
        <f t="array" ref="B1618:D1618">DATEVALUE(VLOOKUP(A1618,Raw_Data!A1617:D3617,{2,3,4},0))</f>
        <v>45573</v>
      </c>
      <c r="C1618" s="2">
        <v>45575</v>
      </c>
      <c r="D1618" s="2">
        <v>45577</v>
      </c>
      <c r="E1618" s="1" t="s">
        <v>2540</v>
      </c>
      <c r="F1618" s="1" t="s">
        <v>168</v>
      </c>
      <c r="G1618" s="1" t="s">
        <v>41</v>
      </c>
      <c r="H1618" s="1" t="s">
        <v>71</v>
      </c>
      <c r="I1618" s="1" t="s">
        <v>117</v>
      </c>
      <c r="J1618" s="1">
        <v>3</v>
      </c>
      <c r="K1618" s="1">
        <v>2000</v>
      </c>
      <c r="L1618" s="1">
        <f t="shared" si="227"/>
        <v>6000</v>
      </c>
      <c r="M1618" s="1" t="s">
        <v>56</v>
      </c>
      <c r="N1618" s="1" t="s">
        <v>93</v>
      </c>
      <c r="O1618" s="1" t="s">
        <v>79</v>
      </c>
      <c r="P1618" s="1" t="s">
        <v>32</v>
      </c>
      <c r="Q1618" s="1" t="s">
        <v>33</v>
      </c>
      <c r="R1618" s="1" t="s">
        <v>2620</v>
      </c>
      <c r="S1618" s="1" t="s">
        <v>2620</v>
      </c>
      <c r="T1618" s="1">
        <v>2</v>
      </c>
      <c r="U1618" s="1" t="str">
        <f t="shared" si="225"/>
        <v>Keep</v>
      </c>
      <c r="V1618" s="1" t="str">
        <f t="shared" si="228"/>
        <v>Ok</v>
      </c>
      <c r="W1618" s="1" t="str">
        <f>IF(Raw_Data!K1618=0,"Missing","Valid")</f>
        <v>Valid</v>
      </c>
      <c r="X1618" s="3" t="str">
        <f t="shared" si="229"/>
        <v>OK</v>
      </c>
      <c r="Y1618" s="1" t="str">
        <f t="shared" si="230"/>
        <v>Ok</v>
      </c>
      <c r="Z1618" s="1" t="str">
        <f t="shared" si="231"/>
        <v>Ok</v>
      </c>
      <c r="AA1618" s="1">
        <f t="shared" si="226"/>
        <v>6000</v>
      </c>
      <c r="AB1618" s="1" t="str">
        <f t="shared" si="232"/>
        <v>ok</v>
      </c>
      <c r="AC1618" s="1" t="str">
        <f t="shared" si="233"/>
        <v>Not Returned</v>
      </c>
    </row>
    <row r="1619" spans="1:29" x14ac:dyDescent="0.45">
      <c r="A1619" s="1" t="s">
        <v>2110</v>
      </c>
      <c r="B1619" s="2" cm="1">
        <f t="array" ref="B1619:D1619">DATEVALUE(VLOOKUP(A1619,Raw_Data!A1618:D3618,{2,3,4},0))</f>
        <v>45387</v>
      </c>
      <c r="C1619" s="2">
        <v>45389</v>
      </c>
      <c r="D1619" s="2">
        <v>45390</v>
      </c>
      <c r="E1619" s="1" t="s">
        <v>2554</v>
      </c>
      <c r="F1619" s="1" t="s">
        <v>2606</v>
      </c>
      <c r="G1619" s="1" t="s">
        <v>26</v>
      </c>
      <c r="H1619" s="1" t="s">
        <v>27</v>
      </c>
      <c r="I1619" s="1" t="s">
        <v>28</v>
      </c>
      <c r="J1619" s="1">
        <v>0</v>
      </c>
      <c r="K1619" s="1">
        <v>500</v>
      </c>
      <c r="L1619" s="1">
        <f t="shared" si="227"/>
        <v>0</v>
      </c>
      <c r="M1619" s="1" t="s">
        <v>2619</v>
      </c>
      <c r="N1619" s="1" t="s">
        <v>57</v>
      </c>
      <c r="O1619" s="1" t="s">
        <v>31</v>
      </c>
      <c r="P1619" s="1" t="s">
        <v>85</v>
      </c>
      <c r="Q1619" s="1" t="s">
        <v>45</v>
      </c>
      <c r="R1619" s="1" t="s">
        <v>34</v>
      </c>
      <c r="S1619" s="1" t="s">
        <v>2620</v>
      </c>
      <c r="T1619" s="1">
        <v>1</v>
      </c>
      <c r="U1619" s="1" t="str">
        <f t="shared" si="225"/>
        <v>Keep</v>
      </c>
      <c r="V1619" s="1" t="str">
        <f t="shared" si="228"/>
        <v>Fix</v>
      </c>
      <c r="W1619" s="1" t="str">
        <f>IF(Raw_Data!K1619=0,"Missing","Valid")</f>
        <v>Valid</v>
      </c>
      <c r="X1619" s="3" t="str">
        <f t="shared" si="229"/>
        <v>OK</v>
      </c>
      <c r="Y1619" s="1" t="str">
        <f t="shared" si="230"/>
        <v>Ok</v>
      </c>
      <c r="Z1619" s="1" t="str">
        <f t="shared" si="231"/>
        <v>Ok</v>
      </c>
      <c r="AA1619" s="1">
        <f t="shared" si="226"/>
        <v>0</v>
      </c>
      <c r="AB1619" s="1" t="str">
        <f t="shared" si="232"/>
        <v>ok</v>
      </c>
      <c r="AC1619" s="1" t="str">
        <f t="shared" si="233"/>
        <v>Not Returned</v>
      </c>
    </row>
    <row r="1620" spans="1:29" x14ac:dyDescent="0.45">
      <c r="A1620" s="1" t="s">
        <v>2111</v>
      </c>
      <c r="B1620" s="2" cm="1">
        <f t="array" ref="B1620:D1620">DATEVALUE(VLOOKUP(A1620,Raw_Data!A1619:D3619,{2,3,4},0))</f>
        <v>45638</v>
      </c>
      <c r="C1620" s="2">
        <v>45641</v>
      </c>
      <c r="D1620" s="2">
        <v>45643</v>
      </c>
      <c r="E1620" s="1" t="s">
        <v>2526</v>
      </c>
      <c r="F1620" s="1" t="s">
        <v>69</v>
      </c>
      <c r="G1620" s="1" t="s">
        <v>70</v>
      </c>
      <c r="H1620" s="1" t="s">
        <v>27</v>
      </c>
      <c r="I1620" s="1" t="s">
        <v>28</v>
      </c>
      <c r="J1620" s="1">
        <v>0</v>
      </c>
      <c r="K1620" s="1">
        <v>0</v>
      </c>
      <c r="L1620" s="1">
        <f t="shared" si="227"/>
        <v>0</v>
      </c>
      <c r="M1620" s="1" t="s">
        <v>29</v>
      </c>
      <c r="N1620" s="1" t="s">
        <v>30</v>
      </c>
      <c r="O1620" s="1" t="s">
        <v>44</v>
      </c>
      <c r="P1620" s="1" t="s">
        <v>58</v>
      </c>
      <c r="Q1620" s="1" t="s">
        <v>33</v>
      </c>
      <c r="R1620" s="1" t="s">
        <v>46</v>
      </c>
      <c r="S1620" s="1" t="s">
        <v>254</v>
      </c>
      <c r="T1620" s="1">
        <v>2</v>
      </c>
      <c r="U1620" s="1" t="str">
        <f t="shared" si="225"/>
        <v>Keep</v>
      </c>
      <c r="V1620" s="1" t="str">
        <f t="shared" si="228"/>
        <v>Fix</v>
      </c>
      <c r="W1620" s="1" t="str">
        <f>IF(Raw_Data!K1620=0,"Missing","Valid")</f>
        <v>Missing</v>
      </c>
      <c r="X1620" s="3" t="str">
        <f t="shared" si="229"/>
        <v>OK</v>
      </c>
      <c r="Y1620" s="1" t="str">
        <f t="shared" si="230"/>
        <v>Fix</v>
      </c>
      <c r="Z1620" s="1" t="str">
        <f t="shared" si="231"/>
        <v>Ok</v>
      </c>
      <c r="AA1620" s="1">
        <f t="shared" si="226"/>
        <v>0</v>
      </c>
      <c r="AB1620" s="1" t="str">
        <f t="shared" si="232"/>
        <v>ok</v>
      </c>
      <c r="AC1620" s="1" t="str">
        <f t="shared" si="233"/>
        <v>Damaged</v>
      </c>
    </row>
    <row r="1621" spans="1:29" x14ac:dyDescent="0.45">
      <c r="A1621" s="1" t="s">
        <v>2112</v>
      </c>
      <c r="B1621" s="2" cm="1">
        <f t="array" ref="B1621:D1621">DATEVALUE(VLOOKUP(A1621,Raw_Data!A1620:D3620,{2,3,4},0))</f>
        <v>45333</v>
      </c>
      <c r="C1621" s="2">
        <v>45333</v>
      </c>
      <c r="D1621" s="2">
        <v>45334</v>
      </c>
      <c r="E1621" s="1" t="s">
        <v>2555</v>
      </c>
      <c r="F1621" s="1" t="s">
        <v>2606</v>
      </c>
      <c r="G1621" s="1" t="s">
        <v>26</v>
      </c>
      <c r="H1621" s="1" t="s">
        <v>71</v>
      </c>
      <c r="I1621" s="1" t="s">
        <v>92</v>
      </c>
      <c r="J1621" s="1">
        <v>1</v>
      </c>
      <c r="K1621" s="1">
        <v>0</v>
      </c>
      <c r="L1621" s="1">
        <f t="shared" si="227"/>
        <v>0</v>
      </c>
      <c r="M1621" s="1" t="s">
        <v>2619</v>
      </c>
      <c r="N1621" s="1" t="s">
        <v>30</v>
      </c>
      <c r="O1621" s="1" t="s">
        <v>31</v>
      </c>
      <c r="P1621" s="1" t="s">
        <v>32</v>
      </c>
      <c r="Q1621" s="1" t="s">
        <v>33</v>
      </c>
      <c r="R1621" s="1" t="s">
        <v>2620</v>
      </c>
      <c r="S1621" s="1" t="s">
        <v>2620</v>
      </c>
      <c r="T1621" s="1">
        <v>1</v>
      </c>
      <c r="U1621" s="1" t="str">
        <f t="shared" si="225"/>
        <v>Keep</v>
      </c>
      <c r="V1621" s="1" t="str">
        <f t="shared" si="228"/>
        <v>Ok</v>
      </c>
      <c r="W1621" s="1" t="str">
        <f>IF(Raw_Data!K1621=0,"Missing","Valid")</f>
        <v>Missing</v>
      </c>
      <c r="X1621" s="3" t="str">
        <f t="shared" si="229"/>
        <v>OK</v>
      </c>
      <c r="Y1621" s="1" t="str">
        <f t="shared" si="230"/>
        <v>Fix</v>
      </c>
      <c r="Z1621" s="1" t="str">
        <f t="shared" si="231"/>
        <v>Ok</v>
      </c>
      <c r="AA1621" s="1">
        <f t="shared" si="226"/>
        <v>0</v>
      </c>
      <c r="AB1621" s="1" t="str">
        <f t="shared" si="232"/>
        <v>ok</v>
      </c>
      <c r="AC1621" s="1" t="str">
        <f t="shared" si="233"/>
        <v>Not Returned</v>
      </c>
    </row>
    <row r="1622" spans="1:29" x14ac:dyDescent="0.45">
      <c r="A1622" s="1" t="s">
        <v>2113</v>
      </c>
      <c r="B1622" s="2" cm="1">
        <f t="array" ref="B1622:D1622">DATEVALUE(VLOOKUP(A1622,Raw_Data!A1621:D3621,{2,3,4},0))</f>
        <v>45606</v>
      </c>
      <c r="C1622" s="2">
        <v>45604</v>
      </c>
      <c r="D1622" s="2">
        <v>45604</v>
      </c>
      <c r="E1622" s="1" t="s">
        <v>2582</v>
      </c>
      <c r="F1622" s="1" t="s">
        <v>69</v>
      </c>
      <c r="G1622" s="1" t="s">
        <v>70</v>
      </c>
      <c r="H1622" s="1" t="s">
        <v>27</v>
      </c>
      <c r="I1622" s="1" t="s">
        <v>55</v>
      </c>
      <c r="J1622" s="1">
        <v>2</v>
      </c>
      <c r="K1622" s="1">
        <v>2000</v>
      </c>
      <c r="L1622" s="1">
        <f t="shared" si="227"/>
        <v>4000</v>
      </c>
      <c r="M1622" s="1" t="s">
        <v>56</v>
      </c>
      <c r="N1622" s="1" t="s">
        <v>57</v>
      </c>
      <c r="O1622" s="1" t="s">
        <v>44</v>
      </c>
      <c r="P1622" s="1" t="s">
        <v>85</v>
      </c>
      <c r="Q1622" s="1" t="s">
        <v>45</v>
      </c>
      <c r="R1622" s="1" t="s">
        <v>2620</v>
      </c>
      <c r="S1622" s="1" t="s">
        <v>2620</v>
      </c>
      <c r="T1622" s="1">
        <v>0</v>
      </c>
      <c r="U1622" s="1" t="str">
        <f t="shared" si="225"/>
        <v>Keep</v>
      </c>
      <c r="V1622" s="1" t="str">
        <f t="shared" si="228"/>
        <v>Ok</v>
      </c>
      <c r="W1622" s="1" t="str">
        <f>IF(Raw_Data!K1622=0,"Missing","Valid")</f>
        <v>Valid</v>
      </c>
      <c r="X1622" s="3" t="str">
        <f t="shared" si="229"/>
        <v>Dispatch Error</v>
      </c>
      <c r="Y1622" s="1" t="str">
        <f t="shared" si="230"/>
        <v>Ok</v>
      </c>
      <c r="Z1622" s="1" t="str">
        <f t="shared" si="231"/>
        <v>Ok</v>
      </c>
      <c r="AA1622" s="1">
        <f t="shared" si="226"/>
        <v>4000</v>
      </c>
      <c r="AB1622" s="1" t="str">
        <f t="shared" si="232"/>
        <v>ok</v>
      </c>
      <c r="AC1622" s="1" t="str">
        <f t="shared" si="233"/>
        <v>Not Returned</v>
      </c>
    </row>
    <row r="1623" spans="1:29" x14ac:dyDescent="0.45">
      <c r="A1623" s="1" t="s">
        <v>2114</v>
      </c>
      <c r="B1623" s="2" cm="1">
        <f t="array" ref="B1623:D1623">DATEVALUE(VLOOKUP(A1623,Raw_Data!A1622:D3622,{2,3,4},0))</f>
        <v>45570</v>
      </c>
      <c r="C1623" s="2">
        <v>45568</v>
      </c>
      <c r="D1623" s="2">
        <v>45567</v>
      </c>
      <c r="E1623" s="1" t="s">
        <v>2544</v>
      </c>
      <c r="F1623" s="1" t="s">
        <v>69</v>
      </c>
      <c r="G1623" s="1" t="s">
        <v>70</v>
      </c>
      <c r="H1623" s="1" t="s">
        <v>27</v>
      </c>
      <c r="I1623" s="1" t="s">
        <v>84</v>
      </c>
      <c r="J1623" s="1">
        <v>2</v>
      </c>
      <c r="K1623" s="1">
        <v>0</v>
      </c>
      <c r="L1623" s="1">
        <f t="shared" si="227"/>
        <v>0</v>
      </c>
      <c r="M1623" s="1" t="s">
        <v>29</v>
      </c>
      <c r="N1623" s="1" t="s">
        <v>93</v>
      </c>
      <c r="O1623" s="1" t="s">
        <v>31</v>
      </c>
      <c r="P1623" s="1" t="s">
        <v>32</v>
      </c>
      <c r="Q1623" s="1" t="s">
        <v>45</v>
      </c>
      <c r="R1623" s="1" t="s">
        <v>2620</v>
      </c>
      <c r="S1623" s="1" t="s">
        <v>2620</v>
      </c>
      <c r="T1623" s="1">
        <v>-1</v>
      </c>
      <c r="U1623" s="1" t="str">
        <f t="shared" si="225"/>
        <v>Keep</v>
      </c>
      <c r="V1623" s="1" t="str">
        <f t="shared" si="228"/>
        <v>Ok</v>
      </c>
      <c r="W1623" s="1" t="str">
        <f>IF(Raw_Data!K1623=0,"Missing","Valid")</f>
        <v>Missing</v>
      </c>
      <c r="X1623" s="3" t="str">
        <f t="shared" si="229"/>
        <v>Dispatch Error</v>
      </c>
      <c r="Y1623" s="1" t="str">
        <f t="shared" si="230"/>
        <v>Fix</v>
      </c>
      <c r="Z1623" s="1" t="str">
        <f t="shared" si="231"/>
        <v>Ok</v>
      </c>
      <c r="AA1623" s="1">
        <f t="shared" si="226"/>
        <v>0</v>
      </c>
      <c r="AB1623" s="1" t="str">
        <f t="shared" si="232"/>
        <v>ok</v>
      </c>
      <c r="AC1623" s="1" t="str">
        <f t="shared" si="233"/>
        <v>Not Returned</v>
      </c>
    </row>
    <row r="1624" spans="1:29" x14ac:dyDescent="0.45">
      <c r="A1624" s="1" t="s">
        <v>2115</v>
      </c>
      <c r="B1624" s="2" cm="1">
        <f t="array" ref="B1624:D1624">DATEVALUE(VLOOKUP(A1624,Raw_Data!A1623:D3623,{2,3,4},0))</f>
        <v>45486</v>
      </c>
      <c r="C1624" s="2">
        <v>45488</v>
      </c>
      <c r="D1624" s="2">
        <v>45492</v>
      </c>
      <c r="E1624" s="1" t="s">
        <v>2591</v>
      </c>
      <c r="F1624" s="1" t="s">
        <v>2606</v>
      </c>
      <c r="G1624" s="1" t="s">
        <v>26</v>
      </c>
      <c r="H1624" s="1" t="s">
        <v>27</v>
      </c>
      <c r="I1624" s="1" t="s">
        <v>28</v>
      </c>
      <c r="J1624" s="1">
        <v>2</v>
      </c>
      <c r="K1624" s="1">
        <v>1000</v>
      </c>
      <c r="L1624" s="1">
        <f t="shared" si="227"/>
        <v>2000</v>
      </c>
      <c r="M1624" s="1" t="s">
        <v>63</v>
      </c>
      <c r="N1624" s="1" t="s">
        <v>57</v>
      </c>
      <c r="O1624" s="1" t="s">
        <v>31</v>
      </c>
      <c r="P1624" s="1" t="s">
        <v>32</v>
      </c>
      <c r="Q1624" s="1" t="s">
        <v>45</v>
      </c>
      <c r="R1624" s="1" t="s">
        <v>2620</v>
      </c>
      <c r="S1624" s="1" t="s">
        <v>2620</v>
      </c>
      <c r="T1624" s="1">
        <v>4</v>
      </c>
      <c r="U1624" s="1" t="str">
        <f t="shared" si="225"/>
        <v>Keep</v>
      </c>
      <c r="V1624" s="1" t="str">
        <f t="shared" si="228"/>
        <v>Ok</v>
      </c>
      <c r="W1624" s="1" t="str">
        <f>IF(Raw_Data!K1624=0,"Missing","Valid")</f>
        <v>Valid</v>
      </c>
      <c r="X1624" s="3" t="str">
        <f t="shared" si="229"/>
        <v>OK</v>
      </c>
      <c r="Y1624" s="1" t="str">
        <f t="shared" si="230"/>
        <v>Ok</v>
      </c>
      <c r="Z1624" s="1" t="str">
        <f t="shared" si="231"/>
        <v>Ok</v>
      </c>
      <c r="AA1624" s="1">
        <f t="shared" si="226"/>
        <v>2000</v>
      </c>
      <c r="AB1624" s="1" t="str">
        <f t="shared" si="232"/>
        <v>ok</v>
      </c>
      <c r="AC1624" s="1" t="str">
        <f t="shared" si="233"/>
        <v>Not Returned</v>
      </c>
    </row>
    <row r="1625" spans="1:29" x14ac:dyDescent="0.45">
      <c r="A1625" s="1" t="s">
        <v>2116</v>
      </c>
      <c r="B1625" s="2" cm="1">
        <f t="array" ref="B1625:D1625">DATEVALUE(VLOOKUP(A1625,Raw_Data!A1624:D3624,{2,3,4},0))</f>
        <v>45584</v>
      </c>
      <c r="C1625" s="2">
        <v>45583</v>
      </c>
      <c r="D1625" s="2">
        <v>45585</v>
      </c>
      <c r="E1625" s="1" t="s">
        <v>2604</v>
      </c>
      <c r="F1625" s="1" t="s">
        <v>168</v>
      </c>
      <c r="G1625" s="1" t="s">
        <v>41</v>
      </c>
      <c r="H1625" s="1" t="s">
        <v>27</v>
      </c>
      <c r="I1625" s="1" t="s">
        <v>28</v>
      </c>
      <c r="J1625" s="1">
        <v>1</v>
      </c>
      <c r="K1625" s="1">
        <v>100</v>
      </c>
      <c r="L1625" s="1">
        <f t="shared" si="227"/>
        <v>100</v>
      </c>
      <c r="M1625" s="1" t="s">
        <v>56</v>
      </c>
      <c r="N1625" s="1" t="s">
        <v>57</v>
      </c>
      <c r="O1625" s="1" t="s">
        <v>44</v>
      </c>
      <c r="P1625" s="1" t="s">
        <v>58</v>
      </c>
      <c r="Q1625" s="1" t="s">
        <v>33</v>
      </c>
      <c r="R1625" s="1" t="s">
        <v>2620</v>
      </c>
      <c r="S1625" s="1" t="s">
        <v>2620</v>
      </c>
      <c r="T1625" s="1">
        <v>2</v>
      </c>
      <c r="U1625" s="1" t="str">
        <f t="shared" si="225"/>
        <v>Keep</v>
      </c>
      <c r="V1625" s="1" t="str">
        <f t="shared" si="228"/>
        <v>Ok</v>
      </c>
      <c r="W1625" s="1" t="str">
        <f>IF(Raw_Data!K1625=0,"Missing","Valid")</f>
        <v>Valid</v>
      </c>
      <c r="X1625" s="3" t="str">
        <f t="shared" si="229"/>
        <v>Dispatch Error</v>
      </c>
      <c r="Y1625" s="1" t="str">
        <f t="shared" si="230"/>
        <v>Ok</v>
      </c>
      <c r="Z1625" s="1" t="str">
        <f t="shared" si="231"/>
        <v>Ok</v>
      </c>
      <c r="AA1625" s="1">
        <f t="shared" si="226"/>
        <v>100</v>
      </c>
      <c r="AB1625" s="1" t="str">
        <f t="shared" si="232"/>
        <v>ok</v>
      </c>
      <c r="AC1625" s="1" t="str">
        <f t="shared" si="233"/>
        <v>Not Returned</v>
      </c>
    </row>
    <row r="1626" spans="1:29" x14ac:dyDescent="0.45">
      <c r="A1626" s="1" t="s">
        <v>2117</v>
      </c>
      <c r="B1626" s="2" cm="1">
        <f t="array" ref="B1626:D1626">DATEVALUE(VLOOKUP(A1626,Raw_Data!A1625:D3625,{2,3,4},0))</f>
        <v>45615</v>
      </c>
      <c r="C1626" s="2">
        <v>45616</v>
      </c>
      <c r="D1626" s="2">
        <v>45622</v>
      </c>
      <c r="E1626" s="1" t="s">
        <v>2585</v>
      </c>
      <c r="F1626" s="1" t="s">
        <v>147</v>
      </c>
      <c r="G1626" s="1" t="s">
        <v>147</v>
      </c>
      <c r="H1626" s="1" t="s">
        <v>128</v>
      </c>
      <c r="I1626" s="1" t="s">
        <v>169</v>
      </c>
      <c r="J1626" s="1">
        <v>1</v>
      </c>
      <c r="K1626" s="1">
        <v>1000</v>
      </c>
      <c r="L1626" s="1">
        <f t="shared" si="227"/>
        <v>1000</v>
      </c>
      <c r="M1626" s="1" t="s">
        <v>56</v>
      </c>
      <c r="N1626" s="1" t="s">
        <v>57</v>
      </c>
      <c r="O1626" s="1" t="s">
        <v>64</v>
      </c>
      <c r="P1626" s="1" t="s">
        <v>85</v>
      </c>
      <c r="Q1626" s="1" t="s">
        <v>45</v>
      </c>
      <c r="R1626" s="1" t="s">
        <v>46</v>
      </c>
      <c r="S1626" s="1" t="s">
        <v>254</v>
      </c>
      <c r="T1626" s="1">
        <v>6</v>
      </c>
      <c r="U1626" s="1" t="str">
        <f t="shared" si="225"/>
        <v>Keep</v>
      </c>
      <c r="V1626" s="1" t="str">
        <f t="shared" si="228"/>
        <v>Ok</v>
      </c>
      <c r="W1626" s="1" t="str">
        <f>IF(Raw_Data!K1626=0,"Missing","Valid")</f>
        <v>Valid</v>
      </c>
      <c r="X1626" s="3" t="str">
        <f t="shared" si="229"/>
        <v>OK</v>
      </c>
      <c r="Y1626" s="1" t="str">
        <f t="shared" si="230"/>
        <v>Ok</v>
      </c>
      <c r="Z1626" s="1" t="str">
        <f t="shared" si="231"/>
        <v>Ok</v>
      </c>
      <c r="AA1626" s="1">
        <f t="shared" si="226"/>
        <v>1000</v>
      </c>
      <c r="AB1626" s="1" t="str">
        <f t="shared" si="232"/>
        <v>ok</v>
      </c>
      <c r="AC1626" s="1" t="str">
        <f t="shared" si="233"/>
        <v>Damaged</v>
      </c>
    </row>
    <row r="1627" spans="1:29" x14ac:dyDescent="0.45">
      <c r="A1627" s="1" t="s">
        <v>2118</v>
      </c>
      <c r="B1627" s="2" cm="1">
        <f t="array" ref="B1627:D1627">DATEVALUE(VLOOKUP(A1627,Raw_Data!A1626:D3626,{2,3,4},0))</f>
        <v>45562</v>
      </c>
      <c r="C1627" s="2">
        <v>45562</v>
      </c>
      <c r="D1627" s="2">
        <v>45567</v>
      </c>
      <c r="E1627" s="1" t="s">
        <v>2542</v>
      </c>
      <c r="F1627" s="1" t="s">
        <v>147</v>
      </c>
      <c r="G1627" s="1" t="s">
        <v>147</v>
      </c>
      <c r="H1627" s="1" t="s">
        <v>71</v>
      </c>
      <c r="I1627" s="1" t="s">
        <v>117</v>
      </c>
      <c r="J1627" s="1">
        <v>3</v>
      </c>
      <c r="K1627" s="1">
        <v>1000</v>
      </c>
      <c r="L1627" s="1">
        <f t="shared" si="227"/>
        <v>3000</v>
      </c>
      <c r="M1627" s="1" t="s">
        <v>63</v>
      </c>
      <c r="N1627" s="1" t="s">
        <v>57</v>
      </c>
      <c r="O1627" s="1" t="s">
        <v>44</v>
      </c>
      <c r="P1627" s="1" t="s">
        <v>85</v>
      </c>
      <c r="Q1627" s="1" t="s">
        <v>33</v>
      </c>
      <c r="R1627" s="1" t="s">
        <v>46</v>
      </c>
      <c r="S1627" s="1" t="s">
        <v>47</v>
      </c>
      <c r="T1627" s="1">
        <v>5</v>
      </c>
      <c r="U1627" s="1" t="str">
        <f t="shared" si="225"/>
        <v>Keep</v>
      </c>
      <c r="V1627" s="1" t="str">
        <f t="shared" si="228"/>
        <v>Ok</v>
      </c>
      <c r="W1627" s="1" t="str">
        <f>IF(Raw_Data!K1627=0,"Missing","Valid")</f>
        <v>Valid</v>
      </c>
      <c r="X1627" s="3" t="str">
        <f t="shared" si="229"/>
        <v>OK</v>
      </c>
      <c r="Y1627" s="1" t="str">
        <f t="shared" si="230"/>
        <v>Ok</v>
      </c>
      <c r="Z1627" s="1" t="str">
        <f t="shared" si="231"/>
        <v>Ok</v>
      </c>
      <c r="AA1627" s="1">
        <f t="shared" si="226"/>
        <v>3000</v>
      </c>
      <c r="AB1627" s="1" t="str">
        <f t="shared" si="232"/>
        <v>ok</v>
      </c>
      <c r="AC1627" s="1" t="str">
        <f t="shared" si="233"/>
        <v>Late Delivery</v>
      </c>
    </row>
    <row r="1628" spans="1:29" x14ac:dyDescent="0.45">
      <c r="A1628" s="1" t="s">
        <v>2119</v>
      </c>
      <c r="B1628" s="2" cm="1">
        <f t="array" ref="B1628:D1628">DATEVALUE(VLOOKUP(A1628,Raw_Data!A1627:D3627,{2,3,4},0))</f>
        <v>45430</v>
      </c>
      <c r="C1628" s="2">
        <v>45429</v>
      </c>
      <c r="D1628" s="2">
        <v>45430</v>
      </c>
      <c r="E1628" s="1" t="s">
        <v>2586</v>
      </c>
      <c r="F1628" s="1" t="s">
        <v>69</v>
      </c>
      <c r="G1628" s="1" t="s">
        <v>70</v>
      </c>
      <c r="H1628" s="1" t="s">
        <v>128</v>
      </c>
      <c r="I1628" s="1" t="s">
        <v>129</v>
      </c>
      <c r="J1628" s="1">
        <v>1</v>
      </c>
      <c r="K1628" s="1">
        <v>1000</v>
      </c>
      <c r="L1628" s="1">
        <f t="shared" si="227"/>
        <v>1000</v>
      </c>
      <c r="M1628" s="1" t="s">
        <v>2619</v>
      </c>
      <c r="N1628" s="1" t="s">
        <v>57</v>
      </c>
      <c r="O1628" s="1" t="s">
        <v>79</v>
      </c>
      <c r="P1628" s="1" t="s">
        <v>58</v>
      </c>
      <c r="Q1628" s="1" t="s">
        <v>33</v>
      </c>
      <c r="R1628" s="1" t="s">
        <v>46</v>
      </c>
      <c r="S1628" s="1" t="s">
        <v>47</v>
      </c>
      <c r="T1628" s="1">
        <v>1</v>
      </c>
      <c r="U1628" s="1" t="str">
        <f t="shared" si="225"/>
        <v>Keep</v>
      </c>
      <c r="V1628" s="1" t="str">
        <f t="shared" si="228"/>
        <v>Ok</v>
      </c>
      <c r="W1628" s="1" t="str">
        <f>IF(Raw_Data!K1628=0,"Missing","Valid")</f>
        <v>Valid</v>
      </c>
      <c r="X1628" s="3" t="str">
        <f t="shared" si="229"/>
        <v>Dispatch Error</v>
      </c>
      <c r="Y1628" s="1" t="str">
        <f t="shared" si="230"/>
        <v>Ok</v>
      </c>
      <c r="Z1628" s="1" t="str">
        <f t="shared" si="231"/>
        <v>Ok</v>
      </c>
      <c r="AA1628" s="1">
        <f t="shared" si="226"/>
        <v>1000</v>
      </c>
      <c r="AB1628" s="1" t="str">
        <f t="shared" si="232"/>
        <v>ok</v>
      </c>
      <c r="AC1628" s="1" t="str">
        <f t="shared" si="233"/>
        <v>Late Delivery</v>
      </c>
    </row>
    <row r="1629" spans="1:29" x14ac:dyDescent="0.45">
      <c r="A1629" s="1" t="s">
        <v>2120</v>
      </c>
      <c r="B1629" s="2" cm="1">
        <f t="array" ref="B1629:D1629">DATEVALUE(VLOOKUP(A1629,Raw_Data!A1628:D3628,{2,3,4},0))</f>
        <v>45306</v>
      </c>
      <c r="C1629" s="2">
        <v>45308</v>
      </c>
      <c r="D1629" s="2">
        <v>45314</v>
      </c>
      <c r="E1629" s="1" t="s">
        <v>2601</v>
      </c>
      <c r="F1629" s="1" t="s">
        <v>168</v>
      </c>
      <c r="G1629" s="1" t="s">
        <v>41</v>
      </c>
      <c r="H1629" s="1" t="s">
        <v>27</v>
      </c>
      <c r="I1629" s="1" t="s">
        <v>28</v>
      </c>
      <c r="J1629" s="1">
        <v>3</v>
      </c>
      <c r="K1629" s="1">
        <v>100</v>
      </c>
      <c r="L1629" s="1">
        <f t="shared" si="227"/>
        <v>300</v>
      </c>
      <c r="M1629" s="1" t="s">
        <v>29</v>
      </c>
      <c r="N1629" s="1" t="s">
        <v>93</v>
      </c>
      <c r="O1629" s="1" t="s">
        <v>31</v>
      </c>
      <c r="P1629" s="1" t="s">
        <v>58</v>
      </c>
      <c r="Q1629" s="1" t="s">
        <v>45</v>
      </c>
      <c r="R1629" s="1" t="s">
        <v>2620</v>
      </c>
      <c r="S1629" s="1" t="s">
        <v>2620</v>
      </c>
      <c r="T1629" s="1">
        <v>6</v>
      </c>
      <c r="U1629" s="1" t="str">
        <f t="shared" si="225"/>
        <v>Keep</v>
      </c>
      <c r="V1629" s="1" t="str">
        <f t="shared" si="228"/>
        <v>Ok</v>
      </c>
      <c r="W1629" s="1" t="str">
        <f>IF(Raw_Data!K1629=0,"Missing","Valid")</f>
        <v>Valid</v>
      </c>
      <c r="X1629" s="3" t="str">
        <f t="shared" si="229"/>
        <v>OK</v>
      </c>
      <c r="Y1629" s="1" t="str">
        <f t="shared" si="230"/>
        <v>Ok</v>
      </c>
      <c r="Z1629" s="1" t="str">
        <f t="shared" si="231"/>
        <v>Ok</v>
      </c>
      <c r="AA1629" s="1">
        <f t="shared" si="226"/>
        <v>300</v>
      </c>
      <c r="AB1629" s="1" t="str">
        <f t="shared" si="232"/>
        <v>ok</v>
      </c>
      <c r="AC1629" s="1" t="str">
        <f t="shared" si="233"/>
        <v>Not Returned</v>
      </c>
    </row>
    <row r="1630" spans="1:29" x14ac:dyDescent="0.45">
      <c r="A1630" s="1" t="s">
        <v>2121</v>
      </c>
      <c r="B1630" s="2" cm="1">
        <f t="array" ref="B1630:D1630">DATEVALUE(VLOOKUP(A1630,Raw_Data!A1629:D3629,{2,3,4},0))</f>
        <v>45492</v>
      </c>
      <c r="C1630" s="2">
        <v>45490</v>
      </c>
      <c r="D1630" s="2">
        <v>45489</v>
      </c>
      <c r="E1630" s="1" t="s">
        <v>2549</v>
      </c>
      <c r="F1630" s="1" t="s">
        <v>2607</v>
      </c>
      <c r="G1630" s="1" t="s">
        <v>41</v>
      </c>
      <c r="H1630" s="1" t="s">
        <v>71</v>
      </c>
      <c r="I1630" s="1" t="s">
        <v>117</v>
      </c>
      <c r="J1630" s="1">
        <v>2</v>
      </c>
      <c r="K1630" s="1">
        <v>100</v>
      </c>
      <c r="L1630" s="1">
        <f t="shared" si="227"/>
        <v>200</v>
      </c>
      <c r="M1630" s="1" t="s">
        <v>2619</v>
      </c>
      <c r="N1630" s="1" t="s">
        <v>93</v>
      </c>
      <c r="O1630" s="1" t="s">
        <v>44</v>
      </c>
      <c r="P1630" s="1" t="s">
        <v>32</v>
      </c>
      <c r="Q1630" s="1" t="s">
        <v>45</v>
      </c>
      <c r="R1630" s="1" t="s">
        <v>2620</v>
      </c>
      <c r="S1630" s="1" t="s">
        <v>2620</v>
      </c>
      <c r="T1630" s="1">
        <v>-1</v>
      </c>
      <c r="U1630" s="1" t="str">
        <f t="shared" si="225"/>
        <v>Keep</v>
      </c>
      <c r="V1630" s="1" t="str">
        <f t="shared" si="228"/>
        <v>Ok</v>
      </c>
      <c r="W1630" s="1" t="str">
        <f>IF(Raw_Data!K1630=0,"Missing","Valid")</f>
        <v>Valid</v>
      </c>
      <c r="X1630" s="3" t="str">
        <f t="shared" si="229"/>
        <v>Dispatch Error</v>
      </c>
      <c r="Y1630" s="1" t="str">
        <f t="shared" si="230"/>
        <v>Ok</v>
      </c>
      <c r="Z1630" s="1" t="str">
        <f t="shared" si="231"/>
        <v>Ok</v>
      </c>
      <c r="AA1630" s="1">
        <f t="shared" si="226"/>
        <v>200</v>
      </c>
      <c r="AB1630" s="1" t="str">
        <f t="shared" si="232"/>
        <v>ok</v>
      </c>
      <c r="AC1630" s="1" t="str">
        <f t="shared" si="233"/>
        <v>Not Returned</v>
      </c>
    </row>
    <row r="1631" spans="1:29" x14ac:dyDescent="0.45">
      <c r="A1631" s="1" t="s">
        <v>2122</v>
      </c>
      <c r="B1631" s="2" cm="1">
        <f t="array" ref="B1631:D1631">DATEVALUE(VLOOKUP(A1631,Raw_Data!A1630:D3630,{2,3,4},0))</f>
        <v>45526</v>
      </c>
      <c r="C1631" s="2">
        <v>45525</v>
      </c>
      <c r="D1631" s="2">
        <v>45527</v>
      </c>
      <c r="E1631" s="1" t="s">
        <v>2585</v>
      </c>
      <c r="F1631" s="1" t="s">
        <v>69</v>
      </c>
      <c r="G1631" s="1" t="s">
        <v>70</v>
      </c>
      <c r="H1631" s="1" t="s">
        <v>27</v>
      </c>
      <c r="I1631" s="1" t="s">
        <v>55</v>
      </c>
      <c r="J1631" s="1">
        <v>0</v>
      </c>
      <c r="K1631" s="1">
        <v>500</v>
      </c>
      <c r="L1631" s="1">
        <f t="shared" si="227"/>
        <v>0</v>
      </c>
      <c r="M1631" s="1" t="s">
        <v>56</v>
      </c>
      <c r="N1631" s="1" t="s">
        <v>93</v>
      </c>
      <c r="O1631" s="1" t="s">
        <v>44</v>
      </c>
      <c r="P1631" s="1" t="s">
        <v>32</v>
      </c>
      <c r="Q1631" s="1" t="s">
        <v>45</v>
      </c>
      <c r="R1631" s="1" t="s">
        <v>34</v>
      </c>
      <c r="S1631" s="1" t="s">
        <v>2620</v>
      </c>
      <c r="T1631" s="1">
        <v>2</v>
      </c>
      <c r="U1631" s="1" t="str">
        <f t="shared" si="225"/>
        <v>Keep</v>
      </c>
      <c r="V1631" s="1" t="str">
        <f t="shared" si="228"/>
        <v>Fix</v>
      </c>
      <c r="W1631" s="1" t="str">
        <f>IF(Raw_Data!K1631=0,"Missing","Valid")</f>
        <v>Valid</v>
      </c>
      <c r="X1631" s="3" t="str">
        <f t="shared" si="229"/>
        <v>Dispatch Error</v>
      </c>
      <c r="Y1631" s="1" t="str">
        <f t="shared" si="230"/>
        <v>Ok</v>
      </c>
      <c r="Z1631" s="1" t="str">
        <f t="shared" si="231"/>
        <v>Ok</v>
      </c>
      <c r="AA1631" s="1">
        <f t="shared" si="226"/>
        <v>0</v>
      </c>
      <c r="AB1631" s="1" t="str">
        <f t="shared" si="232"/>
        <v>ok</v>
      </c>
      <c r="AC1631" s="1" t="str">
        <f t="shared" si="233"/>
        <v>Not Returned</v>
      </c>
    </row>
    <row r="1632" spans="1:29" x14ac:dyDescent="0.45">
      <c r="A1632" s="1" t="s">
        <v>2123</v>
      </c>
      <c r="B1632" s="2" cm="1">
        <f t="array" ref="B1632:D1632">DATEVALUE(VLOOKUP(A1632,Raw_Data!A1631:D3631,{2,3,4},0))</f>
        <v>45433</v>
      </c>
      <c r="C1632" s="2">
        <v>45431</v>
      </c>
      <c r="D1632" s="2">
        <v>45433</v>
      </c>
      <c r="E1632" s="1" t="s">
        <v>2560</v>
      </c>
      <c r="F1632" s="1" t="s">
        <v>147</v>
      </c>
      <c r="G1632" s="1" t="s">
        <v>147</v>
      </c>
      <c r="H1632" s="1" t="s">
        <v>42</v>
      </c>
      <c r="I1632" s="1" t="s">
        <v>122</v>
      </c>
      <c r="J1632" s="1">
        <v>0</v>
      </c>
      <c r="K1632" s="1">
        <v>0</v>
      </c>
      <c r="L1632" s="1">
        <f t="shared" si="227"/>
        <v>0</v>
      </c>
      <c r="M1632" s="1" t="s">
        <v>29</v>
      </c>
      <c r="N1632" s="1" t="s">
        <v>57</v>
      </c>
      <c r="O1632" s="1" t="s">
        <v>64</v>
      </c>
      <c r="P1632" s="1" t="s">
        <v>58</v>
      </c>
      <c r="Q1632" s="1" t="s">
        <v>33</v>
      </c>
      <c r="R1632" s="1" t="s">
        <v>34</v>
      </c>
      <c r="S1632" s="1" t="s">
        <v>2620</v>
      </c>
      <c r="T1632" s="1">
        <v>2</v>
      </c>
      <c r="U1632" s="1" t="str">
        <f t="shared" si="225"/>
        <v>Keep</v>
      </c>
      <c r="V1632" s="1" t="str">
        <f t="shared" si="228"/>
        <v>Fix</v>
      </c>
      <c r="W1632" s="1" t="str">
        <f>IF(Raw_Data!K1632=0,"Missing","Valid")</f>
        <v>Missing</v>
      </c>
      <c r="X1632" s="3" t="str">
        <f t="shared" si="229"/>
        <v>Dispatch Error</v>
      </c>
      <c r="Y1632" s="1" t="str">
        <f t="shared" si="230"/>
        <v>Fix</v>
      </c>
      <c r="Z1632" s="1" t="str">
        <f t="shared" si="231"/>
        <v>Ok</v>
      </c>
      <c r="AA1632" s="1">
        <f t="shared" si="226"/>
        <v>0</v>
      </c>
      <c r="AB1632" s="1" t="str">
        <f t="shared" si="232"/>
        <v>ok</v>
      </c>
      <c r="AC1632" s="1" t="str">
        <f t="shared" si="233"/>
        <v>Not Returned</v>
      </c>
    </row>
    <row r="1633" spans="1:29" x14ac:dyDescent="0.45">
      <c r="A1633" s="1" t="s">
        <v>2124</v>
      </c>
      <c r="B1633" s="2" cm="1">
        <f t="array" ref="B1633:D1633">DATEVALUE(VLOOKUP(A1633,Raw_Data!A1632:D3632,{2,3,4},0))</f>
        <v>45402</v>
      </c>
      <c r="C1633" s="2">
        <v>45401</v>
      </c>
      <c r="D1633" s="2">
        <v>45402</v>
      </c>
      <c r="E1633" s="1" t="s">
        <v>2588</v>
      </c>
      <c r="F1633" s="1" t="s">
        <v>147</v>
      </c>
      <c r="G1633" s="1" t="s">
        <v>147</v>
      </c>
      <c r="H1633" s="1" t="s">
        <v>71</v>
      </c>
      <c r="I1633" s="1" t="s">
        <v>72</v>
      </c>
      <c r="J1633" s="1">
        <v>-1</v>
      </c>
      <c r="K1633" s="1">
        <v>0</v>
      </c>
      <c r="L1633" s="1">
        <f t="shared" si="227"/>
        <v>0</v>
      </c>
      <c r="M1633" s="1" t="s">
        <v>29</v>
      </c>
      <c r="N1633" s="1" t="s">
        <v>57</v>
      </c>
      <c r="O1633" s="1" t="s">
        <v>44</v>
      </c>
      <c r="P1633" s="1" t="s">
        <v>58</v>
      </c>
      <c r="Q1633" s="1" t="s">
        <v>33</v>
      </c>
      <c r="R1633" s="1" t="s">
        <v>46</v>
      </c>
      <c r="S1633" s="1" t="s">
        <v>47</v>
      </c>
      <c r="T1633" s="1">
        <v>1</v>
      </c>
      <c r="U1633" s="1" t="str">
        <f t="shared" si="225"/>
        <v>Keep</v>
      </c>
      <c r="V1633" s="1" t="str">
        <f t="shared" si="228"/>
        <v>Fix</v>
      </c>
      <c r="W1633" s="1" t="str">
        <f>IF(Raw_Data!K1633=0,"Missing","Valid")</f>
        <v>Missing</v>
      </c>
      <c r="X1633" s="3" t="str">
        <f t="shared" si="229"/>
        <v>Dispatch Error</v>
      </c>
      <c r="Y1633" s="1" t="str">
        <f t="shared" si="230"/>
        <v>Fix</v>
      </c>
      <c r="Z1633" s="1" t="str">
        <f t="shared" si="231"/>
        <v>Ok</v>
      </c>
      <c r="AA1633" s="1">
        <f t="shared" si="226"/>
        <v>0</v>
      </c>
      <c r="AB1633" s="1" t="str">
        <f t="shared" si="232"/>
        <v>ok</v>
      </c>
      <c r="AC1633" s="1" t="str">
        <f t="shared" si="233"/>
        <v>Late Delivery</v>
      </c>
    </row>
    <row r="1634" spans="1:29" x14ac:dyDescent="0.45">
      <c r="A1634" s="1" t="s">
        <v>2125</v>
      </c>
      <c r="B1634" s="2" cm="1">
        <f t="array" ref="B1634:D1634">DATEVALUE(VLOOKUP(A1634,Raw_Data!A1633:D3633,{2,3,4},0))</f>
        <v>45348</v>
      </c>
      <c r="C1634" s="2">
        <v>45350</v>
      </c>
      <c r="D1634" s="2">
        <v>45356</v>
      </c>
      <c r="E1634" s="1" t="s">
        <v>2571</v>
      </c>
      <c r="F1634" s="1" t="s">
        <v>2607</v>
      </c>
      <c r="G1634" s="1" t="s">
        <v>41</v>
      </c>
      <c r="H1634" s="1" t="s">
        <v>42</v>
      </c>
      <c r="I1634" s="1" t="s">
        <v>122</v>
      </c>
      <c r="J1634" s="1">
        <v>3</v>
      </c>
      <c r="K1634" s="1">
        <v>500</v>
      </c>
      <c r="L1634" s="1">
        <f t="shared" si="227"/>
        <v>1500</v>
      </c>
      <c r="M1634" s="1" t="s">
        <v>63</v>
      </c>
      <c r="N1634" s="1" t="s">
        <v>57</v>
      </c>
      <c r="O1634" s="1" t="s">
        <v>79</v>
      </c>
      <c r="P1634" s="1" t="s">
        <v>32</v>
      </c>
      <c r="Q1634" s="1" t="s">
        <v>45</v>
      </c>
      <c r="R1634" s="1" t="s">
        <v>34</v>
      </c>
      <c r="S1634" s="1" t="s">
        <v>2620</v>
      </c>
      <c r="T1634" s="1">
        <v>6</v>
      </c>
      <c r="U1634" s="1" t="str">
        <f t="shared" si="225"/>
        <v>Keep</v>
      </c>
      <c r="V1634" s="1" t="str">
        <f t="shared" si="228"/>
        <v>Ok</v>
      </c>
      <c r="W1634" s="1" t="str">
        <f>IF(Raw_Data!K1634=0,"Missing","Valid")</f>
        <v>Valid</v>
      </c>
      <c r="X1634" s="3" t="str">
        <f t="shared" si="229"/>
        <v>OK</v>
      </c>
      <c r="Y1634" s="1" t="str">
        <f t="shared" si="230"/>
        <v>Ok</v>
      </c>
      <c r="Z1634" s="1" t="str">
        <f t="shared" si="231"/>
        <v>Ok</v>
      </c>
      <c r="AA1634" s="1">
        <f t="shared" si="226"/>
        <v>1500</v>
      </c>
      <c r="AB1634" s="1" t="str">
        <f t="shared" si="232"/>
        <v>ok</v>
      </c>
      <c r="AC1634" s="1" t="str">
        <f t="shared" si="233"/>
        <v>Not Returned</v>
      </c>
    </row>
    <row r="1635" spans="1:29" x14ac:dyDescent="0.45">
      <c r="A1635" s="1" t="s">
        <v>2126</v>
      </c>
      <c r="B1635" s="2" cm="1">
        <f t="array" ref="B1635:D1635">DATEVALUE(VLOOKUP(A1635,Raw_Data!A1634:D3634,{2,3,4},0))</f>
        <v>45493</v>
      </c>
      <c r="C1635" s="2">
        <v>45492</v>
      </c>
      <c r="D1635" s="2">
        <v>45493</v>
      </c>
      <c r="E1635" s="1" t="s">
        <v>2604</v>
      </c>
      <c r="F1635" s="1" t="s">
        <v>2608</v>
      </c>
      <c r="G1635" s="1" t="s">
        <v>41</v>
      </c>
      <c r="H1635" s="1" t="s">
        <v>128</v>
      </c>
      <c r="I1635" s="1" t="s">
        <v>169</v>
      </c>
      <c r="J1635" s="1">
        <v>-1</v>
      </c>
      <c r="K1635" s="1">
        <v>500</v>
      </c>
      <c r="L1635" s="1">
        <f t="shared" si="227"/>
        <v>-500</v>
      </c>
      <c r="M1635" s="1" t="s">
        <v>2619</v>
      </c>
      <c r="N1635" s="1" t="s">
        <v>57</v>
      </c>
      <c r="O1635" s="1" t="s">
        <v>64</v>
      </c>
      <c r="P1635" s="1" t="s">
        <v>85</v>
      </c>
      <c r="Q1635" s="1" t="s">
        <v>33</v>
      </c>
      <c r="R1635" s="1" t="s">
        <v>34</v>
      </c>
      <c r="S1635" s="1" t="s">
        <v>2620</v>
      </c>
      <c r="T1635" s="1">
        <v>1</v>
      </c>
      <c r="U1635" s="1" t="str">
        <f t="shared" si="225"/>
        <v>Keep</v>
      </c>
      <c r="V1635" s="1" t="str">
        <f t="shared" si="228"/>
        <v>Fix</v>
      </c>
      <c r="W1635" s="1" t="str">
        <f>IF(Raw_Data!K1635=0,"Missing","Valid")</f>
        <v>Valid</v>
      </c>
      <c r="X1635" s="3" t="str">
        <f t="shared" si="229"/>
        <v>Dispatch Error</v>
      </c>
      <c r="Y1635" s="1" t="str">
        <f t="shared" si="230"/>
        <v>Ok</v>
      </c>
      <c r="Z1635" s="1" t="str">
        <f t="shared" si="231"/>
        <v>Ok</v>
      </c>
      <c r="AA1635" s="1">
        <f t="shared" si="226"/>
        <v>-500</v>
      </c>
      <c r="AB1635" s="1" t="str">
        <f t="shared" si="232"/>
        <v>ok</v>
      </c>
      <c r="AC1635" s="1" t="str">
        <f t="shared" si="233"/>
        <v>Not Returned</v>
      </c>
    </row>
    <row r="1636" spans="1:29" x14ac:dyDescent="0.45">
      <c r="A1636" s="1" t="s">
        <v>2127</v>
      </c>
      <c r="B1636" s="2" cm="1">
        <f t="array" ref="B1636:D1636">DATEVALUE(VLOOKUP(A1636,Raw_Data!A1635:D3635,{2,3,4},0))</f>
        <v>45412</v>
      </c>
      <c r="C1636" s="2">
        <v>45413</v>
      </c>
      <c r="D1636" s="2">
        <v>45413</v>
      </c>
      <c r="E1636" s="1" t="s">
        <v>2602</v>
      </c>
      <c r="F1636" s="1" t="s">
        <v>2607</v>
      </c>
      <c r="G1636" s="1" t="s">
        <v>41</v>
      </c>
      <c r="H1636" s="1" t="s">
        <v>42</v>
      </c>
      <c r="I1636" s="1" t="s">
        <v>78</v>
      </c>
      <c r="J1636" s="1">
        <v>1</v>
      </c>
      <c r="K1636" s="1">
        <v>1000</v>
      </c>
      <c r="L1636" s="1">
        <f t="shared" si="227"/>
        <v>1000</v>
      </c>
      <c r="M1636" s="1" t="s">
        <v>63</v>
      </c>
      <c r="N1636" s="1" t="s">
        <v>57</v>
      </c>
      <c r="O1636" s="1" t="s">
        <v>31</v>
      </c>
      <c r="P1636" s="1" t="s">
        <v>85</v>
      </c>
      <c r="Q1636" s="1" t="s">
        <v>33</v>
      </c>
      <c r="R1636" s="1" t="s">
        <v>2620</v>
      </c>
      <c r="S1636" s="1" t="s">
        <v>2620</v>
      </c>
      <c r="T1636" s="1">
        <v>0</v>
      </c>
      <c r="U1636" s="1" t="str">
        <f t="shared" si="225"/>
        <v>Keep</v>
      </c>
      <c r="V1636" s="1" t="str">
        <f t="shared" si="228"/>
        <v>Ok</v>
      </c>
      <c r="W1636" s="1" t="str">
        <f>IF(Raw_Data!K1636=0,"Missing","Valid")</f>
        <v>Valid</v>
      </c>
      <c r="X1636" s="3" t="str">
        <f t="shared" si="229"/>
        <v>OK</v>
      </c>
      <c r="Y1636" s="1" t="str">
        <f t="shared" si="230"/>
        <v>Ok</v>
      </c>
      <c r="Z1636" s="1" t="str">
        <f t="shared" si="231"/>
        <v>Ok</v>
      </c>
      <c r="AA1636" s="1">
        <f t="shared" si="226"/>
        <v>1000</v>
      </c>
      <c r="AB1636" s="1" t="str">
        <f t="shared" si="232"/>
        <v>ok</v>
      </c>
      <c r="AC1636" s="1" t="str">
        <f t="shared" si="233"/>
        <v>Not Returned</v>
      </c>
    </row>
    <row r="1637" spans="1:29" x14ac:dyDescent="0.45">
      <c r="A1637" s="1" t="s">
        <v>2128</v>
      </c>
      <c r="B1637" s="2" cm="1">
        <f t="array" ref="B1637:D1637">DATEVALUE(VLOOKUP(A1637,Raw_Data!A1636:D3636,{2,3,4},0))</f>
        <v>45504</v>
      </c>
      <c r="C1637" s="2">
        <v>45505</v>
      </c>
      <c r="D1637" s="2">
        <v>45512</v>
      </c>
      <c r="E1637" s="1" t="s">
        <v>2558</v>
      </c>
      <c r="F1637" s="1" t="s">
        <v>147</v>
      </c>
      <c r="G1637" s="1" t="s">
        <v>147</v>
      </c>
      <c r="H1637" s="1" t="s">
        <v>42</v>
      </c>
      <c r="I1637" s="1" t="s">
        <v>43</v>
      </c>
      <c r="J1637" s="1">
        <v>1</v>
      </c>
      <c r="K1637" s="1">
        <v>500</v>
      </c>
      <c r="L1637" s="1">
        <f t="shared" si="227"/>
        <v>500</v>
      </c>
      <c r="M1637" s="1" t="s">
        <v>29</v>
      </c>
      <c r="N1637" s="1" t="s">
        <v>93</v>
      </c>
      <c r="O1637" s="1" t="s">
        <v>79</v>
      </c>
      <c r="P1637" s="1" t="s">
        <v>85</v>
      </c>
      <c r="Q1637" s="1" t="s">
        <v>45</v>
      </c>
      <c r="R1637" s="1" t="s">
        <v>34</v>
      </c>
      <c r="S1637" s="1" t="s">
        <v>2620</v>
      </c>
      <c r="T1637" s="1">
        <v>7</v>
      </c>
      <c r="U1637" s="1" t="str">
        <f t="shared" si="225"/>
        <v>Keep</v>
      </c>
      <c r="V1637" s="1" t="str">
        <f t="shared" si="228"/>
        <v>Ok</v>
      </c>
      <c r="W1637" s="1" t="str">
        <f>IF(Raw_Data!K1637=0,"Missing","Valid")</f>
        <v>Valid</v>
      </c>
      <c r="X1637" s="3" t="str">
        <f t="shared" si="229"/>
        <v>OK</v>
      </c>
      <c r="Y1637" s="1" t="str">
        <f t="shared" si="230"/>
        <v>Ok</v>
      </c>
      <c r="Z1637" s="1" t="str">
        <f t="shared" si="231"/>
        <v>Ok</v>
      </c>
      <c r="AA1637" s="1">
        <f t="shared" si="226"/>
        <v>500</v>
      </c>
      <c r="AB1637" s="1" t="str">
        <f t="shared" si="232"/>
        <v>ok</v>
      </c>
      <c r="AC1637" s="1" t="str">
        <f t="shared" si="233"/>
        <v>Not Returned</v>
      </c>
    </row>
    <row r="1638" spans="1:29" x14ac:dyDescent="0.45">
      <c r="A1638" s="1" t="s">
        <v>2129</v>
      </c>
      <c r="B1638" s="2" cm="1">
        <f t="array" ref="B1638:D1638">DATEVALUE(VLOOKUP(A1638,Raw_Data!A1637:D3637,{2,3,4},0))</f>
        <v>45582</v>
      </c>
      <c r="C1638" s="2">
        <v>45585</v>
      </c>
      <c r="D1638" s="2">
        <v>45587</v>
      </c>
      <c r="E1638" s="1" t="s">
        <v>2534</v>
      </c>
      <c r="F1638" s="1" t="s">
        <v>168</v>
      </c>
      <c r="G1638" s="1" t="s">
        <v>41</v>
      </c>
      <c r="H1638" s="1" t="s">
        <v>27</v>
      </c>
      <c r="I1638" s="1" t="s">
        <v>84</v>
      </c>
      <c r="J1638" s="1">
        <v>-1</v>
      </c>
      <c r="K1638" s="1">
        <v>0</v>
      </c>
      <c r="L1638" s="1">
        <f t="shared" si="227"/>
        <v>0</v>
      </c>
      <c r="M1638" s="1" t="s">
        <v>63</v>
      </c>
      <c r="N1638" s="1" t="s">
        <v>57</v>
      </c>
      <c r="O1638" s="1" t="s">
        <v>31</v>
      </c>
      <c r="P1638" s="1" t="s">
        <v>58</v>
      </c>
      <c r="Q1638" s="1" t="s">
        <v>45</v>
      </c>
      <c r="R1638" s="1" t="s">
        <v>2620</v>
      </c>
      <c r="S1638" s="1" t="s">
        <v>2620</v>
      </c>
      <c r="T1638" s="1">
        <v>2</v>
      </c>
      <c r="U1638" s="1" t="str">
        <f t="shared" si="225"/>
        <v>Keep</v>
      </c>
      <c r="V1638" s="1" t="str">
        <f t="shared" si="228"/>
        <v>Fix</v>
      </c>
      <c r="W1638" s="1" t="str">
        <f>IF(Raw_Data!K1638=0,"Missing","Valid")</f>
        <v>Missing</v>
      </c>
      <c r="X1638" s="3" t="str">
        <f t="shared" si="229"/>
        <v>OK</v>
      </c>
      <c r="Y1638" s="1" t="str">
        <f t="shared" si="230"/>
        <v>Fix</v>
      </c>
      <c r="Z1638" s="1" t="str">
        <f t="shared" si="231"/>
        <v>Ok</v>
      </c>
      <c r="AA1638" s="1">
        <f t="shared" si="226"/>
        <v>0</v>
      </c>
      <c r="AB1638" s="1" t="str">
        <f t="shared" si="232"/>
        <v>ok</v>
      </c>
      <c r="AC1638" s="1" t="str">
        <f t="shared" si="233"/>
        <v>Not Returned</v>
      </c>
    </row>
    <row r="1639" spans="1:29" x14ac:dyDescent="0.45">
      <c r="A1639" s="1" t="s">
        <v>2130</v>
      </c>
      <c r="B1639" s="2" cm="1">
        <f t="array" ref="B1639:D1639">DATEVALUE(VLOOKUP(A1639,Raw_Data!A1638:D3638,{2,3,4},0))</f>
        <v>45555</v>
      </c>
      <c r="C1639" s="2">
        <v>45554</v>
      </c>
      <c r="D1639" s="2">
        <v>45561</v>
      </c>
      <c r="E1639" s="1" t="s">
        <v>2526</v>
      </c>
      <c r="F1639" s="1" t="s">
        <v>69</v>
      </c>
      <c r="G1639" s="1" t="s">
        <v>70</v>
      </c>
      <c r="H1639" s="1" t="s">
        <v>128</v>
      </c>
      <c r="I1639" s="1" t="s">
        <v>231</v>
      </c>
      <c r="J1639" s="1">
        <v>0</v>
      </c>
      <c r="K1639" s="1">
        <v>2000</v>
      </c>
      <c r="L1639" s="1">
        <f t="shared" si="227"/>
        <v>0</v>
      </c>
      <c r="M1639" s="1" t="s">
        <v>56</v>
      </c>
      <c r="N1639" s="1" t="s">
        <v>30</v>
      </c>
      <c r="O1639" s="1" t="s">
        <v>31</v>
      </c>
      <c r="P1639" s="1" t="s">
        <v>58</v>
      </c>
      <c r="Q1639" s="1" t="s">
        <v>33</v>
      </c>
      <c r="R1639" s="1" t="s">
        <v>2620</v>
      </c>
      <c r="S1639" s="1" t="s">
        <v>2620</v>
      </c>
      <c r="T1639" s="1">
        <v>7</v>
      </c>
      <c r="U1639" s="1" t="str">
        <f t="shared" si="225"/>
        <v>Keep</v>
      </c>
      <c r="V1639" s="1" t="str">
        <f t="shared" si="228"/>
        <v>Fix</v>
      </c>
      <c r="W1639" s="1" t="str">
        <f>IF(Raw_Data!K1639=0,"Missing","Valid")</f>
        <v>Valid</v>
      </c>
      <c r="X1639" s="3" t="str">
        <f t="shared" si="229"/>
        <v>Dispatch Error</v>
      </c>
      <c r="Y1639" s="1" t="str">
        <f t="shared" si="230"/>
        <v>Ok</v>
      </c>
      <c r="Z1639" s="1" t="str">
        <f t="shared" si="231"/>
        <v>Ok</v>
      </c>
      <c r="AA1639" s="1">
        <f t="shared" si="226"/>
        <v>0</v>
      </c>
      <c r="AB1639" s="1" t="str">
        <f t="shared" si="232"/>
        <v>ok</v>
      </c>
      <c r="AC1639" s="1" t="str">
        <f t="shared" si="233"/>
        <v>Not Returned</v>
      </c>
    </row>
    <row r="1640" spans="1:29" x14ac:dyDescent="0.45">
      <c r="A1640" s="1" t="s">
        <v>2131</v>
      </c>
      <c r="B1640" s="2" cm="1">
        <f t="array" ref="B1640:D1640">DATEVALUE(VLOOKUP(A1640,Raw_Data!A1639:D3639,{2,3,4},0))</f>
        <v>45558</v>
      </c>
      <c r="C1640" s="2">
        <v>45561</v>
      </c>
      <c r="D1640" s="2">
        <v>45562</v>
      </c>
      <c r="E1640" s="1" t="s">
        <v>2542</v>
      </c>
      <c r="F1640" s="1" t="s">
        <v>53</v>
      </c>
      <c r="G1640" s="1" t="s">
        <v>54</v>
      </c>
      <c r="H1640" s="1" t="s">
        <v>27</v>
      </c>
      <c r="I1640" s="1" t="s">
        <v>28</v>
      </c>
      <c r="J1640" s="1">
        <v>0</v>
      </c>
      <c r="K1640" s="1">
        <v>2000</v>
      </c>
      <c r="L1640" s="1">
        <f t="shared" si="227"/>
        <v>0</v>
      </c>
      <c r="M1640" s="1" t="s">
        <v>56</v>
      </c>
      <c r="N1640" s="1" t="s">
        <v>30</v>
      </c>
      <c r="O1640" s="1" t="s">
        <v>79</v>
      </c>
      <c r="P1640" s="1" t="s">
        <v>85</v>
      </c>
      <c r="Q1640" s="1" t="s">
        <v>33</v>
      </c>
      <c r="R1640" s="1" t="s">
        <v>46</v>
      </c>
      <c r="S1640" s="1" t="s">
        <v>245</v>
      </c>
      <c r="T1640" s="1">
        <v>1</v>
      </c>
      <c r="U1640" s="1" t="str">
        <f t="shared" si="225"/>
        <v>Keep</v>
      </c>
      <c r="V1640" s="1" t="str">
        <f t="shared" si="228"/>
        <v>Fix</v>
      </c>
      <c r="W1640" s="1" t="str">
        <f>IF(Raw_Data!K1640=0,"Missing","Valid")</f>
        <v>Valid</v>
      </c>
      <c r="X1640" s="3" t="str">
        <f t="shared" si="229"/>
        <v>OK</v>
      </c>
      <c r="Y1640" s="1" t="str">
        <f t="shared" si="230"/>
        <v>Ok</v>
      </c>
      <c r="Z1640" s="1" t="str">
        <f t="shared" si="231"/>
        <v>Ok</v>
      </c>
      <c r="AA1640" s="1">
        <f t="shared" si="226"/>
        <v>0</v>
      </c>
      <c r="AB1640" s="1" t="str">
        <f t="shared" si="232"/>
        <v>ok</v>
      </c>
      <c r="AC1640" s="1" t="str">
        <f t="shared" si="233"/>
        <v>Wrong Item</v>
      </c>
    </row>
    <row r="1641" spans="1:29" x14ac:dyDescent="0.45">
      <c r="A1641" s="1" t="s">
        <v>2132</v>
      </c>
      <c r="B1641" s="2" cm="1">
        <f t="array" ref="B1641:D1641">DATEVALUE(VLOOKUP(A1641,Raw_Data!A1640:D3640,{2,3,4},0))</f>
        <v>45427</v>
      </c>
      <c r="C1641" s="2">
        <v>45427</v>
      </c>
      <c r="D1641" s="2">
        <v>45434</v>
      </c>
      <c r="E1641" s="1" t="s">
        <v>2575</v>
      </c>
      <c r="F1641" s="1" t="s">
        <v>2609</v>
      </c>
      <c r="G1641" s="1" t="s">
        <v>116</v>
      </c>
      <c r="H1641" s="1" t="s">
        <v>42</v>
      </c>
      <c r="I1641" s="1" t="s">
        <v>43</v>
      </c>
      <c r="J1641" s="1">
        <v>2</v>
      </c>
      <c r="K1641" s="1">
        <v>1000</v>
      </c>
      <c r="L1641" s="1">
        <f t="shared" si="227"/>
        <v>2000</v>
      </c>
      <c r="M1641" s="1" t="s">
        <v>56</v>
      </c>
      <c r="N1641" s="1" t="s">
        <v>93</v>
      </c>
      <c r="O1641" s="1" t="s">
        <v>31</v>
      </c>
      <c r="P1641" s="1" t="s">
        <v>58</v>
      </c>
      <c r="Q1641" s="1" t="s">
        <v>33</v>
      </c>
      <c r="R1641" s="1" t="s">
        <v>2620</v>
      </c>
      <c r="S1641" s="1" t="s">
        <v>2620</v>
      </c>
      <c r="T1641" s="1">
        <v>7</v>
      </c>
      <c r="U1641" s="1" t="str">
        <f t="shared" si="225"/>
        <v>Keep</v>
      </c>
      <c r="V1641" s="1" t="str">
        <f t="shared" si="228"/>
        <v>Ok</v>
      </c>
      <c r="W1641" s="1" t="str">
        <f>IF(Raw_Data!K1641=0,"Missing","Valid")</f>
        <v>Valid</v>
      </c>
      <c r="X1641" s="3" t="str">
        <f t="shared" si="229"/>
        <v>OK</v>
      </c>
      <c r="Y1641" s="1" t="str">
        <f t="shared" si="230"/>
        <v>Ok</v>
      </c>
      <c r="Z1641" s="1" t="str">
        <f t="shared" si="231"/>
        <v>Ok</v>
      </c>
      <c r="AA1641" s="1">
        <f t="shared" si="226"/>
        <v>2000</v>
      </c>
      <c r="AB1641" s="1" t="str">
        <f t="shared" si="232"/>
        <v>ok</v>
      </c>
      <c r="AC1641" s="1" t="str">
        <f t="shared" si="233"/>
        <v>Not Returned</v>
      </c>
    </row>
    <row r="1642" spans="1:29" x14ac:dyDescent="0.45">
      <c r="A1642" s="1" t="s">
        <v>2133</v>
      </c>
      <c r="B1642" s="2" cm="1">
        <f t="array" ref="B1642:D1642">DATEVALUE(VLOOKUP(A1642,Raw_Data!A1641:D3641,{2,3,4},0))</f>
        <v>45310</v>
      </c>
      <c r="C1642" s="2">
        <v>45313</v>
      </c>
      <c r="D1642" s="2">
        <v>45314</v>
      </c>
      <c r="E1642" s="1" t="s">
        <v>2532</v>
      </c>
      <c r="F1642" s="1" t="s">
        <v>147</v>
      </c>
      <c r="G1642" s="1" t="s">
        <v>147</v>
      </c>
      <c r="H1642" s="1" t="s">
        <v>71</v>
      </c>
      <c r="I1642" s="1" t="s">
        <v>117</v>
      </c>
      <c r="J1642" s="1">
        <v>-1</v>
      </c>
      <c r="K1642" s="1">
        <v>1000</v>
      </c>
      <c r="L1642" s="1">
        <f t="shared" si="227"/>
        <v>-1000</v>
      </c>
      <c r="M1642" s="1" t="s">
        <v>29</v>
      </c>
      <c r="N1642" s="1" t="s">
        <v>30</v>
      </c>
      <c r="O1642" s="1" t="s">
        <v>44</v>
      </c>
      <c r="P1642" s="1" t="s">
        <v>58</v>
      </c>
      <c r="Q1642" s="1" t="s">
        <v>45</v>
      </c>
      <c r="R1642" s="1" t="s">
        <v>2620</v>
      </c>
      <c r="S1642" s="1" t="s">
        <v>2620</v>
      </c>
      <c r="T1642" s="1">
        <v>1</v>
      </c>
      <c r="U1642" s="1" t="str">
        <f t="shared" si="225"/>
        <v>Keep</v>
      </c>
      <c r="V1642" s="1" t="str">
        <f t="shared" si="228"/>
        <v>Fix</v>
      </c>
      <c r="W1642" s="1" t="str">
        <f>IF(Raw_Data!K1642=0,"Missing","Valid")</f>
        <v>Valid</v>
      </c>
      <c r="X1642" s="3" t="str">
        <f t="shared" si="229"/>
        <v>OK</v>
      </c>
      <c r="Y1642" s="1" t="str">
        <f t="shared" si="230"/>
        <v>Ok</v>
      </c>
      <c r="Z1642" s="1" t="str">
        <f t="shared" si="231"/>
        <v>Ok</v>
      </c>
      <c r="AA1642" s="1">
        <f t="shared" si="226"/>
        <v>-1000</v>
      </c>
      <c r="AB1642" s="1" t="str">
        <f t="shared" si="232"/>
        <v>ok</v>
      </c>
      <c r="AC1642" s="1" t="str">
        <f t="shared" si="233"/>
        <v>Wrong</v>
      </c>
    </row>
    <row r="1643" spans="1:29" x14ac:dyDescent="0.45">
      <c r="A1643" s="1" t="s">
        <v>2134</v>
      </c>
      <c r="B1643" s="2" cm="1">
        <f t="array" ref="B1643:D1643">DATEVALUE(VLOOKUP(A1643,Raw_Data!A1642:D3642,{2,3,4},0))</f>
        <v>45624</v>
      </c>
      <c r="C1643" s="2">
        <v>45622</v>
      </c>
      <c r="D1643" s="2">
        <v>45628</v>
      </c>
      <c r="E1643" s="1" t="s">
        <v>2546</v>
      </c>
      <c r="F1643" s="1" t="s">
        <v>53</v>
      </c>
      <c r="G1643" s="1" t="s">
        <v>54</v>
      </c>
      <c r="H1643" s="1" t="s">
        <v>27</v>
      </c>
      <c r="I1643" s="1" t="s">
        <v>84</v>
      </c>
      <c r="J1643" s="1">
        <v>0</v>
      </c>
      <c r="K1643" s="1">
        <v>1000</v>
      </c>
      <c r="L1643" s="1">
        <f t="shared" si="227"/>
        <v>0</v>
      </c>
      <c r="M1643" s="1" t="s">
        <v>63</v>
      </c>
      <c r="N1643" s="1" t="s">
        <v>93</v>
      </c>
      <c r="O1643" s="1" t="s">
        <v>31</v>
      </c>
      <c r="P1643" s="1" t="s">
        <v>85</v>
      </c>
      <c r="Q1643" s="1" t="s">
        <v>33</v>
      </c>
      <c r="R1643" s="1" t="s">
        <v>2620</v>
      </c>
      <c r="S1643" s="1" t="s">
        <v>2620</v>
      </c>
      <c r="T1643" s="1">
        <v>6</v>
      </c>
      <c r="U1643" s="1" t="str">
        <f t="shared" si="225"/>
        <v>Keep</v>
      </c>
      <c r="V1643" s="1" t="str">
        <f t="shared" si="228"/>
        <v>Fix</v>
      </c>
      <c r="W1643" s="1" t="str">
        <f>IF(Raw_Data!K1643=0,"Missing","Valid")</f>
        <v>Valid</v>
      </c>
      <c r="X1643" s="3" t="str">
        <f t="shared" si="229"/>
        <v>Dispatch Error</v>
      </c>
      <c r="Y1643" s="1" t="str">
        <f t="shared" si="230"/>
        <v>Ok</v>
      </c>
      <c r="Z1643" s="1" t="str">
        <f t="shared" si="231"/>
        <v>Ok</v>
      </c>
      <c r="AA1643" s="1">
        <f t="shared" si="226"/>
        <v>0</v>
      </c>
      <c r="AB1643" s="1" t="str">
        <f t="shared" si="232"/>
        <v>ok</v>
      </c>
      <c r="AC1643" s="1" t="str">
        <f t="shared" si="233"/>
        <v>Not Returned</v>
      </c>
    </row>
    <row r="1644" spans="1:29" x14ac:dyDescent="0.45">
      <c r="A1644" s="1" t="s">
        <v>2135</v>
      </c>
      <c r="B1644" s="2" cm="1">
        <f t="array" ref="B1644:D1644">DATEVALUE(VLOOKUP(A1644,Raw_Data!A1643:D3643,{2,3,4},0))</f>
        <v>45312</v>
      </c>
      <c r="C1644" s="2">
        <v>45312</v>
      </c>
      <c r="D1644" s="2">
        <v>45317</v>
      </c>
      <c r="E1644" s="1" t="s">
        <v>2582</v>
      </c>
      <c r="F1644" s="1" t="s">
        <v>2606</v>
      </c>
      <c r="G1644" s="1" t="s">
        <v>26</v>
      </c>
      <c r="H1644" s="1" t="s">
        <v>42</v>
      </c>
      <c r="I1644" s="1" t="s">
        <v>122</v>
      </c>
      <c r="J1644" s="1">
        <v>2</v>
      </c>
      <c r="K1644" s="1">
        <v>2000</v>
      </c>
      <c r="L1644" s="1">
        <f t="shared" si="227"/>
        <v>4000</v>
      </c>
      <c r="M1644" s="1" t="s">
        <v>56</v>
      </c>
      <c r="N1644" s="1" t="s">
        <v>57</v>
      </c>
      <c r="O1644" s="1" t="s">
        <v>64</v>
      </c>
      <c r="P1644" s="1" t="s">
        <v>32</v>
      </c>
      <c r="Q1644" s="1" t="s">
        <v>33</v>
      </c>
      <c r="R1644" s="1" t="s">
        <v>46</v>
      </c>
      <c r="S1644" s="1" t="s">
        <v>254</v>
      </c>
      <c r="T1644" s="1">
        <v>5</v>
      </c>
      <c r="U1644" s="1" t="str">
        <f t="shared" si="225"/>
        <v>Keep</v>
      </c>
      <c r="V1644" s="1" t="str">
        <f t="shared" si="228"/>
        <v>Ok</v>
      </c>
      <c r="W1644" s="1" t="str">
        <f>IF(Raw_Data!K1644=0,"Missing","Valid")</f>
        <v>Valid</v>
      </c>
      <c r="X1644" s="3" t="str">
        <f t="shared" si="229"/>
        <v>OK</v>
      </c>
      <c r="Y1644" s="1" t="str">
        <f t="shared" si="230"/>
        <v>Ok</v>
      </c>
      <c r="Z1644" s="1" t="str">
        <f t="shared" si="231"/>
        <v>Ok</v>
      </c>
      <c r="AA1644" s="1">
        <f t="shared" si="226"/>
        <v>4000</v>
      </c>
      <c r="AB1644" s="1" t="str">
        <f t="shared" si="232"/>
        <v>ok</v>
      </c>
      <c r="AC1644" s="1" t="str">
        <f t="shared" si="233"/>
        <v>Damaged</v>
      </c>
    </row>
    <row r="1645" spans="1:29" x14ac:dyDescent="0.45">
      <c r="A1645" s="1" t="s">
        <v>2136</v>
      </c>
      <c r="B1645" s="2" cm="1">
        <f t="array" ref="B1645:D1645">DATEVALUE(VLOOKUP(A1645,Raw_Data!A1644:D3644,{2,3,4},0))</f>
        <v>45499</v>
      </c>
      <c r="C1645" s="2">
        <v>45499</v>
      </c>
      <c r="D1645" s="2">
        <v>45499</v>
      </c>
      <c r="E1645" s="1" t="s">
        <v>2538</v>
      </c>
      <c r="F1645" s="1" t="s">
        <v>53</v>
      </c>
      <c r="G1645" s="1" t="s">
        <v>54</v>
      </c>
      <c r="H1645" s="1" t="s">
        <v>128</v>
      </c>
      <c r="I1645" s="1" t="s">
        <v>129</v>
      </c>
      <c r="J1645" s="1">
        <v>1</v>
      </c>
      <c r="K1645" s="1">
        <v>1000</v>
      </c>
      <c r="L1645" s="1">
        <f t="shared" si="227"/>
        <v>1000</v>
      </c>
      <c r="M1645" s="1" t="s">
        <v>29</v>
      </c>
      <c r="N1645" s="1" t="s">
        <v>93</v>
      </c>
      <c r="O1645" s="1" t="s">
        <v>31</v>
      </c>
      <c r="P1645" s="1" t="s">
        <v>85</v>
      </c>
      <c r="Q1645" s="1" t="s">
        <v>33</v>
      </c>
      <c r="R1645" s="1" t="s">
        <v>2620</v>
      </c>
      <c r="S1645" s="1" t="s">
        <v>2620</v>
      </c>
      <c r="T1645" s="1">
        <v>0</v>
      </c>
      <c r="U1645" s="1" t="str">
        <f t="shared" si="225"/>
        <v>Keep</v>
      </c>
      <c r="V1645" s="1" t="str">
        <f t="shared" si="228"/>
        <v>Ok</v>
      </c>
      <c r="W1645" s="1" t="str">
        <f>IF(Raw_Data!K1645=0,"Missing","Valid")</f>
        <v>Valid</v>
      </c>
      <c r="X1645" s="3" t="str">
        <f t="shared" si="229"/>
        <v>OK</v>
      </c>
      <c r="Y1645" s="1" t="str">
        <f t="shared" si="230"/>
        <v>Ok</v>
      </c>
      <c r="Z1645" s="1" t="str">
        <f t="shared" si="231"/>
        <v>Ok</v>
      </c>
      <c r="AA1645" s="1">
        <f t="shared" si="226"/>
        <v>1000</v>
      </c>
      <c r="AB1645" s="1" t="str">
        <f t="shared" si="232"/>
        <v>ok</v>
      </c>
      <c r="AC1645" s="1" t="str">
        <f t="shared" si="233"/>
        <v>Not Returned</v>
      </c>
    </row>
    <row r="1646" spans="1:29" x14ac:dyDescent="0.45">
      <c r="A1646" s="1" t="s">
        <v>2137</v>
      </c>
      <c r="B1646" s="2" cm="1">
        <f t="array" ref="B1646:D1646">DATEVALUE(VLOOKUP(A1646,Raw_Data!A1645:D3645,{2,3,4},0))</f>
        <v>45537</v>
      </c>
      <c r="C1646" s="2">
        <v>45538</v>
      </c>
      <c r="D1646" s="2">
        <v>45543</v>
      </c>
      <c r="E1646" s="1" t="s">
        <v>2568</v>
      </c>
      <c r="F1646" s="1" t="s">
        <v>2606</v>
      </c>
      <c r="G1646" s="1" t="s">
        <v>26</v>
      </c>
      <c r="H1646" s="1" t="s">
        <v>27</v>
      </c>
      <c r="I1646" s="1" t="s">
        <v>55</v>
      </c>
      <c r="J1646" s="1">
        <v>1</v>
      </c>
      <c r="K1646" s="1">
        <v>1000</v>
      </c>
      <c r="L1646" s="1">
        <f t="shared" si="227"/>
        <v>1000</v>
      </c>
      <c r="M1646" s="1" t="s">
        <v>56</v>
      </c>
      <c r="N1646" s="1" t="s">
        <v>57</v>
      </c>
      <c r="O1646" s="1" t="s">
        <v>31</v>
      </c>
      <c r="P1646" s="1" t="s">
        <v>32</v>
      </c>
      <c r="Q1646" s="1" t="s">
        <v>33</v>
      </c>
      <c r="R1646" s="1" t="s">
        <v>46</v>
      </c>
      <c r="S1646" s="1" t="s">
        <v>47</v>
      </c>
      <c r="T1646" s="1">
        <v>5</v>
      </c>
      <c r="U1646" s="1" t="str">
        <f t="shared" si="225"/>
        <v>Keep</v>
      </c>
      <c r="V1646" s="1" t="str">
        <f t="shared" si="228"/>
        <v>Ok</v>
      </c>
      <c r="W1646" s="1" t="str">
        <f>IF(Raw_Data!K1646=0,"Missing","Valid")</f>
        <v>Valid</v>
      </c>
      <c r="X1646" s="3" t="str">
        <f t="shared" si="229"/>
        <v>OK</v>
      </c>
      <c r="Y1646" s="1" t="str">
        <f t="shared" si="230"/>
        <v>Ok</v>
      </c>
      <c r="Z1646" s="1" t="str">
        <f t="shared" si="231"/>
        <v>Ok</v>
      </c>
      <c r="AA1646" s="1">
        <f t="shared" si="226"/>
        <v>1000</v>
      </c>
      <c r="AB1646" s="1" t="str">
        <f t="shared" si="232"/>
        <v>ok</v>
      </c>
      <c r="AC1646" s="1" t="str">
        <f t="shared" si="233"/>
        <v>Late Delivery</v>
      </c>
    </row>
    <row r="1647" spans="1:29" x14ac:dyDescent="0.45">
      <c r="A1647" s="1" t="s">
        <v>2138</v>
      </c>
      <c r="B1647" s="2" cm="1">
        <f t="array" ref="B1647:D1647">DATEVALUE(VLOOKUP(A1647,Raw_Data!A1646:D3646,{2,3,4},0))</f>
        <v>45519</v>
      </c>
      <c r="C1647" s="2">
        <v>45520</v>
      </c>
      <c r="D1647" s="2">
        <v>45519</v>
      </c>
      <c r="E1647" s="1" t="s">
        <v>2555</v>
      </c>
      <c r="F1647" s="1" t="s">
        <v>69</v>
      </c>
      <c r="G1647" s="1" t="s">
        <v>70</v>
      </c>
      <c r="H1647" s="1" t="s">
        <v>27</v>
      </c>
      <c r="I1647" s="1" t="s">
        <v>55</v>
      </c>
      <c r="J1647" s="1">
        <v>-1</v>
      </c>
      <c r="K1647" s="1">
        <v>2000</v>
      </c>
      <c r="L1647" s="1">
        <f t="shared" si="227"/>
        <v>-2000</v>
      </c>
      <c r="M1647" s="1" t="s">
        <v>63</v>
      </c>
      <c r="N1647" s="1" t="s">
        <v>93</v>
      </c>
      <c r="O1647" s="1" t="s">
        <v>31</v>
      </c>
      <c r="P1647" s="1" t="s">
        <v>32</v>
      </c>
      <c r="Q1647" s="1" t="s">
        <v>33</v>
      </c>
      <c r="R1647" s="1" t="s">
        <v>46</v>
      </c>
      <c r="S1647" s="1" t="s">
        <v>47</v>
      </c>
      <c r="T1647" s="1">
        <v>-1</v>
      </c>
      <c r="U1647" s="1" t="str">
        <f t="shared" si="225"/>
        <v>Keep</v>
      </c>
      <c r="V1647" s="1" t="str">
        <f t="shared" si="228"/>
        <v>Fix</v>
      </c>
      <c r="W1647" s="1" t="str">
        <f>IF(Raw_Data!K1647=0,"Missing","Valid")</f>
        <v>Valid</v>
      </c>
      <c r="X1647" s="3" t="str">
        <f t="shared" si="229"/>
        <v>Delivery Before Dispatch</v>
      </c>
      <c r="Y1647" s="1" t="str">
        <f t="shared" si="230"/>
        <v>Ok</v>
      </c>
      <c r="Z1647" s="1" t="str">
        <f t="shared" si="231"/>
        <v>Ok</v>
      </c>
      <c r="AA1647" s="1">
        <f t="shared" si="226"/>
        <v>-2000</v>
      </c>
      <c r="AB1647" s="1" t="str">
        <f t="shared" si="232"/>
        <v>ok</v>
      </c>
      <c r="AC1647" s="1" t="str">
        <f t="shared" si="233"/>
        <v>Late Delivery</v>
      </c>
    </row>
    <row r="1648" spans="1:29" x14ac:dyDescent="0.45">
      <c r="A1648" s="1" t="s">
        <v>2139</v>
      </c>
      <c r="B1648" s="2" cm="1">
        <f t="array" ref="B1648:D1648">DATEVALUE(VLOOKUP(A1648,Raw_Data!A1647:D3647,{2,3,4},0))</f>
        <v>45343</v>
      </c>
      <c r="C1648" s="2">
        <v>45341</v>
      </c>
      <c r="D1648" s="2">
        <v>45340</v>
      </c>
      <c r="E1648" s="1" t="s">
        <v>2577</v>
      </c>
      <c r="F1648" s="1" t="s">
        <v>53</v>
      </c>
      <c r="G1648" s="1" t="s">
        <v>54</v>
      </c>
      <c r="H1648" s="1" t="s">
        <v>42</v>
      </c>
      <c r="I1648" s="1" t="s">
        <v>122</v>
      </c>
      <c r="J1648" s="1">
        <v>3</v>
      </c>
      <c r="K1648" s="1">
        <v>2000</v>
      </c>
      <c r="L1648" s="1">
        <f t="shared" si="227"/>
        <v>6000</v>
      </c>
      <c r="M1648" s="1" t="s">
        <v>29</v>
      </c>
      <c r="N1648" s="1" t="s">
        <v>57</v>
      </c>
      <c r="O1648" s="1" t="s">
        <v>31</v>
      </c>
      <c r="P1648" s="1" t="s">
        <v>58</v>
      </c>
      <c r="Q1648" s="1" t="s">
        <v>45</v>
      </c>
      <c r="R1648" s="1" t="s">
        <v>2620</v>
      </c>
      <c r="S1648" s="1" t="s">
        <v>2620</v>
      </c>
      <c r="T1648" s="1">
        <v>-1</v>
      </c>
      <c r="U1648" s="1" t="str">
        <f t="shared" si="225"/>
        <v>Keep</v>
      </c>
      <c r="V1648" s="1" t="str">
        <f t="shared" si="228"/>
        <v>Ok</v>
      </c>
      <c r="W1648" s="1" t="str">
        <f>IF(Raw_Data!K1648=0,"Missing","Valid")</f>
        <v>Valid</v>
      </c>
      <c r="X1648" s="3" t="str">
        <f t="shared" si="229"/>
        <v>Dispatch Error</v>
      </c>
      <c r="Y1648" s="1" t="str">
        <f t="shared" si="230"/>
        <v>Ok</v>
      </c>
      <c r="Z1648" s="1" t="str">
        <f t="shared" si="231"/>
        <v>Ok</v>
      </c>
      <c r="AA1648" s="1">
        <f t="shared" si="226"/>
        <v>6000</v>
      </c>
      <c r="AB1648" s="1" t="str">
        <f t="shared" si="232"/>
        <v>ok</v>
      </c>
      <c r="AC1648" s="1" t="str">
        <f t="shared" si="233"/>
        <v>Not Returned</v>
      </c>
    </row>
    <row r="1649" spans="1:29" x14ac:dyDescent="0.45">
      <c r="A1649" s="1" t="s">
        <v>2140</v>
      </c>
      <c r="B1649" s="2" cm="1">
        <f t="array" ref="B1649:D1649">DATEVALUE(VLOOKUP(A1649,Raw_Data!A1648:D3648,{2,3,4},0))</f>
        <v>45459</v>
      </c>
      <c r="C1649" s="2">
        <v>45458</v>
      </c>
      <c r="D1649" s="2">
        <v>45465</v>
      </c>
      <c r="E1649" s="1" t="s">
        <v>2586</v>
      </c>
      <c r="F1649" s="1" t="s">
        <v>2608</v>
      </c>
      <c r="G1649" s="1" t="s">
        <v>41</v>
      </c>
      <c r="H1649" s="1" t="s">
        <v>128</v>
      </c>
      <c r="I1649" s="1" t="s">
        <v>129</v>
      </c>
      <c r="J1649" s="1">
        <v>3</v>
      </c>
      <c r="K1649" s="1">
        <v>1000</v>
      </c>
      <c r="L1649" s="1">
        <f t="shared" si="227"/>
        <v>3000</v>
      </c>
      <c r="M1649" s="1" t="s">
        <v>63</v>
      </c>
      <c r="N1649" s="1" t="s">
        <v>93</v>
      </c>
      <c r="O1649" s="1" t="s">
        <v>79</v>
      </c>
      <c r="P1649" s="1" t="s">
        <v>58</v>
      </c>
      <c r="Q1649" s="1" t="s">
        <v>33</v>
      </c>
      <c r="R1649" s="1" t="s">
        <v>34</v>
      </c>
      <c r="S1649" s="1" t="s">
        <v>2620</v>
      </c>
      <c r="T1649" s="1">
        <v>7</v>
      </c>
      <c r="U1649" s="1" t="str">
        <f t="shared" si="225"/>
        <v>Keep</v>
      </c>
      <c r="V1649" s="1" t="str">
        <f t="shared" si="228"/>
        <v>Ok</v>
      </c>
      <c r="W1649" s="1" t="str">
        <f>IF(Raw_Data!K1649=0,"Missing","Valid")</f>
        <v>Valid</v>
      </c>
      <c r="X1649" s="3" t="str">
        <f t="shared" si="229"/>
        <v>Dispatch Error</v>
      </c>
      <c r="Y1649" s="1" t="str">
        <f t="shared" si="230"/>
        <v>Ok</v>
      </c>
      <c r="Z1649" s="1" t="str">
        <f t="shared" si="231"/>
        <v>Ok</v>
      </c>
      <c r="AA1649" s="1">
        <f t="shared" si="226"/>
        <v>3000</v>
      </c>
      <c r="AB1649" s="1" t="str">
        <f t="shared" si="232"/>
        <v>ok</v>
      </c>
      <c r="AC1649" s="1" t="str">
        <f t="shared" si="233"/>
        <v>Not Returned</v>
      </c>
    </row>
    <row r="1650" spans="1:29" x14ac:dyDescent="0.45">
      <c r="A1650" s="1" t="s">
        <v>2141</v>
      </c>
      <c r="B1650" s="2" cm="1">
        <f t="array" ref="B1650:D1650">DATEVALUE(VLOOKUP(A1650,Raw_Data!A1649:D3649,{2,3,4},0))</f>
        <v>45652</v>
      </c>
      <c r="C1650" s="2">
        <v>45650</v>
      </c>
      <c r="D1650" s="2">
        <v>45654</v>
      </c>
      <c r="E1650" s="1" t="s">
        <v>2533</v>
      </c>
      <c r="F1650" s="1" t="s">
        <v>2606</v>
      </c>
      <c r="G1650" s="1" t="s">
        <v>26</v>
      </c>
      <c r="H1650" s="1" t="s">
        <v>42</v>
      </c>
      <c r="I1650" s="1" t="s">
        <v>43</v>
      </c>
      <c r="J1650" s="1">
        <v>0</v>
      </c>
      <c r="K1650" s="1">
        <v>100</v>
      </c>
      <c r="L1650" s="1">
        <f t="shared" si="227"/>
        <v>0</v>
      </c>
      <c r="M1650" s="1" t="s">
        <v>29</v>
      </c>
      <c r="N1650" s="1" t="s">
        <v>93</v>
      </c>
      <c r="O1650" s="1" t="s">
        <v>31</v>
      </c>
      <c r="P1650" s="1" t="s">
        <v>58</v>
      </c>
      <c r="Q1650" s="1" t="s">
        <v>33</v>
      </c>
      <c r="R1650" s="1" t="s">
        <v>34</v>
      </c>
      <c r="S1650" s="1" t="s">
        <v>2620</v>
      </c>
      <c r="T1650" s="1">
        <v>4</v>
      </c>
      <c r="U1650" s="1" t="str">
        <f t="shared" si="225"/>
        <v>Keep</v>
      </c>
      <c r="V1650" s="1" t="str">
        <f t="shared" si="228"/>
        <v>Fix</v>
      </c>
      <c r="W1650" s="1" t="str">
        <f>IF(Raw_Data!K1650=0,"Missing","Valid")</f>
        <v>Valid</v>
      </c>
      <c r="X1650" s="3" t="str">
        <f t="shared" si="229"/>
        <v>Dispatch Error</v>
      </c>
      <c r="Y1650" s="1" t="str">
        <f t="shared" si="230"/>
        <v>Ok</v>
      </c>
      <c r="Z1650" s="1" t="str">
        <f t="shared" si="231"/>
        <v>Ok</v>
      </c>
      <c r="AA1650" s="1">
        <f t="shared" si="226"/>
        <v>0</v>
      </c>
      <c r="AB1650" s="1" t="str">
        <f t="shared" si="232"/>
        <v>ok</v>
      </c>
      <c r="AC1650" s="1" t="str">
        <f t="shared" si="233"/>
        <v>Not Returned</v>
      </c>
    </row>
    <row r="1651" spans="1:29" x14ac:dyDescent="0.45">
      <c r="A1651" s="1" t="s">
        <v>2142</v>
      </c>
      <c r="B1651" s="2" cm="1">
        <f t="array" ref="B1651:D1651">DATEVALUE(VLOOKUP(A1651,Raw_Data!A1650:D3650,{2,3,4},0))</f>
        <v>45472</v>
      </c>
      <c r="C1651" s="2">
        <v>45473</v>
      </c>
      <c r="D1651" s="2">
        <v>45473</v>
      </c>
      <c r="E1651" s="1" t="s">
        <v>2535</v>
      </c>
      <c r="F1651" s="1" t="s">
        <v>2606</v>
      </c>
      <c r="G1651" s="1" t="s">
        <v>26</v>
      </c>
      <c r="H1651" s="1" t="s">
        <v>42</v>
      </c>
      <c r="I1651" s="1" t="s">
        <v>78</v>
      </c>
      <c r="J1651" s="1">
        <v>2</v>
      </c>
      <c r="K1651" s="1">
        <v>500</v>
      </c>
      <c r="L1651" s="1">
        <f t="shared" si="227"/>
        <v>1000</v>
      </c>
      <c r="M1651" s="1" t="s">
        <v>2619</v>
      </c>
      <c r="N1651" s="1" t="s">
        <v>57</v>
      </c>
      <c r="O1651" s="1" t="s">
        <v>31</v>
      </c>
      <c r="P1651" s="1" t="s">
        <v>85</v>
      </c>
      <c r="Q1651" s="1" t="s">
        <v>45</v>
      </c>
      <c r="R1651" s="1" t="s">
        <v>46</v>
      </c>
      <c r="S1651" s="1" t="s">
        <v>254</v>
      </c>
      <c r="T1651" s="1">
        <v>0</v>
      </c>
      <c r="U1651" s="1" t="str">
        <f t="shared" si="225"/>
        <v>Keep</v>
      </c>
      <c r="V1651" s="1" t="str">
        <f t="shared" si="228"/>
        <v>Ok</v>
      </c>
      <c r="W1651" s="1" t="str">
        <f>IF(Raw_Data!K1651=0,"Missing","Valid")</f>
        <v>Valid</v>
      </c>
      <c r="X1651" s="3" t="str">
        <f t="shared" si="229"/>
        <v>OK</v>
      </c>
      <c r="Y1651" s="1" t="str">
        <f t="shared" si="230"/>
        <v>Ok</v>
      </c>
      <c r="Z1651" s="1" t="str">
        <f t="shared" si="231"/>
        <v>Ok</v>
      </c>
      <c r="AA1651" s="1">
        <f t="shared" si="226"/>
        <v>1000</v>
      </c>
      <c r="AB1651" s="1" t="str">
        <f t="shared" si="232"/>
        <v>ok</v>
      </c>
      <c r="AC1651" s="1" t="str">
        <f t="shared" si="233"/>
        <v>Damaged</v>
      </c>
    </row>
    <row r="1652" spans="1:29" x14ac:dyDescent="0.45">
      <c r="A1652" s="1" t="s">
        <v>2520</v>
      </c>
      <c r="B1652" s="2" cm="1">
        <f t="array" ref="B1652:D1652">DATEVALUE(VLOOKUP(A1652,Raw_Data!A1651:D3651,{2,3,4},0))</f>
        <v>45517</v>
      </c>
      <c r="C1652" s="2">
        <v>45520</v>
      </c>
      <c r="D1652" s="2">
        <v>45524</v>
      </c>
      <c r="E1652" s="1" t="s">
        <v>2532</v>
      </c>
      <c r="F1652" s="1" t="s">
        <v>69</v>
      </c>
      <c r="G1652" s="1" t="s">
        <v>70</v>
      </c>
      <c r="H1652" s="1" t="s">
        <v>42</v>
      </c>
      <c r="I1652" s="1" t="s">
        <v>122</v>
      </c>
      <c r="J1652" s="1">
        <v>0</v>
      </c>
      <c r="K1652" s="1">
        <v>100</v>
      </c>
      <c r="L1652" s="1">
        <f t="shared" si="227"/>
        <v>0</v>
      </c>
      <c r="M1652" s="1" t="s">
        <v>29</v>
      </c>
      <c r="N1652" s="1" t="s">
        <v>57</v>
      </c>
      <c r="O1652" s="1" t="s">
        <v>64</v>
      </c>
      <c r="P1652" s="1" t="s">
        <v>32</v>
      </c>
      <c r="Q1652" s="1" t="s">
        <v>45</v>
      </c>
      <c r="R1652" s="1" t="s">
        <v>34</v>
      </c>
      <c r="S1652" s="1" t="s">
        <v>2620</v>
      </c>
      <c r="T1652" s="1">
        <v>4</v>
      </c>
      <c r="U1652" s="1" t="str">
        <f t="shared" si="225"/>
        <v>Keep</v>
      </c>
      <c r="V1652" s="1" t="str">
        <f t="shared" si="228"/>
        <v>Fix</v>
      </c>
      <c r="W1652" s="1" t="str">
        <f>IF(Raw_Data!K1652=0,"Missing","Valid")</f>
        <v>Valid</v>
      </c>
      <c r="X1652" s="3" t="str">
        <f t="shared" si="229"/>
        <v>OK</v>
      </c>
      <c r="Y1652" s="1" t="str">
        <f t="shared" si="230"/>
        <v>Ok</v>
      </c>
      <c r="Z1652" s="1" t="str">
        <f t="shared" si="231"/>
        <v>Ok</v>
      </c>
      <c r="AA1652" s="1">
        <f t="shared" si="226"/>
        <v>0</v>
      </c>
      <c r="AB1652" s="1" t="str">
        <f t="shared" si="232"/>
        <v>ok</v>
      </c>
      <c r="AC1652" s="1" t="str">
        <f t="shared" si="233"/>
        <v>Not Returned</v>
      </c>
    </row>
    <row r="1653" spans="1:29" x14ac:dyDescent="0.45">
      <c r="A1653" s="1" t="s">
        <v>2143</v>
      </c>
      <c r="B1653" s="2" cm="1">
        <f t="array" ref="B1653:D1653">DATEVALUE(VLOOKUP(A1653,Raw_Data!A1652:D3652,{2,3,4},0))</f>
        <v>45330</v>
      </c>
      <c r="C1653" s="2">
        <v>45332</v>
      </c>
      <c r="D1653" s="2">
        <v>45333</v>
      </c>
      <c r="E1653" s="1" t="s">
        <v>2542</v>
      </c>
      <c r="F1653" s="1" t="s">
        <v>2609</v>
      </c>
      <c r="G1653" s="1" t="s">
        <v>116</v>
      </c>
      <c r="H1653" s="1" t="s">
        <v>128</v>
      </c>
      <c r="I1653" s="1" t="s">
        <v>129</v>
      </c>
      <c r="J1653" s="1">
        <v>3</v>
      </c>
      <c r="K1653" s="1">
        <v>0</v>
      </c>
      <c r="L1653" s="1">
        <f t="shared" si="227"/>
        <v>0</v>
      </c>
      <c r="M1653" s="1" t="s">
        <v>29</v>
      </c>
      <c r="N1653" s="1" t="s">
        <v>57</v>
      </c>
      <c r="O1653" s="1" t="s">
        <v>64</v>
      </c>
      <c r="P1653" s="1" t="s">
        <v>58</v>
      </c>
      <c r="Q1653" s="1" t="s">
        <v>33</v>
      </c>
      <c r="R1653" s="1" t="s">
        <v>46</v>
      </c>
      <c r="S1653" s="1" t="s">
        <v>254</v>
      </c>
      <c r="T1653" s="1">
        <v>1</v>
      </c>
      <c r="U1653" s="1" t="str">
        <f t="shared" si="225"/>
        <v>Keep</v>
      </c>
      <c r="V1653" s="1" t="str">
        <f t="shared" si="228"/>
        <v>Ok</v>
      </c>
      <c r="W1653" s="1" t="str">
        <f>IF(Raw_Data!K1653=0,"Missing","Valid")</f>
        <v>Missing</v>
      </c>
      <c r="X1653" s="3" t="str">
        <f t="shared" si="229"/>
        <v>OK</v>
      </c>
      <c r="Y1653" s="1" t="str">
        <f t="shared" si="230"/>
        <v>Fix</v>
      </c>
      <c r="Z1653" s="1" t="str">
        <f t="shared" si="231"/>
        <v>Ok</v>
      </c>
      <c r="AA1653" s="1">
        <f t="shared" si="226"/>
        <v>0</v>
      </c>
      <c r="AB1653" s="1" t="str">
        <f t="shared" si="232"/>
        <v>ok</v>
      </c>
      <c r="AC1653" s="1" t="str">
        <f t="shared" si="233"/>
        <v>Damaged</v>
      </c>
    </row>
    <row r="1654" spans="1:29" x14ac:dyDescent="0.45">
      <c r="A1654" s="1" t="s">
        <v>2144</v>
      </c>
      <c r="B1654" s="2" cm="1">
        <f t="array" ref="B1654:D1654">DATEVALUE(VLOOKUP(A1654,Raw_Data!A1653:D3653,{2,3,4},0))</f>
        <v>45347</v>
      </c>
      <c r="C1654" s="2">
        <v>45350</v>
      </c>
      <c r="D1654" s="2">
        <v>45356</v>
      </c>
      <c r="E1654" s="1" t="s">
        <v>2585</v>
      </c>
      <c r="F1654" s="1" t="s">
        <v>168</v>
      </c>
      <c r="G1654" s="1" t="s">
        <v>41</v>
      </c>
      <c r="H1654" s="1" t="s">
        <v>128</v>
      </c>
      <c r="I1654" s="1" t="s">
        <v>169</v>
      </c>
      <c r="J1654" s="1">
        <v>0</v>
      </c>
      <c r="K1654" s="1">
        <v>500</v>
      </c>
      <c r="L1654" s="1">
        <f t="shared" si="227"/>
        <v>0</v>
      </c>
      <c r="M1654" s="1" t="s">
        <v>56</v>
      </c>
      <c r="N1654" s="1" t="s">
        <v>30</v>
      </c>
      <c r="O1654" s="1" t="s">
        <v>44</v>
      </c>
      <c r="P1654" s="1" t="s">
        <v>85</v>
      </c>
      <c r="Q1654" s="1" t="s">
        <v>33</v>
      </c>
      <c r="R1654" s="1" t="s">
        <v>2620</v>
      </c>
      <c r="S1654" s="1" t="s">
        <v>2620</v>
      </c>
      <c r="T1654" s="1">
        <v>6</v>
      </c>
      <c r="U1654" s="1" t="str">
        <f t="shared" si="225"/>
        <v>Keep</v>
      </c>
      <c r="V1654" s="1" t="str">
        <f t="shared" si="228"/>
        <v>Fix</v>
      </c>
      <c r="W1654" s="1" t="str">
        <f>IF(Raw_Data!K1654=0,"Missing","Valid")</f>
        <v>Valid</v>
      </c>
      <c r="X1654" s="3" t="str">
        <f t="shared" si="229"/>
        <v>OK</v>
      </c>
      <c r="Y1654" s="1" t="str">
        <f t="shared" si="230"/>
        <v>Ok</v>
      </c>
      <c r="Z1654" s="1" t="str">
        <f t="shared" si="231"/>
        <v>Ok</v>
      </c>
      <c r="AA1654" s="1">
        <f t="shared" si="226"/>
        <v>0</v>
      </c>
      <c r="AB1654" s="1" t="str">
        <f t="shared" si="232"/>
        <v>ok</v>
      </c>
      <c r="AC1654" s="1" t="str">
        <f t="shared" si="233"/>
        <v>Not Returned</v>
      </c>
    </row>
    <row r="1655" spans="1:29" x14ac:dyDescent="0.45">
      <c r="A1655" s="1" t="s">
        <v>2145</v>
      </c>
      <c r="B1655" s="2" cm="1">
        <f t="array" ref="B1655:D1655">DATEVALUE(VLOOKUP(A1655,Raw_Data!A1654:D3654,{2,3,4},0))</f>
        <v>45425</v>
      </c>
      <c r="C1655" s="2">
        <v>45425</v>
      </c>
      <c r="D1655" s="2">
        <v>45427</v>
      </c>
      <c r="E1655" s="1" t="s">
        <v>2548</v>
      </c>
      <c r="F1655" s="1" t="s">
        <v>2608</v>
      </c>
      <c r="G1655" s="1" t="s">
        <v>41</v>
      </c>
      <c r="H1655" s="1" t="s">
        <v>27</v>
      </c>
      <c r="I1655" s="1" t="s">
        <v>55</v>
      </c>
      <c r="J1655" s="1">
        <v>2</v>
      </c>
      <c r="K1655" s="1">
        <v>0</v>
      </c>
      <c r="L1655" s="1">
        <f t="shared" si="227"/>
        <v>0</v>
      </c>
      <c r="M1655" s="1" t="s">
        <v>63</v>
      </c>
      <c r="N1655" s="1" t="s">
        <v>57</v>
      </c>
      <c r="O1655" s="1" t="s">
        <v>31</v>
      </c>
      <c r="P1655" s="1" t="s">
        <v>85</v>
      </c>
      <c r="Q1655" s="1" t="s">
        <v>33</v>
      </c>
      <c r="R1655" s="1" t="s">
        <v>46</v>
      </c>
      <c r="S1655" s="1" t="s">
        <v>2621</v>
      </c>
      <c r="T1655" s="1">
        <v>2</v>
      </c>
      <c r="U1655" s="1" t="str">
        <f t="shared" si="225"/>
        <v>Keep</v>
      </c>
      <c r="V1655" s="1" t="str">
        <f t="shared" si="228"/>
        <v>Ok</v>
      </c>
      <c r="W1655" s="1" t="str">
        <f>IF(Raw_Data!K1655=0,"Missing","Valid")</f>
        <v>Missing</v>
      </c>
      <c r="X1655" s="3" t="str">
        <f t="shared" si="229"/>
        <v>OK</v>
      </c>
      <c r="Y1655" s="1" t="str">
        <f t="shared" si="230"/>
        <v>Fix</v>
      </c>
      <c r="Z1655" s="1" t="str">
        <f t="shared" si="231"/>
        <v>Ok</v>
      </c>
      <c r="AA1655" s="1">
        <f t="shared" si="226"/>
        <v>0</v>
      </c>
      <c r="AB1655" s="1" t="str">
        <f t="shared" si="232"/>
        <v>ok</v>
      </c>
      <c r="AC1655" s="1" t="str">
        <f t="shared" si="233"/>
        <v>Unknwon</v>
      </c>
    </row>
    <row r="1656" spans="1:29" x14ac:dyDescent="0.45">
      <c r="A1656" s="1" t="s">
        <v>2146</v>
      </c>
      <c r="B1656" s="2" cm="1">
        <f t="array" ref="B1656:D1656">DATEVALUE(VLOOKUP(A1656,Raw_Data!A1655:D3655,{2,3,4},0))</f>
        <v>45298</v>
      </c>
      <c r="C1656" s="2">
        <v>45300</v>
      </c>
      <c r="D1656" s="2">
        <v>45300</v>
      </c>
      <c r="E1656" s="1" t="s">
        <v>2532</v>
      </c>
      <c r="F1656" s="1" t="s">
        <v>2609</v>
      </c>
      <c r="G1656" s="1" t="s">
        <v>116</v>
      </c>
      <c r="H1656" s="1" t="s">
        <v>128</v>
      </c>
      <c r="I1656" s="1" t="s">
        <v>129</v>
      </c>
      <c r="J1656" s="1">
        <v>3</v>
      </c>
      <c r="K1656" s="1">
        <v>0</v>
      </c>
      <c r="L1656" s="1">
        <f t="shared" si="227"/>
        <v>0</v>
      </c>
      <c r="M1656" s="1" t="s">
        <v>56</v>
      </c>
      <c r="N1656" s="1" t="s">
        <v>57</v>
      </c>
      <c r="O1656" s="1" t="s">
        <v>31</v>
      </c>
      <c r="P1656" s="1" t="s">
        <v>32</v>
      </c>
      <c r="Q1656" s="1" t="s">
        <v>33</v>
      </c>
      <c r="R1656" s="1" t="s">
        <v>2620</v>
      </c>
      <c r="S1656" s="1" t="s">
        <v>2620</v>
      </c>
      <c r="T1656" s="1">
        <v>0</v>
      </c>
      <c r="U1656" s="1" t="str">
        <f t="shared" si="225"/>
        <v>Keep</v>
      </c>
      <c r="V1656" s="1" t="str">
        <f t="shared" si="228"/>
        <v>Ok</v>
      </c>
      <c r="W1656" s="1" t="str">
        <f>IF(Raw_Data!K1656=0,"Missing","Valid")</f>
        <v>Missing</v>
      </c>
      <c r="X1656" s="3" t="str">
        <f t="shared" si="229"/>
        <v>OK</v>
      </c>
      <c r="Y1656" s="1" t="str">
        <f t="shared" si="230"/>
        <v>Fix</v>
      </c>
      <c r="Z1656" s="1" t="str">
        <f t="shared" si="231"/>
        <v>Ok</v>
      </c>
      <c r="AA1656" s="1">
        <f t="shared" si="226"/>
        <v>0</v>
      </c>
      <c r="AB1656" s="1" t="str">
        <f t="shared" si="232"/>
        <v>ok</v>
      </c>
      <c r="AC1656" s="1" t="str">
        <f t="shared" si="233"/>
        <v>Not Returned</v>
      </c>
    </row>
    <row r="1657" spans="1:29" x14ac:dyDescent="0.45">
      <c r="A1657" s="1" t="s">
        <v>2147</v>
      </c>
      <c r="B1657" s="2" cm="1">
        <f t="array" ref="B1657:D1657">DATEVALUE(VLOOKUP(A1657,Raw_Data!A1656:D3656,{2,3,4},0))</f>
        <v>45510</v>
      </c>
      <c r="C1657" s="2">
        <v>45512</v>
      </c>
      <c r="D1657" s="2">
        <v>45512</v>
      </c>
      <c r="E1657" s="1" t="s">
        <v>2560</v>
      </c>
      <c r="F1657" s="1" t="s">
        <v>2609</v>
      </c>
      <c r="G1657" s="1" t="s">
        <v>116</v>
      </c>
      <c r="H1657" s="1" t="s">
        <v>128</v>
      </c>
      <c r="I1657" s="1" t="s">
        <v>169</v>
      </c>
      <c r="J1657" s="1">
        <v>3</v>
      </c>
      <c r="K1657" s="1">
        <v>1000</v>
      </c>
      <c r="L1657" s="1">
        <f t="shared" si="227"/>
        <v>3000</v>
      </c>
      <c r="M1657" s="1" t="s">
        <v>2619</v>
      </c>
      <c r="N1657" s="1" t="s">
        <v>57</v>
      </c>
      <c r="O1657" s="1" t="s">
        <v>79</v>
      </c>
      <c r="P1657" s="1" t="s">
        <v>32</v>
      </c>
      <c r="Q1657" s="1" t="s">
        <v>33</v>
      </c>
      <c r="R1657" s="1" t="s">
        <v>2620</v>
      </c>
      <c r="S1657" s="1" t="s">
        <v>2620</v>
      </c>
      <c r="T1657" s="1">
        <v>0</v>
      </c>
      <c r="U1657" s="1" t="str">
        <f t="shared" si="225"/>
        <v>Keep</v>
      </c>
      <c r="V1657" s="1" t="str">
        <f t="shared" si="228"/>
        <v>Ok</v>
      </c>
      <c r="W1657" s="1" t="str">
        <f>IF(Raw_Data!K1657=0,"Missing","Valid")</f>
        <v>Valid</v>
      </c>
      <c r="X1657" s="3" t="str">
        <f t="shared" si="229"/>
        <v>OK</v>
      </c>
      <c r="Y1657" s="1" t="str">
        <f t="shared" si="230"/>
        <v>Ok</v>
      </c>
      <c r="Z1657" s="1" t="str">
        <f t="shared" si="231"/>
        <v>Ok</v>
      </c>
      <c r="AA1657" s="1">
        <f t="shared" si="226"/>
        <v>3000</v>
      </c>
      <c r="AB1657" s="1" t="str">
        <f t="shared" si="232"/>
        <v>ok</v>
      </c>
      <c r="AC1657" s="1" t="str">
        <f t="shared" si="233"/>
        <v>Not Returned</v>
      </c>
    </row>
    <row r="1658" spans="1:29" x14ac:dyDescent="0.45">
      <c r="A1658" s="1" t="s">
        <v>2148</v>
      </c>
      <c r="B1658" s="2" cm="1">
        <f t="array" ref="B1658:D1658">DATEVALUE(VLOOKUP(A1658,Raw_Data!A1657:D3657,{2,3,4},0))</f>
        <v>45503</v>
      </c>
      <c r="C1658" s="2">
        <v>45503</v>
      </c>
      <c r="D1658" s="2">
        <v>45508</v>
      </c>
      <c r="E1658" s="1" t="s">
        <v>2604</v>
      </c>
      <c r="F1658" s="1" t="s">
        <v>147</v>
      </c>
      <c r="G1658" s="1" t="s">
        <v>147</v>
      </c>
      <c r="H1658" s="1" t="s">
        <v>128</v>
      </c>
      <c r="I1658" s="1" t="s">
        <v>231</v>
      </c>
      <c r="J1658" s="1">
        <v>1</v>
      </c>
      <c r="K1658" s="1">
        <v>2000</v>
      </c>
      <c r="L1658" s="1">
        <f t="shared" si="227"/>
        <v>2000</v>
      </c>
      <c r="M1658" s="1" t="s">
        <v>56</v>
      </c>
      <c r="N1658" s="1" t="s">
        <v>57</v>
      </c>
      <c r="O1658" s="1" t="s">
        <v>31</v>
      </c>
      <c r="P1658" s="1" t="s">
        <v>58</v>
      </c>
      <c r="Q1658" s="1" t="s">
        <v>33</v>
      </c>
      <c r="R1658" s="1" t="s">
        <v>2620</v>
      </c>
      <c r="S1658" s="1" t="s">
        <v>2620</v>
      </c>
      <c r="T1658" s="1">
        <v>5</v>
      </c>
      <c r="U1658" s="1" t="str">
        <f t="shared" si="225"/>
        <v>Keep</v>
      </c>
      <c r="V1658" s="1" t="str">
        <f t="shared" si="228"/>
        <v>Ok</v>
      </c>
      <c r="W1658" s="1" t="str">
        <f>IF(Raw_Data!K1658=0,"Missing","Valid")</f>
        <v>Valid</v>
      </c>
      <c r="X1658" s="3" t="str">
        <f t="shared" si="229"/>
        <v>OK</v>
      </c>
      <c r="Y1658" s="1" t="str">
        <f t="shared" si="230"/>
        <v>Ok</v>
      </c>
      <c r="Z1658" s="1" t="str">
        <f t="shared" si="231"/>
        <v>Ok</v>
      </c>
      <c r="AA1658" s="1">
        <f t="shared" si="226"/>
        <v>2000</v>
      </c>
      <c r="AB1658" s="1" t="str">
        <f t="shared" si="232"/>
        <v>ok</v>
      </c>
      <c r="AC1658" s="1" t="str">
        <f t="shared" si="233"/>
        <v>Not Returned</v>
      </c>
    </row>
    <row r="1659" spans="1:29" x14ac:dyDescent="0.45">
      <c r="A1659" s="1" t="s">
        <v>2149</v>
      </c>
      <c r="B1659" s="2" cm="1">
        <f t="array" ref="B1659:D1659">DATEVALUE(VLOOKUP(A1659,Raw_Data!A1658:D3658,{2,3,4},0))</f>
        <v>45493</v>
      </c>
      <c r="C1659" s="2">
        <v>45492</v>
      </c>
      <c r="D1659" s="2">
        <v>45495</v>
      </c>
      <c r="E1659" s="1" t="s">
        <v>2543</v>
      </c>
      <c r="F1659" s="1" t="s">
        <v>2606</v>
      </c>
      <c r="G1659" s="1" t="s">
        <v>26</v>
      </c>
      <c r="H1659" s="1" t="s">
        <v>128</v>
      </c>
      <c r="I1659" s="1" t="s">
        <v>231</v>
      </c>
      <c r="J1659" s="1">
        <v>3</v>
      </c>
      <c r="K1659" s="1">
        <v>2000</v>
      </c>
      <c r="L1659" s="1">
        <f t="shared" si="227"/>
        <v>6000</v>
      </c>
      <c r="M1659" s="1" t="s">
        <v>29</v>
      </c>
      <c r="N1659" s="1" t="s">
        <v>93</v>
      </c>
      <c r="O1659" s="1" t="s">
        <v>79</v>
      </c>
      <c r="P1659" s="1" t="s">
        <v>85</v>
      </c>
      <c r="Q1659" s="1" t="s">
        <v>33</v>
      </c>
      <c r="R1659" s="1" t="s">
        <v>46</v>
      </c>
      <c r="S1659" s="1" t="s">
        <v>245</v>
      </c>
      <c r="T1659" s="1">
        <v>3</v>
      </c>
      <c r="U1659" s="1" t="str">
        <f t="shared" si="225"/>
        <v>Keep</v>
      </c>
      <c r="V1659" s="1" t="str">
        <f t="shared" si="228"/>
        <v>Ok</v>
      </c>
      <c r="W1659" s="1" t="str">
        <f>IF(Raw_Data!K1659=0,"Missing","Valid")</f>
        <v>Valid</v>
      </c>
      <c r="X1659" s="3" t="str">
        <f t="shared" si="229"/>
        <v>Dispatch Error</v>
      </c>
      <c r="Y1659" s="1" t="str">
        <f t="shared" si="230"/>
        <v>Ok</v>
      </c>
      <c r="Z1659" s="1" t="str">
        <f t="shared" si="231"/>
        <v>Ok</v>
      </c>
      <c r="AA1659" s="1">
        <f t="shared" si="226"/>
        <v>6000</v>
      </c>
      <c r="AB1659" s="1" t="str">
        <f t="shared" si="232"/>
        <v>ok</v>
      </c>
      <c r="AC1659" s="1" t="str">
        <f t="shared" si="233"/>
        <v>Wrong Item</v>
      </c>
    </row>
    <row r="1660" spans="1:29" x14ac:dyDescent="0.45">
      <c r="A1660" s="1" t="s">
        <v>2150</v>
      </c>
      <c r="B1660" s="2" cm="1">
        <f t="array" ref="B1660:D1660">DATEVALUE(VLOOKUP(A1660,Raw_Data!A1659:D3659,{2,3,4},0))</f>
        <v>45627</v>
      </c>
      <c r="C1660" s="2">
        <v>45625</v>
      </c>
      <c r="D1660" s="2">
        <v>45625</v>
      </c>
      <c r="E1660" s="1" t="s">
        <v>2541</v>
      </c>
      <c r="F1660" s="1" t="s">
        <v>168</v>
      </c>
      <c r="G1660" s="1" t="s">
        <v>41</v>
      </c>
      <c r="H1660" s="1" t="s">
        <v>71</v>
      </c>
      <c r="I1660" s="1" t="s">
        <v>117</v>
      </c>
      <c r="J1660" s="1">
        <v>2</v>
      </c>
      <c r="K1660" s="1">
        <v>500</v>
      </c>
      <c r="L1660" s="1">
        <f t="shared" si="227"/>
        <v>1000</v>
      </c>
      <c r="M1660" s="1" t="s">
        <v>29</v>
      </c>
      <c r="N1660" s="1" t="s">
        <v>30</v>
      </c>
      <c r="O1660" s="1" t="s">
        <v>64</v>
      </c>
      <c r="P1660" s="1" t="s">
        <v>85</v>
      </c>
      <c r="Q1660" s="1" t="s">
        <v>45</v>
      </c>
      <c r="R1660" s="1" t="s">
        <v>34</v>
      </c>
      <c r="S1660" s="1" t="s">
        <v>2620</v>
      </c>
      <c r="T1660" s="1">
        <v>0</v>
      </c>
      <c r="U1660" s="1" t="str">
        <f t="shared" si="225"/>
        <v>Keep</v>
      </c>
      <c r="V1660" s="1" t="str">
        <f t="shared" si="228"/>
        <v>Ok</v>
      </c>
      <c r="W1660" s="1" t="str">
        <f>IF(Raw_Data!K1660=0,"Missing","Valid")</f>
        <v>Valid</v>
      </c>
      <c r="X1660" s="3" t="str">
        <f t="shared" si="229"/>
        <v>Dispatch Error</v>
      </c>
      <c r="Y1660" s="1" t="str">
        <f t="shared" si="230"/>
        <v>Ok</v>
      </c>
      <c r="Z1660" s="1" t="str">
        <f t="shared" si="231"/>
        <v>Ok</v>
      </c>
      <c r="AA1660" s="1">
        <f t="shared" si="226"/>
        <v>1000</v>
      </c>
      <c r="AB1660" s="1" t="str">
        <f t="shared" si="232"/>
        <v>ok</v>
      </c>
      <c r="AC1660" s="1" t="str">
        <f t="shared" si="233"/>
        <v>Not Returned</v>
      </c>
    </row>
    <row r="1661" spans="1:29" x14ac:dyDescent="0.45">
      <c r="A1661" s="1" t="s">
        <v>2151</v>
      </c>
      <c r="B1661" s="2" cm="1">
        <f t="array" ref="B1661:D1661">DATEVALUE(VLOOKUP(A1661,Raw_Data!A1660:D3660,{2,3,4},0))</f>
        <v>45435</v>
      </c>
      <c r="C1661" s="2">
        <v>45434</v>
      </c>
      <c r="D1661" s="2">
        <v>45440</v>
      </c>
      <c r="E1661" s="1" t="s">
        <v>2581</v>
      </c>
      <c r="F1661" s="1" t="s">
        <v>168</v>
      </c>
      <c r="G1661" s="1" t="s">
        <v>41</v>
      </c>
      <c r="H1661" s="1" t="s">
        <v>42</v>
      </c>
      <c r="I1661" s="1" t="s">
        <v>122</v>
      </c>
      <c r="J1661" s="1">
        <v>2</v>
      </c>
      <c r="K1661" s="1">
        <v>2000</v>
      </c>
      <c r="L1661" s="1">
        <f t="shared" si="227"/>
        <v>4000</v>
      </c>
      <c r="M1661" s="1" t="s">
        <v>2619</v>
      </c>
      <c r="N1661" s="1" t="s">
        <v>30</v>
      </c>
      <c r="O1661" s="1" t="s">
        <v>64</v>
      </c>
      <c r="P1661" s="1" t="s">
        <v>32</v>
      </c>
      <c r="Q1661" s="1" t="s">
        <v>33</v>
      </c>
      <c r="R1661" s="1" t="s">
        <v>34</v>
      </c>
      <c r="S1661" s="1" t="s">
        <v>2620</v>
      </c>
      <c r="T1661" s="1">
        <v>6</v>
      </c>
      <c r="U1661" s="1" t="str">
        <f t="shared" si="225"/>
        <v>Keep</v>
      </c>
      <c r="V1661" s="1" t="str">
        <f t="shared" si="228"/>
        <v>Ok</v>
      </c>
      <c r="W1661" s="1" t="str">
        <f>IF(Raw_Data!K1661=0,"Missing","Valid")</f>
        <v>Valid</v>
      </c>
      <c r="X1661" s="3" t="str">
        <f t="shared" si="229"/>
        <v>Dispatch Error</v>
      </c>
      <c r="Y1661" s="1" t="str">
        <f t="shared" si="230"/>
        <v>Ok</v>
      </c>
      <c r="Z1661" s="1" t="str">
        <f t="shared" si="231"/>
        <v>Ok</v>
      </c>
      <c r="AA1661" s="1">
        <f t="shared" si="226"/>
        <v>4000</v>
      </c>
      <c r="AB1661" s="1" t="str">
        <f t="shared" si="232"/>
        <v>ok</v>
      </c>
      <c r="AC1661" s="1" t="str">
        <f t="shared" si="233"/>
        <v>Not Returned</v>
      </c>
    </row>
    <row r="1662" spans="1:29" x14ac:dyDescent="0.45">
      <c r="A1662" s="1" t="s">
        <v>2152</v>
      </c>
      <c r="B1662" s="2" cm="1">
        <f t="array" ref="B1662:D1662">DATEVALUE(VLOOKUP(A1662,Raw_Data!A1661:D3661,{2,3,4},0))</f>
        <v>45608</v>
      </c>
      <c r="C1662" s="2">
        <v>45607</v>
      </c>
      <c r="D1662" s="2">
        <v>45612</v>
      </c>
      <c r="E1662" s="1" t="s">
        <v>2580</v>
      </c>
      <c r="F1662" s="1" t="s">
        <v>2608</v>
      </c>
      <c r="G1662" s="1" t="s">
        <v>41</v>
      </c>
      <c r="H1662" s="1" t="s">
        <v>27</v>
      </c>
      <c r="I1662" s="1" t="s">
        <v>84</v>
      </c>
      <c r="J1662" s="1">
        <v>2</v>
      </c>
      <c r="K1662" s="1">
        <v>500</v>
      </c>
      <c r="L1662" s="1">
        <f t="shared" si="227"/>
        <v>1000</v>
      </c>
      <c r="M1662" s="1" t="s">
        <v>63</v>
      </c>
      <c r="N1662" s="1" t="s">
        <v>57</v>
      </c>
      <c r="O1662" s="1" t="s">
        <v>31</v>
      </c>
      <c r="P1662" s="1" t="s">
        <v>32</v>
      </c>
      <c r="Q1662" s="1" t="s">
        <v>45</v>
      </c>
      <c r="R1662" s="1" t="s">
        <v>46</v>
      </c>
      <c r="S1662" s="1" t="s">
        <v>2621</v>
      </c>
      <c r="T1662" s="1">
        <v>5</v>
      </c>
      <c r="U1662" s="1" t="str">
        <f t="shared" si="225"/>
        <v>Keep</v>
      </c>
      <c r="V1662" s="1" t="str">
        <f t="shared" si="228"/>
        <v>Ok</v>
      </c>
      <c r="W1662" s="1" t="str">
        <f>IF(Raw_Data!K1662=0,"Missing","Valid")</f>
        <v>Valid</v>
      </c>
      <c r="X1662" s="3" t="str">
        <f t="shared" si="229"/>
        <v>Dispatch Error</v>
      </c>
      <c r="Y1662" s="1" t="str">
        <f t="shared" si="230"/>
        <v>Ok</v>
      </c>
      <c r="Z1662" s="1" t="str">
        <f t="shared" si="231"/>
        <v>Ok</v>
      </c>
      <c r="AA1662" s="1">
        <f t="shared" si="226"/>
        <v>1000</v>
      </c>
      <c r="AB1662" s="1" t="str">
        <f t="shared" si="232"/>
        <v>ok</v>
      </c>
      <c r="AC1662" s="1" t="str">
        <f t="shared" si="233"/>
        <v>Unknwon</v>
      </c>
    </row>
    <row r="1663" spans="1:29" x14ac:dyDescent="0.45">
      <c r="A1663" s="1" t="s">
        <v>2153</v>
      </c>
      <c r="B1663" s="2" cm="1">
        <f t="array" ref="B1663:D1663">DATEVALUE(VLOOKUP(A1663,Raw_Data!A1662:D3662,{2,3,4},0))</f>
        <v>45434</v>
      </c>
      <c r="C1663" s="2">
        <v>45433</v>
      </c>
      <c r="D1663" s="2">
        <v>45433</v>
      </c>
      <c r="E1663" s="1" t="s">
        <v>2543</v>
      </c>
      <c r="F1663" s="1" t="s">
        <v>2609</v>
      </c>
      <c r="G1663" s="1" t="s">
        <v>116</v>
      </c>
      <c r="H1663" s="1" t="s">
        <v>128</v>
      </c>
      <c r="I1663" s="1" t="s">
        <v>169</v>
      </c>
      <c r="J1663" s="1">
        <v>1</v>
      </c>
      <c r="K1663" s="1">
        <v>100</v>
      </c>
      <c r="L1663" s="1">
        <f t="shared" si="227"/>
        <v>100</v>
      </c>
      <c r="M1663" s="1" t="s">
        <v>63</v>
      </c>
      <c r="N1663" s="1" t="s">
        <v>57</v>
      </c>
      <c r="O1663" s="1" t="s">
        <v>79</v>
      </c>
      <c r="P1663" s="1" t="s">
        <v>32</v>
      </c>
      <c r="Q1663" s="1" t="s">
        <v>45</v>
      </c>
      <c r="R1663" s="1" t="s">
        <v>2620</v>
      </c>
      <c r="S1663" s="1" t="s">
        <v>2620</v>
      </c>
      <c r="T1663" s="1">
        <v>0</v>
      </c>
      <c r="U1663" s="1" t="str">
        <f t="shared" si="225"/>
        <v>Keep</v>
      </c>
      <c r="V1663" s="1" t="str">
        <f t="shared" si="228"/>
        <v>Ok</v>
      </c>
      <c r="W1663" s="1" t="str">
        <f>IF(Raw_Data!K1663=0,"Missing","Valid")</f>
        <v>Valid</v>
      </c>
      <c r="X1663" s="3" t="str">
        <f t="shared" si="229"/>
        <v>Dispatch Error</v>
      </c>
      <c r="Y1663" s="1" t="str">
        <f t="shared" si="230"/>
        <v>Ok</v>
      </c>
      <c r="Z1663" s="1" t="str">
        <f t="shared" si="231"/>
        <v>Ok</v>
      </c>
      <c r="AA1663" s="1">
        <f t="shared" si="226"/>
        <v>100</v>
      </c>
      <c r="AB1663" s="1" t="str">
        <f t="shared" si="232"/>
        <v>ok</v>
      </c>
      <c r="AC1663" s="1" t="str">
        <f t="shared" si="233"/>
        <v>Not Returned</v>
      </c>
    </row>
    <row r="1664" spans="1:29" x14ac:dyDescent="0.45">
      <c r="A1664" s="1" t="s">
        <v>2154</v>
      </c>
      <c r="B1664" s="2" cm="1">
        <f t="array" ref="B1664:D1664">DATEVALUE(VLOOKUP(A1664,Raw_Data!A1663:D3663,{2,3,4},0))</f>
        <v>45480</v>
      </c>
      <c r="C1664" s="2">
        <v>45482</v>
      </c>
      <c r="D1664" s="2">
        <v>45487</v>
      </c>
      <c r="E1664" s="1" t="s">
        <v>2576</v>
      </c>
      <c r="F1664" s="1" t="s">
        <v>2606</v>
      </c>
      <c r="G1664" s="1" t="s">
        <v>26</v>
      </c>
      <c r="H1664" s="1" t="s">
        <v>128</v>
      </c>
      <c r="I1664" s="1" t="s">
        <v>129</v>
      </c>
      <c r="J1664" s="1">
        <v>1</v>
      </c>
      <c r="K1664" s="1">
        <v>500</v>
      </c>
      <c r="L1664" s="1">
        <f t="shared" si="227"/>
        <v>500</v>
      </c>
      <c r="M1664" s="1" t="s">
        <v>29</v>
      </c>
      <c r="N1664" s="1" t="s">
        <v>57</v>
      </c>
      <c r="O1664" s="1" t="s">
        <v>31</v>
      </c>
      <c r="P1664" s="1" t="s">
        <v>58</v>
      </c>
      <c r="Q1664" s="1" t="s">
        <v>45</v>
      </c>
      <c r="R1664" s="1" t="s">
        <v>2620</v>
      </c>
      <c r="S1664" s="1" t="s">
        <v>2620</v>
      </c>
      <c r="T1664" s="1">
        <v>5</v>
      </c>
      <c r="U1664" s="1" t="str">
        <f t="shared" si="225"/>
        <v>Keep</v>
      </c>
      <c r="V1664" s="1" t="str">
        <f t="shared" si="228"/>
        <v>Ok</v>
      </c>
      <c r="W1664" s="1" t="str">
        <f>IF(Raw_Data!K1664=0,"Missing","Valid")</f>
        <v>Valid</v>
      </c>
      <c r="X1664" s="3" t="str">
        <f t="shared" si="229"/>
        <v>OK</v>
      </c>
      <c r="Y1664" s="1" t="str">
        <f t="shared" si="230"/>
        <v>Ok</v>
      </c>
      <c r="Z1664" s="1" t="str">
        <f t="shared" si="231"/>
        <v>Ok</v>
      </c>
      <c r="AA1664" s="1">
        <f t="shared" si="226"/>
        <v>500</v>
      </c>
      <c r="AB1664" s="1" t="str">
        <f t="shared" si="232"/>
        <v>ok</v>
      </c>
      <c r="AC1664" s="1" t="str">
        <f t="shared" si="233"/>
        <v>Not Returned</v>
      </c>
    </row>
    <row r="1665" spans="1:29" x14ac:dyDescent="0.45">
      <c r="A1665" s="1" t="s">
        <v>2155</v>
      </c>
      <c r="B1665" s="2" cm="1">
        <f t="array" ref="B1665:D1665">DATEVALUE(VLOOKUP(A1665,Raw_Data!A1664:D3664,{2,3,4},0))</f>
        <v>45550</v>
      </c>
      <c r="C1665" s="2">
        <v>45552</v>
      </c>
      <c r="D1665" s="2">
        <v>45552</v>
      </c>
      <c r="E1665" s="1" t="s">
        <v>2591</v>
      </c>
      <c r="F1665" s="1" t="s">
        <v>2606</v>
      </c>
      <c r="G1665" s="1" t="s">
        <v>26</v>
      </c>
      <c r="H1665" s="1" t="s">
        <v>42</v>
      </c>
      <c r="I1665" s="1" t="s">
        <v>78</v>
      </c>
      <c r="J1665" s="1">
        <v>2</v>
      </c>
      <c r="K1665" s="1">
        <v>1000</v>
      </c>
      <c r="L1665" s="1">
        <f t="shared" si="227"/>
        <v>2000</v>
      </c>
      <c r="M1665" s="1" t="s">
        <v>29</v>
      </c>
      <c r="N1665" s="1" t="s">
        <v>57</v>
      </c>
      <c r="O1665" s="1" t="s">
        <v>79</v>
      </c>
      <c r="P1665" s="1" t="s">
        <v>58</v>
      </c>
      <c r="Q1665" s="1" t="s">
        <v>45</v>
      </c>
      <c r="R1665" s="1" t="s">
        <v>46</v>
      </c>
      <c r="S1665" s="1" t="s">
        <v>47</v>
      </c>
      <c r="T1665" s="1">
        <v>0</v>
      </c>
      <c r="U1665" s="1" t="str">
        <f t="shared" si="225"/>
        <v>Keep</v>
      </c>
      <c r="V1665" s="1" t="str">
        <f t="shared" si="228"/>
        <v>Ok</v>
      </c>
      <c r="W1665" s="1" t="str">
        <f>IF(Raw_Data!K1665=0,"Missing","Valid")</f>
        <v>Valid</v>
      </c>
      <c r="X1665" s="3" t="str">
        <f t="shared" si="229"/>
        <v>OK</v>
      </c>
      <c r="Y1665" s="1" t="str">
        <f t="shared" si="230"/>
        <v>Ok</v>
      </c>
      <c r="Z1665" s="1" t="str">
        <f t="shared" si="231"/>
        <v>Ok</v>
      </c>
      <c r="AA1665" s="1">
        <f t="shared" si="226"/>
        <v>2000</v>
      </c>
      <c r="AB1665" s="1" t="str">
        <f t="shared" si="232"/>
        <v>ok</v>
      </c>
      <c r="AC1665" s="1" t="str">
        <f t="shared" si="233"/>
        <v>Late Delivery</v>
      </c>
    </row>
    <row r="1666" spans="1:29" x14ac:dyDescent="0.45">
      <c r="A1666" s="1" t="s">
        <v>2156</v>
      </c>
      <c r="B1666" s="2" cm="1">
        <f t="array" ref="B1666:D1666">DATEVALUE(VLOOKUP(A1666,Raw_Data!A1665:D3665,{2,3,4},0))</f>
        <v>45481</v>
      </c>
      <c r="C1666" s="2">
        <v>45480</v>
      </c>
      <c r="D1666" s="2">
        <v>45484</v>
      </c>
      <c r="E1666" s="1" t="s">
        <v>2529</v>
      </c>
      <c r="F1666" s="1" t="s">
        <v>2608</v>
      </c>
      <c r="G1666" s="1" t="s">
        <v>41</v>
      </c>
      <c r="H1666" s="1" t="s">
        <v>71</v>
      </c>
      <c r="I1666" s="1" t="s">
        <v>92</v>
      </c>
      <c r="J1666" s="1">
        <v>0</v>
      </c>
      <c r="K1666" s="1">
        <v>500</v>
      </c>
      <c r="L1666" s="1">
        <f t="shared" si="227"/>
        <v>0</v>
      </c>
      <c r="M1666" s="1" t="s">
        <v>56</v>
      </c>
      <c r="N1666" s="1" t="s">
        <v>57</v>
      </c>
      <c r="O1666" s="1" t="s">
        <v>79</v>
      </c>
      <c r="P1666" s="1" t="s">
        <v>58</v>
      </c>
      <c r="Q1666" s="1" t="s">
        <v>45</v>
      </c>
      <c r="R1666" s="1" t="s">
        <v>46</v>
      </c>
      <c r="S1666" s="1" t="s">
        <v>47</v>
      </c>
      <c r="T1666" s="1">
        <v>4</v>
      </c>
      <c r="U1666" s="1" t="str">
        <f t="shared" ref="U1666:U1729" si="234">IF(COUNTIF(A1666:A3665,A1666)=1,"Keep","Duplicate")</f>
        <v>Keep</v>
      </c>
      <c r="V1666" s="1" t="str">
        <f t="shared" si="228"/>
        <v>Fix</v>
      </c>
      <c r="W1666" s="1" t="str">
        <f>IF(Raw_Data!K1666=0,"Missing","Valid")</f>
        <v>Valid</v>
      </c>
      <c r="X1666" s="3" t="str">
        <f t="shared" si="229"/>
        <v>Dispatch Error</v>
      </c>
      <c r="Y1666" s="1" t="str">
        <f t="shared" si="230"/>
        <v>Ok</v>
      </c>
      <c r="Z1666" s="1" t="str">
        <f t="shared" si="231"/>
        <v>Ok</v>
      </c>
      <c r="AA1666" s="1">
        <f t="shared" ref="AA1666:AA1729" si="235">IF(OR(L1666="",L1666&lt;&gt;J1666*K1666),J1666*K1666,L1666)</f>
        <v>0</v>
      </c>
      <c r="AB1666" s="1" t="str">
        <f t="shared" si="232"/>
        <v>ok</v>
      </c>
      <c r="AC1666" s="1" t="str">
        <f t="shared" si="233"/>
        <v>Late Delivery</v>
      </c>
    </row>
    <row r="1667" spans="1:29" x14ac:dyDescent="0.45">
      <c r="A1667" s="1" t="s">
        <v>2157</v>
      </c>
      <c r="B1667" s="2" cm="1">
        <f t="array" ref="B1667:D1667">DATEVALUE(VLOOKUP(A1667,Raw_Data!A1666:D3666,{2,3,4},0))</f>
        <v>45559</v>
      </c>
      <c r="C1667" s="2">
        <v>45561</v>
      </c>
      <c r="D1667" s="2">
        <v>45567</v>
      </c>
      <c r="E1667" s="1" t="s">
        <v>2563</v>
      </c>
      <c r="F1667" s="1" t="s">
        <v>2607</v>
      </c>
      <c r="G1667" s="1" t="s">
        <v>41</v>
      </c>
      <c r="H1667" s="1" t="s">
        <v>42</v>
      </c>
      <c r="I1667" s="1" t="s">
        <v>122</v>
      </c>
      <c r="J1667" s="1">
        <v>0</v>
      </c>
      <c r="K1667" s="1">
        <v>0</v>
      </c>
      <c r="L1667" s="1">
        <f t="shared" ref="L1667:L1730" si="236">J1667*K1667</f>
        <v>0</v>
      </c>
      <c r="M1667" s="1" t="s">
        <v>56</v>
      </c>
      <c r="N1667" s="1" t="s">
        <v>57</v>
      </c>
      <c r="O1667" s="1" t="s">
        <v>31</v>
      </c>
      <c r="P1667" s="1" t="s">
        <v>58</v>
      </c>
      <c r="Q1667" s="1" t="s">
        <v>33</v>
      </c>
      <c r="R1667" s="1" t="s">
        <v>2620</v>
      </c>
      <c r="S1667" s="1" t="s">
        <v>2620</v>
      </c>
      <c r="T1667" s="1">
        <v>6</v>
      </c>
      <c r="U1667" s="1" t="str">
        <f t="shared" si="234"/>
        <v>Keep</v>
      </c>
      <c r="V1667" s="1" t="str">
        <f t="shared" ref="V1667:V1730" si="237">IF(J1667&lt;=0,"Fix","Ok")</f>
        <v>Fix</v>
      </c>
      <c r="W1667" s="1" t="str">
        <f>IF(Raw_Data!K1667=0,"Missing","Valid")</f>
        <v>Missing</v>
      </c>
      <c r="X1667" s="3" t="str">
        <f t="shared" ref="X1667:X1730" si="238">IF(C1667&lt;B1667,"Dispatch Error",IF(D1667&lt;B1667,"Delivery Before Order",IF(D1667&lt;C1667,"Delivery Before Dispatch","OK")))</f>
        <v>OK</v>
      </c>
      <c r="Y1667" s="1" t="str">
        <f t="shared" ref="Y1667:Y1730" si="239">IF(K1667&lt;=0,"Fix","Ok")</f>
        <v>Fix</v>
      </c>
      <c r="Z1667" s="1" t="str">
        <f t="shared" ref="Z1667:Z1730" si="240">IF(L1667="","Blank",IF(L1667=J1667*K1667,"Ok","Wrong"))</f>
        <v>Ok</v>
      </c>
      <c r="AA1667" s="1">
        <f t="shared" si="235"/>
        <v>0</v>
      </c>
      <c r="AB1667" s="1" t="str">
        <f t="shared" ref="AB1667:AB1730" si="241">IF(M1667="","Missing","ok")</f>
        <v>ok</v>
      </c>
      <c r="AC1667" s="1" t="str">
        <f t="shared" ref="AC1667:AC1730" si="242">IF(R1667="No","Not Returned",IF(R1667="Yes",IF(S1667="","Unknown",S1667),IF(L1667&lt;0,"Wrong",IF(OR(O1667="Delayed",O1667="In Transit",O1667="On Time"),"Not Returned",""))))</f>
        <v>Not Returned</v>
      </c>
    </row>
    <row r="1668" spans="1:29" x14ac:dyDescent="0.45">
      <c r="A1668" s="1" t="s">
        <v>2158</v>
      </c>
      <c r="B1668" s="2" cm="1">
        <f t="array" ref="B1668:D1668">DATEVALUE(VLOOKUP(A1668,Raw_Data!A1667:D3667,{2,3,4},0))</f>
        <v>45402</v>
      </c>
      <c r="C1668" s="2">
        <v>45404</v>
      </c>
      <c r="D1668" s="2">
        <v>45409</v>
      </c>
      <c r="E1668" s="1" t="s">
        <v>2567</v>
      </c>
      <c r="F1668" s="1" t="s">
        <v>2609</v>
      </c>
      <c r="G1668" s="1" t="s">
        <v>116</v>
      </c>
      <c r="H1668" s="1" t="s">
        <v>128</v>
      </c>
      <c r="I1668" s="1" t="s">
        <v>169</v>
      </c>
      <c r="J1668" s="1">
        <v>0</v>
      </c>
      <c r="K1668" s="1">
        <v>2000</v>
      </c>
      <c r="L1668" s="1">
        <f t="shared" si="236"/>
        <v>0</v>
      </c>
      <c r="M1668" s="1" t="s">
        <v>56</v>
      </c>
      <c r="N1668" s="1" t="s">
        <v>57</v>
      </c>
      <c r="O1668" s="1" t="s">
        <v>79</v>
      </c>
      <c r="P1668" s="1" t="s">
        <v>32</v>
      </c>
      <c r="Q1668" s="1" t="s">
        <v>33</v>
      </c>
      <c r="R1668" s="1" t="s">
        <v>34</v>
      </c>
      <c r="S1668" s="1" t="s">
        <v>2620</v>
      </c>
      <c r="T1668" s="1">
        <v>5</v>
      </c>
      <c r="U1668" s="1" t="str">
        <f t="shared" si="234"/>
        <v>Keep</v>
      </c>
      <c r="V1668" s="1" t="str">
        <f t="shared" si="237"/>
        <v>Fix</v>
      </c>
      <c r="W1668" s="1" t="str">
        <f>IF(Raw_Data!K1668=0,"Missing","Valid")</f>
        <v>Valid</v>
      </c>
      <c r="X1668" s="3" t="str">
        <f t="shared" si="238"/>
        <v>OK</v>
      </c>
      <c r="Y1668" s="1" t="str">
        <f t="shared" si="239"/>
        <v>Ok</v>
      </c>
      <c r="Z1668" s="1" t="str">
        <f t="shared" si="240"/>
        <v>Ok</v>
      </c>
      <c r="AA1668" s="1">
        <f t="shared" si="235"/>
        <v>0</v>
      </c>
      <c r="AB1668" s="1" t="str">
        <f t="shared" si="241"/>
        <v>ok</v>
      </c>
      <c r="AC1668" s="1" t="str">
        <f t="shared" si="242"/>
        <v>Not Returned</v>
      </c>
    </row>
    <row r="1669" spans="1:29" x14ac:dyDescent="0.45">
      <c r="A1669" s="1" t="s">
        <v>2521</v>
      </c>
      <c r="B1669" s="2" cm="1">
        <f t="array" ref="B1669:D1669">DATEVALUE(VLOOKUP(A1669,Raw_Data!A1668:D3668,{2,3,4},0))</f>
        <v>45406</v>
      </c>
      <c r="C1669" s="2">
        <v>45406</v>
      </c>
      <c r="D1669" s="2">
        <v>45411</v>
      </c>
      <c r="E1669" s="1" t="s">
        <v>2563</v>
      </c>
      <c r="F1669" s="1" t="s">
        <v>2609</v>
      </c>
      <c r="G1669" s="1" t="s">
        <v>116</v>
      </c>
      <c r="H1669" s="1" t="s">
        <v>128</v>
      </c>
      <c r="I1669" s="1" t="s">
        <v>231</v>
      </c>
      <c r="J1669" s="1">
        <v>2</v>
      </c>
      <c r="K1669" s="1">
        <v>2000</v>
      </c>
      <c r="L1669" s="1">
        <f t="shared" si="236"/>
        <v>4000</v>
      </c>
      <c r="M1669" s="1" t="s">
        <v>2619</v>
      </c>
      <c r="N1669" s="1" t="s">
        <v>57</v>
      </c>
      <c r="O1669" s="1" t="s">
        <v>79</v>
      </c>
      <c r="P1669" s="1" t="s">
        <v>85</v>
      </c>
      <c r="Q1669" s="1" t="s">
        <v>45</v>
      </c>
      <c r="R1669" s="1" t="s">
        <v>34</v>
      </c>
      <c r="S1669" s="1" t="s">
        <v>2620</v>
      </c>
      <c r="T1669" s="1">
        <v>5</v>
      </c>
      <c r="U1669" s="1" t="str">
        <f t="shared" si="234"/>
        <v>Keep</v>
      </c>
      <c r="V1669" s="1" t="str">
        <f t="shared" si="237"/>
        <v>Ok</v>
      </c>
      <c r="W1669" s="1" t="str">
        <f>IF(Raw_Data!K1669=0,"Missing","Valid")</f>
        <v>Valid</v>
      </c>
      <c r="X1669" s="3" t="str">
        <f t="shared" si="238"/>
        <v>OK</v>
      </c>
      <c r="Y1669" s="1" t="str">
        <f t="shared" si="239"/>
        <v>Ok</v>
      </c>
      <c r="Z1669" s="1" t="str">
        <f t="shared" si="240"/>
        <v>Ok</v>
      </c>
      <c r="AA1669" s="1">
        <f t="shared" si="235"/>
        <v>4000</v>
      </c>
      <c r="AB1669" s="1" t="str">
        <f t="shared" si="241"/>
        <v>ok</v>
      </c>
      <c r="AC1669" s="1" t="str">
        <f t="shared" si="242"/>
        <v>Not Returned</v>
      </c>
    </row>
    <row r="1670" spans="1:29" x14ac:dyDescent="0.45">
      <c r="A1670" s="1" t="s">
        <v>2159</v>
      </c>
      <c r="B1670" s="2" cm="1">
        <f t="array" ref="B1670:D1670">DATEVALUE(VLOOKUP(A1670,Raw_Data!A1669:D3669,{2,3,4},0))</f>
        <v>45495</v>
      </c>
      <c r="C1670" s="2">
        <v>45494</v>
      </c>
      <c r="D1670" s="2">
        <v>45494</v>
      </c>
      <c r="E1670" s="1" t="s">
        <v>2563</v>
      </c>
      <c r="F1670" s="1" t="s">
        <v>147</v>
      </c>
      <c r="G1670" s="1" t="s">
        <v>147</v>
      </c>
      <c r="H1670" s="1" t="s">
        <v>71</v>
      </c>
      <c r="I1670" s="1" t="s">
        <v>117</v>
      </c>
      <c r="J1670" s="1">
        <v>1</v>
      </c>
      <c r="K1670" s="1">
        <v>2000</v>
      </c>
      <c r="L1670" s="1">
        <f t="shared" si="236"/>
        <v>2000</v>
      </c>
      <c r="M1670" s="1" t="s">
        <v>63</v>
      </c>
      <c r="N1670" s="1" t="s">
        <v>57</v>
      </c>
      <c r="O1670" s="1" t="s">
        <v>31</v>
      </c>
      <c r="P1670" s="1" t="s">
        <v>85</v>
      </c>
      <c r="Q1670" s="1" t="s">
        <v>33</v>
      </c>
      <c r="R1670" s="1" t="s">
        <v>34</v>
      </c>
      <c r="S1670" s="1" t="s">
        <v>2620</v>
      </c>
      <c r="T1670" s="1">
        <v>0</v>
      </c>
      <c r="U1670" s="1" t="str">
        <f t="shared" si="234"/>
        <v>Keep</v>
      </c>
      <c r="V1670" s="1" t="str">
        <f t="shared" si="237"/>
        <v>Ok</v>
      </c>
      <c r="W1670" s="1" t="str">
        <f>IF(Raw_Data!K1670=0,"Missing","Valid")</f>
        <v>Valid</v>
      </c>
      <c r="X1670" s="3" t="str">
        <f t="shared" si="238"/>
        <v>Dispatch Error</v>
      </c>
      <c r="Y1670" s="1" t="str">
        <f t="shared" si="239"/>
        <v>Ok</v>
      </c>
      <c r="Z1670" s="1" t="str">
        <f t="shared" si="240"/>
        <v>Ok</v>
      </c>
      <c r="AA1670" s="1">
        <f t="shared" si="235"/>
        <v>2000</v>
      </c>
      <c r="AB1670" s="1" t="str">
        <f t="shared" si="241"/>
        <v>ok</v>
      </c>
      <c r="AC1670" s="1" t="str">
        <f t="shared" si="242"/>
        <v>Not Returned</v>
      </c>
    </row>
    <row r="1671" spans="1:29" x14ac:dyDescent="0.45">
      <c r="A1671" s="1" t="s">
        <v>2160</v>
      </c>
      <c r="B1671" s="2" cm="1">
        <f t="array" ref="B1671:D1671">DATEVALUE(VLOOKUP(A1671,Raw_Data!A1670:D3670,{2,3,4},0))</f>
        <v>45594</v>
      </c>
      <c r="C1671" s="2">
        <v>45596</v>
      </c>
      <c r="D1671" s="2">
        <v>45598</v>
      </c>
      <c r="E1671" s="1" t="s">
        <v>2533</v>
      </c>
      <c r="F1671" s="1" t="s">
        <v>2607</v>
      </c>
      <c r="G1671" s="1" t="s">
        <v>41</v>
      </c>
      <c r="H1671" s="1" t="s">
        <v>128</v>
      </c>
      <c r="I1671" s="1" t="s">
        <v>129</v>
      </c>
      <c r="J1671" s="1">
        <v>3</v>
      </c>
      <c r="K1671" s="1">
        <v>0</v>
      </c>
      <c r="L1671" s="1">
        <f t="shared" si="236"/>
        <v>0</v>
      </c>
      <c r="M1671" s="1" t="s">
        <v>2619</v>
      </c>
      <c r="N1671" s="1" t="s">
        <v>93</v>
      </c>
      <c r="O1671" s="1" t="s">
        <v>44</v>
      </c>
      <c r="P1671" s="1" t="s">
        <v>58</v>
      </c>
      <c r="Q1671" s="1" t="s">
        <v>45</v>
      </c>
      <c r="R1671" s="1" t="s">
        <v>34</v>
      </c>
      <c r="S1671" s="1" t="s">
        <v>2620</v>
      </c>
      <c r="T1671" s="1">
        <v>2</v>
      </c>
      <c r="U1671" s="1" t="str">
        <f t="shared" si="234"/>
        <v>Keep</v>
      </c>
      <c r="V1671" s="1" t="str">
        <f t="shared" si="237"/>
        <v>Ok</v>
      </c>
      <c r="W1671" s="1" t="str">
        <f>IF(Raw_Data!K1671=0,"Missing","Valid")</f>
        <v>Missing</v>
      </c>
      <c r="X1671" s="3" t="str">
        <f t="shared" si="238"/>
        <v>OK</v>
      </c>
      <c r="Y1671" s="1" t="str">
        <f t="shared" si="239"/>
        <v>Fix</v>
      </c>
      <c r="Z1671" s="1" t="str">
        <f t="shared" si="240"/>
        <v>Ok</v>
      </c>
      <c r="AA1671" s="1">
        <f t="shared" si="235"/>
        <v>0</v>
      </c>
      <c r="AB1671" s="1" t="str">
        <f t="shared" si="241"/>
        <v>ok</v>
      </c>
      <c r="AC1671" s="1" t="str">
        <f t="shared" si="242"/>
        <v>Not Returned</v>
      </c>
    </row>
    <row r="1672" spans="1:29" x14ac:dyDescent="0.45">
      <c r="A1672" s="1" t="s">
        <v>2161</v>
      </c>
      <c r="B1672" s="2" cm="1">
        <f t="array" ref="B1672:D1672">DATEVALUE(VLOOKUP(A1672,Raw_Data!A1671:D3671,{2,3,4},0))</f>
        <v>45617</v>
      </c>
      <c r="C1672" s="2">
        <v>45619</v>
      </c>
      <c r="D1672" s="2">
        <v>45624</v>
      </c>
      <c r="E1672" s="1" t="s">
        <v>2582</v>
      </c>
      <c r="F1672" s="1" t="s">
        <v>147</v>
      </c>
      <c r="G1672" s="1" t="s">
        <v>147</v>
      </c>
      <c r="H1672" s="1" t="s">
        <v>128</v>
      </c>
      <c r="I1672" s="1" t="s">
        <v>129</v>
      </c>
      <c r="J1672" s="1">
        <v>0</v>
      </c>
      <c r="K1672" s="1">
        <v>100</v>
      </c>
      <c r="L1672" s="1">
        <f t="shared" si="236"/>
        <v>0</v>
      </c>
      <c r="M1672" s="1" t="s">
        <v>2619</v>
      </c>
      <c r="N1672" s="1" t="s">
        <v>57</v>
      </c>
      <c r="O1672" s="1" t="s">
        <v>64</v>
      </c>
      <c r="P1672" s="1" t="s">
        <v>32</v>
      </c>
      <c r="Q1672" s="1" t="s">
        <v>33</v>
      </c>
      <c r="R1672" s="1" t="s">
        <v>46</v>
      </c>
      <c r="S1672" s="1" t="s">
        <v>254</v>
      </c>
      <c r="T1672" s="1">
        <v>5</v>
      </c>
      <c r="U1672" s="1" t="str">
        <f t="shared" si="234"/>
        <v>Keep</v>
      </c>
      <c r="V1672" s="1" t="str">
        <f t="shared" si="237"/>
        <v>Fix</v>
      </c>
      <c r="W1672" s="1" t="str">
        <f>IF(Raw_Data!K1672=0,"Missing","Valid")</f>
        <v>Valid</v>
      </c>
      <c r="X1672" s="3" t="str">
        <f t="shared" si="238"/>
        <v>OK</v>
      </c>
      <c r="Y1672" s="1" t="str">
        <f t="shared" si="239"/>
        <v>Ok</v>
      </c>
      <c r="Z1672" s="1" t="str">
        <f t="shared" si="240"/>
        <v>Ok</v>
      </c>
      <c r="AA1672" s="1">
        <f t="shared" si="235"/>
        <v>0</v>
      </c>
      <c r="AB1672" s="1" t="str">
        <f t="shared" si="241"/>
        <v>ok</v>
      </c>
      <c r="AC1672" s="1" t="str">
        <f t="shared" si="242"/>
        <v>Damaged</v>
      </c>
    </row>
    <row r="1673" spans="1:29" x14ac:dyDescent="0.45">
      <c r="A1673" s="1" t="s">
        <v>2162</v>
      </c>
      <c r="B1673" s="2" cm="1">
        <f t="array" ref="B1673:D1673">DATEVALUE(VLOOKUP(A1673,Raw_Data!A1672:D3672,{2,3,4},0))</f>
        <v>45533</v>
      </c>
      <c r="C1673" s="2">
        <v>45532</v>
      </c>
      <c r="D1673" s="2">
        <v>45537</v>
      </c>
      <c r="E1673" s="1" t="s">
        <v>2593</v>
      </c>
      <c r="F1673" s="1" t="s">
        <v>2608</v>
      </c>
      <c r="G1673" s="1" t="s">
        <v>41</v>
      </c>
      <c r="H1673" s="1" t="s">
        <v>71</v>
      </c>
      <c r="I1673" s="1" t="s">
        <v>92</v>
      </c>
      <c r="J1673" s="1">
        <v>0</v>
      </c>
      <c r="K1673" s="1">
        <v>2000</v>
      </c>
      <c r="L1673" s="1">
        <f t="shared" si="236"/>
        <v>0</v>
      </c>
      <c r="M1673" s="1" t="s">
        <v>56</v>
      </c>
      <c r="N1673" s="1" t="s">
        <v>30</v>
      </c>
      <c r="O1673" s="1" t="s">
        <v>64</v>
      </c>
      <c r="P1673" s="1" t="s">
        <v>85</v>
      </c>
      <c r="Q1673" s="1" t="s">
        <v>45</v>
      </c>
      <c r="R1673" s="1" t="s">
        <v>46</v>
      </c>
      <c r="S1673" s="1" t="s">
        <v>254</v>
      </c>
      <c r="T1673" s="1">
        <v>5</v>
      </c>
      <c r="U1673" s="1" t="str">
        <f t="shared" si="234"/>
        <v>Keep</v>
      </c>
      <c r="V1673" s="1" t="str">
        <f t="shared" si="237"/>
        <v>Fix</v>
      </c>
      <c r="W1673" s="1" t="str">
        <f>IF(Raw_Data!K1673=0,"Missing","Valid")</f>
        <v>Valid</v>
      </c>
      <c r="X1673" s="3" t="str">
        <f t="shared" si="238"/>
        <v>Dispatch Error</v>
      </c>
      <c r="Y1673" s="1" t="str">
        <f t="shared" si="239"/>
        <v>Ok</v>
      </c>
      <c r="Z1673" s="1" t="str">
        <f t="shared" si="240"/>
        <v>Ok</v>
      </c>
      <c r="AA1673" s="1">
        <f t="shared" si="235"/>
        <v>0</v>
      </c>
      <c r="AB1673" s="1" t="str">
        <f t="shared" si="241"/>
        <v>ok</v>
      </c>
      <c r="AC1673" s="1" t="str">
        <f t="shared" si="242"/>
        <v>Damaged</v>
      </c>
    </row>
    <row r="1674" spans="1:29" x14ac:dyDescent="0.45">
      <c r="A1674" s="1" t="s">
        <v>2163</v>
      </c>
      <c r="B1674" s="2" cm="1">
        <f t="array" ref="B1674:D1674">DATEVALUE(VLOOKUP(A1674,Raw_Data!A1673:D3673,{2,3,4},0))</f>
        <v>45392</v>
      </c>
      <c r="C1674" s="2">
        <v>45393</v>
      </c>
      <c r="D1674" s="2">
        <v>45400</v>
      </c>
      <c r="E1674" s="1" t="s">
        <v>2604</v>
      </c>
      <c r="F1674" s="1" t="s">
        <v>53</v>
      </c>
      <c r="G1674" s="1" t="s">
        <v>54</v>
      </c>
      <c r="H1674" s="1" t="s">
        <v>42</v>
      </c>
      <c r="I1674" s="1" t="s">
        <v>78</v>
      </c>
      <c r="J1674" s="1">
        <v>1</v>
      </c>
      <c r="K1674" s="1">
        <v>0</v>
      </c>
      <c r="L1674" s="1">
        <f t="shared" si="236"/>
        <v>0</v>
      </c>
      <c r="M1674" s="1" t="s">
        <v>29</v>
      </c>
      <c r="N1674" s="1" t="s">
        <v>30</v>
      </c>
      <c r="O1674" s="1" t="s">
        <v>44</v>
      </c>
      <c r="P1674" s="1" t="s">
        <v>32</v>
      </c>
      <c r="Q1674" s="1" t="s">
        <v>45</v>
      </c>
      <c r="R1674" s="1" t="s">
        <v>34</v>
      </c>
      <c r="S1674" s="1" t="s">
        <v>2620</v>
      </c>
      <c r="T1674" s="1">
        <v>7</v>
      </c>
      <c r="U1674" s="1" t="str">
        <f t="shared" si="234"/>
        <v>Keep</v>
      </c>
      <c r="V1674" s="1" t="str">
        <f t="shared" si="237"/>
        <v>Ok</v>
      </c>
      <c r="W1674" s="1" t="str">
        <f>IF(Raw_Data!K1674=0,"Missing","Valid")</f>
        <v>Missing</v>
      </c>
      <c r="X1674" s="3" t="str">
        <f t="shared" si="238"/>
        <v>OK</v>
      </c>
      <c r="Y1674" s="1" t="str">
        <f t="shared" si="239"/>
        <v>Fix</v>
      </c>
      <c r="Z1674" s="1" t="str">
        <f t="shared" si="240"/>
        <v>Ok</v>
      </c>
      <c r="AA1674" s="1">
        <f t="shared" si="235"/>
        <v>0</v>
      </c>
      <c r="AB1674" s="1" t="str">
        <f t="shared" si="241"/>
        <v>ok</v>
      </c>
      <c r="AC1674" s="1" t="str">
        <f t="shared" si="242"/>
        <v>Not Returned</v>
      </c>
    </row>
    <row r="1675" spans="1:29" x14ac:dyDescent="0.45">
      <c r="A1675" s="1" t="s">
        <v>2164</v>
      </c>
      <c r="B1675" s="2" cm="1">
        <f t="array" ref="B1675:D1675">DATEVALUE(VLOOKUP(A1675,Raw_Data!A1674:D3674,{2,3,4},0))</f>
        <v>45542</v>
      </c>
      <c r="C1675" s="2">
        <v>45545</v>
      </c>
      <c r="D1675" s="2">
        <v>45544</v>
      </c>
      <c r="E1675" s="1" t="s">
        <v>2568</v>
      </c>
      <c r="F1675" s="1" t="s">
        <v>69</v>
      </c>
      <c r="G1675" s="1" t="s">
        <v>70</v>
      </c>
      <c r="H1675" s="1" t="s">
        <v>128</v>
      </c>
      <c r="I1675" s="1" t="s">
        <v>169</v>
      </c>
      <c r="J1675" s="1">
        <v>2</v>
      </c>
      <c r="K1675" s="1">
        <v>2000</v>
      </c>
      <c r="L1675" s="1">
        <f t="shared" si="236"/>
        <v>4000</v>
      </c>
      <c r="M1675" s="1" t="s">
        <v>63</v>
      </c>
      <c r="N1675" s="1" t="s">
        <v>57</v>
      </c>
      <c r="O1675" s="1" t="s">
        <v>31</v>
      </c>
      <c r="P1675" s="1" t="s">
        <v>32</v>
      </c>
      <c r="Q1675" s="1" t="s">
        <v>45</v>
      </c>
      <c r="R1675" s="1" t="s">
        <v>2620</v>
      </c>
      <c r="S1675" s="1" t="s">
        <v>2620</v>
      </c>
      <c r="T1675" s="1">
        <v>-1</v>
      </c>
      <c r="U1675" s="1" t="str">
        <f t="shared" si="234"/>
        <v>Keep</v>
      </c>
      <c r="V1675" s="1" t="str">
        <f t="shared" si="237"/>
        <v>Ok</v>
      </c>
      <c r="W1675" s="1" t="str">
        <f>IF(Raw_Data!K1675=0,"Missing","Valid")</f>
        <v>Valid</v>
      </c>
      <c r="X1675" s="3" t="str">
        <f t="shared" si="238"/>
        <v>Delivery Before Dispatch</v>
      </c>
      <c r="Y1675" s="1" t="str">
        <f t="shared" si="239"/>
        <v>Ok</v>
      </c>
      <c r="Z1675" s="1" t="str">
        <f t="shared" si="240"/>
        <v>Ok</v>
      </c>
      <c r="AA1675" s="1">
        <f t="shared" si="235"/>
        <v>4000</v>
      </c>
      <c r="AB1675" s="1" t="str">
        <f t="shared" si="241"/>
        <v>ok</v>
      </c>
      <c r="AC1675" s="1" t="str">
        <f t="shared" si="242"/>
        <v>Not Returned</v>
      </c>
    </row>
    <row r="1676" spans="1:29" x14ac:dyDescent="0.45">
      <c r="A1676" s="1" t="s">
        <v>2165</v>
      </c>
      <c r="B1676" s="2" cm="1">
        <f t="array" ref="B1676:D1676">DATEVALUE(VLOOKUP(A1676,Raw_Data!A1675:D3675,{2,3,4},0))</f>
        <v>45293</v>
      </c>
      <c r="C1676" s="2">
        <v>45293</v>
      </c>
      <c r="D1676" s="2">
        <v>45293</v>
      </c>
      <c r="E1676" s="1" t="s">
        <v>2576</v>
      </c>
      <c r="F1676" s="1" t="s">
        <v>168</v>
      </c>
      <c r="G1676" s="1" t="s">
        <v>41</v>
      </c>
      <c r="H1676" s="1" t="s">
        <v>42</v>
      </c>
      <c r="I1676" s="1" t="s">
        <v>78</v>
      </c>
      <c r="J1676" s="1">
        <v>1</v>
      </c>
      <c r="K1676" s="1">
        <v>0</v>
      </c>
      <c r="L1676" s="1">
        <f t="shared" si="236"/>
        <v>0</v>
      </c>
      <c r="M1676" s="1" t="s">
        <v>56</v>
      </c>
      <c r="N1676" s="1" t="s">
        <v>93</v>
      </c>
      <c r="O1676" s="1" t="s">
        <v>79</v>
      </c>
      <c r="P1676" s="1" t="s">
        <v>58</v>
      </c>
      <c r="Q1676" s="1" t="s">
        <v>45</v>
      </c>
      <c r="R1676" s="1" t="s">
        <v>46</v>
      </c>
      <c r="S1676" s="1" t="s">
        <v>254</v>
      </c>
      <c r="T1676" s="1">
        <v>0</v>
      </c>
      <c r="U1676" s="1" t="str">
        <f t="shared" si="234"/>
        <v>Keep</v>
      </c>
      <c r="V1676" s="1" t="str">
        <f t="shared" si="237"/>
        <v>Ok</v>
      </c>
      <c r="W1676" s="1" t="str">
        <f>IF(Raw_Data!K1676=0,"Missing","Valid")</f>
        <v>Missing</v>
      </c>
      <c r="X1676" s="3" t="str">
        <f t="shared" si="238"/>
        <v>OK</v>
      </c>
      <c r="Y1676" s="1" t="str">
        <f t="shared" si="239"/>
        <v>Fix</v>
      </c>
      <c r="Z1676" s="1" t="str">
        <f t="shared" si="240"/>
        <v>Ok</v>
      </c>
      <c r="AA1676" s="1">
        <f t="shared" si="235"/>
        <v>0</v>
      </c>
      <c r="AB1676" s="1" t="str">
        <f t="shared" si="241"/>
        <v>ok</v>
      </c>
      <c r="AC1676" s="1" t="str">
        <f t="shared" si="242"/>
        <v>Damaged</v>
      </c>
    </row>
    <row r="1677" spans="1:29" x14ac:dyDescent="0.45">
      <c r="A1677" s="1" t="s">
        <v>2166</v>
      </c>
      <c r="B1677" s="2" cm="1">
        <f t="array" ref="B1677:D1677">DATEVALUE(VLOOKUP(A1677,Raw_Data!A1676:D3676,{2,3,4},0))</f>
        <v>45614</v>
      </c>
      <c r="C1677" s="2">
        <v>45613</v>
      </c>
      <c r="D1677" s="2">
        <v>45614</v>
      </c>
      <c r="E1677" s="1" t="s">
        <v>2585</v>
      </c>
      <c r="F1677" s="1" t="s">
        <v>147</v>
      </c>
      <c r="G1677" s="1" t="s">
        <v>147</v>
      </c>
      <c r="H1677" s="1" t="s">
        <v>128</v>
      </c>
      <c r="I1677" s="1" t="s">
        <v>231</v>
      </c>
      <c r="J1677" s="1">
        <v>3</v>
      </c>
      <c r="K1677" s="1">
        <v>100</v>
      </c>
      <c r="L1677" s="1">
        <f t="shared" si="236"/>
        <v>300</v>
      </c>
      <c r="M1677" s="1" t="s">
        <v>29</v>
      </c>
      <c r="N1677" s="1" t="s">
        <v>30</v>
      </c>
      <c r="O1677" s="1" t="s">
        <v>44</v>
      </c>
      <c r="P1677" s="1" t="s">
        <v>85</v>
      </c>
      <c r="Q1677" s="1" t="s">
        <v>33</v>
      </c>
      <c r="R1677" s="1" t="s">
        <v>2620</v>
      </c>
      <c r="S1677" s="1" t="s">
        <v>2620</v>
      </c>
      <c r="T1677" s="1">
        <v>1</v>
      </c>
      <c r="U1677" s="1" t="str">
        <f t="shared" si="234"/>
        <v>Keep</v>
      </c>
      <c r="V1677" s="1" t="str">
        <f t="shared" si="237"/>
        <v>Ok</v>
      </c>
      <c r="W1677" s="1" t="str">
        <f>IF(Raw_Data!K1677=0,"Missing","Valid")</f>
        <v>Valid</v>
      </c>
      <c r="X1677" s="3" t="str">
        <f t="shared" si="238"/>
        <v>Dispatch Error</v>
      </c>
      <c r="Y1677" s="1" t="str">
        <f t="shared" si="239"/>
        <v>Ok</v>
      </c>
      <c r="Z1677" s="1" t="str">
        <f t="shared" si="240"/>
        <v>Ok</v>
      </c>
      <c r="AA1677" s="1">
        <f t="shared" si="235"/>
        <v>300</v>
      </c>
      <c r="AB1677" s="1" t="str">
        <f t="shared" si="241"/>
        <v>ok</v>
      </c>
      <c r="AC1677" s="1" t="str">
        <f t="shared" si="242"/>
        <v>Not Returned</v>
      </c>
    </row>
    <row r="1678" spans="1:29" x14ac:dyDescent="0.45">
      <c r="A1678" s="1" t="s">
        <v>2167</v>
      </c>
      <c r="B1678" s="2" cm="1">
        <f t="array" ref="B1678:D1678">DATEVALUE(VLOOKUP(A1678,Raw_Data!A1677:D3677,{2,3,4},0))</f>
        <v>45644</v>
      </c>
      <c r="C1678" s="2">
        <v>45647</v>
      </c>
      <c r="D1678" s="2">
        <v>45654</v>
      </c>
      <c r="E1678" s="1" t="s">
        <v>2526</v>
      </c>
      <c r="F1678" s="1" t="s">
        <v>2607</v>
      </c>
      <c r="G1678" s="1" t="s">
        <v>41</v>
      </c>
      <c r="H1678" s="1" t="s">
        <v>42</v>
      </c>
      <c r="I1678" s="1" t="s">
        <v>78</v>
      </c>
      <c r="J1678" s="1">
        <v>1</v>
      </c>
      <c r="K1678" s="1">
        <v>100</v>
      </c>
      <c r="L1678" s="1">
        <f t="shared" si="236"/>
        <v>100</v>
      </c>
      <c r="M1678" s="1" t="s">
        <v>63</v>
      </c>
      <c r="N1678" s="1" t="s">
        <v>93</v>
      </c>
      <c r="O1678" s="1" t="s">
        <v>79</v>
      </c>
      <c r="P1678" s="1" t="s">
        <v>32</v>
      </c>
      <c r="Q1678" s="1" t="s">
        <v>33</v>
      </c>
      <c r="R1678" s="1" t="s">
        <v>2620</v>
      </c>
      <c r="S1678" s="1" t="s">
        <v>2620</v>
      </c>
      <c r="T1678" s="1">
        <v>7</v>
      </c>
      <c r="U1678" s="1" t="str">
        <f t="shared" si="234"/>
        <v>Keep</v>
      </c>
      <c r="V1678" s="1" t="str">
        <f t="shared" si="237"/>
        <v>Ok</v>
      </c>
      <c r="W1678" s="1" t="str">
        <f>IF(Raw_Data!K1678=0,"Missing","Valid")</f>
        <v>Valid</v>
      </c>
      <c r="X1678" s="3" t="str">
        <f t="shared" si="238"/>
        <v>OK</v>
      </c>
      <c r="Y1678" s="1" t="str">
        <f t="shared" si="239"/>
        <v>Ok</v>
      </c>
      <c r="Z1678" s="1" t="str">
        <f t="shared" si="240"/>
        <v>Ok</v>
      </c>
      <c r="AA1678" s="1">
        <f t="shared" si="235"/>
        <v>100</v>
      </c>
      <c r="AB1678" s="1" t="str">
        <f t="shared" si="241"/>
        <v>ok</v>
      </c>
      <c r="AC1678" s="1" t="str">
        <f t="shared" si="242"/>
        <v>Not Returned</v>
      </c>
    </row>
    <row r="1679" spans="1:29" x14ac:dyDescent="0.45">
      <c r="A1679" s="1" t="s">
        <v>2168</v>
      </c>
      <c r="B1679" s="2" cm="1">
        <f t="array" ref="B1679:D1679">DATEVALUE(VLOOKUP(A1679,Raw_Data!A1678:D3678,{2,3,4},0))</f>
        <v>45520</v>
      </c>
      <c r="C1679" s="2">
        <v>45520</v>
      </c>
      <c r="D1679" s="2">
        <v>45519</v>
      </c>
      <c r="E1679" s="1" t="s">
        <v>2555</v>
      </c>
      <c r="F1679" s="1" t="s">
        <v>69</v>
      </c>
      <c r="G1679" s="1" t="s">
        <v>70</v>
      </c>
      <c r="H1679" s="1" t="s">
        <v>27</v>
      </c>
      <c r="I1679" s="1" t="s">
        <v>28</v>
      </c>
      <c r="J1679" s="1">
        <v>0</v>
      </c>
      <c r="K1679" s="1">
        <v>2000</v>
      </c>
      <c r="L1679" s="1">
        <f t="shared" si="236"/>
        <v>0</v>
      </c>
      <c r="M1679" s="1" t="s">
        <v>29</v>
      </c>
      <c r="N1679" s="1" t="s">
        <v>30</v>
      </c>
      <c r="O1679" s="1" t="s">
        <v>79</v>
      </c>
      <c r="P1679" s="1" t="s">
        <v>85</v>
      </c>
      <c r="Q1679" s="1" t="s">
        <v>33</v>
      </c>
      <c r="R1679" s="1" t="s">
        <v>34</v>
      </c>
      <c r="S1679" s="1" t="s">
        <v>2620</v>
      </c>
      <c r="T1679" s="1">
        <v>-1</v>
      </c>
      <c r="U1679" s="1" t="str">
        <f t="shared" si="234"/>
        <v>Keep</v>
      </c>
      <c r="V1679" s="1" t="str">
        <f t="shared" si="237"/>
        <v>Fix</v>
      </c>
      <c r="W1679" s="1" t="str">
        <f>IF(Raw_Data!K1679=0,"Missing","Valid")</f>
        <v>Valid</v>
      </c>
      <c r="X1679" s="3" t="str">
        <f t="shared" si="238"/>
        <v>Delivery Before Order</v>
      </c>
      <c r="Y1679" s="1" t="str">
        <f t="shared" si="239"/>
        <v>Ok</v>
      </c>
      <c r="Z1679" s="1" t="str">
        <f t="shared" si="240"/>
        <v>Ok</v>
      </c>
      <c r="AA1679" s="1">
        <f t="shared" si="235"/>
        <v>0</v>
      </c>
      <c r="AB1679" s="1" t="str">
        <f t="shared" si="241"/>
        <v>ok</v>
      </c>
      <c r="AC1679" s="1" t="str">
        <f t="shared" si="242"/>
        <v>Not Returned</v>
      </c>
    </row>
    <row r="1680" spans="1:29" x14ac:dyDescent="0.45">
      <c r="A1680" s="1" t="s">
        <v>2169</v>
      </c>
      <c r="B1680" s="2" cm="1">
        <f t="array" ref="B1680:D1680">DATEVALUE(VLOOKUP(A1680,Raw_Data!A1679:D3679,{2,3,4},0))</f>
        <v>45543</v>
      </c>
      <c r="C1680" s="2">
        <v>45544</v>
      </c>
      <c r="D1680" s="2">
        <v>45545</v>
      </c>
      <c r="E1680" s="1" t="s">
        <v>2529</v>
      </c>
      <c r="F1680" s="1" t="s">
        <v>53</v>
      </c>
      <c r="G1680" s="1" t="s">
        <v>54</v>
      </c>
      <c r="H1680" s="1" t="s">
        <v>71</v>
      </c>
      <c r="I1680" s="1" t="s">
        <v>72</v>
      </c>
      <c r="J1680" s="1">
        <v>2</v>
      </c>
      <c r="K1680" s="1">
        <v>1000</v>
      </c>
      <c r="L1680" s="1">
        <f t="shared" si="236"/>
        <v>2000</v>
      </c>
      <c r="M1680" s="1" t="s">
        <v>2619</v>
      </c>
      <c r="N1680" s="1" t="s">
        <v>93</v>
      </c>
      <c r="O1680" s="1" t="s">
        <v>44</v>
      </c>
      <c r="P1680" s="1" t="s">
        <v>58</v>
      </c>
      <c r="Q1680" s="1" t="s">
        <v>33</v>
      </c>
      <c r="R1680" s="1" t="s">
        <v>34</v>
      </c>
      <c r="S1680" s="1" t="s">
        <v>2620</v>
      </c>
      <c r="T1680" s="1">
        <v>1</v>
      </c>
      <c r="U1680" s="1" t="str">
        <f t="shared" si="234"/>
        <v>Keep</v>
      </c>
      <c r="V1680" s="1" t="str">
        <f t="shared" si="237"/>
        <v>Ok</v>
      </c>
      <c r="W1680" s="1" t="str">
        <f>IF(Raw_Data!K1680=0,"Missing","Valid")</f>
        <v>Valid</v>
      </c>
      <c r="X1680" s="3" t="str">
        <f t="shared" si="238"/>
        <v>OK</v>
      </c>
      <c r="Y1680" s="1" t="str">
        <f t="shared" si="239"/>
        <v>Ok</v>
      </c>
      <c r="Z1680" s="1" t="str">
        <f t="shared" si="240"/>
        <v>Ok</v>
      </c>
      <c r="AA1680" s="1">
        <f t="shared" si="235"/>
        <v>2000</v>
      </c>
      <c r="AB1680" s="1" t="str">
        <f t="shared" si="241"/>
        <v>ok</v>
      </c>
      <c r="AC1680" s="1" t="str">
        <f t="shared" si="242"/>
        <v>Not Returned</v>
      </c>
    </row>
    <row r="1681" spans="1:29" x14ac:dyDescent="0.45">
      <c r="A1681" s="1" t="s">
        <v>2170</v>
      </c>
      <c r="B1681" s="2" cm="1">
        <f t="array" ref="B1681:D1681">DATEVALUE(VLOOKUP(A1681,Raw_Data!A1680:D3680,{2,3,4},0))</f>
        <v>45640</v>
      </c>
      <c r="C1681" s="2">
        <v>45643</v>
      </c>
      <c r="D1681" s="2">
        <v>45650</v>
      </c>
      <c r="E1681" s="1" t="s">
        <v>2580</v>
      </c>
      <c r="F1681" s="1" t="s">
        <v>147</v>
      </c>
      <c r="G1681" s="1" t="s">
        <v>147</v>
      </c>
      <c r="H1681" s="1" t="s">
        <v>71</v>
      </c>
      <c r="I1681" s="1" t="s">
        <v>92</v>
      </c>
      <c r="J1681" s="1">
        <v>3</v>
      </c>
      <c r="K1681" s="1">
        <v>0</v>
      </c>
      <c r="L1681" s="1">
        <f t="shared" si="236"/>
        <v>0</v>
      </c>
      <c r="M1681" s="1" t="s">
        <v>56</v>
      </c>
      <c r="N1681" s="1" t="s">
        <v>57</v>
      </c>
      <c r="O1681" s="1" t="s">
        <v>31</v>
      </c>
      <c r="P1681" s="1" t="s">
        <v>85</v>
      </c>
      <c r="Q1681" s="1" t="s">
        <v>33</v>
      </c>
      <c r="R1681" s="1" t="s">
        <v>2620</v>
      </c>
      <c r="S1681" s="1" t="s">
        <v>2620</v>
      </c>
      <c r="T1681" s="1">
        <v>7</v>
      </c>
      <c r="U1681" s="1" t="str">
        <f t="shared" si="234"/>
        <v>Keep</v>
      </c>
      <c r="V1681" s="1" t="str">
        <f t="shared" si="237"/>
        <v>Ok</v>
      </c>
      <c r="W1681" s="1" t="str">
        <f>IF(Raw_Data!K1681=0,"Missing","Valid")</f>
        <v>Missing</v>
      </c>
      <c r="X1681" s="3" t="str">
        <f t="shared" si="238"/>
        <v>OK</v>
      </c>
      <c r="Y1681" s="1" t="str">
        <f t="shared" si="239"/>
        <v>Fix</v>
      </c>
      <c r="Z1681" s="1" t="str">
        <f t="shared" si="240"/>
        <v>Ok</v>
      </c>
      <c r="AA1681" s="1">
        <f t="shared" si="235"/>
        <v>0</v>
      </c>
      <c r="AB1681" s="1" t="str">
        <f t="shared" si="241"/>
        <v>ok</v>
      </c>
      <c r="AC1681" s="1" t="str">
        <f t="shared" si="242"/>
        <v>Not Returned</v>
      </c>
    </row>
    <row r="1682" spans="1:29" x14ac:dyDescent="0.45">
      <c r="A1682" s="1" t="s">
        <v>2171</v>
      </c>
      <c r="B1682" s="2" cm="1">
        <f t="array" ref="B1682:D1682">DATEVALUE(VLOOKUP(A1682,Raw_Data!A1681:D3681,{2,3,4},0))</f>
        <v>45542</v>
      </c>
      <c r="C1682" s="2">
        <v>45542</v>
      </c>
      <c r="D1682" s="2">
        <v>45543</v>
      </c>
      <c r="E1682" s="1" t="s">
        <v>2597</v>
      </c>
      <c r="F1682" s="1" t="s">
        <v>2608</v>
      </c>
      <c r="G1682" s="1" t="s">
        <v>41</v>
      </c>
      <c r="H1682" s="1" t="s">
        <v>27</v>
      </c>
      <c r="I1682" s="1" t="s">
        <v>55</v>
      </c>
      <c r="J1682" s="1">
        <v>0</v>
      </c>
      <c r="K1682" s="1">
        <v>2000</v>
      </c>
      <c r="L1682" s="1">
        <f t="shared" si="236"/>
        <v>0</v>
      </c>
      <c r="M1682" s="1" t="s">
        <v>56</v>
      </c>
      <c r="N1682" s="1" t="s">
        <v>30</v>
      </c>
      <c r="O1682" s="1" t="s">
        <v>44</v>
      </c>
      <c r="P1682" s="1" t="s">
        <v>58</v>
      </c>
      <c r="Q1682" s="1" t="s">
        <v>33</v>
      </c>
      <c r="R1682" s="1" t="s">
        <v>46</v>
      </c>
      <c r="S1682" s="1" t="s">
        <v>254</v>
      </c>
      <c r="T1682" s="1">
        <v>1</v>
      </c>
      <c r="U1682" s="1" t="str">
        <f t="shared" si="234"/>
        <v>Keep</v>
      </c>
      <c r="V1682" s="1" t="str">
        <f t="shared" si="237"/>
        <v>Fix</v>
      </c>
      <c r="W1682" s="1" t="str">
        <f>IF(Raw_Data!K1682=0,"Missing","Valid")</f>
        <v>Valid</v>
      </c>
      <c r="X1682" s="3" t="str">
        <f t="shared" si="238"/>
        <v>OK</v>
      </c>
      <c r="Y1682" s="1" t="str">
        <f t="shared" si="239"/>
        <v>Ok</v>
      </c>
      <c r="Z1682" s="1" t="str">
        <f t="shared" si="240"/>
        <v>Ok</v>
      </c>
      <c r="AA1682" s="1">
        <f t="shared" si="235"/>
        <v>0</v>
      </c>
      <c r="AB1682" s="1" t="str">
        <f t="shared" si="241"/>
        <v>ok</v>
      </c>
      <c r="AC1682" s="1" t="str">
        <f t="shared" si="242"/>
        <v>Damaged</v>
      </c>
    </row>
    <row r="1683" spans="1:29" x14ac:dyDescent="0.45">
      <c r="A1683" s="1" t="s">
        <v>2172</v>
      </c>
      <c r="B1683" s="2" cm="1">
        <f t="array" ref="B1683:D1683">DATEVALUE(VLOOKUP(A1683,Raw_Data!A1682:D3682,{2,3,4},0))</f>
        <v>45409</v>
      </c>
      <c r="C1683" s="2">
        <v>45408</v>
      </c>
      <c r="D1683" s="2">
        <v>45415</v>
      </c>
      <c r="E1683" s="1" t="s">
        <v>2595</v>
      </c>
      <c r="F1683" s="1" t="s">
        <v>147</v>
      </c>
      <c r="G1683" s="1" t="s">
        <v>147</v>
      </c>
      <c r="H1683" s="1" t="s">
        <v>42</v>
      </c>
      <c r="I1683" s="1" t="s">
        <v>43</v>
      </c>
      <c r="J1683" s="1">
        <v>0</v>
      </c>
      <c r="K1683" s="1">
        <v>100</v>
      </c>
      <c r="L1683" s="1">
        <f t="shared" si="236"/>
        <v>0</v>
      </c>
      <c r="M1683" s="1" t="s">
        <v>56</v>
      </c>
      <c r="N1683" s="1" t="s">
        <v>57</v>
      </c>
      <c r="O1683" s="1" t="s">
        <v>31</v>
      </c>
      <c r="P1683" s="1" t="s">
        <v>85</v>
      </c>
      <c r="Q1683" s="1" t="s">
        <v>33</v>
      </c>
      <c r="R1683" s="1" t="s">
        <v>46</v>
      </c>
      <c r="S1683" s="1" t="s">
        <v>2621</v>
      </c>
      <c r="T1683" s="1">
        <v>7</v>
      </c>
      <c r="U1683" s="1" t="str">
        <f t="shared" si="234"/>
        <v>Keep</v>
      </c>
      <c r="V1683" s="1" t="str">
        <f t="shared" si="237"/>
        <v>Fix</v>
      </c>
      <c r="W1683" s="1" t="str">
        <f>IF(Raw_Data!K1683=0,"Missing","Valid")</f>
        <v>Valid</v>
      </c>
      <c r="X1683" s="3" t="str">
        <f t="shared" si="238"/>
        <v>Dispatch Error</v>
      </c>
      <c r="Y1683" s="1" t="str">
        <f t="shared" si="239"/>
        <v>Ok</v>
      </c>
      <c r="Z1683" s="1" t="str">
        <f t="shared" si="240"/>
        <v>Ok</v>
      </c>
      <c r="AA1683" s="1">
        <f t="shared" si="235"/>
        <v>0</v>
      </c>
      <c r="AB1683" s="1" t="str">
        <f t="shared" si="241"/>
        <v>ok</v>
      </c>
      <c r="AC1683" s="1" t="str">
        <f t="shared" si="242"/>
        <v>Unknwon</v>
      </c>
    </row>
    <row r="1684" spans="1:29" x14ac:dyDescent="0.45">
      <c r="A1684" s="1" t="s">
        <v>2173</v>
      </c>
      <c r="B1684" s="2" cm="1">
        <f t="array" ref="B1684:D1684">DATEVALUE(VLOOKUP(A1684,Raw_Data!A1683:D3683,{2,3,4},0))</f>
        <v>45634</v>
      </c>
      <c r="C1684" s="2">
        <v>45637</v>
      </c>
      <c r="D1684" s="2">
        <v>45644</v>
      </c>
      <c r="E1684" s="1" t="s">
        <v>2594</v>
      </c>
      <c r="F1684" s="1" t="s">
        <v>2608</v>
      </c>
      <c r="G1684" s="1" t="s">
        <v>41</v>
      </c>
      <c r="H1684" s="1" t="s">
        <v>128</v>
      </c>
      <c r="I1684" s="1" t="s">
        <v>169</v>
      </c>
      <c r="J1684" s="1">
        <v>-1</v>
      </c>
      <c r="K1684" s="1">
        <v>500</v>
      </c>
      <c r="L1684" s="1">
        <f t="shared" si="236"/>
        <v>-500</v>
      </c>
      <c r="M1684" s="1" t="s">
        <v>2619</v>
      </c>
      <c r="N1684" s="1" t="s">
        <v>57</v>
      </c>
      <c r="O1684" s="1" t="s">
        <v>31</v>
      </c>
      <c r="P1684" s="1" t="s">
        <v>85</v>
      </c>
      <c r="Q1684" s="1" t="s">
        <v>45</v>
      </c>
      <c r="R1684" s="1" t="s">
        <v>34</v>
      </c>
      <c r="S1684" s="1" t="s">
        <v>2620</v>
      </c>
      <c r="T1684" s="1">
        <v>7</v>
      </c>
      <c r="U1684" s="1" t="str">
        <f t="shared" si="234"/>
        <v>Keep</v>
      </c>
      <c r="V1684" s="1" t="str">
        <f t="shared" si="237"/>
        <v>Fix</v>
      </c>
      <c r="W1684" s="1" t="str">
        <f>IF(Raw_Data!K1684=0,"Missing","Valid")</f>
        <v>Valid</v>
      </c>
      <c r="X1684" s="3" t="str">
        <f t="shared" si="238"/>
        <v>OK</v>
      </c>
      <c r="Y1684" s="1" t="str">
        <f t="shared" si="239"/>
        <v>Ok</v>
      </c>
      <c r="Z1684" s="1" t="str">
        <f t="shared" si="240"/>
        <v>Ok</v>
      </c>
      <c r="AA1684" s="1">
        <f t="shared" si="235"/>
        <v>-500</v>
      </c>
      <c r="AB1684" s="1" t="str">
        <f t="shared" si="241"/>
        <v>ok</v>
      </c>
      <c r="AC1684" s="1" t="str">
        <f t="shared" si="242"/>
        <v>Not Returned</v>
      </c>
    </row>
    <row r="1685" spans="1:29" x14ac:dyDescent="0.45">
      <c r="A1685" s="1" t="s">
        <v>2174</v>
      </c>
      <c r="B1685" s="2" cm="1">
        <f t="array" ref="B1685:D1685">DATEVALUE(VLOOKUP(A1685,Raw_Data!A1684:D3684,{2,3,4},0))</f>
        <v>45489</v>
      </c>
      <c r="C1685" s="2">
        <v>45489</v>
      </c>
      <c r="D1685" s="2">
        <v>45491</v>
      </c>
      <c r="E1685" s="1" t="s">
        <v>2587</v>
      </c>
      <c r="F1685" s="1" t="s">
        <v>2609</v>
      </c>
      <c r="G1685" s="1" t="s">
        <v>116</v>
      </c>
      <c r="H1685" s="1" t="s">
        <v>71</v>
      </c>
      <c r="I1685" s="1" t="s">
        <v>117</v>
      </c>
      <c r="J1685" s="1">
        <v>2</v>
      </c>
      <c r="K1685" s="1">
        <v>1000</v>
      </c>
      <c r="L1685" s="1">
        <f t="shared" si="236"/>
        <v>2000</v>
      </c>
      <c r="M1685" s="1" t="s">
        <v>2619</v>
      </c>
      <c r="N1685" s="1" t="s">
        <v>57</v>
      </c>
      <c r="O1685" s="1" t="s">
        <v>64</v>
      </c>
      <c r="P1685" s="1" t="s">
        <v>58</v>
      </c>
      <c r="Q1685" s="1" t="s">
        <v>33</v>
      </c>
      <c r="R1685" s="1" t="s">
        <v>46</v>
      </c>
      <c r="S1685" s="1" t="s">
        <v>254</v>
      </c>
      <c r="T1685" s="1">
        <v>2</v>
      </c>
      <c r="U1685" s="1" t="str">
        <f t="shared" si="234"/>
        <v>Keep</v>
      </c>
      <c r="V1685" s="1" t="str">
        <f t="shared" si="237"/>
        <v>Ok</v>
      </c>
      <c r="W1685" s="1" t="str">
        <f>IF(Raw_Data!K1685=0,"Missing","Valid")</f>
        <v>Valid</v>
      </c>
      <c r="X1685" s="3" t="str">
        <f t="shared" si="238"/>
        <v>OK</v>
      </c>
      <c r="Y1685" s="1" t="str">
        <f t="shared" si="239"/>
        <v>Ok</v>
      </c>
      <c r="Z1685" s="1" t="str">
        <f t="shared" si="240"/>
        <v>Ok</v>
      </c>
      <c r="AA1685" s="1">
        <f t="shared" si="235"/>
        <v>2000</v>
      </c>
      <c r="AB1685" s="1" t="str">
        <f t="shared" si="241"/>
        <v>ok</v>
      </c>
      <c r="AC1685" s="1" t="str">
        <f t="shared" si="242"/>
        <v>Damaged</v>
      </c>
    </row>
    <row r="1686" spans="1:29" x14ac:dyDescent="0.45">
      <c r="A1686" s="1" t="s">
        <v>2175</v>
      </c>
      <c r="B1686" s="2" cm="1">
        <f t="array" ref="B1686:D1686">DATEVALUE(VLOOKUP(A1686,Raw_Data!A1685:D3685,{2,3,4},0))</f>
        <v>45326</v>
      </c>
      <c r="C1686" s="2">
        <v>45327</v>
      </c>
      <c r="D1686" s="2">
        <v>45332</v>
      </c>
      <c r="E1686" s="1" t="s">
        <v>2563</v>
      </c>
      <c r="F1686" s="1" t="s">
        <v>69</v>
      </c>
      <c r="G1686" s="1" t="s">
        <v>70</v>
      </c>
      <c r="H1686" s="1" t="s">
        <v>27</v>
      </c>
      <c r="I1686" s="1" t="s">
        <v>55</v>
      </c>
      <c r="J1686" s="1">
        <v>0</v>
      </c>
      <c r="K1686" s="1">
        <v>1000</v>
      </c>
      <c r="L1686" s="1">
        <f t="shared" si="236"/>
        <v>0</v>
      </c>
      <c r="M1686" s="1" t="s">
        <v>63</v>
      </c>
      <c r="N1686" s="1" t="s">
        <v>57</v>
      </c>
      <c r="O1686" s="1" t="s">
        <v>79</v>
      </c>
      <c r="P1686" s="1" t="s">
        <v>58</v>
      </c>
      <c r="Q1686" s="1" t="s">
        <v>45</v>
      </c>
      <c r="R1686" s="1" t="s">
        <v>34</v>
      </c>
      <c r="S1686" s="1" t="s">
        <v>2620</v>
      </c>
      <c r="T1686" s="1">
        <v>5</v>
      </c>
      <c r="U1686" s="1" t="str">
        <f t="shared" si="234"/>
        <v>Keep</v>
      </c>
      <c r="V1686" s="1" t="str">
        <f t="shared" si="237"/>
        <v>Fix</v>
      </c>
      <c r="W1686" s="1" t="str">
        <f>IF(Raw_Data!K1686=0,"Missing","Valid")</f>
        <v>Valid</v>
      </c>
      <c r="X1686" s="3" t="str">
        <f t="shared" si="238"/>
        <v>OK</v>
      </c>
      <c r="Y1686" s="1" t="str">
        <f t="shared" si="239"/>
        <v>Ok</v>
      </c>
      <c r="Z1686" s="1" t="str">
        <f t="shared" si="240"/>
        <v>Ok</v>
      </c>
      <c r="AA1686" s="1">
        <f t="shared" si="235"/>
        <v>0</v>
      </c>
      <c r="AB1686" s="1" t="str">
        <f t="shared" si="241"/>
        <v>ok</v>
      </c>
      <c r="AC1686" s="1" t="str">
        <f t="shared" si="242"/>
        <v>Not Returned</v>
      </c>
    </row>
    <row r="1687" spans="1:29" x14ac:dyDescent="0.45">
      <c r="A1687" s="1" t="s">
        <v>2176</v>
      </c>
      <c r="B1687" s="2" cm="1">
        <f t="array" ref="B1687:D1687">DATEVALUE(VLOOKUP(A1687,Raw_Data!A1686:D3686,{2,3,4},0))</f>
        <v>45354</v>
      </c>
      <c r="C1687" s="2">
        <v>45354</v>
      </c>
      <c r="D1687" s="2">
        <v>45359</v>
      </c>
      <c r="E1687" s="1" t="s">
        <v>2602</v>
      </c>
      <c r="F1687" s="1" t="s">
        <v>69</v>
      </c>
      <c r="G1687" s="1" t="s">
        <v>70</v>
      </c>
      <c r="H1687" s="1" t="s">
        <v>71</v>
      </c>
      <c r="I1687" s="1" t="s">
        <v>92</v>
      </c>
      <c r="J1687" s="1">
        <v>3</v>
      </c>
      <c r="K1687" s="1">
        <v>1000</v>
      </c>
      <c r="L1687" s="1">
        <f t="shared" si="236"/>
        <v>3000</v>
      </c>
      <c r="M1687" s="1" t="s">
        <v>63</v>
      </c>
      <c r="N1687" s="1" t="s">
        <v>57</v>
      </c>
      <c r="O1687" s="1" t="s">
        <v>79</v>
      </c>
      <c r="P1687" s="1" t="s">
        <v>58</v>
      </c>
      <c r="Q1687" s="1" t="s">
        <v>33</v>
      </c>
      <c r="R1687" s="1" t="s">
        <v>46</v>
      </c>
      <c r="S1687" s="1" t="s">
        <v>254</v>
      </c>
      <c r="T1687" s="1">
        <v>5</v>
      </c>
      <c r="U1687" s="1" t="str">
        <f t="shared" si="234"/>
        <v>Keep</v>
      </c>
      <c r="V1687" s="1" t="str">
        <f t="shared" si="237"/>
        <v>Ok</v>
      </c>
      <c r="W1687" s="1" t="str">
        <f>IF(Raw_Data!K1687=0,"Missing","Valid")</f>
        <v>Valid</v>
      </c>
      <c r="X1687" s="3" t="str">
        <f t="shared" si="238"/>
        <v>OK</v>
      </c>
      <c r="Y1687" s="1" t="str">
        <f t="shared" si="239"/>
        <v>Ok</v>
      </c>
      <c r="Z1687" s="1" t="str">
        <f t="shared" si="240"/>
        <v>Ok</v>
      </c>
      <c r="AA1687" s="1">
        <f t="shared" si="235"/>
        <v>3000</v>
      </c>
      <c r="AB1687" s="1" t="str">
        <f t="shared" si="241"/>
        <v>ok</v>
      </c>
      <c r="AC1687" s="1" t="str">
        <f t="shared" si="242"/>
        <v>Damaged</v>
      </c>
    </row>
    <row r="1688" spans="1:29" x14ac:dyDescent="0.45">
      <c r="A1688" s="1" t="s">
        <v>2177</v>
      </c>
      <c r="B1688" s="2" cm="1">
        <f t="array" ref="B1688:D1688">DATEVALUE(VLOOKUP(A1688,Raw_Data!A1687:D3687,{2,3,4},0))</f>
        <v>45593</v>
      </c>
      <c r="C1688" s="2">
        <v>45594</v>
      </c>
      <c r="D1688" s="2">
        <v>45601</v>
      </c>
      <c r="E1688" s="1" t="s">
        <v>2531</v>
      </c>
      <c r="F1688" s="1" t="s">
        <v>168</v>
      </c>
      <c r="G1688" s="1" t="s">
        <v>41</v>
      </c>
      <c r="H1688" s="1" t="s">
        <v>128</v>
      </c>
      <c r="I1688" s="1" t="s">
        <v>231</v>
      </c>
      <c r="J1688" s="1">
        <v>-1</v>
      </c>
      <c r="K1688" s="1">
        <v>0</v>
      </c>
      <c r="L1688" s="1">
        <f t="shared" si="236"/>
        <v>0</v>
      </c>
      <c r="M1688" s="1" t="s">
        <v>63</v>
      </c>
      <c r="N1688" s="1" t="s">
        <v>93</v>
      </c>
      <c r="O1688" s="1" t="s">
        <v>31</v>
      </c>
      <c r="P1688" s="1" t="s">
        <v>85</v>
      </c>
      <c r="Q1688" s="1" t="s">
        <v>33</v>
      </c>
      <c r="R1688" s="1" t="s">
        <v>2620</v>
      </c>
      <c r="S1688" s="1" t="s">
        <v>2620</v>
      </c>
      <c r="T1688" s="1">
        <v>7</v>
      </c>
      <c r="U1688" s="1" t="str">
        <f t="shared" si="234"/>
        <v>Keep</v>
      </c>
      <c r="V1688" s="1" t="str">
        <f t="shared" si="237"/>
        <v>Fix</v>
      </c>
      <c r="W1688" s="1" t="str">
        <f>IF(Raw_Data!K1688=0,"Missing","Valid")</f>
        <v>Missing</v>
      </c>
      <c r="X1688" s="3" t="str">
        <f t="shared" si="238"/>
        <v>OK</v>
      </c>
      <c r="Y1688" s="1" t="str">
        <f t="shared" si="239"/>
        <v>Fix</v>
      </c>
      <c r="Z1688" s="1" t="str">
        <f t="shared" si="240"/>
        <v>Ok</v>
      </c>
      <c r="AA1688" s="1">
        <f t="shared" si="235"/>
        <v>0</v>
      </c>
      <c r="AB1688" s="1" t="str">
        <f t="shared" si="241"/>
        <v>ok</v>
      </c>
      <c r="AC1688" s="1" t="str">
        <f t="shared" si="242"/>
        <v>Not Returned</v>
      </c>
    </row>
    <row r="1689" spans="1:29" x14ac:dyDescent="0.45">
      <c r="A1689" s="1" t="s">
        <v>2178</v>
      </c>
      <c r="B1689" s="2" cm="1">
        <f t="array" ref="B1689:D1689">DATEVALUE(VLOOKUP(A1689,Raw_Data!A1688:D3688,{2,3,4},0))</f>
        <v>45611</v>
      </c>
      <c r="C1689" s="2">
        <v>45610</v>
      </c>
      <c r="D1689" s="2">
        <v>45611</v>
      </c>
      <c r="E1689" s="1" t="s">
        <v>2599</v>
      </c>
      <c r="F1689" s="1" t="s">
        <v>168</v>
      </c>
      <c r="G1689" s="1" t="s">
        <v>41</v>
      </c>
      <c r="H1689" s="1" t="s">
        <v>42</v>
      </c>
      <c r="I1689" s="1" t="s">
        <v>43</v>
      </c>
      <c r="J1689" s="1">
        <v>2</v>
      </c>
      <c r="K1689" s="1">
        <v>0</v>
      </c>
      <c r="L1689" s="1">
        <f t="shared" si="236"/>
        <v>0</v>
      </c>
      <c r="M1689" s="1" t="s">
        <v>63</v>
      </c>
      <c r="N1689" s="1" t="s">
        <v>93</v>
      </c>
      <c r="O1689" s="1" t="s">
        <v>79</v>
      </c>
      <c r="P1689" s="1" t="s">
        <v>32</v>
      </c>
      <c r="Q1689" s="1" t="s">
        <v>45</v>
      </c>
      <c r="R1689" s="1" t="s">
        <v>34</v>
      </c>
      <c r="S1689" s="1" t="s">
        <v>2620</v>
      </c>
      <c r="T1689" s="1">
        <v>1</v>
      </c>
      <c r="U1689" s="1" t="str">
        <f t="shared" si="234"/>
        <v>Keep</v>
      </c>
      <c r="V1689" s="1" t="str">
        <f t="shared" si="237"/>
        <v>Ok</v>
      </c>
      <c r="W1689" s="1" t="str">
        <f>IF(Raw_Data!K1689=0,"Missing","Valid")</f>
        <v>Missing</v>
      </c>
      <c r="X1689" s="3" t="str">
        <f t="shared" si="238"/>
        <v>Dispatch Error</v>
      </c>
      <c r="Y1689" s="1" t="str">
        <f t="shared" si="239"/>
        <v>Fix</v>
      </c>
      <c r="Z1689" s="1" t="str">
        <f t="shared" si="240"/>
        <v>Ok</v>
      </c>
      <c r="AA1689" s="1">
        <f t="shared" si="235"/>
        <v>0</v>
      </c>
      <c r="AB1689" s="1" t="str">
        <f t="shared" si="241"/>
        <v>ok</v>
      </c>
      <c r="AC1689" s="1" t="str">
        <f t="shared" si="242"/>
        <v>Not Returned</v>
      </c>
    </row>
    <row r="1690" spans="1:29" x14ac:dyDescent="0.45">
      <c r="A1690" s="1" t="s">
        <v>2179</v>
      </c>
      <c r="B1690" s="2" cm="1">
        <f t="array" ref="B1690:D1690">DATEVALUE(VLOOKUP(A1690,Raw_Data!A1689:D3689,{2,3,4},0))</f>
        <v>45384</v>
      </c>
      <c r="C1690" s="2">
        <v>45386</v>
      </c>
      <c r="D1690" s="2">
        <v>45385</v>
      </c>
      <c r="E1690" s="1" t="s">
        <v>2591</v>
      </c>
      <c r="F1690" s="1" t="s">
        <v>69</v>
      </c>
      <c r="G1690" s="1" t="s">
        <v>70</v>
      </c>
      <c r="H1690" s="1" t="s">
        <v>71</v>
      </c>
      <c r="I1690" s="1" t="s">
        <v>117</v>
      </c>
      <c r="J1690" s="1">
        <v>3</v>
      </c>
      <c r="K1690" s="1">
        <v>0</v>
      </c>
      <c r="L1690" s="1">
        <f t="shared" si="236"/>
        <v>0</v>
      </c>
      <c r="M1690" s="1" t="s">
        <v>56</v>
      </c>
      <c r="N1690" s="1" t="s">
        <v>57</v>
      </c>
      <c r="O1690" s="1" t="s">
        <v>31</v>
      </c>
      <c r="P1690" s="1" t="s">
        <v>58</v>
      </c>
      <c r="Q1690" s="1" t="s">
        <v>33</v>
      </c>
      <c r="R1690" s="1" t="s">
        <v>34</v>
      </c>
      <c r="S1690" s="1" t="s">
        <v>2620</v>
      </c>
      <c r="T1690" s="1">
        <v>-1</v>
      </c>
      <c r="U1690" s="1" t="str">
        <f t="shared" si="234"/>
        <v>Keep</v>
      </c>
      <c r="V1690" s="1" t="str">
        <f t="shared" si="237"/>
        <v>Ok</v>
      </c>
      <c r="W1690" s="1" t="str">
        <f>IF(Raw_Data!K1690=0,"Missing","Valid")</f>
        <v>Missing</v>
      </c>
      <c r="X1690" s="3" t="str">
        <f t="shared" si="238"/>
        <v>Delivery Before Dispatch</v>
      </c>
      <c r="Y1690" s="1" t="str">
        <f t="shared" si="239"/>
        <v>Fix</v>
      </c>
      <c r="Z1690" s="1" t="str">
        <f t="shared" si="240"/>
        <v>Ok</v>
      </c>
      <c r="AA1690" s="1">
        <f t="shared" si="235"/>
        <v>0</v>
      </c>
      <c r="AB1690" s="1" t="str">
        <f t="shared" si="241"/>
        <v>ok</v>
      </c>
      <c r="AC1690" s="1" t="str">
        <f t="shared" si="242"/>
        <v>Not Returned</v>
      </c>
    </row>
    <row r="1691" spans="1:29" x14ac:dyDescent="0.45">
      <c r="A1691" s="1" t="s">
        <v>2180</v>
      </c>
      <c r="B1691" s="2" cm="1">
        <f t="array" ref="B1691:D1691">DATEVALUE(VLOOKUP(A1691,Raw_Data!A1690:D3690,{2,3,4},0))</f>
        <v>45561</v>
      </c>
      <c r="C1691" s="2">
        <v>45560</v>
      </c>
      <c r="D1691" s="2">
        <v>45559</v>
      </c>
      <c r="E1691" s="1" t="s">
        <v>2577</v>
      </c>
      <c r="F1691" s="1" t="s">
        <v>2606</v>
      </c>
      <c r="G1691" s="1" t="s">
        <v>26</v>
      </c>
      <c r="H1691" s="1" t="s">
        <v>128</v>
      </c>
      <c r="I1691" s="1" t="s">
        <v>169</v>
      </c>
      <c r="J1691" s="1">
        <v>0</v>
      </c>
      <c r="K1691" s="1">
        <v>1000</v>
      </c>
      <c r="L1691" s="1">
        <f t="shared" si="236"/>
        <v>0</v>
      </c>
      <c r="M1691" s="1" t="s">
        <v>2619</v>
      </c>
      <c r="N1691" s="1" t="s">
        <v>30</v>
      </c>
      <c r="O1691" s="1" t="s">
        <v>79</v>
      </c>
      <c r="P1691" s="1" t="s">
        <v>32</v>
      </c>
      <c r="Q1691" s="1" t="s">
        <v>33</v>
      </c>
      <c r="R1691" s="1" t="s">
        <v>46</v>
      </c>
      <c r="S1691" s="1" t="s">
        <v>47</v>
      </c>
      <c r="T1691" s="1">
        <v>-1</v>
      </c>
      <c r="U1691" s="1" t="str">
        <f t="shared" si="234"/>
        <v>Keep</v>
      </c>
      <c r="V1691" s="1" t="str">
        <f t="shared" si="237"/>
        <v>Fix</v>
      </c>
      <c r="W1691" s="1" t="str">
        <f>IF(Raw_Data!K1691=0,"Missing","Valid")</f>
        <v>Valid</v>
      </c>
      <c r="X1691" s="3" t="str">
        <f t="shared" si="238"/>
        <v>Dispatch Error</v>
      </c>
      <c r="Y1691" s="1" t="str">
        <f t="shared" si="239"/>
        <v>Ok</v>
      </c>
      <c r="Z1691" s="1" t="str">
        <f t="shared" si="240"/>
        <v>Ok</v>
      </c>
      <c r="AA1691" s="1">
        <f t="shared" si="235"/>
        <v>0</v>
      </c>
      <c r="AB1691" s="1" t="str">
        <f t="shared" si="241"/>
        <v>ok</v>
      </c>
      <c r="AC1691" s="1" t="str">
        <f t="shared" si="242"/>
        <v>Late Delivery</v>
      </c>
    </row>
    <row r="1692" spans="1:29" x14ac:dyDescent="0.45">
      <c r="A1692" s="1" t="s">
        <v>2181</v>
      </c>
      <c r="B1692" s="2" cm="1">
        <f t="array" ref="B1692:D1692">DATEVALUE(VLOOKUP(A1692,Raw_Data!A1691:D3691,{2,3,4},0))</f>
        <v>45356</v>
      </c>
      <c r="C1692" s="2">
        <v>45356</v>
      </c>
      <c r="D1692" s="2">
        <v>45361</v>
      </c>
      <c r="E1692" s="1" t="s">
        <v>2533</v>
      </c>
      <c r="F1692" s="1" t="s">
        <v>2608</v>
      </c>
      <c r="G1692" s="1" t="s">
        <v>41</v>
      </c>
      <c r="H1692" s="1" t="s">
        <v>128</v>
      </c>
      <c r="I1692" s="1" t="s">
        <v>129</v>
      </c>
      <c r="J1692" s="1">
        <v>-1</v>
      </c>
      <c r="K1692" s="1">
        <v>0</v>
      </c>
      <c r="L1692" s="1">
        <f t="shared" si="236"/>
        <v>0</v>
      </c>
      <c r="M1692" s="1" t="s">
        <v>63</v>
      </c>
      <c r="N1692" s="1" t="s">
        <v>30</v>
      </c>
      <c r="O1692" s="1" t="s">
        <v>79</v>
      </c>
      <c r="P1692" s="1" t="s">
        <v>32</v>
      </c>
      <c r="Q1692" s="1" t="s">
        <v>33</v>
      </c>
      <c r="R1692" s="1" t="s">
        <v>34</v>
      </c>
      <c r="S1692" s="1" t="s">
        <v>2620</v>
      </c>
      <c r="T1692" s="1">
        <v>5</v>
      </c>
      <c r="U1692" s="1" t="str">
        <f t="shared" si="234"/>
        <v>Keep</v>
      </c>
      <c r="V1692" s="1" t="str">
        <f t="shared" si="237"/>
        <v>Fix</v>
      </c>
      <c r="W1692" s="1" t="str">
        <f>IF(Raw_Data!K1692=0,"Missing","Valid")</f>
        <v>Missing</v>
      </c>
      <c r="X1692" s="3" t="str">
        <f t="shared" si="238"/>
        <v>OK</v>
      </c>
      <c r="Y1692" s="1" t="str">
        <f t="shared" si="239"/>
        <v>Fix</v>
      </c>
      <c r="Z1692" s="1" t="str">
        <f t="shared" si="240"/>
        <v>Ok</v>
      </c>
      <c r="AA1692" s="1">
        <f t="shared" si="235"/>
        <v>0</v>
      </c>
      <c r="AB1692" s="1" t="str">
        <f t="shared" si="241"/>
        <v>ok</v>
      </c>
      <c r="AC1692" s="1" t="str">
        <f t="shared" si="242"/>
        <v>Not Returned</v>
      </c>
    </row>
    <row r="1693" spans="1:29" x14ac:dyDescent="0.45">
      <c r="A1693" s="1" t="s">
        <v>2182</v>
      </c>
      <c r="B1693" s="2" cm="1">
        <f t="array" ref="B1693:D1693">DATEVALUE(VLOOKUP(A1693,Raw_Data!A1692:D3692,{2,3,4},0))</f>
        <v>45440</v>
      </c>
      <c r="C1693" s="2">
        <v>45443</v>
      </c>
      <c r="D1693" s="2">
        <v>45447</v>
      </c>
      <c r="E1693" s="1" t="s">
        <v>2602</v>
      </c>
      <c r="F1693" s="1" t="s">
        <v>2606</v>
      </c>
      <c r="G1693" s="1" t="s">
        <v>26</v>
      </c>
      <c r="H1693" s="1" t="s">
        <v>128</v>
      </c>
      <c r="I1693" s="1" t="s">
        <v>169</v>
      </c>
      <c r="J1693" s="1">
        <v>0</v>
      </c>
      <c r="K1693" s="1">
        <v>2000</v>
      </c>
      <c r="L1693" s="1">
        <f t="shared" si="236"/>
        <v>0</v>
      </c>
      <c r="M1693" s="1" t="s">
        <v>2619</v>
      </c>
      <c r="N1693" s="1" t="s">
        <v>30</v>
      </c>
      <c r="O1693" s="1" t="s">
        <v>44</v>
      </c>
      <c r="P1693" s="1" t="s">
        <v>85</v>
      </c>
      <c r="Q1693" s="1" t="s">
        <v>33</v>
      </c>
      <c r="R1693" s="1" t="s">
        <v>46</v>
      </c>
      <c r="S1693" s="1" t="s">
        <v>245</v>
      </c>
      <c r="T1693" s="1">
        <v>4</v>
      </c>
      <c r="U1693" s="1" t="str">
        <f t="shared" si="234"/>
        <v>Keep</v>
      </c>
      <c r="V1693" s="1" t="str">
        <f t="shared" si="237"/>
        <v>Fix</v>
      </c>
      <c r="W1693" s="1" t="str">
        <f>IF(Raw_Data!K1693=0,"Missing","Valid")</f>
        <v>Valid</v>
      </c>
      <c r="X1693" s="3" t="str">
        <f t="shared" si="238"/>
        <v>OK</v>
      </c>
      <c r="Y1693" s="1" t="str">
        <f t="shared" si="239"/>
        <v>Ok</v>
      </c>
      <c r="Z1693" s="1" t="str">
        <f t="shared" si="240"/>
        <v>Ok</v>
      </c>
      <c r="AA1693" s="1">
        <f t="shared" si="235"/>
        <v>0</v>
      </c>
      <c r="AB1693" s="1" t="str">
        <f t="shared" si="241"/>
        <v>ok</v>
      </c>
      <c r="AC1693" s="1" t="str">
        <f t="shared" si="242"/>
        <v>Wrong Item</v>
      </c>
    </row>
    <row r="1694" spans="1:29" x14ac:dyDescent="0.45">
      <c r="A1694" s="1" t="s">
        <v>2183</v>
      </c>
      <c r="B1694" s="2" cm="1">
        <f t="array" ref="B1694:D1694">DATEVALUE(VLOOKUP(A1694,Raw_Data!A1693:D3693,{2,3,4},0))</f>
        <v>45458</v>
      </c>
      <c r="C1694" s="2">
        <v>45460</v>
      </c>
      <c r="D1694" s="2">
        <v>45461</v>
      </c>
      <c r="E1694" s="1" t="s">
        <v>2584</v>
      </c>
      <c r="F1694" s="1" t="s">
        <v>147</v>
      </c>
      <c r="G1694" s="1" t="s">
        <v>147</v>
      </c>
      <c r="H1694" s="1" t="s">
        <v>27</v>
      </c>
      <c r="I1694" s="1" t="s">
        <v>84</v>
      </c>
      <c r="J1694" s="1">
        <v>1</v>
      </c>
      <c r="K1694" s="1">
        <v>1000</v>
      </c>
      <c r="L1694" s="1">
        <f t="shared" si="236"/>
        <v>1000</v>
      </c>
      <c r="M1694" s="1" t="s">
        <v>56</v>
      </c>
      <c r="N1694" s="1" t="s">
        <v>57</v>
      </c>
      <c r="O1694" s="1" t="s">
        <v>44</v>
      </c>
      <c r="P1694" s="1" t="s">
        <v>85</v>
      </c>
      <c r="Q1694" s="1" t="s">
        <v>45</v>
      </c>
      <c r="R1694" s="1" t="s">
        <v>46</v>
      </c>
      <c r="S1694" s="1" t="s">
        <v>254</v>
      </c>
      <c r="T1694" s="1">
        <v>1</v>
      </c>
      <c r="U1694" s="1" t="str">
        <f t="shared" si="234"/>
        <v>Keep</v>
      </c>
      <c r="V1694" s="1" t="str">
        <f t="shared" si="237"/>
        <v>Ok</v>
      </c>
      <c r="W1694" s="1" t="str">
        <f>IF(Raw_Data!K1694=0,"Missing","Valid")</f>
        <v>Valid</v>
      </c>
      <c r="X1694" s="3" t="str">
        <f t="shared" si="238"/>
        <v>OK</v>
      </c>
      <c r="Y1694" s="1" t="str">
        <f t="shared" si="239"/>
        <v>Ok</v>
      </c>
      <c r="Z1694" s="1" t="str">
        <f t="shared" si="240"/>
        <v>Ok</v>
      </c>
      <c r="AA1694" s="1">
        <f t="shared" si="235"/>
        <v>1000</v>
      </c>
      <c r="AB1694" s="1" t="str">
        <f t="shared" si="241"/>
        <v>ok</v>
      </c>
      <c r="AC1694" s="1" t="str">
        <f t="shared" si="242"/>
        <v>Damaged</v>
      </c>
    </row>
    <row r="1695" spans="1:29" x14ac:dyDescent="0.45">
      <c r="A1695" s="1" t="s">
        <v>2184</v>
      </c>
      <c r="B1695" s="2" cm="1">
        <f t="array" ref="B1695:D1695">DATEVALUE(VLOOKUP(A1695,Raw_Data!A1694:D3694,{2,3,4},0))</f>
        <v>45314</v>
      </c>
      <c r="C1695" s="2">
        <v>45317</v>
      </c>
      <c r="D1695" s="2">
        <v>45323</v>
      </c>
      <c r="E1695" s="1" t="s">
        <v>2536</v>
      </c>
      <c r="F1695" s="1" t="s">
        <v>2606</v>
      </c>
      <c r="G1695" s="1" t="s">
        <v>26</v>
      </c>
      <c r="H1695" s="1" t="s">
        <v>27</v>
      </c>
      <c r="I1695" s="1" t="s">
        <v>84</v>
      </c>
      <c r="J1695" s="1">
        <v>2</v>
      </c>
      <c r="K1695" s="1">
        <v>1000</v>
      </c>
      <c r="L1695" s="1">
        <f t="shared" si="236"/>
        <v>2000</v>
      </c>
      <c r="M1695" s="1" t="s">
        <v>56</v>
      </c>
      <c r="N1695" s="1" t="s">
        <v>30</v>
      </c>
      <c r="O1695" s="1" t="s">
        <v>79</v>
      </c>
      <c r="P1695" s="1" t="s">
        <v>58</v>
      </c>
      <c r="Q1695" s="1" t="s">
        <v>45</v>
      </c>
      <c r="R1695" s="1" t="s">
        <v>2620</v>
      </c>
      <c r="S1695" s="1" t="s">
        <v>2620</v>
      </c>
      <c r="T1695" s="1">
        <v>6</v>
      </c>
      <c r="U1695" s="1" t="str">
        <f t="shared" si="234"/>
        <v>Keep</v>
      </c>
      <c r="V1695" s="1" t="str">
        <f t="shared" si="237"/>
        <v>Ok</v>
      </c>
      <c r="W1695" s="1" t="str">
        <f>IF(Raw_Data!K1695=0,"Missing","Valid")</f>
        <v>Valid</v>
      </c>
      <c r="X1695" s="3" t="str">
        <f t="shared" si="238"/>
        <v>OK</v>
      </c>
      <c r="Y1695" s="1" t="str">
        <f t="shared" si="239"/>
        <v>Ok</v>
      </c>
      <c r="Z1695" s="1" t="str">
        <f t="shared" si="240"/>
        <v>Ok</v>
      </c>
      <c r="AA1695" s="1">
        <f t="shared" si="235"/>
        <v>2000</v>
      </c>
      <c r="AB1695" s="1" t="str">
        <f t="shared" si="241"/>
        <v>ok</v>
      </c>
      <c r="AC1695" s="1" t="str">
        <f t="shared" si="242"/>
        <v>Not Returned</v>
      </c>
    </row>
    <row r="1696" spans="1:29" x14ac:dyDescent="0.45">
      <c r="A1696" s="1" t="s">
        <v>2185</v>
      </c>
      <c r="B1696" s="2" cm="1">
        <f t="array" ref="B1696:D1696">DATEVALUE(VLOOKUP(A1696,Raw_Data!A1695:D3695,{2,3,4},0))</f>
        <v>45633</v>
      </c>
      <c r="C1696" s="2">
        <v>45634</v>
      </c>
      <c r="D1696" s="2">
        <v>45633</v>
      </c>
      <c r="E1696" s="1" t="s">
        <v>2600</v>
      </c>
      <c r="F1696" s="1" t="s">
        <v>147</v>
      </c>
      <c r="G1696" s="1" t="s">
        <v>147</v>
      </c>
      <c r="H1696" s="1" t="s">
        <v>42</v>
      </c>
      <c r="I1696" s="1" t="s">
        <v>78</v>
      </c>
      <c r="J1696" s="1">
        <v>1</v>
      </c>
      <c r="K1696" s="1">
        <v>1000</v>
      </c>
      <c r="L1696" s="1">
        <f t="shared" si="236"/>
        <v>1000</v>
      </c>
      <c r="M1696" s="1" t="s">
        <v>56</v>
      </c>
      <c r="N1696" s="1" t="s">
        <v>30</v>
      </c>
      <c r="O1696" s="1" t="s">
        <v>31</v>
      </c>
      <c r="P1696" s="1" t="s">
        <v>85</v>
      </c>
      <c r="Q1696" s="1" t="s">
        <v>33</v>
      </c>
      <c r="R1696" s="1" t="s">
        <v>34</v>
      </c>
      <c r="S1696" s="1" t="s">
        <v>2620</v>
      </c>
      <c r="T1696" s="1">
        <v>-1</v>
      </c>
      <c r="U1696" s="1" t="str">
        <f t="shared" si="234"/>
        <v>Keep</v>
      </c>
      <c r="V1696" s="1" t="str">
        <f t="shared" si="237"/>
        <v>Ok</v>
      </c>
      <c r="W1696" s="1" t="str">
        <f>IF(Raw_Data!K1696=0,"Missing","Valid")</f>
        <v>Valid</v>
      </c>
      <c r="X1696" s="3" t="str">
        <f t="shared" si="238"/>
        <v>Delivery Before Dispatch</v>
      </c>
      <c r="Y1696" s="1" t="str">
        <f t="shared" si="239"/>
        <v>Ok</v>
      </c>
      <c r="Z1696" s="1" t="str">
        <f t="shared" si="240"/>
        <v>Ok</v>
      </c>
      <c r="AA1696" s="1">
        <f t="shared" si="235"/>
        <v>1000</v>
      </c>
      <c r="AB1696" s="1" t="str">
        <f t="shared" si="241"/>
        <v>ok</v>
      </c>
      <c r="AC1696" s="1" t="str">
        <f t="shared" si="242"/>
        <v>Not Returned</v>
      </c>
    </row>
    <row r="1697" spans="1:29" x14ac:dyDescent="0.45">
      <c r="A1697" s="1" t="s">
        <v>2186</v>
      </c>
      <c r="B1697" s="2" cm="1">
        <f t="array" ref="B1697:D1697">DATEVALUE(VLOOKUP(A1697,Raw_Data!A1696:D3696,{2,3,4},0))</f>
        <v>45387</v>
      </c>
      <c r="C1697" s="2">
        <v>45389</v>
      </c>
      <c r="D1697" s="2">
        <v>45396</v>
      </c>
      <c r="E1697" s="1" t="s">
        <v>2593</v>
      </c>
      <c r="F1697" s="1" t="s">
        <v>147</v>
      </c>
      <c r="G1697" s="1" t="s">
        <v>147</v>
      </c>
      <c r="H1697" s="1" t="s">
        <v>27</v>
      </c>
      <c r="I1697" s="1" t="s">
        <v>55</v>
      </c>
      <c r="J1697" s="1">
        <v>0</v>
      </c>
      <c r="K1697" s="1">
        <v>500</v>
      </c>
      <c r="L1697" s="1">
        <f t="shared" si="236"/>
        <v>0</v>
      </c>
      <c r="M1697" s="1" t="s">
        <v>56</v>
      </c>
      <c r="N1697" s="1" t="s">
        <v>30</v>
      </c>
      <c r="O1697" s="1" t="s">
        <v>31</v>
      </c>
      <c r="P1697" s="1" t="s">
        <v>58</v>
      </c>
      <c r="Q1697" s="1" t="s">
        <v>33</v>
      </c>
      <c r="R1697" s="1" t="s">
        <v>46</v>
      </c>
      <c r="S1697" s="1" t="s">
        <v>254</v>
      </c>
      <c r="T1697" s="1">
        <v>7</v>
      </c>
      <c r="U1697" s="1" t="str">
        <f t="shared" si="234"/>
        <v>Keep</v>
      </c>
      <c r="V1697" s="1" t="str">
        <f t="shared" si="237"/>
        <v>Fix</v>
      </c>
      <c r="W1697" s="1" t="str">
        <f>IF(Raw_Data!K1697=0,"Missing","Valid")</f>
        <v>Valid</v>
      </c>
      <c r="X1697" s="3" t="str">
        <f t="shared" si="238"/>
        <v>OK</v>
      </c>
      <c r="Y1697" s="1" t="str">
        <f t="shared" si="239"/>
        <v>Ok</v>
      </c>
      <c r="Z1697" s="1" t="str">
        <f t="shared" si="240"/>
        <v>Ok</v>
      </c>
      <c r="AA1697" s="1">
        <f t="shared" si="235"/>
        <v>0</v>
      </c>
      <c r="AB1697" s="1" t="str">
        <f t="shared" si="241"/>
        <v>ok</v>
      </c>
      <c r="AC1697" s="1" t="str">
        <f t="shared" si="242"/>
        <v>Damaged</v>
      </c>
    </row>
    <row r="1698" spans="1:29" x14ac:dyDescent="0.45">
      <c r="A1698" s="1" t="s">
        <v>2187</v>
      </c>
      <c r="B1698" s="2" cm="1">
        <f t="array" ref="B1698:D1698">DATEVALUE(VLOOKUP(A1698,Raw_Data!A1697:D3697,{2,3,4},0))</f>
        <v>45492</v>
      </c>
      <c r="C1698" s="2">
        <v>45493</v>
      </c>
      <c r="D1698" s="2">
        <v>45498</v>
      </c>
      <c r="E1698" s="1" t="s">
        <v>2582</v>
      </c>
      <c r="F1698" s="1" t="s">
        <v>2608</v>
      </c>
      <c r="G1698" s="1" t="s">
        <v>41</v>
      </c>
      <c r="H1698" s="1" t="s">
        <v>71</v>
      </c>
      <c r="I1698" s="1" t="s">
        <v>72</v>
      </c>
      <c r="J1698" s="1">
        <v>1</v>
      </c>
      <c r="K1698" s="1">
        <v>1000</v>
      </c>
      <c r="L1698" s="1">
        <f t="shared" si="236"/>
        <v>1000</v>
      </c>
      <c r="M1698" s="1" t="s">
        <v>56</v>
      </c>
      <c r="N1698" s="1" t="s">
        <v>57</v>
      </c>
      <c r="O1698" s="1" t="s">
        <v>79</v>
      </c>
      <c r="P1698" s="1" t="s">
        <v>32</v>
      </c>
      <c r="Q1698" s="1" t="s">
        <v>45</v>
      </c>
      <c r="R1698" s="1" t="s">
        <v>46</v>
      </c>
      <c r="S1698" s="1" t="s">
        <v>245</v>
      </c>
      <c r="T1698" s="1">
        <v>5</v>
      </c>
      <c r="U1698" s="1" t="str">
        <f t="shared" si="234"/>
        <v>Keep</v>
      </c>
      <c r="V1698" s="1" t="str">
        <f t="shared" si="237"/>
        <v>Ok</v>
      </c>
      <c r="W1698" s="1" t="str">
        <f>IF(Raw_Data!K1698=0,"Missing","Valid")</f>
        <v>Valid</v>
      </c>
      <c r="X1698" s="3" t="str">
        <f t="shared" si="238"/>
        <v>OK</v>
      </c>
      <c r="Y1698" s="1" t="str">
        <f t="shared" si="239"/>
        <v>Ok</v>
      </c>
      <c r="Z1698" s="1" t="str">
        <f t="shared" si="240"/>
        <v>Ok</v>
      </c>
      <c r="AA1698" s="1">
        <f t="shared" si="235"/>
        <v>1000</v>
      </c>
      <c r="AB1698" s="1" t="str">
        <f t="shared" si="241"/>
        <v>ok</v>
      </c>
      <c r="AC1698" s="1" t="str">
        <f t="shared" si="242"/>
        <v>Wrong Item</v>
      </c>
    </row>
    <row r="1699" spans="1:29" x14ac:dyDescent="0.45">
      <c r="A1699" s="1" t="s">
        <v>2188</v>
      </c>
      <c r="B1699" s="2" cm="1">
        <f t="array" ref="B1699:D1699">DATEVALUE(VLOOKUP(A1699,Raw_Data!A1698:D3698,{2,3,4},0))</f>
        <v>45556</v>
      </c>
      <c r="C1699" s="2">
        <v>45555</v>
      </c>
      <c r="D1699" s="2">
        <v>45557</v>
      </c>
      <c r="E1699" s="1" t="s">
        <v>2600</v>
      </c>
      <c r="F1699" s="1" t="s">
        <v>168</v>
      </c>
      <c r="G1699" s="1" t="s">
        <v>41</v>
      </c>
      <c r="H1699" s="1" t="s">
        <v>128</v>
      </c>
      <c r="I1699" s="1" t="s">
        <v>129</v>
      </c>
      <c r="J1699" s="1">
        <v>1</v>
      </c>
      <c r="K1699" s="1">
        <v>500</v>
      </c>
      <c r="L1699" s="1">
        <f t="shared" si="236"/>
        <v>500</v>
      </c>
      <c r="M1699" s="1" t="s">
        <v>63</v>
      </c>
      <c r="N1699" s="1" t="s">
        <v>57</v>
      </c>
      <c r="O1699" s="1" t="s">
        <v>31</v>
      </c>
      <c r="P1699" s="1" t="s">
        <v>32</v>
      </c>
      <c r="Q1699" s="1" t="s">
        <v>45</v>
      </c>
      <c r="R1699" s="1" t="s">
        <v>2620</v>
      </c>
      <c r="S1699" s="1" t="s">
        <v>2620</v>
      </c>
      <c r="T1699" s="1">
        <v>2</v>
      </c>
      <c r="U1699" s="1" t="str">
        <f t="shared" si="234"/>
        <v>Keep</v>
      </c>
      <c r="V1699" s="1" t="str">
        <f t="shared" si="237"/>
        <v>Ok</v>
      </c>
      <c r="W1699" s="1" t="str">
        <f>IF(Raw_Data!K1699=0,"Missing","Valid")</f>
        <v>Valid</v>
      </c>
      <c r="X1699" s="3" t="str">
        <f t="shared" si="238"/>
        <v>Dispatch Error</v>
      </c>
      <c r="Y1699" s="1" t="str">
        <f t="shared" si="239"/>
        <v>Ok</v>
      </c>
      <c r="Z1699" s="1" t="str">
        <f t="shared" si="240"/>
        <v>Ok</v>
      </c>
      <c r="AA1699" s="1">
        <f t="shared" si="235"/>
        <v>500</v>
      </c>
      <c r="AB1699" s="1" t="str">
        <f t="shared" si="241"/>
        <v>ok</v>
      </c>
      <c r="AC1699" s="1" t="str">
        <f t="shared" si="242"/>
        <v>Not Returned</v>
      </c>
    </row>
    <row r="1700" spans="1:29" x14ac:dyDescent="0.45">
      <c r="A1700" s="1" t="s">
        <v>2189</v>
      </c>
      <c r="B1700" s="2" cm="1">
        <f t="array" ref="B1700:D1700">DATEVALUE(VLOOKUP(A1700,Raw_Data!A1699:D3699,{2,3,4},0))</f>
        <v>45604</v>
      </c>
      <c r="C1700" s="2">
        <v>45604</v>
      </c>
      <c r="D1700" s="2">
        <v>45608</v>
      </c>
      <c r="E1700" s="1" t="s">
        <v>2555</v>
      </c>
      <c r="F1700" s="1" t="s">
        <v>53</v>
      </c>
      <c r="G1700" s="1" t="s">
        <v>54</v>
      </c>
      <c r="H1700" s="1" t="s">
        <v>128</v>
      </c>
      <c r="I1700" s="1" t="s">
        <v>129</v>
      </c>
      <c r="J1700" s="1">
        <v>0</v>
      </c>
      <c r="K1700" s="1">
        <v>0</v>
      </c>
      <c r="L1700" s="1">
        <f t="shared" si="236"/>
        <v>0</v>
      </c>
      <c r="M1700" s="1" t="s">
        <v>29</v>
      </c>
      <c r="N1700" s="1" t="s">
        <v>93</v>
      </c>
      <c r="O1700" s="1" t="s">
        <v>31</v>
      </c>
      <c r="P1700" s="1" t="s">
        <v>85</v>
      </c>
      <c r="Q1700" s="1" t="s">
        <v>33</v>
      </c>
      <c r="R1700" s="1" t="s">
        <v>34</v>
      </c>
      <c r="S1700" s="1" t="s">
        <v>2620</v>
      </c>
      <c r="T1700" s="1">
        <v>4</v>
      </c>
      <c r="U1700" s="1" t="str">
        <f t="shared" si="234"/>
        <v>Keep</v>
      </c>
      <c r="V1700" s="1" t="str">
        <f t="shared" si="237"/>
        <v>Fix</v>
      </c>
      <c r="W1700" s="1" t="str">
        <f>IF(Raw_Data!K1700=0,"Missing","Valid")</f>
        <v>Missing</v>
      </c>
      <c r="X1700" s="3" t="str">
        <f t="shared" si="238"/>
        <v>OK</v>
      </c>
      <c r="Y1700" s="1" t="str">
        <f t="shared" si="239"/>
        <v>Fix</v>
      </c>
      <c r="Z1700" s="1" t="str">
        <f t="shared" si="240"/>
        <v>Ok</v>
      </c>
      <c r="AA1700" s="1">
        <f t="shared" si="235"/>
        <v>0</v>
      </c>
      <c r="AB1700" s="1" t="str">
        <f t="shared" si="241"/>
        <v>ok</v>
      </c>
      <c r="AC1700" s="1" t="str">
        <f t="shared" si="242"/>
        <v>Not Returned</v>
      </c>
    </row>
    <row r="1701" spans="1:29" x14ac:dyDescent="0.45">
      <c r="A1701" s="1" t="s">
        <v>2190</v>
      </c>
      <c r="B1701" s="2" cm="1">
        <f t="array" ref="B1701:D1701">DATEVALUE(VLOOKUP(A1701,Raw_Data!A1700:D3700,{2,3,4},0))</f>
        <v>45418</v>
      </c>
      <c r="C1701" s="2">
        <v>45417</v>
      </c>
      <c r="D1701" s="2">
        <v>45416</v>
      </c>
      <c r="E1701" s="1" t="s">
        <v>2585</v>
      </c>
      <c r="F1701" s="1" t="s">
        <v>2607</v>
      </c>
      <c r="G1701" s="1" t="s">
        <v>41</v>
      </c>
      <c r="H1701" s="1" t="s">
        <v>27</v>
      </c>
      <c r="I1701" s="1" t="s">
        <v>84</v>
      </c>
      <c r="J1701" s="1">
        <v>3</v>
      </c>
      <c r="K1701" s="1">
        <v>0</v>
      </c>
      <c r="L1701" s="1">
        <f t="shared" si="236"/>
        <v>0</v>
      </c>
      <c r="M1701" s="1" t="s">
        <v>2619</v>
      </c>
      <c r="N1701" s="1" t="s">
        <v>57</v>
      </c>
      <c r="O1701" s="1" t="s">
        <v>44</v>
      </c>
      <c r="P1701" s="1" t="s">
        <v>58</v>
      </c>
      <c r="Q1701" s="1" t="s">
        <v>33</v>
      </c>
      <c r="R1701" s="1" t="s">
        <v>2620</v>
      </c>
      <c r="S1701" s="1" t="s">
        <v>2620</v>
      </c>
      <c r="T1701" s="1">
        <v>-1</v>
      </c>
      <c r="U1701" s="1" t="str">
        <f t="shared" si="234"/>
        <v>Keep</v>
      </c>
      <c r="V1701" s="1" t="str">
        <f t="shared" si="237"/>
        <v>Ok</v>
      </c>
      <c r="W1701" s="1" t="str">
        <f>IF(Raw_Data!K1701=0,"Missing","Valid")</f>
        <v>Missing</v>
      </c>
      <c r="X1701" s="3" t="str">
        <f t="shared" si="238"/>
        <v>Dispatch Error</v>
      </c>
      <c r="Y1701" s="1" t="str">
        <f t="shared" si="239"/>
        <v>Fix</v>
      </c>
      <c r="Z1701" s="1" t="str">
        <f t="shared" si="240"/>
        <v>Ok</v>
      </c>
      <c r="AA1701" s="1">
        <f t="shared" si="235"/>
        <v>0</v>
      </c>
      <c r="AB1701" s="1" t="str">
        <f t="shared" si="241"/>
        <v>ok</v>
      </c>
      <c r="AC1701" s="1" t="str">
        <f t="shared" si="242"/>
        <v>Not Returned</v>
      </c>
    </row>
    <row r="1702" spans="1:29" x14ac:dyDescent="0.45">
      <c r="A1702" s="1" t="s">
        <v>2191</v>
      </c>
      <c r="B1702" s="2" cm="1">
        <f t="array" ref="B1702:D1702">DATEVALUE(VLOOKUP(A1702,Raw_Data!A1701:D3701,{2,3,4},0))</f>
        <v>45532</v>
      </c>
      <c r="C1702" s="2">
        <v>45534</v>
      </c>
      <c r="D1702" s="2">
        <v>45538</v>
      </c>
      <c r="E1702" s="1" t="s">
        <v>2567</v>
      </c>
      <c r="F1702" s="1" t="s">
        <v>69</v>
      </c>
      <c r="G1702" s="1" t="s">
        <v>70</v>
      </c>
      <c r="H1702" s="1" t="s">
        <v>128</v>
      </c>
      <c r="I1702" s="1" t="s">
        <v>169</v>
      </c>
      <c r="J1702" s="1">
        <v>0</v>
      </c>
      <c r="K1702" s="1">
        <v>0</v>
      </c>
      <c r="L1702" s="1">
        <f t="shared" si="236"/>
        <v>0</v>
      </c>
      <c r="M1702" s="1" t="s">
        <v>63</v>
      </c>
      <c r="N1702" s="1" t="s">
        <v>57</v>
      </c>
      <c r="O1702" s="1" t="s">
        <v>79</v>
      </c>
      <c r="P1702" s="1" t="s">
        <v>85</v>
      </c>
      <c r="Q1702" s="1" t="s">
        <v>45</v>
      </c>
      <c r="R1702" s="1" t="s">
        <v>2620</v>
      </c>
      <c r="S1702" s="1" t="s">
        <v>2620</v>
      </c>
      <c r="T1702" s="1">
        <v>4</v>
      </c>
      <c r="U1702" s="1" t="str">
        <f t="shared" si="234"/>
        <v>Keep</v>
      </c>
      <c r="V1702" s="1" t="str">
        <f t="shared" si="237"/>
        <v>Fix</v>
      </c>
      <c r="W1702" s="1" t="str">
        <f>IF(Raw_Data!K1702=0,"Missing","Valid")</f>
        <v>Missing</v>
      </c>
      <c r="X1702" s="3" t="str">
        <f t="shared" si="238"/>
        <v>OK</v>
      </c>
      <c r="Y1702" s="1" t="str">
        <f t="shared" si="239"/>
        <v>Fix</v>
      </c>
      <c r="Z1702" s="1" t="str">
        <f t="shared" si="240"/>
        <v>Ok</v>
      </c>
      <c r="AA1702" s="1">
        <f t="shared" si="235"/>
        <v>0</v>
      </c>
      <c r="AB1702" s="1" t="str">
        <f t="shared" si="241"/>
        <v>ok</v>
      </c>
      <c r="AC1702" s="1" t="str">
        <f t="shared" si="242"/>
        <v>Not Returned</v>
      </c>
    </row>
    <row r="1703" spans="1:29" x14ac:dyDescent="0.45">
      <c r="A1703" s="1" t="s">
        <v>2192</v>
      </c>
      <c r="B1703" s="2" cm="1">
        <f t="array" ref="B1703:D1703">DATEVALUE(VLOOKUP(A1703,Raw_Data!A1702:D3702,{2,3,4},0))</f>
        <v>45407</v>
      </c>
      <c r="C1703" s="2">
        <v>45410</v>
      </c>
      <c r="D1703" s="2">
        <v>45413</v>
      </c>
      <c r="E1703" s="1" t="s">
        <v>2568</v>
      </c>
      <c r="F1703" s="1" t="s">
        <v>2607</v>
      </c>
      <c r="G1703" s="1" t="s">
        <v>41</v>
      </c>
      <c r="H1703" s="1" t="s">
        <v>71</v>
      </c>
      <c r="I1703" s="1" t="s">
        <v>117</v>
      </c>
      <c r="J1703" s="1">
        <v>3</v>
      </c>
      <c r="K1703" s="1">
        <v>2000</v>
      </c>
      <c r="L1703" s="1">
        <f t="shared" si="236"/>
        <v>6000</v>
      </c>
      <c r="M1703" s="1" t="s">
        <v>2619</v>
      </c>
      <c r="N1703" s="1" t="s">
        <v>57</v>
      </c>
      <c r="O1703" s="1" t="s">
        <v>79</v>
      </c>
      <c r="P1703" s="1" t="s">
        <v>85</v>
      </c>
      <c r="Q1703" s="1" t="s">
        <v>33</v>
      </c>
      <c r="R1703" s="1" t="s">
        <v>46</v>
      </c>
      <c r="S1703" s="1" t="s">
        <v>47</v>
      </c>
      <c r="T1703" s="1">
        <v>3</v>
      </c>
      <c r="U1703" s="1" t="str">
        <f t="shared" si="234"/>
        <v>Keep</v>
      </c>
      <c r="V1703" s="1" t="str">
        <f t="shared" si="237"/>
        <v>Ok</v>
      </c>
      <c r="W1703" s="1" t="str">
        <f>IF(Raw_Data!K1703=0,"Missing","Valid")</f>
        <v>Valid</v>
      </c>
      <c r="X1703" s="3" t="str">
        <f t="shared" si="238"/>
        <v>OK</v>
      </c>
      <c r="Y1703" s="1" t="str">
        <f t="shared" si="239"/>
        <v>Ok</v>
      </c>
      <c r="Z1703" s="1" t="str">
        <f t="shared" si="240"/>
        <v>Ok</v>
      </c>
      <c r="AA1703" s="1">
        <f t="shared" si="235"/>
        <v>6000</v>
      </c>
      <c r="AB1703" s="1" t="str">
        <f t="shared" si="241"/>
        <v>ok</v>
      </c>
      <c r="AC1703" s="1" t="str">
        <f t="shared" si="242"/>
        <v>Late Delivery</v>
      </c>
    </row>
    <row r="1704" spans="1:29" x14ac:dyDescent="0.45">
      <c r="A1704" s="1" t="s">
        <v>2193</v>
      </c>
      <c r="B1704" s="2" cm="1">
        <f t="array" ref="B1704:D1704">DATEVALUE(VLOOKUP(A1704,Raw_Data!A1703:D3703,{2,3,4},0))</f>
        <v>45503</v>
      </c>
      <c r="C1704" s="2">
        <v>45506</v>
      </c>
      <c r="D1704" s="2">
        <v>45506</v>
      </c>
      <c r="E1704" s="1" t="s">
        <v>2550</v>
      </c>
      <c r="F1704" s="1" t="s">
        <v>168</v>
      </c>
      <c r="G1704" s="1" t="s">
        <v>41</v>
      </c>
      <c r="H1704" s="1" t="s">
        <v>71</v>
      </c>
      <c r="I1704" s="1" t="s">
        <v>117</v>
      </c>
      <c r="J1704" s="1">
        <v>3</v>
      </c>
      <c r="K1704" s="1">
        <v>0</v>
      </c>
      <c r="L1704" s="1">
        <f t="shared" si="236"/>
        <v>0</v>
      </c>
      <c r="M1704" s="1" t="s">
        <v>56</v>
      </c>
      <c r="N1704" s="1" t="s">
        <v>30</v>
      </c>
      <c r="O1704" s="1" t="s">
        <v>64</v>
      </c>
      <c r="P1704" s="1" t="s">
        <v>85</v>
      </c>
      <c r="Q1704" s="1" t="s">
        <v>33</v>
      </c>
      <c r="R1704" s="1" t="s">
        <v>34</v>
      </c>
      <c r="S1704" s="1" t="s">
        <v>2620</v>
      </c>
      <c r="T1704" s="1">
        <v>0</v>
      </c>
      <c r="U1704" s="1" t="str">
        <f t="shared" si="234"/>
        <v>Keep</v>
      </c>
      <c r="V1704" s="1" t="str">
        <f t="shared" si="237"/>
        <v>Ok</v>
      </c>
      <c r="W1704" s="1" t="str">
        <f>IF(Raw_Data!K1704=0,"Missing","Valid")</f>
        <v>Missing</v>
      </c>
      <c r="X1704" s="3" t="str">
        <f t="shared" si="238"/>
        <v>OK</v>
      </c>
      <c r="Y1704" s="1" t="str">
        <f t="shared" si="239"/>
        <v>Fix</v>
      </c>
      <c r="Z1704" s="1" t="str">
        <f t="shared" si="240"/>
        <v>Ok</v>
      </c>
      <c r="AA1704" s="1">
        <f t="shared" si="235"/>
        <v>0</v>
      </c>
      <c r="AB1704" s="1" t="str">
        <f t="shared" si="241"/>
        <v>ok</v>
      </c>
      <c r="AC1704" s="1" t="str">
        <f t="shared" si="242"/>
        <v>Not Returned</v>
      </c>
    </row>
    <row r="1705" spans="1:29" x14ac:dyDescent="0.45">
      <c r="A1705" s="1" t="s">
        <v>2194</v>
      </c>
      <c r="B1705" s="2" cm="1">
        <f t="array" ref="B1705:D1705">DATEVALUE(VLOOKUP(A1705,Raw_Data!A1704:D3704,{2,3,4},0))</f>
        <v>45425</v>
      </c>
      <c r="C1705" s="2">
        <v>45426</v>
      </c>
      <c r="D1705" s="2">
        <v>45428</v>
      </c>
      <c r="E1705" s="1" t="s">
        <v>2527</v>
      </c>
      <c r="F1705" s="1" t="s">
        <v>2607</v>
      </c>
      <c r="G1705" s="1" t="s">
        <v>41</v>
      </c>
      <c r="H1705" s="1" t="s">
        <v>42</v>
      </c>
      <c r="I1705" s="1" t="s">
        <v>43</v>
      </c>
      <c r="J1705" s="1">
        <v>3</v>
      </c>
      <c r="K1705" s="1">
        <v>0</v>
      </c>
      <c r="L1705" s="1">
        <f t="shared" si="236"/>
        <v>0</v>
      </c>
      <c r="M1705" s="1" t="s">
        <v>29</v>
      </c>
      <c r="N1705" s="1" t="s">
        <v>57</v>
      </c>
      <c r="O1705" s="1" t="s">
        <v>79</v>
      </c>
      <c r="P1705" s="1" t="s">
        <v>32</v>
      </c>
      <c r="Q1705" s="1" t="s">
        <v>45</v>
      </c>
      <c r="R1705" s="1" t="s">
        <v>34</v>
      </c>
      <c r="S1705" s="1" t="s">
        <v>2620</v>
      </c>
      <c r="T1705" s="1">
        <v>2</v>
      </c>
      <c r="U1705" s="1" t="str">
        <f t="shared" si="234"/>
        <v>Keep</v>
      </c>
      <c r="V1705" s="1" t="str">
        <f t="shared" si="237"/>
        <v>Ok</v>
      </c>
      <c r="W1705" s="1" t="str">
        <f>IF(Raw_Data!K1705=0,"Missing","Valid")</f>
        <v>Missing</v>
      </c>
      <c r="X1705" s="3" t="str">
        <f t="shared" si="238"/>
        <v>OK</v>
      </c>
      <c r="Y1705" s="1" t="str">
        <f t="shared" si="239"/>
        <v>Fix</v>
      </c>
      <c r="Z1705" s="1" t="str">
        <f t="shared" si="240"/>
        <v>Ok</v>
      </c>
      <c r="AA1705" s="1">
        <f t="shared" si="235"/>
        <v>0</v>
      </c>
      <c r="AB1705" s="1" t="str">
        <f t="shared" si="241"/>
        <v>ok</v>
      </c>
      <c r="AC1705" s="1" t="str">
        <f t="shared" si="242"/>
        <v>Not Returned</v>
      </c>
    </row>
    <row r="1706" spans="1:29" x14ac:dyDescent="0.45">
      <c r="A1706" s="1" t="s">
        <v>2195</v>
      </c>
      <c r="B1706" s="2" cm="1">
        <f t="array" ref="B1706:D1706">DATEVALUE(VLOOKUP(A1706,Raw_Data!A1705:D3705,{2,3,4},0))</f>
        <v>45628</v>
      </c>
      <c r="C1706" s="2">
        <v>45631</v>
      </c>
      <c r="D1706" s="2">
        <v>45632</v>
      </c>
      <c r="E1706" s="1" t="s">
        <v>2531</v>
      </c>
      <c r="F1706" s="1" t="s">
        <v>69</v>
      </c>
      <c r="G1706" s="1" t="s">
        <v>70</v>
      </c>
      <c r="H1706" s="1" t="s">
        <v>42</v>
      </c>
      <c r="I1706" s="1" t="s">
        <v>122</v>
      </c>
      <c r="J1706" s="1">
        <v>-1</v>
      </c>
      <c r="K1706" s="1">
        <v>100</v>
      </c>
      <c r="L1706" s="1">
        <f t="shared" si="236"/>
        <v>-100</v>
      </c>
      <c r="M1706" s="1" t="s">
        <v>2619</v>
      </c>
      <c r="N1706" s="1" t="s">
        <v>30</v>
      </c>
      <c r="O1706" s="1" t="s">
        <v>79</v>
      </c>
      <c r="P1706" s="1" t="s">
        <v>32</v>
      </c>
      <c r="Q1706" s="1" t="s">
        <v>33</v>
      </c>
      <c r="R1706" s="1" t="s">
        <v>46</v>
      </c>
      <c r="S1706" s="1" t="s">
        <v>245</v>
      </c>
      <c r="T1706" s="1">
        <v>1</v>
      </c>
      <c r="U1706" s="1" t="str">
        <f t="shared" si="234"/>
        <v>Keep</v>
      </c>
      <c r="V1706" s="1" t="str">
        <f t="shared" si="237"/>
        <v>Fix</v>
      </c>
      <c r="W1706" s="1" t="str">
        <f>IF(Raw_Data!K1706=0,"Missing","Valid")</f>
        <v>Valid</v>
      </c>
      <c r="X1706" s="3" t="str">
        <f t="shared" si="238"/>
        <v>OK</v>
      </c>
      <c r="Y1706" s="1" t="str">
        <f t="shared" si="239"/>
        <v>Ok</v>
      </c>
      <c r="Z1706" s="1" t="str">
        <f t="shared" si="240"/>
        <v>Ok</v>
      </c>
      <c r="AA1706" s="1">
        <f t="shared" si="235"/>
        <v>-100</v>
      </c>
      <c r="AB1706" s="1" t="str">
        <f t="shared" si="241"/>
        <v>ok</v>
      </c>
      <c r="AC1706" s="1" t="str">
        <f t="shared" si="242"/>
        <v>Wrong Item</v>
      </c>
    </row>
    <row r="1707" spans="1:29" x14ac:dyDescent="0.45">
      <c r="A1707" s="1" t="s">
        <v>2196</v>
      </c>
      <c r="B1707" s="2" cm="1">
        <f t="array" ref="B1707:D1707">DATEVALUE(VLOOKUP(A1707,Raw_Data!A1706:D3706,{2,3,4},0))</f>
        <v>45638</v>
      </c>
      <c r="C1707" s="2">
        <v>45641</v>
      </c>
      <c r="D1707" s="2">
        <v>45644</v>
      </c>
      <c r="E1707" s="1" t="s">
        <v>2573</v>
      </c>
      <c r="F1707" s="1" t="s">
        <v>147</v>
      </c>
      <c r="G1707" s="1" t="s">
        <v>147</v>
      </c>
      <c r="H1707" s="1" t="s">
        <v>71</v>
      </c>
      <c r="I1707" s="1" t="s">
        <v>92</v>
      </c>
      <c r="J1707" s="1">
        <v>2</v>
      </c>
      <c r="K1707" s="1">
        <v>0</v>
      </c>
      <c r="L1707" s="1">
        <f t="shared" si="236"/>
        <v>0</v>
      </c>
      <c r="M1707" s="1" t="s">
        <v>56</v>
      </c>
      <c r="N1707" s="1" t="s">
        <v>30</v>
      </c>
      <c r="O1707" s="1" t="s">
        <v>31</v>
      </c>
      <c r="P1707" s="1" t="s">
        <v>58</v>
      </c>
      <c r="Q1707" s="1" t="s">
        <v>45</v>
      </c>
      <c r="R1707" s="1" t="s">
        <v>46</v>
      </c>
      <c r="S1707" s="1" t="s">
        <v>47</v>
      </c>
      <c r="T1707" s="1">
        <v>3</v>
      </c>
      <c r="U1707" s="1" t="str">
        <f t="shared" si="234"/>
        <v>Keep</v>
      </c>
      <c r="V1707" s="1" t="str">
        <f t="shared" si="237"/>
        <v>Ok</v>
      </c>
      <c r="W1707" s="1" t="str">
        <f>IF(Raw_Data!K1707=0,"Missing","Valid")</f>
        <v>Missing</v>
      </c>
      <c r="X1707" s="3" t="str">
        <f t="shared" si="238"/>
        <v>OK</v>
      </c>
      <c r="Y1707" s="1" t="str">
        <f t="shared" si="239"/>
        <v>Fix</v>
      </c>
      <c r="Z1707" s="1" t="str">
        <f t="shared" si="240"/>
        <v>Ok</v>
      </c>
      <c r="AA1707" s="1">
        <f t="shared" si="235"/>
        <v>0</v>
      </c>
      <c r="AB1707" s="1" t="str">
        <f t="shared" si="241"/>
        <v>ok</v>
      </c>
      <c r="AC1707" s="1" t="str">
        <f t="shared" si="242"/>
        <v>Late Delivery</v>
      </c>
    </row>
    <row r="1708" spans="1:29" x14ac:dyDescent="0.45">
      <c r="A1708" s="1" t="s">
        <v>2197</v>
      </c>
      <c r="B1708" s="2" cm="1">
        <f t="array" ref="B1708:D1708">DATEVALUE(VLOOKUP(A1708,Raw_Data!A1707:D3707,{2,3,4},0))</f>
        <v>45467</v>
      </c>
      <c r="C1708" s="2">
        <v>45469</v>
      </c>
      <c r="D1708" s="2">
        <v>45474</v>
      </c>
      <c r="E1708" s="1" t="s">
        <v>2560</v>
      </c>
      <c r="F1708" s="1" t="s">
        <v>53</v>
      </c>
      <c r="G1708" s="1" t="s">
        <v>54</v>
      </c>
      <c r="H1708" s="1" t="s">
        <v>27</v>
      </c>
      <c r="I1708" s="1" t="s">
        <v>55</v>
      </c>
      <c r="J1708" s="1">
        <v>0</v>
      </c>
      <c r="K1708" s="1">
        <v>500</v>
      </c>
      <c r="L1708" s="1">
        <f t="shared" si="236"/>
        <v>0</v>
      </c>
      <c r="M1708" s="1" t="s">
        <v>63</v>
      </c>
      <c r="N1708" s="1" t="s">
        <v>93</v>
      </c>
      <c r="O1708" s="1" t="s">
        <v>44</v>
      </c>
      <c r="P1708" s="1" t="s">
        <v>85</v>
      </c>
      <c r="Q1708" s="1" t="s">
        <v>45</v>
      </c>
      <c r="R1708" s="1" t="s">
        <v>46</v>
      </c>
      <c r="S1708" s="1" t="s">
        <v>254</v>
      </c>
      <c r="T1708" s="1">
        <v>5</v>
      </c>
      <c r="U1708" s="1" t="str">
        <f t="shared" si="234"/>
        <v>Keep</v>
      </c>
      <c r="V1708" s="1" t="str">
        <f t="shared" si="237"/>
        <v>Fix</v>
      </c>
      <c r="W1708" s="1" t="str">
        <f>IF(Raw_Data!K1708=0,"Missing","Valid")</f>
        <v>Valid</v>
      </c>
      <c r="X1708" s="3" t="str">
        <f t="shared" si="238"/>
        <v>OK</v>
      </c>
      <c r="Y1708" s="1" t="str">
        <f t="shared" si="239"/>
        <v>Ok</v>
      </c>
      <c r="Z1708" s="1" t="str">
        <f t="shared" si="240"/>
        <v>Ok</v>
      </c>
      <c r="AA1708" s="1">
        <f t="shared" si="235"/>
        <v>0</v>
      </c>
      <c r="AB1708" s="1" t="str">
        <f t="shared" si="241"/>
        <v>ok</v>
      </c>
      <c r="AC1708" s="1" t="str">
        <f t="shared" si="242"/>
        <v>Damaged</v>
      </c>
    </row>
    <row r="1709" spans="1:29" x14ac:dyDescent="0.45">
      <c r="A1709" s="1" t="s">
        <v>2198</v>
      </c>
      <c r="B1709" s="2" cm="1">
        <f t="array" ref="B1709:D1709">DATEVALUE(VLOOKUP(A1709,Raw_Data!A1708:D3708,{2,3,4},0))</f>
        <v>45491</v>
      </c>
      <c r="C1709" s="2">
        <v>45493</v>
      </c>
      <c r="D1709" s="2">
        <v>45499</v>
      </c>
      <c r="E1709" s="1" t="s">
        <v>2592</v>
      </c>
      <c r="F1709" s="1" t="s">
        <v>2606</v>
      </c>
      <c r="G1709" s="1" t="s">
        <v>26</v>
      </c>
      <c r="H1709" s="1" t="s">
        <v>27</v>
      </c>
      <c r="I1709" s="1" t="s">
        <v>84</v>
      </c>
      <c r="J1709" s="1">
        <v>1</v>
      </c>
      <c r="K1709" s="1">
        <v>500</v>
      </c>
      <c r="L1709" s="1">
        <f t="shared" si="236"/>
        <v>500</v>
      </c>
      <c r="M1709" s="1" t="s">
        <v>56</v>
      </c>
      <c r="N1709" s="1" t="s">
        <v>57</v>
      </c>
      <c r="O1709" s="1" t="s">
        <v>44</v>
      </c>
      <c r="P1709" s="1" t="s">
        <v>58</v>
      </c>
      <c r="Q1709" s="1" t="s">
        <v>45</v>
      </c>
      <c r="R1709" s="1" t="s">
        <v>2620</v>
      </c>
      <c r="S1709" s="1" t="s">
        <v>2620</v>
      </c>
      <c r="T1709" s="1">
        <v>6</v>
      </c>
      <c r="U1709" s="1" t="str">
        <f t="shared" si="234"/>
        <v>Keep</v>
      </c>
      <c r="V1709" s="1" t="str">
        <f t="shared" si="237"/>
        <v>Ok</v>
      </c>
      <c r="W1709" s="1" t="str">
        <f>IF(Raw_Data!K1709=0,"Missing","Valid")</f>
        <v>Valid</v>
      </c>
      <c r="X1709" s="3" t="str">
        <f t="shared" si="238"/>
        <v>OK</v>
      </c>
      <c r="Y1709" s="1" t="str">
        <f t="shared" si="239"/>
        <v>Ok</v>
      </c>
      <c r="Z1709" s="1" t="str">
        <f t="shared" si="240"/>
        <v>Ok</v>
      </c>
      <c r="AA1709" s="1">
        <f t="shared" si="235"/>
        <v>500</v>
      </c>
      <c r="AB1709" s="1" t="str">
        <f t="shared" si="241"/>
        <v>ok</v>
      </c>
      <c r="AC1709" s="1" t="str">
        <f t="shared" si="242"/>
        <v>Not Returned</v>
      </c>
    </row>
    <row r="1710" spans="1:29" x14ac:dyDescent="0.45">
      <c r="A1710" s="1" t="s">
        <v>2199</v>
      </c>
      <c r="B1710" s="2" cm="1">
        <f t="array" ref="B1710:D1710">DATEVALUE(VLOOKUP(A1710,Raw_Data!A1709:D3709,{2,3,4},0))</f>
        <v>45394</v>
      </c>
      <c r="C1710" s="2">
        <v>45393</v>
      </c>
      <c r="D1710" s="2">
        <v>45396</v>
      </c>
      <c r="E1710" s="1" t="s">
        <v>2549</v>
      </c>
      <c r="F1710" s="1" t="s">
        <v>168</v>
      </c>
      <c r="G1710" s="1" t="s">
        <v>41</v>
      </c>
      <c r="H1710" s="1" t="s">
        <v>128</v>
      </c>
      <c r="I1710" s="1" t="s">
        <v>129</v>
      </c>
      <c r="J1710" s="1">
        <v>2</v>
      </c>
      <c r="K1710" s="1">
        <v>2000</v>
      </c>
      <c r="L1710" s="1">
        <f t="shared" si="236"/>
        <v>4000</v>
      </c>
      <c r="M1710" s="1" t="s">
        <v>63</v>
      </c>
      <c r="N1710" s="1" t="s">
        <v>57</v>
      </c>
      <c r="O1710" s="1" t="s">
        <v>44</v>
      </c>
      <c r="P1710" s="1" t="s">
        <v>32</v>
      </c>
      <c r="Q1710" s="1" t="s">
        <v>33</v>
      </c>
      <c r="R1710" s="1" t="s">
        <v>34</v>
      </c>
      <c r="S1710" s="1" t="s">
        <v>2620</v>
      </c>
      <c r="T1710" s="1">
        <v>3</v>
      </c>
      <c r="U1710" s="1" t="str">
        <f t="shared" si="234"/>
        <v>Keep</v>
      </c>
      <c r="V1710" s="1" t="str">
        <f t="shared" si="237"/>
        <v>Ok</v>
      </c>
      <c r="W1710" s="1" t="str">
        <f>IF(Raw_Data!K1710=0,"Missing","Valid")</f>
        <v>Valid</v>
      </c>
      <c r="X1710" s="3" t="str">
        <f t="shared" si="238"/>
        <v>Dispatch Error</v>
      </c>
      <c r="Y1710" s="1" t="str">
        <f t="shared" si="239"/>
        <v>Ok</v>
      </c>
      <c r="Z1710" s="1" t="str">
        <f t="shared" si="240"/>
        <v>Ok</v>
      </c>
      <c r="AA1710" s="1">
        <f t="shared" si="235"/>
        <v>4000</v>
      </c>
      <c r="AB1710" s="1" t="str">
        <f t="shared" si="241"/>
        <v>ok</v>
      </c>
      <c r="AC1710" s="1" t="str">
        <f t="shared" si="242"/>
        <v>Not Returned</v>
      </c>
    </row>
    <row r="1711" spans="1:29" x14ac:dyDescent="0.45">
      <c r="A1711" s="1" t="s">
        <v>2200</v>
      </c>
      <c r="B1711" s="2" cm="1">
        <f t="array" ref="B1711:D1711">DATEVALUE(VLOOKUP(A1711,Raw_Data!A1710:D3710,{2,3,4},0))</f>
        <v>45351</v>
      </c>
      <c r="C1711" s="2">
        <v>45353</v>
      </c>
      <c r="D1711" s="2">
        <v>45360</v>
      </c>
      <c r="E1711" s="1" t="s">
        <v>2529</v>
      </c>
      <c r="F1711" s="1" t="s">
        <v>2608</v>
      </c>
      <c r="G1711" s="1" t="s">
        <v>41</v>
      </c>
      <c r="H1711" s="1" t="s">
        <v>128</v>
      </c>
      <c r="I1711" s="1" t="s">
        <v>129</v>
      </c>
      <c r="J1711" s="1">
        <v>2</v>
      </c>
      <c r="K1711" s="1">
        <v>500</v>
      </c>
      <c r="L1711" s="1">
        <f t="shared" si="236"/>
        <v>1000</v>
      </c>
      <c r="M1711" s="1" t="s">
        <v>2619</v>
      </c>
      <c r="N1711" s="1" t="s">
        <v>30</v>
      </c>
      <c r="O1711" s="1" t="s">
        <v>44</v>
      </c>
      <c r="P1711" s="1" t="s">
        <v>85</v>
      </c>
      <c r="Q1711" s="1" t="s">
        <v>33</v>
      </c>
      <c r="R1711" s="1" t="s">
        <v>2620</v>
      </c>
      <c r="S1711" s="1" t="s">
        <v>2620</v>
      </c>
      <c r="T1711" s="1">
        <v>7</v>
      </c>
      <c r="U1711" s="1" t="str">
        <f t="shared" si="234"/>
        <v>Keep</v>
      </c>
      <c r="V1711" s="1" t="str">
        <f t="shared" si="237"/>
        <v>Ok</v>
      </c>
      <c r="W1711" s="1" t="str">
        <f>IF(Raw_Data!K1711=0,"Missing","Valid")</f>
        <v>Valid</v>
      </c>
      <c r="X1711" s="3" t="str">
        <f t="shared" si="238"/>
        <v>OK</v>
      </c>
      <c r="Y1711" s="1" t="str">
        <f t="shared" si="239"/>
        <v>Ok</v>
      </c>
      <c r="Z1711" s="1" t="str">
        <f t="shared" si="240"/>
        <v>Ok</v>
      </c>
      <c r="AA1711" s="1">
        <f t="shared" si="235"/>
        <v>1000</v>
      </c>
      <c r="AB1711" s="1" t="str">
        <f t="shared" si="241"/>
        <v>ok</v>
      </c>
      <c r="AC1711" s="1" t="str">
        <f t="shared" si="242"/>
        <v>Not Returned</v>
      </c>
    </row>
    <row r="1712" spans="1:29" x14ac:dyDescent="0.45">
      <c r="A1712" s="1" t="s">
        <v>2201</v>
      </c>
      <c r="B1712" s="2" cm="1">
        <f t="array" ref="B1712:D1712">DATEVALUE(VLOOKUP(A1712,Raw_Data!A1711:D3711,{2,3,4},0))</f>
        <v>45529</v>
      </c>
      <c r="C1712" s="2">
        <v>45528</v>
      </c>
      <c r="D1712" s="2">
        <v>45535</v>
      </c>
      <c r="E1712" s="1" t="s">
        <v>2598</v>
      </c>
      <c r="F1712" s="1" t="s">
        <v>2607</v>
      </c>
      <c r="G1712" s="1" t="s">
        <v>41</v>
      </c>
      <c r="H1712" s="1" t="s">
        <v>128</v>
      </c>
      <c r="I1712" s="1" t="s">
        <v>169</v>
      </c>
      <c r="J1712" s="1">
        <v>2</v>
      </c>
      <c r="K1712" s="1">
        <v>0</v>
      </c>
      <c r="L1712" s="1">
        <f t="shared" si="236"/>
        <v>0</v>
      </c>
      <c r="M1712" s="1" t="s">
        <v>29</v>
      </c>
      <c r="N1712" s="1" t="s">
        <v>93</v>
      </c>
      <c r="O1712" s="1" t="s">
        <v>79</v>
      </c>
      <c r="P1712" s="1" t="s">
        <v>85</v>
      </c>
      <c r="Q1712" s="1" t="s">
        <v>33</v>
      </c>
      <c r="R1712" s="1" t="s">
        <v>34</v>
      </c>
      <c r="S1712" s="1" t="s">
        <v>2620</v>
      </c>
      <c r="T1712" s="1">
        <v>7</v>
      </c>
      <c r="U1712" s="1" t="str">
        <f t="shared" si="234"/>
        <v>Keep</v>
      </c>
      <c r="V1712" s="1" t="str">
        <f t="shared" si="237"/>
        <v>Ok</v>
      </c>
      <c r="W1712" s="1" t="str">
        <f>IF(Raw_Data!K1712=0,"Missing","Valid")</f>
        <v>Missing</v>
      </c>
      <c r="X1712" s="3" t="str">
        <f t="shared" si="238"/>
        <v>Dispatch Error</v>
      </c>
      <c r="Y1712" s="1" t="str">
        <f t="shared" si="239"/>
        <v>Fix</v>
      </c>
      <c r="Z1712" s="1" t="str">
        <f t="shared" si="240"/>
        <v>Ok</v>
      </c>
      <c r="AA1712" s="1">
        <f t="shared" si="235"/>
        <v>0</v>
      </c>
      <c r="AB1712" s="1" t="str">
        <f t="shared" si="241"/>
        <v>ok</v>
      </c>
      <c r="AC1712" s="1" t="str">
        <f t="shared" si="242"/>
        <v>Not Returned</v>
      </c>
    </row>
    <row r="1713" spans="1:29" x14ac:dyDescent="0.45">
      <c r="A1713" s="1" t="s">
        <v>2202</v>
      </c>
      <c r="B1713" s="2" cm="1">
        <f t="array" ref="B1713:D1713">DATEVALUE(VLOOKUP(A1713,Raw_Data!A1712:D3712,{2,3,4},0))</f>
        <v>45641</v>
      </c>
      <c r="C1713" s="2">
        <v>45641</v>
      </c>
      <c r="D1713" s="2">
        <v>45645</v>
      </c>
      <c r="E1713" s="1" t="s">
        <v>2567</v>
      </c>
      <c r="F1713" s="1" t="s">
        <v>2609</v>
      </c>
      <c r="G1713" s="1" t="s">
        <v>116</v>
      </c>
      <c r="H1713" s="1" t="s">
        <v>128</v>
      </c>
      <c r="I1713" s="1" t="s">
        <v>169</v>
      </c>
      <c r="J1713" s="1">
        <v>1</v>
      </c>
      <c r="K1713" s="1">
        <v>500</v>
      </c>
      <c r="L1713" s="1">
        <f t="shared" si="236"/>
        <v>500</v>
      </c>
      <c r="M1713" s="1" t="s">
        <v>29</v>
      </c>
      <c r="N1713" s="1" t="s">
        <v>30</v>
      </c>
      <c r="O1713" s="1" t="s">
        <v>44</v>
      </c>
      <c r="P1713" s="1" t="s">
        <v>32</v>
      </c>
      <c r="Q1713" s="1" t="s">
        <v>45</v>
      </c>
      <c r="R1713" s="1" t="s">
        <v>34</v>
      </c>
      <c r="S1713" s="1" t="s">
        <v>2620</v>
      </c>
      <c r="T1713" s="1">
        <v>4</v>
      </c>
      <c r="U1713" s="1" t="str">
        <f t="shared" si="234"/>
        <v>Keep</v>
      </c>
      <c r="V1713" s="1" t="str">
        <f t="shared" si="237"/>
        <v>Ok</v>
      </c>
      <c r="W1713" s="1" t="str">
        <f>IF(Raw_Data!K1713=0,"Missing","Valid")</f>
        <v>Valid</v>
      </c>
      <c r="X1713" s="3" t="str">
        <f t="shared" si="238"/>
        <v>OK</v>
      </c>
      <c r="Y1713" s="1" t="str">
        <f t="shared" si="239"/>
        <v>Ok</v>
      </c>
      <c r="Z1713" s="1" t="str">
        <f t="shared" si="240"/>
        <v>Ok</v>
      </c>
      <c r="AA1713" s="1">
        <f t="shared" si="235"/>
        <v>500</v>
      </c>
      <c r="AB1713" s="1" t="str">
        <f t="shared" si="241"/>
        <v>ok</v>
      </c>
      <c r="AC1713" s="1" t="str">
        <f t="shared" si="242"/>
        <v>Not Returned</v>
      </c>
    </row>
    <row r="1714" spans="1:29" x14ac:dyDescent="0.45">
      <c r="A1714" s="1" t="s">
        <v>2203</v>
      </c>
      <c r="B1714" s="2" cm="1">
        <f t="array" ref="B1714:D1714">DATEVALUE(VLOOKUP(A1714,Raw_Data!A1713:D3713,{2,3,4},0))</f>
        <v>45622</v>
      </c>
      <c r="C1714" s="2">
        <v>45623</v>
      </c>
      <c r="D1714" s="2">
        <v>45629</v>
      </c>
      <c r="E1714" s="1" t="s">
        <v>2596</v>
      </c>
      <c r="F1714" s="1" t="s">
        <v>147</v>
      </c>
      <c r="G1714" s="1" t="s">
        <v>147</v>
      </c>
      <c r="H1714" s="1" t="s">
        <v>27</v>
      </c>
      <c r="I1714" s="1" t="s">
        <v>55</v>
      </c>
      <c r="J1714" s="1">
        <v>1</v>
      </c>
      <c r="K1714" s="1">
        <v>1000</v>
      </c>
      <c r="L1714" s="1">
        <f t="shared" si="236"/>
        <v>1000</v>
      </c>
      <c r="M1714" s="1" t="s">
        <v>56</v>
      </c>
      <c r="N1714" s="1" t="s">
        <v>57</v>
      </c>
      <c r="O1714" s="1" t="s">
        <v>44</v>
      </c>
      <c r="P1714" s="1" t="s">
        <v>58</v>
      </c>
      <c r="Q1714" s="1" t="s">
        <v>45</v>
      </c>
      <c r="R1714" s="1" t="s">
        <v>34</v>
      </c>
      <c r="S1714" s="1" t="s">
        <v>2620</v>
      </c>
      <c r="T1714" s="1">
        <v>6</v>
      </c>
      <c r="U1714" s="1" t="str">
        <f t="shared" si="234"/>
        <v>Keep</v>
      </c>
      <c r="V1714" s="1" t="str">
        <f t="shared" si="237"/>
        <v>Ok</v>
      </c>
      <c r="W1714" s="1" t="str">
        <f>IF(Raw_Data!K1714=0,"Missing","Valid")</f>
        <v>Valid</v>
      </c>
      <c r="X1714" s="3" t="str">
        <f t="shared" si="238"/>
        <v>OK</v>
      </c>
      <c r="Y1714" s="1" t="str">
        <f t="shared" si="239"/>
        <v>Ok</v>
      </c>
      <c r="Z1714" s="1" t="str">
        <f t="shared" si="240"/>
        <v>Ok</v>
      </c>
      <c r="AA1714" s="1">
        <f t="shared" si="235"/>
        <v>1000</v>
      </c>
      <c r="AB1714" s="1" t="str">
        <f t="shared" si="241"/>
        <v>ok</v>
      </c>
      <c r="AC1714" s="1" t="str">
        <f t="shared" si="242"/>
        <v>Not Returned</v>
      </c>
    </row>
    <row r="1715" spans="1:29" x14ac:dyDescent="0.45">
      <c r="A1715" s="1" t="s">
        <v>2204</v>
      </c>
      <c r="B1715" s="2" cm="1">
        <f t="array" ref="B1715:D1715">DATEVALUE(VLOOKUP(A1715,Raw_Data!A1714:D3714,{2,3,4},0))</f>
        <v>45591</v>
      </c>
      <c r="C1715" s="2">
        <v>45592</v>
      </c>
      <c r="D1715" s="2">
        <v>45593</v>
      </c>
      <c r="E1715" s="1" t="s">
        <v>2601</v>
      </c>
      <c r="F1715" s="1" t="s">
        <v>69</v>
      </c>
      <c r="G1715" s="1" t="s">
        <v>70</v>
      </c>
      <c r="H1715" s="1" t="s">
        <v>42</v>
      </c>
      <c r="I1715" s="1" t="s">
        <v>43</v>
      </c>
      <c r="J1715" s="1">
        <v>1</v>
      </c>
      <c r="K1715" s="1">
        <v>0</v>
      </c>
      <c r="L1715" s="1">
        <f t="shared" si="236"/>
        <v>0</v>
      </c>
      <c r="M1715" s="1" t="s">
        <v>29</v>
      </c>
      <c r="N1715" s="1" t="s">
        <v>57</v>
      </c>
      <c r="O1715" s="1" t="s">
        <v>44</v>
      </c>
      <c r="P1715" s="1" t="s">
        <v>58</v>
      </c>
      <c r="Q1715" s="1" t="s">
        <v>33</v>
      </c>
      <c r="R1715" s="1" t="s">
        <v>34</v>
      </c>
      <c r="S1715" s="1" t="s">
        <v>2620</v>
      </c>
      <c r="T1715" s="1">
        <v>1</v>
      </c>
      <c r="U1715" s="1" t="str">
        <f t="shared" si="234"/>
        <v>Keep</v>
      </c>
      <c r="V1715" s="1" t="str">
        <f t="shared" si="237"/>
        <v>Ok</v>
      </c>
      <c r="W1715" s="1" t="str">
        <f>IF(Raw_Data!K1715=0,"Missing","Valid")</f>
        <v>Missing</v>
      </c>
      <c r="X1715" s="3" t="str">
        <f t="shared" si="238"/>
        <v>OK</v>
      </c>
      <c r="Y1715" s="1" t="str">
        <f t="shared" si="239"/>
        <v>Fix</v>
      </c>
      <c r="Z1715" s="1" t="str">
        <f t="shared" si="240"/>
        <v>Ok</v>
      </c>
      <c r="AA1715" s="1">
        <f t="shared" si="235"/>
        <v>0</v>
      </c>
      <c r="AB1715" s="1" t="str">
        <f t="shared" si="241"/>
        <v>ok</v>
      </c>
      <c r="AC1715" s="1" t="str">
        <f t="shared" si="242"/>
        <v>Not Returned</v>
      </c>
    </row>
    <row r="1716" spans="1:29" x14ac:dyDescent="0.45">
      <c r="A1716" s="1" t="s">
        <v>2205</v>
      </c>
      <c r="B1716" s="2" cm="1">
        <f t="array" ref="B1716:D1716">DATEVALUE(VLOOKUP(A1716,Raw_Data!A1715:D3715,{2,3,4},0))</f>
        <v>45354</v>
      </c>
      <c r="C1716" s="2">
        <v>45356</v>
      </c>
      <c r="D1716" s="2">
        <v>45356</v>
      </c>
      <c r="E1716" s="1" t="s">
        <v>2568</v>
      </c>
      <c r="F1716" s="1" t="s">
        <v>69</v>
      </c>
      <c r="G1716" s="1" t="s">
        <v>70</v>
      </c>
      <c r="H1716" s="1" t="s">
        <v>27</v>
      </c>
      <c r="I1716" s="1" t="s">
        <v>28</v>
      </c>
      <c r="J1716" s="1">
        <v>3</v>
      </c>
      <c r="K1716" s="1">
        <v>2000</v>
      </c>
      <c r="L1716" s="1">
        <f t="shared" si="236"/>
        <v>6000</v>
      </c>
      <c r="M1716" s="1" t="s">
        <v>29</v>
      </c>
      <c r="N1716" s="1" t="s">
        <v>30</v>
      </c>
      <c r="O1716" s="1" t="s">
        <v>44</v>
      </c>
      <c r="P1716" s="1" t="s">
        <v>58</v>
      </c>
      <c r="Q1716" s="1" t="s">
        <v>33</v>
      </c>
      <c r="R1716" s="1" t="s">
        <v>46</v>
      </c>
      <c r="S1716" s="1" t="s">
        <v>2621</v>
      </c>
      <c r="T1716" s="1">
        <v>0</v>
      </c>
      <c r="U1716" s="1" t="str">
        <f t="shared" si="234"/>
        <v>Keep</v>
      </c>
      <c r="V1716" s="1" t="str">
        <f t="shared" si="237"/>
        <v>Ok</v>
      </c>
      <c r="W1716" s="1" t="str">
        <f>IF(Raw_Data!K1716=0,"Missing","Valid")</f>
        <v>Valid</v>
      </c>
      <c r="X1716" s="3" t="str">
        <f t="shared" si="238"/>
        <v>OK</v>
      </c>
      <c r="Y1716" s="1" t="str">
        <f t="shared" si="239"/>
        <v>Ok</v>
      </c>
      <c r="Z1716" s="1" t="str">
        <f t="shared" si="240"/>
        <v>Ok</v>
      </c>
      <c r="AA1716" s="1">
        <f t="shared" si="235"/>
        <v>6000</v>
      </c>
      <c r="AB1716" s="1" t="str">
        <f t="shared" si="241"/>
        <v>ok</v>
      </c>
      <c r="AC1716" s="1" t="str">
        <f t="shared" si="242"/>
        <v>Unknwon</v>
      </c>
    </row>
    <row r="1717" spans="1:29" x14ac:dyDescent="0.45">
      <c r="A1717" s="1" t="s">
        <v>2206</v>
      </c>
      <c r="B1717" s="2" cm="1">
        <f t="array" ref="B1717:D1717">DATEVALUE(VLOOKUP(A1717,Raw_Data!A1716:D3716,{2,3,4},0))</f>
        <v>45362</v>
      </c>
      <c r="C1717" s="2">
        <v>45361</v>
      </c>
      <c r="D1717" s="2">
        <v>45367</v>
      </c>
      <c r="E1717" s="1" t="s">
        <v>2557</v>
      </c>
      <c r="F1717" s="1" t="s">
        <v>2606</v>
      </c>
      <c r="G1717" s="1" t="s">
        <v>26</v>
      </c>
      <c r="H1717" s="1" t="s">
        <v>71</v>
      </c>
      <c r="I1717" s="1" t="s">
        <v>92</v>
      </c>
      <c r="J1717" s="1">
        <v>-1</v>
      </c>
      <c r="K1717" s="1">
        <v>2000</v>
      </c>
      <c r="L1717" s="1">
        <f t="shared" si="236"/>
        <v>-2000</v>
      </c>
      <c r="M1717" s="1" t="s">
        <v>56</v>
      </c>
      <c r="N1717" s="1" t="s">
        <v>30</v>
      </c>
      <c r="O1717" s="1" t="s">
        <v>64</v>
      </c>
      <c r="P1717" s="1" t="s">
        <v>85</v>
      </c>
      <c r="Q1717" s="1" t="s">
        <v>33</v>
      </c>
      <c r="R1717" s="1" t="s">
        <v>46</v>
      </c>
      <c r="S1717" s="1" t="s">
        <v>254</v>
      </c>
      <c r="T1717" s="1">
        <v>6</v>
      </c>
      <c r="U1717" s="1" t="str">
        <f t="shared" si="234"/>
        <v>Keep</v>
      </c>
      <c r="V1717" s="1" t="str">
        <f t="shared" si="237"/>
        <v>Fix</v>
      </c>
      <c r="W1717" s="1" t="str">
        <f>IF(Raw_Data!K1717=0,"Missing","Valid")</f>
        <v>Valid</v>
      </c>
      <c r="X1717" s="3" t="str">
        <f t="shared" si="238"/>
        <v>Dispatch Error</v>
      </c>
      <c r="Y1717" s="1" t="str">
        <f t="shared" si="239"/>
        <v>Ok</v>
      </c>
      <c r="Z1717" s="1" t="str">
        <f t="shared" si="240"/>
        <v>Ok</v>
      </c>
      <c r="AA1717" s="1">
        <f t="shared" si="235"/>
        <v>-2000</v>
      </c>
      <c r="AB1717" s="1" t="str">
        <f t="shared" si="241"/>
        <v>ok</v>
      </c>
      <c r="AC1717" s="1" t="str">
        <f t="shared" si="242"/>
        <v>Damaged</v>
      </c>
    </row>
    <row r="1718" spans="1:29" x14ac:dyDescent="0.45">
      <c r="A1718" s="1" t="s">
        <v>2207</v>
      </c>
      <c r="B1718" s="2" cm="1">
        <f t="array" ref="B1718:D1718">DATEVALUE(VLOOKUP(A1718,Raw_Data!A1717:D3717,{2,3,4},0))</f>
        <v>45506</v>
      </c>
      <c r="C1718" s="2">
        <v>45508</v>
      </c>
      <c r="D1718" s="2">
        <v>45514</v>
      </c>
      <c r="E1718" s="1" t="s">
        <v>2585</v>
      </c>
      <c r="F1718" s="1" t="s">
        <v>147</v>
      </c>
      <c r="G1718" s="1" t="s">
        <v>147</v>
      </c>
      <c r="H1718" s="1" t="s">
        <v>42</v>
      </c>
      <c r="I1718" s="1" t="s">
        <v>43</v>
      </c>
      <c r="J1718" s="1">
        <v>2</v>
      </c>
      <c r="K1718" s="1">
        <v>0</v>
      </c>
      <c r="L1718" s="1">
        <f t="shared" si="236"/>
        <v>0</v>
      </c>
      <c r="M1718" s="1" t="s">
        <v>2619</v>
      </c>
      <c r="N1718" s="1" t="s">
        <v>30</v>
      </c>
      <c r="O1718" s="1" t="s">
        <v>64</v>
      </c>
      <c r="P1718" s="1" t="s">
        <v>58</v>
      </c>
      <c r="Q1718" s="1" t="s">
        <v>33</v>
      </c>
      <c r="R1718" s="1" t="s">
        <v>46</v>
      </c>
      <c r="S1718" s="1" t="s">
        <v>2621</v>
      </c>
      <c r="T1718" s="1">
        <v>6</v>
      </c>
      <c r="U1718" s="1" t="str">
        <f t="shared" si="234"/>
        <v>Keep</v>
      </c>
      <c r="V1718" s="1" t="str">
        <f t="shared" si="237"/>
        <v>Ok</v>
      </c>
      <c r="W1718" s="1" t="str">
        <f>IF(Raw_Data!K1718=0,"Missing","Valid")</f>
        <v>Missing</v>
      </c>
      <c r="X1718" s="3" t="str">
        <f t="shared" si="238"/>
        <v>OK</v>
      </c>
      <c r="Y1718" s="1" t="str">
        <f t="shared" si="239"/>
        <v>Fix</v>
      </c>
      <c r="Z1718" s="1" t="str">
        <f t="shared" si="240"/>
        <v>Ok</v>
      </c>
      <c r="AA1718" s="1">
        <f t="shared" si="235"/>
        <v>0</v>
      </c>
      <c r="AB1718" s="1" t="str">
        <f t="shared" si="241"/>
        <v>ok</v>
      </c>
      <c r="AC1718" s="1" t="str">
        <f t="shared" si="242"/>
        <v>Unknwon</v>
      </c>
    </row>
    <row r="1719" spans="1:29" x14ac:dyDescent="0.45">
      <c r="A1719" s="1" t="s">
        <v>2208</v>
      </c>
      <c r="B1719" s="2" cm="1">
        <f t="array" ref="B1719:D1719">DATEVALUE(VLOOKUP(A1719,Raw_Data!A1718:D3718,{2,3,4},0))</f>
        <v>45534</v>
      </c>
      <c r="C1719" s="2">
        <v>45536</v>
      </c>
      <c r="D1719" s="2">
        <v>45543</v>
      </c>
      <c r="E1719" s="1" t="s">
        <v>2549</v>
      </c>
      <c r="F1719" s="1" t="s">
        <v>168</v>
      </c>
      <c r="G1719" s="1" t="s">
        <v>41</v>
      </c>
      <c r="H1719" s="1" t="s">
        <v>27</v>
      </c>
      <c r="I1719" s="1" t="s">
        <v>55</v>
      </c>
      <c r="J1719" s="1">
        <v>1</v>
      </c>
      <c r="K1719" s="1">
        <v>2000</v>
      </c>
      <c r="L1719" s="1">
        <f t="shared" si="236"/>
        <v>2000</v>
      </c>
      <c r="M1719" s="1" t="s">
        <v>2619</v>
      </c>
      <c r="N1719" s="1" t="s">
        <v>93</v>
      </c>
      <c r="O1719" s="1" t="s">
        <v>79</v>
      </c>
      <c r="P1719" s="1" t="s">
        <v>58</v>
      </c>
      <c r="Q1719" s="1" t="s">
        <v>45</v>
      </c>
      <c r="R1719" s="1" t="s">
        <v>46</v>
      </c>
      <c r="S1719" s="1" t="s">
        <v>245</v>
      </c>
      <c r="T1719" s="1">
        <v>7</v>
      </c>
      <c r="U1719" s="1" t="str">
        <f t="shared" si="234"/>
        <v>Keep</v>
      </c>
      <c r="V1719" s="1" t="str">
        <f t="shared" si="237"/>
        <v>Ok</v>
      </c>
      <c r="W1719" s="1" t="str">
        <f>IF(Raw_Data!K1719=0,"Missing","Valid")</f>
        <v>Valid</v>
      </c>
      <c r="X1719" s="3" t="str">
        <f t="shared" si="238"/>
        <v>OK</v>
      </c>
      <c r="Y1719" s="1" t="str">
        <f t="shared" si="239"/>
        <v>Ok</v>
      </c>
      <c r="Z1719" s="1" t="str">
        <f t="shared" si="240"/>
        <v>Ok</v>
      </c>
      <c r="AA1719" s="1">
        <f t="shared" si="235"/>
        <v>2000</v>
      </c>
      <c r="AB1719" s="1" t="str">
        <f t="shared" si="241"/>
        <v>ok</v>
      </c>
      <c r="AC1719" s="1" t="str">
        <f t="shared" si="242"/>
        <v>Wrong Item</v>
      </c>
    </row>
    <row r="1720" spans="1:29" x14ac:dyDescent="0.45">
      <c r="A1720" s="1" t="s">
        <v>2209</v>
      </c>
      <c r="B1720" s="2" cm="1">
        <f t="array" ref="B1720:D1720">DATEVALUE(VLOOKUP(A1720,Raw_Data!A1719:D3719,{2,3,4},0))</f>
        <v>45421</v>
      </c>
      <c r="C1720" s="2">
        <v>45423</v>
      </c>
      <c r="D1720" s="2">
        <v>45429</v>
      </c>
      <c r="E1720" s="1" t="s">
        <v>2604</v>
      </c>
      <c r="F1720" s="1" t="s">
        <v>53</v>
      </c>
      <c r="G1720" s="1" t="s">
        <v>54</v>
      </c>
      <c r="H1720" s="1" t="s">
        <v>71</v>
      </c>
      <c r="I1720" s="1" t="s">
        <v>117</v>
      </c>
      <c r="J1720" s="1">
        <v>3</v>
      </c>
      <c r="K1720" s="1">
        <v>1000</v>
      </c>
      <c r="L1720" s="1">
        <f t="shared" si="236"/>
        <v>3000</v>
      </c>
      <c r="M1720" s="1" t="s">
        <v>2619</v>
      </c>
      <c r="N1720" s="1" t="s">
        <v>30</v>
      </c>
      <c r="O1720" s="1" t="s">
        <v>44</v>
      </c>
      <c r="P1720" s="1" t="s">
        <v>58</v>
      </c>
      <c r="Q1720" s="1" t="s">
        <v>33</v>
      </c>
      <c r="R1720" s="1" t="s">
        <v>34</v>
      </c>
      <c r="S1720" s="1" t="s">
        <v>2620</v>
      </c>
      <c r="T1720" s="1">
        <v>6</v>
      </c>
      <c r="U1720" s="1" t="str">
        <f t="shared" si="234"/>
        <v>Keep</v>
      </c>
      <c r="V1720" s="1" t="str">
        <f t="shared" si="237"/>
        <v>Ok</v>
      </c>
      <c r="W1720" s="1" t="str">
        <f>IF(Raw_Data!K1720=0,"Missing","Valid")</f>
        <v>Valid</v>
      </c>
      <c r="X1720" s="3" t="str">
        <f t="shared" si="238"/>
        <v>OK</v>
      </c>
      <c r="Y1720" s="1" t="str">
        <f t="shared" si="239"/>
        <v>Ok</v>
      </c>
      <c r="Z1720" s="1" t="str">
        <f t="shared" si="240"/>
        <v>Ok</v>
      </c>
      <c r="AA1720" s="1">
        <f t="shared" si="235"/>
        <v>3000</v>
      </c>
      <c r="AB1720" s="1" t="str">
        <f t="shared" si="241"/>
        <v>ok</v>
      </c>
      <c r="AC1720" s="1" t="str">
        <f t="shared" si="242"/>
        <v>Not Returned</v>
      </c>
    </row>
    <row r="1721" spans="1:29" x14ac:dyDescent="0.45">
      <c r="A1721" s="1" t="s">
        <v>2210</v>
      </c>
      <c r="B1721" s="2" cm="1">
        <f t="array" ref="B1721:D1721">DATEVALUE(VLOOKUP(A1721,Raw_Data!A1720:D3720,{2,3,4},0))</f>
        <v>45412</v>
      </c>
      <c r="C1721" s="2">
        <v>45414</v>
      </c>
      <c r="D1721" s="2">
        <v>45418</v>
      </c>
      <c r="E1721" s="1" t="s">
        <v>2544</v>
      </c>
      <c r="F1721" s="1" t="s">
        <v>69</v>
      </c>
      <c r="G1721" s="1" t="s">
        <v>70</v>
      </c>
      <c r="H1721" s="1" t="s">
        <v>42</v>
      </c>
      <c r="I1721" s="1" t="s">
        <v>43</v>
      </c>
      <c r="J1721" s="1">
        <v>1</v>
      </c>
      <c r="K1721" s="1">
        <v>0</v>
      </c>
      <c r="L1721" s="1">
        <f t="shared" si="236"/>
        <v>0</v>
      </c>
      <c r="M1721" s="1" t="s">
        <v>2619</v>
      </c>
      <c r="N1721" s="1" t="s">
        <v>30</v>
      </c>
      <c r="O1721" s="1" t="s">
        <v>79</v>
      </c>
      <c r="P1721" s="1" t="s">
        <v>85</v>
      </c>
      <c r="Q1721" s="1" t="s">
        <v>33</v>
      </c>
      <c r="R1721" s="1" t="s">
        <v>46</v>
      </c>
      <c r="S1721" s="1" t="s">
        <v>2621</v>
      </c>
      <c r="T1721" s="1">
        <v>4</v>
      </c>
      <c r="U1721" s="1" t="str">
        <f t="shared" si="234"/>
        <v>Keep</v>
      </c>
      <c r="V1721" s="1" t="str">
        <f t="shared" si="237"/>
        <v>Ok</v>
      </c>
      <c r="W1721" s="1" t="str">
        <f>IF(Raw_Data!K1721=0,"Missing","Valid")</f>
        <v>Missing</v>
      </c>
      <c r="X1721" s="3" t="str">
        <f t="shared" si="238"/>
        <v>OK</v>
      </c>
      <c r="Y1721" s="1" t="str">
        <f t="shared" si="239"/>
        <v>Fix</v>
      </c>
      <c r="Z1721" s="1" t="str">
        <f t="shared" si="240"/>
        <v>Ok</v>
      </c>
      <c r="AA1721" s="1">
        <f t="shared" si="235"/>
        <v>0</v>
      </c>
      <c r="AB1721" s="1" t="str">
        <f t="shared" si="241"/>
        <v>ok</v>
      </c>
      <c r="AC1721" s="1" t="str">
        <f t="shared" si="242"/>
        <v>Unknwon</v>
      </c>
    </row>
    <row r="1722" spans="1:29" x14ac:dyDescent="0.45">
      <c r="A1722" s="1" t="s">
        <v>2211</v>
      </c>
      <c r="B1722" s="2" cm="1">
        <f t="array" ref="B1722:D1722">DATEVALUE(VLOOKUP(A1722,Raw_Data!A1721:D3721,{2,3,4},0))</f>
        <v>45309</v>
      </c>
      <c r="C1722" s="2">
        <v>45311</v>
      </c>
      <c r="D1722" s="2">
        <v>45310</v>
      </c>
      <c r="E1722" s="1" t="s">
        <v>2599</v>
      </c>
      <c r="F1722" s="1" t="s">
        <v>168</v>
      </c>
      <c r="G1722" s="1" t="s">
        <v>41</v>
      </c>
      <c r="H1722" s="1" t="s">
        <v>27</v>
      </c>
      <c r="I1722" s="1" t="s">
        <v>28</v>
      </c>
      <c r="J1722" s="1">
        <v>0</v>
      </c>
      <c r="K1722" s="1">
        <v>500</v>
      </c>
      <c r="L1722" s="1">
        <f t="shared" si="236"/>
        <v>0</v>
      </c>
      <c r="M1722" s="1" t="s">
        <v>2619</v>
      </c>
      <c r="N1722" s="1" t="s">
        <v>57</v>
      </c>
      <c r="O1722" s="1" t="s">
        <v>31</v>
      </c>
      <c r="P1722" s="1" t="s">
        <v>85</v>
      </c>
      <c r="Q1722" s="1" t="s">
        <v>33</v>
      </c>
      <c r="R1722" s="1" t="s">
        <v>46</v>
      </c>
      <c r="S1722" s="1" t="s">
        <v>2621</v>
      </c>
      <c r="T1722" s="1">
        <v>-1</v>
      </c>
      <c r="U1722" s="1" t="str">
        <f t="shared" si="234"/>
        <v>Keep</v>
      </c>
      <c r="V1722" s="1" t="str">
        <f t="shared" si="237"/>
        <v>Fix</v>
      </c>
      <c r="W1722" s="1" t="str">
        <f>IF(Raw_Data!K1722=0,"Missing","Valid")</f>
        <v>Valid</v>
      </c>
      <c r="X1722" s="3" t="str">
        <f t="shared" si="238"/>
        <v>Delivery Before Dispatch</v>
      </c>
      <c r="Y1722" s="1" t="str">
        <f t="shared" si="239"/>
        <v>Ok</v>
      </c>
      <c r="Z1722" s="1" t="str">
        <f t="shared" si="240"/>
        <v>Ok</v>
      </c>
      <c r="AA1722" s="1">
        <f t="shared" si="235"/>
        <v>0</v>
      </c>
      <c r="AB1722" s="1" t="str">
        <f t="shared" si="241"/>
        <v>ok</v>
      </c>
      <c r="AC1722" s="1" t="str">
        <f t="shared" si="242"/>
        <v>Unknwon</v>
      </c>
    </row>
    <row r="1723" spans="1:29" x14ac:dyDescent="0.45">
      <c r="A1723" s="1" t="s">
        <v>2212</v>
      </c>
      <c r="B1723" s="2" cm="1">
        <f t="array" ref="B1723:D1723">DATEVALUE(VLOOKUP(A1723,Raw_Data!A1722:D3722,{2,3,4},0))</f>
        <v>45419</v>
      </c>
      <c r="C1723" s="2">
        <v>45422</v>
      </c>
      <c r="D1723" s="2">
        <v>45426</v>
      </c>
      <c r="E1723" s="1" t="s">
        <v>2584</v>
      </c>
      <c r="F1723" s="1" t="s">
        <v>2607</v>
      </c>
      <c r="G1723" s="1" t="s">
        <v>41</v>
      </c>
      <c r="H1723" s="1" t="s">
        <v>128</v>
      </c>
      <c r="I1723" s="1" t="s">
        <v>231</v>
      </c>
      <c r="J1723" s="1">
        <v>2</v>
      </c>
      <c r="K1723" s="1">
        <v>500</v>
      </c>
      <c r="L1723" s="1">
        <f t="shared" si="236"/>
        <v>1000</v>
      </c>
      <c r="M1723" s="1" t="s">
        <v>29</v>
      </c>
      <c r="N1723" s="1" t="s">
        <v>57</v>
      </c>
      <c r="O1723" s="1" t="s">
        <v>31</v>
      </c>
      <c r="P1723" s="1" t="s">
        <v>85</v>
      </c>
      <c r="Q1723" s="1" t="s">
        <v>33</v>
      </c>
      <c r="R1723" s="1" t="s">
        <v>34</v>
      </c>
      <c r="S1723" s="1" t="s">
        <v>2620</v>
      </c>
      <c r="T1723" s="1">
        <v>4</v>
      </c>
      <c r="U1723" s="1" t="str">
        <f t="shared" si="234"/>
        <v>Keep</v>
      </c>
      <c r="V1723" s="1" t="str">
        <f t="shared" si="237"/>
        <v>Ok</v>
      </c>
      <c r="W1723" s="1" t="str">
        <f>IF(Raw_Data!K1723=0,"Missing","Valid")</f>
        <v>Valid</v>
      </c>
      <c r="X1723" s="3" t="str">
        <f t="shared" si="238"/>
        <v>OK</v>
      </c>
      <c r="Y1723" s="1" t="str">
        <f t="shared" si="239"/>
        <v>Ok</v>
      </c>
      <c r="Z1723" s="1" t="str">
        <f t="shared" si="240"/>
        <v>Ok</v>
      </c>
      <c r="AA1723" s="1">
        <f t="shared" si="235"/>
        <v>1000</v>
      </c>
      <c r="AB1723" s="1" t="str">
        <f t="shared" si="241"/>
        <v>ok</v>
      </c>
      <c r="AC1723" s="1" t="str">
        <f t="shared" si="242"/>
        <v>Not Returned</v>
      </c>
    </row>
    <row r="1724" spans="1:29" x14ac:dyDescent="0.45">
      <c r="A1724" s="1" t="s">
        <v>2213</v>
      </c>
      <c r="B1724" s="2" cm="1">
        <f t="array" ref="B1724:D1724">DATEVALUE(VLOOKUP(A1724,Raw_Data!A1723:D3723,{2,3,4},0))</f>
        <v>45652</v>
      </c>
      <c r="C1724" s="2">
        <v>45652</v>
      </c>
      <c r="D1724" s="2">
        <v>45658</v>
      </c>
      <c r="E1724" s="1" t="s">
        <v>2526</v>
      </c>
      <c r="F1724" s="1" t="s">
        <v>2609</v>
      </c>
      <c r="G1724" s="1" t="s">
        <v>116</v>
      </c>
      <c r="H1724" s="1" t="s">
        <v>128</v>
      </c>
      <c r="I1724" s="1" t="s">
        <v>129</v>
      </c>
      <c r="J1724" s="1">
        <v>-1</v>
      </c>
      <c r="K1724" s="1">
        <v>1000</v>
      </c>
      <c r="L1724" s="1">
        <f t="shared" si="236"/>
        <v>-1000</v>
      </c>
      <c r="M1724" s="1" t="s">
        <v>29</v>
      </c>
      <c r="N1724" s="1" t="s">
        <v>57</v>
      </c>
      <c r="O1724" s="1" t="s">
        <v>79</v>
      </c>
      <c r="P1724" s="1" t="s">
        <v>85</v>
      </c>
      <c r="Q1724" s="1" t="s">
        <v>33</v>
      </c>
      <c r="R1724" s="1" t="s">
        <v>46</v>
      </c>
      <c r="S1724" s="1" t="s">
        <v>254</v>
      </c>
      <c r="T1724" s="1">
        <v>6</v>
      </c>
      <c r="U1724" s="1" t="str">
        <f t="shared" si="234"/>
        <v>Keep</v>
      </c>
      <c r="V1724" s="1" t="str">
        <f t="shared" si="237"/>
        <v>Fix</v>
      </c>
      <c r="W1724" s="1" t="str">
        <f>IF(Raw_Data!K1724=0,"Missing","Valid")</f>
        <v>Valid</v>
      </c>
      <c r="X1724" s="3" t="str">
        <f t="shared" si="238"/>
        <v>OK</v>
      </c>
      <c r="Y1724" s="1" t="str">
        <f t="shared" si="239"/>
        <v>Ok</v>
      </c>
      <c r="Z1724" s="1" t="str">
        <f t="shared" si="240"/>
        <v>Ok</v>
      </c>
      <c r="AA1724" s="1">
        <f t="shared" si="235"/>
        <v>-1000</v>
      </c>
      <c r="AB1724" s="1" t="str">
        <f t="shared" si="241"/>
        <v>ok</v>
      </c>
      <c r="AC1724" s="1" t="str">
        <f t="shared" si="242"/>
        <v>Damaged</v>
      </c>
    </row>
    <row r="1725" spans="1:29" x14ac:dyDescent="0.45">
      <c r="A1725" s="1" t="s">
        <v>2214</v>
      </c>
      <c r="B1725" s="2" cm="1">
        <f t="array" ref="B1725:D1725">DATEVALUE(VLOOKUP(A1725,Raw_Data!A1724:D3724,{2,3,4},0))</f>
        <v>45346</v>
      </c>
      <c r="C1725" s="2">
        <v>45349</v>
      </c>
      <c r="D1725" s="2">
        <v>45353</v>
      </c>
      <c r="E1725" s="1" t="s">
        <v>2575</v>
      </c>
      <c r="F1725" s="1" t="s">
        <v>69</v>
      </c>
      <c r="G1725" s="1" t="s">
        <v>70</v>
      </c>
      <c r="H1725" s="1" t="s">
        <v>71</v>
      </c>
      <c r="I1725" s="1" t="s">
        <v>72</v>
      </c>
      <c r="J1725" s="1">
        <v>0</v>
      </c>
      <c r="K1725" s="1">
        <v>500</v>
      </c>
      <c r="L1725" s="1">
        <f t="shared" si="236"/>
        <v>0</v>
      </c>
      <c r="M1725" s="1" t="s">
        <v>29</v>
      </c>
      <c r="N1725" s="1" t="s">
        <v>93</v>
      </c>
      <c r="O1725" s="1" t="s">
        <v>44</v>
      </c>
      <c r="P1725" s="1" t="s">
        <v>58</v>
      </c>
      <c r="Q1725" s="1" t="s">
        <v>33</v>
      </c>
      <c r="R1725" s="1" t="s">
        <v>2620</v>
      </c>
      <c r="S1725" s="1" t="s">
        <v>2620</v>
      </c>
      <c r="T1725" s="1">
        <v>4</v>
      </c>
      <c r="U1725" s="1" t="str">
        <f t="shared" si="234"/>
        <v>Keep</v>
      </c>
      <c r="V1725" s="1" t="str">
        <f t="shared" si="237"/>
        <v>Fix</v>
      </c>
      <c r="W1725" s="1" t="str">
        <f>IF(Raw_Data!K1725=0,"Missing","Valid")</f>
        <v>Valid</v>
      </c>
      <c r="X1725" s="3" t="str">
        <f t="shared" si="238"/>
        <v>OK</v>
      </c>
      <c r="Y1725" s="1" t="str">
        <f t="shared" si="239"/>
        <v>Ok</v>
      </c>
      <c r="Z1725" s="1" t="str">
        <f t="shared" si="240"/>
        <v>Ok</v>
      </c>
      <c r="AA1725" s="1">
        <f t="shared" si="235"/>
        <v>0</v>
      </c>
      <c r="AB1725" s="1" t="str">
        <f t="shared" si="241"/>
        <v>ok</v>
      </c>
      <c r="AC1725" s="1" t="str">
        <f t="shared" si="242"/>
        <v>Not Returned</v>
      </c>
    </row>
    <row r="1726" spans="1:29" x14ac:dyDescent="0.45">
      <c r="A1726" s="1" t="s">
        <v>2215</v>
      </c>
      <c r="B1726" s="2" cm="1">
        <f t="array" ref="B1726:D1726">DATEVALUE(VLOOKUP(A1726,Raw_Data!A1725:D3725,{2,3,4},0))</f>
        <v>45503</v>
      </c>
      <c r="C1726" s="2">
        <v>45504</v>
      </c>
      <c r="D1726" s="2">
        <v>45508</v>
      </c>
      <c r="E1726" s="1" t="s">
        <v>2557</v>
      </c>
      <c r="F1726" s="1" t="s">
        <v>2607</v>
      </c>
      <c r="G1726" s="1" t="s">
        <v>41</v>
      </c>
      <c r="H1726" s="1" t="s">
        <v>42</v>
      </c>
      <c r="I1726" s="1" t="s">
        <v>43</v>
      </c>
      <c r="J1726" s="1">
        <v>0</v>
      </c>
      <c r="K1726" s="1">
        <v>2000</v>
      </c>
      <c r="L1726" s="1">
        <f t="shared" si="236"/>
        <v>0</v>
      </c>
      <c r="M1726" s="1" t="s">
        <v>63</v>
      </c>
      <c r="N1726" s="1" t="s">
        <v>57</v>
      </c>
      <c r="O1726" s="1" t="s">
        <v>31</v>
      </c>
      <c r="P1726" s="1" t="s">
        <v>58</v>
      </c>
      <c r="Q1726" s="1" t="s">
        <v>45</v>
      </c>
      <c r="R1726" s="1" t="s">
        <v>46</v>
      </c>
      <c r="S1726" s="1" t="s">
        <v>254</v>
      </c>
      <c r="T1726" s="1">
        <v>4</v>
      </c>
      <c r="U1726" s="1" t="str">
        <f t="shared" si="234"/>
        <v>Keep</v>
      </c>
      <c r="V1726" s="1" t="str">
        <f t="shared" si="237"/>
        <v>Fix</v>
      </c>
      <c r="W1726" s="1" t="str">
        <f>IF(Raw_Data!K1726=0,"Missing","Valid")</f>
        <v>Valid</v>
      </c>
      <c r="X1726" s="3" t="str">
        <f t="shared" si="238"/>
        <v>OK</v>
      </c>
      <c r="Y1726" s="1" t="str">
        <f t="shared" si="239"/>
        <v>Ok</v>
      </c>
      <c r="Z1726" s="1" t="str">
        <f t="shared" si="240"/>
        <v>Ok</v>
      </c>
      <c r="AA1726" s="1">
        <f t="shared" si="235"/>
        <v>0</v>
      </c>
      <c r="AB1726" s="1" t="str">
        <f t="shared" si="241"/>
        <v>ok</v>
      </c>
      <c r="AC1726" s="1" t="str">
        <f t="shared" si="242"/>
        <v>Damaged</v>
      </c>
    </row>
    <row r="1727" spans="1:29" x14ac:dyDescent="0.45">
      <c r="A1727" s="1" t="s">
        <v>2216</v>
      </c>
      <c r="B1727" s="2" cm="1">
        <f t="array" ref="B1727:D1727">DATEVALUE(VLOOKUP(A1727,Raw_Data!A1726:D3726,{2,3,4},0))</f>
        <v>45422</v>
      </c>
      <c r="C1727" s="2">
        <v>45421</v>
      </c>
      <c r="D1727" s="2">
        <v>45427</v>
      </c>
      <c r="E1727" s="1" t="s">
        <v>2556</v>
      </c>
      <c r="F1727" s="1" t="s">
        <v>2609</v>
      </c>
      <c r="G1727" s="1" t="s">
        <v>116</v>
      </c>
      <c r="H1727" s="1" t="s">
        <v>42</v>
      </c>
      <c r="I1727" s="1" t="s">
        <v>122</v>
      </c>
      <c r="J1727" s="1">
        <v>2</v>
      </c>
      <c r="K1727" s="1">
        <v>100</v>
      </c>
      <c r="L1727" s="1">
        <f t="shared" si="236"/>
        <v>200</v>
      </c>
      <c r="M1727" s="1" t="s">
        <v>56</v>
      </c>
      <c r="N1727" s="1" t="s">
        <v>30</v>
      </c>
      <c r="O1727" s="1" t="s">
        <v>44</v>
      </c>
      <c r="P1727" s="1" t="s">
        <v>58</v>
      </c>
      <c r="Q1727" s="1" t="s">
        <v>33</v>
      </c>
      <c r="R1727" s="1" t="s">
        <v>46</v>
      </c>
      <c r="S1727" s="1" t="s">
        <v>2621</v>
      </c>
      <c r="T1727" s="1">
        <v>6</v>
      </c>
      <c r="U1727" s="1" t="str">
        <f t="shared" si="234"/>
        <v>Keep</v>
      </c>
      <c r="V1727" s="1" t="str">
        <f t="shared" si="237"/>
        <v>Ok</v>
      </c>
      <c r="W1727" s="1" t="str">
        <f>IF(Raw_Data!K1727=0,"Missing","Valid")</f>
        <v>Valid</v>
      </c>
      <c r="X1727" s="3" t="str">
        <f t="shared" si="238"/>
        <v>Dispatch Error</v>
      </c>
      <c r="Y1727" s="1" t="str">
        <f t="shared" si="239"/>
        <v>Ok</v>
      </c>
      <c r="Z1727" s="1" t="str">
        <f t="shared" si="240"/>
        <v>Ok</v>
      </c>
      <c r="AA1727" s="1">
        <f t="shared" si="235"/>
        <v>200</v>
      </c>
      <c r="AB1727" s="1" t="str">
        <f t="shared" si="241"/>
        <v>ok</v>
      </c>
      <c r="AC1727" s="1" t="str">
        <f t="shared" si="242"/>
        <v>Unknwon</v>
      </c>
    </row>
    <row r="1728" spans="1:29" x14ac:dyDescent="0.45">
      <c r="A1728" s="1" t="s">
        <v>2217</v>
      </c>
      <c r="B1728" s="2" cm="1">
        <f t="array" ref="B1728:D1728">DATEVALUE(VLOOKUP(A1728,Raw_Data!A1727:D3727,{2,3,4},0))</f>
        <v>45382</v>
      </c>
      <c r="C1728" s="2">
        <v>45381</v>
      </c>
      <c r="D1728" s="2">
        <v>45384</v>
      </c>
      <c r="E1728" s="1" t="s">
        <v>2600</v>
      </c>
      <c r="F1728" s="1" t="s">
        <v>2609</v>
      </c>
      <c r="G1728" s="1" t="s">
        <v>116</v>
      </c>
      <c r="H1728" s="1" t="s">
        <v>71</v>
      </c>
      <c r="I1728" s="1" t="s">
        <v>72</v>
      </c>
      <c r="J1728" s="1">
        <v>1</v>
      </c>
      <c r="K1728" s="1">
        <v>2000</v>
      </c>
      <c r="L1728" s="1">
        <f t="shared" si="236"/>
        <v>2000</v>
      </c>
      <c r="M1728" s="1" t="s">
        <v>63</v>
      </c>
      <c r="N1728" s="1" t="s">
        <v>30</v>
      </c>
      <c r="O1728" s="1" t="s">
        <v>44</v>
      </c>
      <c r="P1728" s="1" t="s">
        <v>58</v>
      </c>
      <c r="Q1728" s="1" t="s">
        <v>45</v>
      </c>
      <c r="R1728" s="1" t="s">
        <v>34</v>
      </c>
      <c r="S1728" s="1" t="s">
        <v>2620</v>
      </c>
      <c r="T1728" s="1">
        <v>3</v>
      </c>
      <c r="U1728" s="1" t="str">
        <f t="shared" si="234"/>
        <v>Keep</v>
      </c>
      <c r="V1728" s="1" t="str">
        <f t="shared" si="237"/>
        <v>Ok</v>
      </c>
      <c r="W1728" s="1" t="str">
        <f>IF(Raw_Data!K1728=0,"Missing","Valid")</f>
        <v>Valid</v>
      </c>
      <c r="X1728" s="3" t="str">
        <f t="shared" si="238"/>
        <v>Dispatch Error</v>
      </c>
      <c r="Y1728" s="1" t="str">
        <f t="shared" si="239"/>
        <v>Ok</v>
      </c>
      <c r="Z1728" s="1" t="str">
        <f t="shared" si="240"/>
        <v>Ok</v>
      </c>
      <c r="AA1728" s="1">
        <f t="shared" si="235"/>
        <v>2000</v>
      </c>
      <c r="AB1728" s="1" t="str">
        <f t="shared" si="241"/>
        <v>ok</v>
      </c>
      <c r="AC1728" s="1" t="str">
        <f t="shared" si="242"/>
        <v>Not Returned</v>
      </c>
    </row>
    <row r="1729" spans="1:29" x14ac:dyDescent="0.45">
      <c r="A1729" s="1" t="s">
        <v>2218</v>
      </c>
      <c r="B1729" s="2" cm="1">
        <f t="array" ref="B1729:D1729">DATEVALUE(VLOOKUP(A1729,Raw_Data!A1728:D3728,{2,3,4},0))</f>
        <v>45492</v>
      </c>
      <c r="C1729" s="2">
        <v>45490</v>
      </c>
      <c r="D1729" s="2">
        <v>45495</v>
      </c>
      <c r="E1729" s="1" t="s">
        <v>2557</v>
      </c>
      <c r="F1729" s="1" t="s">
        <v>2607</v>
      </c>
      <c r="G1729" s="1" t="s">
        <v>41</v>
      </c>
      <c r="H1729" s="1" t="s">
        <v>128</v>
      </c>
      <c r="I1729" s="1" t="s">
        <v>129</v>
      </c>
      <c r="J1729" s="1">
        <v>1</v>
      </c>
      <c r="K1729" s="1">
        <v>500</v>
      </c>
      <c r="L1729" s="1">
        <f t="shared" si="236"/>
        <v>500</v>
      </c>
      <c r="M1729" s="1" t="s">
        <v>56</v>
      </c>
      <c r="N1729" s="1" t="s">
        <v>93</v>
      </c>
      <c r="O1729" s="1" t="s">
        <v>79</v>
      </c>
      <c r="P1729" s="1" t="s">
        <v>85</v>
      </c>
      <c r="Q1729" s="1" t="s">
        <v>33</v>
      </c>
      <c r="R1729" s="1" t="s">
        <v>34</v>
      </c>
      <c r="S1729" s="1" t="s">
        <v>2620</v>
      </c>
      <c r="T1729" s="1">
        <v>5</v>
      </c>
      <c r="U1729" s="1" t="str">
        <f t="shared" si="234"/>
        <v>Keep</v>
      </c>
      <c r="V1729" s="1" t="str">
        <f t="shared" si="237"/>
        <v>Ok</v>
      </c>
      <c r="W1729" s="1" t="str">
        <f>IF(Raw_Data!K1729=0,"Missing","Valid")</f>
        <v>Valid</v>
      </c>
      <c r="X1729" s="3" t="str">
        <f t="shared" si="238"/>
        <v>Dispatch Error</v>
      </c>
      <c r="Y1729" s="1" t="str">
        <f t="shared" si="239"/>
        <v>Ok</v>
      </c>
      <c r="Z1729" s="1" t="str">
        <f t="shared" si="240"/>
        <v>Ok</v>
      </c>
      <c r="AA1729" s="1">
        <f t="shared" si="235"/>
        <v>500</v>
      </c>
      <c r="AB1729" s="1" t="str">
        <f t="shared" si="241"/>
        <v>ok</v>
      </c>
      <c r="AC1729" s="1" t="str">
        <f t="shared" si="242"/>
        <v>Not Returned</v>
      </c>
    </row>
    <row r="1730" spans="1:29" x14ac:dyDescent="0.45">
      <c r="A1730" s="1" t="s">
        <v>2219</v>
      </c>
      <c r="B1730" s="2" cm="1">
        <f t="array" ref="B1730:D1730">DATEVALUE(VLOOKUP(A1730,Raw_Data!A1729:D3729,{2,3,4},0))</f>
        <v>45526</v>
      </c>
      <c r="C1730" s="2">
        <v>45526</v>
      </c>
      <c r="D1730" s="2">
        <v>45525</v>
      </c>
      <c r="E1730" s="1" t="s">
        <v>2580</v>
      </c>
      <c r="F1730" s="1" t="s">
        <v>2606</v>
      </c>
      <c r="G1730" s="1" t="s">
        <v>26</v>
      </c>
      <c r="H1730" s="1" t="s">
        <v>128</v>
      </c>
      <c r="I1730" s="1" t="s">
        <v>169</v>
      </c>
      <c r="J1730" s="1">
        <v>2</v>
      </c>
      <c r="K1730" s="1">
        <v>100</v>
      </c>
      <c r="L1730" s="1">
        <f t="shared" si="236"/>
        <v>200</v>
      </c>
      <c r="M1730" s="1" t="s">
        <v>2619</v>
      </c>
      <c r="N1730" s="1" t="s">
        <v>57</v>
      </c>
      <c r="O1730" s="1" t="s">
        <v>79</v>
      </c>
      <c r="P1730" s="1" t="s">
        <v>85</v>
      </c>
      <c r="Q1730" s="1" t="s">
        <v>45</v>
      </c>
      <c r="R1730" s="1" t="s">
        <v>46</v>
      </c>
      <c r="S1730" s="1" t="s">
        <v>2621</v>
      </c>
      <c r="T1730" s="1">
        <v>-1</v>
      </c>
      <c r="U1730" s="1" t="str">
        <f t="shared" ref="U1730:U1793" si="243">IF(COUNTIF(A1730:A3729,A1730)=1,"Keep","Duplicate")</f>
        <v>Keep</v>
      </c>
      <c r="V1730" s="1" t="str">
        <f t="shared" si="237"/>
        <v>Ok</v>
      </c>
      <c r="W1730" s="1" t="str">
        <f>IF(Raw_Data!K1730=0,"Missing","Valid")</f>
        <v>Valid</v>
      </c>
      <c r="X1730" s="3" t="str">
        <f t="shared" si="238"/>
        <v>Delivery Before Order</v>
      </c>
      <c r="Y1730" s="1" t="str">
        <f t="shared" si="239"/>
        <v>Ok</v>
      </c>
      <c r="Z1730" s="1" t="str">
        <f t="shared" si="240"/>
        <v>Ok</v>
      </c>
      <c r="AA1730" s="1">
        <f t="shared" ref="AA1730:AA1793" si="244">IF(OR(L1730="",L1730&lt;&gt;J1730*K1730),J1730*K1730,L1730)</f>
        <v>200</v>
      </c>
      <c r="AB1730" s="1" t="str">
        <f t="shared" si="241"/>
        <v>ok</v>
      </c>
      <c r="AC1730" s="1" t="str">
        <f t="shared" si="242"/>
        <v>Unknwon</v>
      </c>
    </row>
    <row r="1731" spans="1:29" x14ac:dyDescent="0.45">
      <c r="A1731" s="1" t="s">
        <v>2220</v>
      </c>
      <c r="B1731" s="2" cm="1">
        <f t="array" ref="B1731:D1731">DATEVALUE(VLOOKUP(A1731,Raw_Data!A1730:D3730,{2,3,4},0))</f>
        <v>45364</v>
      </c>
      <c r="C1731" s="2">
        <v>45362</v>
      </c>
      <c r="D1731" s="2">
        <v>45362</v>
      </c>
      <c r="E1731" s="1" t="s">
        <v>2602</v>
      </c>
      <c r="F1731" s="1" t="s">
        <v>2607</v>
      </c>
      <c r="G1731" s="1" t="s">
        <v>41</v>
      </c>
      <c r="H1731" s="1" t="s">
        <v>27</v>
      </c>
      <c r="I1731" s="1" t="s">
        <v>28</v>
      </c>
      <c r="J1731" s="1">
        <v>-1</v>
      </c>
      <c r="K1731" s="1">
        <v>500</v>
      </c>
      <c r="L1731" s="1">
        <f t="shared" ref="L1731:L1794" si="245">J1731*K1731</f>
        <v>-500</v>
      </c>
      <c r="M1731" s="1" t="s">
        <v>56</v>
      </c>
      <c r="N1731" s="1" t="s">
        <v>57</v>
      </c>
      <c r="O1731" s="1" t="s">
        <v>79</v>
      </c>
      <c r="P1731" s="1" t="s">
        <v>58</v>
      </c>
      <c r="Q1731" s="1" t="s">
        <v>33</v>
      </c>
      <c r="R1731" s="1" t="s">
        <v>46</v>
      </c>
      <c r="S1731" s="1" t="s">
        <v>245</v>
      </c>
      <c r="T1731" s="1">
        <v>0</v>
      </c>
      <c r="U1731" s="1" t="str">
        <f t="shared" si="243"/>
        <v>Keep</v>
      </c>
      <c r="V1731" s="1" t="str">
        <f t="shared" ref="V1731:V1794" si="246">IF(J1731&lt;=0,"Fix","Ok")</f>
        <v>Fix</v>
      </c>
      <c r="W1731" s="1" t="str">
        <f>IF(Raw_Data!K1731=0,"Missing","Valid")</f>
        <v>Valid</v>
      </c>
      <c r="X1731" s="3" t="str">
        <f t="shared" ref="X1731:X1794" si="247">IF(C1731&lt;B1731,"Dispatch Error",IF(D1731&lt;B1731,"Delivery Before Order",IF(D1731&lt;C1731,"Delivery Before Dispatch","OK")))</f>
        <v>Dispatch Error</v>
      </c>
      <c r="Y1731" s="1" t="str">
        <f t="shared" ref="Y1731:Y1794" si="248">IF(K1731&lt;=0,"Fix","Ok")</f>
        <v>Ok</v>
      </c>
      <c r="Z1731" s="1" t="str">
        <f t="shared" ref="Z1731:Z1794" si="249">IF(L1731="","Blank",IF(L1731=J1731*K1731,"Ok","Wrong"))</f>
        <v>Ok</v>
      </c>
      <c r="AA1731" s="1">
        <f t="shared" si="244"/>
        <v>-500</v>
      </c>
      <c r="AB1731" s="1" t="str">
        <f t="shared" ref="AB1731:AB1794" si="250">IF(M1731="","Missing","ok")</f>
        <v>ok</v>
      </c>
      <c r="AC1731" s="1" t="str">
        <f t="shared" ref="AC1731:AC1794" si="251">IF(R1731="No","Not Returned",IF(R1731="Yes",IF(S1731="","Unknown",S1731),IF(L1731&lt;0,"Wrong",IF(OR(O1731="Delayed",O1731="In Transit",O1731="On Time"),"Not Returned",""))))</f>
        <v>Wrong Item</v>
      </c>
    </row>
    <row r="1732" spans="1:29" x14ac:dyDescent="0.45">
      <c r="A1732" s="1" t="s">
        <v>2221</v>
      </c>
      <c r="B1732" s="2" cm="1">
        <f t="array" ref="B1732:D1732">DATEVALUE(VLOOKUP(A1732,Raw_Data!A1731:D3731,{2,3,4},0))</f>
        <v>45539</v>
      </c>
      <c r="C1732" s="2">
        <v>45539</v>
      </c>
      <c r="D1732" s="2">
        <v>45544</v>
      </c>
      <c r="E1732" s="1" t="s">
        <v>2564</v>
      </c>
      <c r="F1732" s="1" t="s">
        <v>168</v>
      </c>
      <c r="G1732" s="1" t="s">
        <v>41</v>
      </c>
      <c r="H1732" s="1" t="s">
        <v>27</v>
      </c>
      <c r="I1732" s="1" t="s">
        <v>84</v>
      </c>
      <c r="J1732" s="1">
        <v>1</v>
      </c>
      <c r="K1732" s="1">
        <v>2000</v>
      </c>
      <c r="L1732" s="1">
        <f t="shared" si="245"/>
        <v>2000</v>
      </c>
      <c r="M1732" s="1" t="s">
        <v>2619</v>
      </c>
      <c r="N1732" s="1" t="s">
        <v>93</v>
      </c>
      <c r="O1732" s="1" t="s">
        <v>31</v>
      </c>
      <c r="P1732" s="1" t="s">
        <v>58</v>
      </c>
      <c r="Q1732" s="1" t="s">
        <v>33</v>
      </c>
      <c r="R1732" s="1" t="s">
        <v>46</v>
      </c>
      <c r="S1732" s="1" t="s">
        <v>47</v>
      </c>
      <c r="T1732" s="1">
        <v>5</v>
      </c>
      <c r="U1732" s="1" t="str">
        <f t="shared" si="243"/>
        <v>Keep</v>
      </c>
      <c r="V1732" s="1" t="str">
        <f t="shared" si="246"/>
        <v>Ok</v>
      </c>
      <c r="W1732" s="1" t="str">
        <f>IF(Raw_Data!K1732=0,"Missing","Valid")</f>
        <v>Valid</v>
      </c>
      <c r="X1732" s="3" t="str">
        <f t="shared" si="247"/>
        <v>OK</v>
      </c>
      <c r="Y1732" s="1" t="str">
        <f t="shared" si="248"/>
        <v>Ok</v>
      </c>
      <c r="Z1732" s="1" t="str">
        <f t="shared" si="249"/>
        <v>Ok</v>
      </c>
      <c r="AA1732" s="1">
        <f t="shared" si="244"/>
        <v>2000</v>
      </c>
      <c r="AB1732" s="1" t="str">
        <f t="shared" si="250"/>
        <v>ok</v>
      </c>
      <c r="AC1732" s="1" t="str">
        <f t="shared" si="251"/>
        <v>Late Delivery</v>
      </c>
    </row>
    <row r="1733" spans="1:29" x14ac:dyDescent="0.45">
      <c r="A1733" s="1" t="s">
        <v>2222</v>
      </c>
      <c r="B1733" s="2" cm="1">
        <f t="array" ref="B1733:D1733">DATEVALUE(VLOOKUP(A1733,Raw_Data!A1732:D3732,{2,3,4},0))</f>
        <v>45579</v>
      </c>
      <c r="C1733" s="2">
        <v>45577</v>
      </c>
      <c r="D1733" s="2">
        <v>45579</v>
      </c>
      <c r="E1733" s="1" t="s">
        <v>2559</v>
      </c>
      <c r="F1733" s="1" t="s">
        <v>69</v>
      </c>
      <c r="G1733" s="1" t="s">
        <v>70</v>
      </c>
      <c r="H1733" s="1" t="s">
        <v>128</v>
      </c>
      <c r="I1733" s="1" t="s">
        <v>169</v>
      </c>
      <c r="J1733" s="1">
        <v>1</v>
      </c>
      <c r="K1733" s="1">
        <v>2000</v>
      </c>
      <c r="L1733" s="1">
        <f t="shared" si="245"/>
        <v>2000</v>
      </c>
      <c r="M1733" s="1" t="s">
        <v>29</v>
      </c>
      <c r="N1733" s="1" t="s">
        <v>30</v>
      </c>
      <c r="O1733" s="1" t="s">
        <v>31</v>
      </c>
      <c r="P1733" s="1" t="s">
        <v>85</v>
      </c>
      <c r="Q1733" s="1" t="s">
        <v>45</v>
      </c>
      <c r="R1733" s="1" t="s">
        <v>2620</v>
      </c>
      <c r="S1733" s="1" t="s">
        <v>2620</v>
      </c>
      <c r="T1733" s="1">
        <v>2</v>
      </c>
      <c r="U1733" s="1" t="str">
        <f t="shared" si="243"/>
        <v>Keep</v>
      </c>
      <c r="V1733" s="1" t="str">
        <f t="shared" si="246"/>
        <v>Ok</v>
      </c>
      <c r="W1733" s="1" t="str">
        <f>IF(Raw_Data!K1733=0,"Missing","Valid")</f>
        <v>Valid</v>
      </c>
      <c r="X1733" s="3" t="str">
        <f t="shared" si="247"/>
        <v>Dispatch Error</v>
      </c>
      <c r="Y1733" s="1" t="str">
        <f t="shared" si="248"/>
        <v>Ok</v>
      </c>
      <c r="Z1733" s="1" t="str">
        <f t="shared" si="249"/>
        <v>Ok</v>
      </c>
      <c r="AA1733" s="1">
        <f t="shared" si="244"/>
        <v>2000</v>
      </c>
      <c r="AB1733" s="1" t="str">
        <f t="shared" si="250"/>
        <v>ok</v>
      </c>
      <c r="AC1733" s="1" t="str">
        <f t="shared" si="251"/>
        <v>Not Returned</v>
      </c>
    </row>
    <row r="1734" spans="1:29" x14ac:dyDescent="0.45">
      <c r="A1734" s="1" t="s">
        <v>2223</v>
      </c>
      <c r="B1734" s="2" cm="1">
        <f t="array" ref="B1734:D1734">DATEVALUE(VLOOKUP(A1734,Raw_Data!A1733:D3733,{2,3,4},0))</f>
        <v>45621</v>
      </c>
      <c r="C1734" s="2">
        <v>45624</v>
      </c>
      <c r="D1734" s="2">
        <v>45629</v>
      </c>
      <c r="E1734" s="1" t="s">
        <v>2528</v>
      </c>
      <c r="F1734" s="1" t="s">
        <v>168</v>
      </c>
      <c r="G1734" s="1" t="s">
        <v>41</v>
      </c>
      <c r="H1734" s="1" t="s">
        <v>27</v>
      </c>
      <c r="I1734" s="1" t="s">
        <v>28</v>
      </c>
      <c r="J1734" s="1">
        <v>0</v>
      </c>
      <c r="K1734" s="1">
        <v>0</v>
      </c>
      <c r="L1734" s="1">
        <f t="shared" si="245"/>
        <v>0</v>
      </c>
      <c r="M1734" s="1" t="s">
        <v>56</v>
      </c>
      <c r="N1734" s="1" t="s">
        <v>57</v>
      </c>
      <c r="O1734" s="1" t="s">
        <v>31</v>
      </c>
      <c r="P1734" s="1" t="s">
        <v>58</v>
      </c>
      <c r="Q1734" s="1" t="s">
        <v>45</v>
      </c>
      <c r="R1734" s="1" t="s">
        <v>2620</v>
      </c>
      <c r="S1734" s="1" t="s">
        <v>2620</v>
      </c>
      <c r="T1734" s="1">
        <v>5</v>
      </c>
      <c r="U1734" s="1" t="str">
        <f t="shared" si="243"/>
        <v>Keep</v>
      </c>
      <c r="V1734" s="1" t="str">
        <f t="shared" si="246"/>
        <v>Fix</v>
      </c>
      <c r="W1734" s="1" t="str">
        <f>IF(Raw_Data!K1734=0,"Missing","Valid")</f>
        <v>Missing</v>
      </c>
      <c r="X1734" s="3" t="str">
        <f t="shared" si="247"/>
        <v>OK</v>
      </c>
      <c r="Y1734" s="1" t="str">
        <f t="shared" si="248"/>
        <v>Fix</v>
      </c>
      <c r="Z1734" s="1" t="str">
        <f t="shared" si="249"/>
        <v>Ok</v>
      </c>
      <c r="AA1734" s="1">
        <f t="shared" si="244"/>
        <v>0</v>
      </c>
      <c r="AB1734" s="1" t="str">
        <f t="shared" si="250"/>
        <v>ok</v>
      </c>
      <c r="AC1734" s="1" t="str">
        <f t="shared" si="251"/>
        <v>Not Returned</v>
      </c>
    </row>
    <row r="1735" spans="1:29" x14ac:dyDescent="0.45">
      <c r="A1735" s="1" t="s">
        <v>2224</v>
      </c>
      <c r="B1735" s="2" cm="1">
        <f t="array" ref="B1735:D1735">DATEVALUE(VLOOKUP(A1735,Raw_Data!A1734:D3734,{2,3,4},0))</f>
        <v>45616</v>
      </c>
      <c r="C1735" s="2">
        <v>45618</v>
      </c>
      <c r="D1735" s="2">
        <v>45617</v>
      </c>
      <c r="E1735" s="1" t="s">
        <v>2602</v>
      </c>
      <c r="F1735" s="1" t="s">
        <v>53</v>
      </c>
      <c r="G1735" s="1" t="s">
        <v>54</v>
      </c>
      <c r="H1735" s="1" t="s">
        <v>128</v>
      </c>
      <c r="I1735" s="1" t="s">
        <v>231</v>
      </c>
      <c r="J1735" s="1">
        <v>-1</v>
      </c>
      <c r="K1735" s="1">
        <v>0</v>
      </c>
      <c r="L1735" s="1">
        <f t="shared" si="245"/>
        <v>0</v>
      </c>
      <c r="M1735" s="1" t="s">
        <v>56</v>
      </c>
      <c r="N1735" s="1" t="s">
        <v>93</v>
      </c>
      <c r="O1735" s="1" t="s">
        <v>44</v>
      </c>
      <c r="P1735" s="1" t="s">
        <v>32</v>
      </c>
      <c r="Q1735" s="1" t="s">
        <v>45</v>
      </c>
      <c r="R1735" s="1" t="s">
        <v>2620</v>
      </c>
      <c r="S1735" s="1" t="s">
        <v>2620</v>
      </c>
      <c r="T1735" s="1">
        <v>-1</v>
      </c>
      <c r="U1735" s="1" t="str">
        <f t="shared" si="243"/>
        <v>Keep</v>
      </c>
      <c r="V1735" s="1" t="str">
        <f t="shared" si="246"/>
        <v>Fix</v>
      </c>
      <c r="W1735" s="1" t="str">
        <f>IF(Raw_Data!K1735=0,"Missing","Valid")</f>
        <v>Missing</v>
      </c>
      <c r="X1735" s="3" t="str">
        <f t="shared" si="247"/>
        <v>Delivery Before Dispatch</v>
      </c>
      <c r="Y1735" s="1" t="str">
        <f t="shared" si="248"/>
        <v>Fix</v>
      </c>
      <c r="Z1735" s="1" t="str">
        <f t="shared" si="249"/>
        <v>Ok</v>
      </c>
      <c r="AA1735" s="1">
        <f t="shared" si="244"/>
        <v>0</v>
      </c>
      <c r="AB1735" s="1" t="str">
        <f t="shared" si="250"/>
        <v>ok</v>
      </c>
      <c r="AC1735" s="1" t="str">
        <f t="shared" si="251"/>
        <v>Not Returned</v>
      </c>
    </row>
    <row r="1736" spans="1:29" x14ac:dyDescent="0.45">
      <c r="A1736" s="1" t="s">
        <v>2225</v>
      </c>
      <c r="B1736" s="2" cm="1">
        <f t="array" ref="B1736:D1736">DATEVALUE(VLOOKUP(A1736,Raw_Data!A1735:D3735,{2,3,4},0))</f>
        <v>45421</v>
      </c>
      <c r="C1736" s="2">
        <v>45421</v>
      </c>
      <c r="D1736" s="2">
        <v>45423</v>
      </c>
      <c r="E1736" s="1" t="s">
        <v>2580</v>
      </c>
      <c r="F1736" s="1" t="s">
        <v>53</v>
      </c>
      <c r="G1736" s="1" t="s">
        <v>54</v>
      </c>
      <c r="H1736" s="1" t="s">
        <v>42</v>
      </c>
      <c r="I1736" s="1" t="s">
        <v>122</v>
      </c>
      <c r="J1736" s="1">
        <v>0</v>
      </c>
      <c r="K1736" s="1">
        <v>500</v>
      </c>
      <c r="L1736" s="1">
        <f t="shared" si="245"/>
        <v>0</v>
      </c>
      <c r="M1736" s="1" t="s">
        <v>29</v>
      </c>
      <c r="N1736" s="1" t="s">
        <v>93</v>
      </c>
      <c r="O1736" s="1" t="s">
        <v>31</v>
      </c>
      <c r="P1736" s="1" t="s">
        <v>85</v>
      </c>
      <c r="Q1736" s="1" t="s">
        <v>45</v>
      </c>
      <c r="R1736" s="1" t="s">
        <v>46</v>
      </c>
      <c r="S1736" s="1" t="s">
        <v>47</v>
      </c>
      <c r="T1736" s="1">
        <v>2</v>
      </c>
      <c r="U1736" s="1" t="str">
        <f t="shared" si="243"/>
        <v>Keep</v>
      </c>
      <c r="V1736" s="1" t="str">
        <f t="shared" si="246"/>
        <v>Fix</v>
      </c>
      <c r="W1736" s="1" t="str">
        <f>IF(Raw_Data!K1736=0,"Missing","Valid")</f>
        <v>Valid</v>
      </c>
      <c r="X1736" s="3" t="str">
        <f t="shared" si="247"/>
        <v>OK</v>
      </c>
      <c r="Y1736" s="1" t="str">
        <f t="shared" si="248"/>
        <v>Ok</v>
      </c>
      <c r="Z1736" s="1" t="str">
        <f t="shared" si="249"/>
        <v>Ok</v>
      </c>
      <c r="AA1736" s="1">
        <f t="shared" si="244"/>
        <v>0</v>
      </c>
      <c r="AB1736" s="1" t="str">
        <f t="shared" si="250"/>
        <v>ok</v>
      </c>
      <c r="AC1736" s="1" t="str">
        <f t="shared" si="251"/>
        <v>Late Delivery</v>
      </c>
    </row>
    <row r="1737" spans="1:29" x14ac:dyDescent="0.45">
      <c r="A1737" s="1" t="s">
        <v>2226</v>
      </c>
      <c r="B1737" s="2" cm="1">
        <f t="array" ref="B1737:D1737">DATEVALUE(VLOOKUP(A1737,Raw_Data!A1736:D3736,{2,3,4},0))</f>
        <v>45519</v>
      </c>
      <c r="C1737" s="2">
        <v>45518</v>
      </c>
      <c r="D1737" s="2">
        <v>45525</v>
      </c>
      <c r="E1737" s="1" t="s">
        <v>2537</v>
      </c>
      <c r="F1737" s="1" t="s">
        <v>2609</v>
      </c>
      <c r="G1737" s="1" t="s">
        <v>116</v>
      </c>
      <c r="H1737" s="1" t="s">
        <v>27</v>
      </c>
      <c r="I1737" s="1" t="s">
        <v>28</v>
      </c>
      <c r="J1737" s="1">
        <v>1</v>
      </c>
      <c r="K1737" s="1">
        <v>100</v>
      </c>
      <c r="L1737" s="1">
        <f t="shared" si="245"/>
        <v>100</v>
      </c>
      <c r="M1737" s="1" t="s">
        <v>29</v>
      </c>
      <c r="N1737" s="1" t="s">
        <v>93</v>
      </c>
      <c r="O1737" s="1" t="s">
        <v>79</v>
      </c>
      <c r="P1737" s="1" t="s">
        <v>85</v>
      </c>
      <c r="Q1737" s="1" t="s">
        <v>45</v>
      </c>
      <c r="R1737" s="1" t="s">
        <v>2620</v>
      </c>
      <c r="S1737" s="1" t="s">
        <v>2620</v>
      </c>
      <c r="T1737" s="1">
        <v>7</v>
      </c>
      <c r="U1737" s="1" t="str">
        <f t="shared" si="243"/>
        <v>Keep</v>
      </c>
      <c r="V1737" s="1" t="str">
        <f t="shared" si="246"/>
        <v>Ok</v>
      </c>
      <c r="W1737" s="1" t="str">
        <f>IF(Raw_Data!K1737=0,"Missing","Valid")</f>
        <v>Valid</v>
      </c>
      <c r="X1737" s="3" t="str">
        <f t="shared" si="247"/>
        <v>Dispatch Error</v>
      </c>
      <c r="Y1737" s="1" t="str">
        <f t="shared" si="248"/>
        <v>Ok</v>
      </c>
      <c r="Z1737" s="1" t="str">
        <f t="shared" si="249"/>
        <v>Ok</v>
      </c>
      <c r="AA1737" s="1">
        <f t="shared" si="244"/>
        <v>100</v>
      </c>
      <c r="AB1737" s="1" t="str">
        <f t="shared" si="250"/>
        <v>ok</v>
      </c>
      <c r="AC1737" s="1" t="str">
        <f t="shared" si="251"/>
        <v>Not Returned</v>
      </c>
    </row>
    <row r="1738" spans="1:29" x14ac:dyDescent="0.45">
      <c r="A1738" s="1" t="s">
        <v>2227</v>
      </c>
      <c r="B1738" s="2" cm="1">
        <f t="array" ref="B1738:D1738">DATEVALUE(VLOOKUP(A1738,Raw_Data!A1737:D3737,{2,3,4},0))</f>
        <v>45362</v>
      </c>
      <c r="C1738" s="2">
        <v>45361</v>
      </c>
      <c r="D1738" s="2">
        <v>45365</v>
      </c>
      <c r="E1738" s="1" t="s">
        <v>2532</v>
      </c>
      <c r="F1738" s="1" t="s">
        <v>2606</v>
      </c>
      <c r="G1738" s="1" t="s">
        <v>26</v>
      </c>
      <c r="H1738" s="1" t="s">
        <v>128</v>
      </c>
      <c r="I1738" s="1" t="s">
        <v>169</v>
      </c>
      <c r="J1738" s="1">
        <v>3</v>
      </c>
      <c r="K1738" s="1">
        <v>100</v>
      </c>
      <c r="L1738" s="1">
        <f t="shared" si="245"/>
        <v>300</v>
      </c>
      <c r="M1738" s="1" t="s">
        <v>29</v>
      </c>
      <c r="N1738" s="1" t="s">
        <v>93</v>
      </c>
      <c r="O1738" s="1" t="s">
        <v>31</v>
      </c>
      <c r="P1738" s="1" t="s">
        <v>32</v>
      </c>
      <c r="Q1738" s="1" t="s">
        <v>33</v>
      </c>
      <c r="R1738" s="1" t="s">
        <v>2620</v>
      </c>
      <c r="S1738" s="1" t="s">
        <v>2620</v>
      </c>
      <c r="T1738" s="1">
        <v>4</v>
      </c>
      <c r="U1738" s="1" t="str">
        <f t="shared" si="243"/>
        <v>Keep</v>
      </c>
      <c r="V1738" s="1" t="str">
        <f t="shared" si="246"/>
        <v>Ok</v>
      </c>
      <c r="W1738" s="1" t="str">
        <f>IF(Raw_Data!K1738=0,"Missing","Valid")</f>
        <v>Valid</v>
      </c>
      <c r="X1738" s="3" t="str">
        <f t="shared" si="247"/>
        <v>Dispatch Error</v>
      </c>
      <c r="Y1738" s="1" t="str">
        <f t="shared" si="248"/>
        <v>Ok</v>
      </c>
      <c r="Z1738" s="1" t="str">
        <f t="shared" si="249"/>
        <v>Ok</v>
      </c>
      <c r="AA1738" s="1">
        <f t="shared" si="244"/>
        <v>300</v>
      </c>
      <c r="AB1738" s="1" t="str">
        <f t="shared" si="250"/>
        <v>ok</v>
      </c>
      <c r="AC1738" s="1" t="str">
        <f t="shared" si="251"/>
        <v>Not Returned</v>
      </c>
    </row>
    <row r="1739" spans="1:29" x14ac:dyDescent="0.45">
      <c r="A1739" s="1" t="s">
        <v>2228</v>
      </c>
      <c r="B1739" s="2" cm="1">
        <f t="array" ref="B1739:D1739">DATEVALUE(VLOOKUP(A1739,Raw_Data!A1738:D3738,{2,3,4},0))</f>
        <v>45373</v>
      </c>
      <c r="C1739" s="2">
        <v>45374</v>
      </c>
      <c r="D1739" s="2">
        <v>45374</v>
      </c>
      <c r="E1739" s="1" t="s">
        <v>2585</v>
      </c>
      <c r="F1739" s="1" t="s">
        <v>2607</v>
      </c>
      <c r="G1739" s="1" t="s">
        <v>41</v>
      </c>
      <c r="H1739" s="1" t="s">
        <v>42</v>
      </c>
      <c r="I1739" s="1" t="s">
        <v>122</v>
      </c>
      <c r="J1739" s="1">
        <v>3</v>
      </c>
      <c r="K1739" s="1">
        <v>500</v>
      </c>
      <c r="L1739" s="1">
        <f t="shared" si="245"/>
        <v>1500</v>
      </c>
      <c r="M1739" s="1" t="s">
        <v>63</v>
      </c>
      <c r="N1739" s="1" t="s">
        <v>93</v>
      </c>
      <c r="O1739" s="1" t="s">
        <v>31</v>
      </c>
      <c r="P1739" s="1" t="s">
        <v>58</v>
      </c>
      <c r="Q1739" s="1" t="s">
        <v>45</v>
      </c>
      <c r="R1739" s="1" t="s">
        <v>2620</v>
      </c>
      <c r="S1739" s="1" t="s">
        <v>2620</v>
      </c>
      <c r="T1739" s="1">
        <v>0</v>
      </c>
      <c r="U1739" s="1" t="str">
        <f t="shared" si="243"/>
        <v>Keep</v>
      </c>
      <c r="V1739" s="1" t="str">
        <f t="shared" si="246"/>
        <v>Ok</v>
      </c>
      <c r="W1739" s="1" t="str">
        <f>IF(Raw_Data!K1739=0,"Missing","Valid")</f>
        <v>Valid</v>
      </c>
      <c r="X1739" s="3" t="str">
        <f t="shared" si="247"/>
        <v>OK</v>
      </c>
      <c r="Y1739" s="1" t="str">
        <f t="shared" si="248"/>
        <v>Ok</v>
      </c>
      <c r="Z1739" s="1" t="str">
        <f t="shared" si="249"/>
        <v>Ok</v>
      </c>
      <c r="AA1739" s="1">
        <f t="shared" si="244"/>
        <v>1500</v>
      </c>
      <c r="AB1739" s="1" t="str">
        <f t="shared" si="250"/>
        <v>ok</v>
      </c>
      <c r="AC1739" s="1" t="str">
        <f t="shared" si="251"/>
        <v>Not Returned</v>
      </c>
    </row>
    <row r="1740" spans="1:29" x14ac:dyDescent="0.45">
      <c r="A1740" s="1" t="s">
        <v>2229</v>
      </c>
      <c r="B1740" s="2" cm="1">
        <f t="array" ref="B1740:D1740">DATEVALUE(VLOOKUP(A1740,Raw_Data!A1739:D3739,{2,3,4},0))</f>
        <v>45352</v>
      </c>
      <c r="C1740" s="2">
        <v>45350</v>
      </c>
      <c r="D1740" s="2">
        <v>45352</v>
      </c>
      <c r="E1740" s="1" t="s">
        <v>2554</v>
      </c>
      <c r="F1740" s="1" t="s">
        <v>2609</v>
      </c>
      <c r="G1740" s="1" t="s">
        <v>116</v>
      </c>
      <c r="H1740" s="1" t="s">
        <v>42</v>
      </c>
      <c r="I1740" s="1" t="s">
        <v>122</v>
      </c>
      <c r="J1740" s="1">
        <v>1</v>
      </c>
      <c r="K1740" s="1">
        <v>1000</v>
      </c>
      <c r="L1740" s="1">
        <f t="shared" si="245"/>
        <v>1000</v>
      </c>
      <c r="M1740" s="1" t="s">
        <v>56</v>
      </c>
      <c r="N1740" s="1" t="s">
        <v>93</v>
      </c>
      <c r="O1740" s="1" t="s">
        <v>44</v>
      </c>
      <c r="P1740" s="1" t="s">
        <v>32</v>
      </c>
      <c r="Q1740" s="1" t="s">
        <v>33</v>
      </c>
      <c r="R1740" s="1" t="s">
        <v>2620</v>
      </c>
      <c r="S1740" s="1" t="s">
        <v>2620</v>
      </c>
      <c r="T1740" s="1">
        <v>2</v>
      </c>
      <c r="U1740" s="1" t="str">
        <f t="shared" si="243"/>
        <v>Keep</v>
      </c>
      <c r="V1740" s="1" t="str">
        <f t="shared" si="246"/>
        <v>Ok</v>
      </c>
      <c r="W1740" s="1" t="str">
        <f>IF(Raw_Data!K1740=0,"Missing","Valid")</f>
        <v>Valid</v>
      </c>
      <c r="X1740" s="3" t="str">
        <f t="shared" si="247"/>
        <v>Dispatch Error</v>
      </c>
      <c r="Y1740" s="1" t="str">
        <f t="shared" si="248"/>
        <v>Ok</v>
      </c>
      <c r="Z1740" s="1" t="str">
        <f t="shared" si="249"/>
        <v>Ok</v>
      </c>
      <c r="AA1740" s="1">
        <f t="shared" si="244"/>
        <v>1000</v>
      </c>
      <c r="AB1740" s="1" t="str">
        <f t="shared" si="250"/>
        <v>ok</v>
      </c>
      <c r="AC1740" s="1" t="str">
        <f t="shared" si="251"/>
        <v>Not Returned</v>
      </c>
    </row>
    <row r="1741" spans="1:29" x14ac:dyDescent="0.45">
      <c r="A1741" s="1" t="s">
        <v>2230</v>
      </c>
      <c r="B1741" s="2" cm="1">
        <f t="array" ref="B1741:D1741">DATEVALUE(VLOOKUP(A1741,Raw_Data!A1740:D3740,{2,3,4},0))</f>
        <v>45640</v>
      </c>
      <c r="C1741" s="2">
        <v>45641</v>
      </c>
      <c r="D1741" s="2">
        <v>45642</v>
      </c>
      <c r="E1741" s="1" t="s">
        <v>2601</v>
      </c>
      <c r="F1741" s="1" t="s">
        <v>2608</v>
      </c>
      <c r="G1741" s="1" t="s">
        <v>41</v>
      </c>
      <c r="H1741" s="1" t="s">
        <v>42</v>
      </c>
      <c r="I1741" s="1" t="s">
        <v>78</v>
      </c>
      <c r="J1741" s="1">
        <v>0</v>
      </c>
      <c r="K1741" s="1">
        <v>0</v>
      </c>
      <c r="L1741" s="1">
        <f t="shared" si="245"/>
        <v>0</v>
      </c>
      <c r="M1741" s="1" t="s">
        <v>29</v>
      </c>
      <c r="N1741" s="1" t="s">
        <v>30</v>
      </c>
      <c r="O1741" s="1" t="s">
        <v>31</v>
      </c>
      <c r="P1741" s="1" t="s">
        <v>58</v>
      </c>
      <c r="Q1741" s="1" t="s">
        <v>45</v>
      </c>
      <c r="R1741" s="1" t="s">
        <v>34</v>
      </c>
      <c r="S1741" s="1" t="s">
        <v>2620</v>
      </c>
      <c r="T1741" s="1">
        <v>1</v>
      </c>
      <c r="U1741" s="1" t="str">
        <f t="shared" si="243"/>
        <v>Keep</v>
      </c>
      <c r="V1741" s="1" t="str">
        <f t="shared" si="246"/>
        <v>Fix</v>
      </c>
      <c r="W1741" s="1" t="str">
        <f>IF(Raw_Data!K1741=0,"Missing","Valid")</f>
        <v>Missing</v>
      </c>
      <c r="X1741" s="3" t="str">
        <f t="shared" si="247"/>
        <v>OK</v>
      </c>
      <c r="Y1741" s="1" t="str">
        <f t="shared" si="248"/>
        <v>Fix</v>
      </c>
      <c r="Z1741" s="1" t="str">
        <f t="shared" si="249"/>
        <v>Ok</v>
      </c>
      <c r="AA1741" s="1">
        <f t="shared" si="244"/>
        <v>0</v>
      </c>
      <c r="AB1741" s="1" t="str">
        <f t="shared" si="250"/>
        <v>ok</v>
      </c>
      <c r="AC1741" s="1" t="str">
        <f t="shared" si="251"/>
        <v>Not Returned</v>
      </c>
    </row>
    <row r="1742" spans="1:29" x14ac:dyDescent="0.45">
      <c r="A1742" s="1" t="s">
        <v>2231</v>
      </c>
      <c r="B1742" s="2" cm="1">
        <f t="array" ref="B1742:D1742">DATEVALUE(VLOOKUP(A1742,Raw_Data!A1741:D3741,{2,3,4},0))</f>
        <v>45488</v>
      </c>
      <c r="C1742" s="2">
        <v>45491</v>
      </c>
      <c r="D1742" s="2">
        <v>45496</v>
      </c>
      <c r="E1742" s="1" t="s">
        <v>2573</v>
      </c>
      <c r="F1742" s="1" t="s">
        <v>2608</v>
      </c>
      <c r="G1742" s="1" t="s">
        <v>41</v>
      </c>
      <c r="H1742" s="1" t="s">
        <v>42</v>
      </c>
      <c r="I1742" s="1" t="s">
        <v>43</v>
      </c>
      <c r="J1742" s="1">
        <v>2</v>
      </c>
      <c r="K1742" s="1">
        <v>500</v>
      </c>
      <c r="L1742" s="1">
        <f t="shared" si="245"/>
        <v>1000</v>
      </c>
      <c r="M1742" s="1" t="s">
        <v>56</v>
      </c>
      <c r="N1742" s="1" t="s">
        <v>57</v>
      </c>
      <c r="O1742" s="1" t="s">
        <v>44</v>
      </c>
      <c r="P1742" s="1" t="s">
        <v>58</v>
      </c>
      <c r="Q1742" s="1" t="s">
        <v>45</v>
      </c>
      <c r="R1742" s="1" t="s">
        <v>34</v>
      </c>
      <c r="S1742" s="1" t="s">
        <v>2620</v>
      </c>
      <c r="T1742" s="1">
        <v>5</v>
      </c>
      <c r="U1742" s="1" t="str">
        <f t="shared" si="243"/>
        <v>Keep</v>
      </c>
      <c r="V1742" s="1" t="str">
        <f t="shared" si="246"/>
        <v>Ok</v>
      </c>
      <c r="W1742" s="1" t="str">
        <f>IF(Raw_Data!K1742=0,"Missing","Valid")</f>
        <v>Valid</v>
      </c>
      <c r="X1742" s="3" t="str">
        <f t="shared" si="247"/>
        <v>OK</v>
      </c>
      <c r="Y1742" s="1" t="str">
        <f t="shared" si="248"/>
        <v>Ok</v>
      </c>
      <c r="Z1742" s="1" t="str">
        <f t="shared" si="249"/>
        <v>Ok</v>
      </c>
      <c r="AA1742" s="1">
        <f t="shared" si="244"/>
        <v>1000</v>
      </c>
      <c r="AB1742" s="1" t="str">
        <f t="shared" si="250"/>
        <v>ok</v>
      </c>
      <c r="AC1742" s="1" t="str">
        <f t="shared" si="251"/>
        <v>Not Returned</v>
      </c>
    </row>
    <row r="1743" spans="1:29" x14ac:dyDescent="0.45">
      <c r="A1743" s="1" t="s">
        <v>2232</v>
      </c>
      <c r="B1743" s="2" cm="1">
        <f t="array" ref="B1743:D1743">DATEVALUE(VLOOKUP(A1743,Raw_Data!A1742:D3742,{2,3,4},0))</f>
        <v>45292</v>
      </c>
      <c r="C1743" s="2">
        <v>45294</v>
      </c>
      <c r="D1743" s="2">
        <v>45293</v>
      </c>
      <c r="E1743" s="1" t="s">
        <v>2601</v>
      </c>
      <c r="F1743" s="1" t="s">
        <v>53</v>
      </c>
      <c r="G1743" s="1" t="s">
        <v>54</v>
      </c>
      <c r="H1743" s="1" t="s">
        <v>27</v>
      </c>
      <c r="I1743" s="1" t="s">
        <v>55</v>
      </c>
      <c r="J1743" s="1">
        <v>2</v>
      </c>
      <c r="K1743" s="1">
        <v>1000</v>
      </c>
      <c r="L1743" s="1">
        <f t="shared" si="245"/>
        <v>2000</v>
      </c>
      <c r="M1743" s="1" t="s">
        <v>63</v>
      </c>
      <c r="N1743" s="1" t="s">
        <v>93</v>
      </c>
      <c r="O1743" s="1" t="s">
        <v>44</v>
      </c>
      <c r="P1743" s="1" t="s">
        <v>85</v>
      </c>
      <c r="Q1743" s="1" t="s">
        <v>45</v>
      </c>
      <c r="R1743" s="1" t="s">
        <v>2620</v>
      </c>
      <c r="S1743" s="1" t="s">
        <v>2620</v>
      </c>
      <c r="T1743" s="1">
        <v>-1</v>
      </c>
      <c r="U1743" s="1" t="str">
        <f t="shared" si="243"/>
        <v>Keep</v>
      </c>
      <c r="V1743" s="1" t="str">
        <f t="shared" si="246"/>
        <v>Ok</v>
      </c>
      <c r="W1743" s="1" t="str">
        <f>IF(Raw_Data!K1743=0,"Missing","Valid")</f>
        <v>Valid</v>
      </c>
      <c r="X1743" s="3" t="str">
        <f t="shared" si="247"/>
        <v>Delivery Before Dispatch</v>
      </c>
      <c r="Y1743" s="1" t="str">
        <f t="shared" si="248"/>
        <v>Ok</v>
      </c>
      <c r="Z1743" s="1" t="str">
        <f t="shared" si="249"/>
        <v>Ok</v>
      </c>
      <c r="AA1743" s="1">
        <f t="shared" si="244"/>
        <v>2000</v>
      </c>
      <c r="AB1743" s="1" t="str">
        <f t="shared" si="250"/>
        <v>ok</v>
      </c>
      <c r="AC1743" s="1" t="str">
        <f t="shared" si="251"/>
        <v>Not Returned</v>
      </c>
    </row>
    <row r="1744" spans="1:29" x14ac:dyDescent="0.45">
      <c r="A1744" s="1" t="s">
        <v>2233</v>
      </c>
      <c r="B1744" s="2" cm="1">
        <f t="array" ref="B1744:D1744">DATEVALUE(VLOOKUP(A1744,Raw_Data!A1743:D3743,{2,3,4},0))</f>
        <v>45622</v>
      </c>
      <c r="C1744" s="2">
        <v>45622</v>
      </c>
      <c r="D1744" s="2">
        <v>45628</v>
      </c>
      <c r="E1744" s="1" t="s">
        <v>2602</v>
      </c>
      <c r="F1744" s="1" t="s">
        <v>2607</v>
      </c>
      <c r="G1744" s="1" t="s">
        <v>41</v>
      </c>
      <c r="H1744" s="1" t="s">
        <v>27</v>
      </c>
      <c r="I1744" s="1" t="s">
        <v>28</v>
      </c>
      <c r="J1744" s="1">
        <v>3</v>
      </c>
      <c r="K1744" s="1">
        <v>100</v>
      </c>
      <c r="L1744" s="1">
        <f t="shared" si="245"/>
        <v>300</v>
      </c>
      <c r="M1744" s="1" t="s">
        <v>56</v>
      </c>
      <c r="N1744" s="1" t="s">
        <v>57</v>
      </c>
      <c r="O1744" s="1" t="s">
        <v>31</v>
      </c>
      <c r="P1744" s="1" t="s">
        <v>58</v>
      </c>
      <c r="Q1744" s="1" t="s">
        <v>45</v>
      </c>
      <c r="R1744" s="1" t="s">
        <v>34</v>
      </c>
      <c r="S1744" s="1" t="s">
        <v>2620</v>
      </c>
      <c r="T1744" s="1">
        <v>6</v>
      </c>
      <c r="U1744" s="1" t="str">
        <f t="shared" si="243"/>
        <v>Keep</v>
      </c>
      <c r="V1744" s="1" t="str">
        <f t="shared" si="246"/>
        <v>Ok</v>
      </c>
      <c r="W1744" s="1" t="str">
        <f>IF(Raw_Data!K1744=0,"Missing","Valid")</f>
        <v>Valid</v>
      </c>
      <c r="X1744" s="3" t="str">
        <f t="shared" si="247"/>
        <v>OK</v>
      </c>
      <c r="Y1744" s="1" t="str">
        <f t="shared" si="248"/>
        <v>Ok</v>
      </c>
      <c r="Z1744" s="1" t="str">
        <f t="shared" si="249"/>
        <v>Ok</v>
      </c>
      <c r="AA1744" s="1">
        <f t="shared" si="244"/>
        <v>300</v>
      </c>
      <c r="AB1744" s="1" t="str">
        <f t="shared" si="250"/>
        <v>ok</v>
      </c>
      <c r="AC1744" s="1" t="str">
        <f t="shared" si="251"/>
        <v>Not Returned</v>
      </c>
    </row>
    <row r="1745" spans="1:29" x14ac:dyDescent="0.45">
      <c r="A1745" s="1" t="s">
        <v>2234</v>
      </c>
      <c r="B1745" s="2" cm="1">
        <f t="array" ref="B1745:D1745">DATEVALUE(VLOOKUP(A1745,Raw_Data!A1744:D3744,{2,3,4},0))</f>
        <v>45495</v>
      </c>
      <c r="C1745" s="2">
        <v>45498</v>
      </c>
      <c r="D1745" s="2">
        <v>45502</v>
      </c>
      <c r="E1745" s="1" t="s">
        <v>2546</v>
      </c>
      <c r="F1745" s="1" t="s">
        <v>2609</v>
      </c>
      <c r="G1745" s="1" t="s">
        <v>116</v>
      </c>
      <c r="H1745" s="1" t="s">
        <v>71</v>
      </c>
      <c r="I1745" s="1" t="s">
        <v>117</v>
      </c>
      <c r="J1745" s="1">
        <v>0</v>
      </c>
      <c r="K1745" s="1">
        <v>1000</v>
      </c>
      <c r="L1745" s="1">
        <f t="shared" si="245"/>
        <v>0</v>
      </c>
      <c r="M1745" s="1" t="s">
        <v>29</v>
      </c>
      <c r="N1745" s="1" t="s">
        <v>93</v>
      </c>
      <c r="O1745" s="1" t="s">
        <v>79</v>
      </c>
      <c r="P1745" s="1" t="s">
        <v>32</v>
      </c>
      <c r="Q1745" s="1" t="s">
        <v>33</v>
      </c>
      <c r="R1745" s="1" t="s">
        <v>2620</v>
      </c>
      <c r="S1745" s="1" t="s">
        <v>2620</v>
      </c>
      <c r="T1745" s="1">
        <v>4</v>
      </c>
      <c r="U1745" s="1" t="str">
        <f t="shared" si="243"/>
        <v>Keep</v>
      </c>
      <c r="V1745" s="1" t="str">
        <f t="shared" si="246"/>
        <v>Fix</v>
      </c>
      <c r="W1745" s="1" t="str">
        <f>IF(Raw_Data!K1745=0,"Missing","Valid")</f>
        <v>Valid</v>
      </c>
      <c r="X1745" s="3" t="str">
        <f t="shared" si="247"/>
        <v>OK</v>
      </c>
      <c r="Y1745" s="1" t="str">
        <f t="shared" si="248"/>
        <v>Ok</v>
      </c>
      <c r="Z1745" s="1" t="str">
        <f t="shared" si="249"/>
        <v>Ok</v>
      </c>
      <c r="AA1745" s="1">
        <f t="shared" si="244"/>
        <v>0</v>
      </c>
      <c r="AB1745" s="1" t="str">
        <f t="shared" si="250"/>
        <v>ok</v>
      </c>
      <c r="AC1745" s="1" t="str">
        <f t="shared" si="251"/>
        <v>Not Returned</v>
      </c>
    </row>
    <row r="1746" spans="1:29" x14ac:dyDescent="0.45">
      <c r="A1746" s="1" t="s">
        <v>2235</v>
      </c>
      <c r="B1746" s="2" cm="1">
        <f t="array" ref="B1746:D1746">DATEVALUE(VLOOKUP(A1746,Raw_Data!A1745:D3745,{2,3,4},0))</f>
        <v>45349</v>
      </c>
      <c r="C1746" s="2">
        <v>45347</v>
      </c>
      <c r="D1746" s="2">
        <v>45348</v>
      </c>
      <c r="E1746" s="1" t="s">
        <v>2561</v>
      </c>
      <c r="F1746" s="1" t="s">
        <v>2609</v>
      </c>
      <c r="G1746" s="1" t="s">
        <v>116</v>
      </c>
      <c r="H1746" s="1" t="s">
        <v>42</v>
      </c>
      <c r="I1746" s="1" t="s">
        <v>43</v>
      </c>
      <c r="J1746" s="1">
        <v>-1</v>
      </c>
      <c r="K1746" s="1">
        <v>1000</v>
      </c>
      <c r="L1746" s="1">
        <f t="shared" si="245"/>
        <v>-1000</v>
      </c>
      <c r="M1746" s="1" t="s">
        <v>63</v>
      </c>
      <c r="N1746" s="1" t="s">
        <v>57</v>
      </c>
      <c r="O1746" s="1" t="s">
        <v>64</v>
      </c>
      <c r="P1746" s="1" t="s">
        <v>32</v>
      </c>
      <c r="Q1746" s="1" t="s">
        <v>33</v>
      </c>
      <c r="R1746" s="1" t="s">
        <v>2620</v>
      </c>
      <c r="S1746" s="1" t="s">
        <v>2620</v>
      </c>
      <c r="T1746" s="1">
        <v>1</v>
      </c>
      <c r="U1746" s="1" t="str">
        <f t="shared" si="243"/>
        <v>Keep</v>
      </c>
      <c r="V1746" s="1" t="str">
        <f t="shared" si="246"/>
        <v>Fix</v>
      </c>
      <c r="W1746" s="1" t="str">
        <f>IF(Raw_Data!K1746=0,"Missing","Valid")</f>
        <v>Valid</v>
      </c>
      <c r="X1746" s="3" t="str">
        <f t="shared" si="247"/>
        <v>Dispatch Error</v>
      </c>
      <c r="Y1746" s="1" t="str">
        <f t="shared" si="248"/>
        <v>Ok</v>
      </c>
      <c r="Z1746" s="1" t="str">
        <f t="shared" si="249"/>
        <v>Ok</v>
      </c>
      <c r="AA1746" s="1">
        <f t="shared" si="244"/>
        <v>-1000</v>
      </c>
      <c r="AB1746" s="1" t="str">
        <f t="shared" si="250"/>
        <v>ok</v>
      </c>
      <c r="AC1746" s="1" t="str">
        <f t="shared" si="251"/>
        <v>Wrong</v>
      </c>
    </row>
    <row r="1747" spans="1:29" x14ac:dyDescent="0.45">
      <c r="A1747" s="1" t="s">
        <v>2236</v>
      </c>
      <c r="B1747" s="2" cm="1">
        <f t="array" ref="B1747:D1747">DATEVALUE(VLOOKUP(A1747,Raw_Data!A1746:D3746,{2,3,4},0))</f>
        <v>45315</v>
      </c>
      <c r="C1747" s="2">
        <v>45314</v>
      </c>
      <c r="D1747" s="2">
        <v>45320</v>
      </c>
      <c r="E1747" s="1" t="s">
        <v>2534</v>
      </c>
      <c r="F1747" s="1" t="s">
        <v>168</v>
      </c>
      <c r="G1747" s="1" t="s">
        <v>41</v>
      </c>
      <c r="H1747" s="1" t="s">
        <v>128</v>
      </c>
      <c r="I1747" s="1" t="s">
        <v>129</v>
      </c>
      <c r="J1747" s="1">
        <v>-1</v>
      </c>
      <c r="K1747" s="1">
        <v>500</v>
      </c>
      <c r="L1747" s="1">
        <f t="shared" si="245"/>
        <v>-500</v>
      </c>
      <c r="M1747" s="1" t="s">
        <v>63</v>
      </c>
      <c r="N1747" s="1" t="s">
        <v>57</v>
      </c>
      <c r="O1747" s="1" t="s">
        <v>64</v>
      </c>
      <c r="P1747" s="1" t="s">
        <v>32</v>
      </c>
      <c r="Q1747" s="1" t="s">
        <v>33</v>
      </c>
      <c r="R1747" s="1" t="s">
        <v>34</v>
      </c>
      <c r="S1747" s="1" t="s">
        <v>2620</v>
      </c>
      <c r="T1747" s="1">
        <v>6</v>
      </c>
      <c r="U1747" s="1" t="str">
        <f t="shared" si="243"/>
        <v>Keep</v>
      </c>
      <c r="V1747" s="1" t="str">
        <f t="shared" si="246"/>
        <v>Fix</v>
      </c>
      <c r="W1747" s="1" t="str">
        <f>IF(Raw_Data!K1747=0,"Missing","Valid")</f>
        <v>Valid</v>
      </c>
      <c r="X1747" s="3" t="str">
        <f t="shared" si="247"/>
        <v>Dispatch Error</v>
      </c>
      <c r="Y1747" s="1" t="str">
        <f t="shared" si="248"/>
        <v>Ok</v>
      </c>
      <c r="Z1747" s="1" t="str">
        <f t="shared" si="249"/>
        <v>Ok</v>
      </c>
      <c r="AA1747" s="1">
        <f t="shared" si="244"/>
        <v>-500</v>
      </c>
      <c r="AB1747" s="1" t="str">
        <f t="shared" si="250"/>
        <v>ok</v>
      </c>
      <c r="AC1747" s="1" t="str">
        <f t="shared" si="251"/>
        <v>Not Returned</v>
      </c>
    </row>
    <row r="1748" spans="1:29" x14ac:dyDescent="0.45">
      <c r="A1748" s="1" t="s">
        <v>2237</v>
      </c>
      <c r="B1748" s="2" cm="1">
        <f t="array" ref="B1748:D1748">DATEVALUE(VLOOKUP(A1748,Raw_Data!A1747:D3747,{2,3,4},0))</f>
        <v>45537</v>
      </c>
      <c r="C1748" s="2">
        <v>45537</v>
      </c>
      <c r="D1748" s="2">
        <v>45542</v>
      </c>
      <c r="E1748" s="1" t="s">
        <v>2576</v>
      </c>
      <c r="F1748" s="1" t="s">
        <v>2609</v>
      </c>
      <c r="G1748" s="1" t="s">
        <v>116</v>
      </c>
      <c r="H1748" s="1" t="s">
        <v>27</v>
      </c>
      <c r="I1748" s="1" t="s">
        <v>84</v>
      </c>
      <c r="J1748" s="1">
        <v>-1</v>
      </c>
      <c r="K1748" s="1">
        <v>1000</v>
      </c>
      <c r="L1748" s="1">
        <f t="shared" si="245"/>
        <v>-1000</v>
      </c>
      <c r="M1748" s="1" t="s">
        <v>2619</v>
      </c>
      <c r="N1748" s="1" t="s">
        <v>57</v>
      </c>
      <c r="O1748" s="1" t="s">
        <v>31</v>
      </c>
      <c r="P1748" s="1" t="s">
        <v>58</v>
      </c>
      <c r="Q1748" s="1" t="s">
        <v>45</v>
      </c>
      <c r="R1748" s="1" t="s">
        <v>46</v>
      </c>
      <c r="S1748" s="1" t="s">
        <v>47</v>
      </c>
      <c r="T1748" s="1">
        <v>5</v>
      </c>
      <c r="U1748" s="1" t="str">
        <f t="shared" si="243"/>
        <v>Keep</v>
      </c>
      <c r="V1748" s="1" t="str">
        <f t="shared" si="246"/>
        <v>Fix</v>
      </c>
      <c r="W1748" s="1" t="str">
        <f>IF(Raw_Data!K1748=0,"Missing","Valid")</f>
        <v>Valid</v>
      </c>
      <c r="X1748" s="3" t="str">
        <f t="shared" si="247"/>
        <v>OK</v>
      </c>
      <c r="Y1748" s="1" t="str">
        <f t="shared" si="248"/>
        <v>Ok</v>
      </c>
      <c r="Z1748" s="1" t="str">
        <f t="shared" si="249"/>
        <v>Ok</v>
      </c>
      <c r="AA1748" s="1">
        <f t="shared" si="244"/>
        <v>-1000</v>
      </c>
      <c r="AB1748" s="1" t="str">
        <f t="shared" si="250"/>
        <v>ok</v>
      </c>
      <c r="AC1748" s="1" t="str">
        <f t="shared" si="251"/>
        <v>Late Delivery</v>
      </c>
    </row>
    <row r="1749" spans="1:29" x14ac:dyDescent="0.45">
      <c r="A1749" s="1" t="s">
        <v>2238</v>
      </c>
      <c r="B1749" s="2" cm="1">
        <f t="array" ref="B1749:D1749">DATEVALUE(VLOOKUP(A1749,Raw_Data!A1748:D3748,{2,3,4},0))</f>
        <v>45537</v>
      </c>
      <c r="C1749" s="2">
        <v>45537</v>
      </c>
      <c r="D1749" s="2">
        <v>45541</v>
      </c>
      <c r="E1749" s="1" t="s">
        <v>2598</v>
      </c>
      <c r="F1749" s="1" t="s">
        <v>69</v>
      </c>
      <c r="G1749" s="1" t="s">
        <v>70</v>
      </c>
      <c r="H1749" s="1" t="s">
        <v>128</v>
      </c>
      <c r="I1749" s="1" t="s">
        <v>129</v>
      </c>
      <c r="J1749" s="1">
        <v>2</v>
      </c>
      <c r="K1749" s="1">
        <v>100</v>
      </c>
      <c r="L1749" s="1">
        <f t="shared" si="245"/>
        <v>200</v>
      </c>
      <c r="M1749" s="1" t="s">
        <v>2619</v>
      </c>
      <c r="N1749" s="1" t="s">
        <v>30</v>
      </c>
      <c r="O1749" s="1" t="s">
        <v>44</v>
      </c>
      <c r="P1749" s="1" t="s">
        <v>32</v>
      </c>
      <c r="Q1749" s="1" t="s">
        <v>45</v>
      </c>
      <c r="R1749" s="1" t="s">
        <v>2620</v>
      </c>
      <c r="S1749" s="1" t="s">
        <v>2620</v>
      </c>
      <c r="T1749" s="1">
        <v>4</v>
      </c>
      <c r="U1749" s="1" t="str">
        <f t="shared" si="243"/>
        <v>Keep</v>
      </c>
      <c r="V1749" s="1" t="str">
        <f t="shared" si="246"/>
        <v>Ok</v>
      </c>
      <c r="W1749" s="1" t="str">
        <f>IF(Raw_Data!K1749=0,"Missing","Valid")</f>
        <v>Valid</v>
      </c>
      <c r="X1749" s="3" t="str">
        <f t="shared" si="247"/>
        <v>OK</v>
      </c>
      <c r="Y1749" s="1" t="str">
        <f t="shared" si="248"/>
        <v>Ok</v>
      </c>
      <c r="Z1749" s="1" t="str">
        <f t="shared" si="249"/>
        <v>Ok</v>
      </c>
      <c r="AA1749" s="1">
        <f t="shared" si="244"/>
        <v>200</v>
      </c>
      <c r="AB1749" s="1" t="str">
        <f t="shared" si="250"/>
        <v>ok</v>
      </c>
      <c r="AC1749" s="1" t="str">
        <f t="shared" si="251"/>
        <v>Not Returned</v>
      </c>
    </row>
    <row r="1750" spans="1:29" x14ac:dyDescent="0.45">
      <c r="A1750" s="1" t="s">
        <v>2239</v>
      </c>
      <c r="B1750" s="2" cm="1">
        <f t="array" ref="B1750:D1750">DATEVALUE(VLOOKUP(A1750,Raw_Data!A1749:D3749,{2,3,4},0))</f>
        <v>45474</v>
      </c>
      <c r="C1750" s="2">
        <v>45472</v>
      </c>
      <c r="D1750" s="2">
        <v>45479</v>
      </c>
      <c r="E1750" s="1" t="s">
        <v>2594</v>
      </c>
      <c r="F1750" s="1" t="s">
        <v>2607</v>
      </c>
      <c r="G1750" s="1" t="s">
        <v>41</v>
      </c>
      <c r="H1750" s="1" t="s">
        <v>128</v>
      </c>
      <c r="I1750" s="1" t="s">
        <v>231</v>
      </c>
      <c r="J1750" s="1">
        <v>2</v>
      </c>
      <c r="K1750" s="1">
        <v>2000</v>
      </c>
      <c r="L1750" s="1">
        <f t="shared" si="245"/>
        <v>4000</v>
      </c>
      <c r="M1750" s="1" t="s">
        <v>2619</v>
      </c>
      <c r="N1750" s="1" t="s">
        <v>30</v>
      </c>
      <c r="O1750" s="1" t="s">
        <v>64</v>
      </c>
      <c r="P1750" s="1" t="s">
        <v>32</v>
      </c>
      <c r="Q1750" s="1" t="s">
        <v>45</v>
      </c>
      <c r="R1750" s="1" t="s">
        <v>34</v>
      </c>
      <c r="S1750" s="1" t="s">
        <v>2620</v>
      </c>
      <c r="T1750" s="1">
        <v>7</v>
      </c>
      <c r="U1750" s="1" t="str">
        <f t="shared" si="243"/>
        <v>Keep</v>
      </c>
      <c r="V1750" s="1" t="str">
        <f t="shared" si="246"/>
        <v>Ok</v>
      </c>
      <c r="W1750" s="1" t="str">
        <f>IF(Raw_Data!K1750=0,"Missing","Valid")</f>
        <v>Valid</v>
      </c>
      <c r="X1750" s="3" t="str">
        <f t="shared" si="247"/>
        <v>Dispatch Error</v>
      </c>
      <c r="Y1750" s="1" t="str">
        <f t="shared" si="248"/>
        <v>Ok</v>
      </c>
      <c r="Z1750" s="1" t="str">
        <f t="shared" si="249"/>
        <v>Ok</v>
      </c>
      <c r="AA1750" s="1">
        <f t="shared" si="244"/>
        <v>4000</v>
      </c>
      <c r="AB1750" s="1" t="str">
        <f t="shared" si="250"/>
        <v>ok</v>
      </c>
      <c r="AC1750" s="1" t="str">
        <f t="shared" si="251"/>
        <v>Not Returned</v>
      </c>
    </row>
    <row r="1751" spans="1:29" x14ac:dyDescent="0.45">
      <c r="A1751" s="1" t="s">
        <v>2240</v>
      </c>
      <c r="B1751" s="2" cm="1">
        <f t="array" ref="B1751:D1751">DATEVALUE(VLOOKUP(A1751,Raw_Data!A1750:D3750,{2,3,4},0))</f>
        <v>45292</v>
      </c>
      <c r="C1751" s="2">
        <v>45294</v>
      </c>
      <c r="D1751" s="2">
        <v>45299</v>
      </c>
      <c r="E1751" s="1" t="s">
        <v>2596</v>
      </c>
      <c r="F1751" s="1" t="s">
        <v>2607</v>
      </c>
      <c r="G1751" s="1" t="s">
        <v>41</v>
      </c>
      <c r="H1751" s="1" t="s">
        <v>42</v>
      </c>
      <c r="I1751" s="1" t="s">
        <v>43</v>
      </c>
      <c r="J1751" s="1">
        <v>1</v>
      </c>
      <c r="K1751" s="1">
        <v>500</v>
      </c>
      <c r="L1751" s="1">
        <f t="shared" si="245"/>
        <v>500</v>
      </c>
      <c r="M1751" s="1" t="s">
        <v>56</v>
      </c>
      <c r="N1751" s="1" t="s">
        <v>57</v>
      </c>
      <c r="O1751" s="1" t="s">
        <v>31</v>
      </c>
      <c r="P1751" s="1" t="s">
        <v>58</v>
      </c>
      <c r="Q1751" s="1" t="s">
        <v>33</v>
      </c>
      <c r="R1751" s="1" t="s">
        <v>34</v>
      </c>
      <c r="S1751" s="1" t="s">
        <v>2620</v>
      </c>
      <c r="T1751" s="1">
        <v>5</v>
      </c>
      <c r="U1751" s="1" t="str">
        <f t="shared" si="243"/>
        <v>Keep</v>
      </c>
      <c r="V1751" s="1" t="str">
        <f t="shared" si="246"/>
        <v>Ok</v>
      </c>
      <c r="W1751" s="1" t="str">
        <f>IF(Raw_Data!K1751=0,"Missing","Valid")</f>
        <v>Valid</v>
      </c>
      <c r="X1751" s="3" t="str">
        <f t="shared" si="247"/>
        <v>OK</v>
      </c>
      <c r="Y1751" s="1" t="str">
        <f t="shared" si="248"/>
        <v>Ok</v>
      </c>
      <c r="Z1751" s="1" t="str">
        <f t="shared" si="249"/>
        <v>Ok</v>
      </c>
      <c r="AA1751" s="1">
        <f t="shared" si="244"/>
        <v>500</v>
      </c>
      <c r="AB1751" s="1" t="str">
        <f t="shared" si="250"/>
        <v>ok</v>
      </c>
      <c r="AC1751" s="1" t="str">
        <f t="shared" si="251"/>
        <v>Not Returned</v>
      </c>
    </row>
    <row r="1752" spans="1:29" x14ac:dyDescent="0.45">
      <c r="A1752" s="1" t="s">
        <v>2241</v>
      </c>
      <c r="B1752" s="2" cm="1">
        <f t="array" ref="B1752:D1752">DATEVALUE(VLOOKUP(A1752,Raw_Data!A1751:D3751,{2,3,4},0))</f>
        <v>45529</v>
      </c>
      <c r="C1752" s="2">
        <v>45529</v>
      </c>
      <c r="D1752" s="2">
        <v>45530</v>
      </c>
      <c r="E1752" s="1" t="s">
        <v>2581</v>
      </c>
      <c r="F1752" s="1" t="s">
        <v>69</v>
      </c>
      <c r="G1752" s="1" t="s">
        <v>70</v>
      </c>
      <c r="H1752" s="1" t="s">
        <v>42</v>
      </c>
      <c r="I1752" s="1" t="s">
        <v>43</v>
      </c>
      <c r="J1752" s="1">
        <v>2</v>
      </c>
      <c r="K1752" s="1">
        <v>500</v>
      </c>
      <c r="L1752" s="1">
        <f t="shared" si="245"/>
        <v>1000</v>
      </c>
      <c r="M1752" s="1" t="s">
        <v>63</v>
      </c>
      <c r="N1752" s="1" t="s">
        <v>93</v>
      </c>
      <c r="O1752" s="1" t="s">
        <v>64</v>
      </c>
      <c r="P1752" s="1" t="s">
        <v>85</v>
      </c>
      <c r="Q1752" s="1" t="s">
        <v>45</v>
      </c>
      <c r="R1752" s="1" t="s">
        <v>34</v>
      </c>
      <c r="S1752" s="1" t="s">
        <v>2620</v>
      </c>
      <c r="T1752" s="1">
        <v>1</v>
      </c>
      <c r="U1752" s="1" t="str">
        <f t="shared" si="243"/>
        <v>Keep</v>
      </c>
      <c r="V1752" s="1" t="str">
        <f t="shared" si="246"/>
        <v>Ok</v>
      </c>
      <c r="W1752" s="1" t="str">
        <f>IF(Raw_Data!K1752=0,"Missing","Valid")</f>
        <v>Valid</v>
      </c>
      <c r="X1752" s="3" t="str">
        <f t="shared" si="247"/>
        <v>OK</v>
      </c>
      <c r="Y1752" s="1" t="str">
        <f t="shared" si="248"/>
        <v>Ok</v>
      </c>
      <c r="Z1752" s="1" t="str">
        <f t="shared" si="249"/>
        <v>Ok</v>
      </c>
      <c r="AA1752" s="1">
        <f t="shared" si="244"/>
        <v>1000</v>
      </c>
      <c r="AB1752" s="1" t="str">
        <f t="shared" si="250"/>
        <v>ok</v>
      </c>
      <c r="AC1752" s="1" t="str">
        <f t="shared" si="251"/>
        <v>Not Returned</v>
      </c>
    </row>
    <row r="1753" spans="1:29" x14ac:dyDescent="0.45">
      <c r="A1753" s="1" t="s">
        <v>2242</v>
      </c>
      <c r="B1753" s="2" cm="1">
        <f t="array" ref="B1753:D1753">DATEVALUE(VLOOKUP(A1753,Raw_Data!A1752:D3752,{2,3,4},0))</f>
        <v>45572</v>
      </c>
      <c r="C1753" s="2">
        <v>45573</v>
      </c>
      <c r="D1753" s="2">
        <v>45574</v>
      </c>
      <c r="E1753" s="1" t="s">
        <v>2596</v>
      </c>
      <c r="F1753" s="1" t="s">
        <v>53</v>
      </c>
      <c r="G1753" s="1" t="s">
        <v>54</v>
      </c>
      <c r="H1753" s="1" t="s">
        <v>71</v>
      </c>
      <c r="I1753" s="1" t="s">
        <v>117</v>
      </c>
      <c r="J1753" s="1">
        <v>1</v>
      </c>
      <c r="K1753" s="1">
        <v>1000</v>
      </c>
      <c r="L1753" s="1">
        <f t="shared" si="245"/>
        <v>1000</v>
      </c>
      <c r="M1753" s="1" t="s">
        <v>29</v>
      </c>
      <c r="N1753" s="1" t="s">
        <v>57</v>
      </c>
      <c r="O1753" s="1" t="s">
        <v>31</v>
      </c>
      <c r="P1753" s="1" t="s">
        <v>32</v>
      </c>
      <c r="Q1753" s="1" t="s">
        <v>33</v>
      </c>
      <c r="R1753" s="1" t="s">
        <v>46</v>
      </c>
      <c r="S1753" s="1" t="s">
        <v>254</v>
      </c>
      <c r="T1753" s="1">
        <v>1</v>
      </c>
      <c r="U1753" s="1" t="str">
        <f t="shared" si="243"/>
        <v>Keep</v>
      </c>
      <c r="V1753" s="1" t="str">
        <f t="shared" si="246"/>
        <v>Ok</v>
      </c>
      <c r="W1753" s="1" t="str">
        <f>IF(Raw_Data!K1753=0,"Missing","Valid")</f>
        <v>Valid</v>
      </c>
      <c r="X1753" s="3" t="str">
        <f t="shared" si="247"/>
        <v>OK</v>
      </c>
      <c r="Y1753" s="1" t="str">
        <f t="shared" si="248"/>
        <v>Ok</v>
      </c>
      <c r="Z1753" s="1" t="str">
        <f t="shared" si="249"/>
        <v>Ok</v>
      </c>
      <c r="AA1753" s="1">
        <f t="shared" si="244"/>
        <v>1000</v>
      </c>
      <c r="AB1753" s="1" t="str">
        <f t="shared" si="250"/>
        <v>ok</v>
      </c>
      <c r="AC1753" s="1" t="str">
        <f t="shared" si="251"/>
        <v>Damaged</v>
      </c>
    </row>
    <row r="1754" spans="1:29" x14ac:dyDescent="0.45">
      <c r="A1754" s="1" t="s">
        <v>2243</v>
      </c>
      <c r="B1754" s="2" cm="1">
        <f t="array" ref="B1754:D1754">DATEVALUE(VLOOKUP(A1754,Raw_Data!A1753:D3753,{2,3,4},0))</f>
        <v>45388</v>
      </c>
      <c r="C1754" s="2">
        <v>45390</v>
      </c>
      <c r="D1754" s="2">
        <v>45395</v>
      </c>
      <c r="E1754" s="1" t="s">
        <v>2590</v>
      </c>
      <c r="F1754" s="1" t="s">
        <v>69</v>
      </c>
      <c r="G1754" s="1" t="s">
        <v>70</v>
      </c>
      <c r="H1754" s="1" t="s">
        <v>71</v>
      </c>
      <c r="I1754" s="1" t="s">
        <v>92</v>
      </c>
      <c r="J1754" s="1">
        <v>0</v>
      </c>
      <c r="K1754" s="1">
        <v>2000</v>
      </c>
      <c r="L1754" s="1">
        <f t="shared" si="245"/>
        <v>0</v>
      </c>
      <c r="M1754" s="1" t="s">
        <v>63</v>
      </c>
      <c r="N1754" s="1" t="s">
        <v>30</v>
      </c>
      <c r="O1754" s="1" t="s">
        <v>31</v>
      </c>
      <c r="P1754" s="1" t="s">
        <v>32</v>
      </c>
      <c r="Q1754" s="1" t="s">
        <v>45</v>
      </c>
      <c r="R1754" s="1" t="s">
        <v>2620</v>
      </c>
      <c r="S1754" s="1" t="s">
        <v>2620</v>
      </c>
      <c r="T1754" s="1">
        <v>5</v>
      </c>
      <c r="U1754" s="1" t="str">
        <f t="shared" si="243"/>
        <v>Keep</v>
      </c>
      <c r="V1754" s="1" t="str">
        <f t="shared" si="246"/>
        <v>Fix</v>
      </c>
      <c r="W1754" s="1" t="str">
        <f>IF(Raw_Data!K1754=0,"Missing","Valid")</f>
        <v>Valid</v>
      </c>
      <c r="X1754" s="3" t="str">
        <f t="shared" si="247"/>
        <v>OK</v>
      </c>
      <c r="Y1754" s="1" t="str">
        <f t="shared" si="248"/>
        <v>Ok</v>
      </c>
      <c r="Z1754" s="1" t="str">
        <f t="shared" si="249"/>
        <v>Ok</v>
      </c>
      <c r="AA1754" s="1">
        <f t="shared" si="244"/>
        <v>0</v>
      </c>
      <c r="AB1754" s="1" t="str">
        <f t="shared" si="250"/>
        <v>ok</v>
      </c>
      <c r="AC1754" s="1" t="str">
        <f t="shared" si="251"/>
        <v>Not Returned</v>
      </c>
    </row>
    <row r="1755" spans="1:29" x14ac:dyDescent="0.45">
      <c r="A1755" s="1" t="s">
        <v>2244</v>
      </c>
      <c r="B1755" s="2" cm="1">
        <f t="array" ref="B1755:D1755">DATEVALUE(VLOOKUP(A1755,Raw_Data!A1754:D3754,{2,3,4},0))</f>
        <v>45553</v>
      </c>
      <c r="C1755" s="2">
        <v>45552</v>
      </c>
      <c r="D1755" s="2">
        <v>45556</v>
      </c>
      <c r="E1755" s="1" t="s">
        <v>2585</v>
      </c>
      <c r="F1755" s="1" t="s">
        <v>147</v>
      </c>
      <c r="G1755" s="1" t="s">
        <v>147</v>
      </c>
      <c r="H1755" s="1" t="s">
        <v>71</v>
      </c>
      <c r="I1755" s="1" t="s">
        <v>117</v>
      </c>
      <c r="J1755" s="1">
        <v>-1</v>
      </c>
      <c r="K1755" s="1">
        <v>2000</v>
      </c>
      <c r="L1755" s="1">
        <f t="shared" si="245"/>
        <v>-2000</v>
      </c>
      <c r="M1755" s="1" t="s">
        <v>63</v>
      </c>
      <c r="N1755" s="1" t="s">
        <v>57</v>
      </c>
      <c r="O1755" s="1" t="s">
        <v>31</v>
      </c>
      <c r="P1755" s="1" t="s">
        <v>58</v>
      </c>
      <c r="Q1755" s="1" t="s">
        <v>33</v>
      </c>
      <c r="R1755" s="1" t="s">
        <v>46</v>
      </c>
      <c r="S1755" s="1" t="s">
        <v>2621</v>
      </c>
      <c r="T1755" s="1">
        <v>4</v>
      </c>
      <c r="U1755" s="1" t="str">
        <f t="shared" si="243"/>
        <v>Keep</v>
      </c>
      <c r="V1755" s="1" t="str">
        <f t="shared" si="246"/>
        <v>Fix</v>
      </c>
      <c r="W1755" s="1" t="str">
        <f>IF(Raw_Data!K1755=0,"Missing","Valid")</f>
        <v>Valid</v>
      </c>
      <c r="X1755" s="3" t="str">
        <f t="shared" si="247"/>
        <v>Dispatch Error</v>
      </c>
      <c r="Y1755" s="1" t="str">
        <f t="shared" si="248"/>
        <v>Ok</v>
      </c>
      <c r="Z1755" s="1" t="str">
        <f t="shared" si="249"/>
        <v>Ok</v>
      </c>
      <c r="AA1755" s="1">
        <f t="shared" si="244"/>
        <v>-2000</v>
      </c>
      <c r="AB1755" s="1" t="str">
        <f t="shared" si="250"/>
        <v>ok</v>
      </c>
      <c r="AC1755" s="1" t="str">
        <f t="shared" si="251"/>
        <v>Unknwon</v>
      </c>
    </row>
    <row r="1756" spans="1:29" x14ac:dyDescent="0.45">
      <c r="A1756" s="1" t="s">
        <v>2245</v>
      </c>
      <c r="B1756" s="2" cm="1">
        <f t="array" ref="B1756:D1756">DATEVALUE(VLOOKUP(A1756,Raw_Data!A1755:D3755,{2,3,4},0))</f>
        <v>45551</v>
      </c>
      <c r="C1756" s="2">
        <v>45554</v>
      </c>
      <c r="D1756" s="2">
        <v>45556</v>
      </c>
      <c r="E1756" s="1" t="s">
        <v>2579</v>
      </c>
      <c r="F1756" s="1" t="s">
        <v>2608</v>
      </c>
      <c r="G1756" s="1" t="s">
        <v>41</v>
      </c>
      <c r="H1756" s="1" t="s">
        <v>42</v>
      </c>
      <c r="I1756" s="1" t="s">
        <v>78</v>
      </c>
      <c r="J1756" s="1">
        <v>1</v>
      </c>
      <c r="K1756" s="1">
        <v>100</v>
      </c>
      <c r="L1756" s="1">
        <f t="shared" si="245"/>
        <v>100</v>
      </c>
      <c r="M1756" s="1" t="s">
        <v>56</v>
      </c>
      <c r="N1756" s="1" t="s">
        <v>57</v>
      </c>
      <c r="O1756" s="1" t="s">
        <v>64</v>
      </c>
      <c r="P1756" s="1" t="s">
        <v>58</v>
      </c>
      <c r="Q1756" s="1" t="s">
        <v>33</v>
      </c>
      <c r="R1756" s="1" t="s">
        <v>34</v>
      </c>
      <c r="S1756" s="1" t="s">
        <v>2620</v>
      </c>
      <c r="T1756" s="1">
        <v>2</v>
      </c>
      <c r="U1756" s="1" t="str">
        <f t="shared" si="243"/>
        <v>Keep</v>
      </c>
      <c r="V1756" s="1" t="str">
        <f t="shared" si="246"/>
        <v>Ok</v>
      </c>
      <c r="W1756" s="1" t="str">
        <f>IF(Raw_Data!K1756=0,"Missing","Valid")</f>
        <v>Valid</v>
      </c>
      <c r="X1756" s="3" t="str">
        <f t="shared" si="247"/>
        <v>OK</v>
      </c>
      <c r="Y1756" s="1" t="str">
        <f t="shared" si="248"/>
        <v>Ok</v>
      </c>
      <c r="Z1756" s="1" t="str">
        <f t="shared" si="249"/>
        <v>Ok</v>
      </c>
      <c r="AA1756" s="1">
        <f t="shared" si="244"/>
        <v>100</v>
      </c>
      <c r="AB1756" s="1" t="str">
        <f t="shared" si="250"/>
        <v>ok</v>
      </c>
      <c r="AC1756" s="1" t="str">
        <f t="shared" si="251"/>
        <v>Not Returned</v>
      </c>
    </row>
    <row r="1757" spans="1:29" x14ac:dyDescent="0.45">
      <c r="A1757" s="1" t="s">
        <v>2246</v>
      </c>
      <c r="B1757" s="2" cm="1">
        <f t="array" ref="B1757:D1757">DATEVALUE(VLOOKUP(A1757,Raw_Data!A1756:D3756,{2,3,4},0))</f>
        <v>45587</v>
      </c>
      <c r="C1757" s="2">
        <v>45589</v>
      </c>
      <c r="D1757" s="2">
        <v>45590</v>
      </c>
      <c r="E1757" s="1" t="s">
        <v>2600</v>
      </c>
      <c r="F1757" s="1" t="s">
        <v>2607</v>
      </c>
      <c r="G1757" s="1" t="s">
        <v>41</v>
      </c>
      <c r="H1757" s="1" t="s">
        <v>128</v>
      </c>
      <c r="I1757" s="1" t="s">
        <v>129</v>
      </c>
      <c r="J1757" s="1">
        <v>3</v>
      </c>
      <c r="K1757" s="1">
        <v>0</v>
      </c>
      <c r="L1757" s="1">
        <f t="shared" si="245"/>
        <v>0</v>
      </c>
      <c r="M1757" s="1" t="s">
        <v>29</v>
      </c>
      <c r="N1757" s="1" t="s">
        <v>93</v>
      </c>
      <c r="O1757" s="1" t="s">
        <v>44</v>
      </c>
      <c r="P1757" s="1" t="s">
        <v>85</v>
      </c>
      <c r="Q1757" s="1" t="s">
        <v>45</v>
      </c>
      <c r="R1757" s="1" t="s">
        <v>34</v>
      </c>
      <c r="S1757" s="1" t="s">
        <v>2620</v>
      </c>
      <c r="T1757" s="1">
        <v>1</v>
      </c>
      <c r="U1757" s="1" t="str">
        <f t="shared" si="243"/>
        <v>Keep</v>
      </c>
      <c r="V1757" s="1" t="str">
        <f t="shared" si="246"/>
        <v>Ok</v>
      </c>
      <c r="W1757" s="1" t="str">
        <f>IF(Raw_Data!K1757=0,"Missing","Valid")</f>
        <v>Missing</v>
      </c>
      <c r="X1757" s="3" t="str">
        <f t="shared" si="247"/>
        <v>OK</v>
      </c>
      <c r="Y1757" s="1" t="str">
        <f t="shared" si="248"/>
        <v>Fix</v>
      </c>
      <c r="Z1757" s="1" t="str">
        <f t="shared" si="249"/>
        <v>Ok</v>
      </c>
      <c r="AA1757" s="1">
        <f t="shared" si="244"/>
        <v>0</v>
      </c>
      <c r="AB1757" s="1" t="str">
        <f t="shared" si="250"/>
        <v>ok</v>
      </c>
      <c r="AC1757" s="1" t="str">
        <f t="shared" si="251"/>
        <v>Not Returned</v>
      </c>
    </row>
    <row r="1758" spans="1:29" x14ac:dyDescent="0.45">
      <c r="A1758" s="1" t="s">
        <v>2247</v>
      </c>
      <c r="B1758" s="2" cm="1">
        <f t="array" ref="B1758:D1758">DATEVALUE(VLOOKUP(A1758,Raw_Data!A1757:D3757,{2,3,4},0))</f>
        <v>45454</v>
      </c>
      <c r="C1758" s="2">
        <v>45455</v>
      </c>
      <c r="D1758" s="2">
        <v>45457</v>
      </c>
      <c r="E1758" s="1" t="s">
        <v>2594</v>
      </c>
      <c r="F1758" s="1" t="s">
        <v>2608</v>
      </c>
      <c r="G1758" s="1" t="s">
        <v>41</v>
      </c>
      <c r="H1758" s="1" t="s">
        <v>42</v>
      </c>
      <c r="I1758" s="1" t="s">
        <v>43</v>
      </c>
      <c r="J1758" s="1">
        <v>-1</v>
      </c>
      <c r="K1758" s="1">
        <v>2000</v>
      </c>
      <c r="L1758" s="1">
        <f t="shared" si="245"/>
        <v>-2000</v>
      </c>
      <c r="M1758" s="1" t="s">
        <v>63</v>
      </c>
      <c r="N1758" s="1" t="s">
        <v>57</v>
      </c>
      <c r="O1758" s="1" t="s">
        <v>44</v>
      </c>
      <c r="P1758" s="1" t="s">
        <v>58</v>
      </c>
      <c r="Q1758" s="1" t="s">
        <v>45</v>
      </c>
      <c r="R1758" s="1" t="s">
        <v>2620</v>
      </c>
      <c r="S1758" s="1" t="s">
        <v>2620</v>
      </c>
      <c r="T1758" s="1">
        <v>2</v>
      </c>
      <c r="U1758" s="1" t="str">
        <f t="shared" si="243"/>
        <v>Keep</v>
      </c>
      <c r="V1758" s="1" t="str">
        <f t="shared" si="246"/>
        <v>Fix</v>
      </c>
      <c r="W1758" s="1" t="str">
        <f>IF(Raw_Data!K1758=0,"Missing","Valid")</f>
        <v>Valid</v>
      </c>
      <c r="X1758" s="3" t="str">
        <f t="shared" si="247"/>
        <v>OK</v>
      </c>
      <c r="Y1758" s="1" t="str">
        <f t="shared" si="248"/>
        <v>Ok</v>
      </c>
      <c r="Z1758" s="1" t="str">
        <f t="shared" si="249"/>
        <v>Ok</v>
      </c>
      <c r="AA1758" s="1">
        <f t="shared" si="244"/>
        <v>-2000</v>
      </c>
      <c r="AB1758" s="1" t="str">
        <f t="shared" si="250"/>
        <v>ok</v>
      </c>
      <c r="AC1758" s="1" t="str">
        <f t="shared" si="251"/>
        <v>Wrong</v>
      </c>
    </row>
    <row r="1759" spans="1:29" x14ac:dyDescent="0.45">
      <c r="A1759" s="1" t="s">
        <v>2248</v>
      </c>
      <c r="B1759" s="2" cm="1">
        <f t="array" ref="B1759:D1759">DATEVALUE(VLOOKUP(A1759,Raw_Data!A1758:D3758,{2,3,4},0))</f>
        <v>45332</v>
      </c>
      <c r="C1759" s="2">
        <v>45332</v>
      </c>
      <c r="D1759" s="2">
        <v>45339</v>
      </c>
      <c r="E1759" s="1" t="s">
        <v>2562</v>
      </c>
      <c r="F1759" s="1" t="s">
        <v>2606</v>
      </c>
      <c r="G1759" s="1" t="s">
        <v>26</v>
      </c>
      <c r="H1759" s="1" t="s">
        <v>27</v>
      </c>
      <c r="I1759" s="1" t="s">
        <v>55</v>
      </c>
      <c r="J1759" s="1">
        <v>1</v>
      </c>
      <c r="K1759" s="1">
        <v>500</v>
      </c>
      <c r="L1759" s="1">
        <f t="shared" si="245"/>
        <v>500</v>
      </c>
      <c r="M1759" s="1" t="s">
        <v>63</v>
      </c>
      <c r="N1759" s="1" t="s">
        <v>57</v>
      </c>
      <c r="O1759" s="1" t="s">
        <v>44</v>
      </c>
      <c r="P1759" s="1" t="s">
        <v>85</v>
      </c>
      <c r="Q1759" s="1" t="s">
        <v>45</v>
      </c>
      <c r="R1759" s="1" t="s">
        <v>2620</v>
      </c>
      <c r="S1759" s="1" t="s">
        <v>2620</v>
      </c>
      <c r="T1759" s="1">
        <v>7</v>
      </c>
      <c r="U1759" s="1" t="str">
        <f t="shared" si="243"/>
        <v>Keep</v>
      </c>
      <c r="V1759" s="1" t="str">
        <f t="shared" si="246"/>
        <v>Ok</v>
      </c>
      <c r="W1759" s="1" t="str">
        <f>IF(Raw_Data!K1759=0,"Missing","Valid")</f>
        <v>Valid</v>
      </c>
      <c r="X1759" s="3" t="str">
        <f t="shared" si="247"/>
        <v>OK</v>
      </c>
      <c r="Y1759" s="1" t="str">
        <f t="shared" si="248"/>
        <v>Ok</v>
      </c>
      <c r="Z1759" s="1" t="str">
        <f t="shared" si="249"/>
        <v>Ok</v>
      </c>
      <c r="AA1759" s="1">
        <f t="shared" si="244"/>
        <v>500</v>
      </c>
      <c r="AB1759" s="1" t="str">
        <f t="shared" si="250"/>
        <v>ok</v>
      </c>
      <c r="AC1759" s="1" t="str">
        <f t="shared" si="251"/>
        <v>Not Returned</v>
      </c>
    </row>
    <row r="1760" spans="1:29" x14ac:dyDescent="0.45">
      <c r="A1760" s="1" t="s">
        <v>2249</v>
      </c>
      <c r="B1760" s="2" cm="1">
        <f t="array" ref="B1760:D1760">DATEVALUE(VLOOKUP(A1760,Raw_Data!A1759:D3759,{2,3,4},0))</f>
        <v>45472</v>
      </c>
      <c r="C1760" s="2">
        <v>45475</v>
      </c>
      <c r="D1760" s="2">
        <v>45476</v>
      </c>
      <c r="E1760" s="1" t="s">
        <v>2536</v>
      </c>
      <c r="F1760" s="1" t="s">
        <v>168</v>
      </c>
      <c r="G1760" s="1" t="s">
        <v>41</v>
      </c>
      <c r="H1760" s="1" t="s">
        <v>71</v>
      </c>
      <c r="I1760" s="1" t="s">
        <v>117</v>
      </c>
      <c r="J1760" s="1">
        <v>-1</v>
      </c>
      <c r="K1760" s="1">
        <v>500</v>
      </c>
      <c r="L1760" s="1">
        <f t="shared" si="245"/>
        <v>-500</v>
      </c>
      <c r="M1760" s="1" t="s">
        <v>29</v>
      </c>
      <c r="N1760" s="1" t="s">
        <v>57</v>
      </c>
      <c r="O1760" s="1" t="s">
        <v>79</v>
      </c>
      <c r="P1760" s="1" t="s">
        <v>58</v>
      </c>
      <c r="Q1760" s="1" t="s">
        <v>33</v>
      </c>
      <c r="R1760" s="1" t="s">
        <v>2620</v>
      </c>
      <c r="S1760" s="1" t="s">
        <v>2620</v>
      </c>
      <c r="T1760" s="1">
        <v>1</v>
      </c>
      <c r="U1760" s="1" t="str">
        <f t="shared" si="243"/>
        <v>Keep</v>
      </c>
      <c r="V1760" s="1" t="str">
        <f t="shared" si="246"/>
        <v>Fix</v>
      </c>
      <c r="W1760" s="1" t="str">
        <f>IF(Raw_Data!K1760=0,"Missing","Valid")</f>
        <v>Valid</v>
      </c>
      <c r="X1760" s="3" t="str">
        <f t="shared" si="247"/>
        <v>OK</v>
      </c>
      <c r="Y1760" s="1" t="str">
        <f t="shared" si="248"/>
        <v>Ok</v>
      </c>
      <c r="Z1760" s="1" t="str">
        <f t="shared" si="249"/>
        <v>Ok</v>
      </c>
      <c r="AA1760" s="1">
        <f t="shared" si="244"/>
        <v>-500</v>
      </c>
      <c r="AB1760" s="1" t="str">
        <f t="shared" si="250"/>
        <v>ok</v>
      </c>
      <c r="AC1760" s="1" t="str">
        <f t="shared" si="251"/>
        <v>Wrong</v>
      </c>
    </row>
    <row r="1761" spans="1:29" x14ac:dyDescent="0.45">
      <c r="A1761" s="1" t="s">
        <v>2250</v>
      </c>
      <c r="B1761" s="2" cm="1">
        <f t="array" ref="B1761:D1761">DATEVALUE(VLOOKUP(A1761,Raw_Data!A1760:D3760,{2,3,4},0))</f>
        <v>45459</v>
      </c>
      <c r="C1761" s="2">
        <v>45457</v>
      </c>
      <c r="D1761" s="2">
        <v>45459</v>
      </c>
      <c r="E1761" s="1" t="s">
        <v>2532</v>
      </c>
      <c r="F1761" s="1" t="s">
        <v>2606</v>
      </c>
      <c r="G1761" s="1" t="s">
        <v>26</v>
      </c>
      <c r="H1761" s="1" t="s">
        <v>71</v>
      </c>
      <c r="I1761" s="1" t="s">
        <v>92</v>
      </c>
      <c r="J1761" s="1">
        <v>-1</v>
      </c>
      <c r="K1761" s="1">
        <v>500</v>
      </c>
      <c r="L1761" s="1">
        <f t="shared" si="245"/>
        <v>-500</v>
      </c>
      <c r="M1761" s="1" t="s">
        <v>63</v>
      </c>
      <c r="N1761" s="1" t="s">
        <v>57</v>
      </c>
      <c r="O1761" s="1" t="s">
        <v>31</v>
      </c>
      <c r="P1761" s="1" t="s">
        <v>32</v>
      </c>
      <c r="Q1761" s="1" t="s">
        <v>45</v>
      </c>
      <c r="R1761" s="1" t="s">
        <v>2620</v>
      </c>
      <c r="S1761" s="1" t="s">
        <v>2620</v>
      </c>
      <c r="T1761" s="1">
        <v>2</v>
      </c>
      <c r="U1761" s="1" t="str">
        <f t="shared" si="243"/>
        <v>Keep</v>
      </c>
      <c r="V1761" s="1" t="str">
        <f t="shared" si="246"/>
        <v>Fix</v>
      </c>
      <c r="W1761" s="1" t="str">
        <f>IF(Raw_Data!K1761=0,"Missing","Valid")</f>
        <v>Valid</v>
      </c>
      <c r="X1761" s="3" t="str">
        <f t="shared" si="247"/>
        <v>Dispatch Error</v>
      </c>
      <c r="Y1761" s="1" t="str">
        <f t="shared" si="248"/>
        <v>Ok</v>
      </c>
      <c r="Z1761" s="1" t="str">
        <f t="shared" si="249"/>
        <v>Ok</v>
      </c>
      <c r="AA1761" s="1">
        <f t="shared" si="244"/>
        <v>-500</v>
      </c>
      <c r="AB1761" s="1" t="str">
        <f t="shared" si="250"/>
        <v>ok</v>
      </c>
      <c r="AC1761" s="1" t="str">
        <f t="shared" si="251"/>
        <v>Wrong</v>
      </c>
    </row>
    <row r="1762" spans="1:29" x14ac:dyDescent="0.45">
      <c r="A1762" s="1" t="s">
        <v>2251</v>
      </c>
      <c r="B1762" s="2" cm="1">
        <f t="array" ref="B1762:D1762">DATEVALUE(VLOOKUP(A1762,Raw_Data!A1761:D3761,{2,3,4},0))</f>
        <v>45308</v>
      </c>
      <c r="C1762" s="2">
        <v>45311</v>
      </c>
      <c r="D1762" s="2">
        <v>45318</v>
      </c>
      <c r="E1762" s="1" t="s">
        <v>2569</v>
      </c>
      <c r="F1762" s="1" t="s">
        <v>2606</v>
      </c>
      <c r="G1762" s="1" t="s">
        <v>26</v>
      </c>
      <c r="H1762" s="1" t="s">
        <v>27</v>
      </c>
      <c r="I1762" s="1" t="s">
        <v>84</v>
      </c>
      <c r="J1762" s="1">
        <v>-1</v>
      </c>
      <c r="K1762" s="1">
        <v>100</v>
      </c>
      <c r="L1762" s="1">
        <f t="shared" si="245"/>
        <v>-100</v>
      </c>
      <c r="M1762" s="1" t="s">
        <v>56</v>
      </c>
      <c r="N1762" s="1" t="s">
        <v>57</v>
      </c>
      <c r="O1762" s="1" t="s">
        <v>44</v>
      </c>
      <c r="P1762" s="1" t="s">
        <v>58</v>
      </c>
      <c r="Q1762" s="1" t="s">
        <v>33</v>
      </c>
      <c r="R1762" s="1" t="s">
        <v>34</v>
      </c>
      <c r="S1762" s="1" t="s">
        <v>2620</v>
      </c>
      <c r="T1762" s="1">
        <v>7</v>
      </c>
      <c r="U1762" s="1" t="str">
        <f t="shared" si="243"/>
        <v>Keep</v>
      </c>
      <c r="V1762" s="1" t="str">
        <f t="shared" si="246"/>
        <v>Fix</v>
      </c>
      <c r="W1762" s="1" t="str">
        <f>IF(Raw_Data!K1762=0,"Missing","Valid")</f>
        <v>Valid</v>
      </c>
      <c r="X1762" s="3" t="str">
        <f t="shared" si="247"/>
        <v>OK</v>
      </c>
      <c r="Y1762" s="1" t="str">
        <f t="shared" si="248"/>
        <v>Ok</v>
      </c>
      <c r="Z1762" s="1" t="str">
        <f t="shared" si="249"/>
        <v>Ok</v>
      </c>
      <c r="AA1762" s="1">
        <f t="shared" si="244"/>
        <v>-100</v>
      </c>
      <c r="AB1762" s="1" t="str">
        <f t="shared" si="250"/>
        <v>ok</v>
      </c>
      <c r="AC1762" s="1" t="str">
        <f t="shared" si="251"/>
        <v>Not Returned</v>
      </c>
    </row>
    <row r="1763" spans="1:29" x14ac:dyDescent="0.45">
      <c r="A1763" s="1" t="s">
        <v>2252</v>
      </c>
      <c r="B1763" s="2" cm="1">
        <f t="array" ref="B1763:D1763">DATEVALUE(VLOOKUP(A1763,Raw_Data!A1762:D3762,{2,3,4},0))</f>
        <v>45313</v>
      </c>
      <c r="C1763" s="2">
        <v>45313</v>
      </c>
      <c r="D1763" s="2">
        <v>45317</v>
      </c>
      <c r="E1763" s="1" t="s">
        <v>2548</v>
      </c>
      <c r="F1763" s="1" t="s">
        <v>168</v>
      </c>
      <c r="G1763" s="1" t="s">
        <v>41</v>
      </c>
      <c r="H1763" s="1" t="s">
        <v>71</v>
      </c>
      <c r="I1763" s="1" t="s">
        <v>72</v>
      </c>
      <c r="J1763" s="1">
        <v>2</v>
      </c>
      <c r="K1763" s="1">
        <v>100</v>
      </c>
      <c r="L1763" s="1">
        <f t="shared" si="245"/>
        <v>200</v>
      </c>
      <c r="M1763" s="1" t="s">
        <v>29</v>
      </c>
      <c r="N1763" s="1" t="s">
        <v>93</v>
      </c>
      <c r="O1763" s="1" t="s">
        <v>44</v>
      </c>
      <c r="P1763" s="1" t="s">
        <v>32</v>
      </c>
      <c r="Q1763" s="1" t="s">
        <v>33</v>
      </c>
      <c r="R1763" s="1" t="s">
        <v>2620</v>
      </c>
      <c r="S1763" s="1" t="s">
        <v>2620</v>
      </c>
      <c r="T1763" s="1">
        <v>4</v>
      </c>
      <c r="U1763" s="1" t="str">
        <f t="shared" si="243"/>
        <v>Keep</v>
      </c>
      <c r="V1763" s="1" t="str">
        <f t="shared" si="246"/>
        <v>Ok</v>
      </c>
      <c r="W1763" s="1" t="str">
        <f>IF(Raw_Data!K1763=0,"Missing","Valid")</f>
        <v>Valid</v>
      </c>
      <c r="X1763" s="3" t="str">
        <f t="shared" si="247"/>
        <v>OK</v>
      </c>
      <c r="Y1763" s="1" t="str">
        <f t="shared" si="248"/>
        <v>Ok</v>
      </c>
      <c r="Z1763" s="1" t="str">
        <f t="shared" si="249"/>
        <v>Ok</v>
      </c>
      <c r="AA1763" s="1">
        <f t="shared" si="244"/>
        <v>200</v>
      </c>
      <c r="AB1763" s="1" t="str">
        <f t="shared" si="250"/>
        <v>ok</v>
      </c>
      <c r="AC1763" s="1" t="str">
        <f t="shared" si="251"/>
        <v>Not Returned</v>
      </c>
    </row>
    <row r="1764" spans="1:29" x14ac:dyDescent="0.45">
      <c r="A1764" s="1" t="s">
        <v>2253</v>
      </c>
      <c r="B1764" s="2" cm="1">
        <f t="array" ref="B1764:D1764">DATEVALUE(VLOOKUP(A1764,Raw_Data!A1763:D3763,{2,3,4},0))</f>
        <v>45341</v>
      </c>
      <c r="C1764" s="2">
        <v>45342</v>
      </c>
      <c r="D1764" s="2">
        <v>45345</v>
      </c>
      <c r="E1764" s="1" t="s">
        <v>2586</v>
      </c>
      <c r="F1764" s="1" t="s">
        <v>2606</v>
      </c>
      <c r="G1764" s="1" t="s">
        <v>26</v>
      </c>
      <c r="H1764" s="1" t="s">
        <v>27</v>
      </c>
      <c r="I1764" s="1" t="s">
        <v>28</v>
      </c>
      <c r="J1764" s="1">
        <v>0</v>
      </c>
      <c r="K1764" s="1">
        <v>500</v>
      </c>
      <c r="L1764" s="1">
        <f t="shared" si="245"/>
        <v>0</v>
      </c>
      <c r="M1764" s="1" t="s">
        <v>63</v>
      </c>
      <c r="N1764" s="1" t="s">
        <v>30</v>
      </c>
      <c r="O1764" s="1" t="s">
        <v>44</v>
      </c>
      <c r="P1764" s="1" t="s">
        <v>85</v>
      </c>
      <c r="Q1764" s="1" t="s">
        <v>33</v>
      </c>
      <c r="R1764" s="1" t="s">
        <v>46</v>
      </c>
      <c r="S1764" s="1" t="s">
        <v>47</v>
      </c>
      <c r="T1764" s="1">
        <v>3</v>
      </c>
      <c r="U1764" s="1" t="str">
        <f t="shared" si="243"/>
        <v>Keep</v>
      </c>
      <c r="V1764" s="1" t="str">
        <f t="shared" si="246"/>
        <v>Fix</v>
      </c>
      <c r="W1764" s="1" t="str">
        <f>IF(Raw_Data!K1764=0,"Missing","Valid")</f>
        <v>Valid</v>
      </c>
      <c r="X1764" s="3" t="str">
        <f t="shared" si="247"/>
        <v>OK</v>
      </c>
      <c r="Y1764" s="1" t="str">
        <f t="shared" si="248"/>
        <v>Ok</v>
      </c>
      <c r="Z1764" s="1" t="str">
        <f t="shared" si="249"/>
        <v>Ok</v>
      </c>
      <c r="AA1764" s="1">
        <f t="shared" si="244"/>
        <v>0</v>
      </c>
      <c r="AB1764" s="1" t="str">
        <f t="shared" si="250"/>
        <v>ok</v>
      </c>
      <c r="AC1764" s="1" t="str">
        <f t="shared" si="251"/>
        <v>Late Delivery</v>
      </c>
    </row>
    <row r="1765" spans="1:29" x14ac:dyDescent="0.45">
      <c r="A1765" s="1" t="s">
        <v>2522</v>
      </c>
      <c r="B1765" s="2" cm="1">
        <f t="array" ref="B1765:D1765">DATEVALUE(VLOOKUP(A1765,Raw_Data!A1764:D3764,{2,3,4},0))</f>
        <v>45594</v>
      </c>
      <c r="C1765" s="2">
        <v>45595</v>
      </c>
      <c r="D1765" s="2">
        <v>45597</v>
      </c>
      <c r="E1765" s="1" t="s">
        <v>2547</v>
      </c>
      <c r="F1765" s="1" t="s">
        <v>2609</v>
      </c>
      <c r="G1765" s="1" t="s">
        <v>116</v>
      </c>
      <c r="H1765" s="1" t="s">
        <v>128</v>
      </c>
      <c r="I1765" s="1" t="s">
        <v>129</v>
      </c>
      <c r="J1765" s="1">
        <v>1</v>
      </c>
      <c r="K1765" s="1">
        <v>500</v>
      </c>
      <c r="L1765" s="1">
        <f t="shared" si="245"/>
        <v>500</v>
      </c>
      <c r="M1765" s="1" t="s">
        <v>29</v>
      </c>
      <c r="N1765" s="1" t="s">
        <v>57</v>
      </c>
      <c r="O1765" s="1" t="s">
        <v>64</v>
      </c>
      <c r="P1765" s="1" t="s">
        <v>85</v>
      </c>
      <c r="Q1765" s="1" t="s">
        <v>33</v>
      </c>
      <c r="R1765" s="1" t="s">
        <v>34</v>
      </c>
      <c r="S1765" s="1" t="s">
        <v>2620</v>
      </c>
      <c r="T1765" s="1">
        <v>2</v>
      </c>
      <c r="U1765" s="1" t="str">
        <f t="shared" si="243"/>
        <v>Keep</v>
      </c>
      <c r="V1765" s="1" t="str">
        <f t="shared" si="246"/>
        <v>Ok</v>
      </c>
      <c r="W1765" s="1" t="str">
        <f>IF(Raw_Data!K1765=0,"Missing","Valid")</f>
        <v>Valid</v>
      </c>
      <c r="X1765" s="3" t="str">
        <f t="shared" si="247"/>
        <v>OK</v>
      </c>
      <c r="Y1765" s="1" t="str">
        <f t="shared" si="248"/>
        <v>Ok</v>
      </c>
      <c r="Z1765" s="1" t="str">
        <f t="shared" si="249"/>
        <v>Ok</v>
      </c>
      <c r="AA1765" s="1">
        <f t="shared" si="244"/>
        <v>500</v>
      </c>
      <c r="AB1765" s="1" t="str">
        <f t="shared" si="250"/>
        <v>ok</v>
      </c>
      <c r="AC1765" s="1" t="str">
        <f t="shared" si="251"/>
        <v>Not Returned</v>
      </c>
    </row>
    <row r="1766" spans="1:29" x14ac:dyDescent="0.45">
      <c r="A1766" s="1" t="s">
        <v>2254</v>
      </c>
      <c r="B1766" s="2" cm="1">
        <f t="array" ref="B1766:D1766">DATEVALUE(VLOOKUP(A1766,Raw_Data!A1765:D3765,{2,3,4},0))</f>
        <v>45499</v>
      </c>
      <c r="C1766" s="2">
        <v>45501</v>
      </c>
      <c r="D1766" s="2">
        <v>45505</v>
      </c>
      <c r="E1766" s="1" t="s">
        <v>2572</v>
      </c>
      <c r="F1766" s="1" t="s">
        <v>147</v>
      </c>
      <c r="G1766" s="1" t="s">
        <v>147</v>
      </c>
      <c r="H1766" s="1" t="s">
        <v>27</v>
      </c>
      <c r="I1766" s="1" t="s">
        <v>84</v>
      </c>
      <c r="J1766" s="1">
        <v>0</v>
      </c>
      <c r="K1766" s="1">
        <v>500</v>
      </c>
      <c r="L1766" s="1">
        <f t="shared" si="245"/>
        <v>0</v>
      </c>
      <c r="M1766" s="1" t="s">
        <v>29</v>
      </c>
      <c r="N1766" s="1" t="s">
        <v>57</v>
      </c>
      <c r="O1766" s="1" t="s">
        <v>79</v>
      </c>
      <c r="P1766" s="1" t="s">
        <v>58</v>
      </c>
      <c r="Q1766" s="1" t="s">
        <v>33</v>
      </c>
      <c r="R1766" s="1" t="s">
        <v>46</v>
      </c>
      <c r="S1766" s="1" t="s">
        <v>2621</v>
      </c>
      <c r="T1766" s="1">
        <v>4</v>
      </c>
      <c r="U1766" s="1" t="str">
        <f t="shared" si="243"/>
        <v>Keep</v>
      </c>
      <c r="V1766" s="1" t="str">
        <f t="shared" si="246"/>
        <v>Fix</v>
      </c>
      <c r="W1766" s="1" t="str">
        <f>IF(Raw_Data!K1766=0,"Missing","Valid")</f>
        <v>Valid</v>
      </c>
      <c r="X1766" s="3" t="str">
        <f t="shared" si="247"/>
        <v>OK</v>
      </c>
      <c r="Y1766" s="1" t="str">
        <f t="shared" si="248"/>
        <v>Ok</v>
      </c>
      <c r="Z1766" s="1" t="str">
        <f t="shared" si="249"/>
        <v>Ok</v>
      </c>
      <c r="AA1766" s="1">
        <f t="shared" si="244"/>
        <v>0</v>
      </c>
      <c r="AB1766" s="1" t="str">
        <f t="shared" si="250"/>
        <v>ok</v>
      </c>
      <c r="AC1766" s="1" t="str">
        <f t="shared" si="251"/>
        <v>Unknwon</v>
      </c>
    </row>
    <row r="1767" spans="1:29" x14ac:dyDescent="0.45">
      <c r="A1767" s="1" t="s">
        <v>2255</v>
      </c>
      <c r="B1767" s="2" cm="1">
        <f t="array" ref="B1767:D1767">DATEVALUE(VLOOKUP(A1767,Raw_Data!A1766:D3766,{2,3,4},0))</f>
        <v>45573</v>
      </c>
      <c r="C1767" s="2">
        <v>45572</v>
      </c>
      <c r="D1767" s="2">
        <v>45576</v>
      </c>
      <c r="E1767" s="1" t="s">
        <v>2589</v>
      </c>
      <c r="F1767" s="1" t="s">
        <v>2606</v>
      </c>
      <c r="G1767" s="1" t="s">
        <v>26</v>
      </c>
      <c r="H1767" s="1" t="s">
        <v>27</v>
      </c>
      <c r="I1767" s="1" t="s">
        <v>55</v>
      </c>
      <c r="J1767" s="1">
        <v>0</v>
      </c>
      <c r="K1767" s="1">
        <v>500</v>
      </c>
      <c r="L1767" s="1">
        <f t="shared" si="245"/>
        <v>0</v>
      </c>
      <c r="M1767" s="1" t="s">
        <v>63</v>
      </c>
      <c r="N1767" s="1" t="s">
        <v>93</v>
      </c>
      <c r="O1767" s="1" t="s">
        <v>79</v>
      </c>
      <c r="P1767" s="1" t="s">
        <v>85</v>
      </c>
      <c r="Q1767" s="1" t="s">
        <v>33</v>
      </c>
      <c r="R1767" s="1" t="s">
        <v>46</v>
      </c>
      <c r="S1767" s="1" t="s">
        <v>245</v>
      </c>
      <c r="T1767" s="1">
        <v>4</v>
      </c>
      <c r="U1767" s="1" t="str">
        <f t="shared" si="243"/>
        <v>Keep</v>
      </c>
      <c r="V1767" s="1" t="str">
        <f t="shared" si="246"/>
        <v>Fix</v>
      </c>
      <c r="W1767" s="1" t="str">
        <f>IF(Raw_Data!K1767=0,"Missing","Valid")</f>
        <v>Valid</v>
      </c>
      <c r="X1767" s="3" t="str">
        <f t="shared" si="247"/>
        <v>Dispatch Error</v>
      </c>
      <c r="Y1767" s="1" t="str">
        <f t="shared" si="248"/>
        <v>Ok</v>
      </c>
      <c r="Z1767" s="1" t="str">
        <f t="shared" si="249"/>
        <v>Ok</v>
      </c>
      <c r="AA1767" s="1">
        <f t="shared" si="244"/>
        <v>0</v>
      </c>
      <c r="AB1767" s="1" t="str">
        <f t="shared" si="250"/>
        <v>ok</v>
      </c>
      <c r="AC1767" s="1" t="str">
        <f t="shared" si="251"/>
        <v>Wrong Item</v>
      </c>
    </row>
    <row r="1768" spans="1:29" x14ac:dyDescent="0.45">
      <c r="A1768" s="1" t="s">
        <v>2256</v>
      </c>
      <c r="B1768" s="2" cm="1">
        <f t="array" ref="B1768:D1768">DATEVALUE(VLOOKUP(A1768,Raw_Data!A1767:D3767,{2,3,4},0))</f>
        <v>45438</v>
      </c>
      <c r="C1768" s="2">
        <v>45438</v>
      </c>
      <c r="D1768" s="2">
        <v>45441</v>
      </c>
      <c r="E1768" s="1" t="s">
        <v>2578</v>
      </c>
      <c r="F1768" s="1" t="s">
        <v>2606</v>
      </c>
      <c r="G1768" s="1" t="s">
        <v>26</v>
      </c>
      <c r="H1768" s="1" t="s">
        <v>71</v>
      </c>
      <c r="I1768" s="1" t="s">
        <v>72</v>
      </c>
      <c r="J1768" s="1">
        <v>1</v>
      </c>
      <c r="K1768" s="1">
        <v>500</v>
      </c>
      <c r="L1768" s="1">
        <f t="shared" si="245"/>
        <v>500</v>
      </c>
      <c r="M1768" s="1" t="s">
        <v>2619</v>
      </c>
      <c r="N1768" s="1" t="s">
        <v>57</v>
      </c>
      <c r="O1768" s="1" t="s">
        <v>31</v>
      </c>
      <c r="P1768" s="1" t="s">
        <v>32</v>
      </c>
      <c r="Q1768" s="1" t="s">
        <v>33</v>
      </c>
      <c r="R1768" s="1" t="s">
        <v>2620</v>
      </c>
      <c r="S1768" s="1" t="s">
        <v>2620</v>
      </c>
      <c r="T1768" s="1">
        <v>3</v>
      </c>
      <c r="U1768" s="1" t="str">
        <f t="shared" si="243"/>
        <v>Keep</v>
      </c>
      <c r="V1768" s="1" t="str">
        <f t="shared" si="246"/>
        <v>Ok</v>
      </c>
      <c r="W1768" s="1" t="str">
        <f>IF(Raw_Data!K1768=0,"Missing","Valid")</f>
        <v>Valid</v>
      </c>
      <c r="X1768" s="3" t="str">
        <f t="shared" si="247"/>
        <v>OK</v>
      </c>
      <c r="Y1768" s="1" t="str">
        <f t="shared" si="248"/>
        <v>Ok</v>
      </c>
      <c r="Z1768" s="1" t="str">
        <f t="shared" si="249"/>
        <v>Ok</v>
      </c>
      <c r="AA1768" s="1">
        <f t="shared" si="244"/>
        <v>500</v>
      </c>
      <c r="AB1768" s="1" t="str">
        <f t="shared" si="250"/>
        <v>ok</v>
      </c>
      <c r="AC1768" s="1" t="str">
        <f t="shared" si="251"/>
        <v>Not Returned</v>
      </c>
    </row>
    <row r="1769" spans="1:29" x14ac:dyDescent="0.45">
      <c r="A1769" s="1" t="s">
        <v>2257</v>
      </c>
      <c r="B1769" s="2" cm="1">
        <f t="array" ref="B1769:D1769">DATEVALUE(VLOOKUP(A1769,Raw_Data!A1768:D3768,{2,3,4},0))</f>
        <v>45654</v>
      </c>
      <c r="C1769" s="2">
        <v>45654</v>
      </c>
      <c r="D1769" s="2">
        <v>45660</v>
      </c>
      <c r="E1769" s="1" t="s">
        <v>2573</v>
      </c>
      <c r="F1769" s="1" t="s">
        <v>147</v>
      </c>
      <c r="G1769" s="1" t="s">
        <v>147</v>
      </c>
      <c r="H1769" s="1" t="s">
        <v>42</v>
      </c>
      <c r="I1769" s="1" t="s">
        <v>78</v>
      </c>
      <c r="J1769" s="1">
        <v>-1</v>
      </c>
      <c r="K1769" s="1">
        <v>100</v>
      </c>
      <c r="L1769" s="1">
        <f t="shared" si="245"/>
        <v>-100</v>
      </c>
      <c r="M1769" s="1" t="s">
        <v>56</v>
      </c>
      <c r="N1769" s="1" t="s">
        <v>57</v>
      </c>
      <c r="O1769" s="1" t="s">
        <v>79</v>
      </c>
      <c r="P1769" s="1" t="s">
        <v>85</v>
      </c>
      <c r="Q1769" s="1" t="s">
        <v>45</v>
      </c>
      <c r="R1769" s="1" t="s">
        <v>46</v>
      </c>
      <c r="S1769" s="1" t="s">
        <v>245</v>
      </c>
      <c r="T1769" s="1">
        <v>6</v>
      </c>
      <c r="U1769" s="1" t="str">
        <f t="shared" si="243"/>
        <v>Keep</v>
      </c>
      <c r="V1769" s="1" t="str">
        <f t="shared" si="246"/>
        <v>Fix</v>
      </c>
      <c r="W1769" s="1" t="str">
        <f>IF(Raw_Data!K1769=0,"Missing","Valid")</f>
        <v>Valid</v>
      </c>
      <c r="X1769" s="3" t="str">
        <f t="shared" si="247"/>
        <v>OK</v>
      </c>
      <c r="Y1769" s="1" t="str">
        <f t="shared" si="248"/>
        <v>Ok</v>
      </c>
      <c r="Z1769" s="1" t="str">
        <f t="shared" si="249"/>
        <v>Ok</v>
      </c>
      <c r="AA1769" s="1">
        <f t="shared" si="244"/>
        <v>-100</v>
      </c>
      <c r="AB1769" s="1" t="str">
        <f t="shared" si="250"/>
        <v>ok</v>
      </c>
      <c r="AC1769" s="1" t="str">
        <f t="shared" si="251"/>
        <v>Wrong Item</v>
      </c>
    </row>
    <row r="1770" spans="1:29" x14ac:dyDescent="0.45">
      <c r="A1770" s="1" t="s">
        <v>2258</v>
      </c>
      <c r="B1770" s="2" cm="1">
        <f t="array" ref="B1770:D1770">DATEVALUE(VLOOKUP(A1770,Raw_Data!A1769:D3769,{2,3,4},0))</f>
        <v>45404</v>
      </c>
      <c r="C1770" s="2">
        <v>45403</v>
      </c>
      <c r="D1770" s="2">
        <v>45405</v>
      </c>
      <c r="E1770" s="1" t="s">
        <v>2588</v>
      </c>
      <c r="F1770" s="1" t="s">
        <v>147</v>
      </c>
      <c r="G1770" s="1" t="s">
        <v>147</v>
      </c>
      <c r="H1770" s="1" t="s">
        <v>27</v>
      </c>
      <c r="I1770" s="1" t="s">
        <v>28</v>
      </c>
      <c r="J1770" s="1">
        <v>-1</v>
      </c>
      <c r="K1770" s="1">
        <v>2000</v>
      </c>
      <c r="L1770" s="1">
        <f t="shared" si="245"/>
        <v>-2000</v>
      </c>
      <c r="M1770" s="1" t="s">
        <v>56</v>
      </c>
      <c r="N1770" s="1" t="s">
        <v>93</v>
      </c>
      <c r="O1770" s="1" t="s">
        <v>31</v>
      </c>
      <c r="P1770" s="1" t="s">
        <v>32</v>
      </c>
      <c r="Q1770" s="1" t="s">
        <v>33</v>
      </c>
      <c r="R1770" s="1" t="s">
        <v>2620</v>
      </c>
      <c r="S1770" s="1" t="s">
        <v>2620</v>
      </c>
      <c r="T1770" s="1">
        <v>2</v>
      </c>
      <c r="U1770" s="1" t="str">
        <f t="shared" si="243"/>
        <v>Keep</v>
      </c>
      <c r="V1770" s="1" t="str">
        <f t="shared" si="246"/>
        <v>Fix</v>
      </c>
      <c r="W1770" s="1" t="str">
        <f>IF(Raw_Data!K1770=0,"Missing","Valid")</f>
        <v>Valid</v>
      </c>
      <c r="X1770" s="3" t="str">
        <f t="shared" si="247"/>
        <v>Dispatch Error</v>
      </c>
      <c r="Y1770" s="1" t="str">
        <f t="shared" si="248"/>
        <v>Ok</v>
      </c>
      <c r="Z1770" s="1" t="str">
        <f t="shared" si="249"/>
        <v>Ok</v>
      </c>
      <c r="AA1770" s="1">
        <f t="shared" si="244"/>
        <v>-2000</v>
      </c>
      <c r="AB1770" s="1" t="str">
        <f t="shared" si="250"/>
        <v>ok</v>
      </c>
      <c r="AC1770" s="1" t="str">
        <f t="shared" si="251"/>
        <v>Wrong</v>
      </c>
    </row>
    <row r="1771" spans="1:29" x14ac:dyDescent="0.45">
      <c r="A1771" s="1" t="s">
        <v>2259</v>
      </c>
      <c r="B1771" s="2" cm="1">
        <f t="array" ref="B1771:D1771">DATEVALUE(VLOOKUP(A1771,Raw_Data!A1770:D3770,{2,3,4},0))</f>
        <v>45614</v>
      </c>
      <c r="C1771" s="2">
        <v>45613</v>
      </c>
      <c r="D1771" s="2">
        <v>45613</v>
      </c>
      <c r="E1771" s="1" t="s">
        <v>2572</v>
      </c>
      <c r="F1771" s="1" t="s">
        <v>168</v>
      </c>
      <c r="G1771" s="1" t="s">
        <v>41</v>
      </c>
      <c r="H1771" s="1" t="s">
        <v>128</v>
      </c>
      <c r="I1771" s="1" t="s">
        <v>231</v>
      </c>
      <c r="J1771" s="1">
        <v>2</v>
      </c>
      <c r="K1771" s="1">
        <v>0</v>
      </c>
      <c r="L1771" s="1">
        <f t="shared" si="245"/>
        <v>0</v>
      </c>
      <c r="M1771" s="1" t="s">
        <v>2619</v>
      </c>
      <c r="N1771" s="1" t="s">
        <v>30</v>
      </c>
      <c r="O1771" s="1" t="s">
        <v>44</v>
      </c>
      <c r="P1771" s="1" t="s">
        <v>58</v>
      </c>
      <c r="Q1771" s="1" t="s">
        <v>33</v>
      </c>
      <c r="R1771" s="1" t="s">
        <v>46</v>
      </c>
      <c r="S1771" s="1" t="s">
        <v>47</v>
      </c>
      <c r="T1771" s="1">
        <v>0</v>
      </c>
      <c r="U1771" s="1" t="str">
        <f t="shared" si="243"/>
        <v>Keep</v>
      </c>
      <c r="V1771" s="1" t="str">
        <f t="shared" si="246"/>
        <v>Ok</v>
      </c>
      <c r="W1771" s="1" t="str">
        <f>IF(Raw_Data!K1771=0,"Missing","Valid")</f>
        <v>Missing</v>
      </c>
      <c r="X1771" s="3" t="str">
        <f t="shared" si="247"/>
        <v>Dispatch Error</v>
      </c>
      <c r="Y1771" s="1" t="str">
        <f t="shared" si="248"/>
        <v>Fix</v>
      </c>
      <c r="Z1771" s="1" t="str">
        <f t="shared" si="249"/>
        <v>Ok</v>
      </c>
      <c r="AA1771" s="1">
        <f t="shared" si="244"/>
        <v>0</v>
      </c>
      <c r="AB1771" s="1" t="str">
        <f t="shared" si="250"/>
        <v>ok</v>
      </c>
      <c r="AC1771" s="1" t="str">
        <f t="shared" si="251"/>
        <v>Late Delivery</v>
      </c>
    </row>
    <row r="1772" spans="1:29" x14ac:dyDescent="0.45">
      <c r="A1772" s="1" t="s">
        <v>2260</v>
      </c>
      <c r="B1772" s="2" cm="1">
        <f t="array" ref="B1772:D1772">DATEVALUE(VLOOKUP(A1772,Raw_Data!A1771:D3771,{2,3,4},0))</f>
        <v>45503</v>
      </c>
      <c r="C1772" s="2">
        <v>45504</v>
      </c>
      <c r="D1772" s="2">
        <v>45510</v>
      </c>
      <c r="E1772" s="1" t="s">
        <v>2526</v>
      </c>
      <c r="F1772" s="1" t="s">
        <v>168</v>
      </c>
      <c r="G1772" s="1" t="s">
        <v>41</v>
      </c>
      <c r="H1772" s="1" t="s">
        <v>71</v>
      </c>
      <c r="I1772" s="1" t="s">
        <v>92</v>
      </c>
      <c r="J1772" s="1">
        <v>2</v>
      </c>
      <c r="K1772" s="1">
        <v>1000</v>
      </c>
      <c r="L1772" s="1">
        <f t="shared" si="245"/>
        <v>2000</v>
      </c>
      <c r="M1772" s="1" t="s">
        <v>56</v>
      </c>
      <c r="N1772" s="1" t="s">
        <v>30</v>
      </c>
      <c r="O1772" s="1" t="s">
        <v>79</v>
      </c>
      <c r="P1772" s="1" t="s">
        <v>32</v>
      </c>
      <c r="Q1772" s="1" t="s">
        <v>33</v>
      </c>
      <c r="R1772" s="1" t="s">
        <v>46</v>
      </c>
      <c r="S1772" s="1" t="s">
        <v>2621</v>
      </c>
      <c r="T1772" s="1">
        <v>6</v>
      </c>
      <c r="U1772" s="1" t="str">
        <f t="shared" si="243"/>
        <v>Keep</v>
      </c>
      <c r="V1772" s="1" t="str">
        <f t="shared" si="246"/>
        <v>Ok</v>
      </c>
      <c r="W1772" s="1" t="str">
        <f>IF(Raw_Data!K1772=0,"Missing","Valid")</f>
        <v>Valid</v>
      </c>
      <c r="X1772" s="3" t="str">
        <f t="shared" si="247"/>
        <v>OK</v>
      </c>
      <c r="Y1772" s="1" t="str">
        <f t="shared" si="248"/>
        <v>Ok</v>
      </c>
      <c r="Z1772" s="1" t="str">
        <f t="shared" si="249"/>
        <v>Ok</v>
      </c>
      <c r="AA1772" s="1">
        <f t="shared" si="244"/>
        <v>2000</v>
      </c>
      <c r="AB1772" s="1" t="str">
        <f t="shared" si="250"/>
        <v>ok</v>
      </c>
      <c r="AC1772" s="1" t="str">
        <f t="shared" si="251"/>
        <v>Unknwon</v>
      </c>
    </row>
    <row r="1773" spans="1:29" x14ac:dyDescent="0.45">
      <c r="A1773" s="1" t="s">
        <v>2261</v>
      </c>
      <c r="B1773" s="2" cm="1">
        <f t="array" ref="B1773:D1773">DATEVALUE(VLOOKUP(A1773,Raw_Data!A1772:D3772,{2,3,4},0))</f>
        <v>45354</v>
      </c>
      <c r="C1773" s="2">
        <v>45354</v>
      </c>
      <c r="D1773" s="2">
        <v>45355</v>
      </c>
      <c r="E1773" s="1" t="s">
        <v>2603</v>
      </c>
      <c r="F1773" s="1" t="s">
        <v>147</v>
      </c>
      <c r="G1773" s="1" t="s">
        <v>147</v>
      </c>
      <c r="H1773" s="1" t="s">
        <v>128</v>
      </c>
      <c r="I1773" s="1" t="s">
        <v>169</v>
      </c>
      <c r="J1773" s="1">
        <v>1</v>
      </c>
      <c r="K1773" s="1">
        <v>1000</v>
      </c>
      <c r="L1773" s="1">
        <f t="shared" si="245"/>
        <v>1000</v>
      </c>
      <c r="M1773" s="1" t="s">
        <v>63</v>
      </c>
      <c r="N1773" s="1" t="s">
        <v>93</v>
      </c>
      <c r="O1773" s="1" t="s">
        <v>79</v>
      </c>
      <c r="P1773" s="1" t="s">
        <v>58</v>
      </c>
      <c r="Q1773" s="1" t="s">
        <v>33</v>
      </c>
      <c r="R1773" s="1" t="s">
        <v>46</v>
      </c>
      <c r="S1773" s="1" t="s">
        <v>254</v>
      </c>
      <c r="T1773" s="1">
        <v>1</v>
      </c>
      <c r="U1773" s="1" t="str">
        <f t="shared" si="243"/>
        <v>Keep</v>
      </c>
      <c r="V1773" s="1" t="str">
        <f t="shared" si="246"/>
        <v>Ok</v>
      </c>
      <c r="W1773" s="1" t="str">
        <f>IF(Raw_Data!K1773=0,"Missing","Valid")</f>
        <v>Valid</v>
      </c>
      <c r="X1773" s="3" t="str">
        <f t="shared" si="247"/>
        <v>OK</v>
      </c>
      <c r="Y1773" s="1" t="str">
        <f t="shared" si="248"/>
        <v>Ok</v>
      </c>
      <c r="Z1773" s="1" t="str">
        <f t="shared" si="249"/>
        <v>Ok</v>
      </c>
      <c r="AA1773" s="1">
        <f t="shared" si="244"/>
        <v>1000</v>
      </c>
      <c r="AB1773" s="1" t="str">
        <f t="shared" si="250"/>
        <v>ok</v>
      </c>
      <c r="AC1773" s="1" t="str">
        <f t="shared" si="251"/>
        <v>Damaged</v>
      </c>
    </row>
    <row r="1774" spans="1:29" x14ac:dyDescent="0.45">
      <c r="A1774" s="1" t="s">
        <v>2262</v>
      </c>
      <c r="B1774" s="2" cm="1">
        <f t="array" ref="B1774:D1774">DATEVALUE(VLOOKUP(A1774,Raw_Data!A1773:D3773,{2,3,4},0))</f>
        <v>45547</v>
      </c>
      <c r="C1774" s="2">
        <v>45549</v>
      </c>
      <c r="D1774" s="2">
        <v>45550</v>
      </c>
      <c r="E1774" s="1" t="s">
        <v>2546</v>
      </c>
      <c r="F1774" s="1" t="s">
        <v>2607</v>
      </c>
      <c r="G1774" s="1" t="s">
        <v>41</v>
      </c>
      <c r="H1774" s="1" t="s">
        <v>27</v>
      </c>
      <c r="I1774" s="1" t="s">
        <v>84</v>
      </c>
      <c r="J1774" s="1">
        <v>1</v>
      </c>
      <c r="K1774" s="1">
        <v>2000</v>
      </c>
      <c r="L1774" s="1">
        <f t="shared" si="245"/>
        <v>2000</v>
      </c>
      <c r="M1774" s="1" t="s">
        <v>63</v>
      </c>
      <c r="N1774" s="1" t="s">
        <v>57</v>
      </c>
      <c r="O1774" s="1" t="s">
        <v>79</v>
      </c>
      <c r="P1774" s="1" t="s">
        <v>32</v>
      </c>
      <c r="Q1774" s="1" t="s">
        <v>33</v>
      </c>
      <c r="R1774" s="1" t="s">
        <v>2620</v>
      </c>
      <c r="S1774" s="1" t="s">
        <v>2620</v>
      </c>
      <c r="T1774" s="1">
        <v>1</v>
      </c>
      <c r="U1774" s="1" t="str">
        <f t="shared" si="243"/>
        <v>Keep</v>
      </c>
      <c r="V1774" s="1" t="str">
        <f t="shared" si="246"/>
        <v>Ok</v>
      </c>
      <c r="W1774" s="1" t="str">
        <f>IF(Raw_Data!K1774=0,"Missing","Valid")</f>
        <v>Valid</v>
      </c>
      <c r="X1774" s="3" t="str">
        <f t="shared" si="247"/>
        <v>OK</v>
      </c>
      <c r="Y1774" s="1" t="str">
        <f t="shared" si="248"/>
        <v>Ok</v>
      </c>
      <c r="Z1774" s="1" t="str">
        <f t="shared" si="249"/>
        <v>Ok</v>
      </c>
      <c r="AA1774" s="1">
        <f t="shared" si="244"/>
        <v>2000</v>
      </c>
      <c r="AB1774" s="1" t="str">
        <f t="shared" si="250"/>
        <v>ok</v>
      </c>
      <c r="AC1774" s="1" t="str">
        <f t="shared" si="251"/>
        <v>Not Returned</v>
      </c>
    </row>
    <row r="1775" spans="1:29" x14ac:dyDescent="0.45">
      <c r="A1775" s="1" t="s">
        <v>2263</v>
      </c>
      <c r="B1775" s="2" cm="1">
        <f t="array" ref="B1775:D1775">DATEVALUE(VLOOKUP(A1775,Raw_Data!A1774:D3774,{2,3,4},0))</f>
        <v>45314</v>
      </c>
      <c r="C1775" s="2">
        <v>45315</v>
      </c>
      <c r="D1775" s="2">
        <v>45319</v>
      </c>
      <c r="E1775" s="1" t="s">
        <v>2568</v>
      </c>
      <c r="F1775" s="1" t="s">
        <v>53</v>
      </c>
      <c r="G1775" s="1" t="s">
        <v>54</v>
      </c>
      <c r="H1775" s="1" t="s">
        <v>128</v>
      </c>
      <c r="I1775" s="1" t="s">
        <v>231</v>
      </c>
      <c r="J1775" s="1">
        <v>3</v>
      </c>
      <c r="K1775" s="1">
        <v>1000</v>
      </c>
      <c r="L1775" s="1">
        <f t="shared" si="245"/>
        <v>3000</v>
      </c>
      <c r="M1775" s="1" t="s">
        <v>63</v>
      </c>
      <c r="N1775" s="1" t="s">
        <v>57</v>
      </c>
      <c r="O1775" s="1" t="s">
        <v>31</v>
      </c>
      <c r="P1775" s="1" t="s">
        <v>85</v>
      </c>
      <c r="Q1775" s="1" t="s">
        <v>45</v>
      </c>
      <c r="R1775" s="1" t="s">
        <v>2620</v>
      </c>
      <c r="S1775" s="1" t="s">
        <v>2620</v>
      </c>
      <c r="T1775" s="1">
        <v>4</v>
      </c>
      <c r="U1775" s="1" t="str">
        <f t="shared" si="243"/>
        <v>Keep</v>
      </c>
      <c r="V1775" s="1" t="str">
        <f t="shared" si="246"/>
        <v>Ok</v>
      </c>
      <c r="W1775" s="1" t="str">
        <f>IF(Raw_Data!K1775=0,"Missing","Valid")</f>
        <v>Valid</v>
      </c>
      <c r="X1775" s="3" t="str">
        <f t="shared" si="247"/>
        <v>OK</v>
      </c>
      <c r="Y1775" s="1" t="str">
        <f t="shared" si="248"/>
        <v>Ok</v>
      </c>
      <c r="Z1775" s="1" t="str">
        <f t="shared" si="249"/>
        <v>Ok</v>
      </c>
      <c r="AA1775" s="1">
        <f t="shared" si="244"/>
        <v>3000</v>
      </c>
      <c r="AB1775" s="1" t="str">
        <f t="shared" si="250"/>
        <v>ok</v>
      </c>
      <c r="AC1775" s="1" t="str">
        <f t="shared" si="251"/>
        <v>Not Returned</v>
      </c>
    </row>
    <row r="1776" spans="1:29" x14ac:dyDescent="0.45">
      <c r="A1776" s="1" t="s">
        <v>2264</v>
      </c>
      <c r="B1776" s="2" cm="1">
        <f t="array" ref="B1776:D1776">DATEVALUE(VLOOKUP(A1776,Raw_Data!A1775:D3775,{2,3,4},0))</f>
        <v>45610</v>
      </c>
      <c r="C1776" s="2">
        <v>45608</v>
      </c>
      <c r="D1776" s="2">
        <v>45610</v>
      </c>
      <c r="E1776" s="1" t="s">
        <v>2561</v>
      </c>
      <c r="F1776" s="1" t="s">
        <v>69</v>
      </c>
      <c r="G1776" s="1" t="s">
        <v>70</v>
      </c>
      <c r="H1776" s="1" t="s">
        <v>71</v>
      </c>
      <c r="I1776" s="1" t="s">
        <v>117</v>
      </c>
      <c r="J1776" s="1">
        <v>1</v>
      </c>
      <c r="K1776" s="1">
        <v>1000</v>
      </c>
      <c r="L1776" s="1">
        <f t="shared" si="245"/>
        <v>1000</v>
      </c>
      <c r="M1776" s="1" t="s">
        <v>29</v>
      </c>
      <c r="N1776" s="1" t="s">
        <v>57</v>
      </c>
      <c r="O1776" s="1" t="s">
        <v>31</v>
      </c>
      <c r="P1776" s="1" t="s">
        <v>32</v>
      </c>
      <c r="Q1776" s="1" t="s">
        <v>45</v>
      </c>
      <c r="R1776" s="1" t="s">
        <v>34</v>
      </c>
      <c r="S1776" s="1" t="s">
        <v>2620</v>
      </c>
      <c r="T1776" s="1">
        <v>2</v>
      </c>
      <c r="U1776" s="1" t="str">
        <f t="shared" si="243"/>
        <v>Keep</v>
      </c>
      <c r="V1776" s="1" t="str">
        <f t="shared" si="246"/>
        <v>Ok</v>
      </c>
      <c r="W1776" s="1" t="str">
        <f>IF(Raw_Data!K1776=0,"Missing","Valid")</f>
        <v>Valid</v>
      </c>
      <c r="X1776" s="3" t="str">
        <f t="shared" si="247"/>
        <v>Dispatch Error</v>
      </c>
      <c r="Y1776" s="1" t="str">
        <f t="shared" si="248"/>
        <v>Ok</v>
      </c>
      <c r="Z1776" s="1" t="str">
        <f t="shared" si="249"/>
        <v>Ok</v>
      </c>
      <c r="AA1776" s="1">
        <f t="shared" si="244"/>
        <v>1000</v>
      </c>
      <c r="AB1776" s="1" t="str">
        <f t="shared" si="250"/>
        <v>ok</v>
      </c>
      <c r="AC1776" s="1" t="str">
        <f t="shared" si="251"/>
        <v>Not Returned</v>
      </c>
    </row>
    <row r="1777" spans="1:29" x14ac:dyDescent="0.45">
      <c r="A1777" s="1" t="s">
        <v>2265</v>
      </c>
      <c r="B1777" s="2" cm="1">
        <f t="array" ref="B1777:D1777">DATEVALUE(VLOOKUP(A1777,Raw_Data!A1776:D3776,{2,3,4},0))</f>
        <v>45655</v>
      </c>
      <c r="C1777" s="2">
        <v>45657</v>
      </c>
      <c r="D1777" s="2">
        <v>45660</v>
      </c>
      <c r="E1777" s="1" t="s">
        <v>2577</v>
      </c>
      <c r="F1777" s="1" t="s">
        <v>147</v>
      </c>
      <c r="G1777" s="1" t="s">
        <v>147</v>
      </c>
      <c r="H1777" s="1" t="s">
        <v>42</v>
      </c>
      <c r="I1777" s="1" t="s">
        <v>122</v>
      </c>
      <c r="J1777" s="1">
        <v>0</v>
      </c>
      <c r="K1777" s="1">
        <v>0</v>
      </c>
      <c r="L1777" s="1">
        <f t="shared" si="245"/>
        <v>0</v>
      </c>
      <c r="M1777" s="1" t="s">
        <v>29</v>
      </c>
      <c r="N1777" s="1" t="s">
        <v>57</v>
      </c>
      <c r="O1777" s="1" t="s">
        <v>64</v>
      </c>
      <c r="P1777" s="1" t="s">
        <v>85</v>
      </c>
      <c r="Q1777" s="1" t="s">
        <v>45</v>
      </c>
      <c r="R1777" s="1" t="s">
        <v>34</v>
      </c>
      <c r="S1777" s="1" t="s">
        <v>2620</v>
      </c>
      <c r="T1777" s="1">
        <v>3</v>
      </c>
      <c r="U1777" s="1" t="str">
        <f t="shared" si="243"/>
        <v>Keep</v>
      </c>
      <c r="V1777" s="1" t="str">
        <f t="shared" si="246"/>
        <v>Fix</v>
      </c>
      <c r="W1777" s="1" t="str">
        <f>IF(Raw_Data!K1777=0,"Missing","Valid")</f>
        <v>Missing</v>
      </c>
      <c r="X1777" s="3" t="str">
        <f t="shared" si="247"/>
        <v>OK</v>
      </c>
      <c r="Y1777" s="1" t="str">
        <f t="shared" si="248"/>
        <v>Fix</v>
      </c>
      <c r="Z1777" s="1" t="str">
        <f t="shared" si="249"/>
        <v>Ok</v>
      </c>
      <c r="AA1777" s="1">
        <f t="shared" si="244"/>
        <v>0</v>
      </c>
      <c r="AB1777" s="1" t="str">
        <f t="shared" si="250"/>
        <v>ok</v>
      </c>
      <c r="AC1777" s="1" t="str">
        <f t="shared" si="251"/>
        <v>Not Returned</v>
      </c>
    </row>
    <row r="1778" spans="1:29" x14ac:dyDescent="0.45">
      <c r="A1778" s="1" t="s">
        <v>2266</v>
      </c>
      <c r="B1778" s="2" cm="1">
        <f t="array" ref="B1778:D1778">DATEVALUE(VLOOKUP(A1778,Raw_Data!A1777:D3777,{2,3,4},0))</f>
        <v>45443</v>
      </c>
      <c r="C1778" s="2">
        <v>45442</v>
      </c>
      <c r="D1778" s="2">
        <v>45445</v>
      </c>
      <c r="E1778" s="1" t="s">
        <v>2598</v>
      </c>
      <c r="F1778" s="1" t="s">
        <v>2608</v>
      </c>
      <c r="G1778" s="1" t="s">
        <v>41</v>
      </c>
      <c r="H1778" s="1" t="s">
        <v>128</v>
      </c>
      <c r="I1778" s="1" t="s">
        <v>231</v>
      </c>
      <c r="J1778" s="1">
        <v>2</v>
      </c>
      <c r="K1778" s="1">
        <v>0</v>
      </c>
      <c r="L1778" s="1">
        <f t="shared" si="245"/>
        <v>0</v>
      </c>
      <c r="M1778" s="1" t="s">
        <v>63</v>
      </c>
      <c r="N1778" s="1" t="s">
        <v>57</v>
      </c>
      <c r="O1778" s="1" t="s">
        <v>79</v>
      </c>
      <c r="P1778" s="1" t="s">
        <v>32</v>
      </c>
      <c r="Q1778" s="1" t="s">
        <v>33</v>
      </c>
      <c r="R1778" s="1" t="s">
        <v>46</v>
      </c>
      <c r="S1778" s="1" t="s">
        <v>254</v>
      </c>
      <c r="T1778" s="1">
        <v>3</v>
      </c>
      <c r="U1778" s="1" t="str">
        <f t="shared" si="243"/>
        <v>Keep</v>
      </c>
      <c r="V1778" s="1" t="str">
        <f t="shared" si="246"/>
        <v>Ok</v>
      </c>
      <c r="W1778" s="1" t="str">
        <f>IF(Raw_Data!K1778=0,"Missing","Valid")</f>
        <v>Missing</v>
      </c>
      <c r="X1778" s="3" t="str">
        <f t="shared" si="247"/>
        <v>Dispatch Error</v>
      </c>
      <c r="Y1778" s="1" t="str">
        <f t="shared" si="248"/>
        <v>Fix</v>
      </c>
      <c r="Z1778" s="1" t="str">
        <f t="shared" si="249"/>
        <v>Ok</v>
      </c>
      <c r="AA1778" s="1">
        <f t="shared" si="244"/>
        <v>0</v>
      </c>
      <c r="AB1778" s="1" t="str">
        <f t="shared" si="250"/>
        <v>ok</v>
      </c>
      <c r="AC1778" s="1" t="str">
        <f t="shared" si="251"/>
        <v>Damaged</v>
      </c>
    </row>
    <row r="1779" spans="1:29" x14ac:dyDescent="0.45">
      <c r="A1779" s="1" t="s">
        <v>2267</v>
      </c>
      <c r="B1779" s="2" cm="1">
        <f t="array" ref="B1779:D1779">DATEVALUE(VLOOKUP(A1779,Raw_Data!A1778:D3778,{2,3,4},0))</f>
        <v>45551</v>
      </c>
      <c r="C1779" s="2">
        <v>45551</v>
      </c>
      <c r="D1779" s="2">
        <v>45557</v>
      </c>
      <c r="E1779" s="1" t="s">
        <v>2534</v>
      </c>
      <c r="F1779" s="1" t="s">
        <v>69</v>
      </c>
      <c r="G1779" s="1" t="s">
        <v>70</v>
      </c>
      <c r="H1779" s="1" t="s">
        <v>128</v>
      </c>
      <c r="I1779" s="1" t="s">
        <v>169</v>
      </c>
      <c r="J1779" s="1">
        <v>1</v>
      </c>
      <c r="K1779" s="1">
        <v>1000</v>
      </c>
      <c r="L1779" s="1">
        <f t="shared" si="245"/>
        <v>1000</v>
      </c>
      <c r="M1779" s="1" t="s">
        <v>2619</v>
      </c>
      <c r="N1779" s="1" t="s">
        <v>30</v>
      </c>
      <c r="O1779" s="1" t="s">
        <v>79</v>
      </c>
      <c r="P1779" s="1" t="s">
        <v>32</v>
      </c>
      <c r="Q1779" s="1" t="s">
        <v>33</v>
      </c>
      <c r="R1779" s="1" t="s">
        <v>2620</v>
      </c>
      <c r="S1779" s="1" t="s">
        <v>2620</v>
      </c>
      <c r="T1779" s="1">
        <v>6</v>
      </c>
      <c r="U1779" s="1" t="str">
        <f t="shared" si="243"/>
        <v>Keep</v>
      </c>
      <c r="V1779" s="1" t="str">
        <f t="shared" si="246"/>
        <v>Ok</v>
      </c>
      <c r="W1779" s="1" t="str">
        <f>IF(Raw_Data!K1779=0,"Missing","Valid")</f>
        <v>Valid</v>
      </c>
      <c r="X1779" s="3" t="str">
        <f t="shared" si="247"/>
        <v>OK</v>
      </c>
      <c r="Y1779" s="1" t="str">
        <f t="shared" si="248"/>
        <v>Ok</v>
      </c>
      <c r="Z1779" s="1" t="str">
        <f t="shared" si="249"/>
        <v>Ok</v>
      </c>
      <c r="AA1779" s="1">
        <f t="shared" si="244"/>
        <v>1000</v>
      </c>
      <c r="AB1779" s="1" t="str">
        <f t="shared" si="250"/>
        <v>ok</v>
      </c>
      <c r="AC1779" s="1" t="str">
        <f t="shared" si="251"/>
        <v>Not Returned</v>
      </c>
    </row>
    <row r="1780" spans="1:29" x14ac:dyDescent="0.45">
      <c r="A1780" s="1" t="s">
        <v>2268</v>
      </c>
      <c r="B1780" s="2" cm="1">
        <f t="array" ref="B1780:D1780">DATEVALUE(VLOOKUP(A1780,Raw_Data!A1779:D3779,{2,3,4},0))</f>
        <v>45583</v>
      </c>
      <c r="C1780" s="2">
        <v>45585</v>
      </c>
      <c r="D1780" s="2">
        <v>45592</v>
      </c>
      <c r="E1780" s="1" t="s">
        <v>2573</v>
      </c>
      <c r="F1780" s="1" t="s">
        <v>2606</v>
      </c>
      <c r="G1780" s="1" t="s">
        <v>26</v>
      </c>
      <c r="H1780" s="1" t="s">
        <v>128</v>
      </c>
      <c r="I1780" s="1" t="s">
        <v>169</v>
      </c>
      <c r="J1780" s="1">
        <v>3</v>
      </c>
      <c r="K1780" s="1">
        <v>1000</v>
      </c>
      <c r="L1780" s="1">
        <f t="shared" si="245"/>
        <v>3000</v>
      </c>
      <c r="M1780" s="1" t="s">
        <v>29</v>
      </c>
      <c r="N1780" s="1" t="s">
        <v>57</v>
      </c>
      <c r="O1780" s="1" t="s">
        <v>44</v>
      </c>
      <c r="P1780" s="1" t="s">
        <v>85</v>
      </c>
      <c r="Q1780" s="1" t="s">
        <v>45</v>
      </c>
      <c r="R1780" s="1" t="s">
        <v>34</v>
      </c>
      <c r="S1780" s="1" t="s">
        <v>2620</v>
      </c>
      <c r="T1780" s="1">
        <v>7</v>
      </c>
      <c r="U1780" s="1" t="str">
        <f t="shared" si="243"/>
        <v>Keep</v>
      </c>
      <c r="V1780" s="1" t="str">
        <f t="shared" si="246"/>
        <v>Ok</v>
      </c>
      <c r="W1780" s="1" t="str">
        <f>IF(Raw_Data!K1780=0,"Missing","Valid")</f>
        <v>Valid</v>
      </c>
      <c r="X1780" s="3" t="str">
        <f t="shared" si="247"/>
        <v>OK</v>
      </c>
      <c r="Y1780" s="1" t="str">
        <f t="shared" si="248"/>
        <v>Ok</v>
      </c>
      <c r="Z1780" s="1" t="str">
        <f t="shared" si="249"/>
        <v>Ok</v>
      </c>
      <c r="AA1780" s="1">
        <f t="shared" si="244"/>
        <v>3000</v>
      </c>
      <c r="AB1780" s="1" t="str">
        <f t="shared" si="250"/>
        <v>ok</v>
      </c>
      <c r="AC1780" s="1" t="str">
        <f t="shared" si="251"/>
        <v>Not Returned</v>
      </c>
    </row>
    <row r="1781" spans="1:29" x14ac:dyDescent="0.45">
      <c r="A1781" s="1" t="s">
        <v>2269</v>
      </c>
      <c r="B1781" s="2" cm="1">
        <f t="array" ref="B1781:D1781">DATEVALUE(VLOOKUP(A1781,Raw_Data!A1780:D3780,{2,3,4},0))</f>
        <v>45395</v>
      </c>
      <c r="C1781" s="2">
        <v>45395</v>
      </c>
      <c r="D1781" s="2">
        <v>45400</v>
      </c>
      <c r="E1781" s="1" t="s">
        <v>2596</v>
      </c>
      <c r="F1781" s="1" t="s">
        <v>147</v>
      </c>
      <c r="G1781" s="1" t="s">
        <v>147</v>
      </c>
      <c r="H1781" s="1" t="s">
        <v>71</v>
      </c>
      <c r="I1781" s="1" t="s">
        <v>117</v>
      </c>
      <c r="J1781" s="1">
        <v>0</v>
      </c>
      <c r="K1781" s="1">
        <v>0</v>
      </c>
      <c r="L1781" s="1">
        <f t="shared" si="245"/>
        <v>0</v>
      </c>
      <c r="M1781" s="1" t="s">
        <v>29</v>
      </c>
      <c r="N1781" s="1" t="s">
        <v>57</v>
      </c>
      <c r="O1781" s="1" t="s">
        <v>31</v>
      </c>
      <c r="P1781" s="1" t="s">
        <v>85</v>
      </c>
      <c r="Q1781" s="1" t="s">
        <v>45</v>
      </c>
      <c r="R1781" s="1" t="s">
        <v>2620</v>
      </c>
      <c r="S1781" s="1" t="s">
        <v>2620</v>
      </c>
      <c r="T1781" s="1">
        <v>5</v>
      </c>
      <c r="U1781" s="1" t="str">
        <f t="shared" si="243"/>
        <v>Keep</v>
      </c>
      <c r="V1781" s="1" t="str">
        <f t="shared" si="246"/>
        <v>Fix</v>
      </c>
      <c r="W1781" s="1" t="str">
        <f>IF(Raw_Data!K1781=0,"Missing","Valid")</f>
        <v>Missing</v>
      </c>
      <c r="X1781" s="3" t="str">
        <f t="shared" si="247"/>
        <v>OK</v>
      </c>
      <c r="Y1781" s="1" t="str">
        <f t="shared" si="248"/>
        <v>Fix</v>
      </c>
      <c r="Z1781" s="1" t="str">
        <f t="shared" si="249"/>
        <v>Ok</v>
      </c>
      <c r="AA1781" s="1">
        <f t="shared" si="244"/>
        <v>0</v>
      </c>
      <c r="AB1781" s="1" t="str">
        <f t="shared" si="250"/>
        <v>ok</v>
      </c>
      <c r="AC1781" s="1" t="str">
        <f t="shared" si="251"/>
        <v>Not Returned</v>
      </c>
    </row>
    <row r="1782" spans="1:29" x14ac:dyDescent="0.45">
      <c r="A1782" s="1" t="s">
        <v>2270</v>
      </c>
      <c r="B1782" s="2" cm="1">
        <f t="array" ref="B1782:D1782">DATEVALUE(VLOOKUP(A1782,Raw_Data!A1781:D3781,{2,3,4},0))</f>
        <v>45547</v>
      </c>
      <c r="C1782" s="2">
        <v>45549</v>
      </c>
      <c r="D1782" s="2">
        <v>45554</v>
      </c>
      <c r="E1782" s="1" t="s">
        <v>2603</v>
      </c>
      <c r="F1782" s="1" t="s">
        <v>147</v>
      </c>
      <c r="G1782" s="1" t="s">
        <v>147</v>
      </c>
      <c r="H1782" s="1" t="s">
        <v>71</v>
      </c>
      <c r="I1782" s="1" t="s">
        <v>117</v>
      </c>
      <c r="J1782" s="1">
        <v>2</v>
      </c>
      <c r="K1782" s="1">
        <v>500</v>
      </c>
      <c r="L1782" s="1">
        <f t="shared" si="245"/>
        <v>1000</v>
      </c>
      <c r="M1782" s="1" t="s">
        <v>56</v>
      </c>
      <c r="N1782" s="1" t="s">
        <v>93</v>
      </c>
      <c r="O1782" s="1" t="s">
        <v>44</v>
      </c>
      <c r="P1782" s="1" t="s">
        <v>32</v>
      </c>
      <c r="Q1782" s="1" t="s">
        <v>45</v>
      </c>
      <c r="R1782" s="1" t="s">
        <v>46</v>
      </c>
      <c r="S1782" s="1" t="s">
        <v>47</v>
      </c>
      <c r="T1782" s="1">
        <v>5</v>
      </c>
      <c r="U1782" s="1" t="str">
        <f t="shared" si="243"/>
        <v>Keep</v>
      </c>
      <c r="V1782" s="1" t="str">
        <f t="shared" si="246"/>
        <v>Ok</v>
      </c>
      <c r="W1782" s="1" t="str">
        <f>IF(Raw_Data!K1782=0,"Missing","Valid")</f>
        <v>Valid</v>
      </c>
      <c r="X1782" s="3" t="str">
        <f t="shared" si="247"/>
        <v>OK</v>
      </c>
      <c r="Y1782" s="1" t="str">
        <f t="shared" si="248"/>
        <v>Ok</v>
      </c>
      <c r="Z1782" s="1" t="str">
        <f t="shared" si="249"/>
        <v>Ok</v>
      </c>
      <c r="AA1782" s="1">
        <f t="shared" si="244"/>
        <v>1000</v>
      </c>
      <c r="AB1782" s="1" t="str">
        <f t="shared" si="250"/>
        <v>ok</v>
      </c>
      <c r="AC1782" s="1" t="str">
        <f t="shared" si="251"/>
        <v>Late Delivery</v>
      </c>
    </row>
    <row r="1783" spans="1:29" x14ac:dyDescent="0.45">
      <c r="A1783" s="1" t="s">
        <v>2271</v>
      </c>
      <c r="B1783" s="2" cm="1">
        <f t="array" ref="B1783:D1783">DATEVALUE(VLOOKUP(A1783,Raw_Data!A1782:D3782,{2,3,4},0))</f>
        <v>45609</v>
      </c>
      <c r="C1783" s="2">
        <v>45610</v>
      </c>
      <c r="D1783" s="2">
        <v>45611</v>
      </c>
      <c r="E1783" s="1" t="s">
        <v>2547</v>
      </c>
      <c r="F1783" s="1" t="s">
        <v>168</v>
      </c>
      <c r="G1783" s="1" t="s">
        <v>41</v>
      </c>
      <c r="H1783" s="1" t="s">
        <v>42</v>
      </c>
      <c r="I1783" s="1" t="s">
        <v>43</v>
      </c>
      <c r="J1783" s="1">
        <v>3</v>
      </c>
      <c r="K1783" s="1">
        <v>100</v>
      </c>
      <c r="L1783" s="1">
        <f t="shared" si="245"/>
        <v>300</v>
      </c>
      <c r="M1783" s="1" t="s">
        <v>63</v>
      </c>
      <c r="N1783" s="1" t="s">
        <v>93</v>
      </c>
      <c r="O1783" s="1" t="s">
        <v>79</v>
      </c>
      <c r="P1783" s="1" t="s">
        <v>85</v>
      </c>
      <c r="Q1783" s="1" t="s">
        <v>45</v>
      </c>
      <c r="R1783" s="1" t="s">
        <v>2620</v>
      </c>
      <c r="S1783" s="1" t="s">
        <v>2620</v>
      </c>
      <c r="T1783" s="1">
        <v>1</v>
      </c>
      <c r="U1783" s="1" t="str">
        <f t="shared" si="243"/>
        <v>Keep</v>
      </c>
      <c r="V1783" s="1" t="str">
        <f t="shared" si="246"/>
        <v>Ok</v>
      </c>
      <c r="W1783" s="1" t="str">
        <f>IF(Raw_Data!K1783=0,"Missing","Valid")</f>
        <v>Valid</v>
      </c>
      <c r="X1783" s="3" t="str">
        <f t="shared" si="247"/>
        <v>OK</v>
      </c>
      <c r="Y1783" s="1" t="str">
        <f t="shared" si="248"/>
        <v>Ok</v>
      </c>
      <c r="Z1783" s="1" t="str">
        <f t="shared" si="249"/>
        <v>Ok</v>
      </c>
      <c r="AA1783" s="1">
        <f t="shared" si="244"/>
        <v>300</v>
      </c>
      <c r="AB1783" s="1" t="str">
        <f t="shared" si="250"/>
        <v>ok</v>
      </c>
      <c r="AC1783" s="1" t="str">
        <f t="shared" si="251"/>
        <v>Not Returned</v>
      </c>
    </row>
    <row r="1784" spans="1:29" x14ac:dyDescent="0.45">
      <c r="A1784" s="1" t="s">
        <v>2272</v>
      </c>
      <c r="B1784" s="2" cm="1">
        <f t="array" ref="B1784:D1784">DATEVALUE(VLOOKUP(A1784,Raw_Data!A1783:D3783,{2,3,4},0))</f>
        <v>45506</v>
      </c>
      <c r="C1784" s="2">
        <v>45505</v>
      </c>
      <c r="D1784" s="2">
        <v>45510</v>
      </c>
      <c r="E1784" s="1" t="s">
        <v>2534</v>
      </c>
      <c r="F1784" s="1" t="s">
        <v>2609</v>
      </c>
      <c r="G1784" s="1" t="s">
        <v>116</v>
      </c>
      <c r="H1784" s="1" t="s">
        <v>71</v>
      </c>
      <c r="I1784" s="1" t="s">
        <v>72</v>
      </c>
      <c r="J1784" s="1">
        <v>-1</v>
      </c>
      <c r="K1784" s="1">
        <v>0</v>
      </c>
      <c r="L1784" s="1">
        <f t="shared" si="245"/>
        <v>0</v>
      </c>
      <c r="M1784" s="1" t="s">
        <v>56</v>
      </c>
      <c r="N1784" s="1" t="s">
        <v>93</v>
      </c>
      <c r="O1784" s="1" t="s">
        <v>31</v>
      </c>
      <c r="P1784" s="1" t="s">
        <v>85</v>
      </c>
      <c r="Q1784" s="1" t="s">
        <v>45</v>
      </c>
      <c r="R1784" s="1" t="s">
        <v>2620</v>
      </c>
      <c r="S1784" s="1" t="s">
        <v>2620</v>
      </c>
      <c r="T1784" s="1">
        <v>5</v>
      </c>
      <c r="U1784" s="1" t="str">
        <f t="shared" si="243"/>
        <v>Keep</v>
      </c>
      <c r="V1784" s="1" t="str">
        <f t="shared" si="246"/>
        <v>Fix</v>
      </c>
      <c r="W1784" s="1" t="str">
        <f>IF(Raw_Data!K1784=0,"Missing","Valid")</f>
        <v>Missing</v>
      </c>
      <c r="X1784" s="3" t="str">
        <f t="shared" si="247"/>
        <v>Dispatch Error</v>
      </c>
      <c r="Y1784" s="1" t="str">
        <f t="shared" si="248"/>
        <v>Fix</v>
      </c>
      <c r="Z1784" s="1" t="str">
        <f t="shared" si="249"/>
        <v>Ok</v>
      </c>
      <c r="AA1784" s="1">
        <f t="shared" si="244"/>
        <v>0</v>
      </c>
      <c r="AB1784" s="1" t="str">
        <f t="shared" si="250"/>
        <v>ok</v>
      </c>
      <c r="AC1784" s="1" t="str">
        <f t="shared" si="251"/>
        <v>Not Returned</v>
      </c>
    </row>
    <row r="1785" spans="1:29" x14ac:dyDescent="0.45">
      <c r="A1785" s="1" t="s">
        <v>2273</v>
      </c>
      <c r="B1785" s="2" cm="1">
        <f t="array" ref="B1785:D1785">DATEVALUE(VLOOKUP(A1785,Raw_Data!A1784:D3784,{2,3,4},0))</f>
        <v>45317</v>
      </c>
      <c r="C1785" s="2">
        <v>45319</v>
      </c>
      <c r="D1785" s="2">
        <v>45318</v>
      </c>
      <c r="E1785" s="1" t="s">
        <v>2598</v>
      </c>
      <c r="F1785" s="1" t="s">
        <v>2607</v>
      </c>
      <c r="G1785" s="1" t="s">
        <v>41</v>
      </c>
      <c r="H1785" s="1" t="s">
        <v>42</v>
      </c>
      <c r="I1785" s="1" t="s">
        <v>78</v>
      </c>
      <c r="J1785" s="1">
        <v>2</v>
      </c>
      <c r="K1785" s="1">
        <v>500</v>
      </c>
      <c r="L1785" s="1">
        <f t="shared" si="245"/>
        <v>1000</v>
      </c>
      <c r="M1785" s="1" t="s">
        <v>2619</v>
      </c>
      <c r="N1785" s="1" t="s">
        <v>30</v>
      </c>
      <c r="O1785" s="1" t="s">
        <v>64</v>
      </c>
      <c r="P1785" s="1" t="s">
        <v>58</v>
      </c>
      <c r="Q1785" s="1" t="s">
        <v>33</v>
      </c>
      <c r="R1785" s="1" t="s">
        <v>34</v>
      </c>
      <c r="S1785" s="1" t="s">
        <v>2620</v>
      </c>
      <c r="T1785" s="1">
        <v>-1</v>
      </c>
      <c r="U1785" s="1" t="str">
        <f t="shared" si="243"/>
        <v>Keep</v>
      </c>
      <c r="V1785" s="1" t="str">
        <f t="shared" si="246"/>
        <v>Ok</v>
      </c>
      <c r="W1785" s="1" t="str">
        <f>IF(Raw_Data!K1785=0,"Missing","Valid")</f>
        <v>Valid</v>
      </c>
      <c r="X1785" s="3" t="str">
        <f t="shared" si="247"/>
        <v>Delivery Before Dispatch</v>
      </c>
      <c r="Y1785" s="1" t="str">
        <f t="shared" si="248"/>
        <v>Ok</v>
      </c>
      <c r="Z1785" s="1" t="str">
        <f t="shared" si="249"/>
        <v>Ok</v>
      </c>
      <c r="AA1785" s="1">
        <f t="shared" si="244"/>
        <v>1000</v>
      </c>
      <c r="AB1785" s="1" t="str">
        <f t="shared" si="250"/>
        <v>ok</v>
      </c>
      <c r="AC1785" s="1" t="str">
        <f t="shared" si="251"/>
        <v>Not Returned</v>
      </c>
    </row>
    <row r="1786" spans="1:29" x14ac:dyDescent="0.45">
      <c r="A1786" s="1" t="s">
        <v>2274</v>
      </c>
      <c r="B1786" s="2" cm="1">
        <f t="array" ref="B1786:D1786">DATEVALUE(VLOOKUP(A1786,Raw_Data!A1785:D3785,{2,3,4},0))</f>
        <v>45477</v>
      </c>
      <c r="C1786" s="2">
        <v>45480</v>
      </c>
      <c r="D1786" s="2">
        <v>45479</v>
      </c>
      <c r="E1786" s="1" t="s">
        <v>2530</v>
      </c>
      <c r="F1786" s="1" t="s">
        <v>69</v>
      </c>
      <c r="G1786" s="1" t="s">
        <v>70</v>
      </c>
      <c r="H1786" s="1" t="s">
        <v>27</v>
      </c>
      <c r="I1786" s="1" t="s">
        <v>84</v>
      </c>
      <c r="J1786" s="1">
        <v>1</v>
      </c>
      <c r="K1786" s="1">
        <v>0</v>
      </c>
      <c r="L1786" s="1">
        <f t="shared" si="245"/>
        <v>0</v>
      </c>
      <c r="M1786" s="1" t="s">
        <v>63</v>
      </c>
      <c r="N1786" s="1" t="s">
        <v>57</v>
      </c>
      <c r="O1786" s="1" t="s">
        <v>31</v>
      </c>
      <c r="P1786" s="1" t="s">
        <v>85</v>
      </c>
      <c r="Q1786" s="1" t="s">
        <v>33</v>
      </c>
      <c r="R1786" s="1" t="s">
        <v>46</v>
      </c>
      <c r="S1786" s="1" t="s">
        <v>254</v>
      </c>
      <c r="T1786" s="1">
        <v>-1</v>
      </c>
      <c r="U1786" s="1" t="str">
        <f t="shared" si="243"/>
        <v>Keep</v>
      </c>
      <c r="V1786" s="1" t="str">
        <f t="shared" si="246"/>
        <v>Ok</v>
      </c>
      <c r="W1786" s="1" t="str">
        <f>IF(Raw_Data!K1786=0,"Missing","Valid")</f>
        <v>Missing</v>
      </c>
      <c r="X1786" s="3" t="str">
        <f t="shared" si="247"/>
        <v>Delivery Before Dispatch</v>
      </c>
      <c r="Y1786" s="1" t="str">
        <f t="shared" si="248"/>
        <v>Fix</v>
      </c>
      <c r="Z1786" s="1" t="str">
        <f t="shared" si="249"/>
        <v>Ok</v>
      </c>
      <c r="AA1786" s="1">
        <f t="shared" si="244"/>
        <v>0</v>
      </c>
      <c r="AB1786" s="1" t="str">
        <f t="shared" si="250"/>
        <v>ok</v>
      </c>
      <c r="AC1786" s="1" t="str">
        <f t="shared" si="251"/>
        <v>Damaged</v>
      </c>
    </row>
    <row r="1787" spans="1:29" x14ac:dyDescent="0.45">
      <c r="A1787" s="1" t="s">
        <v>2275</v>
      </c>
      <c r="B1787" s="2" cm="1">
        <f t="array" ref="B1787:D1787">DATEVALUE(VLOOKUP(A1787,Raw_Data!A1786:D3786,{2,3,4},0))</f>
        <v>45451</v>
      </c>
      <c r="C1787" s="2">
        <v>45452</v>
      </c>
      <c r="D1787" s="2">
        <v>45459</v>
      </c>
      <c r="E1787" s="1" t="s">
        <v>2531</v>
      </c>
      <c r="F1787" s="1" t="s">
        <v>2606</v>
      </c>
      <c r="G1787" s="1" t="s">
        <v>26</v>
      </c>
      <c r="H1787" s="1" t="s">
        <v>71</v>
      </c>
      <c r="I1787" s="1" t="s">
        <v>117</v>
      </c>
      <c r="J1787" s="1">
        <v>3</v>
      </c>
      <c r="K1787" s="1">
        <v>2000</v>
      </c>
      <c r="L1787" s="1">
        <f t="shared" si="245"/>
        <v>6000</v>
      </c>
      <c r="M1787" s="1" t="s">
        <v>29</v>
      </c>
      <c r="N1787" s="1" t="s">
        <v>57</v>
      </c>
      <c r="O1787" s="1" t="s">
        <v>79</v>
      </c>
      <c r="P1787" s="1" t="s">
        <v>85</v>
      </c>
      <c r="Q1787" s="1" t="s">
        <v>45</v>
      </c>
      <c r="R1787" s="1" t="s">
        <v>46</v>
      </c>
      <c r="S1787" s="1" t="s">
        <v>254</v>
      </c>
      <c r="T1787" s="1">
        <v>7</v>
      </c>
      <c r="U1787" s="1" t="str">
        <f t="shared" si="243"/>
        <v>Keep</v>
      </c>
      <c r="V1787" s="1" t="str">
        <f t="shared" si="246"/>
        <v>Ok</v>
      </c>
      <c r="W1787" s="1" t="str">
        <f>IF(Raw_Data!K1787=0,"Missing","Valid")</f>
        <v>Valid</v>
      </c>
      <c r="X1787" s="3" t="str">
        <f t="shared" si="247"/>
        <v>OK</v>
      </c>
      <c r="Y1787" s="1" t="str">
        <f t="shared" si="248"/>
        <v>Ok</v>
      </c>
      <c r="Z1787" s="1" t="str">
        <f t="shared" si="249"/>
        <v>Ok</v>
      </c>
      <c r="AA1787" s="1">
        <f t="shared" si="244"/>
        <v>6000</v>
      </c>
      <c r="AB1787" s="1" t="str">
        <f t="shared" si="250"/>
        <v>ok</v>
      </c>
      <c r="AC1787" s="1" t="str">
        <f t="shared" si="251"/>
        <v>Damaged</v>
      </c>
    </row>
    <row r="1788" spans="1:29" x14ac:dyDescent="0.45">
      <c r="A1788" s="1" t="s">
        <v>2276</v>
      </c>
      <c r="B1788" s="2" cm="1">
        <f t="array" ref="B1788:D1788">DATEVALUE(VLOOKUP(A1788,Raw_Data!A1787:D3787,{2,3,4},0))</f>
        <v>45657</v>
      </c>
      <c r="C1788" s="2">
        <v>45657</v>
      </c>
      <c r="D1788" s="2">
        <v>45660</v>
      </c>
      <c r="E1788" s="1" t="s">
        <v>2566</v>
      </c>
      <c r="F1788" s="1" t="s">
        <v>69</v>
      </c>
      <c r="G1788" s="1" t="s">
        <v>70</v>
      </c>
      <c r="H1788" s="1" t="s">
        <v>42</v>
      </c>
      <c r="I1788" s="1" t="s">
        <v>78</v>
      </c>
      <c r="J1788" s="1">
        <v>2</v>
      </c>
      <c r="K1788" s="1">
        <v>100</v>
      </c>
      <c r="L1788" s="1">
        <f t="shared" si="245"/>
        <v>200</v>
      </c>
      <c r="M1788" s="1" t="s">
        <v>63</v>
      </c>
      <c r="N1788" s="1" t="s">
        <v>57</v>
      </c>
      <c r="O1788" s="1" t="s">
        <v>44</v>
      </c>
      <c r="P1788" s="1" t="s">
        <v>85</v>
      </c>
      <c r="Q1788" s="1" t="s">
        <v>33</v>
      </c>
      <c r="R1788" s="1" t="s">
        <v>2620</v>
      </c>
      <c r="S1788" s="1" t="s">
        <v>2620</v>
      </c>
      <c r="T1788" s="1">
        <v>3</v>
      </c>
      <c r="U1788" s="1" t="str">
        <f t="shared" si="243"/>
        <v>Keep</v>
      </c>
      <c r="V1788" s="1" t="str">
        <f t="shared" si="246"/>
        <v>Ok</v>
      </c>
      <c r="W1788" s="1" t="str">
        <f>IF(Raw_Data!K1788=0,"Missing","Valid")</f>
        <v>Valid</v>
      </c>
      <c r="X1788" s="3" t="str">
        <f t="shared" si="247"/>
        <v>OK</v>
      </c>
      <c r="Y1788" s="1" t="str">
        <f t="shared" si="248"/>
        <v>Ok</v>
      </c>
      <c r="Z1788" s="1" t="str">
        <f t="shared" si="249"/>
        <v>Ok</v>
      </c>
      <c r="AA1788" s="1">
        <f t="shared" si="244"/>
        <v>200</v>
      </c>
      <c r="AB1788" s="1" t="str">
        <f t="shared" si="250"/>
        <v>ok</v>
      </c>
      <c r="AC1788" s="1" t="str">
        <f t="shared" si="251"/>
        <v>Not Returned</v>
      </c>
    </row>
    <row r="1789" spans="1:29" x14ac:dyDescent="0.45">
      <c r="A1789" s="1" t="s">
        <v>2277</v>
      </c>
      <c r="B1789" s="2" cm="1">
        <f t="array" ref="B1789:D1789">DATEVALUE(VLOOKUP(A1789,Raw_Data!A1788:D3788,{2,3,4},0))</f>
        <v>45400</v>
      </c>
      <c r="C1789" s="2">
        <v>45403</v>
      </c>
      <c r="D1789" s="2">
        <v>45403</v>
      </c>
      <c r="E1789" s="1" t="s">
        <v>2580</v>
      </c>
      <c r="F1789" s="1" t="s">
        <v>53</v>
      </c>
      <c r="G1789" s="1" t="s">
        <v>54</v>
      </c>
      <c r="H1789" s="1" t="s">
        <v>128</v>
      </c>
      <c r="I1789" s="1" t="s">
        <v>169</v>
      </c>
      <c r="J1789" s="1">
        <v>0</v>
      </c>
      <c r="K1789" s="1">
        <v>1000</v>
      </c>
      <c r="L1789" s="1">
        <f t="shared" si="245"/>
        <v>0</v>
      </c>
      <c r="M1789" s="1" t="s">
        <v>56</v>
      </c>
      <c r="N1789" s="1" t="s">
        <v>30</v>
      </c>
      <c r="O1789" s="1" t="s">
        <v>31</v>
      </c>
      <c r="P1789" s="1" t="s">
        <v>85</v>
      </c>
      <c r="Q1789" s="1" t="s">
        <v>33</v>
      </c>
      <c r="R1789" s="1" t="s">
        <v>34</v>
      </c>
      <c r="S1789" s="1" t="s">
        <v>2620</v>
      </c>
      <c r="T1789" s="1">
        <v>0</v>
      </c>
      <c r="U1789" s="1" t="str">
        <f t="shared" si="243"/>
        <v>Keep</v>
      </c>
      <c r="V1789" s="1" t="str">
        <f t="shared" si="246"/>
        <v>Fix</v>
      </c>
      <c r="W1789" s="1" t="str">
        <f>IF(Raw_Data!K1789=0,"Missing","Valid")</f>
        <v>Valid</v>
      </c>
      <c r="X1789" s="3" t="str">
        <f t="shared" si="247"/>
        <v>OK</v>
      </c>
      <c r="Y1789" s="1" t="str">
        <f t="shared" si="248"/>
        <v>Ok</v>
      </c>
      <c r="Z1789" s="1" t="str">
        <f t="shared" si="249"/>
        <v>Ok</v>
      </c>
      <c r="AA1789" s="1">
        <f t="shared" si="244"/>
        <v>0</v>
      </c>
      <c r="AB1789" s="1" t="str">
        <f t="shared" si="250"/>
        <v>ok</v>
      </c>
      <c r="AC1789" s="1" t="str">
        <f t="shared" si="251"/>
        <v>Not Returned</v>
      </c>
    </row>
    <row r="1790" spans="1:29" x14ac:dyDescent="0.45">
      <c r="A1790" s="1" t="s">
        <v>2278</v>
      </c>
      <c r="B1790" s="2" cm="1">
        <f t="array" ref="B1790:D1790">DATEVALUE(VLOOKUP(A1790,Raw_Data!A1789:D3789,{2,3,4},0))</f>
        <v>45570</v>
      </c>
      <c r="C1790" s="2">
        <v>45569</v>
      </c>
      <c r="D1790" s="2">
        <v>45575</v>
      </c>
      <c r="E1790" s="1" t="s">
        <v>2587</v>
      </c>
      <c r="F1790" s="1" t="s">
        <v>2606</v>
      </c>
      <c r="G1790" s="1" t="s">
        <v>26</v>
      </c>
      <c r="H1790" s="1" t="s">
        <v>42</v>
      </c>
      <c r="I1790" s="1" t="s">
        <v>122</v>
      </c>
      <c r="J1790" s="1">
        <v>2</v>
      </c>
      <c r="K1790" s="1">
        <v>500</v>
      </c>
      <c r="L1790" s="1">
        <f t="shared" si="245"/>
        <v>1000</v>
      </c>
      <c r="M1790" s="1" t="s">
        <v>63</v>
      </c>
      <c r="N1790" s="1" t="s">
        <v>57</v>
      </c>
      <c r="O1790" s="1" t="s">
        <v>31</v>
      </c>
      <c r="P1790" s="1" t="s">
        <v>85</v>
      </c>
      <c r="Q1790" s="1" t="s">
        <v>45</v>
      </c>
      <c r="R1790" s="1" t="s">
        <v>2620</v>
      </c>
      <c r="S1790" s="1" t="s">
        <v>2620</v>
      </c>
      <c r="T1790" s="1">
        <v>6</v>
      </c>
      <c r="U1790" s="1" t="str">
        <f t="shared" si="243"/>
        <v>Keep</v>
      </c>
      <c r="V1790" s="1" t="str">
        <f t="shared" si="246"/>
        <v>Ok</v>
      </c>
      <c r="W1790" s="1" t="str">
        <f>IF(Raw_Data!K1790=0,"Missing","Valid")</f>
        <v>Valid</v>
      </c>
      <c r="X1790" s="3" t="str">
        <f t="shared" si="247"/>
        <v>Dispatch Error</v>
      </c>
      <c r="Y1790" s="1" t="str">
        <f t="shared" si="248"/>
        <v>Ok</v>
      </c>
      <c r="Z1790" s="1" t="str">
        <f t="shared" si="249"/>
        <v>Ok</v>
      </c>
      <c r="AA1790" s="1">
        <f t="shared" si="244"/>
        <v>1000</v>
      </c>
      <c r="AB1790" s="1" t="str">
        <f t="shared" si="250"/>
        <v>ok</v>
      </c>
      <c r="AC1790" s="1" t="str">
        <f t="shared" si="251"/>
        <v>Not Returned</v>
      </c>
    </row>
    <row r="1791" spans="1:29" x14ac:dyDescent="0.45">
      <c r="A1791" s="1" t="s">
        <v>2279</v>
      </c>
      <c r="B1791" s="2" cm="1">
        <f t="array" ref="B1791:D1791">DATEVALUE(VLOOKUP(A1791,Raw_Data!A1790:D3790,{2,3,4},0))</f>
        <v>45294</v>
      </c>
      <c r="C1791" s="2">
        <v>45293</v>
      </c>
      <c r="D1791" s="2">
        <v>45293</v>
      </c>
      <c r="E1791" s="1" t="s">
        <v>2580</v>
      </c>
      <c r="F1791" s="1" t="s">
        <v>2608</v>
      </c>
      <c r="G1791" s="1" t="s">
        <v>41</v>
      </c>
      <c r="H1791" s="1" t="s">
        <v>27</v>
      </c>
      <c r="I1791" s="1" t="s">
        <v>84</v>
      </c>
      <c r="J1791" s="1">
        <v>0</v>
      </c>
      <c r="K1791" s="1">
        <v>500</v>
      </c>
      <c r="L1791" s="1">
        <f t="shared" si="245"/>
        <v>0</v>
      </c>
      <c r="M1791" s="1" t="s">
        <v>63</v>
      </c>
      <c r="N1791" s="1" t="s">
        <v>30</v>
      </c>
      <c r="O1791" s="1" t="s">
        <v>31</v>
      </c>
      <c r="P1791" s="1" t="s">
        <v>85</v>
      </c>
      <c r="Q1791" s="1" t="s">
        <v>33</v>
      </c>
      <c r="R1791" s="1" t="s">
        <v>46</v>
      </c>
      <c r="S1791" s="1" t="s">
        <v>254</v>
      </c>
      <c r="T1791" s="1">
        <v>0</v>
      </c>
      <c r="U1791" s="1" t="str">
        <f t="shared" si="243"/>
        <v>Keep</v>
      </c>
      <c r="V1791" s="1" t="str">
        <f t="shared" si="246"/>
        <v>Fix</v>
      </c>
      <c r="W1791" s="1" t="str">
        <f>IF(Raw_Data!K1791=0,"Missing","Valid")</f>
        <v>Valid</v>
      </c>
      <c r="X1791" s="3" t="str">
        <f t="shared" si="247"/>
        <v>Dispatch Error</v>
      </c>
      <c r="Y1791" s="1" t="str">
        <f t="shared" si="248"/>
        <v>Ok</v>
      </c>
      <c r="Z1791" s="1" t="str">
        <f t="shared" si="249"/>
        <v>Ok</v>
      </c>
      <c r="AA1791" s="1">
        <f t="shared" si="244"/>
        <v>0</v>
      </c>
      <c r="AB1791" s="1" t="str">
        <f t="shared" si="250"/>
        <v>ok</v>
      </c>
      <c r="AC1791" s="1" t="str">
        <f t="shared" si="251"/>
        <v>Damaged</v>
      </c>
    </row>
    <row r="1792" spans="1:29" x14ac:dyDescent="0.45">
      <c r="A1792" s="1" t="s">
        <v>2280</v>
      </c>
      <c r="B1792" s="2" cm="1">
        <f t="array" ref="B1792:D1792">DATEVALUE(VLOOKUP(A1792,Raw_Data!A1791:D3791,{2,3,4},0))</f>
        <v>45512</v>
      </c>
      <c r="C1792" s="2">
        <v>45515</v>
      </c>
      <c r="D1792" s="2">
        <v>45516</v>
      </c>
      <c r="E1792" s="1" t="s">
        <v>2597</v>
      </c>
      <c r="F1792" s="1" t="s">
        <v>2608</v>
      </c>
      <c r="G1792" s="1" t="s">
        <v>41</v>
      </c>
      <c r="H1792" s="1" t="s">
        <v>27</v>
      </c>
      <c r="I1792" s="1" t="s">
        <v>28</v>
      </c>
      <c r="J1792" s="1">
        <v>3</v>
      </c>
      <c r="K1792" s="1">
        <v>1000</v>
      </c>
      <c r="L1792" s="1">
        <f t="shared" si="245"/>
        <v>3000</v>
      </c>
      <c r="M1792" s="1" t="s">
        <v>29</v>
      </c>
      <c r="N1792" s="1" t="s">
        <v>93</v>
      </c>
      <c r="O1792" s="1" t="s">
        <v>31</v>
      </c>
      <c r="P1792" s="1" t="s">
        <v>58</v>
      </c>
      <c r="Q1792" s="1" t="s">
        <v>45</v>
      </c>
      <c r="R1792" s="1" t="s">
        <v>2620</v>
      </c>
      <c r="S1792" s="1" t="s">
        <v>2620</v>
      </c>
      <c r="T1792" s="1">
        <v>1</v>
      </c>
      <c r="U1792" s="1" t="str">
        <f t="shared" si="243"/>
        <v>Keep</v>
      </c>
      <c r="V1792" s="1" t="str">
        <f t="shared" si="246"/>
        <v>Ok</v>
      </c>
      <c r="W1792" s="1" t="str">
        <f>IF(Raw_Data!K1792=0,"Missing","Valid")</f>
        <v>Valid</v>
      </c>
      <c r="X1792" s="3" t="str">
        <f t="shared" si="247"/>
        <v>OK</v>
      </c>
      <c r="Y1792" s="1" t="str">
        <f t="shared" si="248"/>
        <v>Ok</v>
      </c>
      <c r="Z1792" s="1" t="str">
        <f t="shared" si="249"/>
        <v>Ok</v>
      </c>
      <c r="AA1792" s="1">
        <f t="shared" si="244"/>
        <v>3000</v>
      </c>
      <c r="AB1792" s="1" t="str">
        <f t="shared" si="250"/>
        <v>ok</v>
      </c>
      <c r="AC1792" s="1" t="str">
        <f t="shared" si="251"/>
        <v>Not Returned</v>
      </c>
    </row>
    <row r="1793" spans="1:29" x14ac:dyDescent="0.45">
      <c r="A1793" s="1" t="s">
        <v>2281</v>
      </c>
      <c r="B1793" s="2" cm="1">
        <f t="array" ref="B1793:D1793">DATEVALUE(VLOOKUP(A1793,Raw_Data!A1792:D3792,{2,3,4},0))</f>
        <v>45479</v>
      </c>
      <c r="C1793" s="2">
        <v>45478</v>
      </c>
      <c r="D1793" s="2">
        <v>45479</v>
      </c>
      <c r="E1793" s="1" t="s">
        <v>2598</v>
      </c>
      <c r="F1793" s="1" t="s">
        <v>2606</v>
      </c>
      <c r="G1793" s="1" t="s">
        <v>26</v>
      </c>
      <c r="H1793" s="1" t="s">
        <v>27</v>
      </c>
      <c r="I1793" s="1" t="s">
        <v>55</v>
      </c>
      <c r="J1793" s="1">
        <v>-1</v>
      </c>
      <c r="K1793" s="1">
        <v>500</v>
      </c>
      <c r="L1793" s="1">
        <f t="shared" si="245"/>
        <v>-500</v>
      </c>
      <c r="M1793" s="1" t="s">
        <v>29</v>
      </c>
      <c r="N1793" s="1" t="s">
        <v>57</v>
      </c>
      <c r="O1793" s="1" t="s">
        <v>31</v>
      </c>
      <c r="P1793" s="1" t="s">
        <v>32</v>
      </c>
      <c r="Q1793" s="1" t="s">
        <v>33</v>
      </c>
      <c r="R1793" s="1" t="s">
        <v>2620</v>
      </c>
      <c r="S1793" s="1" t="s">
        <v>2620</v>
      </c>
      <c r="T1793" s="1">
        <v>1</v>
      </c>
      <c r="U1793" s="1" t="str">
        <f t="shared" si="243"/>
        <v>Keep</v>
      </c>
      <c r="V1793" s="1" t="str">
        <f t="shared" si="246"/>
        <v>Fix</v>
      </c>
      <c r="W1793" s="1" t="str">
        <f>IF(Raw_Data!K1793=0,"Missing","Valid")</f>
        <v>Valid</v>
      </c>
      <c r="X1793" s="3" t="str">
        <f t="shared" si="247"/>
        <v>Dispatch Error</v>
      </c>
      <c r="Y1793" s="1" t="str">
        <f t="shared" si="248"/>
        <v>Ok</v>
      </c>
      <c r="Z1793" s="1" t="str">
        <f t="shared" si="249"/>
        <v>Ok</v>
      </c>
      <c r="AA1793" s="1">
        <f t="shared" si="244"/>
        <v>-500</v>
      </c>
      <c r="AB1793" s="1" t="str">
        <f t="shared" si="250"/>
        <v>ok</v>
      </c>
      <c r="AC1793" s="1" t="str">
        <f t="shared" si="251"/>
        <v>Wrong</v>
      </c>
    </row>
    <row r="1794" spans="1:29" x14ac:dyDescent="0.45">
      <c r="A1794" s="1" t="s">
        <v>2282</v>
      </c>
      <c r="B1794" s="2" cm="1">
        <f t="array" ref="B1794:D1794">DATEVALUE(VLOOKUP(A1794,Raw_Data!A1793:D3793,{2,3,4},0))</f>
        <v>45599</v>
      </c>
      <c r="C1794" s="2">
        <v>45598</v>
      </c>
      <c r="D1794" s="2">
        <v>45602</v>
      </c>
      <c r="E1794" s="1" t="s">
        <v>2575</v>
      </c>
      <c r="F1794" s="1" t="s">
        <v>2607</v>
      </c>
      <c r="G1794" s="1" t="s">
        <v>41</v>
      </c>
      <c r="H1794" s="1" t="s">
        <v>71</v>
      </c>
      <c r="I1794" s="1" t="s">
        <v>92</v>
      </c>
      <c r="J1794" s="1">
        <v>0</v>
      </c>
      <c r="K1794" s="1">
        <v>2000</v>
      </c>
      <c r="L1794" s="1">
        <f t="shared" si="245"/>
        <v>0</v>
      </c>
      <c r="M1794" s="1" t="s">
        <v>29</v>
      </c>
      <c r="N1794" s="1" t="s">
        <v>30</v>
      </c>
      <c r="O1794" s="1" t="s">
        <v>79</v>
      </c>
      <c r="P1794" s="1" t="s">
        <v>32</v>
      </c>
      <c r="Q1794" s="1" t="s">
        <v>45</v>
      </c>
      <c r="R1794" s="1" t="s">
        <v>2620</v>
      </c>
      <c r="S1794" s="1" t="s">
        <v>2620</v>
      </c>
      <c r="T1794" s="1">
        <v>4</v>
      </c>
      <c r="U1794" s="1" t="str">
        <f t="shared" ref="U1794:U1857" si="252">IF(COUNTIF(A1794:A3793,A1794)=1,"Keep","Duplicate")</f>
        <v>Keep</v>
      </c>
      <c r="V1794" s="1" t="str">
        <f t="shared" si="246"/>
        <v>Fix</v>
      </c>
      <c r="W1794" s="1" t="str">
        <f>IF(Raw_Data!K1794=0,"Missing","Valid")</f>
        <v>Valid</v>
      </c>
      <c r="X1794" s="3" t="str">
        <f t="shared" si="247"/>
        <v>Dispatch Error</v>
      </c>
      <c r="Y1794" s="1" t="str">
        <f t="shared" si="248"/>
        <v>Ok</v>
      </c>
      <c r="Z1794" s="1" t="str">
        <f t="shared" si="249"/>
        <v>Ok</v>
      </c>
      <c r="AA1794" s="1">
        <f t="shared" ref="AA1794:AA1857" si="253">IF(OR(L1794="",L1794&lt;&gt;J1794*K1794),J1794*K1794,L1794)</f>
        <v>0</v>
      </c>
      <c r="AB1794" s="1" t="str">
        <f t="shared" si="250"/>
        <v>ok</v>
      </c>
      <c r="AC1794" s="1" t="str">
        <f t="shared" si="251"/>
        <v>Not Returned</v>
      </c>
    </row>
    <row r="1795" spans="1:29" x14ac:dyDescent="0.45">
      <c r="A1795" s="1" t="s">
        <v>2283</v>
      </c>
      <c r="B1795" s="2" cm="1">
        <f t="array" ref="B1795:D1795">DATEVALUE(VLOOKUP(A1795,Raw_Data!A1794:D3794,{2,3,4},0))</f>
        <v>45578</v>
      </c>
      <c r="C1795" s="2">
        <v>45578</v>
      </c>
      <c r="D1795" s="2">
        <v>45581</v>
      </c>
      <c r="E1795" s="1" t="s">
        <v>2578</v>
      </c>
      <c r="F1795" s="1" t="s">
        <v>53</v>
      </c>
      <c r="G1795" s="1" t="s">
        <v>54</v>
      </c>
      <c r="H1795" s="1" t="s">
        <v>128</v>
      </c>
      <c r="I1795" s="1" t="s">
        <v>231</v>
      </c>
      <c r="J1795" s="1">
        <v>2</v>
      </c>
      <c r="K1795" s="1">
        <v>1000</v>
      </c>
      <c r="L1795" s="1">
        <f t="shared" ref="L1795:L1858" si="254">J1795*K1795</f>
        <v>2000</v>
      </c>
      <c r="M1795" s="1" t="s">
        <v>29</v>
      </c>
      <c r="N1795" s="1" t="s">
        <v>93</v>
      </c>
      <c r="O1795" s="1" t="s">
        <v>31</v>
      </c>
      <c r="P1795" s="1" t="s">
        <v>32</v>
      </c>
      <c r="Q1795" s="1" t="s">
        <v>33</v>
      </c>
      <c r="R1795" s="1" t="s">
        <v>2620</v>
      </c>
      <c r="S1795" s="1" t="s">
        <v>2620</v>
      </c>
      <c r="T1795" s="1">
        <v>3</v>
      </c>
      <c r="U1795" s="1" t="str">
        <f t="shared" si="252"/>
        <v>Keep</v>
      </c>
      <c r="V1795" s="1" t="str">
        <f t="shared" ref="V1795:V1858" si="255">IF(J1795&lt;=0,"Fix","Ok")</f>
        <v>Ok</v>
      </c>
      <c r="W1795" s="1" t="str">
        <f>IF(Raw_Data!K1795=0,"Missing","Valid")</f>
        <v>Valid</v>
      </c>
      <c r="X1795" s="3" t="str">
        <f t="shared" ref="X1795:X1858" si="256">IF(C1795&lt;B1795,"Dispatch Error",IF(D1795&lt;B1795,"Delivery Before Order",IF(D1795&lt;C1795,"Delivery Before Dispatch","OK")))</f>
        <v>OK</v>
      </c>
      <c r="Y1795" s="1" t="str">
        <f t="shared" ref="Y1795:Y1858" si="257">IF(K1795&lt;=0,"Fix","Ok")</f>
        <v>Ok</v>
      </c>
      <c r="Z1795" s="1" t="str">
        <f t="shared" ref="Z1795:Z1858" si="258">IF(L1795="","Blank",IF(L1795=J1795*K1795,"Ok","Wrong"))</f>
        <v>Ok</v>
      </c>
      <c r="AA1795" s="1">
        <f t="shared" si="253"/>
        <v>2000</v>
      </c>
      <c r="AB1795" s="1" t="str">
        <f t="shared" ref="AB1795:AB1858" si="259">IF(M1795="","Missing","ok")</f>
        <v>ok</v>
      </c>
      <c r="AC1795" s="1" t="str">
        <f t="shared" ref="AC1795:AC1858" si="260">IF(R1795="No","Not Returned",IF(R1795="Yes",IF(S1795="","Unknown",S1795),IF(L1795&lt;0,"Wrong",IF(OR(O1795="Delayed",O1795="In Transit",O1795="On Time"),"Not Returned",""))))</f>
        <v>Not Returned</v>
      </c>
    </row>
    <row r="1796" spans="1:29" x14ac:dyDescent="0.45">
      <c r="A1796" s="1" t="s">
        <v>2284</v>
      </c>
      <c r="B1796" s="2" cm="1">
        <f t="array" ref="B1796:D1796">DATEVALUE(VLOOKUP(A1796,Raw_Data!A1795:D3795,{2,3,4},0))</f>
        <v>45622</v>
      </c>
      <c r="C1796" s="2">
        <v>45620</v>
      </c>
      <c r="D1796" s="2">
        <v>45623</v>
      </c>
      <c r="E1796" s="1" t="s">
        <v>2578</v>
      </c>
      <c r="F1796" s="1" t="s">
        <v>53</v>
      </c>
      <c r="G1796" s="1" t="s">
        <v>54</v>
      </c>
      <c r="H1796" s="1" t="s">
        <v>42</v>
      </c>
      <c r="I1796" s="1" t="s">
        <v>43</v>
      </c>
      <c r="J1796" s="1">
        <v>3</v>
      </c>
      <c r="K1796" s="1">
        <v>0</v>
      </c>
      <c r="L1796" s="1">
        <f t="shared" si="254"/>
        <v>0</v>
      </c>
      <c r="M1796" s="1" t="s">
        <v>2619</v>
      </c>
      <c r="N1796" s="1" t="s">
        <v>93</v>
      </c>
      <c r="O1796" s="1" t="s">
        <v>44</v>
      </c>
      <c r="P1796" s="1" t="s">
        <v>32</v>
      </c>
      <c r="Q1796" s="1" t="s">
        <v>33</v>
      </c>
      <c r="R1796" s="1" t="s">
        <v>46</v>
      </c>
      <c r="S1796" s="1" t="s">
        <v>2621</v>
      </c>
      <c r="T1796" s="1">
        <v>3</v>
      </c>
      <c r="U1796" s="1" t="str">
        <f t="shared" si="252"/>
        <v>Keep</v>
      </c>
      <c r="V1796" s="1" t="str">
        <f t="shared" si="255"/>
        <v>Ok</v>
      </c>
      <c r="W1796" s="1" t="str">
        <f>IF(Raw_Data!K1796=0,"Missing","Valid")</f>
        <v>Missing</v>
      </c>
      <c r="X1796" s="3" t="str">
        <f t="shared" si="256"/>
        <v>Dispatch Error</v>
      </c>
      <c r="Y1796" s="1" t="str">
        <f t="shared" si="257"/>
        <v>Fix</v>
      </c>
      <c r="Z1796" s="1" t="str">
        <f t="shared" si="258"/>
        <v>Ok</v>
      </c>
      <c r="AA1796" s="1">
        <f t="shared" si="253"/>
        <v>0</v>
      </c>
      <c r="AB1796" s="1" t="str">
        <f t="shared" si="259"/>
        <v>ok</v>
      </c>
      <c r="AC1796" s="1" t="str">
        <f t="shared" si="260"/>
        <v>Unknwon</v>
      </c>
    </row>
    <row r="1797" spans="1:29" x14ac:dyDescent="0.45">
      <c r="A1797" s="1" t="s">
        <v>2285</v>
      </c>
      <c r="B1797" s="2" cm="1">
        <f t="array" ref="B1797:D1797">DATEVALUE(VLOOKUP(A1797,Raw_Data!A1796:D3796,{2,3,4},0))</f>
        <v>45469</v>
      </c>
      <c r="C1797" s="2">
        <v>45471</v>
      </c>
      <c r="D1797" s="2">
        <v>45470</v>
      </c>
      <c r="E1797" s="1" t="s">
        <v>2586</v>
      </c>
      <c r="F1797" s="1" t="s">
        <v>2608</v>
      </c>
      <c r="G1797" s="1" t="s">
        <v>41</v>
      </c>
      <c r="H1797" s="1" t="s">
        <v>128</v>
      </c>
      <c r="I1797" s="1" t="s">
        <v>231</v>
      </c>
      <c r="J1797" s="1">
        <v>0</v>
      </c>
      <c r="K1797" s="1">
        <v>500</v>
      </c>
      <c r="L1797" s="1">
        <f t="shared" si="254"/>
        <v>0</v>
      </c>
      <c r="M1797" s="1" t="s">
        <v>2619</v>
      </c>
      <c r="N1797" s="1" t="s">
        <v>57</v>
      </c>
      <c r="O1797" s="1" t="s">
        <v>31</v>
      </c>
      <c r="P1797" s="1" t="s">
        <v>32</v>
      </c>
      <c r="Q1797" s="1" t="s">
        <v>45</v>
      </c>
      <c r="R1797" s="1" t="s">
        <v>46</v>
      </c>
      <c r="S1797" s="1" t="s">
        <v>254</v>
      </c>
      <c r="T1797" s="1">
        <v>-1</v>
      </c>
      <c r="U1797" s="1" t="str">
        <f t="shared" si="252"/>
        <v>Keep</v>
      </c>
      <c r="V1797" s="1" t="str">
        <f t="shared" si="255"/>
        <v>Fix</v>
      </c>
      <c r="W1797" s="1" t="str">
        <f>IF(Raw_Data!K1797=0,"Missing","Valid")</f>
        <v>Valid</v>
      </c>
      <c r="X1797" s="3" t="str">
        <f t="shared" si="256"/>
        <v>Delivery Before Dispatch</v>
      </c>
      <c r="Y1797" s="1" t="str">
        <f t="shared" si="257"/>
        <v>Ok</v>
      </c>
      <c r="Z1797" s="1" t="str">
        <f t="shared" si="258"/>
        <v>Ok</v>
      </c>
      <c r="AA1797" s="1">
        <f t="shared" si="253"/>
        <v>0</v>
      </c>
      <c r="AB1797" s="1" t="str">
        <f t="shared" si="259"/>
        <v>ok</v>
      </c>
      <c r="AC1797" s="1" t="str">
        <f t="shared" si="260"/>
        <v>Damaged</v>
      </c>
    </row>
    <row r="1798" spans="1:29" x14ac:dyDescent="0.45">
      <c r="A1798" s="1" t="s">
        <v>2286</v>
      </c>
      <c r="B1798" s="2" cm="1">
        <f t="array" ref="B1798:D1798">DATEVALUE(VLOOKUP(A1798,Raw_Data!A1797:D3797,{2,3,4},0))</f>
        <v>45319</v>
      </c>
      <c r="C1798" s="2">
        <v>45320</v>
      </c>
      <c r="D1798" s="2">
        <v>45326</v>
      </c>
      <c r="E1798" s="1" t="s">
        <v>2588</v>
      </c>
      <c r="F1798" s="1" t="s">
        <v>168</v>
      </c>
      <c r="G1798" s="1" t="s">
        <v>41</v>
      </c>
      <c r="H1798" s="1" t="s">
        <v>71</v>
      </c>
      <c r="I1798" s="1" t="s">
        <v>92</v>
      </c>
      <c r="J1798" s="1">
        <v>3</v>
      </c>
      <c r="K1798" s="1">
        <v>100</v>
      </c>
      <c r="L1798" s="1">
        <f t="shared" si="254"/>
        <v>300</v>
      </c>
      <c r="M1798" s="1" t="s">
        <v>29</v>
      </c>
      <c r="N1798" s="1" t="s">
        <v>57</v>
      </c>
      <c r="O1798" s="1" t="s">
        <v>31</v>
      </c>
      <c r="P1798" s="1" t="s">
        <v>32</v>
      </c>
      <c r="Q1798" s="1" t="s">
        <v>45</v>
      </c>
      <c r="R1798" s="1" t="s">
        <v>46</v>
      </c>
      <c r="S1798" s="1" t="s">
        <v>254</v>
      </c>
      <c r="T1798" s="1">
        <v>6</v>
      </c>
      <c r="U1798" s="1" t="str">
        <f t="shared" si="252"/>
        <v>Keep</v>
      </c>
      <c r="V1798" s="1" t="str">
        <f t="shared" si="255"/>
        <v>Ok</v>
      </c>
      <c r="W1798" s="1" t="str">
        <f>IF(Raw_Data!K1798=0,"Missing","Valid")</f>
        <v>Valid</v>
      </c>
      <c r="X1798" s="3" t="str">
        <f t="shared" si="256"/>
        <v>OK</v>
      </c>
      <c r="Y1798" s="1" t="str">
        <f t="shared" si="257"/>
        <v>Ok</v>
      </c>
      <c r="Z1798" s="1" t="str">
        <f t="shared" si="258"/>
        <v>Ok</v>
      </c>
      <c r="AA1798" s="1">
        <f t="shared" si="253"/>
        <v>300</v>
      </c>
      <c r="AB1798" s="1" t="str">
        <f t="shared" si="259"/>
        <v>ok</v>
      </c>
      <c r="AC1798" s="1" t="str">
        <f t="shared" si="260"/>
        <v>Damaged</v>
      </c>
    </row>
    <row r="1799" spans="1:29" x14ac:dyDescent="0.45">
      <c r="A1799" s="1" t="s">
        <v>2287</v>
      </c>
      <c r="B1799" s="2" cm="1">
        <f t="array" ref="B1799:D1799">DATEVALUE(VLOOKUP(A1799,Raw_Data!A1798:D3798,{2,3,4},0))</f>
        <v>45619</v>
      </c>
      <c r="C1799" s="2">
        <v>45618</v>
      </c>
      <c r="D1799" s="2">
        <v>45619</v>
      </c>
      <c r="E1799" s="1" t="s">
        <v>2556</v>
      </c>
      <c r="F1799" s="1" t="s">
        <v>2608</v>
      </c>
      <c r="G1799" s="1" t="s">
        <v>41</v>
      </c>
      <c r="H1799" s="1" t="s">
        <v>27</v>
      </c>
      <c r="I1799" s="1" t="s">
        <v>55</v>
      </c>
      <c r="J1799" s="1">
        <v>0</v>
      </c>
      <c r="K1799" s="1">
        <v>1000</v>
      </c>
      <c r="L1799" s="1">
        <f t="shared" si="254"/>
        <v>0</v>
      </c>
      <c r="M1799" s="1" t="s">
        <v>63</v>
      </c>
      <c r="N1799" s="1" t="s">
        <v>93</v>
      </c>
      <c r="O1799" s="1" t="s">
        <v>44</v>
      </c>
      <c r="P1799" s="1" t="s">
        <v>58</v>
      </c>
      <c r="Q1799" s="1" t="s">
        <v>33</v>
      </c>
      <c r="R1799" s="1" t="s">
        <v>2620</v>
      </c>
      <c r="S1799" s="1" t="s">
        <v>2620</v>
      </c>
      <c r="T1799" s="1">
        <v>1</v>
      </c>
      <c r="U1799" s="1" t="str">
        <f t="shared" si="252"/>
        <v>Keep</v>
      </c>
      <c r="V1799" s="1" t="str">
        <f t="shared" si="255"/>
        <v>Fix</v>
      </c>
      <c r="W1799" s="1" t="str">
        <f>IF(Raw_Data!K1799=0,"Missing","Valid")</f>
        <v>Valid</v>
      </c>
      <c r="X1799" s="3" t="str">
        <f t="shared" si="256"/>
        <v>Dispatch Error</v>
      </c>
      <c r="Y1799" s="1" t="str">
        <f t="shared" si="257"/>
        <v>Ok</v>
      </c>
      <c r="Z1799" s="1" t="str">
        <f t="shared" si="258"/>
        <v>Ok</v>
      </c>
      <c r="AA1799" s="1">
        <f t="shared" si="253"/>
        <v>0</v>
      </c>
      <c r="AB1799" s="1" t="str">
        <f t="shared" si="259"/>
        <v>ok</v>
      </c>
      <c r="AC1799" s="1" t="str">
        <f t="shared" si="260"/>
        <v>Not Returned</v>
      </c>
    </row>
    <row r="1800" spans="1:29" x14ac:dyDescent="0.45">
      <c r="A1800" s="1" t="s">
        <v>2288</v>
      </c>
      <c r="B1800" s="2" cm="1">
        <f t="array" ref="B1800:D1800">DATEVALUE(VLOOKUP(A1800,Raw_Data!A1799:D3799,{2,3,4},0))</f>
        <v>45363</v>
      </c>
      <c r="C1800" s="2">
        <v>45363</v>
      </c>
      <c r="D1800" s="2">
        <v>45362</v>
      </c>
      <c r="E1800" s="1" t="s">
        <v>2574</v>
      </c>
      <c r="F1800" s="1" t="s">
        <v>147</v>
      </c>
      <c r="G1800" s="1" t="s">
        <v>147</v>
      </c>
      <c r="H1800" s="1" t="s">
        <v>128</v>
      </c>
      <c r="I1800" s="1" t="s">
        <v>169</v>
      </c>
      <c r="J1800" s="1">
        <v>3</v>
      </c>
      <c r="K1800" s="1">
        <v>1000</v>
      </c>
      <c r="L1800" s="1">
        <f t="shared" si="254"/>
        <v>3000</v>
      </c>
      <c r="M1800" s="1" t="s">
        <v>63</v>
      </c>
      <c r="N1800" s="1" t="s">
        <v>57</v>
      </c>
      <c r="O1800" s="1" t="s">
        <v>79</v>
      </c>
      <c r="P1800" s="1" t="s">
        <v>85</v>
      </c>
      <c r="Q1800" s="1" t="s">
        <v>45</v>
      </c>
      <c r="R1800" s="1" t="s">
        <v>2620</v>
      </c>
      <c r="S1800" s="1" t="s">
        <v>2620</v>
      </c>
      <c r="T1800" s="1">
        <v>-1</v>
      </c>
      <c r="U1800" s="1" t="str">
        <f t="shared" si="252"/>
        <v>Keep</v>
      </c>
      <c r="V1800" s="1" t="str">
        <f t="shared" si="255"/>
        <v>Ok</v>
      </c>
      <c r="W1800" s="1" t="str">
        <f>IF(Raw_Data!K1800=0,"Missing","Valid")</f>
        <v>Valid</v>
      </c>
      <c r="X1800" s="3" t="str">
        <f t="shared" si="256"/>
        <v>Delivery Before Order</v>
      </c>
      <c r="Y1800" s="1" t="str">
        <f t="shared" si="257"/>
        <v>Ok</v>
      </c>
      <c r="Z1800" s="1" t="str">
        <f t="shared" si="258"/>
        <v>Ok</v>
      </c>
      <c r="AA1800" s="1">
        <f t="shared" si="253"/>
        <v>3000</v>
      </c>
      <c r="AB1800" s="1" t="str">
        <f t="shared" si="259"/>
        <v>ok</v>
      </c>
      <c r="AC1800" s="1" t="str">
        <f t="shared" si="260"/>
        <v>Not Returned</v>
      </c>
    </row>
    <row r="1801" spans="1:29" x14ac:dyDescent="0.45">
      <c r="A1801" s="1" t="s">
        <v>2289</v>
      </c>
      <c r="B1801" s="2" cm="1">
        <f t="array" ref="B1801:D1801">DATEVALUE(VLOOKUP(A1801,Raw_Data!A1800:D3800,{2,3,4},0))</f>
        <v>45372</v>
      </c>
      <c r="C1801" s="2">
        <v>45373</v>
      </c>
      <c r="D1801" s="2">
        <v>45379</v>
      </c>
      <c r="E1801" s="1" t="s">
        <v>2568</v>
      </c>
      <c r="F1801" s="1" t="s">
        <v>2607</v>
      </c>
      <c r="G1801" s="1" t="s">
        <v>41</v>
      </c>
      <c r="H1801" s="1" t="s">
        <v>42</v>
      </c>
      <c r="I1801" s="1" t="s">
        <v>43</v>
      </c>
      <c r="J1801" s="1">
        <v>-1</v>
      </c>
      <c r="K1801" s="1">
        <v>0</v>
      </c>
      <c r="L1801" s="1">
        <f t="shared" si="254"/>
        <v>0</v>
      </c>
      <c r="M1801" s="1" t="s">
        <v>56</v>
      </c>
      <c r="N1801" s="1" t="s">
        <v>93</v>
      </c>
      <c r="O1801" s="1" t="s">
        <v>44</v>
      </c>
      <c r="P1801" s="1" t="s">
        <v>32</v>
      </c>
      <c r="Q1801" s="1" t="s">
        <v>45</v>
      </c>
      <c r="R1801" s="1" t="s">
        <v>2620</v>
      </c>
      <c r="S1801" s="1" t="s">
        <v>2620</v>
      </c>
      <c r="T1801" s="1">
        <v>6</v>
      </c>
      <c r="U1801" s="1" t="str">
        <f t="shared" si="252"/>
        <v>Keep</v>
      </c>
      <c r="V1801" s="1" t="str">
        <f t="shared" si="255"/>
        <v>Fix</v>
      </c>
      <c r="W1801" s="1" t="str">
        <f>IF(Raw_Data!K1801=0,"Missing","Valid")</f>
        <v>Missing</v>
      </c>
      <c r="X1801" s="3" t="str">
        <f t="shared" si="256"/>
        <v>OK</v>
      </c>
      <c r="Y1801" s="1" t="str">
        <f t="shared" si="257"/>
        <v>Fix</v>
      </c>
      <c r="Z1801" s="1" t="str">
        <f t="shared" si="258"/>
        <v>Ok</v>
      </c>
      <c r="AA1801" s="1">
        <f t="shared" si="253"/>
        <v>0</v>
      </c>
      <c r="AB1801" s="1" t="str">
        <f t="shared" si="259"/>
        <v>ok</v>
      </c>
      <c r="AC1801" s="1" t="str">
        <f t="shared" si="260"/>
        <v>Not Returned</v>
      </c>
    </row>
    <row r="1802" spans="1:29" x14ac:dyDescent="0.45">
      <c r="A1802" s="1" t="s">
        <v>2290</v>
      </c>
      <c r="B1802" s="2" cm="1">
        <f t="array" ref="B1802:D1802">DATEVALUE(VLOOKUP(A1802,Raw_Data!A1801:D3801,{2,3,4},0))</f>
        <v>45501</v>
      </c>
      <c r="C1802" s="2">
        <v>45500</v>
      </c>
      <c r="D1802" s="2">
        <v>45502</v>
      </c>
      <c r="E1802" s="1" t="s">
        <v>2559</v>
      </c>
      <c r="F1802" s="1" t="s">
        <v>53</v>
      </c>
      <c r="G1802" s="1" t="s">
        <v>54</v>
      </c>
      <c r="H1802" s="1" t="s">
        <v>71</v>
      </c>
      <c r="I1802" s="1" t="s">
        <v>92</v>
      </c>
      <c r="J1802" s="1">
        <v>3</v>
      </c>
      <c r="K1802" s="1">
        <v>100</v>
      </c>
      <c r="L1802" s="1">
        <f t="shared" si="254"/>
        <v>300</v>
      </c>
      <c r="M1802" s="1" t="s">
        <v>29</v>
      </c>
      <c r="N1802" s="1" t="s">
        <v>93</v>
      </c>
      <c r="O1802" s="1" t="s">
        <v>44</v>
      </c>
      <c r="P1802" s="1" t="s">
        <v>85</v>
      </c>
      <c r="Q1802" s="1" t="s">
        <v>33</v>
      </c>
      <c r="R1802" s="1" t="s">
        <v>34</v>
      </c>
      <c r="S1802" s="1" t="s">
        <v>2620</v>
      </c>
      <c r="T1802" s="1">
        <v>2</v>
      </c>
      <c r="U1802" s="1" t="str">
        <f t="shared" si="252"/>
        <v>Keep</v>
      </c>
      <c r="V1802" s="1" t="str">
        <f t="shared" si="255"/>
        <v>Ok</v>
      </c>
      <c r="W1802" s="1" t="str">
        <f>IF(Raw_Data!K1802=0,"Missing","Valid")</f>
        <v>Valid</v>
      </c>
      <c r="X1802" s="3" t="str">
        <f t="shared" si="256"/>
        <v>Dispatch Error</v>
      </c>
      <c r="Y1802" s="1" t="str">
        <f t="shared" si="257"/>
        <v>Ok</v>
      </c>
      <c r="Z1802" s="1" t="str">
        <f t="shared" si="258"/>
        <v>Ok</v>
      </c>
      <c r="AA1802" s="1">
        <f t="shared" si="253"/>
        <v>300</v>
      </c>
      <c r="AB1802" s="1" t="str">
        <f t="shared" si="259"/>
        <v>ok</v>
      </c>
      <c r="AC1802" s="1" t="str">
        <f t="shared" si="260"/>
        <v>Not Returned</v>
      </c>
    </row>
    <row r="1803" spans="1:29" x14ac:dyDescent="0.45">
      <c r="A1803" s="1" t="s">
        <v>2291</v>
      </c>
      <c r="B1803" s="2" cm="1">
        <f t="array" ref="B1803:D1803">DATEVALUE(VLOOKUP(A1803,Raw_Data!A1802:D3802,{2,3,4},0))</f>
        <v>45608</v>
      </c>
      <c r="C1803" s="2">
        <v>45610</v>
      </c>
      <c r="D1803" s="2">
        <v>45613</v>
      </c>
      <c r="E1803" s="1" t="s">
        <v>2578</v>
      </c>
      <c r="F1803" s="1" t="s">
        <v>53</v>
      </c>
      <c r="G1803" s="1" t="s">
        <v>54</v>
      </c>
      <c r="H1803" s="1" t="s">
        <v>27</v>
      </c>
      <c r="I1803" s="1" t="s">
        <v>55</v>
      </c>
      <c r="J1803" s="1">
        <v>2</v>
      </c>
      <c r="K1803" s="1">
        <v>1000</v>
      </c>
      <c r="L1803" s="1">
        <f t="shared" si="254"/>
        <v>2000</v>
      </c>
      <c r="M1803" s="1" t="s">
        <v>2619</v>
      </c>
      <c r="N1803" s="1" t="s">
        <v>93</v>
      </c>
      <c r="O1803" s="1" t="s">
        <v>44</v>
      </c>
      <c r="P1803" s="1" t="s">
        <v>85</v>
      </c>
      <c r="Q1803" s="1" t="s">
        <v>45</v>
      </c>
      <c r="R1803" s="1" t="s">
        <v>46</v>
      </c>
      <c r="S1803" s="1" t="s">
        <v>254</v>
      </c>
      <c r="T1803" s="1">
        <v>3</v>
      </c>
      <c r="U1803" s="1" t="str">
        <f t="shared" si="252"/>
        <v>Keep</v>
      </c>
      <c r="V1803" s="1" t="str">
        <f t="shared" si="255"/>
        <v>Ok</v>
      </c>
      <c r="W1803" s="1" t="str">
        <f>IF(Raw_Data!K1803=0,"Missing","Valid")</f>
        <v>Valid</v>
      </c>
      <c r="X1803" s="3" t="str">
        <f t="shared" si="256"/>
        <v>OK</v>
      </c>
      <c r="Y1803" s="1" t="str">
        <f t="shared" si="257"/>
        <v>Ok</v>
      </c>
      <c r="Z1803" s="1" t="str">
        <f t="shared" si="258"/>
        <v>Ok</v>
      </c>
      <c r="AA1803" s="1">
        <f t="shared" si="253"/>
        <v>2000</v>
      </c>
      <c r="AB1803" s="1" t="str">
        <f t="shared" si="259"/>
        <v>ok</v>
      </c>
      <c r="AC1803" s="1" t="str">
        <f t="shared" si="260"/>
        <v>Damaged</v>
      </c>
    </row>
    <row r="1804" spans="1:29" x14ac:dyDescent="0.45">
      <c r="A1804" s="1" t="s">
        <v>2292</v>
      </c>
      <c r="B1804" s="2" cm="1">
        <f t="array" ref="B1804:D1804">DATEVALUE(VLOOKUP(A1804,Raw_Data!A1803:D3803,{2,3,4},0))</f>
        <v>45430</v>
      </c>
      <c r="C1804" s="2">
        <v>45430</v>
      </c>
      <c r="D1804" s="2">
        <v>45434</v>
      </c>
      <c r="E1804" s="1" t="s">
        <v>2589</v>
      </c>
      <c r="F1804" s="1" t="s">
        <v>69</v>
      </c>
      <c r="G1804" s="1" t="s">
        <v>70</v>
      </c>
      <c r="H1804" s="1" t="s">
        <v>27</v>
      </c>
      <c r="I1804" s="1" t="s">
        <v>28</v>
      </c>
      <c r="J1804" s="1">
        <v>3</v>
      </c>
      <c r="K1804" s="1">
        <v>0</v>
      </c>
      <c r="L1804" s="1">
        <f t="shared" si="254"/>
        <v>0</v>
      </c>
      <c r="M1804" s="1" t="s">
        <v>2619</v>
      </c>
      <c r="N1804" s="1" t="s">
        <v>57</v>
      </c>
      <c r="O1804" s="1" t="s">
        <v>31</v>
      </c>
      <c r="P1804" s="1" t="s">
        <v>58</v>
      </c>
      <c r="Q1804" s="1" t="s">
        <v>33</v>
      </c>
      <c r="R1804" s="1" t="s">
        <v>2620</v>
      </c>
      <c r="S1804" s="1" t="s">
        <v>2620</v>
      </c>
      <c r="T1804" s="1">
        <v>4</v>
      </c>
      <c r="U1804" s="1" t="str">
        <f t="shared" si="252"/>
        <v>Keep</v>
      </c>
      <c r="V1804" s="1" t="str">
        <f t="shared" si="255"/>
        <v>Ok</v>
      </c>
      <c r="W1804" s="1" t="str">
        <f>IF(Raw_Data!K1804=0,"Missing","Valid")</f>
        <v>Missing</v>
      </c>
      <c r="X1804" s="3" t="str">
        <f t="shared" si="256"/>
        <v>OK</v>
      </c>
      <c r="Y1804" s="1" t="str">
        <f t="shared" si="257"/>
        <v>Fix</v>
      </c>
      <c r="Z1804" s="1" t="str">
        <f t="shared" si="258"/>
        <v>Ok</v>
      </c>
      <c r="AA1804" s="1">
        <f t="shared" si="253"/>
        <v>0</v>
      </c>
      <c r="AB1804" s="1" t="str">
        <f t="shared" si="259"/>
        <v>ok</v>
      </c>
      <c r="AC1804" s="1" t="str">
        <f t="shared" si="260"/>
        <v>Not Returned</v>
      </c>
    </row>
    <row r="1805" spans="1:29" x14ac:dyDescent="0.45">
      <c r="A1805" s="1" t="s">
        <v>2293</v>
      </c>
      <c r="B1805" s="2" cm="1">
        <f t="array" ref="B1805:D1805">DATEVALUE(VLOOKUP(A1805,Raw_Data!A1804:D3804,{2,3,4},0))</f>
        <v>45567</v>
      </c>
      <c r="C1805" s="2">
        <v>45568</v>
      </c>
      <c r="D1805" s="2">
        <v>45569</v>
      </c>
      <c r="E1805" s="1" t="s">
        <v>2579</v>
      </c>
      <c r="F1805" s="1" t="s">
        <v>69</v>
      </c>
      <c r="G1805" s="1" t="s">
        <v>70</v>
      </c>
      <c r="H1805" s="1" t="s">
        <v>27</v>
      </c>
      <c r="I1805" s="1" t="s">
        <v>28</v>
      </c>
      <c r="J1805" s="1">
        <v>0</v>
      </c>
      <c r="K1805" s="1">
        <v>1000</v>
      </c>
      <c r="L1805" s="1">
        <f t="shared" si="254"/>
        <v>0</v>
      </c>
      <c r="M1805" s="1" t="s">
        <v>63</v>
      </c>
      <c r="N1805" s="1" t="s">
        <v>57</v>
      </c>
      <c r="O1805" s="1" t="s">
        <v>44</v>
      </c>
      <c r="P1805" s="1" t="s">
        <v>85</v>
      </c>
      <c r="Q1805" s="1" t="s">
        <v>33</v>
      </c>
      <c r="R1805" s="1" t="s">
        <v>2620</v>
      </c>
      <c r="S1805" s="1" t="s">
        <v>2620</v>
      </c>
      <c r="T1805" s="1">
        <v>1</v>
      </c>
      <c r="U1805" s="1" t="str">
        <f t="shared" si="252"/>
        <v>Keep</v>
      </c>
      <c r="V1805" s="1" t="str">
        <f t="shared" si="255"/>
        <v>Fix</v>
      </c>
      <c r="W1805" s="1" t="str">
        <f>IF(Raw_Data!K1805=0,"Missing","Valid")</f>
        <v>Valid</v>
      </c>
      <c r="X1805" s="3" t="str">
        <f t="shared" si="256"/>
        <v>OK</v>
      </c>
      <c r="Y1805" s="1" t="str">
        <f t="shared" si="257"/>
        <v>Ok</v>
      </c>
      <c r="Z1805" s="1" t="str">
        <f t="shared" si="258"/>
        <v>Ok</v>
      </c>
      <c r="AA1805" s="1">
        <f t="shared" si="253"/>
        <v>0</v>
      </c>
      <c r="AB1805" s="1" t="str">
        <f t="shared" si="259"/>
        <v>ok</v>
      </c>
      <c r="AC1805" s="1" t="str">
        <f t="shared" si="260"/>
        <v>Not Returned</v>
      </c>
    </row>
    <row r="1806" spans="1:29" x14ac:dyDescent="0.45">
      <c r="A1806" s="1" t="s">
        <v>2294</v>
      </c>
      <c r="B1806" s="2" cm="1">
        <f t="array" ref="B1806:D1806">DATEVALUE(VLOOKUP(A1806,Raw_Data!A1805:D3805,{2,3,4},0))</f>
        <v>45386</v>
      </c>
      <c r="C1806" s="2">
        <v>45384</v>
      </c>
      <c r="D1806" s="2">
        <v>45385</v>
      </c>
      <c r="E1806" s="1" t="s">
        <v>2549</v>
      </c>
      <c r="F1806" s="1" t="s">
        <v>168</v>
      </c>
      <c r="G1806" s="1" t="s">
        <v>41</v>
      </c>
      <c r="H1806" s="1" t="s">
        <v>42</v>
      </c>
      <c r="I1806" s="1" t="s">
        <v>78</v>
      </c>
      <c r="J1806" s="1">
        <v>2</v>
      </c>
      <c r="K1806" s="1">
        <v>100</v>
      </c>
      <c r="L1806" s="1">
        <f t="shared" si="254"/>
        <v>200</v>
      </c>
      <c r="M1806" s="1" t="s">
        <v>2619</v>
      </c>
      <c r="N1806" s="1" t="s">
        <v>30</v>
      </c>
      <c r="O1806" s="1" t="s">
        <v>31</v>
      </c>
      <c r="P1806" s="1" t="s">
        <v>85</v>
      </c>
      <c r="Q1806" s="1" t="s">
        <v>45</v>
      </c>
      <c r="R1806" s="1" t="s">
        <v>2620</v>
      </c>
      <c r="S1806" s="1" t="s">
        <v>2620</v>
      </c>
      <c r="T1806" s="1">
        <v>1</v>
      </c>
      <c r="U1806" s="1" t="str">
        <f t="shared" si="252"/>
        <v>Keep</v>
      </c>
      <c r="V1806" s="1" t="str">
        <f t="shared" si="255"/>
        <v>Ok</v>
      </c>
      <c r="W1806" s="1" t="str">
        <f>IF(Raw_Data!K1806=0,"Missing","Valid")</f>
        <v>Valid</v>
      </c>
      <c r="X1806" s="3" t="str">
        <f t="shared" si="256"/>
        <v>Dispatch Error</v>
      </c>
      <c r="Y1806" s="1" t="str">
        <f t="shared" si="257"/>
        <v>Ok</v>
      </c>
      <c r="Z1806" s="1" t="str">
        <f t="shared" si="258"/>
        <v>Ok</v>
      </c>
      <c r="AA1806" s="1">
        <f t="shared" si="253"/>
        <v>200</v>
      </c>
      <c r="AB1806" s="1" t="str">
        <f t="shared" si="259"/>
        <v>ok</v>
      </c>
      <c r="AC1806" s="1" t="str">
        <f t="shared" si="260"/>
        <v>Not Returned</v>
      </c>
    </row>
    <row r="1807" spans="1:29" x14ac:dyDescent="0.45">
      <c r="A1807" s="1" t="s">
        <v>2295</v>
      </c>
      <c r="B1807" s="2" cm="1">
        <f t="array" ref="B1807:D1807">DATEVALUE(VLOOKUP(A1807,Raw_Data!A1806:D3806,{2,3,4},0))</f>
        <v>45639</v>
      </c>
      <c r="C1807" s="2">
        <v>45640</v>
      </c>
      <c r="D1807" s="2">
        <v>45647</v>
      </c>
      <c r="E1807" s="1" t="s">
        <v>2577</v>
      </c>
      <c r="F1807" s="1" t="s">
        <v>2609</v>
      </c>
      <c r="G1807" s="1" t="s">
        <v>116</v>
      </c>
      <c r="H1807" s="1" t="s">
        <v>71</v>
      </c>
      <c r="I1807" s="1" t="s">
        <v>117</v>
      </c>
      <c r="J1807" s="1">
        <v>3</v>
      </c>
      <c r="K1807" s="1">
        <v>100</v>
      </c>
      <c r="L1807" s="1">
        <f t="shared" si="254"/>
        <v>300</v>
      </c>
      <c r="M1807" s="1" t="s">
        <v>63</v>
      </c>
      <c r="N1807" s="1" t="s">
        <v>57</v>
      </c>
      <c r="O1807" s="1" t="s">
        <v>31</v>
      </c>
      <c r="P1807" s="1" t="s">
        <v>85</v>
      </c>
      <c r="Q1807" s="1" t="s">
        <v>45</v>
      </c>
      <c r="R1807" s="1" t="s">
        <v>2620</v>
      </c>
      <c r="S1807" s="1" t="s">
        <v>2620</v>
      </c>
      <c r="T1807" s="1">
        <v>7</v>
      </c>
      <c r="U1807" s="1" t="str">
        <f t="shared" si="252"/>
        <v>Keep</v>
      </c>
      <c r="V1807" s="1" t="str">
        <f t="shared" si="255"/>
        <v>Ok</v>
      </c>
      <c r="W1807" s="1" t="str">
        <f>IF(Raw_Data!K1807=0,"Missing","Valid")</f>
        <v>Valid</v>
      </c>
      <c r="X1807" s="3" t="str">
        <f t="shared" si="256"/>
        <v>OK</v>
      </c>
      <c r="Y1807" s="1" t="str">
        <f t="shared" si="257"/>
        <v>Ok</v>
      </c>
      <c r="Z1807" s="1" t="str">
        <f t="shared" si="258"/>
        <v>Ok</v>
      </c>
      <c r="AA1807" s="1">
        <f t="shared" si="253"/>
        <v>300</v>
      </c>
      <c r="AB1807" s="1" t="str">
        <f t="shared" si="259"/>
        <v>ok</v>
      </c>
      <c r="AC1807" s="1" t="str">
        <f t="shared" si="260"/>
        <v>Not Returned</v>
      </c>
    </row>
    <row r="1808" spans="1:29" x14ac:dyDescent="0.45">
      <c r="A1808" s="1" t="s">
        <v>2296</v>
      </c>
      <c r="B1808" s="2" cm="1">
        <f t="array" ref="B1808:D1808">DATEVALUE(VLOOKUP(A1808,Raw_Data!A1807:D3807,{2,3,4},0))</f>
        <v>45518</v>
      </c>
      <c r="C1808" s="2">
        <v>45518</v>
      </c>
      <c r="D1808" s="2">
        <v>45525</v>
      </c>
      <c r="E1808" s="1" t="s">
        <v>2560</v>
      </c>
      <c r="F1808" s="1" t="s">
        <v>53</v>
      </c>
      <c r="G1808" s="1" t="s">
        <v>54</v>
      </c>
      <c r="H1808" s="1" t="s">
        <v>42</v>
      </c>
      <c r="I1808" s="1" t="s">
        <v>43</v>
      </c>
      <c r="J1808" s="1">
        <v>3</v>
      </c>
      <c r="K1808" s="1">
        <v>1000</v>
      </c>
      <c r="L1808" s="1">
        <f t="shared" si="254"/>
        <v>3000</v>
      </c>
      <c r="M1808" s="1" t="s">
        <v>56</v>
      </c>
      <c r="N1808" s="1" t="s">
        <v>57</v>
      </c>
      <c r="O1808" s="1" t="s">
        <v>44</v>
      </c>
      <c r="P1808" s="1" t="s">
        <v>32</v>
      </c>
      <c r="Q1808" s="1" t="s">
        <v>45</v>
      </c>
      <c r="R1808" s="1" t="s">
        <v>2620</v>
      </c>
      <c r="S1808" s="1" t="s">
        <v>2620</v>
      </c>
      <c r="T1808" s="1">
        <v>7</v>
      </c>
      <c r="U1808" s="1" t="str">
        <f t="shared" si="252"/>
        <v>Keep</v>
      </c>
      <c r="V1808" s="1" t="str">
        <f t="shared" si="255"/>
        <v>Ok</v>
      </c>
      <c r="W1808" s="1" t="str">
        <f>IF(Raw_Data!K1808=0,"Missing","Valid")</f>
        <v>Valid</v>
      </c>
      <c r="X1808" s="3" t="str">
        <f t="shared" si="256"/>
        <v>OK</v>
      </c>
      <c r="Y1808" s="1" t="str">
        <f t="shared" si="257"/>
        <v>Ok</v>
      </c>
      <c r="Z1808" s="1" t="str">
        <f t="shared" si="258"/>
        <v>Ok</v>
      </c>
      <c r="AA1808" s="1">
        <f t="shared" si="253"/>
        <v>3000</v>
      </c>
      <c r="AB1808" s="1" t="str">
        <f t="shared" si="259"/>
        <v>ok</v>
      </c>
      <c r="AC1808" s="1" t="str">
        <f t="shared" si="260"/>
        <v>Not Returned</v>
      </c>
    </row>
    <row r="1809" spans="1:29" x14ac:dyDescent="0.45">
      <c r="A1809" s="1" t="s">
        <v>2297</v>
      </c>
      <c r="B1809" s="2" cm="1">
        <f t="array" ref="B1809:D1809">DATEVALUE(VLOOKUP(A1809,Raw_Data!A1808:D3808,{2,3,4},0))</f>
        <v>45522</v>
      </c>
      <c r="C1809" s="2">
        <v>45520</v>
      </c>
      <c r="D1809" s="2">
        <v>45524</v>
      </c>
      <c r="E1809" s="1" t="s">
        <v>2583</v>
      </c>
      <c r="F1809" s="1" t="s">
        <v>2606</v>
      </c>
      <c r="G1809" s="1" t="s">
        <v>26</v>
      </c>
      <c r="H1809" s="1" t="s">
        <v>42</v>
      </c>
      <c r="I1809" s="1" t="s">
        <v>122</v>
      </c>
      <c r="J1809" s="1">
        <v>2</v>
      </c>
      <c r="K1809" s="1">
        <v>1000</v>
      </c>
      <c r="L1809" s="1">
        <f t="shared" si="254"/>
        <v>2000</v>
      </c>
      <c r="M1809" s="1" t="s">
        <v>63</v>
      </c>
      <c r="N1809" s="1" t="s">
        <v>57</v>
      </c>
      <c r="O1809" s="1" t="s">
        <v>79</v>
      </c>
      <c r="P1809" s="1" t="s">
        <v>32</v>
      </c>
      <c r="Q1809" s="1" t="s">
        <v>45</v>
      </c>
      <c r="R1809" s="1" t="s">
        <v>46</v>
      </c>
      <c r="S1809" s="1" t="s">
        <v>2621</v>
      </c>
      <c r="T1809" s="1">
        <v>4</v>
      </c>
      <c r="U1809" s="1" t="str">
        <f t="shared" si="252"/>
        <v>Keep</v>
      </c>
      <c r="V1809" s="1" t="str">
        <f t="shared" si="255"/>
        <v>Ok</v>
      </c>
      <c r="W1809" s="1" t="str">
        <f>IF(Raw_Data!K1809=0,"Missing","Valid")</f>
        <v>Valid</v>
      </c>
      <c r="X1809" s="3" t="str">
        <f t="shared" si="256"/>
        <v>Dispatch Error</v>
      </c>
      <c r="Y1809" s="1" t="str">
        <f t="shared" si="257"/>
        <v>Ok</v>
      </c>
      <c r="Z1809" s="1" t="str">
        <f t="shared" si="258"/>
        <v>Ok</v>
      </c>
      <c r="AA1809" s="1">
        <f t="shared" si="253"/>
        <v>2000</v>
      </c>
      <c r="AB1809" s="1" t="str">
        <f t="shared" si="259"/>
        <v>ok</v>
      </c>
      <c r="AC1809" s="1" t="str">
        <f t="shared" si="260"/>
        <v>Unknwon</v>
      </c>
    </row>
    <row r="1810" spans="1:29" x14ac:dyDescent="0.45">
      <c r="A1810" s="1" t="s">
        <v>2298</v>
      </c>
      <c r="B1810" s="2" cm="1">
        <f t="array" ref="B1810:D1810">DATEVALUE(VLOOKUP(A1810,Raw_Data!A1809:D3809,{2,3,4},0))</f>
        <v>45351</v>
      </c>
      <c r="C1810" s="2">
        <v>45354</v>
      </c>
      <c r="D1810" s="2">
        <v>45357</v>
      </c>
      <c r="E1810" s="1" t="s">
        <v>2565</v>
      </c>
      <c r="F1810" s="1" t="s">
        <v>2609</v>
      </c>
      <c r="G1810" s="1" t="s">
        <v>116</v>
      </c>
      <c r="H1810" s="1" t="s">
        <v>71</v>
      </c>
      <c r="I1810" s="1" t="s">
        <v>92</v>
      </c>
      <c r="J1810" s="1">
        <v>-1</v>
      </c>
      <c r="K1810" s="1">
        <v>1000</v>
      </c>
      <c r="L1810" s="1">
        <f t="shared" si="254"/>
        <v>-1000</v>
      </c>
      <c r="M1810" s="1" t="s">
        <v>63</v>
      </c>
      <c r="N1810" s="1" t="s">
        <v>57</v>
      </c>
      <c r="O1810" s="1" t="s">
        <v>44</v>
      </c>
      <c r="P1810" s="1" t="s">
        <v>85</v>
      </c>
      <c r="Q1810" s="1" t="s">
        <v>33</v>
      </c>
      <c r="R1810" s="1" t="s">
        <v>2620</v>
      </c>
      <c r="S1810" s="1" t="s">
        <v>2620</v>
      </c>
      <c r="T1810" s="1">
        <v>3</v>
      </c>
      <c r="U1810" s="1" t="str">
        <f t="shared" si="252"/>
        <v>Keep</v>
      </c>
      <c r="V1810" s="1" t="str">
        <f t="shared" si="255"/>
        <v>Fix</v>
      </c>
      <c r="W1810" s="1" t="str">
        <f>IF(Raw_Data!K1810=0,"Missing","Valid")</f>
        <v>Valid</v>
      </c>
      <c r="X1810" s="3" t="str">
        <f t="shared" si="256"/>
        <v>OK</v>
      </c>
      <c r="Y1810" s="1" t="str">
        <f t="shared" si="257"/>
        <v>Ok</v>
      </c>
      <c r="Z1810" s="1" t="str">
        <f t="shared" si="258"/>
        <v>Ok</v>
      </c>
      <c r="AA1810" s="1">
        <f t="shared" si="253"/>
        <v>-1000</v>
      </c>
      <c r="AB1810" s="1" t="str">
        <f t="shared" si="259"/>
        <v>ok</v>
      </c>
      <c r="AC1810" s="1" t="str">
        <f t="shared" si="260"/>
        <v>Wrong</v>
      </c>
    </row>
    <row r="1811" spans="1:29" x14ac:dyDescent="0.45">
      <c r="A1811" s="1" t="s">
        <v>2299</v>
      </c>
      <c r="B1811" s="2" cm="1">
        <f t="array" ref="B1811:D1811">DATEVALUE(VLOOKUP(A1811,Raw_Data!A1810:D3810,{2,3,4},0))</f>
        <v>45647</v>
      </c>
      <c r="C1811" s="2">
        <v>45650</v>
      </c>
      <c r="D1811" s="2">
        <v>45651</v>
      </c>
      <c r="E1811" s="1" t="s">
        <v>2563</v>
      </c>
      <c r="F1811" s="1" t="s">
        <v>2607</v>
      </c>
      <c r="G1811" s="1" t="s">
        <v>41</v>
      </c>
      <c r="H1811" s="1" t="s">
        <v>42</v>
      </c>
      <c r="I1811" s="1" t="s">
        <v>122</v>
      </c>
      <c r="J1811" s="1">
        <v>2</v>
      </c>
      <c r="K1811" s="1">
        <v>0</v>
      </c>
      <c r="L1811" s="1">
        <f t="shared" si="254"/>
        <v>0</v>
      </c>
      <c r="M1811" s="1" t="s">
        <v>29</v>
      </c>
      <c r="N1811" s="1" t="s">
        <v>30</v>
      </c>
      <c r="O1811" s="1" t="s">
        <v>31</v>
      </c>
      <c r="P1811" s="1" t="s">
        <v>58</v>
      </c>
      <c r="Q1811" s="1" t="s">
        <v>33</v>
      </c>
      <c r="R1811" s="1" t="s">
        <v>2620</v>
      </c>
      <c r="S1811" s="1" t="s">
        <v>2620</v>
      </c>
      <c r="T1811" s="1">
        <v>1</v>
      </c>
      <c r="U1811" s="1" t="str">
        <f t="shared" si="252"/>
        <v>Keep</v>
      </c>
      <c r="V1811" s="1" t="str">
        <f t="shared" si="255"/>
        <v>Ok</v>
      </c>
      <c r="W1811" s="1" t="str">
        <f>IF(Raw_Data!K1811=0,"Missing","Valid")</f>
        <v>Missing</v>
      </c>
      <c r="X1811" s="3" t="str">
        <f t="shared" si="256"/>
        <v>OK</v>
      </c>
      <c r="Y1811" s="1" t="str">
        <f t="shared" si="257"/>
        <v>Fix</v>
      </c>
      <c r="Z1811" s="1" t="str">
        <f t="shared" si="258"/>
        <v>Ok</v>
      </c>
      <c r="AA1811" s="1">
        <f t="shared" si="253"/>
        <v>0</v>
      </c>
      <c r="AB1811" s="1" t="str">
        <f t="shared" si="259"/>
        <v>ok</v>
      </c>
      <c r="AC1811" s="1" t="str">
        <f t="shared" si="260"/>
        <v>Not Returned</v>
      </c>
    </row>
    <row r="1812" spans="1:29" x14ac:dyDescent="0.45">
      <c r="A1812" s="1" t="s">
        <v>2300</v>
      </c>
      <c r="B1812" s="2" cm="1">
        <f t="array" ref="B1812:D1812">DATEVALUE(VLOOKUP(A1812,Raw_Data!A1811:D3811,{2,3,4},0))</f>
        <v>45298</v>
      </c>
      <c r="C1812" s="2">
        <v>45299</v>
      </c>
      <c r="D1812" s="2">
        <v>45301</v>
      </c>
      <c r="E1812" s="1" t="s">
        <v>2581</v>
      </c>
      <c r="F1812" s="1" t="s">
        <v>2609</v>
      </c>
      <c r="G1812" s="1" t="s">
        <v>116</v>
      </c>
      <c r="H1812" s="1" t="s">
        <v>42</v>
      </c>
      <c r="I1812" s="1" t="s">
        <v>122</v>
      </c>
      <c r="J1812" s="1">
        <v>1</v>
      </c>
      <c r="K1812" s="1">
        <v>1000</v>
      </c>
      <c r="L1812" s="1">
        <f t="shared" si="254"/>
        <v>1000</v>
      </c>
      <c r="M1812" s="1" t="s">
        <v>56</v>
      </c>
      <c r="N1812" s="1" t="s">
        <v>93</v>
      </c>
      <c r="O1812" s="1" t="s">
        <v>64</v>
      </c>
      <c r="P1812" s="1" t="s">
        <v>58</v>
      </c>
      <c r="Q1812" s="1" t="s">
        <v>45</v>
      </c>
      <c r="R1812" s="1" t="s">
        <v>46</v>
      </c>
      <c r="S1812" s="1" t="s">
        <v>254</v>
      </c>
      <c r="T1812" s="1">
        <v>2</v>
      </c>
      <c r="U1812" s="1" t="str">
        <f t="shared" si="252"/>
        <v>Keep</v>
      </c>
      <c r="V1812" s="1" t="str">
        <f t="shared" si="255"/>
        <v>Ok</v>
      </c>
      <c r="W1812" s="1" t="str">
        <f>IF(Raw_Data!K1812=0,"Missing","Valid")</f>
        <v>Valid</v>
      </c>
      <c r="X1812" s="3" t="str">
        <f t="shared" si="256"/>
        <v>OK</v>
      </c>
      <c r="Y1812" s="1" t="str">
        <f t="shared" si="257"/>
        <v>Ok</v>
      </c>
      <c r="Z1812" s="1" t="str">
        <f t="shared" si="258"/>
        <v>Ok</v>
      </c>
      <c r="AA1812" s="1">
        <f t="shared" si="253"/>
        <v>1000</v>
      </c>
      <c r="AB1812" s="1" t="str">
        <f t="shared" si="259"/>
        <v>ok</v>
      </c>
      <c r="AC1812" s="1" t="str">
        <f t="shared" si="260"/>
        <v>Damaged</v>
      </c>
    </row>
    <row r="1813" spans="1:29" x14ac:dyDescent="0.45">
      <c r="A1813" s="1" t="s">
        <v>2301</v>
      </c>
      <c r="B1813" s="2" cm="1">
        <f t="array" ref="B1813:D1813">DATEVALUE(VLOOKUP(A1813,Raw_Data!A1812:D3812,{2,3,4},0))</f>
        <v>45608</v>
      </c>
      <c r="C1813" s="2">
        <v>45609</v>
      </c>
      <c r="D1813" s="2">
        <v>45613</v>
      </c>
      <c r="E1813" s="1" t="s">
        <v>2576</v>
      </c>
      <c r="F1813" s="1" t="s">
        <v>2606</v>
      </c>
      <c r="G1813" s="1" t="s">
        <v>26</v>
      </c>
      <c r="H1813" s="1" t="s">
        <v>42</v>
      </c>
      <c r="I1813" s="1" t="s">
        <v>122</v>
      </c>
      <c r="J1813" s="1">
        <v>1</v>
      </c>
      <c r="K1813" s="1">
        <v>0</v>
      </c>
      <c r="L1813" s="1">
        <f t="shared" si="254"/>
        <v>0</v>
      </c>
      <c r="M1813" s="1" t="s">
        <v>63</v>
      </c>
      <c r="N1813" s="1" t="s">
        <v>57</v>
      </c>
      <c r="O1813" s="1" t="s">
        <v>44</v>
      </c>
      <c r="P1813" s="1" t="s">
        <v>85</v>
      </c>
      <c r="Q1813" s="1" t="s">
        <v>33</v>
      </c>
      <c r="R1813" s="1" t="s">
        <v>34</v>
      </c>
      <c r="S1813" s="1" t="s">
        <v>2620</v>
      </c>
      <c r="T1813" s="1">
        <v>4</v>
      </c>
      <c r="U1813" s="1" t="str">
        <f t="shared" si="252"/>
        <v>Keep</v>
      </c>
      <c r="V1813" s="1" t="str">
        <f t="shared" si="255"/>
        <v>Ok</v>
      </c>
      <c r="W1813" s="1" t="str">
        <f>IF(Raw_Data!K1813=0,"Missing","Valid")</f>
        <v>Missing</v>
      </c>
      <c r="X1813" s="3" t="str">
        <f t="shared" si="256"/>
        <v>OK</v>
      </c>
      <c r="Y1813" s="1" t="str">
        <f t="shared" si="257"/>
        <v>Fix</v>
      </c>
      <c r="Z1813" s="1" t="str">
        <f t="shared" si="258"/>
        <v>Ok</v>
      </c>
      <c r="AA1813" s="1">
        <f t="shared" si="253"/>
        <v>0</v>
      </c>
      <c r="AB1813" s="1" t="str">
        <f t="shared" si="259"/>
        <v>ok</v>
      </c>
      <c r="AC1813" s="1" t="str">
        <f t="shared" si="260"/>
        <v>Not Returned</v>
      </c>
    </row>
    <row r="1814" spans="1:29" x14ac:dyDescent="0.45">
      <c r="A1814" s="1" t="s">
        <v>2302</v>
      </c>
      <c r="B1814" s="2" cm="1">
        <f t="array" ref="B1814:D1814">DATEVALUE(VLOOKUP(A1814,Raw_Data!A1813:D3813,{2,3,4},0))</f>
        <v>45456</v>
      </c>
      <c r="C1814" s="2">
        <v>45456</v>
      </c>
      <c r="D1814" s="2">
        <v>45461</v>
      </c>
      <c r="E1814" s="1" t="s">
        <v>2576</v>
      </c>
      <c r="F1814" s="1" t="s">
        <v>2608</v>
      </c>
      <c r="G1814" s="1" t="s">
        <v>41</v>
      </c>
      <c r="H1814" s="1" t="s">
        <v>71</v>
      </c>
      <c r="I1814" s="1" t="s">
        <v>92</v>
      </c>
      <c r="J1814" s="1">
        <v>1</v>
      </c>
      <c r="K1814" s="1">
        <v>0</v>
      </c>
      <c r="L1814" s="1">
        <f t="shared" si="254"/>
        <v>0</v>
      </c>
      <c r="M1814" s="1" t="s">
        <v>29</v>
      </c>
      <c r="N1814" s="1" t="s">
        <v>57</v>
      </c>
      <c r="O1814" s="1" t="s">
        <v>31</v>
      </c>
      <c r="P1814" s="1" t="s">
        <v>58</v>
      </c>
      <c r="Q1814" s="1" t="s">
        <v>33</v>
      </c>
      <c r="R1814" s="1" t="s">
        <v>46</v>
      </c>
      <c r="S1814" s="1" t="s">
        <v>47</v>
      </c>
      <c r="T1814" s="1">
        <v>5</v>
      </c>
      <c r="U1814" s="1" t="str">
        <f t="shared" si="252"/>
        <v>Keep</v>
      </c>
      <c r="V1814" s="1" t="str">
        <f t="shared" si="255"/>
        <v>Ok</v>
      </c>
      <c r="W1814" s="1" t="str">
        <f>IF(Raw_Data!K1814=0,"Missing","Valid")</f>
        <v>Missing</v>
      </c>
      <c r="X1814" s="3" t="str">
        <f t="shared" si="256"/>
        <v>OK</v>
      </c>
      <c r="Y1814" s="1" t="str">
        <f t="shared" si="257"/>
        <v>Fix</v>
      </c>
      <c r="Z1814" s="1" t="str">
        <f t="shared" si="258"/>
        <v>Ok</v>
      </c>
      <c r="AA1814" s="1">
        <f t="shared" si="253"/>
        <v>0</v>
      </c>
      <c r="AB1814" s="1" t="str">
        <f t="shared" si="259"/>
        <v>ok</v>
      </c>
      <c r="AC1814" s="1" t="str">
        <f t="shared" si="260"/>
        <v>Late Delivery</v>
      </c>
    </row>
    <row r="1815" spans="1:29" x14ac:dyDescent="0.45">
      <c r="A1815" s="1" t="s">
        <v>2303</v>
      </c>
      <c r="B1815" s="2" cm="1">
        <f t="array" ref="B1815:D1815">DATEVALUE(VLOOKUP(A1815,Raw_Data!A1814:D3814,{2,3,4},0))</f>
        <v>45515</v>
      </c>
      <c r="C1815" s="2">
        <v>45517</v>
      </c>
      <c r="D1815" s="2">
        <v>45517</v>
      </c>
      <c r="E1815" s="1" t="s">
        <v>2582</v>
      </c>
      <c r="F1815" s="1" t="s">
        <v>147</v>
      </c>
      <c r="G1815" s="1" t="s">
        <v>147</v>
      </c>
      <c r="H1815" s="1" t="s">
        <v>71</v>
      </c>
      <c r="I1815" s="1" t="s">
        <v>117</v>
      </c>
      <c r="J1815" s="1">
        <v>-1</v>
      </c>
      <c r="K1815" s="1">
        <v>0</v>
      </c>
      <c r="L1815" s="1">
        <f t="shared" si="254"/>
        <v>0</v>
      </c>
      <c r="M1815" s="1" t="s">
        <v>63</v>
      </c>
      <c r="N1815" s="1" t="s">
        <v>93</v>
      </c>
      <c r="O1815" s="1" t="s">
        <v>31</v>
      </c>
      <c r="P1815" s="1" t="s">
        <v>58</v>
      </c>
      <c r="Q1815" s="1" t="s">
        <v>33</v>
      </c>
      <c r="R1815" s="1" t="s">
        <v>2620</v>
      </c>
      <c r="S1815" s="1" t="s">
        <v>2620</v>
      </c>
      <c r="T1815" s="1">
        <v>0</v>
      </c>
      <c r="U1815" s="1" t="str">
        <f t="shared" si="252"/>
        <v>Keep</v>
      </c>
      <c r="V1815" s="1" t="str">
        <f t="shared" si="255"/>
        <v>Fix</v>
      </c>
      <c r="W1815" s="1" t="str">
        <f>IF(Raw_Data!K1815=0,"Missing","Valid")</f>
        <v>Missing</v>
      </c>
      <c r="X1815" s="3" t="str">
        <f t="shared" si="256"/>
        <v>OK</v>
      </c>
      <c r="Y1815" s="1" t="str">
        <f t="shared" si="257"/>
        <v>Fix</v>
      </c>
      <c r="Z1815" s="1" t="str">
        <f t="shared" si="258"/>
        <v>Ok</v>
      </c>
      <c r="AA1815" s="1">
        <f t="shared" si="253"/>
        <v>0</v>
      </c>
      <c r="AB1815" s="1" t="str">
        <f t="shared" si="259"/>
        <v>ok</v>
      </c>
      <c r="AC1815" s="1" t="str">
        <f t="shared" si="260"/>
        <v>Not Returned</v>
      </c>
    </row>
    <row r="1816" spans="1:29" x14ac:dyDescent="0.45">
      <c r="A1816" s="1" t="s">
        <v>2304</v>
      </c>
      <c r="B1816" s="2" cm="1">
        <f t="array" ref="B1816:D1816">DATEVALUE(VLOOKUP(A1816,Raw_Data!A1815:D3815,{2,3,4},0))</f>
        <v>45479</v>
      </c>
      <c r="C1816" s="2">
        <v>45479</v>
      </c>
      <c r="D1816" s="2">
        <v>45479</v>
      </c>
      <c r="E1816" s="1" t="s">
        <v>2544</v>
      </c>
      <c r="F1816" s="1" t="s">
        <v>2606</v>
      </c>
      <c r="G1816" s="1" t="s">
        <v>26</v>
      </c>
      <c r="H1816" s="1" t="s">
        <v>128</v>
      </c>
      <c r="I1816" s="1" t="s">
        <v>129</v>
      </c>
      <c r="J1816" s="1">
        <v>3</v>
      </c>
      <c r="K1816" s="1">
        <v>500</v>
      </c>
      <c r="L1816" s="1">
        <f t="shared" si="254"/>
        <v>1500</v>
      </c>
      <c r="M1816" s="1" t="s">
        <v>29</v>
      </c>
      <c r="N1816" s="1" t="s">
        <v>57</v>
      </c>
      <c r="O1816" s="1" t="s">
        <v>31</v>
      </c>
      <c r="P1816" s="1" t="s">
        <v>85</v>
      </c>
      <c r="Q1816" s="1" t="s">
        <v>33</v>
      </c>
      <c r="R1816" s="1" t="s">
        <v>2620</v>
      </c>
      <c r="S1816" s="1" t="s">
        <v>2620</v>
      </c>
      <c r="T1816" s="1">
        <v>0</v>
      </c>
      <c r="U1816" s="1" t="str">
        <f t="shared" si="252"/>
        <v>Keep</v>
      </c>
      <c r="V1816" s="1" t="str">
        <f t="shared" si="255"/>
        <v>Ok</v>
      </c>
      <c r="W1816" s="1" t="str">
        <f>IF(Raw_Data!K1816=0,"Missing","Valid")</f>
        <v>Valid</v>
      </c>
      <c r="X1816" s="3" t="str">
        <f t="shared" si="256"/>
        <v>OK</v>
      </c>
      <c r="Y1816" s="1" t="str">
        <f t="shared" si="257"/>
        <v>Ok</v>
      </c>
      <c r="Z1816" s="1" t="str">
        <f t="shared" si="258"/>
        <v>Ok</v>
      </c>
      <c r="AA1816" s="1">
        <f t="shared" si="253"/>
        <v>1500</v>
      </c>
      <c r="AB1816" s="1" t="str">
        <f t="shared" si="259"/>
        <v>ok</v>
      </c>
      <c r="AC1816" s="1" t="str">
        <f t="shared" si="260"/>
        <v>Not Returned</v>
      </c>
    </row>
    <row r="1817" spans="1:29" x14ac:dyDescent="0.45">
      <c r="A1817" s="1" t="s">
        <v>2305</v>
      </c>
      <c r="B1817" s="2" cm="1">
        <f t="array" ref="B1817:D1817">DATEVALUE(VLOOKUP(A1817,Raw_Data!A1816:D3816,{2,3,4},0))</f>
        <v>45433</v>
      </c>
      <c r="C1817" s="2">
        <v>45435</v>
      </c>
      <c r="D1817" s="2">
        <v>45441</v>
      </c>
      <c r="E1817" s="1" t="s">
        <v>2549</v>
      </c>
      <c r="F1817" s="1" t="s">
        <v>2607</v>
      </c>
      <c r="G1817" s="1" t="s">
        <v>41</v>
      </c>
      <c r="H1817" s="1" t="s">
        <v>42</v>
      </c>
      <c r="I1817" s="1" t="s">
        <v>43</v>
      </c>
      <c r="J1817" s="1">
        <v>-1</v>
      </c>
      <c r="K1817" s="1">
        <v>1000</v>
      </c>
      <c r="L1817" s="1">
        <f t="shared" si="254"/>
        <v>-1000</v>
      </c>
      <c r="M1817" s="1" t="s">
        <v>63</v>
      </c>
      <c r="N1817" s="1" t="s">
        <v>57</v>
      </c>
      <c r="O1817" s="1" t="s">
        <v>79</v>
      </c>
      <c r="P1817" s="1" t="s">
        <v>85</v>
      </c>
      <c r="Q1817" s="1" t="s">
        <v>33</v>
      </c>
      <c r="R1817" s="1" t="s">
        <v>46</v>
      </c>
      <c r="S1817" s="1" t="s">
        <v>245</v>
      </c>
      <c r="T1817" s="1">
        <v>6</v>
      </c>
      <c r="U1817" s="1" t="str">
        <f t="shared" si="252"/>
        <v>Keep</v>
      </c>
      <c r="V1817" s="1" t="str">
        <f t="shared" si="255"/>
        <v>Fix</v>
      </c>
      <c r="W1817" s="1" t="str">
        <f>IF(Raw_Data!K1817=0,"Missing","Valid")</f>
        <v>Valid</v>
      </c>
      <c r="X1817" s="3" t="str">
        <f t="shared" si="256"/>
        <v>OK</v>
      </c>
      <c r="Y1817" s="1" t="str">
        <f t="shared" si="257"/>
        <v>Ok</v>
      </c>
      <c r="Z1817" s="1" t="str">
        <f t="shared" si="258"/>
        <v>Ok</v>
      </c>
      <c r="AA1817" s="1">
        <f t="shared" si="253"/>
        <v>-1000</v>
      </c>
      <c r="AB1817" s="1" t="str">
        <f t="shared" si="259"/>
        <v>ok</v>
      </c>
      <c r="AC1817" s="1" t="str">
        <f t="shared" si="260"/>
        <v>Wrong Item</v>
      </c>
    </row>
    <row r="1818" spans="1:29" x14ac:dyDescent="0.45">
      <c r="A1818" s="1" t="s">
        <v>2306</v>
      </c>
      <c r="B1818" s="2" cm="1">
        <f t="array" ref="B1818:D1818">DATEVALUE(VLOOKUP(A1818,Raw_Data!A1817:D3817,{2,3,4},0))</f>
        <v>45349</v>
      </c>
      <c r="C1818" s="2">
        <v>45352</v>
      </c>
      <c r="D1818" s="2">
        <v>45351</v>
      </c>
      <c r="E1818" s="1" t="s">
        <v>2561</v>
      </c>
      <c r="F1818" s="1" t="s">
        <v>2607</v>
      </c>
      <c r="G1818" s="1" t="s">
        <v>41</v>
      </c>
      <c r="H1818" s="1" t="s">
        <v>128</v>
      </c>
      <c r="I1818" s="1" t="s">
        <v>231</v>
      </c>
      <c r="J1818" s="1">
        <v>3</v>
      </c>
      <c r="K1818" s="1">
        <v>1000</v>
      </c>
      <c r="L1818" s="1">
        <f t="shared" si="254"/>
        <v>3000</v>
      </c>
      <c r="M1818" s="1" t="s">
        <v>63</v>
      </c>
      <c r="N1818" s="1" t="s">
        <v>93</v>
      </c>
      <c r="O1818" s="1" t="s">
        <v>44</v>
      </c>
      <c r="P1818" s="1" t="s">
        <v>58</v>
      </c>
      <c r="Q1818" s="1" t="s">
        <v>33</v>
      </c>
      <c r="R1818" s="1" t="s">
        <v>2620</v>
      </c>
      <c r="S1818" s="1" t="s">
        <v>2620</v>
      </c>
      <c r="T1818" s="1">
        <v>-1</v>
      </c>
      <c r="U1818" s="1" t="str">
        <f t="shared" si="252"/>
        <v>Keep</v>
      </c>
      <c r="V1818" s="1" t="str">
        <f t="shared" si="255"/>
        <v>Ok</v>
      </c>
      <c r="W1818" s="1" t="str">
        <f>IF(Raw_Data!K1818=0,"Missing","Valid")</f>
        <v>Valid</v>
      </c>
      <c r="X1818" s="3" t="str">
        <f t="shared" si="256"/>
        <v>Delivery Before Dispatch</v>
      </c>
      <c r="Y1818" s="1" t="str">
        <f t="shared" si="257"/>
        <v>Ok</v>
      </c>
      <c r="Z1818" s="1" t="str">
        <f t="shared" si="258"/>
        <v>Ok</v>
      </c>
      <c r="AA1818" s="1">
        <f t="shared" si="253"/>
        <v>3000</v>
      </c>
      <c r="AB1818" s="1" t="str">
        <f t="shared" si="259"/>
        <v>ok</v>
      </c>
      <c r="AC1818" s="1" t="str">
        <f t="shared" si="260"/>
        <v>Not Returned</v>
      </c>
    </row>
    <row r="1819" spans="1:29" x14ac:dyDescent="0.45">
      <c r="A1819" s="1" t="s">
        <v>2307</v>
      </c>
      <c r="B1819" s="2" cm="1">
        <f t="array" ref="B1819:D1819">DATEVALUE(VLOOKUP(A1819,Raw_Data!A1818:D3818,{2,3,4},0))</f>
        <v>45576</v>
      </c>
      <c r="C1819" s="2">
        <v>45574</v>
      </c>
      <c r="D1819" s="2">
        <v>45579</v>
      </c>
      <c r="E1819" s="1" t="s">
        <v>2531</v>
      </c>
      <c r="F1819" s="1" t="s">
        <v>147</v>
      </c>
      <c r="G1819" s="1" t="s">
        <v>147</v>
      </c>
      <c r="H1819" s="1" t="s">
        <v>27</v>
      </c>
      <c r="I1819" s="1" t="s">
        <v>84</v>
      </c>
      <c r="J1819" s="1">
        <v>2</v>
      </c>
      <c r="K1819" s="1">
        <v>0</v>
      </c>
      <c r="L1819" s="1">
        <f t="shared" si="254"/>
        <v>0</v>
      </c>
      <c r="M1819" s="1" t="s">
        <v>56</v>
      </c>
      <c r="N1819" s="1" t="s">
        <v>93</v>
      </c>
      <c r="O1819" s="1" t="s">
        <v>44</v>
      </c>
      <c r="P1819" s="1" t="s">
        <v>58</v>
      </c>
      <c r="Q1819" s="1" t="s">
        <v>33</v>
      </c>
      <c r="R1819" s="1" t="s">
        <v>2620</v>
      </c>
      <c r="S1819" s="1" t="s">
        <v>2620</v>
      </c>
      <c r="T1819" s="1">
        <v>5</v>
      </c>
      <c r="U1819" s="1" t="str">
        <f t="shared" si="252"/>
        <v>Keep</v>
      </c>
      <c r="V1819" s="1" t="str">
        <f t="shared" si="255"/>
        <v>Ok</v>
      </c>
      <c r="W1819" s="1" t="str">
        <f>IF(Raw_Data!K1819=0,"Missing","Valid")</f>
        <v>Missing</v>
      </c>
      <c r="X1819" s="3" t="str">
        <f t="shared" si="256"/>
        <v>Dispatch Error</v>
      </c>
      <c r="Y1819" s="1" t="str">
        <f t="shared" si="257"/>
        <v>Fix</v>
      </c>
      <c r="Z1819" s="1" t="str">
        <f t="shared" si="258"/>
        <v>Ok</v>
      </c>
      <c r="AA1819" s="1">
        <f t="shared" si="253"/>
        <v>0</v>
      </c>
      <c r="AB1819" s="1" t="str">
        <f t="shared" si="259"/>
        <v>ok</v>
      </c>
      <c r="AC1819" s="1" t="str">
        <f t="shared" si="260"/>
        <v>Not Returned</v>
      </c>
    </row>
    <row r="1820" spans="1:29" x14ac:dyDescent="0.45">
      <c r="A1820" s="1" t="s">
        <v>2308</v>
      </c>
      <c r="B1820" s="2" cm="1">
        <f t="array" ref="B1820:D1820">DATEVALUE(VLOOKUP(A1820,Raw_Data!A1819:D3819,{2,3,4},0))</f>
        <v>45326</v>
      </c>
      <c r="C1820" s="2">
        <v>45325</v>
      </c>
      <c r="D1820" s="2">
        <v>45327</v>
      </c>
      <c r="E1820" s="1" t="s">
        <v>2564</v>
      </c>
      <c r="F1820" s="1" t="s">
        <v>69</v>
      </c>
      <c r="G1820" s="1" t="s">
        <v>70</v>
      </c>
      <c r="H1820" s="1" t="s">
        <v>128</v>
      </c>
      <c r="I1820" s="1" t="s">
        <v>129</v>
      </c>
      <c r="J1820" s="1">
        <v>0</v>
      </c>
      <c r="K1820" s="1">
        <v>1000</v>
      </c>
      <c r="L1820" s="1">
        <f t="shared" si="254"/>
        <v>0</v>
      </c>
      <c r="M1820" s="1" t="s">
        <v>29</v>
      </c>
      <c r="N1820" s="1" t="s">
        <v>57</v>
      </c>
      <c r="O1820" s="1" t="s">
        <v>79</v>
      </c>
      <c r="P1820" s="1" t="s">
        <v>85</v>
      </c>
      <c r="Q1820" s="1" t="s">
        <v>33</v>
      </c>
      <c r="R1820" s="1" t="s">
        <v>2620</v>
      </c>
      <c r="S1820" s="1" t="s">
        <v>2620</v>
      </c>
      <c r="T1820" s="1">
        <v>2</v>
      </c>
      <c r="U1820" s="1" t="str">
        <f t="shared" si="252"/>
        <v>Keep</v>
      </c>
      <c r="V1820" s="1" t="str">
        <f t="shared" si="255"/>
        <v>Fix</v>
      </c>
      <c r="W1820" s="1" t="str">
        <f>IF(Raw_Data!K1820=0,"Missing","Valid")</f>
        <v>Valid</v>
      </c>
      <c r="X1820" s="3" t="str">
        <f t="shared" si="256"/>
        <v>Dispatch Error</v>
      </c>
      <c r="Y1820" s="1" t="str">
        <f t="shared" si="257"/>
        <v>Ok</v>
      </c>
      <c r="Z1820" s="1" t="str">
        <f t="shared" si="258"/>
        <v>Ok</v>
      </c>
      <c r="AA1820" s="1">
        <f t="shared" si="253"/>
        <v>0</v>
      </c>
      <c r="AB1820" s="1" t="str">
        <f t="shared" si="259"/>
        <v>ok</v>
      </c>
      <c r="AC1820" s="1" t="str">
        <f t="shared" si="260"/>
        <v>Not Returned</v>
      </c>
    </row>
    <row r="1821" spans="1:29" x14ac:dyDescent="0.45">
      <c r="A1821" s="1" t="s">
        <v>2309</v>
      </c>
      <c r="B1821" s="2" cm="1">
        <f t="array" ref="B1821:D1821">DATEVALUE(VLOOKUP(A1821,Raw_Data!A1820:D3820,{2,3,4},0))</f>
        <v>45646</v>
      </c>
      <c r="C1821" s="2">
        <v>45648</v>
      </c>
      <c r="D1821" s="2">
        <v>45653</v>
      </c>
      <c r="E1821" s="1" t="s">
        <v>2604</v>
      </c>
      <c r="F1821" s="1" t="s">
        <v>2607</v>
      </c>
      <c r="G1821" s="1" t="s">
        <v>41</v>
      </c>
      <c r="H1821" s="1" t="s">
        <v>128</v>
      </c>
      <c r="I1821" s="1" t="s">
        <v>231</v>
      </c>
      <c r="J1821" s="1">
        <v>3</v>
      </c>
      <c r="K1821" s="1">
        <v>100</v>
      </c>
      <c r="L1821" s="1">
        <f t="shared" si="254"/>
        <v>300</v>
      </c>
      <c r="M1821" s="1" t="s">
        <v>56</v>
      </c>
      <c r="N1821" s="1" t="s">
        <v>30</v>
      </c>
      <c r="O1821" s="1" t="s">
        <v>31</v>
      </c>
      <c r="P1821" s="1" t="s">
        <v>32</v>
      </c>
      <c r="Q1821" s="1" t="s">
        <v>33</v>
      </c>
      <c r="R1821" s="1" t="s">
        <v>2620</v>
      </c>
      <c r="S1821" s="1" t="s">
        <v>2620</v>
      </c>
      <c r="T1821" s="1">
        <v>5</v>
      </c>
      <c r="U1821" s="1" t="str">
        <f t="shared" si="252"/>
        <v>Keep</v>
      </c>
      <c r="V1821" s="1" t="str">
        <f t="shared" si="255"/>
        <v>Ok</v>
      </c>
      <c r="W1821" s="1" t="str">
        <f>IF(Raw_Data!K1821=0,"Missing","Valid")</f>
        <v>Valid</v>
      </c>
      <c r="X1821" s="3" t="str">
        <f t="shared" si="256"/>
        <v>OK</v>
      </c>
      <c r="Y1821" s="1" t="str">
        <f t="shared" si="257"/>
        <v>Ok</v>
      </c>
      <c r="Z1821" s="1" t="str">
        <f t="shared" si="258"/>
        <v>Ok</v>
      </c>
      <c r="AA1821" s="1">
        <f t="shared" si="253"/>
        <v>300</v>
      </c>
      <c r="AB1821" s="1" t="str">
        <f t="shared" si="259"/>
        <v>ok</v>
      </c>
      <c r="AC1821" s="1" t="str">
        <f t="shared" si="260"/>
        <v>Not Returned</v>
      </c>
    </row>
    <row r="1822" spans="1:29" x14ac:dyDescent="0.45">
      <c r="A1822" s="1" t="s">
        <v>2310</v>
      </c>
      <c r="B1822" s="2" cm="1">
        <f t="array" ref="B1822:D1822">DATEVALUE(VLOOKUP(A1822,Raw_Data!A1821:D3821,{2,3,4},0))</f>
        <v>45300</v>
      </c>
      <c r="C1822" s="2">
        <v>45299</v>
      </c>
      <c r="D1822" s="2">
        <v>45305</v>
      </c>
      <c r="E1822" s="1" t="s">
        <v>2581</v>
      </c>
      <c r="F1822" s="1" t="s">
        <v>2607</v>
      </c>
      <c r="G1822" s="1" t="s">
        <v>41</v>
      </c>
      <c r="H1822" s="1" t="s">
        <v>71</v>
      </c>
      <c r="I1822" s="1" t="s">
        <v>117</v>
      </c>
      <c r="J1822" s="1">
        <v>3</v>
      </c>
      <c r="K1822" s="1">
        <v>0</v>
      </c>
      <c r="L1822" s="1">
        <f t="shared" si="254"/>
        <v>0</v>
      </c>
      <c r="M1822" s="1" t="s">
        <v>63</v>
      </c>
      <c r="N1822" s="1" t="s">
        <v>57</v>
      </c>
      <c r="O1822" s="1" t="s">
        <v>44</v>
      </c>
      <c r="P1822" s="1" t="s">
        <v>32</v>
      </c>
      <c r="Q1822" s="1" t="s">
        <v>45</v>
      </c>
      <c r="R1822" s="1" t="s">
        <v>34</v>
      </c>
      <c r="S1822" s="1" t="s">
        <v>2620</v>
      </c>
      <c r="T1822" s="1">
        <v>6</v>
      </c>
      <c r="U1822" s="1" t="str">
        <f t="shared" si="252"/>
        <v>Keep</v>
      </c>
      <c r="V1822" s="1" t="str">
        <f t="shared" si="255"/>
        <v>Ok</v>
      </c>
      <c r="W1822" s="1" t="str">
        <f>IF(Raw_Data!K1822=0,"Missing","Valid")</f>
        <v>Missing</v>
      </c>
      <c r="X1822" s="3" t="str">
        <f t="shared" si="256"/>
        <v>Dispatch Error</v>
      </c>
      <c r="Y1822" s="1" t="str">
        <f t="shared" si="257"/>
        <v>Fix</v>
      </c>
      <c r="Z1822" s="1" t="str">
        <f t="shared" si="258"/>
        <v>Ok</v>
      </c>
      <c r="AA1822" s="1">
        <f t="shared" si="253"/>
        <v>0</v>
      </c>
      <c r="AB1822" s="1" t="str">
        <f t="shared" si="259"/>
        <v>ok</v>
      </c>
      <c r="AC1822" s="1" t="str">
        <f t="shared" si="260"/>
        <v>Not Returned</v>
      </c>
    </row>
    <row r="1823" spans="1:29" x14ac:dyDescent="0.45">
      <c r="A1823" s="1" t="s">
        <v>2311</v>
      </c>
      <c r="B1823" s="2" cm="1">
        <f t="array" ref="B1823:D1823">DATEVALUE(VLOOKUP(A1823,Raw_Data!A1822:D3822,{2,3,4},0))</f>
        <v>45386</v>
      </c>
      <c r="C1823" s="2">
        <v>45386</v>
      </c>
      <c r="D1823" s="2">
        <v>45389</v>
      </c>
      <c r="E1823" s="1" t="s">
        <v>2571</v>
      </c>
      <c r="F1823" s="1" t="s">
        <v>168</v>
      </c>
      <c r="G1823" s="1" t="s">
        <v>41</v>
      </c>
      <c r="H1823" s="1" t="s">
        <v>71</v>
      </c>
      <c r="I1823" s="1" t="s">
        <v>117</v>
      </c>
      <c r="J1823" s="1">
        <v>2</v>
      </c>
      <c r="K1823" s="1">
        <v>500</v>
      </c>
      <c r="L1823" s="1">
        <f t="shared" si="254"/>
        <v>1000</v>
      </c>
      <c r="M1823" s="1" t="s">
        <v>56</v>
      </c>
      <c r="N1823" s="1" t="s">
        <v>30</v>
      </c>
      <c r="O1823" s="1" t="s">
        <v>31</v>
      </c>
      <c r="P1823" s="1" t="s">
        <v>85</v>
      </c>
      <c r="Q1823" s="1" t="s">
        <v>45</v>
      </c>
      <c r="R1823" s="1" t="s">
        <v>34</v>
      </c>
      <c r="S1823" s="1" t="s">
        <v>2620</v>
      </c>
      <c r="T1823" s="1">
        <v>3</v>
      </c>
      <c r="U1823" s="1" t="str">
        <f t="shared" si="252"/>
        <v>Keep</v>
      </c>
      <c r="V1823" s="1" t="str">
        <f t="shared" si="255"/>
        <v>Ok</v>
      </c>
      <c r="W1823" s="1" t="str">
        <f>IF(Raw_Data!K1823=0,"Missing","Valid")</f>
        <v>Valid</v>
      </c>
      <c r="X1823" s="3" t="str">
        <f t="shared" si="256"/>
        <v>OK</v>
      </c>
      <c r="Y1823" s="1" t="str">
        <f t="shared" si="257"/>
        <v>Ok</v>
      </c>
      <c r="Z1823" s="1" t="str">
        <f t="shared" si="258"/>
        <v>Ok</v>
      </c>
      <c r="AA1823" s="1">
        <f t="shared" si="253"/>
        <v>1000</v>
      </c>
      <c r="AB1823" s="1" t="str">
        <f t="shared" si="259"/>
        <v>ok</v>
      </c>
      <c r="AC1823" s="1" t="str">
        <f t="shared" si="260"/>
        <v>Not Returned</v>
      </c>
    </row>
    <row r="1824" spans="1:29" x14ac:dyDescent="0.45">
      <c r="A1824" s="1" t="s">
        <v>2312</v>
      </c>
      <c r="B1824" s="2" cm="1">
        <f t="array" ref="B1824:D1824">DATEVALUE(VLOOKUP(A1824,Raw_Data!A1823:D3823,{2,3,4},0))</f>
        <v>45429</v>
      </c>
      <c r="C1824" s="2">
        <v>45432</v>
      </c>
      <c r="D1824" s="2">
        <v>45438</v>
      </c>
      <c r="E1824" s="1" t="s">
        <v>2598</v>
      </c>
      <c r="F1824" s="1" t="s">
        <v>2608</v>
      </c>
      <c r="G1824" s="1" t="s">
        <v>41</v>
      </c>
      <c r="H1824" s="1" t="s">
        <v>128</v>
      </c>
      <c r="I1824" s="1" t="s">
        <v>231</v>
      </c>
      <c r="J1824" s="1">
        <v>-1</v>
      </c>
      <c r="K1824" s="1">
        <v>0</v>
      </c>
      <c r="L1824" s="1">
        <f t="shared" si="254"/>
        <v>0</v>
      </c>
      <c r="M1824" s="1" t="s">
        <v>29</v>
      </c>
      <c r="N1824" s="1" t="s">
        <v>30</v>
      </c>
      <c r="O1824" s="1" t="s">
        <v>31</v>
      </c>
      <c r="P1824" s="1" t="s">
        <v>85</v>
      </c>
      <c r="Q1824" s="1" t="s">
        <v>33</v>
      </c>
      <c r="R1824" s="1" t="s">
        <v>34</v>
      </c>
      <c r="S1824" s="1" t="s">
        <v>2620</v>
      </c>
      <c r="T1824" s="1">
        <v>6</v>
      </c>
      <c r="U1824" s="1" t="str">
        <f t="shared" si="252"/>
        <v>Keep</v>
      </c>
      <c r="V1824" s="1" t="str">
        <f t="shared" si="255"/>
        <v>Fix</v>
      </c>
      <c r="W1824" s="1" t="str">
        <f>IF(Raw_Data!K1824=0,"Missing","Valid")</f>
        <v>Missing</v>
      </c>
      <c r="X1824" s="3" t="str">
        <f t="shared" si="256"/>
        <v>OK</v>
      </c>
      <c r="Y1824" s="1" t="str">
        <f t="shared" si="257"/>
        <v>Fix</v>
      </c>
      <c r="Z1824" s="1" t="str">
        <f t="shared" si="258"/>
        <v>Ok</v>
      </c>
      <c r="AA1824" s="1">
        <f t="shared" si="253"/>
        <v>0</v>
      </c>
      <c r="AB1824" s="1" t="str">
        <f t="shared" si="259"/>
        <v>ok</v>
      </c>
      <c r="AC1824" s="1" t="str">
        <f t="shared" si="260"/>
        <v>Not Returned</v>
      </c>
    </row>
    <row r="1825" spans="1:29" x14ac:dyDescent="0.45">
      <c r="A1825" s="1" t="s">
        <v>2313</v>
      </c>
      <c r="B1825" s="2" cm="1">
        <f t="array" ref="B1825:D1825">DATEVALUE(VLOOKUP(A1825,Raw_Data!A1824:D3824,{2,3,4},0))</f>
        <v>45308</v>
      </c>
      <c r="C1825" s="2">
        <v>45308</v>
      </c>
      <c r="D1825" s="2">
        <v>45312</v>
      </c>
      <c r="E1825" s="1" t="s">
        <v>2558</v>
      </c>
      <c r="F1825" s="1" t="s">
        <v>168</v>
      </c>
      <c r="G1825" s="1" t="s">
        <v>41</v>
      </c>
      <c r="H1825" s="1" t="s">
        <v>128</v>
      </c>
      <c r="I1825" s="1" t="s">
        <v>169</v>
      </c>
      <c r="J1825" s="1">
        <v>3</v>
      </c>
      <c r="K1825" s="1">
        <v>0</v>
      </c>
      <c r="L1825" s="1">
        <f t="shared" si="254"/>
        <v>0</v>
      </c>
      <c r="M1825" s="1" t="s">
        <v>56</v>
      </c>
      <c r="N1825" s="1" t="s">
        <v>93</v>
      </c>
      <c r="O1825" s="1" t="s">
        <v>79</v>
      </c>
      <c r="P1825" s="1" t="s">
        <v>58</v>
      </c>
      <c r="Q1825" s="1" t="s">
        <v>33</v>
      </c>
      <c r="R1825" s="1" t="s">
        <v>34</v>
      </c>
      <c r="S1825" s="1" t="s">
        <v>2620</v>
      </c>
      <c r="T1825" s="1">
        <v>4</v>
      </c>
      <c r="U1825" s="1" t="str">
        <f t="shared" si="252"/>
        <v>Keep</v>
      </c>
      <c r="V1825" s="1" t="str">
        <f t="shared" si="255"/>
        <v>Ok</v>
      </c>
      <c r="W1825" s="1" t="str">
        <f>IF(Raw_Data!K1825=0,"Missing","Valid")</f>
        <v>Missing</v>
      </c>
      <c r="X1825" s="3" t="str">
        <f t="shared" si="256"/>
        <v>OK</v>
      </c>
      <c r="Y1825" s="1" t="str">
        <f t="shared" si="257"/>
        <v>Fix</v>
      </c>
      <c r="Z1825" s="1" t="str">
        <f t="shared" si="258"/>
        <v>Ok</v>
      </c>
      <c r="AA1825" s="1">
        <f t="shared" si="253"/>
        <v>0</v>
      </c>
      <c r="AB1825" s="1" t="str">
        <f t="shared" si="259"/>
        <v>ok</v>
      </c>
      <c r="AC1825" s="1" t="str">
        <f t="shared" si="260"/>
        <v>Not Returned</v>
      </c>
    </row>
    <row r="1826" spans="1:29" x14ac:dyDescent="0.45">
      <c r="A1826" s="1" t="s">
        <v>2314</v>
      </c>
      <c r="B1826" s="2" cm="1">
        <f t="array" ref="B1826:D1826">DATEVALUE(VLOOKUP(A1826,Raw_Data!A1825:D3825,{2,3,4},0))</f>
        <v>45603</v>
      </c>
      <c r="C1826" s="2">
        <v>45602</v>
      </c>
      <c r="D1826" s="2">
        <v>45601</v>
      </c>
      <c r="E1826" s="1" t="s">
        <v>2561</v>
      </c>
      <c r="F1826" s="1" t="s">
        <v>53</v>
      </c>
      <c r="G1826" s="1" t="s">
        <v>54</v>
      </c>
      <c r="H1826" s="1" t="s">
        <v>128</v>
      </c>
      <c r="I1826" s="1" t="s">
        <v>129</v>
      </c>
      <c r="J1826" s="1">
        <v>-1</v>
      </c>
      <c r="K1826" s="1">
        <v>0</v>
      </c>
      <c r="L1826" s="1">
        <f t="shared" si="254"/>
        <v>0</v>
      </c>
      <c r="M1826" s="1" t="s">
        <v>2619</v>
      </c>
      <c r="N1826" s="1" t="s">
        <v>57</v>
      </c>
      <c r="O1826" s="1" t="s">
        <v>79</v>
      </c>
      <c r="P1826" s="1" t="s">
        <v>58</v>
      </c>
      <c r="Q1826" s="1" t="s">
        <v>33</v>
      </c>
      <c r="R1826" s="1" t="s">
        <v>34</v>
      </c>
      <c r="S1826" s="1" t="s">
        <v>2620</v>
      </c>
      <c r="T1826" s="1">
        <v>-1</v>
      </c>
      <c r="U1826" s="1" t="str">
        <f t="shared" si="252"/>
        <v>Keep</v>
      </c>
      <c r="V1826" s="1" t="str">
        <f t="shared" si="255"/>
        <v>Fix</v>
      </c>
      <c r="W1826" s="1" t="str">
        <f>IF(Raw_Data!K1826=0,"Missing","Valid")</f>
        <v>Missing</v>
      </c>
      <c r="X1826" s="3" t="str">
        <f t="shared" si="256"/>
        <v>Dispatch Error</v>
      </c>
      <c r="Y1826" s="1" t="str">
        <f t="shared" si="257"/>
        <v>Fix</v>
      </c>
      <c r="Z1826" s="1" t="str">
        <f t="shared" si="258"/>
        <v>Ok</v>
      </c>
      <c r="AA1826" s="1">
        <f t="shared" si="253"/>
        <v>0</v>
      </c>
      <c r="AB1826" s="1" t="str">
        <f t="shared" si="259"/>
        <v>ok</v>
      </c>
      <c r="AC1826" s="1" t="str">
        <f t="shared" si="260"/>
        <v>Not Returned</v>
      </c>
    </row>
    <row r="1827" spans="1:29" x14ac:dyDescent="0.45">
      <c r="A1827" s="1" t="s">
        <v>2315</v>
      </c>
      <c r="B1827" s="2" cm="1">
        <f t="array" ref="B1827:D1827">DATEVALUE(VLOOKUP(A1827,Raw_Data!A1826:D3826,{2,3,4},0))</f>
        <v>45639</v>
      </c>
      <c r="C1827" s="2">
        <v>45638</v>
      </c>
      <c r="D1827" s="2">
        <v>45637</v>
      </c>
      <c r="E1827" s="1" t="s">
        <v>2528</v>
      </c>
      <c r="F1827" s="1" t="s">
        <v>2609</v>
      </c>
      <c r="G1827" s="1" t="s">
        <v>116</v>
      </c>
      <c r="H1827" s="1" t="s">
        <v>42</v>
      </c>
      <c r="I1827" s="1" t="s">
        <v>43</v>
      </c>
      <c r="J1827" s="1">
        <v>1</v>
      </c>
      <c r="K1827" s="1">
        <v>1000</v>
      </c>
      <c r="L1827" s="1">
        <f t="shared" si="254"/>
        <v>1000</v>
      </c>
      <c r="M1827" s="1" t="s">
        <v>63</v>
      </c>
      <c r="N1827" s="1" t="s">
        <v>30</v>
      </c>
      <c r="O1827" s="1" t="s">
        <v>79</v>
      </c>
      <c r="P1827" s="1" t="s">
        <v>85</v>
      </c>
      <c r="Q1827" s="1" t="s">
        <v>45</v>
      </c>
      <c r="R1827" s="1" t="s">
        <v>2620</v>
      </c>
      <c r="S1827" s="1" t="s">
        <v>2620</v>
      </c>
      <c r="T1827" s="1">
        <v>-1</v>
      </c>
      <c r="U1827" s="1" t="str">
        <f t="shared" si="252"/>
        <v>Keep</v>
      </c>
      <c r="V1827" s="1" t="str">
        <f t="shared" si="255"/>
        <v>Ok</v>
      </c>
      <c r="W1827" s="1" t="str">
        <f>IF(Raw_Data!K1827=0,"Missing","Valid")</f>
        <v>Valid</v>
      </c>
      <c r="X1827" s="3" t="str">
        <f t="shared" si="256"/>
        <v>Dispatch Error</v>
      </c>
      <c r="Y1827" s="1" t="str">
        <f t="shared" si="257"/>
        <v>Ok</v>
      </c>
      <c r="Z1827" s="1" t="str">
        <f t="shared" si="258"/>
        <v>Ok</v>
      </c>
      <c r="AA1827" s="1">
        <f t="shared" si="253"/>
        <v>1000</v>
      </c>
      <c r="AB1827" s="1" t="str">
        <f t="shared" si="259"/>
        <v>ok</v>
      </c>
      <c r="AC1827" s="1" t="str">
        <f t="shared" si="260"/>
        <v>Not Returned</v>
      </c>
    </row>
    <row r="1828" spans="1:29" x14ac:dyDescent="0.45">
      <c r="A1828" s="1" t="s">
        <v>2316</v>
      </c>
      <c r="B1828" s="2" cm="1">
        <f t="array" ref="B1828:D1828">DATEVALUE(VLOOKUP(A1828,Raw_Data!A1827:D3827,{2,3,4},0))</f>
        <v>45554</v>
      </c>
      <c r="C1828" s="2">
        <v>45554</v>
      </c>
      <c r="D1828" s="2">
        <v>45553</v>
      </c>
      <c r="E1828" s="1" t="s">
        <v>2593</v>
      </c>
      <c r="F1828" s="1" t="s">
        <v>2608</v>
      </c>
      <c r="G1828" s="1" t="s">
        <v>41</v>
      </c>
      <c r="H1828" s="1" t="s">
        <v>27</v>
      </c>
      <c r="I1828" s="1" t="s">
        <v>55</v>
      </c>
      <c r="J1828" s="1">
        <v>1</v>
      </c>
      <c r="K1828" s="1">
        <v>2000</v>
      </c>
      <c r="L1828" s="1">
        <f t="shared" si="254"/>
        <v>2000</v>
      </c>
      <c r="M1828" s="1" t="s">
        <v>29</v>
      </c>
      <c r="N1828" s="1" t="s">
        <v>57</v>
      </c>
      <c r="O1828" s="1" t="s">
        <v>31</v>
      </c>
      <c r="P1828" s="1" t="s">
        <v>32</v>
      </c>
      <c r="Q1828" s="1" t="s">
        <v>45</v>
      </c>
      <c r="R1828" s="1" t="s">
        <v>46</v>
      </c>
      <c r="S1828" s="1" t="s">
        <v>245</v>
      </c>
      <c r="T1828" s="1">
        <v>-1</v>
      </c>
      <c r="U1828" s="1" t="str">
        <f t="shared" si="252"/>
        <v>Keep</v>
      </c>
      <c r="V1828" s="1" t="str">
        <f t="shared" si="255"/>
        <v>Ok</v>
      </c>
      <c r="W1828" s="1" t="str">
        <f>IF(Raw_Data!K1828=0,"Missing","Valid")</f>
        <v>Valid</v>
      </c>
      <c r="X1828" s="3" t="str">
        <f t="shared" si="256"/>
        <v>Delivery Before Order</v>
      </c>
      <c r="Y1828" s="1" t="str">
        <f t="shared" si="257"/>
        <v>Ok</v>
      </c>
      <c r="Z1828" s="1" t="str">
        <f t="shared" si="258"/>
        <v>Ok</v>
      </c>
      <c r="AA1828" s="1">
        <f t="shared" si="253"/>
        <v>2000</v>
      </c>
      <c r="AB1828" s="1" t="str">
        <f t="shared" si="259"/>
        <v>ok</v>
      </c>
      <c r="AC1828" s="1" t="str">
        <f t="shared" si="260"/>
        <v>Wrong Item</v>
      </c>
    </row>
    <row r="1829" spans="1:29" x14ac:dyDescent="0.45">
      <c r="A1829" s="1" t="s">
        <v>2317</v>
      </c>
      <c r="B1829" s="2" cm="1">
        <f t="array" ref="B1829:D1829">DATEVALUE(VLOOKUP(A1829,Raw_Data!A1828:D3828,{2,3,4},0))</f>
        <v>45426</v>
      </c>
      <c r="C1829" s="2">
        <v>45426</v>
      </c>
      <c r="D1829" s="2">
        <v>45425</v>
      </c>
      <c r="E1829" s="1" t="s">
        <v>2554</v>
      </c>
      <c r="F1829" s="1" t="s">
        <v>2608</v>
      </c>
      <c r="G1829" s="1" t="s">
        <v>41</v>
      </c>
      <c r="H1829" s="1" t="s">
        <v>42</v>
      </c>
      <c r="I1829" s="1" t="s">
        <v>43</v>
      </c>
      <c r="J1829" s="1">
        <v>1</v>
      </c>
      <c r="K1829" s="1">
        <v>100</v>
      </c>
      <c r="L1829" s="1">
        <f t="shared" si="254"/>
        <v>100</v>
      </c>
      <c r="M1829" s="1" t="s">
        <v>2619</v>
      </c>
      <c r="N1829" s="1" t="s">
        <v>30</v>
      </c>
      <c r="O1829" s="1" t="s">
        <v>44</v>
      </c>
      <c r="P1829" s="1" t="s">
        <v>85</v>
      </c>
      <c r="Q1829" s="1" t="s">
        <v>33</v>
      </c>
      <c r="R1829" s="1" t="s">
        <v>34</v>
      </c>
      <c r="S1829" s="1" t="s">
        <v>2620</v>
      </c>
      <c r="T1829" s="1">
        <v>-1</v>
      </c>
      <c r="U1829" s="1" t="str">
        <f t="shared" si="252"/>
        <v>Keep</v>
      </c>
      <c r="V1829" s="1" t="str">
        <f t="shared" si="255"/>
        <v>Ok</v>
      </c>
      <c r="W1829" s="1" t="str">
        <f>IF(Raw_Data!K1829=0,"Missing","Valid")</f>
        <v>Valid</v>
      </c>
      <c r="X1829" s="3" t="str">
        <f t="shared" si="256"/>
        <v>Delivery Before Order</v>
      </c>
      <c r="Y1829" s="1" t="str">
        <f t="shared" si="257"/>
        <v>Ok</v>
      </c>
      <c r="Z1829" s="1" t="str">
        <f t="shared" si="258"/>
        <v>Ok</v>
      </c>
      <c r="AA1829" s="1">
        <f t="shared" si="253"/>
        <v>100</v>
      </c>
      <c r="AB1829" s="1" t="str">
        <f t="shared" si="259"/>
        <v>ok</v>
      </c>
      <c r="AC1829" s="1" t="str">
        <f t="shared" si="260"/>
        <v>Not Returned</v>
      </c>
    </row>
    <row r="1830" spans="1:29" x14ac:dyDescent="0.45">
      <c r="A1830" s="1" t="s">
        <v>2318</v>
      </c>
      <c r="B1830" s="2" cm="1">
        <f t="array" ref="B1830:D1830">DATEVALUE(VLOOKUP(A1830,Raw_Data!A1829:D3829,{2,3,4},0))</f>
        <v>45327</v>
      </c>
      <c r="C1830" s="2">
        <v>45330</v>
      </c>
      <c r="D1830" s="2">
        <v>45332</v>
      </c>
      <c r="E1830" s="1" t="s">
        <v>2571</v>
      </c>
      <c r="F1830" s="1" t="s">
        <v>2609</v>
      </c>
      <c r="G1830" s="1" t="s">
        <v>116</v>
      </c>
      <c r="H1830" s="1" t="s">
        <v>71</v>
      </c>
      <c r="I1830" s="1" t="s">
        <v>117</v>
      </c>
      <c r="J1830" s="1">
        <v>1</v>
      </c>
      <c r="K1830" s="1">
        <v>500</v>
      </c>
      <c r="L1830" s="1">
        <f t="shared" si="254"/>
        <v>500</v>
      </c>
      <c r="M1830" s="1" t="s">
        <v>63</v>
      </c>
      <c r="N1830" s="1" t="s">
        <v>30</v>
      </c>
      <c r="O1830" s="1" t="s">
        <v>44</v>
      </c>
      <c r="P1830" s="1" t="s">
        <v>58</v>
      </c>
      <c r="Q1830" s="1" t="s">
        <v>45</v>
      </c>
      <c r="R1830" s="1" t="s">
        <v>46</v>
      </c>
      <c r="S1830" s="1" t="s">
        <v>245</v>
      </c>
      <c r="T1830" s="1">
        <v>2</v>
      </c>
      <c r="U1830" s="1" t="str">
        <f t="shared" si="252"/>
        <v>Keep</v>
      </c>
      <c r="V1830" s="1" t="str">
        <f t="shared" si="255"/>
        <v>Ok</v>
      </c>
      <c r="W1830" s="1" t="str">
        <f>IF(Raw_Data!K1830=0,"Missing","Valid")</f>
        <v>Valid</v>
      </c>
      <c r="X1830" s="3" t="str">
        <f t="shared" si="256"/>
        <v>OK</v>
      </c>
      <c r="Y1830" s="1" t="str">
        <f t="shared" si="257"/>
        <v>Ok</v>
      </c>
      <c r="Z1830" s="1" t="str">
        <f t="shared" si="258"/>
        <v>Ok</v>
      </c>
      <c r="AA1830" s="1">
        <f t="shared" si="253"/>
        <v>500</v>
      </c>
      <c r="AB1830" s="1" t="str">
        <f t="shared" si="259"/>
        <v>ok</v>
      </c>
      <c r="AC1830" s="1" t="str">
        <f t="shared" si="260"/>
        <v>Wrong Item</v>
      </c>
    </row>
    <row r="1831" spans="1:29" x14ac:dyDescent="0.45">
      <c r="A1831" s="1" t="s">
        <v>2319</v>
      </c>
      <c r="B1831" s="2" cm="1">
        <f t="array" ref="B1831:D1831">DATEVALUE(VLOOKUP(A1831,Raw_Data!A1830:D3830,{2,3,4},0))</f>
        <v>45493</v>
      </c>
      <c r="C1831" s="2">
        <v>45495</v>
      </c>
      <c r="D1831" s="2">
        <v>45498</v>
      </c>
      <c r="E1831" s="1" t="s">
        <v>2533</v>
      </c>
      <c r="F1831" s="1" t="s">
        <v>2609</v>
      </c>
      <c r="G1831" s="1" t="s">
        <v>116</v>
      </c>
      <c r="H1831" s="1" t="s">
        <v>42</v>
      </c>
      <c r="I1831" s="1" t="s">
        <v>78</v>
      </c>
      <c r="J1831" s="1">
        <v>-1</v>
      </c>
      <c r="K1831" s="1">
        <v>500</v>
      </c>
      <c r="L1831" s="1">
        <f t="shared" si="254"/>
        <v>-500</v>
      </c>
      <c r="M1831" s="1" t="s">
        <v>2619</v>
      </c>
      <c r="N1831" s="1" t="s">
        <v>30</v>
      </c>
      <c r="O1831" s="1" t="s">
        <v>64</v>
      </c>
      <c r="P1831" s="1" t="s">
        <v>85</v>
      </c>
      <c r="Q1831" s="1" t="s">
        <v>33</v>
      </c>
      <c r="R1831" s="1" t="s">
        <v>34</v>
      </c>
      <c r="S1831" s="1" t="s">
        <v>2620</v>
      </c>
      <c r="T1831" s="1">
        <v>3</v>
      </c>
      <c r="U1831" s="1" t="str">
        <f t="shared" si="252"/>
        <v>Keep</v>
      </c>
      <c r="V1831" s="1" t="str">
        <f t="shared" si="255"/>
        <v>Fix</v>
      </c>
      <c r="W1831" s="1" t="str">
        <f>IF(Raw_Data!K1831=0,"Missing","Valid")</f>
        <v>Valid</v>
      </c>
      <c r="X1831" s="3" t="str">
        <f t="shared" si="256"/>
        <v>OK</v>
      </c>
      <c r="Y1831" s="1" t="str">
        <f t="shared" si="257"/>
        <v>Ok</v>
      </c>
      <c r="Z1831" s="1" t="str">
        <f t="shared" si="258"/>
        <v>Ok</v>
      </c>
      <c r="AA1831" s="1">
        <f t="shared" si="253"/>
        <v>-500</v>
      </c>
      <c r="AB1831" s="1" t="str">
        <f t="shared" si="259"/>
        <v>ok</v>
      </c>
      <c r="AC1831" s="1" t="str">
        <f t="shared" si="260"/>
        <v>Not Returned</v>
      </c>
    </row>
    <row r="1832" spans="1:29" x14ac:dyDescent="0.45">
      <c r="A1832" s="1" t="s">
        <v>2320</v>
      </c>
      <c r="B1832" s="2" cm="1">
        <f t="array" ref="B1832:D1832">DATEVALUE(VLOOKUP(A1832,Raw_Data!A1831:D3831,{2,3,4},0))</f>
        <v>45604</v>
      </c>
      <c r="C1832" s="2">
        <v>45603</v>
      </c>
      <c r="D1832" s="2">
        <v>45607</v>
      </c>
      <c r="E1832" s="1" t="s">
        <v>2575</v>
      </c>
      <c r="F1832" s="1" t="s">
        <v>2608</v>
      </c>
      <c r="G1832" s="1" t="s">
        <v>41</v>
      </c>
      <c r="H1832" s="1" t="s">
        <v>42</v>
      </c>
      <c r="I1832" s="1" t="s">
        <v>43</v>
      </c>
      <c r="J1832" s="1">
        <v>-1</v>
      </c>
      <c r="K1832" s="1">
        <v>0</v>
      </c>
      <c r="L1832" s="1">
        <f t="shared" si="254"/>
        <v>0</v>
      </c>
      <c r="M1832" s="1" t="s">
        <v>56</v>
      </c>
      <c r="N1832" s="1" t="s">
        <v>57</v>
      </c>
      <c r="O1832" s="1" t="s">
        <v>31</v>
      </c>
      <c r="P1832" s="1" t="s">
        <v>58</v>
      </c>
      <c r="Q1832" s="1" t="s">
        <v>33</v>
      </c>
      <c r="R1832" s="1" t="s">
        <v>34</v>
      </c>
      <c r="S1832" s="1" t="s">
        <v>2620</v>
      </c>
      <c r="T1832" s="1">
        <v>4</v>
      </c>
      <c r="U1832" s="1" t="str">
        <f t="shared" si="252"/>
        <v>Keep</v>
      </c>
      <c r="V1832" s="1" t="str">
        <f t="shared" si="255"/>
        <v>Fix</v>
      </c>
      <c r="W1832" s="1" t="str">
        <f>IF(Raw_Data!K1832=0,"Missing","Valid")</f>
        <v>Missing</v>
      </c>
      <c r="X1832" s="3" t="str">
        <f t="shared" si="256"/>
        <v>Dispatch Error</v>
      </c>
      <c r="Y1832" s="1" t="str">
        <f t="shared" si="257"/>
        <v>Fix</v>
      </c>
      <c r="Z1832" s="1" t="str">
        <f t="shared" si="258"/>
        <v>Ok</v>
      </c>
      <c r="AA1832" s="1">
        <f t="shared" si="253"/>
        <v>0</v>
      </c>
      <c r="AB1832" s="1" t="str">
        <f t="shared" si="259"/>
        <v>ok</v>
      </c>
      <c r="AC1832" s="1" t="str">
        <f t="shared" si="260"/>
        <v>Not Returned</v>
      </c>
    </row>
    <row r="1833" spans="1:29" x14ac:dyDescent="0.45">
      <c r="A1833" s="1" t="s">
        <v>2321</v>
      </c>
      <c r="B1833" s="2" cm="1">
        <f t="array" ref="B1833:D1833">DATEVALUE(VLOOKUP(A1833,Raw_Data!A1832:D3832,{2,3,4},0))</f>
        <v>45595</v>
      </c>
      <c r="C1833" s="2">
        <v>45595</v>
      </c>
      <c r="D1833" s="2">
        <v>45600</v>
      </c>
      <c r="E1833" s="1" t="s">
        <v>2540</v>
      </c>
      <c r="F1833" s="1" t="s">
        <v>2606</v>
      </c>
      <c r="G1833" s="1" t="s">
        <v>26</v>
      </c>
      <c r="H1833" s="1" t="s">
        <v>27</v>
      </c>
      <c r="I1833" s="1" t="s">
        <v>55</v>
      </c>
      <c r="J1833" s="1">
        <v>1</v>
      </c>
      <c r="K1833" s="1">
        <v>2000</v>
      </c>
      <c r="L1833" s="1">
        <f t="shared" si="254"/>
        <v>2000</v>
      </c>
      <c r="M1833" s="1" t="s">
        <v>63</v>
      </c>
      <c r="N1833" s="1" t="s">
        <v>93</v>
      </c>
      <c r="O1833" s="1" t="s">
        <v>31</v>
      </c>
      <c r="P1833" s="1" t="s">
        <v>58</v>
      </c>
      <c r="Q1833" s="1" t="s">
        <v>45</v>
      </c>
      <c r="R1833" s="1" t="s">
        <v>46</v>
      </c>
      <c r="S1833" s="1" t="s">
        <v>2621</v>
      </c>
      <c r="T1833" s="1">
        <v>5</v>
      </c>
      <c r="U1833" s="1" t="str">
        <f t="shared" si="252"/>
        <v>Keep</v>
      </c>
      <c r="V1833" s="1" t="str">
        <f t="shared" si="255"/>
        <v>Ok</v>
      </c>
      <c r="W1833" s="1" t="str">
        <f>IF(Raw_Data!K1833=0,"Missing","Valid")</f>
        <v>Valid</v>
      </c>
      <c r="X1833" s="3" t="str">
        <f t="shared" si="256"/>
        <v>OK</v>
      </c>
      <c r="Y1833" s="1" t="str">
        <f t="shared" si="257"/>
        <v>Ok</v>
      </c>
      <c r="Z1833" s="1" t="str">
        <f t="shared" si="258"/>
        <v>Ok</v>
      </c>
      <c r="AA1833" s="1">
        <f t="shared" si="253"/>
        <v>2000</v>
      </c>
      <c r="AB1833" s="1" t="str">
        <f t="shared" si="259"/>
        <v>ok</v>
      </c>
      <c r="AC1833" s="1" t="str">
        <f t="shared" si="260"/>
        <v>Unknwon</v>
      </c>
    </row>
    <row r="1834" spans="1:29" x14ac:dyDescent="0.45">
      <c r="A1834" s="1" t="s">
        <v>2322</v>
      </c>
      <c r="B1834" s="2" cm="1">
        <f t="array" ref="B1834:D1834">DATEVALUE(VLOOKUP(A1834,Raw_Data!A1833:D3833,{2,3,4},0))</f>
        <v>45586</v>
      </c>
      <c r="C1834" s="2">
        <v>45584</v>
      </c>
      <c r="D1834" s="2">
        <v>45591</v>
      </c>
      <c r="E1834" s="1" t="s">
        <v>2586</v>
      </c>
      <c r="F1834" s="1" t="s">
        <v>147</v>
      </c>
      <c r="G1834" s="1" t="s">
        <v>147</v>
      </c>
      <c r="H1834" s="1" t="s">
        <v>128</v>
      </c>
      <c r="I1834" s="1" t="s">
        <v>169</v>
      </c>
      <c r="J1834" s="1">
        <v>2</v>
      </c>
      <c r="K1834" s="1">
        <v>0</v>
      </c>
      <c r="L1834" s="1">
        <f t="shared" si="254"/>
        <v>0</v>
      </c>
      <c r="M1834" s="1" t="s">
        <v>63</v>
      </c>
      <c r="N1834" s="1" t="s">
        <v>57</v>
      </c>
      <c r="O1834" s="1" t="s">
        <v>31</v>
      </c>
      <c r="P1834" s="1" t="s">
        <v>58</v>
      </c>
      <c r="Q1834" s="1" t="s">
        <v>45</v>
      </c>
      <c r="R1834" s="1" t="s">
        <v>46</v>
      </c>
      <c r="S1834" s="1" t="s">
        <v>2621</v>
      </c>
      <c r="T1834" s="1">
        <v>7</v>
      </c>
      <c r="U1834" s="1" t="str">
        <f t="shared" si="252"/>
        <v>Keep</v>
      </c>
      <c r="V1834" s="1" t="str">
        <f t="shared" si="255"/>
        <v>Ok</v>
      </c>
      <c r="W1834" s="1" t="str">
        <f>IF(Raw_Data!K1834=0,"Missing","Valid")</f>
        <v>Missing</v>
      </c>
      <c r="X1834" s="3" t="str">
        <f t="shared" si="256"/>
        <v>Dispatch Error</v>
      </c>
      <c r="Y1834" s="1" t="str">
        <f t="shared" si="257"/>
        <v>Fix</v>
      </c>
      <c r="Z1834" s="1" t="str">
        <f t="shared" si="258"/>
        <v>Ok</v>
      </c>
      <c r="AA1834" s="1">
        <f t="shared" si="253"/>
        <v>0</v>
      </c>
      <c r="AB1834" s="1" t="str">
        <f t="shared" si="259"/>
        <v>ok</v>
      </c>
      <c r="AC1834" s="1" t="str">
        <f t="shared" si="260"/>
        <v>Unknwon</v>
      </c>
    </row>
    <row r="1835" spans="1:29" x14ac:dyDescent="0.45">
      <c r="A1835" s="1" t="s">
        <v>2323</v>
      </c>
      <c r="B1835" s="2" cm="1">
        <f t="array" ref="B1835:D1835">DATEVALUE(VLOOKUP(A1835,Raw_Data!A1834:D3834,{2,3,4},0))</f>
        <v>45503</v>
      </c>
      <c r="C1835" s="2">
        <v>45506</v>
      </c>
      <c r="D1835" s="2">
        <v>45512</v>
      </c>
      <c r="E1835" s="1" t="s">
        <v>2605</v>
      </c>
      <c r="F1835" s="1" t="s">
        <v>147</v>
      </c>
      <c r="G1835" s="1" t="s">
        <v>147</v>
      </c>
      <c r="H1835" s="1" t="s">
        <v>71</v>
      </c>
      <c r="I1835" s="1" t="s">
        <v>92</v>
      </c>
      <c r="J1835" s="1">
        <v>1</v>
      </c>
      <c r="K1835" s="1">
        <v>100</v>
      </c>
      <c r="L1835" s="1">
        <f t="shared" si="254"/>
        <v>100</v>
      </c>
      <c r="M1835" s="1" t="s">
        <v>63</v>
      </c>
      <c r="N1835" s="1" t="s">
        <v>57</v>
      </c>
      <c r="O1835" s="1" t="s">
        <v>31</v>
      </c>
      <c r="P1835" s="1" t="s">
        <v>85</v>
      </c>
      <c r="Q1835" s="1" t="s">
        <v>45</v>
      </c>
      <c r="R1835" s="1" t="s">
        <v>34</v>
      </c>
      <c r="S1835" s="1" t="s">
        <v>2620</v>
      </c>
      <c r="T1835" s="1">
        <v>6</v>
      </c>
      <c r="U1835" s="1" t="str">
        <f t="shared" si="252"/>
        <v>Keep</v>
      </c>
      <c r="V1835" s="1" t="str">
        <f t="shared" si="255"/>
        <v>Ok</v>
      </c>
      <c r="W1835" s="1" t="str">
        <f>IF(Raw_Data!K1835=0,"Missing","Valid")</f>
        <v>Valid</v>
      </c>
      <c r="X1835" s="3" t="str">
        <f t="shared" si="256"/>
        <v>OK</v>
      </c>
      <c r="Y1835" s="1" t="str">
        <f t="shared" si="257"/>
        <v>Ok</v>
      </c>
      <c r="Z1835" s="1" t="str">
        <f t="shared" si="258"/>
        <v>Ok</v>
      </c>
      <c r="AA1835" s="1">
        <f t="shared" si="253"/>
        <v>100</v>
      </c>
      <c r="AB1835" s="1" t="str">
        <f t="shared" si="259"/>
        <v>ok</v>
      </c>
      <c r="AC1835" s="1" t="str">
        <f t="shared" si="260"/>
        <v>Not Returned</v>
      </c>
    </row>
    <row r="1836" spans="1:29" x14ac:dyDescent="0.45">
      <c r="A1836" s="1" t="s">
        <v>2324</v>
      </c>
      <c r="B1836" s="2" cm="1">
        <f t="array" ref="B1836:D1836">DATEVALUE(VLOOKUP(A1836,Raw_Data!A1835:D3835,{2,3,4},0))</f>
        <v>45372</v>
      </c>
      <c r="C1836" s="2">
        <v>45371</v>
      </c>
      <c r="D1836" s="2">
        <v>45370</v>
      </c>
      <c r="E1836" s="1" t="s">
        <v>2547</v>
      </c>
      <c r="F1836" s="1" t="s">
        <v>2606</v>
      </c>
      <c r="G1836" s="1" t="s">
        <v>26</v>
      </c>
      <c r="H1836" s="1" t="s">
        <v>128</v>
      </c>
      <c r="I1836" s="1" t="s">
        <v>169</v>
      </c>
      <c r="J1836" s="1">
        <v>1</v>
      </c>
      <c r="K1836" s="1">
        <v>500</v>
      </c>
      <c r="L1836" s="1">
        <f t="shared" si="254"/>
        <v>500</v>
      </c>
      <c r="M1836" s="1" t="s">
        <v>2619</v>
      </c>
      <c r="N1836" s="1" t="s">
        <v>30</v>
      </c>
      <c r="O1836" s="1" t="s">
        <v>79</v>
      </c>
      <c r="P1836" s="1" t="s">
        <v>58</v>
      </c>
      <c r="Q1836" s="1" t="s">
        <v>45</v>
      </c>
      <c r="R1836" s="1" t="s">
        <v>46</v>
      </c>
      <c r="S1836" s="1" t="s">
        <v>2621</v>
      </c>
      <c r="T1836" s="1">
        <v>-1</v>
      </c>
      <c r="U1836" s="1" t="str">
        <f t="shared" si="252"/>
        <v>Keep</v>
      </c>
      <c r="V1836" s="1" t="str">
        <f t="shared" si="255"/>
        <v>Ok</v>
      </c>
      <c r="W1836" s="1" t="str">
        <f>IF(Raw_Data!K1836=0,"Missing","Valid")</f>
        <v>Valid</v>
      </c>
      <c r="X1836" s="3" t="str">
        <f t="shared" si="256"/>
        <v>Dispatch Error</v>
      </c>
      <c r="Y1836" s="1" t="str">
        <f t="shared" si="257"/>
        <v>Ok</v>
      </c>
      <c r="Z1836" s="1" t="str">
        <f t="shared" si="258"/>
        <v>Ok</v>
      </c>
      <c r="AA1836" s="1">
        <f t="shared" si="253"/>
        <v>500</v>
      </c>
      <c r="AB1836" s="1" t="str">
        <f t="shared" si="259"/>
        <v>ok</v>
      </c>
      <c r="AC1836" s="1" t="str">
        <f t="shared" si="260"/>
        <v>Unknwon</v>
      </c>
    </row>
    <row r="1837" spans="1:29" x14ac:dyDescent="0.45">
      <c r="A1837" s="1" t="s">
        <v>2325</v>
      </c>
      <c r="B1837" s="2" cm="1">
        <f t="array" ref="B1837:D1837">DATEVALUE(VLOOKUP(A1837,Raw_Data!A1836:D3836,{2,3,4},0))</f>
        <v>45370</v>
      </c>
      <c r="C1837" s="2">
        <v>45371</v>
      </c>
      <c r="D1837" s="2">
        <v>45374</v>
      </c>
      <c r="E1837" s="1" t="s">
        <v>2577</v>
      </c>
      <c r="F1837" s="1" t="s">
        <v>69</v>
      </c>
      <c r="G1837" s="1" t="s">
        <v>70</v>
      </c>
      <c r="H1837" s="1" t="s">
        <v>71</v>
      </c>
      <c r="I1837" s="1" t="s">
        <v>72</v>
      </c>
      <c r="J1837" s="1">
        <v>0</v>
      </c>
      <c r="K1837" s="1">
        <v>1000</v>
      </c>
      <c r="L1837" s="1">
        <f t="shared" si="254"/>
        <v>0</v>
      </c>
      <c r="M1837" s="1" t="s">
        <v>29</v>
      </c>
      <c r="N1837" s="1" t="s">
        <v>57</v>
      </c>
      <c r="O1837" s="1" t="s">
        <v>31</v>
      </c>
      <c r="P1837" s="1" t="s">
        <v>58</v>
      </c>
      <c r="Q1837" s="1" t="s">
        <v>45</v>
      </c>
      <c r="R1837" s="1" t="s">
        <v>34</v>
      </c>
      <c r="S1837" s="1" t="s">
        <v>2620</v>
      </c>
      <c r="T1837" s="1">
        <v>3</v>
      </c>
      <c r="U1837" s="1" t="str">
        <f t="shared" si="252"/>
        <v>Keep</v>
      </c>
      <c r="V1837" s="1" t="str">
        <f t="shared" si="255"/>
        <v>Fix</v>
      </c>
      <c r="W1837" s="1" t="str">
        <f>IF(Raw_Data!K1837=0,"Missing","Valid")</f>
        <v>Valid</v>
      </c>
      <c r="X1837" s="3" t="str">
        <f t="shared" si="256"/>
        <v>OK</v>
      </c>
      <c r="Y1837" s="1" t="str">
        <f t="shared" si="257"/>
        <v>Ok</v>
      </c>
      <c r="Z1837" s="1" t="str">
        <f t="shared" si="258"/>
        <v>Ok</v>
      </c>
      <c r="AA1837" s="1">
        <f t="shared" si="253"/>
        <v>0</v>
      </c>
      <c r="AB1837" s="1" t="str">
        <f t="shared" si="259"/>
        <v>ok</v>
      </c>
      <c r="AC1837" s="1" t="str">
        <f t="shared" si="260"/>
        <v>Not Returned</v>
      </c>
    </row>
    <row r="1838" spans="1:29" x14ac:dyDescent="0.45">
      <c r="A1838" s="1" t="s">
        <v>2326</v>
      </c>
      <c r="B1838" s="2" cm="1">
        <f t="array" ref="B1838:D1838">DATEVALUE(VLOOKUP(A1838,Raw_Data!A1837:D3837,{2,3,4},0))</f>
        <v>45610</v>
      </c>
      <c r="C1838" s="2">
        <v>45613</v>
      </c>
      <c r="D1838" s="2">
        <v>45618</v>
      </c>
      <c r="E1838" s="1" t="s">
        <v>2548</v>
      </c>
      <c r="F1838" s="1" t="s">
        <v>2606</v>
      </c>
      <c r="G1838" s="1" t="s">
        <v>26</v>
      </c>
      <c r="H1838" s="1" t="s">
        <v>27</v>
      </c>
      <c r="I1838" s="1" t="s">
        <v>84</v>
      </c>
      <c r="J1838" s="1">
        <v>0</v>
      </c>
      <c r="K1838" s="1">
        <v>0</v>
      </c>
      <c r="L1838" s="1">
        <f t="shared" si="254"/>
        <v>0</v>
      </c>
      <c r="M1838" s="1" t="s">
        <v>2619</v>
      </c>
      <c r="N1838" s="1" t="s">
        <v>93</v>
      </c>
      <c r="O1838" s="1" t="s">
        <v>31</v>
      </c>
      <c r="P1838" s="1" t="s">
        <v>85</v>
      </c>
      <c r="Q1838" s="1" t="s">
        <v>45</v>
      </c>
      <c r="R1838" s="1" t="s">
        <v>46</v>
      </c>
      <c r="S1838" s="1" t="s">
        <v>47</v>
      </c>
      <c r="T1838" s="1">
        <v>5</v>
      </c>
      <c r="U1838" s="1" t="str">
        <f t="shared" si="252"/>
        <v>Keep</v>
      </c>
      <c r="V1838" s="1" t="str">
        <f t="shared" si="255"/>
        <v>Fix</v>
      </c>
      <c r="W1838" s="1" t="str">
        <f>IF(Raw_Data!K1838=0,"Missing","Valid")</f>
        <v>Missing</v>
      </c>
      <c r="X1838" s="3" t="str">
        <f t="shared" si="256"/>
        <v>OK</v>
      </c>
      <c r="Y1838" s="1" t="str">
        <f t="shared" si="257"/>
        <v>Fix</v>
      </c>
      <c r="Z1838" s="1" t="str">
        <f t="shared" si="258"/>
        <v>Ok</v>
      </c>
      <c r="AA1838" s="1">
        <f t="shared" si="253"/>
        <v>0</v>
      </c>
      <c r="AB1838" s="1" t="str">
        <f t="shared" si="259"/>
        <v>ok</v>
      </c>
      <c r="AC1838" s="1" t="str">
        <f t="shared" si="260"/>
        <v>Late Delivery</v>
      </c>
    </row>
    <row r="1839" spans="1:29" x14ac:dyDescent="0.45">
      <c r="A1839" s="1" t="s">
        <v>2327</v>
      </c>
      <c r="B1839" s="2" cm="1">
        <f t="array" ref="B1839:D1839">DATEVALUE(VLOOKUP(A1839,Raw_Data!A1838:D3838,{2,3,4},0))</f>
        <v>45348</v>
      </c>
      <c r="C1839" s="2">
        <v>45351</v>
      </c>
      <c r="D1839" s="2">
        <v>45350</v>
      </c>
      <c r="E1839" s="1" t="s">
        <v>2552</v>
      </c>
      <c r="F1839" s="1" t="s">
        <v>69</v>
      </c>
      <c r="G1839" s="1" t="s">
        <v>70</v>
      </c>
      <c r="H1839" s="1" t="s">
        <v>71</v>
      </c>
      <c r="I1839" s="1" t="s">
        <v>117</v>
      </c>
      <c r="J1839" s="1">
        <v>1</v>
      </c>
      <c r="K1839" s="1">
        <v>500</v>
      </c>
      <c r="L1839" s="1">
        <f t="shared" si="254"/>
        <v>500</v>
      </c>
      <c r="M1839" s="1" t="s">
        <v>63</v>
      </c>
      <c r="N1839" s="1" t="s">
        <v>30</v>
      </c>
      <c r="O1839" s="1" t="s">
        <v>79</v>
      </c>
      <c r="P1839" s="1" t="s">
        <v>85</v>
      </c>
      <c r="Q1839" s="1" t="s">
        <v>45</v>
      </c>
      <c r="R1839" s="1" t="s">
        <v>34</v>
      </c>
      <c r="S1839" s="1" t="s">
        <v>2620</v>
      </c>
      <c r="T1839" s="1">
        <v>-1</v>
      </c>
      <c r="U1839" s="1" t="str">
        <f t="shared" si="252"/>
        <v>Keep</v>
      </c>
      <c r="V1839" s="1" t="str">
        <f t="shared" si="255"/>
        <v>Ok</v>
      </c>
      <c r="W1839" s="1" t="str">
        <f>IF(Raw_Data!K1839=0,"Missing","Valid")</f>
        <v>Valid</v>
      </c>
      <c r="X1839" s="3" t="str">
        <f t="shared" si="256"/>
        <v>Delivery Before Dispatch</v>
      </c>
      <c r="Y1839" s="1" t="str">
        <f t="shared" si="257"/>
        <v>Ok</v>
      </c>
      <c r="Z1839" s="1" t="str">
        <f t="shared" si="258"/>
        <v>Ok</v>
      </c>
      <c r="AA1839" s="1">
        <f t="shared" si="253"/>
        <v>500</v>
      </c>
      <c r="AB1839" s="1" t="str">
        <f t="shared" si="259"/>
        <v>ok</v>
      </c>
      <c r="AC1839" s="1" t="str">
        <f t="shared" si="260"/>
        <v>Not Returned</v>
      </c>
    </row>
    <row r="1840" spans="1:29" x14ac:dyDescent="0.45">
      <c r="A1840" s="1" t="s">
        <v>2328</v>
      </c>
      <c r="B1840" s="2" cm="1">
        <f t="array" ref="B1840:D1840">DATEVALUE(VLOOKUP(A1840,Raw_Data!A1839:D3839,{2,3,4},0))</f>
        <v>45587</v>
      </c>
      <c r="C1840" s="2">
        <v>45585</v>
      </c>
      <c r="D1840" s="2">
        <v>45588</v>
      </c>
      <c r="E1840" s="1" t="s">
        <v>2592</v>
      </c>
      <c r="F1840" s="1" t="s">
        <v>53</v>
      </c>
      <c r="G1840" s="1" t="s">
        <v>54</v>
      </c>
      <c r="H1840" s="1" t="s">
        <v>42</v>
      </c>
      <c r="I1840" s="1" t="s">
        <v>78</v>
      </c>
      <c r="J1840" s="1">
        <v>-1</v>
      </c>
      <c r="K1840" s="1">
        <v>500</v>
      </c>
      <c r="L1840" s="1">
        <f t="shared" si="254"/>
        <v>-500</v>
      </c>
      <c r="M1840" s="1" t="s">
        <v>2619</v>
      </c>
      <c r="N1840" s="1" t="s">
        <v>93</v>
      </c>
      <c r="O1840" s="1" t="s">
        <v>64</v>
      </c>
      <c r="P1840" s="1" t="s">
        <v>85</v>
      </c>
      <c r="Q1840" s="1" t="s">
        <v>33</v>
      </c>
      <c r="R1840" s="1" t="s">
        <v>2620</v>
      </c>
      <c r="S1840" s="1" t="s">
        <v>2620</v>
      </c>
      <c r="T1840" s="1">
        <v>3</v>
      </c>
      <c r="U1840" s="1" t="str">
        <f t="shared" si="252"/>
        <v>Keep</v>
      </c>
      <c r="V1840" s="1" t="str">
        <f t="shared" si="255"/>
        <v>Fix</v>
      </c>
      <c r="W1840" s="1" t="str">
        <f>IF(Raw_Data!K1840=0,"Missing","Valid")</f>
        <v>Valid</v>
      </c>
      <c r="X1840" s="3" t="str">
        <f t="shared" si="256"/>
        <v>Dispatch Error</v>
      </c>
      <c r="Y1840" s="1" t="str">
        <f t="shared" si="257"/>
        <v>Ok</v>
      </c>
      <c r="Z1840" s="1" t="str">
        <f t="shared" si="258"/>
        <v>Ok</v>
      </c>
      <c r="AA1840" s="1">
        <f t="shared" si="253"/>
        <v>-500</v>
      </c>
      <c r="AB1840" s="1" t="str">
        <f t="shared" si="259"/>
        <v>ok</v>
      </c>
      <c r="AC1840" s="1" t="str">
        <f t="shared" si="260"/>
        <v>Wrong</v>
      </c>
    </row>
    <row r="1841" spans="1:29" x14ac:dyDescent="0.45">
      <c r="A1841" s="1" t="s">
        <v>2329</v>
      </c>
      <c r="B1841" s="2" cm="1">
        <f t="array" ref="B1841:D1841">DATEVALUE(VLOOKUP(A1841,Raw_Data!A1840:D3840,{2,3,4},0))</f>
        <v>45619</v>
      </c>
      <c r="C1841" s="2">
        <v>45622</v>
      </c>
      <c r="D1841" s="2">
        <v>45622</v>
      </c>
      <c r="E1841" s="1" t="s">
        <v>2581</v>
      </c>
      <c r="F1841" s="1" t="s">
        <v>53</v>
      </c>
      <c r="G1841" s="1" t="s">
        <v>54</v>
      </c>
      <c r="H1841" s="1" t="s">
        <v>27</v>
      </c>
      <c r="I1841" s="1" t="s">
        <v>55</v>
      </c>
      <c r="J1841" s="1">
        <v>0</v>
      </c>
      <c r="K1841" s="1">
        <v>0</v>
      </c>
      <c r="L1841" s="1">
        <f t="shared" si="254"/>
        <v>0</v>
      </c>
      <c r="M1841" s="1" t="s">
        <v>2619</v>
      </c>
      <c r="N1841" s="1" t="s">
        <v>30</v>
      </c>
      <c r="O1841" s="1" t="s">
        <v>44</v>
      </c>
      <c r="P1841" s="1" t="s">
        <v>32</v>
      </c>
      <c r="Q1841" s="1" t="s">
        <v>45</v>
      </c>
      <c r="R1841" s="1" t="s">
        <v>34</v>
      </c>
      <c r="S1841" s="1" t="s">
        <v>2620</v>
      </c>
      <c r="T1841" s="1">
        <v>0</v>
      </c>
      <c r="U1841" s="1" t="str">
        <f t="shared" si="252"/>
        <v>Keep</v>
      </c>
      <c r="V1841" s="1" t="str">
        <f t="shared" si="255"/>
        <v>Fix</v>
      </c>
      <c r="W1841" s="1" t="str">
        <f>IF(Raw_Data!K1841=0,"Missing","Valid")</f>
        <v>Missing</v>
      </c>
      <c r="X1841" s="3" t="str">
        <f t="shared" si="256"/>
        <v>OK</v>
      </c>
      <c r="Y1841" s="1" t="str">
        <f t="shared" si="257"/>
        <v>Fix</v>
      </c>
      <c r="Z1841" s="1" t="str">
        <f t="shared" si="258"/>
        <v>Ok</v>
      </c>
      <c r="AA1841" s="1">
        <f t="shared" si="253"/>
        <v>0</v>
      </c>
      <c r="AB1841" s="1" t="str">
        <f t="shared" si="259"/>
        <v>ok</v>
      </c>
      <c r="AC1841" s="1" t="str">
        <f t="shared" si="260"/>
        <v>Not Returned</v>
      </c>
    </row>
    <row r="1842" spans="1:29" x14ac:dyDescent="0.45">
      <c r="A1842" s="1" t="s">
        <v>2330</v>
      </c>
      <c r="B1842" s="2" cm="1">
        <f t="array" ref="B1842:D1842">DATEVALUE(VLOOKUP(A1842,Raw_Data!A1841:D3841,{2,3,4},0))</f>
        <v>45447</v>
      </c>
      <c r="C1842" s="2">
        <v>45445</v>
      </c>
      <c r="D1842" s="2">
        <v>45444</v>
      </c>
      <c r="E1842" s="1" t="s">
        <v>2562</v>
      </c>
      <c r="F1842" s="1" t="s">
        <v>2608</v>
      </c>
      <c r="G1842" s="1" t="s">
        <v>41</v>
      </c>
      <c r="H1842" s="1" t="s">
        <v>71</v>
      </c>
      <c r="I1842" s="1" t="s">
        <v>92</v>
      </c>
      <c r="J1842" s="1">
        <v>-1</v>
      </c>
      <c r="K1842" s="1">
        <v>0</v>
      </c>
      <c r="L1842" s="1">
        <f t="shared" si="254"/>
        <v>0</v>
      </c>
      <c r="M1842" s="1" t="s">
        <v>63</v>
      </c>
      <c r="N1842" s="1" t="s">
        <v>57</v>
      </c>
      <c r="O1842" s="1" t="s">
        <v>31</v>
      </c>
      <c r="P1842" s="1" t="s">
        <v>32</v>
      </c>
      <c r="Q1842" s="1" t="s">
        <v>33</v>
      </c>
      <c r="R1842" s="1" t="s">
        <v>2620</v>
      </c>
      <c r="S1842" s="1" t="s">
        <v>2620</v>
      </c>
      <c r="T1842" s="1">
        <v>-1</v>
      </c>
      <c r="U1842" s="1" t="str">
        <f t="shared" si="252"/>
        <v>Keep</v>
      </c>
      <c r="V1842" s="1" t="str">
        <f t="shared" si="255"/>
        <v>Fix</v>
      </c>
      <c r="W1842" s="1" t="str">
        <f>IF(Raw_Data!K1842=0,"Missing","Valid")</f>
        <v>Missing</v>
      </c>
      <c r="X1842" s="3" t="str">
        <f t="shared" si="256"/>
        <v>Dispatch Error</v>
      </c>
      <c r="Y1842" s="1" t="str">
        <f t="shared" si="257"/>
        <v>Fix</v>
      </c>
      <c r="Z1842" s="1" t="str">
        <f t="shared" si="258"/>
        <v>Ok</v>
      </c>
      <c r="AA1842" s="1">
        <f t="shared" si="253"/>
        <v>0</v>
      </c>
      <c r="AB1842" s="1" t="str">
        <f t="shared" si="259"/>
        <v>ok</v>
      </c>
      <c r="AC1842" s="1" t="str">
        <f t="shared" si="260"/>
        <v>Not Returned</v>
      </c>
    </row>
    <row r="1843" spans="1:29" x14ac:dyDescent="0.45">
      <c r="A1843" s="1" t="s">
        <v>2331</v>
      </c>
      <c r="B1843" s="2" cm="1">
        <f t="array" ref="B1843:D1843">DATEVALUE(VLOOKUP(A1843,Raw_Data!A1842:D3842,{2,3,4},0))</f>
        <v>45553</v>
      </c>
      <c r="C1843" s="2">
        <v>45552</v>
      </c>
      <c r="D1843" s="2">
        <v>45558</v>
      </c>
      <c r="E1843" s="1" t="s">
        <v>2565</v>
      </c>
      <c r="F1843" s="1" t="s">
        <v>2606</v>
      </c>
      <c r="G1843" s="1" t="s">
        <v>26</v>
      </c>
      <c r="H1843" s="1" t="s">
        <v>128</v>
      </c>
      <c r="I1843" s="1" t="s">
        <v>231</v>
      </c>
      <c r="J1843" s="1">
        <v>-1</v>
      </c>
      <c r="K1843" s="1">
        <v>100</v>
      </c>
      <c r="L1843" s="1">
        <f t="shared" si="254"/>
        <v>-100</v>
      </c>
      <c r="M1843" s="1" t="s">
        <v>56</v>
      </c>
      <c r="N1843" s="1" t="s">
        <v>57</v>
      </c>
      <c r="O1843" s="1" t="s">
        <v>31</v>
      </c>
      <c r="P1843" s="1" t="s">
        <v>85</v>
      </c>
      <c r="Q1843" s="1" t="s">
        <v>33</v>
      </c>
      <c r="R1843" s="1" t="s">
        <v>46</v>
      </c>
      <c r="S1843" s="1" t="s">
        <v>2621</v>
      </c>
      <c r="T1843" s="1">
        <v>6</v>
      </c>
      <c r="U1843" s="1" t="str">
        <f t="shared" si="252"/>
        <v>Keep</v>
      </c>
      <c r="V1843" s="1" t="str">
        <f t="shared" si="255"/>
        <v>Fix</v>
      </c>
      <c r="W1843" s="1" t="str">
        <f>IF(Raw_Data!K1843=0,"Missing","Valid")</f>
        <v>Valid</v>
      </c>
      <c r="X1843" s="3" t="str">
        <f t="shared" si="256"/>
        <v>Dispatch Error</v>
      </c>
      <c r="Y1843" s="1" t="str">
        <f t="shared" si="257"/>
        <v>Ok</v>
      </c>
      <c r="Z1843" s="1" t="str">
        <f t="shared" si="258"/>
        <v>Ok</v>
      </c>
      <c r="AA1843" s="1">
        <f t="shared" si="253"/>
        <v>-100</v>
      </c>
      <c r="AB1843" s="1" t="str">
        <f t="shared" si="259"/>
        <v>ok</v>
      </c>
      <c r="AC1843" s="1" t="str">
        <f t="shared" si="260"/>
        <v>Unknwon</v>
      </c>
    </row>
    <row r="1844" spans="1:29" x14ac:dyDescent="0.45">
      <c r="A1844" s="1" t="s">
        <v>2332</v>
      </c>
      <c r="B1844" s="2" cm="1">
        <f t="array" ref="B1844:D1844">DATEVALUE(VLOOKUP(A1844,Raw_Data!A1843:D3843,{2,3,4},0))</f>
        <v>45565</v>
      </c>
      <c r="C1844" s="2">
        <v>45567</v>
      </c>
      <c r="D1844" s="2">
        <v>45571</v>
      </c>
      <c r="E1844" s="1" t="s">
        <v>2601</v>
      </c>
      <c r="F1844" s="1" t="s">
        <v>53</v>
      </c>
      <c r="G1844" s="1" t="s">
        <v>54</v>
      </c>
      <c r="H1844" s="1" t="s">
        <v>71</v>
      </c>
      <c r="I1844" s="1" t="s">
        <v>72</v>
      </c>
      <c r="J1844" s="1">
        <v>2</v>
      </c>
      <c r="K1844" s="1">
        <v>100</v>
      </c>
      <c r="L1844" s="1">
        <f t="shared" si="254"/>
        <v>200</v>
      </c>
      <c r="M1844" s="1" t="s">
        <v>29</v>
      </c>
      <c r="N1844" s="1" t="s">
        <v>30</v>
      </c>
      <c r="O1844" s="1" t="s">
        <v>44</v>
      </c>
      <c r="P1844" s="1" t="s">
        <v>32</v>
      </c>
      <c r="Q1844" s="1" t="s">
        <v>33</v>
      </c>
      <c r="R1844" s="1" t="s">
        <v>34</v>
      </c>
      <c r="S1844" s="1" t="s">
        <v>2620</v>
      </c>
      <c r="T1844" s="1">
        <v>4</v>
      </c>
      <c r="U1844" s="1" t="str">
        <f t="shared" si="252"/>
        <v>Keep</v>
      </c>
      <c r="V1844" s="1" t="str">
        <f t="shared" si="255"/>
        <v>Ok</v>
      </c>
      <c r="W1844" s="1" t="str">
        <f>IF(Raw_Data!K1844=0,"Missing","Valid")</f>
        <v>Valid</v>
      </c>
      <c r="X1844" s="3" t="str">
        <f t="shared" si="256"/>
        <v>OK</v>
      </c>
      <c r="Y1844" s="1" t="str">
        <f t="shared" si="257"/>
        <v>Ok</v>
      </c>
      <c r="Z1844" s="1" t="str">
        <f t="shared" si="258"/>
        <v>Ok</v>
      </c>
      <c r="AA1844" s="1">
        <f t="shared" si="253"/>
        <v>200</v>
      </c>
      <c r="AB1844" s="1" t="str">
        <f t="shared" si="259"/>
        <v>ok</v>
      </c>
      <c r="AC1844" s="1" t="str">
        <f t="shared" si="260"/>
        <v>Not Returned</v>
      </c>
    </row>
    <row r="1845" spans="1:29" x14ac:dyDescent="0.45">
      <c r="A1845" s="1" t="s">
        <v>2333</v>
      </c>
      <c r="B1845" s="2" cm="1">
        <f t="array" ref="B1845:D1845">DATEVALUE(VLOOKUP(A1845,Raw_Data!A1844:D3844,{2,3,4},0))</f>
        <v>45547</v>
      </c>
      <c r="C1845" s="2">
        <v>45547</v>
      </c>
      <c r="D1845" s="2">
        <v>45553</v>
      </c>
      <c r="E1845" s="1" t="s">
        <v>2540</v>
      </c>
      <c r="F1845" s="1" t="s">
        <v>2607</v>
      </c>
      <c r="G1845" s="1" t="s">
        <v>41</v>
      </c>
      <c r="H1845" s="1" t="s">
        <v>27</v>
      </c>
      <c r="I1845" s="1" t="s">
        <v>84</v>
      </c>
      <c r="J1845" s="1">
        <v>1</v>
      </c>
      <c r="K1845" s="1">
        <v>100</v>
      </c>
      <c r="L1845" s="1">
        <f t="shared" si="254"/>
        <v>100</v>
      </c>
      <c r="M1845" s="1" t="s">
        <v>2619</v>
      </c>
      <c r="N1845" s="1" t="s">
        <v>93</v>
      </c>
      <c r="O1845" s="1" t="s">
        <v>44</v>
      </c>
      <c r="P1845" s="1" t="s">
        <v>85</v>
      </c>
      <c r="Q1845" s="1" t="s">
        <v>45</v>
      </c>
      <c r="R1845" s="1" t="s">
        <v>2620</v>
      </c>
      <c r="S1845" s="1" t="s">
        <v>2620</v>
      </c>
      <c r="T1845" s="1">
        <v>6</v>
      </c>
      <c r="U1845" s="1" t="str">
        <f t="shared" si="252"/>
        <v>Keep</v>
      </c>
      <c r="V1845" s="1" t="str">
        <f t="shared" si="255"/>
        <v>Ok</v>
      </c>
      <c r="W1845" s="1" t="str">
        <f>IF(Raw_Data!K1845=0,"Missing","Valid")</f>
        <v>Valid</v>
      </c>
      <c r="X1845" s="3" t="str">
        <f t="shared" si="256"/>
        <v>OK</v>
      </c>
      <c r="Y1845" s="1" t="str">
        <f t="shared" si="257"/>
        <v>Ok</v>
      </c>
      <c r="Z1845" s="1" t="str">
        <f t="shared" si="258"/>
        <v>Ok</v>
      </c>
      <c r="AA1845" s="1">
        <f t="shared" si="253"/>
        <v>100</v>
      </c>
      <c r="AB1845" s="1" t="str">
        <f t="shared" si="259"/>
        <v>ok</v>
      </c>
      <c r="AC1845" s="1" t="str">
        <f t="shared" si="260"/>
        <v>Not Returned</v>
      </c>
    </row>
    <row r="1846" spans="1:29" x14ac:dyDescent="0.45">
      <c r="A1846" s="1" t="s">
        <v>2334</v>
      </c>
      <c r="B1846" s="2" cm="1">
        <f t="array" ref="B1846:D1846">DATEVALUE(VLOOKUP(A1846,Raw_Data!A1845:D3845,{2,3,4},0))</f>
        <v>45419</v>
      </c>
      <c r="C1846" s="2">
        <v>45420</v>
      </c>
      <c r="D1846" s="2">
        <v>45423</v>
      </c>
      <c r="E1846" s="1" t="s">
        <v>2581</v>
      </c>
      <c r="F1846" s="1" t="s">
        <v>168</v>
      </c>
      <c r="G1846" s="1" t="s">
        <v>41</v>
      </c>
      <c r="H1846" s="1" t="s">
        <v>71</v>
      </c>
      <c r="I1846" s="1" t="s">
        <v>117</v>
      </c>
      <c r="J1846" s="1">
        <v>1</v>
      </c>
      <c r="K1846" s="1">
        <v>1000</v>
      </c>
      <c r="L1846" s="1">
        <f t="shared" si="254"/>
        <v>1000</v>
      </c>
      <c r="M1846" s="1" t="s">
        <v>29</v>
      </c>
      <c r="N1846" s="1" t="s">
        <v>30</v>
      </c>
      <c r="O1846" s="1" t="s">
        <v>44</v>
      </c>
      <c r="P1846" s="1" t="s">
        <v>32</v>
      </c>
      <c r="Q1846" s="1" t="s">
        <v>45</v>
      </c>
      <c r="R1846" s="1" t="s">
        <v>2620</v>
      </c>
      <c r="S1846" s="1" t="s">
        <v>2620</v>
      </c>
      <c r="T1846" s="1">
        <v>3</v>
      </c>
      <c r="U1846" s="1" t="str">
        <f t="shared" si="252"/>
        <v>Keep</v>
      </c>
      <c r="V1846" s="1" t="str">
        <f t="shared" si="255"/>
        <v>Ok</v>
      </c>
      <c r="W1846" s="1" t="str">
        <f>IF(Raw_Data!K1846=0,"Missing","Valid")</f>
        <v>Valid</v>
      </c>
      <c r="X1846" s="3" t="str">
        <f t="shared" si="256"/>
        <v>OK</v>
      </c>
      <c r="Y1846" s="1" t="str">
        <f t="shared" si="257"/>
        <v>Ok</v>
      </c>
      <c r="Z1846" s="1" t="str">
        <f t="shared" si="258"/>
        <v>Ok</v>
      </c>
      <c r="AA1846" s="1">
        <f t="shared" si="253"/>
        <v>1000</v>
      </c>
      <c r="AB1846" s="1" t="str">
        <f t="shared" si="259"/>
        <v>ok</v>
      </c>
      <c r="AC1846" s="1" t="str">
        <f t="shared" si="260"/>
        <v>Not Returned</v>
      </c>
    </row>
    <row r="1847" spans="1:29" x14ac:dyDescent="0.45">
      <c r="A1847" s="1" t="s">
        <v>2335</v>
      </c>
      <c r="B1847" s="2" cm="1">
        <f t="array" ref="B1847:D1847">DATEVALUE(VLOOKUP(A1847,Raw_Data!A1846:D3846,{2,3,4},0))</f>
        <v>45554</v>
      </c>
      <c r="C1847" s="2">
        <v>45553</v>
      </c>
      <c r="D1847" s="2">
        <v>45560</v>
      </c>
      <c r="E1847" s="1" t="s">
        <v>2550</v>
      </c>
      <c r="F1847" s="1" t="s">
        <v>147</v>
      </c>
      <c r="G1847" s="1" t="s">
        <v>147</v>
      </c>
      <c r="H1847" s="1" t="s">
        <v>71</v>
      </c>
      <c r="I1847" s="1" t="s">
        <v>117</v>
      </c>
      <c r="J1847" s="1">
        <v>2</v>
      </c>
      <c r="K1847" s="1">
        <v>2000</v>
      </c>
      <c r="L1847" s="1">
        <f t="shared" si="254"/>
        <v>4000</v>
      </c>
      <c r="M1847" s="1" t="s">
        <v>2619</v>
      </c>
      <c r="N1847" s="1" t="s">
        <v>93</v>
      </c>
      <c r="O1847" s="1" t="s">
        <v>79</v>
      </c>
      <c r="P1847" s="1" t="s">
        <v>58</v>
      </c>
      <c r="Q1847" s="1" t="s">
        <v>45</v>
      </c>
      <c r="R1847" s="1" t="s">
        <v>46</v>
      </c>
      <c r="S1847" s="1" t="s">
        <v>245</v>
      </c>
      <c r="T1847" s="1">
        <v>7</v>
      </c>
      <c r="U1847" s="1" t="str">
        <f t="shared" si="252"/>
        <v>Keep</v>
      </c>
      <c r="V1847" s="1" t="str">
        <f t="shared" si="255"/>
        <v>Ok</v>
      </c>
      <c r="W1847" s="1" t="str">
        <f>IF(Raw_Data!K1847=0,"Missing","Valid")</f>
        <v>Valid</v>
      </c>
      <c r="X1847" s="3" t="str">
        <f t="shared" si="256"/>
        <v>Dispatch Error</v>
      </c>
      <c r="Y1847" s="1" t="str">
        <f t="shared" si="257"/>
        <v>Ok</v>
      </c>
      <c r="Z1847" s="1" t="str">
        <f t="shared" si="258"/>
        <v>Ok</v>
      </c>
      <c r="AA1847" s="1">
        <f t="shared" si="253"/>
        <v>4000</v>
      </c>
      <c r="AB1847" s="1" t="str">
        <f t="shared" si="259"/>
        <v>ok</v>
      </c>
      <c r="AC1847" s="1" t="str">
        <f t="shared" si="260"/>
        <v>Wrong Item</v>
      </c>
    </row>
    <row r="1848" spans="1:29" x14ac:dyDescent="0.45">
      <c r="A1848" s="1" t="s">
        <v>2336</v>
      </c>
      <c r="B1848" s="2" cm="1">
        <f t="array" ref="B1848:D1848">DATEVALUE(VLOOKUP(A1848,Raw_Data!A1847:D3847,{2,3,4},0))</f>
        <v>45440</v>
      </c>
      <c r="C1848" s="2">
        <v>45439</v>
      </c>
      <c r="D1848" s="2">
        <v>45444</v>
      </c>
      <c r="E1848" s="1" t="s">
        <v>2556</v>
      </c>
      <c r="F1848" s="1" t="s">
        <v>2606</v>
      </c>
      <c r="G1848" s="1" t="s">
        <v>26</v>
      </c>
      <c r="H1848" s="1" t="s">
        <v>71</v>
      </c>
      <c r="I1848" s="1" t="s">
        <v>92</v>
      </c>
      <c r="J1848" s="1">
        <v>-1</v>
      </c>
      <c r="K1848" s="1">
        <v>100</v>
      </c>
      <c r="L1848" s="1">
        <f t="shared" si="254"/>
        <v>-100</v>
      </c>
      <c r="M1848" s="1" t="s">
        <v>2619</v>
      </c>
      <c r="N1848" s="1" t="s">
        <v>57</v>
      </c>
      <c r="O1848" s="1" t="s">
        <v>31</v>
      </c>
      <c r="P1848" s="1" t="s">
        <v>58</v>
      </c>
      <c r="Q1848" s="1" t="s">
        <v>33</v>
      </c>
      <c r="R1848" s="1" t="s">
        <v>34</v>
      </c>
      <c r="S1848" s="1" t="s">
        <v>2620</v>
      </c>
      <c r="T1848" s="1">
        <v>5</v>
      </c>
      <c r="U1848" s="1" t="str">
        <f t="shared" si="252"/>
        <v>Keep</v>
      </c>
      <c r="V1848" s="1" t="str">
        <f t="shared" si="255"/>
        <v>Fix</v>
      </c>
      <c r="W1848" s="1" t="str">
        <f>IF(Raw_Data!K1848=0,"Missing","Valid")</f>
        <v>Valid</v>
      </c>
      <c r="X1848" s="3" t="str">
        <f t="shared" si="256"/>
        <v>Dispatch Error</v>
      </c>
      <c r="Y1848" s="1" t="str">
        <f t="shared" si="257"/>
        <v>Ok</v>
      </c>
      <c r="Z1848" s="1" t="str">
        <f t="shared" si="258"/>
        <v>Ok</v>
      </c>
      <c r="AA1848" s="1">
        <f t="shared" si="253"/>
        <v>-100</v>
      </c>
      <c r="AB1848" s="1" t="str">
        <f t="shared" si="259"/>
        <v>ok</v>
      </c>
      <c r="AC1848" s="1" t="str">
        <f t="shared" si="260"/>
        <v>Not Returned</v>
      </c>
    </row>
    <row r="1849" spans="1:29" x14ac:dyDescent="0.45">
      <c r="A1849" s="1" t="s">
        <v>2337</v>
      </c>
      <c r="B1849" s="2" cm="1">
        <f t="array" ref="B1849:D1849">DATEVALUE(VLOOKUP(A1849,Raw_Data!A1848:D3848,{2,3,4},0))</f>
        <v>45520</v>
      </c>
      <c r="C1849" s="2">
        <v>45518</v>
      </c>
      <c r="D1849" s="2">
        <v>45520</v>
      </c>
      <c r="E1849" s="1" t="s">
        <v>2526</v>
      </c>
      <c r="F1849" s="1" t="s">
        <v>2608</v>
      </c>
      <c r="G1849" s="1" t="s">
        <v>41</v>
      </c>
      <c r="H1849" s="1" t="s">
        <v>128</v>
      </c>
      <c r="I1849" s="1" t="s">
        <v>169</v>
      </c>
      <c r="J1849" s="1">
        <v>0</v>
      </c>
      <c r="K1849" s="1">
        <v>100</v>
      </c>
      <c r="L1849" s="1">
        <f t="shared" si="254"/>
        <v>0</v>
      </c>
      <c r="M1849" s="1" t="s">
        <v>29</v>
      </c>
      <c r="N1849" s="1" t="s">
        <v>30</v>
      </c>
      <c r="O1849" s="1" t="s">
        <v>44</v>
      </c>
      <c r="P1849" s="1" t="s">
        <v>58</v>
      </c>
      <c r="Q1849" s="1" t="s">
        <v>33</v>
      </c>
      <c r="R1849" s="1" t="s">
        <v>34</v>
      </c>
      <c r="S1849" s="1" t="s">
        <v>2620</v>
      </c>
      <c r="T1849" s="1">
        <v>2</v>
      </c>
      <c r="U1849" s="1" t="str">
        <f t="shared" si="252"/>
        <v>Keep</v>
      </c>
      <c r="V1849" s="1" t="str">
        <f t="shared" si="255"/>
        <v>Fix</v>
      </c>
      <c r="W1849" s="1" t="str">
        <f>IF(Raw_Data!K1849=0,"Missing","Valid")</f>
        <v>Valid</v>
      </c>
      <c r="X1849" s="3" t="str">
        <f t="shared" si="256"/>
        <v>Dispatch Error</v>
      </c>
      <c r="Y1849" s="1" t="str">
        <f t="shared" si="257"/>
        <v>Ok</v>
      </c>
      <c r="Z1849" s="1" t="str">
        <f t="shared" si="258"/>
        <v>Ok</v>
      </c>
      <c r="AA1849" s="1">
        <f t="shared" si="253"/>
        <v>0</v>
      </c>
      <c r="AB1849" s="1" t="str">
        <f t="shared" si="259"/>
        <v>ok</v>
      </c>
      <c r="AC1849" s="1" t="str">
        <f t="shared" si="260"/>
        <v>Not Returned</v>
      </c>
    </row>
    <row r="1850" spans="1:29" x14ac:dyDescent="0.45">
      <c r="A1850" s="1" t="s">
        <v>2338</v>
      </c>
      <c r="B1850" s="2" cm="1">
        <f t="array" ref="B1850:D1850">DATEVALUE(VLOOKUP(A1850,Raw_Data!A1849:D3849,{2,3,4},0))</f>
        <v>45443</v>
      </c>
      <c r="C1850" s="2">
        <v>45446</v>
      </c>
      <c r="D1850" s="2">
        <v>45449</v>
      </c>
      <c r="E1850" s="1" t="s">
        <v>2570</v>
      </c>
      <c r="F1850" s="1" t="s">
        <v>53</v>
      </c>
      <c r="G1850" s="1" t="s">
        <v>54</v>
      </c>
      <c r="H1850" s="1" t="s">
        <v>42</v>
      </c>
      <c r="I1850" s="1" t="s">
        <v>43</v>
      </c>
      <c r="J1850" s="1">
        <v>0</v>
      </c>
      <c r="K1850" s="1">
        <v>2000</v>
      </c>
      <c r="L1850" s="1">
        <f t="shared" si="254"/>
        <v>0</v>
      </c>
      <c r="M1850" s="1" t="s">
        <v>2619</v>
      </c>
      <c r="N1850" s="1" t="s">
        <v>93</v>
      </c>
      <c r="O1850" s="1" t="s">
        <v>44</v>
      </c>
      <c r="P1850" s="1" t="s">
        <v>85</v>
      </c>
      <c r="Q1850" s="1" t="s">
        <v>33</v>
      </c>
      <c r="R1850" s="1" t="s">
        <v>2620</v>
      </c>
      <c r="S1850" s="1" t="s">
        <v>2620</v>
      </c>
      <c r="T1850" s="1">
        <v>3</v>
      </c>
      <c r="U1850" s="1" t="str">
        <f t="shared" si="252"/>
        <v>Keep</v>
      </c>
      <c r="V1850" s="1" t="str">
        <f t="shared" si="255"/>
        <v>Fix</v>
      </c>
      <c r="W1850" s="1" t="str">
        <f>IF(Raw_Data!K1850=0,"Missing","Valid")</f>
        <v>Valid</v>
      </c>
      <c r="X1850" s="3" t="str">
        <f t="shared" si="256"/>
        <v>OK</v>
      </c>
      <c r="Y1850" s="1" t="str">
        <f t="shared" si="257"/>
        <v>Ok</v>
      </c>
      <c r="Z1850" s="1" t="str">
        <f t="shared" si="258"/>
        <v>Ok</v>
      </c>
      <c r="AA1850" s="1">
        <f t="shared" si="253"/>
        <v>0</v>
      </c>
      <c r="AB1850" s="1" t="str">
        <f t="shared" si="259"/>
        <v>ok</v>
      </c>
      <c r="AC1850" s="1" t="str">
        <f t="shared" si="260"/>
        <v>Not Returned</v>
      </c>
    </row>
    <row r="1851" spans="1:29" x14ac:dyDescent="0.45">
      <c r="A1851" s="1" t="s">
        <v>2339</v>
      </c>
      <c r="B1851" s="2" cm="1">
        <f t="array" ref="B1851:D1851">DATEVALUE(VLOOKUP(A1851,Raw_Data!A1850:D3850,{2,3,4},0))</f>
        <v>45564</v>
      </c>
      <c r="C1851" s="2">
        <v>45565</v>
      </c>
      <c r="D1851" s="2">
        <v>45570</v>
      </c>
      <c r="E1851" s="1" t="s">
        <v>2594</v>
      </c>
      <c r="F1851" s="1" t="s">
        <v>2609</v>
      </c>
      <c r="G1851" s="1" t="s">
        <v>116</v>
      </c>
      <c r="H1851" s="1" t="s">
        <v>27</v>
      </c>
      <c r="I1851" s="1" t="s">
        <v>55</v>
      </c>
      <c r="J1851" s="1">
        <v>2</v>
      </c>
      <c r="K1851" s="1">
        <v>500</v>
      </c>
      <c r="L1851" s="1">
        <f t="shared" si="254"/>
        <v>1000</v>
      </c>
      <c r="M1851" s="1" t="s">
        <v>56</v>
      </c>
      <c r="N1851" s="1" t="s">
        <v>57</v>
      </c>
      <c r="O1851" s="1" t="s">
        <v>44</v>
      </c>
      <c r="P1851" s="1" t="s">
        <v>58</v>
      </c>
      <c r="Q1851" s="1" t="s">
        <v>33</v>
      </c>
      <c r="R1851" s="1" t="s">
        <v>46</v>
      </c>
      <c r="S1851" s="1" t="s">
        <v>2621</v>
      </c>
      <c r="T1851" s="1">
        <v>5</v>
      </c>
      <c r="U1851" s="1" t="str">
        <f t="shared" si="252"/>
        <v>Keep</v>
      </c>
      <c r="V1851" s="1" t="str">
        <f t="shared" si="255"/>
        <v>Ok</v>
      </c>
      <c r="W1851" s="1" t="str">
        <f>IF(Raw_Data!K1851=0,"Missing","Valid")</f>
        <v>Valid</v>
      </c>
      <c r="X1851" s="3" t="str">
        <f t="shared" si="256"/>
        <v>OK</v>
      </c>
      <c r="Y1851" s="1" t="str">
        <f t="shared" si="257"/>
        <v>Ok</v>
      </c>
      <c r="Z1851" s="1" t="str">
        <f t="shared" si="258"/>
        <v>Ok</v>
      </c>
      <c r="AA1851" s="1">
        <f t="shared" si="253"/>
        <v>1000</v>
      </c>
      <c r="AB1851" s="1" t="str">
        <f t="shared" si="259"/>
        <v>ok</v>
      </c>
      <c r="AC1851" s="1" t="str">
        <f t="shared" si="260"/>
        <v>Unknwon</v>
      </c>
    </row>
    <row r="1852" spans="1:29" x14ac:dyDescent="0.45">
      <c r="A1852" s="1" t="s">
        <v>2340</v>
      </c>
      <c r="B1852" s="2" cm="1">
        <f t="array" ref="B1852:D1852">DATEVALUE(VLOOKUP(A1852,Raw_Data!A1851:D3851,{2,3,4},0))</f>
        <v>45423</v>
      </c>
      <c r="C1852" s="2">
        <v>45425</v>
      </c>
      <c r="D1852" s="2">
        <v>45428</v>
      </c>
      <c r="E1852" s="1" t="s">
        <v>2535</v>
      </c>
      <c r="F1852" s="1" t="s">
        <v>168</v>
      </c>
      <c r="G1852" s="1" t="s">
        <v>41</v>
      </c>
      <c r="H1852" s="1" t="s">
        <v>42</v>
      </c>
      <c r="I1852" s="1" t="s">
        <v>78</v>
      </c>
      <c r="J1852" s="1">
        <v>2</v>
      </c>
      <c r="K1852" s="1">
        <v>1000</v>
      </c>
      <c r="L1852" s="1">
        <f t="shared" si="254"/>
        <v>2000</v>
      </c>
      <c r="M1852" s="1" t="s">
        <v>56</v>
      </c>
      <c r="N1852" s="1" t="s">
        <v>30</v>
      </c>
      <c r="O1852" s="1" t="s">
        <v>44</v>
      </c>
      <c r="P1852" s="1" t="s">
        <v>32</v>
      </c>
      <c r="Q1852" s="1" t="s">
        <v>33</v>
      </c>
      <c r="R1852" s="1" t="s">
        <v>2620</v>
      </c>
      <c r="S1852" s="1" t="s">
        <v>2620</v>
      </c>
      <c r="T1852" s="1">
        <v>3</v>
      </c>
      <c r="U1852" s="1" t="str">
        <f t="shared" si="252"/>
        <v>Keep</v>
      </c>
      <c r="V1852" s="1" t="str">
        <f t="shared" si="255"/>
        <v>Ok</v>
      </c>
      <c r="W1852" s="1" t="str">
        <f>IF(Raw_Data!K1852=0,"Missing","Valid")</f>
        <v>Valid</v>
      </c>
      <c r="X1852" s="3" t="str">
        <f t="shared" si="256"/>
        <v>OK</v>
      </c>
      <c r="Y1852" s="1" t="str">
        <f t="shared" si="257"/>
        <v>Ok</v>
      </c>
      <c r="Z1852" s="1" t="str">
        <f t="shared" si="258"/>
        <v>Ok</v>
      </c>
      <c r="AA1852" s="1">
        <f t="shared" si="253"/>
        <v>2000</v>
      </c>
      <c r="AB1852" s="1" t="str">
        <f t="shared" si="259"/>
        <v>ok</v>
      </c>
      <c r="AC1852" s="1" t="str">
        <f t="shared" si="260"/>
        <v>Not Returned</v>
      </c>
    </row>
    <row r="1853" spans="1:29" x14ac:dyDescent="0.45">
      <c r="A1853" s="1" t="s">
        <v>2341</v>
      </c>
      <c r="B1853" s="2" cm="1">
        <f t="array" ref="B1853:D1853">DATEVALUE(VLOOKUP(A1853,Raw_Data!A1852:D3852,{2,3,4},0))</f>
        <v>45457</v>
      </c>
      <c r="C1853" s="2">
        <v>45460</v>
      </c>
      <c r="D1853" s="2">
        <v>45467</v>
      </c>
      <c r="E1853" s="1" t="s">
        <v>2537</v>
      </c>
      <c r="F1853" s="1" t="s">
        <v>2607</v>
      </c>
      <c r="G1853" s="1" t="s">
        <v>41</v>
      </c>
      <c r="H1853" s="1" t="s">
        <v>27</v>
      </c>
      <c r="I1853" s="1" t="s">
        <v>55</v>
      </c>
      <c r="J1853" s="1">
        <v>-1</v>
      </c>
      <c r="K1853" s="1">
        <v>2000</v>
      </c>
      <c r="L1853" s="1">
        <f t="shared" si="254"/>
        <v>-2000</v>
      </c>
      <c r="M1853" s="1" t="s">
        <v>56</v>
      </c>
      <c r="N1853" s="1" t="s">
        <v>57</v>
      </c>
      <c r="O1853" s="1" t="s">
        <v>44</v>
      </c>
      <c r="P1853" s="1" t="s">
        <v>32</v>
      </c>
      <c r="Q1853" s="1" t="s">
        <v>45</v>
      </c>
      <c r="R1853" s="1" t="s">
        <v>46</v>
      </c>
      <c r="S1853" s="1" t="s">
        <v>47</v>
      </c>
      <c r="T1853" s="1">
        <v>7</v>
      </c>
      <c r="U1853" s="1" t="str">
        <f t="shared" si="252"/>
        <v>Keep</v>
      </c>
      <c r="V1853" s="1" t="str">
        <f t="shared" si="255"/>
        <v>Fix</v>
      </c>
      <c r="W1853" s="1" t="str">
        <f>IF(Raw_Data!K1853=0,"Missing","Valid")</f>
        <v>Valid</v>
      </c>
      <c r="X1853" s="3" t="str">
        <f t="shared" si="256"/>
        <v>OK</v>
      </c>
      <c r="Y1853" s="1" t="str">
        <f t="shared" si="257"/>
        <v>Ok</v>
      </c>
      <c r="Z1853" s="1" t="str">
        <f t="shared" si="258"/>
        <v>Ok</v>
      </c>
      <c r="AA1853" s="1">
        <f t="shared" si="253"/>
        <v>-2000</v>
      </c>
      <c r="AB1853" s="1" t="str">
        <f t="shared" si="259"/>
        <v>ok</v>
      </c>
      <c r="AC1853" s="1" t="str">
        <f t="shared" si="260"/>
        <v>Late Delivery</v>
      </c>
    </row>
    <row r="1854" spans="1:29" x14ac:dyDescent="0.45">
      <c r="A1854" s="1" t="s">
        <v>2342</v>
      </c>
      <c r="B1854" s="2" cm="1">
        <f t="array" ref="B1854:D1854">DATEVALUE(VLOOKUP(A1854,Raw_Data!A1853:D3853,{2,3,4},0))</f>
        <v>45611</v>
      </c>
      <c r="C1854" s="2">
        <v>45612</v>
      </c>
      <c r="D1854" s="2">
        <v>45613</v>
      </c>
      <c r="E1854" s="1" t="s">
        <v>2526</v>
      </c>
      <c r="F1854" s="1" t="s">
        <v>53</v>
      </c>
      <c r="G1854" s="1" t="s">
        <v>54</v>
      </c>
      <c r="H1854" s="1" t="s">
        <v>42</v>
      </c>
      <c r="I1854" s="1" t="s">
        <v>43</v>
      </c>
      <c r="J1854" s="1">
        <v>-1</v>
      </c>
      <c r="K1854" s="1">
        <v>1000</v>
      </c>
      <c r="L1854" s="1">
        <f t="shared" si="254"/>
        <v>-1000</v>
      </c>
      <c r="M1854" s="1" t="s">
        <v>29</v>
      </c>
      <c r="N1854" s="1" t="s">
        <v>93</v>
      </c>
      <c r="O1854" s="1" t="s">
        <v>79</v>
      </c>
      <c r="P1854" s="1" t="s">
        <v>85</v>
      </c>
      <c r="Q1854" s="1" t="s">
        <v>33</v>
      </c>
      <c r="R1854" s="1" t="s">
        <v>2620</v>
      </c>
      <c r="S1854" s="1" t="s">
        <v>2620</v>
      </c>
      <c r="T1854" s="1">
        <v>1</v>
      </c>
      <c r="U1854" s="1" t="str">
        <f t="shared" si="252"/>
        <v>Keep</v>
      </c>
      <c r="V1854" s="1" t="str">
        <f t="shared" si="255"/>
        <v>Fix</v>
      </c>
      <c r="W1854" s="1" t="str">
        <f>IF(Raw_Data!K1854=0,"Missing","Valid")</f>
        <v>Valid</v>
      </c>
      <c r="X1854" s="3" t="str">
        <f t="shared" si="256"/>
        <v>OK</v>
      </c>
      <c r="Y1854" s="1" t="str">
        <f t="shared" si="257"/>
        <v>Ok</v>
      </c>
      <c r="Z1854" s="1" t="str">
        <f t="shared" si="258"/>
        <v>Ok</v>
      </c>
      <c r="AA1854" s="1">
        <f t="shared" si="253"/>
        <v>-1000</v>
      </c>
      <c r="AB1854" s="1" t="str">
        <f t="shared" si="259"/>
        <v>ok</v>
      </c>
      <c r="AC1854" s="1" t="str">
        <f t="shared" si="260"/>
        <v>Wrong</v>
      </c>
    </row>
    <row r="1855" spans="1:29" x14ac:dyDescent="0.45">
      <c r="A1855" s="1" t="s">
        <v>2343</v>
      </c>
      <c r="B1855" s="2" cm="1">
        <f t="array" ref="B1855:D1855">DATEVALUE(VLOOKUP(A1855,Raw_Data!A1854:D3854,{2,3,4},0))</f>
        <v>45578</v>
      </c>
      <c r="C1855" s="2">
        <v>45576</v>
      </c>
      <c r="D1855" s="2">
        <v>45575</v>
      </c>
      <c r="E1855" s="1" t="s">
        <v>2581</v>
      </c>
      <c r="F1855" s="1" t="s">
        <v>147</v>
      </c>
      <c r="G1855" s="1" t="s">
        <v>147</v>
      </c>
      <c r="H1855" s="1" t="s">
        <v>128</v>
      </c>
      <c r="I1855" s="1" t="s">
        <v>169</v>
      </c>
      <c r="J1855" s="1">
        <v>0</v>
      </c>
      <c r="K1855" s="1">
        <v>2000</v>
      </c>
      <c r="L1855" s="1">
        <f t="shared" si="254"/>
        <v>0</v>
      </c>
      <c r="M1855" s="1" t="s">
        <v>2619</v>
      </c>
      <c r="N1855" s="1" t="s">
        <v>93</v>
      </c>
      <c r="O1855" s="1" t="s">
        <v>64</v>
      </c>
      <c r="P1855" s="1" t="s">
        <v>32</v>
      </c>
      <c r="Q1855" s="1" t="s">
        <v>45</v>
      </c>
      <c r="R1855" s="1" t="s">
        <v>46</v>
      </c>
      <c r="S1855" s="1" t="s">
        <v>254</v>
      </c>
      <c r="T1855" s="1">
        <v>-1</v>
      </c>
      <c r="U1855" s="1" t="str">
        <f t="shared" si="252"/>
        <v>Keep</v>
      </c>
      <c r="V1855" s="1" t="str">
        <f t="shared" si="255"/>
        <v>Fix</v>
      </c>
      <c r="W1855" s="1" t="str">
        <f>IF(Raw_Data!K1855=0,"Missing","Valid")</f>
        <v>Valid</v>
      </c>
      <c r="X1855" s="3" t="str">
        <f t="shared" si="256"/>
        <v>Dispatch Error</v>
      </c>
      <c r="Y1855" s="1" t="str">
        <f t="shared" si="257"/>
        <v>Ok</v>
      </c>
      <c r="Z1855" s="1" t="str">
        <f t="shared" si="258"/>
        <v>Ok</v>
      </c>
      <c r="AA1855" s="1">
        <f t="shared" si="253"/>
        <v>0</v>
      </c>
      <c r="AB1855" s="1" t="str">
        <f t="shared" si="259"/>
        <v>ok</v>
      </c>
      <c r="AC1855" s="1" t="str">
        <f t="shared" si="260"/>
        <v>Damaged</v>
      </c>
    </row>
    <row r="1856" spans="1:29" x14ac:dyDescent="0.45">
      <c r="A1856" s="1" t="s">
        <v>2344</v>
      </c>
      <c r="B1856" s="2" cm="1">
        <f t="array" ref="B1856:D1856">DATEVALUE(VLOOKUP(A1856,Raw_Data!A1855:D3855,{2,3,4},0))</f>
        <v>45505</v>
      </c>
      <c r="C1856" s="2">
        <v>45504</v>
      </c>
      <c r="D1856" s="2">
        <v>45505</v>
      </c>
      <c r="E1856" s="1" t="s">
        <v>2588</v>
      </c>
      <c r="F1856" s="1" t="s">
        <v>53</v>
      </c>
      <c r="G1856" s="1" t="s">
        <v>54</v>
      </c>
      <c r="H1856" s="1" t="s">
        <v>128</v>
      </c>
      <c r="I1856" s="1" t="s">
        <v>169</v>
      </c>
      <c r="J1856" s="1">
        <v>2</v>
      </c>
      <c r="K1856" s="1">
        <v>0</v>
      </c>
      <c r="L1856" s="1">
        <f t="shared" si="254"/>
        <v>0</v>
      </c>
      <c r="M1856" s="1" t="s">
        <v>2619</v>
      </c>
      <c r="N1856" s="1" t="s">
        <v>57</v>
      </c>
      <c r="O1856" s="1" t="s">
        <v>31</v>
      </c>
      <c r="P1856" s="1" t="s">
        <v>85</v>
      </c>
      <c r="Q1856" s="1" t="s">
        <v>33</v>
      </c>
      <c r="R1856" s="1" t="s">
        <v>2620</v>
      </c>
      <c r="S1856" s="1" t="s">
        <v>2620</v>
      </c>
      <c r="T1856" s="1">
        <v>1</v>
      </c>
      <c r="U1856" s="1" t="str">
        <f t="shared" si="252"/>
        <v>Keep</v>
      </c>
      <c r="V1856" s="1" t="str">
        <f t="shared" si="255"/>
        <v>Ok</v>
      </c>
      <c r="W1856" s="1" t="str">
        <f>IF(Raw_Data!K1856=0,"Missing","Valid")</f>
        <v>Missing</v>
      </c>
      <c r="X1856" s="3" t="str">
        <f t="shared" si="256"/>
        <v>Dispatch Error</v>
      </c>
      <c r="Y1856" s="1" t="str">
        <f t="shared" si="257"/>
        <v>Fix</v>
      </c>
      <c r="Z1856" s="1" t="str">
        <f t="shared" si="258"/>
        <v>Ok</v>
      </c>
      <c r="AA1856" s="1">
        <f t="shared" si="253"/>
        <v>0</v>
      </c>
      <c r="AB1856" s="1" t="str">
        <f t="shared" si="259"/>
        <v>ok</v>
      </c>
      <c r="AC1856" s="1" t="str">
        <f t="shared" si="260"/>
        <v>Not Returned</v>
      </c>
    </row>
    <row r="1857" spans="1:29" x14ac:dyDescent="0.45">
      <c r="A1857" s="1" t="s">
        <v>2345</v>
      </c>
      <c r="B1857" s="2" cm="1">
        <f t="array" ref="B1857:D1857">DATEVALUE(VLOOKUP(A1857,Raw_Data!A1856:D3856,{2,3,4},0))</f>
        <v>45341</v>
      </c>
      <c r="C1857" s="2">
        <v>45343</v>
      </c>
      <c r="D1857" s="2">
        <v>45346</v>
      </c>
      <c r="E1857" s="1" t="s">
        <v>2538</v>
      </c>
      <c r="F1857" s="1" t="s">
        <v>168</v>
      </c>
      <c r="G1857" s="1" t="s">
        <v>41</v>
      </c>
      <c r="H1857" s="1" t="s">
        <v>128</v>
      </c>
      <c r="I1857" s="1" t="s">
        <v>169</v>
      </c>
      <c r="J1857" s="1">
        <v>1</v>
      </c>
      <c r="K1857" s="1">
        <v>1000</v>
      </c>
      <c r="L1857" s="1">
        <f t="shared" si="254"/>
        <v>1000</v>
      </c>
      <c r="M1857" s="1" t="s">
        <v>56</v>
      </c>
      <c r="N1857" s="1" t="s">
        <v>57</v>
      </c>
      <c r="O1857" s="1" t="s">
        <v>31</v>
      </c>
      <c r="P1857" s="1" t="s">
        <v>85</v>
      </c>
      <c r="Q1857" s="1" t="s">
        <v>45</v>
      </c>
      <c r="R1857" s="1" t="s">
        <v>34</v>
      </c>
      <c r="S1857" s="1" t="s">
        <v>2620</v>
      </c>
      <c r="T1857" s="1">
        <v>3</v>
      </c>
      <c r="U1857" s="1" t="str">
        <f t="shared" si="252"/>
        <v>Keep</v>
      </c>
      <c r="V1857" s="1" t="str">
        <f t="shared" si="255"/>
        <v>Ok</v>
      </c>
      <c r="W1857" s="1" t="str">
        <f>IF(Raw_Data!K1857=0,"Missing","Valid")</f>
        <v>Valid</v>
      </c>
      <c r="X1857" s="3" t="str">
        <f t="shared" si="256"/>
        <v>OK</v>
      </c>
      <c r="Y1857" s="1" t="str">
        <f t="shared" si="257"/>
        <v>Ok</v>
      </c>
      <c r="Z1857" s="1" t="str">
        <f t="shared" si="258"/>
        <v>Ok</v>
      </c>
      <c r="AA1857" s="1">
        <f t="shared" si="253"/>
        <v>1000</v>
      </c>
      <c r="AB1857" s="1" t="str">
        <f t="shared" si="259"/>
        <v>ok</v>
      </c>
      <c r="AC1857" s="1" t="str">
        <f t="shared" si="260"/>
        <v>Not Returned</v>
      </c>
    </row>
    <row r="1858" spans="1:29" x14ac:dyDescent="0.45">
      <c r="A1858" s="1" t="s">
        <v>2346</v>
      </c>
      <c r="B1858" s="2" cm="1">
        <f t="array" ref="B1858:D1858">DATEVALUE(VLOOKUP(A1858,Raw_Data!A1857:D3857,{2,3,4},0))</f>
        <v>45364</v>
      </c>
      <c r="C1858" s="2">
        <v>45366</v>
      </c>
      <c r="D1858" s="2">
        <v>45365</v>
      </c>
      <c r="E1858" s="1" t="s">
        <v>2557</v>
      </c>
      <c r="F1858" s="1" t="s">
        <v>69</v>
      </c>
      <c r="G1858" s="1" t="s">
        <v>70</v>
      </c>
      <c r="H1858" s="1" t="s">
        <v>42</v>
      </c>
      <c r="I1858" s="1" t="s">
        <v>78</v>
      </c>
      <c r="J1858" s="1">
        <v>1</v>
      </c>
      <c r="K1858" s="1">
        <v>1000</v>
      </c>
      <c r="L1858" s="1">
        <f t="shared" si="254"/>
        <v>1000</v>
      </c>
      <c r="M1858" s="1" t="s">
        <v>2619</v>
      </c>
      <c r="N1858" s="1" t="s">
        <v>30</v>
      </c>
      <c r="O1858" s="1" t="s">
        <v>44</v>
      </c>
      <c r="P1858" s="1" t="s">
        <v>85</v>
      </c>
      <c r="Q1858" s="1" t="s">
        <v>33</v>
      </c>
      <c r="R1858" s="1" t="s">
        <v>2620</v>
      </c>
      <c r="S1858" s="1" t="s">
        <v>2620</v>
      </c>
      <c r="T1858" s="1">
        <v>-1</v>
      </c>
      <c r="U1858" s="1" t="str">
        <f t="shared" ref="U1858:U1921" si="261">IF(COUNTIF(A1858:A3857,A1858)=1,"Keep","Duplicate")</f>
        <v>Keep</v>
      </c>
      <c r="V1858" s="1" t="str">
        <f t="shared" si="255"/>
        <v>Ok</v>
      </c>
      <c r="W1858" s="1" t="str">
        <f>IF(Raw_Data!K1858=0,"Missing","Valid")</f>
        <v>Valid</v>
      </c>
      <c r="X1858" s="3" t="str">
        <f t="shared" si="256"/>
        <v>Delivery Before Dispatch</v>
      </c>
      <c r="Y1858" s="1" t="str">
        <f t="shared" si="257"/>
        <v>Ok</v>
      </c>
      <c r="Z1858" s="1" t="str">
        <f t="shared" si="258"/>
        <v>Ok</v>
      </c>
      <c r="AA1858" s="1">
        <f t="shared" ref="AA1858:AA1921" si="262">IF(OR(L1858="",L1858&lt;&gt;J1858*K1858),J1858*K1858,L1858)</f>
        <v>1000</v>
      </c>
      <c r="AB1858" s="1" t="str">
        <f t="shared" si="259"/>
        <v>ok</v>
      </c>
      <c r="AC1858" s="1" t="str">
        <f t="shared" si="260"/>
        <v>Not Returned</v>
      </c>
    </row>
    <row r="1859" spans="1:29" x14ac:dyDescent="0.45">
      <c r="A1859" s="1" t="s">
        <v>2347</v>
      </c>
      <c r="B1859" s="2" cm="1">
        <f t="array" ref="B1859:D1859">DATEVALUE(VLOOKUP(A1859,Raw_Data!A1858:D3858,{2,3,4},0))</f>
        <v>45456</v>
      </c>
      <c r="C1859" s="2">
        <v>45454</v>
      </c>
      <c r="D1859" s="2">
        <v>45457</v>
      </c>
      <c r="E1859" s="1" t="s">
        <v>2534</v>
      </c>
      <c r="F1859" s="1" t="s">
        <v>147</v>
      </c>
      <c r="G1859" s="1" t="s">
        <v>147</v>
      </c>
      <c r="H1859" s="1" t="s">
        <v>71</v>
      </c>
      <c r="I1859" s="1" t="s">
        <v>72</v>
      </c>
      <c r="J1859" s="1">
        <v>0</v>
      </c>
      <c r="K1859" s="1">
        <v>500</v>
      </c>
      <c r="L1859" s="1">
        <f t="shared" ref="L1859:L1922" si="263">J1859*K1859</f>
        <v>0</v>
      </c>
      <c r="M1859" s="1" t="s">
        <v>63</v>
      </c>
      <c r="N1859" s="1" t="s">
        <v>57</v>
      </c>
      <c r="O1859" s="1" t="s">
        <v>64</v>
      </c>
      <c r="P1859" s="1" t="s">
        <v>85</v>
      </c>
      <c r="Q1859" s="1" t="s">
        <v>45</v>
      </c>
      <c r="R1859" s="1" t="s">
        <v>46</v>
      </c>
      <c r="S1859" s="1" t="s">
        <v>254</v>
      </c>
      <c r="T1859" s="1">
        <v>3</v>
      </c>
      <c r="U1859" s="1" t="str">
        <f t="shared" si="261"/>
        <v>Keep</v>
      </c>
      <c r="V1859" s="1" t="str">
        <f t="shared" ref="V1859:V1922" si="264">IF(J1859&lt;=0,"Fix","Ok")</f>
        <v>Fix</v>
      </c>
      <c r="W1859" s="1" t="str">
        <f>IF(Raw_Data!K1859=0,"Missing","Valid")</f>
        <v>Valid</v>
      </c>
      <c r="X1859" s="3" t="str">
        <f t="shared" ref="X1859:X1922" si="265">IF(C1859&lt;B1859,"Dispatch Error",IF(D1859&lt;B1859,"Delivery Before Order",IF(D1859&lt;C1859,"Delivery Before Dispatch","OK")))</f>
        <v>Dispatch Error</v>
      </c>
      <c r="Y1859" s="1" t="str">
        <f t="shared" ref="Y1859:Y1922" si="266">IF(K1859&lt;=0,"Fix","Ok")</f>
        <v>Ok</v>
      </c>
      <c r="Z1859" s="1" t="str">
        <f t="shared" ref="Z1859:Z1922" si="267">IF(L1859="","Blank",IF(L1859=J1859*K1859,"Ok","Wrong"))</f>
        <v>Ok</v>
      </c>
      <c r="AA1859" s="1">
        <f t="shared" si="262"/>
        <v>0</v>
      </c>
      <c r="AB1859" s="1" t="str">
        <f t="shared" ref="AB1859:AB1922" si="268">IF(M1859="","Missing","ok")</f>
        <v>ok</v>
      </c>
      <c r="AC1859" s="1" t="str">
        <f t="shared" ref="AC1859:AC1922" si="269">IF(R1859="No","Not Returned",IF(R1859="Yes",IF(S1859="","Unknown",S1859),IF(L1859&lt;0,"Wrong",IF(OR(O1859="Delayed",O1859="In Transit",O1859="On Time"),"Not Returned",""))))</f>
        <v>Damaged</v>
      </c>
    </row>
    <row r="1860" spans="1:29" x14ac:dyDescent="0.45">
      <c r="A1860" s="1" t="s">
        <v>2348</v>
      </c>
      <c r="B1860" s="2" cm="1">
        <f t="array" ref="B1860:D1860">DATEVALUE(VLOOKUP(A1860,Raw_Data!A1859:D3859,{2,3,4},0))</f>
        <v>45518</v>
      </c>
      <c r="C1860" s="2">
        <v>45520</v>
      </c>
      <c r="D1860" s="2">
        <v>45519</v>
      </c>
      <c r="E1860" s="1" t="s">
        <v>2600</v>
      </c>
      <c r="F1860" s="1" t="s">
        <v>53</v>
      </c>
      <c r="G1860" s="1" t="s">
        <v>54</v>
      </c>
      <c r="H1860" s="1" t="s">
        <v>128</v>
      </c>
      <c r="I1860" s="1" t="s">
        <v>231</v>
      </c>
      <c r="J1860" s="1">
        <v>2</v>
      </c>
      <c r="K1860" s="1">
        <v>0</v>
      </c>
      <c r="L1860" s="1">
        <f t="shared" si="263"/>
        <v>0</v>
      </c>
      <c r="M1860" s="1" t="s">
        <v>63</v>
      </c>
      <c r="N1860" s="1" t="s">
        <v>57</v>
      </c>
      <c r="O1860" s="1" t="s">
        <v>44</v>
      </c>
      <c r="P1860" s="1" t="s">
        <v>58</v>
      </c>
      <c r="Q1860" s="1" t="s">
        <v>45</v>
      </c>
      <c r="R1860" s="1" t="s">
        <v>34</v>
      </c>
      <c r="S1860" s="1" t="s">
        <v>2620</v>
      </c>
      <c r="T1860" s="1">
        <v>-1</v>
      </c>
      <c r="U1860" s="1" t="str">
        <f t="shared" si="261"/>
        <v>Keep</v>
      </c>
      <c r="V1860" s="1" t="str">
        <f t="shared" si="264"/>
        <v>Ok</v>
      </c>
      <c r="W1860" s="1" t="str">
        <f>IF(Raw_Data!K1860=0,"Missing","Valid")</f>
        <v>Missing</v>
      </c>
      <c r="X1860" s="3" t="str">
        <f t="shared" si="265"/>
        <v>Delivery Before Dispatch</v>
      </c>
      <c r="Y1860" s="1" t="str">
        <f t="shared" si="266"/>
        <v>Fix</v>
      </c>
      <c r="Z1860" s="1" t="str">
        <f t="shared" si="267"/>
        <v>Ok</v>
      </c>
      <c r="AA1860" s="1">
        <f t="shared" si="262"/>
        <v>0</v>
      </c>
      <c r="AB1860" s="1" t="str">
        <f t="shared" si="268"/>
        <v>ok</v>
      </c>
      <c r="AC1860" s="1" t="str">
        <f t="shared" si="269"/>
        <v>Not Returned</v>
      </c>
    </row>
    <row r="1861" spans="1:29" x14ac:dyDescent="0.45">
      <c r="A1861" s="1" t="s">
        <v>2349</v>
      </c>
      <c r="B1861" s="2" cm="1">
        <f t="array" ref="B1861:D1861">DATEVALUE(VLOOKUP(A1861,Raw_Data!A1860:D3860,{2,3,4},0))</f>
        <v>45471</v>
      </c>
      <c r="C1861" s="2">
        <v>45469</v>
      </c>
      <c r="D1861" s="2">
        <v>45469</v>
      </c>
      <c r="E1861" s="1" t="s">
        <v>2594</v>
      </c>
      <c r="F1861" s="1" t="s">
        <v>2607</v>
      </c>
      <c r="G1861" s="1" t="s">
        <v>41</v>
      </c>
      <c r="H1861" s="1" t="s">
        <v>128</v>
      </c>
      <c r="I1861" s="1" t="s">
        <v>231</v>
      </c>
      <c r="J1861" s="1">
        <v>-1</v>
      </c>
      <c r="K1861" s="1">
        <v>2000</v>
      </c>
      <c r="L1861" s="1">
        <f t="shared" si="263"/>
        <v>-2000</v>
      </c>
      <c r="M1861" s="1" t="s">
        <v>56</v>
      </c>
      <c r="N1861" s="1" t="s">
        <v>93</v>
      </c>
      <c r="O1861" s="1" t="s">
        <v>44</v>
      </c>
      <c r="P1861" s="1" t="s">
        <v>32</v>
      </c>
      <c r="Q1861" s="1" t="s">
        <v>45</v>
      </c>
      <c r="R1861" s="1" t="s">
        <v>2620</v>
      </c>
      <c r="S1861" s="1" t="s">
        <v>2620</v>
      </c>
      <c r="T1861" s="1">
        <v>0</v>
      </c>
      <c r="U1861" s="1" t="str">
        <f t="shared" si="261"/>
        <v>Keep</v>
      </c>
      <c r="V1861" s="1" t="str">
        <f t="shared" si="264"/>
        <v>Fix</v>
      </c>
      <c r="W1861" s="1" t="str">
        <f>IF(Raw_Data!K1861=0,"Missing","Valid")</f>
        <v>Valid</v>
      </c>
      <c r="X1861" s="3" t="str">
        <f t="shared" si="265"/>
        <v>Dispatch Error</v>
      </c>
      <c r="Y1861" s="1" t="str">
        <f t="shared" si="266"/>
        <v>Ok</v>
      </c>
      <c r="Z1861" s="1" t="str">
        <f t="shared" si="267"/>
        <v>Ok</v>
      </c>
      <c r="AA1861" s="1">
        <f t="shared" si="262"/>
        <v>-2000</v>
      </c>
      <c r="AB1861" s="1" t="str">
        <f t="shared" si="268"/>
        <v>ok</v>
      </c>
      <c r="AC1861" s="1" t="str">
        <f t="shared" si="269"/>
        <v>Wrong</v>
      </c>
    </row>
    <row r="1862" spans="1:29" x14ac:dyDescent="0.45">
      <c r="A1862" s="1" t="s">
        <v>2350</v>
      </c>
      <c r="B1862" s="2" cm="1">
        <f t="array" ref="B1862:D1862">DATEVALUE(VLOOKUP(A1862,Raw_Data!A1861:D3861,{2,3,4},0))</f>
        <v>45369</v>
      </c>
      <c r="C1862" s="2">
        <v>45367</v>
      </c>
      <c r="D1862" s="2">
        <v>45368</v>
      </c>
      <c r="E1862" s="1" t="s">
        <v>2574</v>
      </c>
      <c r="F1862" s="1" t="s">
        <v>2607</v>
      </c>
      <c r="G1862" s="1" t="s">
        <v>41</v>
      </c>
      <c r="H1862" s="1" t="s">
        <v>71</v>
      </c>
      <c r="I1862" s="1" t="s">
        <v>72</v>
      </c>
      <c r="J1862" s="1">
        <v>-1</v>
      </c>
      <c r="K1862" s="1">
        <v>1000</v>
      </c>
      <c r="L1862" s="1">
        <f t="shared" si="263"/>
        <v>-1000</v>
      </c>
      <c r="M1862" s="1" t="s">
        <v>2619</v>
      </c>
      <c r="N1862" s="1" t="s">
        <v>57</v>
      </c>
      <c r="O1862" s="1" t="s">
        <v>31</v>
      </c>
      <c r="P1862" s="1" t="s">
        <v>58</v>
      </c>
      <c r="Q1862" s="1" t="s">
        <v>45</v>
      </c>
      <c r="R1862" s="1" t="s">
        <v>34</v>
      </c>
      <c r="S1862" s="1" t="s">
        <v>2620</v>
      </c>
      <c r="T1862" s="1">
        <v>1</v>
      </c>
      <c r="U1862" s="1" t="str">
        <f t="shared" si="261"/>
        <v>Keep</v>
      </c>
      <c r="V1862" s="1" t="str">
        <f t="shared" si="264"/>
        <v>Fix</v>
      </c>
      <c r="W1862" s="1" t="str">
        <f>IF(Raw_Data!K1862=0,"Missing","Valid")</f>
        <v>Valid</v>
      </c>
      <c r="X1862" s="3" t="str">
        <f t="shared" si="265"/>
        <v>Dispatch Error</v>
      </c>
      <c r="Y1862" s="1" t="str">
        <f t="shared" si="266"/>
        <v>Ok</v>
      </c>
      <c r="Z1862" s="1" t="str">
        <f t="shared" si="267"/>
        <v>Ok</v>
      </c>
      <c r="AA1862" s="1">
        <f t="shared" si="262"/>
        <v>-1000</v>
      </c>
      <c r="AB1862" s="1" t="str">
        <f t="shared" si="268"/>
        <v>ok</v>
      </c>
      <c r="AC1862" s="1" t="str">
        <f t="shared" si="269"/>
        <v>Not Returned</v>
      </c>
    </row>
    <row r="1863" spans="1:29" x14ac:dyDescent="0.45">
      <c r="A1863" s="1" t="s">
        <v>2351</v>
      </c>
      <c r="B1863" s="2" cm="1">
        <f t="array" ref="B1863:D1863">DATEVALUE(VLOOKUP(A1863,Raw_Data!A1862:D3862,{2,3,4},0))</f>
        <v>45400</v>
      </c>
      <c r="C1863" s="2">
        <v>45400</v>
      </c>
      <c r="D1863" s="2">
        <v>45406</v>
      </c>
      <c r="E1863" s="1" t="s">
        <v>2532</v>
      </c>
      <c r="F1863" s="1" t="s">
        <v>2607</v>
      </c>
      <c r="G1863" s="1" t="s">
        <v>41</v>
      </c>
      <c r="H1863" s="1" t="s">
        <v>42</v>
      </c>
      <c r="I1863" s="1" t="s">
        <v>43</v>
      </c>
      <c r="J1863" s="1">
        <v>2</v>
      </c>
      <c r="K1863" s="1">
        <v>0</v>
      </c>
      <c r="L1863" s="1">
        <f t="shared" si="263"/>
        <v>0</v>
      </c>
      <c r="M1863" s="1" t="s">
        <v>63</v>
      </c>
      <c r="N1863" s="1" t="s">
        <v>93</v>
      </c>
      <c r="O1863" s="1" t="s">
        <v>31</v>
      </c>
      <c r="P1863" s="1" t="s">
        <v>85</v>
      </c>
      <c r="Q1863" s="1" t="s">
        <v>45</v>
      </c>
      <c r="R1863" s="1" t="s">
        <v>34</v>
      </c>
      <c r="S1863" s="1" t="s">
        <v>2620</v>
      </c>
      <c r="T1863" s="1">
        <v>6</v>
      </c>
      <c r="U1863" s="1" t="str">
        <f t="shared" si="261"/>
        <v>Keep</v>
      </c>
      <c r="V1863" s="1" t="str">
        <f t="shared" si="264"/>
        <v>Ok</v>
      </c>
      <c r="W1863" s="1" t="str">
        <f>IF(Raw_Data!K1863=0,"Missing","Valid")</f>
        <v>Missing</v>
      </c>
      <c r="X1863" s="3" t="str">
        <f t="shared" si="265"/>
        <v>OK</v>
      </c>
      <c r="Y1863" s="1" t="str">
        <f t="shared" si="266"/>
        <v>Fix</v>
      </c>
      <c r="Z1863" s="1" t="str">
        <f t="shared" si="267"/>
        <v>Ok</v>
      </c>
      <c r="AA1863" s="1">
        <f t="shared" si="262"/>
        <v>0</v>
      </c>
      <c r="AB1863" s="1" t="str">
        <f t="shared" si="268"/>
        <v>ok</v>
      </c>
      <c r="AC1863" s="1" t="str">
        <f t="shared" si="269"/>
        <v>Not Returned</v>
      </c>
    </row>
    <row r="1864" spans="1:29" x14ac:dyDescent="0.45">
      <c r="A1864" s="1" t="s">
        <v>2352</v>
      </c>
      <c r="B1864" s="2" cm="1">
        <f t="array" ref="B1864:D1864">DATEVALUE(VLOOKUP(A1864,Raw_Data!A1863:D3863,{2,3,4},0))</f>
        <v>45574</v>
      </c>
      <c r="C1864" s="2">
        <v>45577</v>
      </c>
      <c r="D1864" s="2">
        <v>45584</v>
      </c>
      <c r="E1864" s="1" t="s">
        <v>2545</v>
      </c>
      <c r="F1864" s="1" t="s">
        <v>69</v>
      </c>
      <c r="G1864" s="1" t="s">
        <v>70</v>
      </c>
      <c r="H1864" s="1" t="s">
        <v>128</v>
      </c>
      <c r="I1864" s="1" t="s">
        <v>129</v>
      </c>
      <c r="J1864" s="1">
        <v>0</v>
      </c>
      <c r="K1864" s="1">
        <v>100</v>
      </c>
      <c r="L1864" s="1">
        <f t="shared" si="263"/>
        <v>0</v>
      </c>
      <c r="M1864" s="1" t="s">
        <v>29</v>
      </c>
      <c r="N1864" s="1" t="s">
        <v>93</v>
      </c>
      <c r="O1864" s="1" t="s">
        <v>44</v>
      </c>
      <c r="P1864" s="1" t="s">
        <v>58</v>
      </c>
      <c r="Q1864" s="1" t="s">
        <v>33</v>
      </c>
      <c r="R1864" s="1" t="s">
        <v>46</v>
      </c>
      <c r="S1864" s="1" t="s">
        <v>245</v>
      </c>
      <c r="T1864" s="1">
        <v>7</v>
      </c>
      <c r="U1864" s="1" t="str">
        <f t="shared" si="261"/>
        <v>Keep</v>
      </c>
      <c r="V1864" s="1" t="str">
        <f t="shared" si="264"/>
        <v>Fix</v>
      </c>
      <c r="W1864" s="1" t="str">
        <f>IF(Raw_Data!K1864=0,"Missing","Valid")</f>
        <v>Valid</v>
      </c>
      <c r="X1864" s="3" t="str">
        <f t="shared" si="265"/>
        <v>OK</v>
      </c>
      <c r="Y1864" s="1" t="str">
        <f t="shared" si="266"/>
        <v>Ok</v>
      </c>
      <c r="Z1864" s="1" t="str">
        <f t="shared" si="267"/>
        <v>Ok</v>
      </c>
      <c r="AA1864" s="1">
        <f t="shared" si="262"/>
        <v>0</v>
      </c>
      <c r="AB1864" s="1" t="str">
        <f t="shared" si="268"/>
        <v>ok</v>
      </c>
      <c r="AC1864" s="1" t="str">
        <f t="shared" si="269"/>
        <v>Wrong Item</v>
      </c>
    </row>
    <row r="1865" spans="1:29" x14ac:dyDescent="0.45">
      <c r="A1865" s="1" t="s">
        <v>2353</v>
      </c>
      <c r="B1865" s="2" cm="1">
        <f t="array" ref="B1865:D1865">DATEVALUE(VLOOKUP(A1865,Raw_Data!A1864:D3864,{2,3,4},0))</f>
        <v>45525</v>
      </c>
      <c r="C1865" s="2">
        <v>45525</v>
      </c>
      <c r="D1865" s="2">
        <v>45526</v>
      </c>
      <c r="E1865" s="1" t="s">
        <v>2528</v>
      </c>
      <c r="F1865" s="1" t="s">
        <v>147</v>
      </c>
      <c r="G1865" s="1" t="s">
        <v>147</v>
      </c>
      <c r="H1865" s="1" t="s">
        <v>27</v>
      </c>
      <c r="I1865" s="1" t="s">
        <v>84</v>
      </c>
      <c r="J1865" s="1">
        <v>2</v>
      </c>
      <c r="K1865" s="1">
        <v>500</v>
      </c>
      <c r="L1865" s="1">
        <f t="shared" si="263"/>
        <v>1000</v>
      </c>
      <c r="M1865" s="1" t="s">
        <v>63</v>
      </c>
      <c r="N1865" s="1" t="s">
        <v>57</v>
      </c>
      <c r="O1865" s="1" t="s">
        <v>79</v>
      </c>
      <c r="P1865" s="1" t="s">
        <v>85</v>
      </c>
      <c r="Q1865" s="1" t="s">
        <v>33</v>
      </c>
      <c r="R1865" s="1" t="s">
        <v>46</v>
      </c>
      <c r="S1865" s="1" t="s">
        <v>47</v>
      </c>
      <c r="T1865" s="1">
        <v>1</v>
      </c>
      <c r="U1865" s="1" t="str">
        <f t="shared" si="261"/>
        <v>Keep</v>
      </c>
      <c r="V1865" s="1" t="str">
        <f t="shared" si="264"/>
        <v>Ok</v>
      </c>
      <c r="W1865" s="1" t="str">
        <f>IF(Raw_Data!K1865=0,"Missing","Valid")</f>
        <v>Valid</v>
      </c>
      <c r="X1865" s="3" t="str">
        <f t="shared" si="265"/>
        <v>OK</v>
      </c>
      <c r="Y1865" s="1" t="str">
        <f t="shared" si="266"/>
        <v>Ok</v>
      </c>
      <c r="Z1865" s="1" t="str">
        <f t="shared" si="267"/>
        <v>Ok</v>
      </c>
      <c r="AA1865" s="1">
        <f t="shared" si="262"/>
        <v>1000</v>
      </c>
      <c r="AB1865" s="1" t="str">
        <f t="shared" si="268"/>
        <v>ok</v>
      </c>
      <c r="AC1865" s="1" t="str">
        <f t="shared" si="269"/>
        <v>Late Delivery</v>
      </c>
    </row>
    <row r="1866" spans="1:29" x14ac:dyDescent="0.45">
      <c r="A1866" s="1" t="s">
        <v>2354</v>
      </c>
      <c r="B1866" s="2" cm="1">
        <f t="array" ref="B1866:D1866">DATEVALUE(VLOOKUP(A1866,Raw_Data!A1865:D3865,{2,3,4},0))</f>
        <v>45381</v>
      </c>
      <c r="C1866" s="2">
        <v>45382</v>
      </c>
      <c r="D1866" s="2">
        <v>45384</v>
      </c>
      <c r="E1866" s="1" t="s">
        <v>2541</v>
      </c>
      <c r="F1866" s="1" t="s">
        <v>147</v>
      </c>
      <c r="G1866" s="1" t="s">
        <v>147</v>
      </c>
      <c r="H1866" s="1" t="s">
        <v>42</v>
      </c>
      <c r="I1866" s="1" t="s">
        <v>43</v>
      </c>
      <c r="J1866" s="1">
        <v>1</v>
      </c>
      <c r="K1866" s="1">
        <v>1000</v>
      </c>
      <c r="L1866" s="1">
        <f t="shared" si="263"/>
        <v>1000</v>
      </c>
      <c r="M1866" s="1" t="s">
        <v>63</v>
      </c>
      <c r="N1866" s="1" t="s">
        <v>57</v>
      </c>
      <c r="O1866" s="1" t="s">
        <v>64</v>
      </c>
      <c r="P1866" s="1" t="s">
        <v>85</v>
      </c>
      <c r="Q1866" s="1" t="s">
        <v>33</v>
      </c>
      <c r="R1866" s="1" t="s">
        <v>46</v>
      </c>
      <c r="S1866" s="1" t="s">
        <v>47</v>
      </c>
      <c r="T1866" s="1">
        <v>2</v>
      </c>
      <c r="U1866" s="1" t="str">
        <f t="shared" si="261"/>
        <v>Keep</v>
      </c>
      <c r="V1866" s="1" t="str">
        <f t="shared" si="264"/>
        <v>Ok</v>
      </c>
      <c r="W1866" s="1" t="str">
        <f>IF(Raw_Data!K1866=0,"Missing","Valid")</f>
        <v>Valid</v>
      </c>
      <c r="X1866" s="3" t="str">
        <f t="shared" si="265"/>
        <v>OK</v>
      </c>
      <c r="Y1866" s="1" t="str">
        <f t="shared" si="266"/>
        <v>Ok</v>
      </c>
      <c r="Z1866" s="1" t="str">
        <f t="shared" si="267"/>
        <v>Ok</v>
      </c>
      <c r="AA1866" s="1">
        <f t="shared" si="262"/>
        <v>1000</v>
      </c>
      <c r="AB1866" s="1" t="str">
        <f t="shared" si="268"/>
        <v>ok</v>
      </c>
      <c r="AC1866" s="1" t="str">
        <f t="shared" si="269"/>
        <v>Late Delivery</v>
      </c>
    </row>
    <row r="1867" spans="1:29" x14ac:dyDescent="0.45">
      <c r="A1867" s="1" t="s">
        <v>2355</v>
      </c>
      <c r="B1867" s="2" cm="1">
        <f t="array" ref="B1867:D1867">DATEVALUE(VLOOKUP(A1867,Raw_Data!A1866:D3866,{2,3,4},0))</f>
        <v>45509</v>
      </c>
      <c r="C1867" s="2">
        <v>45512</v>
      </c>
      <c r="D1867" s="2">
        <v>45516</v>
      </c>
      <c r="E1867" s="1" t="s">
        <v>2566</v>
      </c>
      <c r="F1867" s="1" t="s">
        <v>53</v>
      </c>
      <c r="G1867" s="1" t="s">
        <v>54</v>
      </c>
      <c r="H1867" s="1" t="s">
        <v>42</v>
      </c>
      <c r="I1867" s="1" t="s">
        <v>78</v>
      </c>
      <c r="J1867" s="1">
        <v>1</v>
      </c>
      <c r="K1867" s="1">
        <v>1000</v>
      </c>
      <c r="L1867" s="1">
        <f t="shared" si="263"/>
        <v>1000</v>
      </c>
      <c r="M1867" s="1" t="s">
        <v>56</v>
      </c>
      <c r="N1867" s="1" t="s">
        <v>57</v>
      </c>
      <c r="O1867" s="1" t="s">
        <v>44</v>
      </c>
      <c r="P1867" s="1" t="s">
        <v>32</v>
      </c>
      <c r="Q1867" s="1" t="s">
        <v>33</v>
      </c>
      <c r="R1867" s="1" t="s">
        <v>34</v>
      </c>
      <c r="S1867" s="1" t="s">
        <v>2620</v>
      </c>
      <c r="T1867" s="1">
        <v>4</v>
      </c>
      <c r="U1867" s="1" t="str">
        <f t="shared" si="261"/>
        <v>Keep</v>
      </c>
      <c r="V1867" s="1" t="str">
        <f t="shared" si="264"/>
        <v>Ok</v>
      </c>
      <c r="W1867" s="1" t="str">
        <f>IF(Raw_Data!K1867=0,"Missing","Valid")</f>
        <v>Valid</v>
      </c>
      <c r="X1867" s="3" t="str">
        <f t="shared" si="265"/>
        <v>OK</v>
      </c>
      <c r="Y1867" s="1" t="str">
        <f t="shared" si="266"/>
        <v>Ok</v>
      </c>
      <c r="Z1867" s="1" t="str">
        <f t="shared" si="267"/>
        <v>Ok</v>
      </c>
      <c r="AA1867" s="1">
        <f t="shared" si="262"/>
        <v>1000</v>
      </c>
      <c r="AB1867" s="1" t="str">
        <f t="shared" si="268"/>
        <v>ok</v>
      </c>
      <c r="AC1867" s="1" t="str">
        <f t="shared" si="269"/>
        <v>Not Returned</v>
      </c>
    </row>
    <row r="1868" spans="1:29" x14ac:dyDescent="0.45">
      <c r="A1868" s="1" t="s">
        <v>2356</v>
      </c>
      <c r="B1868" s="2" cm="1">
        <f t="array" ref="B1868:D1868">DATEVALUE(VLOOKUP(A1868,Raw_Data!A1867:D3867,{2,3,4},0))</f>
        <v>45321</v>
      </c>
      <c r="C1868" s="2">
        <v>45319</v>
      </c>
      <c r="D1868" s="2">
        <v>45321</v>
      </c>
      <c r="E1868" s="1" t="s">
        <v>2593</v>
      </c>
      <c r="F1868" s="1" t="s">
        <v>168</v>
      </c>
      <c r="G1868" s="1" t="s">
        <v>41</v>
      </c>
      <c r="H1868" s="1" t="s">
        <v>128</v>
      </c>
      <c r="I1868" s="1" t="s">
        <v>169</v>
      </c>
      <c r="J1868" s="1">
        <v>2</v>
      </c>
      <c r="K1868" s="1">
        <v>1000</v>
      </c>
      <c r="L1868" s="1">
        <f t="shared" si="263"/>
        <v>2000</v>
      </c>
      <c r="M1868" s="1" t="s">
        <v>56</v>
      </c>
      <c r="N1868" s="1" t="s">
        <v>93</v>
      </c>
      <c r="O1868" s="1" t="s">
        <v>79</v>
      </c>
      <c r="P1868" s="1" t="s">
        <v>32</v>
      </c>
      <c r="Q1868" s="1" t="s">
        <v>33</v>
      </c>
      <c r="R1868" s="1" t="s">
        <v>34</v>
      </c>
      <c r="S1868" s="1" t="s">
        <v>2620</v>
      </c>
      <c r="T1868" s="1">
        <v>2</v>
      </c>
      <c r="U1868" s="1" t="str">
        <f t="shared" si="261"/>
        <v>Keep</v>
      </c>
      <c r="V1868" s="1" t="str">
        <f t="shared" si="264"/>
        <v>Ok</v>
      </c>
      <c r="W1868" s="1" t="str">
        <f>IF(Raw_Data!K1868=0,"Missing","Valid")</f>
        <v>Valid</v>
      </c>
      <c r="X1868" s="3" t="str">
        <f t="shared" si="265"/>
        <v>Dispatch Error</v>
      </c>
      <c r="Y1868" s="1" t="str">
        <f t="shared" si="266"/>
        <v>Ok</v>
      </c>
      <c r="Z1868" s="1" t="str">
        <f t="shared" si="267"/>
        <v>Ok</v>
      </c>
      <c r="AA1868" s="1">
        <f t="shared" si="262"/>
        <v>2000</v>
      </c>
      <c r="AB1868" s="1" t="str">
        <f t="shared" si="268"/>
        <v>ok</v>
      </c>
      <c r="AC1868" s="1" t="str">
        <f t="shared" si="269"/>
        <v>Not Returned</v>
      </c>
    </row>
    <row r="1869" spans="1:29" x14ac:dyDescent="0.45">
      <c r="A1869" s="1" t="s">
        <v>2357</v>
      </c>
      <c r="B1869" s="2" cm="1">
        <f t="array" ref="B1869:D1869">DATEVALUE(VLOOKUP(A1869,Raw_Data!A1868:D3868,{2,3,4},0))</f>
        <v>45299</v>
      </c>
      <c r="C1869" s="2">
        <v>45297</v>
      </c>
      <c r="D1869" s="2">
        <v>45300</v>
      </c>
      <c r="E1869" s="1" t="s">
        <v>2598</v>
      </c>
      <c r="F1869" s="1" t="s">
        <v>69</v>
      </c>
      <c r="G1869" s="1" t="s">
        <v>70</v>
      </c>
      <c r="H1869" s="1" t="s">
        <v>42</v>
      </c>
      <c r="I1869" s="1" t="s">
        <v>78</v>
      </c>
      <c r="J1869" s="1">
        <v>3</v>
      </c>
      <c r="K1869" s="1">
        <v>0</v>
      </c>
      <c r="L1869" s="1">
        <f t="shared" si="263"/>
        <v>0</v>
      </c>
      <c r="M1869" s="1" t="s">
        <v>29</v>
      </c>
      <c r="N1869" s="1" t="s">
        <v>93</v>
      </c>
      <c r="O1869" s="1" t="s">
        <v>64</v>
      </c>
      <c r="P1869" s="1" t="s">
        <v>58</v>
      </c>
      <c r="Q1869" s="1" t="s">
        <v>33</v>
      </c>
      <c r="R1869" s="1" t="s">
        <v>46</v>
      </c>
      <c r="S1869" s="1" t="s">
        <v>2621</v>
      </c>
      <c r="T1869" s="1">
        <v>3</v>
      </c>
      <c r="U1869" s="1" t="str">
        <f t="shared" si="261"/>
        <v>Keep</v>
      </c>
      <c r="V1869" s="1" t="str">
        <f t="shared" si="264"/>
        <v>Ok</v>
      </c>
      <c r="W1869" s="1" t="str">
        <f>IF(Raw_Data!K1869=0,"Missing","Valid")</f>
        <v>Missing</v>
      </c>
      <c r="X1869" s="3" t="str">
        <f t="shared" si="265"/>
        <v>Dispatch Error</v>
      </c>
      <c r="Y1869" s="1" t="str">
        <f t="shared" si="266"/>
        <v>Fix</v>
      </c>
      <c r="Z1869" s="1" t="str">
        <f t="shared" si="267"/>
        <v>Ok</v>
      </c>
      <c r="AA1869" s="1">
        <f t="shared" si="262"/>
        <v>0</v>
      </c>
      <c r="AB1869" s="1" t="str">
        <f t="shared" si="268"/>
        <v>ok</v>
      </c>
      <c r="AC1869" s="1" t="str">
        <f t="shared" si="269"/>
        <v>Unknwon</v>
      </c>
    </row>
    <row r="1870" spans="1:29" x14ac:dyDescent="0.45">
      <c r="A1870" s="1" t="s">
        <v>2523</v>
      </c>
      <c r="B1870" s="2" cm="1">
        <f t="array" ref="B1870:D1870">DATEVALUE(VLOOKUP(A1870,Raw_Data!A1869:D3869,{2,3,4},0))</f>
        <v>45569</v>
      </c>
      <c r="C1870" s="2">
        <v>45570</v>
      </c>
      <c r="D1870" s="2">
        <v>45574</v>
      </c>
      <c r="E1870" s="1" t="s">
        <v>2569</v>
      </c>
      <c r="F1870" s="1" t="s">
        <v>168</v>
      </c>
      <c r="G1870" s="1" t="s">
        <v>41</v>
      </c>
      <c r="H1870" s="1" t="s">
        <v>27</v>
      </c>
      <c r="I1870" s="1" t="s">
        <v>55</v>
      </c>
      <c r="J1870" s="1">
        <v>0</v>
      </c>
      <c r="K1870" s="1">
        <v>100</v>
      </c>
      <c r="L1870" s="1">
        <f t="shared" si="263"/>
        <v>0</v>
      </c>
      <c r="M1870" s="1" t="s">
        <v>56</v>
      </c>
      <c r="N1870" s="1" t="s">
        <v>57</v>
      </c>
      <c r="O1870" s="1" t="s">
        <v>79</v>
      </c>
      <c r="P1870" s="1" t="s">
        <v>85</v>
      </c>
      <c r="Q1870" s="1" t="s">
        <v>33</v>
      </c>
      <c r="R1870" s="1" t="s">
        <v>2620</v>
      </c>
      <c r="S1870" s="1" t="s">
        <v>2620</v>
      </c>
      <c r="T1870" s="1">
        <v>4</v>
      </c>
      <c r="U1870" s="1" t="str">
        <f t="shared" si="261"/>
        <v>Keep</v>
      </c>
      <c r="V1870" s="1" t="str">
        <f t="shared" si="264"/>
        <v>Fix</v>
      </c>
      <c r="W1870" s="1" t="str">
        <f>IF(Raw_Data!K1870=0,"Missing","Valid")</f>
        <v>Valid</v>
      </c>
      <c r="X1870" s="3" t="str">
        <f t="shared" si="265"/>
        <v>OK</v>
      </c>
      <c r="Y1870" s="1" t="str">
        <f t="shared" si="266"/>
        <v>Ok</v>
      </c>
      <c r="Z1870" s="1" t="str">
        <f t="shared" si="267"/>
        <v>Ok</v>
      </c>
      <c r="AA1870" s="1">
        <f t="shared" si="262"/>
        <v>0</v>
      </c>
      <c r="AB1870" s="1" t="str">
        <f t="shared" si="268"/>
        <v>ok</v>
      </c>
      <c r="AC1870" s="1" t="str">
        <f t="shared" si="269"/>
        <v>Not Returned</v>
      </c>
    </row>
    <row r="1871" spans="1:29" x14ac:dyDescent="0.45">
      <c r="A1871" s="1" t="s">
        <v>2358</v>
      </c>
      <c r="B1871" s="2" cm="1">
        <f t="array" ref="B1871:D1871">DATEVALUE(VLOOKUP(A1871,Raw_Data!A1870:D3870,{2,3,4},0))</f>
        <v>45460</v>
      </c>
      <c r="C1871" s="2">
        <v>45461</v>
      </c>
      <c r="D1871" s="2">
        <v>45464</v>
      </c>
      <c r="E1871" s="1" t="s">
        <v>2533</v>
      </c>
      <c r="F1871" s="1" t="s">
        <v>168</v>
      </c>
      <c r="G1871" s="1" t="s">
        <v>41</v>
      </c>
      <c r="H1871" s="1" t="s">
        <v>27</v>
      </c>
      <c r="I1871" s="1" t="s">
        <v>84</v>
      </c>
      <c r="J1871" s="1">
        <v>3</v>
      </c>
      <c r="K1871" s="1">
        <v>2000</v>
      </c>
      <c r="L1871" s="1">
        <f t="shared" si="263"/>
        <v>6000</v>
      </c>
      <c r="M1871" s="1" t="s">
        <v>2619</v>
      </c>
      <c r="N1871" s="1" t="s">
        <v>93</v>
      </c>
      <c r="O1871" s="1" t="s">
        <v>31</v>
      </c>
      <c r="P1871" s="1" t="s">
        <v>32</v>
      </c>
      <c r="Q1871" s="1" t="s">
        <v>45</v>
      </c>
      <c r="R1871" s="1" t="s">
        <v>34</v>
      </c>
      <c r="S1871" s="1" t="s">
        <v>2620</v>
      </c>
      <c r="T1871" s="1">
        <v>3</v>
      </c>
      <c r="U1871" s="1" t="str">
        <f t="shared" si="261"/>
        <v>Keep</v>
      </c>
      <c r="V1871" s="1" t="str">
        <f t="shared" si="264"/>
        <v>Ok</v>
      </c>
      <c r="W1871" s="1" t="str">
        <f>IF(Raw_Data!K1871=0,"Missing","Valid")</f>
        <v>Valid</v>
      </c>
      <c r="X1871" s="3" t="str">
        <f t="shared" si="265"/>
        <v>OK</v>
      </c>
      <c r="Y1871" s="1" t="str">
        <f t="shared" si="266"/>
        <v>Ok</v>
      </c>
      <c r="Z1871" s="1" t="str">
        <f t="shared" si="267"/>
        <v>Ok</v>
      </c>
      <c r="AA1871" s="1">
        <f t="shared" si="262"/>
        <v>6000</v>
      </c>
      <c r="AB1871" s="1" t="str">
        <f t="shared" si="268"/>
        <v>ok</v>
      </c>
      <c r="AC1871" s="1" t="str">
        <f t="shared" si="269"/>
        <v>Not Returned</v>
      </c>
    </row>
    <row r="1872" spans="1:29" x14ac:dyDescent="0.45">
      <c r="A1872" s="1" t="s">
        <v>2359</v>
      </c>
      <c r="B1872" s="2" cm="1">
        <f t="array" ref="B1872:D1872">DATEVALUE(VLOOKUP(A1872,Raw_Data!A1871:D3871,{2,3,4},0))</f>
        <v>45652</v>
      </c>
      <c r="C1872" s="2">
        <v>45650</v>
      </c>
      <c r="D1872" s="2">
        <v>45651</v>
      </c>
      <c r="E1872" s="1" t="s">
        <v>2603</v>
      </c>
      <c r="F1872" s="1" t="s">
        <v>2606</v>
      </c>
      <c r="G1872" s="1" t="s">
        <v>26</v>
      </c>
      <c r="H1872" s="1" t="s">
        <v>27</v>
      </c>
      <c r="I1872" s="1" t="s">
        <v>84</v>
      </c>
      <c r="J1872" s="1">
        <v>3</v>
      </c>
      <c r="K1872" s="1">
        <v>100</v>
      </c>
      <c r="L1872" s="1">
        <f t="shared" si="263"/>
        <v>300</v>
      </c>
      <c r="M1872" s="1" t="s">
        <v>2619</v>
      </c>
      <c r="N1872" s="1" t="s">
        <v>30</v>
      </c>
      <c r="O1872" s="1" t="s">
        <v>44</v>
      </c>
      <c r="P1872" s="1" t="s">
        <v>58</v>
      </c>
      <c r="Q1872" s="1" t="s">
        <v>33</v>
      </c>
      <c r="R1872" s="1" t="s">
        <v>46</v>
      </c>
      <c r="S1872" s="1" t="s">
        <v>47</v>
      </c>
      <c r="T1872" s="1">
        <v>1</v>
      </c>
      <c r="U1872" s="1" t="str">
        <f t="shared" si="261"/>
        <v>Keep</v>
      </c>
      <c r="V1872" s="1" t="str">
        <f t="shared" si="264"/>
        <v>Ok</v>
      </c>
      <c r="W1872" s="1" t="str">
        <f>IF(Raw_Data!K1872=0,"Missing","Valid")</f>
        <v>Valid</v>
      </c>
      <c r="X1872" s="3" t="str">
        <f t="shared" si="265"/>
        <v>Dispatch Error</v>
      </c>
      <c r="Y1872" s="1" t="str">
        <f t="shared" si="266"/>
        <v>Ok</v>
      </c>
      <c r="Z1872" s="1" t="str">
        <f t="shared" si="267"/>
        <v>Ok</v>
      </c>
      <c r="AA1872" s="1">
        <f t="shared" si="262"/>
        <v>300</v>
      </c>
      <c r="AB1872" s="1" t="str">
        <f t="shared" si="268"/>
        <v>ok</v>
      </c>
      <c r="AC1872" s="1" t="str">
        <f t="shared" si="269"/>
        <v>Late Delivery</v>
      </c>
    </row>
    <row r="1873" spans="1:29" x14ac:dyDescent="0.45">
      <c r="A1873" s="1" t="s">
        <v>2360</v>
      </c>
      <c r="B1873" s="2" cm="1">
        <f t="array" ref="B1873:D1873">DATEVALUE(VLOOKUP(A1873,Raw_Data!A1872:D3872,{2,3,4},0))</f>
        <v>45527</v>
      </c>
      <c r="C1873" s="2">
        <v>45525</v>
      </c>
      <c r="D1873" s="2">
        <v>45531</v>
      </c>
      <c r="E1873" s="1" t="s">
        <v>2601</v>
      </c>
      <c r="F1873" s="1" t="s">
        <v>2609</v>
      </c>
      <c r="G1873" s="1" t="s">
        <v>116</v>
      </c>
      <c r="H1873" s="1" t="s">
        <v>71</v>
      </c>
      <c r="I1873" s="1" t="s">
        <v>117</v>
      </c>
      <c r="J1873" s="1">
        <v>2</v>
      </c>
      <c r="K1873" s="1">
        <v>0</v>
      </c>
      <c r="L1873" s="1">
        <f t="shared" si="263"/>
        <v>0</v>
      </c>
      <c r="M1873" s="1" t="s">
        <v>2619</v>
      </c>
      <c r="N1873" s="1" t="s">
        <v>93</v>
      </c>
      <c r="O1873" s="1" t="s">
        <v>64</v>
      </c>
      <c r="P1873" s="1" t="s">
        <v>85</v>
      </c>
      <c r="Q1873" s="1" t="s">
        <v>33</v>
      </c>
      <c r="R1873" s="1" t="s">
        <v>34</v>
      </c>
      <c r="S1873" s="1" t="s">
        <v>2620</v>
      </c>
      <c r="T1873" s="1">
        <v>6</v>
      </c>
      <c r="U1873" s="1" t="str">
        <f t="shared" si="261"/>
        <v>Keep</v>
      </c>
      <c r="V1873" s="1" t="str">
        <f t="shared" si="264"/>
        <v>Ok</v>
      </c>
      <c r="W1873" s="1" t="str">
        <f>IF(Raw_Data!K1873=0,"Missing","Valid")</f>
        <v>Missing</v>
      </c>
      <c r="X1873" s="3" t="str">
        <f t="shared" si="265"/>
        <v>Dispatch Error</v>
      </c>
      <c r="Y1873" s="1" t="str">
        <f t="shared" si="266"/>
        <v>Fix</v>
      </c>
      <c r="Z1873" s="1" t="str">
        <f t="shared" si="267"/>
        <v>Ok</v>
      </c>
      <c r="AA1873" s="1">
        <f t="shared" si="262"/>
        <v>0</v>
      </c>
      <c r="AB1873" s="1" t="str">
        <f t="shared" si="268"/>
        <v>ok</v>
      </c>
      <c r="AC1873" s="1" t="str">
        <f t="shared" si="269"/>
        <v>Not Returned</v>
      </c>
    </row>
    <row r="1874" spans="1:29" x14ac:dyDescent="0.45">
      <c r="A1874" s="1" t="s">
        <v>2361</v>
      </c>
      <c r="B1874" s="2" cm="1">
        <f t="array" ref="B1874:D1874">DATEVALUE(VLOOKUP(A1874,Raw_Data!A1873:D3873,{2,3,4},0))</f>
        <v>45342</v>
      </c>
      <c r="C1874" s="2">
        <v>45344</v>
      </c>
      <c r="D1874" s="2">
        <v>45349</v>
      </c>
      <c r="E1874" s="1" t="s">
        <v>2578</v>
      </c>
      <c r="F1874" s="1" t="s">
        <v>53</v>
      </c>
      <c r="G1874" s="1" t="s">
        <v>54</v>
      </c>
      <c r="H1874" s="1" t="s">
        <v>27</v>
      </c>
      <c r="I1874" s="1" t="s">
        <v>84</v>
      </c>
      <c r="J1874" s="1">
        <v>3</v>
      </c>
      <c r="K1874" s="1">
        <v>0</v>
      </c>
      <c r="L1874" s="1">
        <f t="shared" si="263"/>
        <v>0</v>
      </c>
      <c r="M1874" s="1" t="s">
        <v>63</v>
      </c>
      <c r="N1874" s="1" t="s">
        <v>57</v>
      </c>
      <c r="O1874" s="1" t="s">
        <v>31</v>
      </c>
      <c r="P1874" s="1" t="s">
        <v>58</v>
      </c>
      <c r="Q1874" s="1" t="s">
        <v>33</v>
      </c>
      <c r="R1874" s="1" t="s">
        <v>2620</v>
      </c>
      <c r="S1874" s="1" t="s">
        <v>2620</v>
      </c>
      <c r="T1874" s="1">
        <v>5</v>
      </c>
      <c r="U1874" s="1" t="str">
        <f t="shared" si="261"/>
        <v>Keep</v>
      </c>
      <c r="V1874" s="1" t="str">
        <f t="shared" si="264"/>
        <v>Ok</v>
      </c>
      <c r="W1874" s="1" t="str">
        <f>IF(Raw_Data!K1874=0,"Missing","Valid")</f>
        <v>Missing</v>
      </c>
      <c r="X1874" s="3" t="str">
        <f t="shared" si="265"/>
        <v>OK</v>
      </c>
      <c r="Y1874" s="1" t="str">
        <f t="shared" si="266"/>
        <v>Fix</v>
      </c>
      <c r="Z1874" s="1" t="str">
        <f t="shared" si="267"/>
        <v>Ok</v>
      </c>
      <c r="AA1874" s="1">
        <f t="shared" si="262"/>
        <v>0</v>
      </c>
      <c r="AB1874" s="1" t="str">
        <f t="shared" si="268"/>
        <v>ok</v>
      </c>
      <c r="AC1874" s="1" t="str">
        <f t="shared" si="269"/>
        <v>Not Returned</v>
      </c>
    </row>
    <row r="1875" spans="1:29" x14ac:dyDescent="0.45">
      <c r="A1875" s="1" t="s">
        <v>2362</v>
      </c>
      <c r="B1875" s="2" cm="1">
        <f t="array" ref="B1875:D1875">DATEVALUE(VLOOKUP(A1875,Raw_Data!A1874:D3874,{2,3,4},0))</f>
        <v>45417</v>
      </c>
      <c r="C1875" s="2">
        <v>45420</v>
      </c>
      <c r="D1875" s="2">
        <v>45424</v>
      </c>
      <c r="E1875" s="1" t="s">
        <v>2597</v>
      </c>
      <c r="F1875" s="1" t="s">
        <v>168</v>
      </c>
      <c r="G1875" s="1" t="s">
        <v>41</v>
      </c>
      <c r="H1875" s="1" t="s">
        <v>128</v>
      </c>
      <c r="I1875" s="1" t="s">
        <v>129</v>
      </c>
      <c r="J1875" s="1">
        <v>-1</v>
      </c>
      <c r="K1875" s="1">
        <v>2000</v>
      </c>
      <c r="L1875" s="1">
        <f t="shared" si="263"/>
        <v>-2000</v>
      </c>
      <c r="M1875" s="1" t="s">
        <v>29</v>
      </c>
      <c r="N1875" s="1" t="s">
        <v>93</v>
      </c>
      <c r="O1875" s="1" t="s">
        <v>31</v>
      </c>
      <c r="P1875" s="1" t="s">
        <v>85</v>
      </c>
      <c r="Q1875" s="1" t="s">
        <v>33</v>
      </c>
      <c r="R1875" s="1" t="s">
        <v>34</v>
      </c>
      <c r="S1875" s="1" t="s">
        <v>2620</v>
      </c>
      <c r="T1875" s="1">
        <v>4</v>
      </c>
      <c r="U1875" s="1" t="str">
        <f t="shared" si="261"/>
        <v>Keep</v>
      </c>
      <c r="V1875" s="1" t="str">
        <f t="shared" si="264"/>
        <v>Fix</v>
      </c>
      <c r="W1875" s="1" t="str">
        <f>IF(Raw_Data!K1875=0,"Missing","Valid")</f>
        <v>Valid</v>
      </c>
      <c r="X1875" s="3" t="str">
        <f t="shared" si="265"/>
        <v>OK</v>
      </c>
      <c r="Y1875" s="1" t="str">
        <f t="shared" si="266"/>
        <v>Ok</v>
      </c>
      <c r="Z1875" s="1" t="str">
        <f t="shared" si="267"/>
        <v>Ok</v>
      </c>
      <c r="AA1875" s="1">
        <f t="shared" si="262"/>
        <v>-2000</v>
      </c>
      <c r="AB1875" s="1" t="str">
        <f t="shared" si="268"/>
        <v>ok</v>
      </c>
      <c r="AC1875" s="1" t="str">
        <f t="shared" si="269"/>
        <v>Not Returned</v>
      </c>
    </row>
    <row r="1876" spans="1:29" x14ac:dyDescent="0.45">
      <c r="A1876" s="1" t="s">
        <v>2363</v>
      </c>
      <c r="B1876" s="2" cm="1">
        <f t="array" ref="B1876:D1876">DATEVALUE(VLOOKUP(A1876,Raw_Data!A1875:D3875,{2,3,4},0))</f>
        <v>45567</v>
      </c>
      <c r="C1876" s="2">
        <v>45568</v>
      </c>
      <c r="D1876" s="2">
        <v>45571</v>
      </c>
      <c r="E1876" s="1" t="s">
        <v>2605</v>
      </c>
      <c r="F1876" s="1" t="s">
        <v>69</v>
      </c>
      <c r="G1876" s="1" t="s">
        <v>70</v>
      </c>
      <c r="H1876" s="1" t="s">
        <v>128</v>
      </c>
      <c r="I1876" s="1" t="s">
        <v>169</v>
      </c>
      <c r="J1876" s="1">
        <v>1</v>
      </c>
      <c r="K1876" s="1">
        <v>100</v>
      </c>
      <c r="L1876" s="1">
        <f t="shared" si="263"/>
        <v>100</v>
      </c>
      <c r="M1876" s="1" t="s">
        <v>63</v>
      </c>
      <c r="N1876" s="1" t="s">
        <v>57</v>
      </c>
      <c r="O1876" s="1" t="s">
        <v>64</v>
      </c>
      <c r="P1876" s="1" t="s">
        <v>32</v>
      </c>
      <c r="Q1876" s="1" t="s">
        <v>33</v>
      </c>
      <c r="R1876" s="1" t="s">
        <v>46</v>
      </c>
      <c r="S1876" s="1" t="s">
        <v>245</v>
      </c>
      <c r="T1876" s="1">
        <v>3</v>
      </c>
      <c r="U1876" s="1" t="str">
        <f t="shared" si="261"/>
        <v>Keep</v>
      </c>
      <c r="V1876" s="1" t="str">
        <f t="shared" si="264"/>
        <v>Ok</v>
      </c>
      <c r="W1876" s="1" t="str">
        <f>IF(Raw_Data!K1876=0,"Missing","Valid")</f>
        <v>Valid</v>
      </c>
      <c r="X1876" s="3" t="str">
        <f t="shared" si="265"/>
        <v>OK</v>
      </c>
      <c r="Y1876" s="1" t="str">
        <f t="shared" si="266"/>
        <v>Ok</v>
      </c>
      <c r="Z1876" s="1" t="str">
        <f t="shared" si="267"/>
        <v>Ok</v>
      </c>
      <c r="AA1876" s="1">
        <f t="shared" si="262"/>
        <v>100</v>
      </c>
      <c r="AB1876" s="1" t="str">
        <f t="shared" si="268"/>
        <v>ok</v>
      </c>
      <c r="AC1876" s="1" t="str">
        <f t="shared" si="269"/>
        <v>Wrong Item</v>
      </c>
    </row>
    <row r="1877" spans="1:29" x14ac:dyDescent="0.45">
      <c r="A1877" s="1" t="s">
        <v>2364</v>
      </c>
      <c r="B1877" s="2" cm="1">
        <f t="array" ref="B1877:D1877">DATEVALUE(VLOOKUP(A1877,Raw_Data!A1876:D3876,{2,3,4},0))</f>
        <v>45555</v>
      </c>
      <c r="C1877" s="2">
        <v>45555</v>
      </c>
      <c r="D1877" s="2">
        <v>45558</v>
      </c>
      <c r="E1877" s="1" t="s">
        <v>2553</v>
      </c>
      <c r="F1877" s="1" t="s">
        <v>53</v>
      </c>
      <c r="G1877" s="1" t="s">
        <v>54</v>
      </c>
      <c r="H1877" s="1" t="s">
        <v>27</v>
      </c>
      <c r="I1877" s="1" t="s">
        <v>28</v>
      </c>
      <c r="J1877" s="1">
        <v>1</v>
      </c>
      <c r="K1877" s="1">
        <v>500</v>
      </c>
      <c r="L1877" s="1">
        <f t="shared" si="263"/>
        <v>500</v>
      </c>
      <c r="M1877" s="1" t="s">
        <v>29</v>
      </c>
      <c r="N1877" s="1" t="s">
        <v>57</v>
      </c>
      <c r="O1877" s="1" t="s">
        <v>44</v>
      </c>
      <c r="P1877" s="1" t="s">
        <v>58</v>
      </c>
      <c r="Q1877" s="1" t="s">
        <v>45</v>
      </c>
      <c r="R1877" s="1" t="s">
        <v>46</v>
      </c>
      <c r="S1877" s="1" t="s">
        <v>2621</v>
      </c>
      <c r="T1877" s="1">
        <v>3</v>
      </c>
      <c r="U1877" s="1" t="str">
        <f t="shared" si="261"/>
        <v>Keep</v>
      </c>
      <c r="V1877" s="1" t="str">
        <f t="shared" si="264"/>
        <v>Ok</v>
      </c>
      <c r="W1877" s="1" t="str">
        <f>IF(Raw_Data!K1877=0,"Missing","Valid")</f>
        <v>Valid</v>
      </c>
      <c r="X1877" s="3" t="str">
        <f t="shared" si="265"/>
        <v>OK</v>
      </c>
      <c r="Y1877" s="1" t="str">
        <f t="shared" si="266"/>
        <v>Ok</v>
      </c>
      <c r="Z1877" s="1" t="str">
        <f t="shared" si="267"/>
        <v>Ok</v>
      </c>
      <c r="AA1877" s="1">
        <f t="shared" si="262"/>
        <v>500</v>
      </c>
      <c r="AB1877" s="1" t="str">
        <f t="shared" si="268"/>
        <v>ok</v>
      </c>
      <c r="AC1877" s="1" t="str">
        <f t="shared" si="269"/>
        <v>Unknwon</v>
      </c>
    </row>
    <row r="1878" spans="1:29" x14ac:dyDescent="0.45">
      <c r="A1878" s="1" t="s">
        <v>2365</v>
      </c>
      <c r="B1878" s="2" cm="1">
        <f t="array" ref="B1878:D1878">DATEVALUE(VLOOKUP(A1878,Raw_Data!A1877:D3877,{2,3,4},0))</f>
        <v>45554</v>
      </c>
      <c r="C1878" s="2">
        <v>45553</v>
      </c>
      <c r="D1878" s="2">
        <v>45552</v>
      </c>
      <c r="E1878" s="1" t="s">
        <v>2602</v>
      </c>
      <c r="F1878" s="1" t="s">
        <v>2608</v>
      </c>
      <c r="G1878" s="1" t="s">
        <v>41</v>
      </c>
      <c r="H1878" s="1" t="s">
        <v>71</v>
      </c>
      <c r="I1878" s="1" t="s">
        <v>117</v>
      </c>
      <c r="J1878" s="1">
        <v>2</v>
      </c>
      <c r="K1878" s="1">
        <v>1000</v>
      </c>
      <c r="L1878" s="1">
        <f t="shared" si="263"/>
        <v>2000</v>
      </c>
      <c r="M1878" s="1" t="s">
        <v>56</v>
      </c>
      <c r="N1878" s="1" t="s">
        <v>57</v>
      </c>
      <c r="O1878" s="1" t="s">
        <v>44</v>
      </c>
      <c r="P1878" s="1" t="s">
        <v>85</v>
      </c>
      <c r="Q1878" s="1" t="s">
        <v>45</v>
      </c>
      <c r="R1878" s="1" t="s">
        <v>2620</v>
      </c>
      <c r="S1878" s="1" t="s">
        <v>2620</v>
      </c>
      <c r="T1878" s="1">
        <v>-1</v>
      </c>
      <c r="U1878" s="1" t="str">
        <f t="shared" si="261"/>
        <v>Keep</v>
      </c>
      <c r="V1878" s="1" t="str">
        <f t="shared" si="264"/>
        <v>Ok</v>
      </c>
      <c r="W1878" s="1" t="str">
        <f>IF(Raw_Data!K1878=0,"Missing","Valid")</f>
        <v>Valid</v>
      </c>
      <c r="X1878" s="3" t="str">
        <f t="shared" si="265"/>
        <v>Dispatch Error</v>
      </c>
      <c r="Y1878" s="1" t="str">
        <f t="shared" si="266"/>
        <v>Ok</v>
      </c>
      <c r="Z1878" s="1" t="str">
        <f t="shared" si="267"/>
        <v>Ok</v>
      </c>
      <c r="AA1878" s="1">
        <f t="shared" si="262"/>
        <v>2000</v>
      </c>
      <c r="AB1878" s="1" t="str">
        <f t="shared" si="268"/>
        <v>ok</v>
      </c>
      <c r="AC1878" s="1" t="str">
        <f t="shared" si="269"/>
        <v>Not Returned</v>
      </c>
    </row>
    <row r="1879" spans="1:29" x14ac:dyDescent="0.45">
      <c r="A1879" s="1" t="s">
        <v>2366</v>
      </c>
      <c r="B1879" s="2" cm="1">
        <f t="array" ref="B1879:D1879">DATEVALUE(VLOOKUP(A1879,Raw_Data!A1878:D3878,{2,3,4},0))</f>
        <v>45316</v>
      </c>
      <c r="C1879" s="2">
        <v>45317</v>
      </c>
      <c r="D1879" s="2">
        <v>45322</v>
      </c>
      <c r="E1879" s="1" t="s">
        <v>2527</v>
      </c>
      <c r="F1879" s="1" t="s">
        <v>2609</v>
      </c>
      <c r="G1879" s="1" t="s">
        <v>116</v>
      </c>
      <c r="H1879" s="1" t="s">
        <v>128</v>
      </c>
      <c r="I1879" s="1" t="s">
        <v>231</v>
      </c>
      <c r="J1879" s="1">
        <v>1</v>
      </c>
      <c r="K1879" s="1">
        <v>500</v>
      </c>
      <c r="L1879" s="1">
        <f t="shared" si="263"/>
        <v>500</v>
      </c>
      <c r="M1879" s="1" t="s">
        <v>63</v>
      </c>
      <c r="N1879" s="1" t="s">
        <v>57</v>
      </c>
      <c r="O1879" s="1" t="s">
        <v>64</v>
      </c>
      <c r="P1879" s="1" t="s">
        <v>85</v>
      </c>
      <c r="Q1879" s="1" t="s">
        <v>33</v>
      </c>
      <c r="R1879" s="1" t="s">
        <v>46</v>
      </c>
      <c r="S1879" s="1" t="s">
        <v>254</v>
      </c>
      <c r="T1879" s="1">
        <v>5</v>
      </c>
      <c r="U1879" s="1" t="str">
        <f t="shared" si="261"/>
        <v>Keep</v>
      </c>
      <c r="V1879" s="1" t="str">
        <f t="shared" si="264"/>
        <v>Ok</v>
      </c>
      <c r="W1879" s="1" t="str">
        <f>IF(Raw_Data!K1879=0,"Missing","Valid")</f>
        <v>Valid</v>
      </c>
      <c r="X1879" s="3" t="str">
        <f t="shared" si="265"/>
        <v>OK</v>
      </c>
      <c r="Y1879" s="1" t="str">
        <f t="shared" si="266"/>
        <v>Ok</v>
      </c>
      <c r="Z1879" s="1" t="str">
        <f t="shared" si="267"/>
        <v>Ok</v>
      </c>
      <c r="AA1879" s="1">
        <f t="shared" si="262"/>
        <v>500</v>
      </c>
      <c r="AB1879" s="1" t="str">
        <f t="shared" si="268"/>
        <v>ok</v>
      </c>
      <c r="AC1879" s="1" t="str">
        <f t="shared" si="269"/>
        <v>Damaged</v>
      </c>
    </row>
    <row r="1880" spans="1:29" x14ac:dyDescent="0.45">
      <c r="A1880" s="1" t="s">
        <v>2367</v>
      </c>
      <c r="B1880" s="2" cm="1">
        <f t="array" ref="B1880:D1880">DATEVALUE(VLOOKUP(A1880,Raw_Data!A1879:D3879,{2,3,4},0))</f>
        <v>45626</v>
      </c>
      <c r="C1880" s="2">
        <v>45628</v>
      </c>
      <c r="D1880" s="2">
        <v>45634</v>
      </c>
      <c r="E1880" s="1" t="s">
        <v>2587</v>
      </c>
      <c r="F1880" s="1" t="s">
        <v>69</v>
      </c>
      <c r="G1880" s="1" t="s">
        <v>70</v>
      </c>
      <c r="H1880" s="1" t="s">
        <v>42</v>
      </c>
      <c r="I1880" s="1" t="s">
        <v>43</v>
      </c>
      <c r="J1880" s="1">
        <v>1</v>
      </c>
      <c r="K1880" s="1">
        <v>0</v>
      </c>
      <c r="L1880" s="1">
        <f t="shared" si="263"/>
        <v>0</v>
      </c>
      <c r="M1880" s="1" t="s">
        <v>29</v>
      </c>
      <c r="N1880" s="1" t="s">
        <v>93</v>
      </c>
      <c r="O1880" s="1" t="s">
        <v>79</v>
      </c>
      <c r="P1880" s="1" t="s">
        <v>58</v>
      </c>
      <c r="Q1880" s="1" t="s">
        <v>33</v>
      </c>
      <c r="R1880" s="1" t="s">
        <v>2620</v>
      </c>
      <c r="S1880" s="1" t="s">
        <v>2620</v>
      </c>
      <c r="T1880" s="1">
        <v>6</v>
      </c>
      <c r="U1880" s="1" t="str">
        <f t="shared" si="261"/>
        <v>Keep</v>
      </c>
      <c r="V1880" s="1" t="str">
        <f t="shared" si="264"/>
        <v>Ok</v>
      </c>
      <c r="W1880" s="1" t="str">
        <f>IF(Raw_Data!K1880=0,"Missing","Valid")</f>
        <v>Missing</v>
      </c>
      <c r="X1880" s="3" t="str">
        <f t="shared" si="265"/>
        <v>OK</v>
      </c>
      <c r="Y1880" s="1" t="str">
        <f t="shared" si="266"/>
        <v>Fix</v>
      </c>
      <c r="Z1880" s="1" t="str">
        <f t="shared" si="267"/>
        <v>Ok</v>
      </c>
      <c r="AA1880" s="1">
        <f t="shared" si="262"/>
        <v>0</v>
      </c>
      <c r="AB1880" s="1" t="str">
        <f t="shared" si="268"/>
        <v>ok</v>
      </c>
      <c r="AC1880" s="1" t="str">
        <f t="shared" si="269"/>
        <v>Not Returned</v>
      </c>
    </row>
    <row r="1881" spans="1:29" x14ac:dyDescent="0.45">
      <c r="A1881" s="1" t="s">
        <v>2368</v>
      </c>
      <c r="B1881" s="2" cm="1">
        <f t="array" ref="B1881:D1881">DATEVALUE(VLOOKUP(A1881,Raw_Data!A1880:D3880,{2,3,4},0))</f>
        <v>45530</v>
      </c>
      <c r="C1881" s="2">
        <v>45533</v>
      </c>
      <c r="D1881" s="2">
        <v>45532</v>
      </c>
      <c r="E1881" s="1" t="s">
        <v>2583</v>
      </c>
      <c r="F1881" s="1" t="s">
        <v>2607</v>
      </c>
      <c r="G1881" s="1" t="s">
        <v>41</v>
      </c>
      <c r="H1881" s="1" t="s">
        <v>27</v>
      </c>
      <c r="I1881" s="1" t="s">
        <v>28</v>
      </c>
      <c r="J1881" s="1">
        <v>-1</v>
      </c>
      <c r="K1881" s="1">
        <v>100</v>
      </c>
      <c r="L1881" s="1">
        <f t="shared" si="263"/>
        <v>-100</v>
      </c>
      <c r="M1881" s="1" t="s">
        <v>56</v>
      </c>
      <c r="N1881" s="1" t="s">
        <v>30</v>
      </c>
      <c r="O1881" s="1" t="s">
        <v>79</v>
      </c>
      <c r="P1881" s="1" t="s">
        <v>58</v>
      </c>
      <c r="Q1881" s="1" t="s">
        <v>33</v>
      </c>
      <c r="R1881" s="1" t="s">
        <v>34</v>
      </c>
      <c r="S1881" s="1" t="s">
        <v>2620</v>
      </c>
      <c r="T1881" s="1">
        <v>-1</v>
      </c>
      <c r="U1881" s="1" t="str">
        <f t="shared" si="261"/>
        <v>Keep</v>
      </c>
      <c r="V1881" s="1" t="str">
        <f t="shared" si="264"/>
        <v>Fix</v>
      </c>
      <c r="W1881" s="1" t="str">
        <f>IF(Raw_Data!K1881=0,"Missing","Valid")</f>
        <v>Valid</v>
      </c>
      <c r="X1881" s="3" t="str">
        <f t="shared" si="265"/>
        <v>Delivery Before Dispatch</v>
      </c>
      <c r="Y1881" s="1" t="str">
        <f t="shared" si="266"/>
        <v>Ok</v>
      </c>
      <c r="Z1881" s="1" t="str">
        <f t="shared" si="267"/>
        <v>Ok</v>
      </c>
      <c r="AA1881" s="1">
        <f t="shared" si="262"/>
        <v>-100</v>
      </c>
      <c r="AB1881" s="1" t="str">
        <f t="shared" si="268"/>
        <v>ok</v>
      </c>
      <c r="AC1881" s="1" t="str">
        <f t="shared" si="269"/>
        <v>Not Returned</v>
      </c>
    </row>
    <row r="1882" spans="1:29" x14ac:dyDescent="0.45">
      <c r="A1882" s="1" t="s">
        <v>2369</v>
      </c>
      <c r="B1882" s="2" cm="1">
        <f t="array" ref="B1882:D1882">DATEVALUE(VLOOKUP(A1882,Raw_Data!A1881:D3881,{2,3,4},0))</f>
        <v>45417</v>
      </c>
      <c r="C1882" s="2">
        <v>45417</v>
      </c>
      <c r="D1882" s="2">
        <v>45419</v>
      </c>
      <c r="E1882" s="1" t="s">
        <v>2570</v>
      </c>
      <c r="F1882" s="1" t="s">
        <v>2607</v>
      </c>
      <c r="G1882" s="1" t="s">
        <v>41</v>
      </c>
      <c r="H1882" s="1" t="s">
        <v>128</v>
      </c>
      <c r="I1882" s="1" t="s">
        <v>169</v>
      </c>
      <c r="J1882" s="1">
        <v>1</v>
      </c>
      <c r="K1882" s="1">
        <v>2000</v>
      </c>
      <c r="L1882" s="1">
        <f t="shared" si="263"/>
        <v>2000</v>
      </c>
      <c r="M1882" s="1" t="s">
        <v>2619</v>
      </c>
      <c r="N1882" s="1" t="s">
        <v>57</v>
      </c>
      <c r="O1882" s="1" t="s">
        <v>31</v>
      </c>
      <c r="P1882" s="1" t="s">
        <v>32</v>
      </c>
      <c r="Q1882" s="1" t="s">
        <v>45</v>
      </c>
      <c r="R1882" s="1" t="s">
        <v>46</v>
      </c>
      <c r="S1882" s="1" t="s">
        <v>245</v>
      </c>
      <c r="T1882" s="1">
        <v>2</v>
      </c>
      <c r="U1882" s="1" t="str">
        <f t="shared" si="261"/>
        <v>Keep</v>
      </c>
      <c r="V1882" s="1" t="str">
        <f t="shared" si="264"/>
        <v>Ok</v>
      </c>
      <c r="W1882" s="1" t="str">
        <f>IF(Raw_Data!K1882=0,"Missing","Valid")</f>
        <v>Valid</v>
      </c>
      <c r="X1882" s="3" t="str">
        <f t="shared" si="265"/>
        <v>OK</v>
      </c>
      <c r="Y1882" s="1" t="str">
        <f t="shared" si="266"/>
        <v>Ok</v>
      </c>
      <c r="Z1882" s="1" t="str">
        <f t="shared" si="267"/>
        <v>Ok</v>
      </c>
      <c r="AA1882" s="1">
        <f t="shared" si="262"/>
        <v>2000</v>
      </c>
      <c r="AB1882" s="1" t="str">
        <f t="shared" si="268"/>
        <v>ok</v>
      </c>
      <c r="AC1882" s="1" t="str">
        <f t="shared" si="269"/>
        <v>Wrong Item</v>
      </c>
    </row>
    <row r="1883" spans="1:29" x14ac:dyDescent="0.45">
      <c r="A1883" s="1" t="s">
        <v>2370</v>
      </c>
      <c r="B1883" s="2" cm="1">
        <f t="array" ref="B1883:D1883">DATEVALUE(VLOOKUP(A1883,Raw_Data!A1882:D3882,{2,3,4},0))</f>
        <v>45316</v>
      </c>
      <c r="C1883" s="2">
        <v>45314</v>
      </c>
      <c r="D1883" s="2">
        <v>45316</v>
      </c>
      <c r="E1883" s="1" t="s">
        <v>2586</v>
      </c>
      <c r="F1883" s="1" t="s">
        <v>2606</v>
      </c>
      <c r="G1883" s="1" t="s">
        <v>26</v>
      </c>
      <c r="H1883" s="1" t="s">
        <v>27</v>
      </c>
      <c r="I1883" s="1" t="s">
        <v>84</v>
      </c>
      <c r="J1883" s="1">
        <v>-1</v>
      </c>
      <c r="K1883" s="1">
        <v>1000</v>
      </c>
      <c r="L1883" s="1">
        <f t="shared" si="263"/>
        <v>-1000</v>
      </c>
      <c r="M1883" s="1" t="s">
        <v>63</v>
      </c>
      <c r="N1883" s="1" t="s">
        <v>30</v>
      </c>
      <c r="O1883" s="1" t="s">
        <v>31</v>
      </c>
      <c r="P1883" s="1" t="s">
        <v>85</v>
      </c>
      <c r="Q1883" s="1" t="s">
        <v>33</v>
      </c>
      <c r="R1883" s="1" t="s">
        <v>34</v>
      </c>
      <c r="S1883" s="1" t="s">
        <v>2620</v>
      </c>
      <c r="T1883" s="1">
        <v>2</v>
      </c>
      <c r="U1883" s="1" t="str">
        <f t="shared" si="261"/>
        <v>Keep</v>
      </c>
      <c r="V1883" s="1" t="str">
        <f t="shared" si="264"/>
        <v>Fix</v>
      </c>
      <c r="W1883" s="1" t="str">
        <f>IF(Raw_Data!K1883=0,"Missing","Valid")</f>
        <v>Valid</v>
      </c>
      <c r="X1883" s="3" t="str">
        <f t="shared" si="265"/>
        <v>Dispatch Error</v>
      </c>
      <c r="Y1883" s="1" t="str">
        <f t="shared" si="266"/>
        <v>Ok</v>
      </c>
      <c r="Z1883" s="1" t="str">
        <f t="shared" si="267"/>
        <v>Ok</v>
      </c>
      <c r="AA1883" s="1">
        <f t="shared" si="262"/>
        <v>-1000</v>
      </c>
      <c r="AB1883" s="1" t="str">
        <f t="shared" si="268"/>
        <v>ok</v>
      </c>
      <c r="AC1883" s="1" t="str">
        <f t="shared" si="269"/>
        <v>Not Returned</v>
      </c>
    </row>
    <row r="1884" spans="1:29" x14ac:dyDescent="0.45">
      <c r="A1884" s="1" t="s">
        <v>2371</v>
      </c>
      <c r="B1884" s="2" cm="1">
        <f t="array" ref="B1884:D1884">DATEVALUE(VLOOKUP(A1884,Raw_Data!A1883:D3883,{2,3,4},0))</f>
        <v>45496</v>
      </c>
      <c r="C1884" s="2">
        <v>45495</v>
      </c>
      <c r="D1884" s="2">
        <v>45501</v>
      </c>
      <c r="E1884" s="1" t="s">
        <v>2583</v>
      </c>
      <c r="F1884" s="1" t="s">
        <v>2609</v>
      </c>
      <c r="G1884" s="1" t="s">
        <v>116</v>
      </c>
      <c r="H1884" s="1" t="s">
        <v>27</v>
      </c>
      <c r="I1884" s="1" t="s">
        <v>28</v>
      </c>
      <c r="J1884" s="1">
        <v>-1</v>
      </c>
      <c r="K1884" s="1">
        <v>0</v>
      </c>
      <c r="L1884" s="1">
        <f t="shared" si="263"/>
        <v>0</v>
      </c>
      <c r="M1884" s="1" t="s">
        <v>2619</v>
      </c>
      <c r="N1884" s="1" t="s">
        <v>57</v>
      </c>
      <c r="O1884" s="1" t="s">
        <v>79</v>
      </c>
      <c r="P1884" s="1" t="s">
        <v>32</v>
      </c>
      <c r="Q1884" s="1" t="s">
        <v>45</v>
      </c>
      <c r="R1884" s="1" t="s">
        <v>2620</v>
      </c>
      <c r="S1884" s="1" t="s">
        <v>2620</v>
      </c>
      <c r="T1884" s="1">
        <v>6</v>
      </c>
      <c r="U1884" s="1" t="str">
        <f t="shared" si="261"/>
        <v>Keep</v>
      </c>
      <c r="V1884" s="1" t="str">
        <f t="shared" si="264"/>
        <v>Fix</v>
      </c>
      <c r="W1884" s="1" t="str">
        <f>IF(Raw_Data!K1884=0,"Missing","Valid")</f>
        <v>Missing</v>
      </c>
      <c r="X1884" s="3" t="str">
        <f t="shared" si="265"/>
        <v>Dispatch Error</v>
      </c>
      <c r="Y1884" s="1" t="str">
        <f t="shared" si="266"/>
        <v>Fix</v>
      </c>
      <c r="Z1884" s="1" t="str">
        <f t="shared" si="267"/>
        <v>Ok</v>
      </c>
      <c r="AA1884" s="1">
        <f t="shared" si="262"/>
        <v>0</v>
      </c>
      <c r="AB1884" s="1" t="str">
        <f t="shared" si="268"/>
        <v>ok</v>
      </c>
      <c r="AC1884" s="1" t="str">
        <f t="shared" si="269"/>
        <v>Not Returned</v>
      </c>
    </row>
    <row r="1885" spans="1:29" x14ac:dyDescent="0.45">
      <c r="A1885" s="1" t="s">
        <v>2372</v>
      </c>
      <c r="B1885" s="2" cm="1">
        <f t="array" ref="B1885:D1885">DATEVALUE(VLOOKUP(A1885,Raw_Data!A1884:D3884,{2,3,4},0))</f>
        <v>45375</v>
      </c>
      <c r="C1885" s="2">
        <v>45377</v>
      </c>
      <c r="D1885" s="2">
        <v>45380</v>
      </c>
      <c r="E1885" s="1" t="s">
        <v>2583</v>
      </c>
      <c r="F1885" s="1" t="s">
        <v>168</v>
      </c>
      <c r="G1885" s="1" t="s">
        <v>41</v>
      </c>
      <c r="H1885" s="1" t="s">
        <v>27</v>
      </c>
      <c r="I1885" s="1" t="s">
        <v>28</v>
      </c>
      <c r="J1885" s="1">
        <v>3</v>
      </c>
      <c r="K1885" s="1">
        <v>2000</v>
      </c>
      <c r="L1885" s="1">
        <f t="shared" si="263"/>
        <v>6000</v>
      </c>
      <c r="M1885" s="1" t="s">
        <v>29</v>
      </c>
      <c r="N1885" s="1" t="s">
        <v>30</v>
      </c>
      <c r="O1885" s="1" t="s">
        <v>79</v>
      </c>
      <c r="P1885" s="1" t="s">
        <v>32</v>
      </c>
      <c r="Q1885" s="1" t="s">
        <v>45</v>
      </c>
      <c r="R1885" s="1" t="s">
        <v>2620</v>
      </c>
      <c r="S1885" s="1" t="s">
        <v>2620</v>
      </c>
      <c r="T1885" s="1">
        <v>3</v>
      </c>
      <c r="U1885" s="1" t="str">
        <f t="shared" si="261"/>
        <v>Keep</v>
      </c>
      <c r="V1885" s="1" t="str">
        <f t="shared" si="264"/>
        <v>Ok</v>
      </c>
      <c r="W1885" s="1" t="str">
        <f>IF(Raw_Data!K1885=0,"Missing","Valid")</f>
        <v>Valid</v>
      </c>
      <c r="X1885" s="3" t="str">
        <f t="shared" si="265"/>
        <v>OK</v>
      </c>
      <c r="Y1885" s="1" t="str">
        <f t="shared" si="266"/>
        <v>Ok</v>
      </c>
      <c r="Z1885" s="1" t="str">
        <f t="shared" si="267"/>
        <v>Ok</v>
      </c>
      <c r="AA1885" s="1">
        <f t="shared" si="262"/>
        <v>6000</v>
      </c>
      <c r="AB1885" s="1" t="str">
        <f t="shared" si="268"/>
        <v>ok</v>
      </c>
      <c r="AC1885" s="1" t="str">
        <f t="shared" si="269"/>
        <v>Not Returned</v>
      </c>
    </row>
    <row r="1886" spans="1:29" x14ac:dyDescent="0.45">
      <c r="A1886" s="1" t="s">
        <v>2373</v>
      </c>
      <c r="B1886" s="2" cm="1">
        <f t="array" ref="B1886:D1886">DATEVALUE(VLOOKUP(A1886,Raw_Data!A1885:D3885,{2,3,4},0))</f>
        <v>45383</v>
      </c>
      <c r="C1886" s="2">
        <v>45385</v>
      </c>
      <c r="D1886" s="2">
        <v>45390</v>
      </c>
      <c r="E1886" s="1" t="s">
        <v>2593</v>
      </c>
      <c r="F1886" s="1" t="s">
        <v>53</v>
      </c>
      <c r="G1886" s="1" t="s">
        <v>54</v>
      </c>
      <c r="H1886" s="1" t="s">
        <v>42</v>
      </c>
      <c r="I1886" s="1" t="s">
        <v>78</v>
      </c>
      <c r="J1886" s="1">
        <v>3</v>
      </c>
      <c r="K1886" s="1">
        <v>2000</v>
      </c>
      <c r="L1886" s="1">
        <f t="shared" si="263"/>
        <v>6000</v>
      </c>
      <c r="M1886" s="1" t="s">
        <v>2619</v>
      </c>
      <c r="N1886" s="1" t="s">
        <v>57</v>
      </c>
      <c r="O1886" s="1" t="s">
        <v>44</v>
      </c>
      <c r="P1886" s="1" t="s">
        <v>32</v>
      </c>
      <c r="Q1886" s="1" t="s">
        <v>33</v>
      </c>
      <c r="R1886" s="1" t="s">
        <v>2620</v>
      </c>
      <c r="S1886" s="1" t="s">
        <v>2620</v>
      </c>
      <c r="T1886" s="1">
        <v>5</v>
      </c>
      <c r="U1886" s="1" t="str">
        <f t="shared" si="261"/>
        <v>Keep</v>
      </c>
      <c r="V1886" s="1" t="str">
        <f t="shared" si="264"/>
        <v>Ok</v>
      </c>
      <c r="W1886" s="1" t="str">
        <f>IF(Raw_Data!K1886=0,"Missing","Valid")</f>
        <v>Valid</v>
      </c>
      <c r="X1886" s="3" t="str">
        <f t="shared" si="265"/>
        <v>OK</v>
      </c>
      <c r="Y1886" s="1" t="str">
        <f t="shared" si="266"/>
        <v>Ok</v>
      </c>
      <c r="Z1886" s="1" t="str">
        <f t="shared" si="267"/>
        <v>Ok</v>
      </c>
      <c r="AA1886" s="1">
        <f t="shared" si="262"/>
        <v>6000</v>
      </c>
      <c r="AB1886" s="1" t="str">
        <f t="shared" si="268"/>
        <v>ok</v>
      </c>
      <c r="AC1886" s="1" t="str">
        <f t="shared" si="269"/>
        <v>Not Returned</v>
      </c>
    </row>
    <row r="1887" spans="1:29" x14ac:dyDescent="0.45">
      <c r="A1887" s="1" t="s">
        <v>2374</v>
      </c>
      <c r="B1887" s="2" cm="1">
        <f t="array" ref="B1887:D1887">DATEVALUE(VLOOKUP(A1887,Raw_Data!A1886:D3886,{2,3,4},0))</f>
        <v>45644</v>
      </c>
      <c r="C1887" s="2">
        <v>45645</v>
      </c>
      <c r="D1887" s="2">
        <v>45651</v>
      </c>
      <c r="E1887" s="1" t="s">
        <v>2604</v>
      </c>
      <c r="F1887" s="1" t="s">
        <v>2607</v>
      </c>
      <c r="G1887" s="1" t="s">
        <v>41</v>
      </c>
      <c r="H1887" s="1" t="s">
        <v>42</v>
      </c>
      <c r="I1887" s="1" t="s">
        <v>78</v>
      </c>
      <c r="J1887" s="1">
        <v>-1</v>
      </c>
      <c r="K1887" s="1">
        <v>100</v>
      </c>
      <c r="L1887" s="1">
        <f t="shared" si="263"/>
        <v>-100</v>
      </c>
      <c r="M1887" s="1" t="s">
        <v>63</v>
      </c>
      <c r="N1887" s="1" t="s">
        <v>57</v>
      </c>
      <c r="O1887" s="1" t="s">
        <v>44</v>
      </c>
      <c r="P1887" s="1" t="s">
        <v>58</v>
      </c>
      <c r="Q1887" s="1" t="s">
        <v>45</v>
      </c>
      <c r="R1887" s="1" t="s">
        <v>34</v>
      </c>
      <c r="S1887" s="1" t="s">
        <v>2620</v>
      </c>
      <c r="T1887" s="1">
        <v>6</v>
      </c>
      <c r="U1887" s="1" t="str">
        <f t="shared" si="261"/>
        <v>Keep</v>
      </c>
      <c r="V1887" s="1" t="str">
        <f t="shared" si="264"/>
        <v>Fix</v>
      </c>
      <c r="W1887" s="1" t="str">
        <f>IF(Raw_Data!K1887=0,"Missing","Valid")</f>
        <v>Valid</v>
      </c>
      <c r="X1887" s="3" t="str">
        <f t="shared" si="265"/>
        <v>OK</v>
      </c>
      <c r="Y1887" s="1" t="str">
        <f t="shared" si="266"/>
        <v>Ok</v>
      </c>
      <c r="Z1887" s="1" t="str">
        <f t="shared" si="267"/>
        <v>Ok</v>
      </c>
      <c r="AA1887" s="1">
        <f t="shared" si="262"/>
        <v>-100</v>
      </c>
      <c r="AB1887" s="1" t="str">
        <f t="shared" si="268"/>
        <v>ok</v>
      </c>
      <c r="AC1887" s="1" t="str">
        <f t="shared" si="269"/>
        <v>Not Returned</v>
      </c>
    </row>
    <row r="1888" spans="1:29" x14ac:dyDescent="0.45">
      <c r="A1888" s="1" t="s">
        <v>2375</v>
      </c>
      <c r="B1888" s="2" cm="1">
        <f t="array" ref="B1888:D1888">DATEVALUE(VLOOKUP(A1888,Raw_Data!A1887:D3887,{2,3,4},0))</f>
        <v>45482</v>
      </c>
      <c r="C1888" s="2">
        <v>45485</v>
      </c>
      <c r="D1888" s="2">
        <v>45491</v>
      </c>
      <c r="E1888" s="1" t="s">
        <v>2589</v>
      </c>
      <c r="F1888" s="1" t="s">
        <v>2606</v>
      </c>
      <c r="G1888" s="1" t="s">
        <v>26</v>
      </c>
      <c r="H1888" s="1" t="s">
        <v>71</v>
      </c>
      <c r="I1888" s="1" t="s">
        <v>92</v>
      </c>
      <c r="J1888" s="1">
        <v>0</v>
      </c>
      <c r="K1888" s="1">
        <v>2000</v>
      </c>
      <c r="L1888" s="1">
        <f t="shared" si="263"/>
        <v>0</v>
      </c>
      <c r="M1888" s="1" t="s">
        <v>63</v>
      </c>
      <c r="N1888" s="1" t="s">
        <v>57</v>
      </c>
      <c r="O1888" s="1" t="s">
        <v>31</v>
      </c>
      <c r="P1888" s="1" t="s">
        <v>85</v>
      </c>
      <c r="Q1888" s="1" t="s">
        <v>33</v>
      </c>
      <c r="R1888" s="1" t="s">
        <v>2620</v>
      </c>
      <c r="S1888" s="1" t="s">
        <v>2620</v>
      </c>
      <c r="T1888" s="1">
        <v>6</v>
      </c>
      <c r="U1888" s="1" t="str">
        <f t="shared" si="261"/>
        <v>Keep</v>
      </c>
      <c r="V1888" s="1" t="str">
        <f t="shared" si="264"/>
        <v>Fix</v>
      </c>
      <c r="W1888" s="1" t="str">
        <f>IF(Raw_Data!K1888=0,"Missing","Valid")</f>
        <v>Valid</v>
      </c>
      <c r="X1888" s="3" t="str">
        <f t="shared" si="265"/>
        <v>OK</v>
      </c>
      <c r="Y1888" s="1" t="str">
        <f t="shared" si="266"/>
        <v>Ok</v>
      </c>
      <c r="Z1888" s="1" t="str">
        <f t="shared" si="267"/>
        <v>Ok</v>
      </c>
      <c r="AA1888" s="1">
        <f t="shared" si="262"/>
        <v>0</v>
      </c>
      <c r="AB1888" s="1" t="str">
        <f t="shared" si="268"/>
        <v>ok</v>
      </c>
      <c r="AC1888" s="1" t="str">
        <f t="shared" si="269"/>
        <v>Not Returned</v>
      </c>
    </row>
    <row r="1889" spans="1:29" x14ac:dyDescent="0.45">
      <c r="A1889" s="1" t="s">
        <v>2376</v>
      </c>
      <c r="B1889" s="2" cm="1">
        <f t="array" ref="B1889:D1889">DATEVALUE(VLOOKUP(A1889,Raw_Data!A1888:D3888,{2,3,4},0))</f>
        <v>45447</v>
      </c>
      <c r="C1889" s="2">
        <v>45445</v>
      </c>
      <c r="D1889" s="2">
        <v>45451</v>
      </c>
      <c r="E1889" s="1" t="s">
        <v>2552</v>
      </c>
      <c r="F1889" s="1" t="s">
        <v>2606</v>
      </c>
      <c r="G1889" s="1" t="s">
        <v>26</v>
      </c>
      <c r="H1889" s="1" t="s">
        <v>27</v>
      </c>
      <c r="I1889" s="1" t="s">
        <v>55</v>
      </c>
      <c r="J1889" s="1">
        <v>2</v>
      </c>
      <c r="K1889" s="1">
        <v>1000</v>
      </c>
      <c r="L1889" s="1">
        <f t="shared" si="263"/>
        <v>2000</v>
      </c>
      <c r="M1889" s="1" t="s">
        <v>29</v>
      </c>
      <c r="N1889" s="1" t="s">
        <v>93</v>
      </c>
      <c r="O1889" s="1" t="s">
        <v>79</v>
      </c>
      <c r="P1889" s="1" t="s">
        <v>58</v>
      </c>
      <c r="Q1889" s="1" t="s">
        <v>33</v>
      </c>
      <c r="R1889" s="1" t="s">
        <v>2620</v>
      </c>
      <c r="S1889" s="1" t="s">
        <v>2620</v>
      </c>
      <c r="T1889" s="1">
        <v>6</v>
      </c>
      <c r="U1889" s="1" t="str">
        <f t="shared" si="261"/>
        <v>Keep</v>
      </c>
      <c r="V1889" s="1" t="str">
        <f t="shared" si="264"/>
        <v>Ok</v>
      </c>
      <c r="W1889" s="1" t="str">
        <f>IF(Raw_Data!K1889=0,"Missing","Valid")</f>
        <v>Valid</v>
      </c>
      <c r="X1889" s="3" t="str">
        <f t="shared" si="265"/>
        <v>Dispatch Error</v>
      </c>
      <c r="Y1889" s="1" t="str">
        <f t="shared" si="266"/>
        <v>Ok</v>
      </c>
      <c r="Z1889" s="1" t="str">
        <f t="shared" si="267"/>
        <v>Ok</v>
      </c>
      <c r="AA1889" s="1">
        <f t="shared" si="262"/>
        <v>2000</v>
      </c>
      <c r="AB1889" s="1" t="str">
        <f t="shared" si="268"/>
        <v>ok</v>
      </c>
      <c r="AC1889" s="1" t="str">
        <f t="shared" si="269"/>
        <v>Not Returned</v>
      </c>
    </row>
    <row r="1890" spans="1:29" x14ac:dyDescent="0.45">
      <c r="A1890" s="1" t="s">
        <v>2377</v>
      </c>
      <c r="B1890" s="2" cm="1">
        <f t="array" ref="B1890:D1890">DATEVALUE(VLOOKUP(A1890,Raw_Data!A1889:D3889,{2,3,4},0))</f>
        <v>45350</v>
      </c>
      <c r="C1890" s="2">
        <v>45351</v>
      </c>
      <c r="D1890" s="2">
        <v>45355</v>
      </c>
      <c r="E1890" s="1" t="s">
        <v>2570</v>
      </c>
      <c r="F1890" s="1" t="s">
        <v>69</v>
      </c>
      <c r="G1890" s="1" t="s">
        <v>70</v>
      </c>
      <c r="H1890" s="1" t="s">
        <v>71</v>
      </c>
      <c r="I1890" s="1" t="s">
        <v>72</v>
      </c>
      <c r="J1890" s="1">
        <v>1</v>
      </c>
      <c r="K1890" s="1">
        <v>100</v>
      </c>
      <c r="L1890" s="1">
        <f t="shared" si="263"/>
        <v>100</v>
      </c>
      <c r="M1890" s="1" t="s">
        <v>56</v>
      </c>
      <c r="N1890" s="1" t="s">
        <v>57</v>
      </c>
      <c r="O1890" s="1" t="s">
        <v>64</v>
      </c>
      <c r="P1890" s="1" t="s">
        <v>32</v>
      </c>
      <c r="Q1890" s="1" t="s">
        <v>33</v>
      </c>
      <c r="R1890" s="1" t="s">
        <v>34</v>
      </c>
      <c r="S1890" s="1" t="s">
        <v>2620</v>
      </c>
      <c r="T1890" s="1">
        <v>4</v>
      </c>
      <c r="U1890" s="1" t="str">
        <f t="shared" si="261"/>
        <v>Keep</v>
      </c>
      <c r="V1890" s="1" t="str">
        <f t="shared" si="264"/>
        <v>Ok</v>
      </c>
      <c r="W1890" s="1" t="str">
        <f>IF(Raw_Data!K1890=0,"Missing","Valid")</f>
        <v>Valid</v>
      </c>
      <c r="X1890" s="3" t="str">
        <f t="shared" si="265"/>
        <v>OK</v>
      </c>
      <c r="Y1890" s="1" t="str">
        <f t="shared" si="266"/>
        <v>Ok</v>
      </c>
      <c r="Z1890" s="1" t="str">
        <f t="shared" si="267"/>
        <v>Ok</v>
      </c>
      <c r="AA1890" s="1">
        <f t="shared" si="262"/>
        <v>100</v>
      </c>
      <c r="AB1890" s="1" t="str">
        <f t="shared" si="268"/>
        <v>ok</v>
      </c>
      <c r="AC1890" s="1" t="str">
        <f t="shared" si="269"/>
        <v>Not Returned</v>
      </c>
    </row>
    <row r="1891" spans="1:29" x14ac:dyDescent="0.45">
      <c r="A1891" s="1" t="s">
        <v>2378</v>
      </c>
      <c r="B1891" s="2" cm="1">
        <f t="array" ref="B1891:D1891">DATEVALUE(VLOOKUP(A1891,Raw_Data!A1890:D3890,{2,3,4},0))</f>
        <v>45359</v>
      </c>
      <c r="C1891" s="2">
        <v>45362</v>
      </c>
      <c r="D1891" s="2">
        <v>45364</v>
      </c>
      <c r="E1891" s="1" t="s">
        <v>2535</v>
      </c>
      <c r="F1891" s="1" t="s">
        <v>2607</v>
      </c>
      <c r="G1891" s="1" t="s">
        <v>41</v>
      </c>
      <c r="H1891" s="1" t="s">
        <v>27</v>
      </c>
      <c r="I1891" s="1" t="s">
        <v>84</v>
      </c>
      <c r="J1891" s="1">
        <v>2</v>
      </c>
      <c r="K1891" s="1">
        <v>100</v>
      </c>
      <c r="L1891" s="1">
        <f t="shared" si="263"/>
        <v>200</v>
      </c>
      <c r="M1891" s="1" t="s">
        <v>56</v>
      </c>
      <c r="N1891" s="1" t="s">
        <v>57</v>
      </c>
      <c r="O1891" s="1" t="s">
        <v>31</v>
      </c>
      <c r="P1891" s="1" t="s">
        <v>58</v>
      </c>
      <c r="Q1891" s="1" t="s">
        <v>33</v>
      </c>
      <c r="R1891" s="1" t="s">
        <v>2620</v>
      </c>
      <c r="S1891" s="1" t="s">
        <v>2620</v>
      </c>
      <c r="T1891" s="1">
        <v>2</v>
      </c>
      <c r="U1891" s="1" t="str">
        <f t="shared" si="261"/>
        <v>Keep</v>
      </c>
      <c r="V1891" s="1" t="str">
        <f t="shared" si="264"/>
        <v>Ok</v>
      </c>
      <c r="W1891" s="1" t="str">
        <f>IF(Raw_Data!K1891=0,"Missing","Valid")</f>
        <v>Valid</v>
      </c>
      <c r="X1891" s="3" t="str">
        <f t="shared" si="265"/>
        <v>OK</v>
      </c>
      <c r="Y1891" s="1" t="str">
        <f t="shared" si="266"/>
        <v>Ok</v>
      </c>
      <c r="Z1891" s="1" t="str">
        <f t="shared" si="267"/>
        <v>Ok</v>
      </c>
      <c r="AA1891" s="1">
        <f t="shared" si="262"/>
        <v>200</v>
      </c>
      <c r="AB1891" s="1" t="str">
        <f t="shared" si="268"/>
        <v>ok</v>
      </c>
      <c r="AC1891" s="1" t="str">
        <f t="shared" si="269"/>
        <v>Not Returned</v>
      </c>
    </row>
    <row r="1892" spans="1:29" x14ac:dyDescent="0.45">
      <c r="A1892" s="1" t="s">
        <v>2379</v>
      </c>
      <c r="B1892" s="2" cm="1">
        <f t="array" ref="B1892:D1892">DATEVALUE(VLOOKUP(A1892,Raw_Data!A1891:D3891,{2,3,4},0))</f>
        <v>45386</v>
      </c>
      <c r="C1892" s="2">
        <v>45387</v>
      </c>
      <c r="D1892" s="2">
        <v>45388</v>
      </c>
      <c r="E1892" s="1" t="s">
        <v>2539</v>
      </c>
      <c r="F1892" s="1" t="s">
        <v>147</v>
      </c>
      <c r="G1892" s="1" t="s">
        <v>147</v>
      </c>
      <c r="H1892" s="1" t="s">
        <v>128</v>
      </c>
      <c r="I1892" s="1" t="s">
        <v>231</v>
      </c>
      <c r="J1892" s="1">
        <v>0</v>
      </c>
      <c r="K1892" s="1">
        <v>500</v>
      </c>
      <c r="L1892" s="1">
        <f t="shared" si="263"/>
        <v>0</v>
      </c>
      <c r="M1892" s="1" t="s">
        <v>56</v>
      </c>
      <c r="N1892" s="1" t="s">
        <v>57</v>
      </c>
      <c r="O1892" s="1" t="s">
        <v>31</v>
      </c>
      <c r="P1892" s="1" t="s">
        <v>85</v>
      </c>
      <c r="Q1892" s="1" t="s">
        <v>33</v>
      </c>
      <c r="R1892" s="1" t="s">
        <v>46</v>
      </c>
      <c r="S1892" s="1" t="s">
        <v>2621</v>
      </c>
      <c r="T1892" s="1">
        <v>1</v>
      </c>
      <c r="U1892" s="1" t="str">
        <f t="shared" si="261"/>
        <v>Keep</v>
      </c>
      <c r="V1892" s="1" t="str">
        <f t="shared" si="264"/>
        <v>Fix</v>
      </c>
      <c r="W1892" s="1" t="str">
        <f>IF(Raw_Data!K1892=0,"Missing","Valid")</f>
        <v>Valid</v>
      </c>
      <c r="X1892" s="3" t="str">
        <f t="shared" si="265"/>
        <v>OK</v>
      </c>
      <c r="Y1892" s="1" t="str">
        <f t="shared" si="266"/>
        <v>Ok</v>
      </c>
      <c r="Z1892" s="1" t="str">
        <f t="shared" si="267"/>
        <v>Ok</v>
      </c>
      <c r="AA1892" s="1">
        <f t="shared" si="262"/>
        <v>0</v>
      </c>
      <c r="AB1892" s="1" t="str">
        <f t="shared" si="268"/>
        <v>ok</v>
      </c>
      <c r="AC1892" s="1" t="str">
        <f t="shared" si="269"/>
        <v>Unknwon</v>
      </c>
    </row>
    <row r="1893" spans="1:29" x14ac:dyDescent="0.45">
      <c r="A1893" s="1" t="s">
        <v>2380</v>
      </c>
      <c r="B1893" s="2" cm="1">
        <f t="array" ref="B1893:D1893">DATEVALUE(VLOOKUP(A1893,Raw_Data!A1892:D3892,{2,3,4},0))</f>
        <v>45553</v>
      </c>
      <c r="C1893" s="2">
        <v>45555</v>
      </c>
      <c r="D1893" s="2">
        <v>45555</v>
      </c>
      <c r="E1893" s="1" t="s">
        <v>2538</v>
      </c>
      <c r="F1893" s="1" t="s">
        <v>2608</v>
      </c>
      <c r="G1893" s="1" t="s">
        <v>41</v>
      </c>
      <c r="H1893" s="1" t="s">
        <v>27</v>
      </c>
      <c r="I1893" s="1" t="s">
        <v>28</v>
      </c>
      <c r="J1893" s="1">
        <v>1</v>
      </c>
      <c r="K1893" s="1">
        <v>2000</v>
      </c>
      <c r="L1893" s="1">
        <f t="shared" si="263"/>
        <v>2000</v>
      </c>
      <c r="M1893" s="1" t="s">
        <v>56</v>
      </c>
      <c r="N1893" s="1" t="s">
        <v>93</v>
      </c>
      <c r="O1893" s="1" t="s">
        <v>79</v>
      </c>
      <c r="P1893" s="1" t="s">
        <v>58</v>
      </c>
      <c r="Q1893" s="1" t="s">
        <v>45</v>
      </c>
      <c r="R1893" s="1" t="s">
        <v>34</v>
      </c>
      <c r="S1893" s="1" t="s">
        <v>2620</v>
      </c>
      <c r="T1893" s="1">
        <v>0</v>
      </c>
      <c r="U1893" s="1" t="str">
        <f t="shared" si="261"/>
        <v>Keep</v>
      </c>
      <c r="V1893" s="1" t="str">
        <f t="shared" si="264"/>
        <v>Ok</v>
      </c>
      <c r="W1893" s="1" t="str">
        <f>IF(Raw_Data!K1893=0,"Missing","Valid")</f>
        <v>Valid</v>
      </c>
      <c r="X1893" s="3" t="str">
        <f t="shared" si="265"/>
        <v>OK</v>
      </c>
      <c r="Y1893" s="1" t="str">
        <f t="shared" si="266"/>
        <v>Ok</v>
      </c>
      <c r="Z1893" s="1" t="str">
        <f t="shared" si="267"/>
        <v>Ok</v>
      </c>
      <c r="AA1893" s="1">
        <f t="shared" si="262"/>
        <v>2000</v>
      </c>
      <c r="AB1893" s="1" t="str">
        <f t="shared" si="268"/>
        <v>ok</v>
      </c>
      <c r="AC1893" s="1" t="str">
        <f t="shared" si="269"/>
        <v>Not Returned</v>
      </c>
    </row>
    <row r="1894" spans="1:29" x14ac:dyDescent="0.45">
      <c r="A1894" s="1" t="s">
        <v>2381</v>
      </c>
      <c r="B1894" s="2" cm="1">
        <f t="array" ref="B1894:D1894">DATEVALUE(VLOOKUP(A1894,Raw_Data!A1893:D3893,{2,3,4},0))</f>
        <v>45466</v>
      </c>
      <c r="C1894" s="2">
        <v>45466</v>
      </c>
      <c r="D1894" s="2">
        <v>45467</v>
      </c>
      <c r="E1894" s="1" t="s">
        <v>2595</v>
      </c>
      <c r="F1894" s="1" t="s">
        <v>2608</v>
      </c>
      <c r="G1894" s="1" t="s">
        <v>41</v>
      </c>
      <c r="H1894" s="1" t="s">
        <v>71</v>
      </c>
      <c r="I1894" s="1" t="s">
        <v>117</v>
      </c>
      <c r="J1894" s="1">
        <v>3</v>
      </c>
      <c r="K1894" s="1">
        <v>100</v>
      </c>
      <c r="L1894" s="1">
        <f t="shared" si="263"/>
        <v>300</v>
      </c>
      <c r="M1894" s="1" t="s">
        <v>2619</v>
      </c>
      <c r="N1894" s="1" t="s">
        <v>57</v>
      </c>
      <c r="O1894" s="1" t="s">
        <v>44</v>
      </c>
      <c r="P1894" s="1" t="s">
        <v>85</v>
      </c>
      <c r="Q1894" s="1" t="s">
        <v>33</v>
      </c>
      <c r="R1894" s="1" t="s">
        <v>2620</v>
      </c>
      <c r="S1894" s="1" t="s">
        <v>2620</v>
      </c>
      <c r="T1894" s="1">
        <v>1</v>
      </c>
      <c r="U1894" s="1" t="str">
        <f t="shared" si="261"/>
        <v>Keep</v>
      </c>
      <c r="V1894" s="1" t="str">
        <f t="shared" si="264"/>
        <v>Ok</v>
      </c>
      <c r="W1894" s="1" t="str">
        <f>IF(Raw_Data!K1894=0,"Missing","Valid")</f>
        <v>Valid</v>
      </c>
      <c r="X1894" s="3" t="str">
        <f t="shared" si="265"/>
        <v>OK</v>
      </c>
      <c r="Y1894" s="1" t="str">
        <f t="shared" si="266"/>
        <v>Ok</v>
      </c>
      <c r="Z1894" s="1" t="str">
        <f t="shared" si="267"/>
        <v>Ok</v>
      </c>
      <c r="AA1894" s="1">
        <f t="shared" si="262"/>
        <v>300</v>
      </c>
      <c r="AB1894" s="1" t="str">
        <f t="shared" si="268"/>
        <v>ok</v>
      </c>
      <c r="AC1894" s="1" t="str">
        <f t="shared" si="269"/>
        <v>Not Returned</v>
      </c>
    </row>
    <row r="1895" spans="1:29" x14ac:dyDescent="0.45">
      <c r="A1895" s="1" t="s">
        <v>2382</v>
      </c>
      <c r="B1895" s="2" cm="1">
        <f t="array" ref="B1895:D1895">DATEVALUE(VLOOKUP(A1895,Raw_Data!A1894:D3894,{2,3,4},0))</f>
        <v>45632</v>
      </c>
      <c r="C1895" s="2">
        <v>45632</v>
      </c>
      <c r="D1895" s="2">
        <v>45635</v>
      </c>
      <c r="E1895" s="1" t="s">
        <v>2563</v>
      </c>
      <c r="F1895" s="1" t="s">
        <v>53</v>
      </c>
      <c r="G1895" s="1" t="s">
        <v>54</v>
      </c>
      <c r="H1895" s="1" t="s">
        <v>71</v>
      </c>
      <c r="I1895" s="1" t="s">
        <v>117</v>
      </c>
      <c r="J1895" s="1">
        <v>2</v>
      </c>
      <c r="K1895" s="1">
        <v>500</v>
      </c>
      <c r="L1895" s="1">
        <f t="shared" si="263"/>
        <v>1000</v>
      </c>
      <c r="M1895" s="1" t="s">
        <v>2619</v>
      </c>
      <c r="N1895" s="1" t="s">
        <v>30</v>
      </c>
      <c r="O1895" s="1" t="s">
        <v>31</v>
      </c>
      <c r="P1895" s="1" t="s">
        <v>32</v>
      </c>
      <c r="Q1895" s="1" t="s">
        <v>45</v>
      </c>
      <c r="R1895" s="1" t="s">
        <v>2620</v>
      </c>
      <c r="S1895" s="1" t="s">
        <v>2620</v>
      </c>
      <c r="T1895" s="1">
        <v>3</v>
      </c>
      <c r="U1895" s="1" t="str">
        <f t="shared" si="261"/>
        <v>Keep</v>
      </c>
      <c r="V1895" s="1" t="str">
        <f t="shared" si="264"/>
        <v>Ok</v>
      </c>
      <c r="W1895" s="1" t="str">
        <f>IF(Raw_Data!K1895=0,"Missing","Valid")</f>
        <v>Valid</v>
      </c>
      <c r="X1895" s="3" t="str">
        <f t="shared" si="265"/>
        <v>OK</v>
      </c>
      <c r="Y1895" s="1" t="str">
        <f t="shared" si="266"/>
        <v>Ok</v>
      </c>
      <c r="Z1895" s="1" t="str">
        <f t="shared" si="267"/>
        <v>Ok</v>
      </c>
      <c r="AA1895" s="1">
        <f t="shared" si="262"/>
        <v>1000</v>
      </c>
      <c r="AB1895" s="1" t="str">
        <f t="shared" si="268"/>
        <v>ok</v>
      </c>
      <c r="AC1895" s="1" t="str">
        <f t="shared" si="269"/>
        <v>Not Returned</v>
      </c>
    </row>
    <row r="1896" spans="1:29" x14ac:dyDescent="0.45">
      <c r="A1896" s="1" t="s">
        <v>2383</v>
      </c>
      <c r="B1896" s="2" cm="1">
        <f t="array" ref="B1896:D1896">DATEVALUE(VLOOKUP(A1896,Raw_Data!A1895:D3895,{2,3,4},0))</f>
        <v>45335</v>
      </c>
      <c r="C1896" s="2">
        <v>45338</v>
      </c>
      <c r="D1896" s="2">
        <v>45337</v>
      </c>
      <c r="E1896" s="1" t="s">
        <v>2563</v>
      </c>
      <c r="F1896" s="1" t="s">
        <v>2608</v>
      </c>
      <c r="G1896" s="1" t="s">
        <v>41</v>
      </c>
      <c r="H1896" s="1" t="s">
        <v>71</v>
      </c>
      <c r="I1896" s="1" t="s">
        <v>72</v>
      </c>
      <c r="J1896" s="1">
        <v>-1</v>
      </c>
      <c r="K1896" s="1">
        <v>0</v>
      </c>
      <c r="L1896" s="1">
        <f t="shared" si="263"/>
        <v>0</v>
      </c>
      <c r="M1896" s="1" t="s">
        <v>63</v>
      </c>
      <c r="N1896" s="1" t="s">
        <v>93</v>
      </c>
      <c r="O1896" s="1" t="s">
        <v>31</v>
      </c>
      <c r="P1896" s="1" t="s">
        <v>32</v>
      </c>
      <c r="Q1896" s="1" t="s">
        <v>45</v>
      </c>
      <c r="R1896" s="1" t="s">
        <v>2620</v>
      </c>
      <c r="S1896" s="1" t="s">
        <v>2620</v>
      </c>
      <c r="T1896" s="1">
        <v>-1</v>
      </c>
      <c r="U1896" s="1" t="str">
        <f t="shared" si="261"/>
        <v>Keep</v>
      </c>
      <c r="V1896" s="1" t="str">
        <f t="shared" si="264"/>
        <v>Fix</v>
      </c>
      <c r="W1896" s="1" t="str">
        <f>IF(Raw_Data!K1896=0,"Missing","Valid")</f>
        <v>Missing</v>
      </c>
      <c r="X1896" s="3" t="str">
        <f t="shared" si="265"/>
        <v>Delivery Before Dispatch</v>
      </c>
      <c r="Y1896" s="1" t="str">
        <f t="shared" si="266"/>
        <v>Fix</v>
      </c>
      <c r="Z1896" s="1" t="str">
        <f t="shared" si="267"/>
        <v>Ok</v>
      </c>
      <c r="AA1896" s="1">
        <f t="shared" si="262"/>
        <v>0</v>
      </c>
      <c r="AB1896" s="1" t="str">
        <f t="shared" si="268"/>
        <v>ok</v>
      </c>
      <c r="AC1896" s="1" t="str">
        <f t="shared" si="269"/>
        <v>Not Returned</v>
      </c>
    </row>
    <row r="1897" spans="1:29" x14ac:dyDescent="0.45">
      <c r="A1897" s="1" t="s">
        <v>2384</v>
      </c>
      <c r="B1897" s="2" cm="1">
        <f t="array" ref="B1897:D1897">DATEVALUE(VLOOKUP(A1897,Raw_Data!A1896:D3896,{2,3,4},0))</f>
        <v>45630</v>
      </c>
      <c r="C1897" s="2">
        <v>45632</v>
      </c>
      <c r="D1897" s="2">
        <v>45634</v>
      </c>
      <c r="E1897" s="1" t="s">
        <v>2555</v>
      </c>
      <c r="F1897" s="1" t="s">
        <v>2606</v>
      </c>
      <c r="G1897" s="1" t="s">
        <v>26</v>
      </c>
      <c r="H1897" s="1" t="s">
        <v>27</v>
      </c>
      <c r="I1897" s="1" t="s">
        <v>55</v>
      </c>
      <c r="J1897" s="1">
        <v>0</v>
      </c>
      <c r="K1897" s="1">
        <v>2000</v>
      </c>
      <c r="L1897" s="1">
        <f t="shared" si="263"/>
        <v>0</v>
      </c>
      <c r="M1897" s="1" t="s">
        <v>63</v>
      </c>
      <c r="N1897" s="1" t="s">
        <v>57</v>
      </c>
      <c r="O1897" s="1" t="s">
        <v>44</v>
      </c>
      <c r="P1897" s="1" t="s">
        <v>58</v>
      </c>
      <c r="Q1897" s="1" t="s">
        <v>33</v>
      </c>
      <c r="R1897" s="1" t="s">
        <v>46</v>
      </c>
      <c r="S1897" s="1" t="s">
        <v>2621</v>
      </c>
      <c r="T1897" s="1">
        <v>2</v>
      </c>
      <c r="U1897" s="1" t="str">
        <f t="shared" si="261"/>
        <v>Keep</v>
      </c>
      <c r="V1897" s="1" t="str">
        <f t="shared" si="264"/>
        <v>Fix</v>
      </c>
      <c r="W1897" s="1" t="str">
        <f>IF(Raw_Data!K1897=0,"Missing","Valid")</f>
        <v>Valid</v>
      </c>
      <c r="X1897" s="3" t="str">
        <f t="shared" si="265"/>
        <v>OK</v>
      </c>
      <c r="Y1897" s="1" t="str">
        <f t="shared" si="266"/>
        <v>Ok</v>
      </c>
      <c r="Z1897" s="1" t="str">
        <f t="shared" si="267"/>
        <v>Ok</v>
      </c>
      <c r="AA1897" s="1">
        <f t="shared" si="262"/>
        <v>0</v>
      </c>
      <c r="AB1897" s="1" t="str">
        <f t="shared" si="268"/>
        <v>ok</v>
      </c>
      <c r="AC1897" s="1" t="str">
        <f t="shared" si="269"/>
        <v>Unknwon</v>
      </c>
    </row>
    <row r="1898" spans="1:29" x14ac:dyDescent="0.45">
      <c r="A1898" s="1" t="s">
        <v>2385</v>
      </c>
      <c r="B1898" s="2" cm="1">
        <f t="array" ref="B1898:D1898">DATEVALUE(VLOOKUP(A1898,Raw_Data!A1897:D3897,{2,3,4},0))</f>
        <v>45609</v>
      </c>
      <c r="C1898" s="2">
        <v>45609</v>
      </c>
      <c r="D1898" s="2">
        <v>45615</v>
      </c>
      <c r="E1898" s="1" t="s">
        <v>2544</v>
      </c>
      <c r="F1898" s="1" t="s">
        <v>53</v>
      </c>
      <c r="G1898" s="1" t="s">
        <v>54</v>
      </c>
      <c r="H1898" s="1" t="s">
        <v>27</v>
      </c>
      <c r="I1898" s="1" t="s">
        <v>84</v>
      </c>
      <c r="J1898" s="1">
        <v>3</v>
      </c>
      <c r="K1898" s="1">
        <v>500</v>
      </c>
      <c r="L1898" s="1">
        <f t="shared" si="263"/>
        <v>1500</v>
      </c>
      <c r="M1898" s="1" t="s">
        <v>56</v>
      </c>
      <c r="N1898" s="1" t="s">
        <v>93</v>
      </c>
      <c r="O1898" s="1" t="s">
        <v>31</v>
      </c>
      <c r="P1898" s="1" t="s">
        <v>85</v>
      </c>
      <c r="Q1898" s="1" t="s">
        <v>45</v>
      </c>
      <c r="R1898" s="1" t="s">
        <v>2620</v>
      </c>
      <c r="S1898" s="1" t="s">
        <v>2620</v>
      </c>
      <c r="T1898" s="1">
        <v>6</v>
      </c>
      <c r="U1898" s="1" t="str">
        <f t="shared" si="261"/>
        <v>Keep</v>
      </c>
      <c r="V1898" s="1" t="str">
        <f t="shared" si="264"/>
        <v>Ok</v>
      </c>
      <c r="W1898" s="1" t="str">
        <f>IF(Raw_Data!K1898=0,"Missing","Valid")</f>
        <v>Valid</v>
      </c>
      <c r="X1898" s="3" t="str">
        <f t="shared" si="265"/>
        <v>OK</v>
      </c>
      <c r="Y1898" s="1" t="str">
        <f t="shared" si="266"/>
        <v>Ok</v>
      </c>
      <c r="Z1898" s="1" t="str">
        <f t="shared" si="267"/>
        <v>Ok</v>
      </c>
      <c r="AA1898" s="1">
        <f t="shared" si="262"/>
        <v>1500</v>
      </c>
      <c r="AB1898" s="1" t="str">
        <f t="shared" si="268"/>
        <v>ok</v>
      </c>
      <c r="AC1898" s="1" t="str">
        <f t="shared" si="269"/>
        <v>Not Returned</v>
      </c>
    </row>
    <row r="1899" spans="1:29" x14ac:dyDescent="0.45">
      <c r="A1899" s="1" t="s">
        <v>2386</v>
      </c>
      <c r="B1899" s="2" cm="1">
        <f t="array" ref="B1899:D1899">DATEVALUE(VLOOKUP(A1899,Raw_Data!A1898:D3898,{2,3,4},0))</f>
        <v>45468</v>
      </c>
      <c r="C1899" s="2">
        <v>45470</v>
      </c>
      <c r="D1899" s="2">
        <v>45473</v>
      </c>
      <c r="E1899" s="1" t="s">
        <v>2600</v>
      </c>
      <c r="F1899" s="1" t="s">
        <v>147</v>
      </c>
      <c r="G1899" s="1" t="s">
        <v>147</v>
      </c>
      <c r="H1899" s="1" t="s">
        <v>128</v>
      </c>
      <c r="I1899" s="1" t="s">
        <v>169</v>
      </c>
      <c r="J1899" s="1">
        <v>0</v>
      </c>
      <c r="K1899" s="1">
        <v>500</v>
      </c>
      <c r="L1899" s="1">
        <f t="shared" si="263"/>
        <v>0</v>
      </c>
      <c r="M1899" s="1" t="s">
        <v>56</v>
      </c>
      <c r="N1899" s="1" t="s">
        <v>57</v>
      </c>
      <c r="O1899" s="1" t="s">
        <v>79</v>
      </c>
      <c r="P1899" s="1" t="s">
        <v>85</v>
      </c>
      <c r="Q1899" s="1" t="s">
        <v>45</v>
      </c>
      <c r="R1899" s="1" t="s">
        <v>46</v>
      </c>
      <c r="S1899" s="1" t="s">
        <v>2621</v>
      </c>
      <c r="T1899" s="1">
        <v>3</v>
      </c>
      <c r="U1899" s="1" t="str">
        <f t="shared" si="261"/>
        <v>Keep</v>
      </c>
      <c r="V1899" s="1" t="str">
        <f t="shared" si="264"/>
        <v>Fix</v>
      </c>
      <c r="W1899" s="1" t="str">
        <f>IF(Raw_Data!K1899=0,"Missing","Valid")</f>
        <v>Valid</v>
      </c>
      <c r="X1899" s="3" t="str">
        <f t="shared" si="265"/>
        <v>OK</v>
      </c>
      <c r="Y1899" s="1" t="str">
        <f t="shared" si="266"/>
        <v>Ok</v>
      </c>
      <c r="Z1899" s="1" t="str">
        <f t="shared" si="267"/>
        <v>Ok</v>
      </c>
      <c r="AA1899" s="1">
        <f t="shared" si="262"/>
        <v>0</v>
      </c>
      <c r="AB1899" s="1" t="str">
        <f t="shared" si="268"/>
        <v>ok</v>
      </c>
      <c r="AC1899" s="1" t="str">
        <f t="shared" si="269"/>
        <v>Unknwon</v>
      </c>
    </row>
    <row r="1900" spans="1:29" x14ac:dyDescent="0.45">
      <c r="A1900" s="1" t="s">
        <v>2387</v>
      </c>
      <c r="B1900" s="2" cm="1">
        <f t="array" ref="B1900:D1900">DATEVALUE(VLOOKUP(A1900,Raw_Data!A1899:D3899,{2,3,4},0))</f>
        <v>45308</v>
      </c>
      <c r="C1900" s="2">
        <v>45307</v>
      </c>
      <c r="D1900" s="2">
        <v>45309</v>
      </c>
      <c r="E1900" s="1" t="s">
        <v>2532</v>
      </c>
      <c r="F1900" s="1" t="s">
        <v>2607</v>
      </c>
      <c r="G1900" s="1" t="s">
        <v>41</v>
      </c>
      <c r="H1900" s="1" t="s">
        <v>42</v>
      </c>
      <c r="I1900" s="1" t="s">
        <v>78</v>
      </c>
      <c r="J1900" s="1">
        <v>3</v>
      </c>
      <c r="K1900" s="1">
        <v>500</v>
      </c>
      <c r="L1900" s="1">
        <f t="shared" si="263"/>
        <v>1500</v>
      </c>
      <c r="M1900" s="1" t="s">
        <v>56</v>
      </c>
      <c r="N1900" s="1" t="s">
        <v>57</v>
      </c>
      <c r="O1900" s="1" t="s">
        <v>44</v>
      </c>
      <c r="P1900" s="1" t="s">
        <v>85</v>
      </c>
      <c r="Q1900" s="1" t="s">
        <v>45</v>
      </c>
      <c r="R1900" s="1" t="s">
        <v>46</v>
      </c>
      <c r="S1900" s="1" t="s">
        <v>47</v>
      </c>
      <c r="T1900" s="1">
        <v>2</v>
      </c>
      <c r="U1900" s="1" t="str">
        <f t="shared" si="261"/>
        <v>Keep</v>
      </c>
      <c r="V1900" s="1" t="str">
        <f t="shared" si="264"/>
        <v>Ok</v>
      </c>
      <c r="W1900" s="1" t="str">
        <f>IF(Raw_Data!K1900=0,"Missing","Valid")</f>
        <v>Valid</v>
      </c>
      <c r="X1900" s="3" t="str">
        <f t="shared" si="265"/>
        <v>Dispatch Error</v>
      </c>
      <c r="Y1900" s="1" t="str">
        <f t="shared" si="266"/>
        <v>Ok</v>
      </c>
      <c r="Z1900" s="1" t="str">
        <f t="shared" si="267"/>
        <v>Ok</v>
      </c>
      <c r="AA1900" s="1">
        <f t="shared" si="262"/>
        <v>1500</v>
      </c>
      <c r="AB1900" s="1" t="str">
        <f t="shared" si="268"/>
        <v>ok</v>
      </c>
      <c r="AC1900" s="1" t="str">
        <f t="shared" si="269"/>
        <v>Late Delivery</v>
      </c>
    </row>
    <row r="1901" spans="1:29" x14ac:dyDescent="0.45">
      <c r="A1901" s="1" t="s">
        <v>2388</v>
      </c>
      <c r="B1901" s="2" cm="1">
        <f t="array" ref="B1901:D1901">DATEVALUE(VLOOKUP(A1901,Raw_Data!A1900:D3900,{2,3,4},0))</f>
        <v>45639</v>
      </c>
      <c r="C1901" s="2">
        <v>45637</v>
      </c>
      <c r="D1901" s="2">
        <v>45643</v>
      </c>
      <c r="E1901" s="1" t="s">
        <v>2575</v>
      </c>
      <c r="F1901" s="1" t="s">
        <v>168</v>
      </c>
      <c r="G1901" s="1" t="s">
        <v>41</v>
      </c>
      <c r="H1901" s="1" t="s">
        <v>27</v>
      </c>
      <c r="I1901" s="1" t="s">
        <v>84</v>
      </c>
      <c r="J1901" s="1">
        <v>-1</v>
      </c>
      <c r="K1901" s="1">
        <v>1000</v>
      </c>
      <c r="L1901" s="1">
        <f t="shared" si="263"/>
        <v>-1000</v>
      </c>
      <c r="M1901" s="1" t="s">
        <v>29</v>
      </c>
      <c r="N1901" s="1" t="s">
        <v>30</v>
      </c>
      <c r="O1901" s="1" t="s">
        <v>79</v>
      </c>
      <c r="P1901" s="1" t="s">
        <v>58</v>
      </c>
      <c r="Q1901" s="1" t="s">
        <v>33</v>
      </c>
      <c r="R1901" s="1" t="s">
        <v>46</v>
      </c>
      <c r="S1901" s="1" t="s">
        <v>47</v>
      </c>
      <c r="T1901" s="1">
        <v>6</v>
      </c>
      <c r="U1901" s="1" t="str">
        <f t="shared" si="261"/>
        <v>Keep</v>
      </c>
      <c r="V1901" s="1" t="str">
        <f t="shared" si="264"/>
        <v>Fix</v>
      </c>
      <c r="W1901" s="1" t="str">
        <f>IF(Raw_Data!K1901=0,"Missing","Valid")</f>
        <v>Valid</v>
      </c>
      <c r="X1901" s="3" t="str">
        <f t="shared" si="265"/>
        <v>Dispatch Error</v>
      </c>
      <c r="Y1901" s="1" t="str">
        <f t="shared" si="266"/>
        <v>Ok</v>
      </c>
      <c r="Z1901" s="1" t="str">
        <f t="shared" si="267"/>
        <v>Ok</v>
      </c>
      <c r="AA1901" s="1">
        <f t="shared" si="262"/>
        <v>-1000</v>
      </c>
      <c r="AB1901" s="1" t="str">
        <f t="shared" si="268"/>
        <v>ok</v>
      </c>
      <c r="AC1901" s="1" t="str">
        <f t="shared" si="269"/>
        <v>Late Delivery</v>
      </c>
    </row>
    <row r="1902" spans="1:29" x14ac:dyDescent="0.45">
      <c r="A1902" s="1" t="s">
        <v>2389</v>
      </c>
      <c r="B1902" s="2" cm="1">
        <f t="array" ref="B1902:D1902">DATEVALUE(VLOOKUP(A1902,Raw_Data!A1901:D3901,{2,3,4},0))</f>
        <v>45548</v>
      </c>
      <c r="C1902" s="2">
        <v>45550</v>
      </c>
      <c r="D1902" s="2">
        <v>45557</v>
      </c>
      <c r="E1902" s="1" t="s">
        <v>2539</v>
      </c>
      <c r="F1902" s="1" t="s">
        <v>2606</v>
      </c>
      <c r="G1902" s="1" t="s">
        <v>26</v>
      </c>
      <c r="H1902" s="1" t="s">
        <v>27</v>
      </c>
      <c r="I1902" s="1" t="s">
        <v>55</v>
      </c>
      <c r="J1902" s="1">
        <v>2</v>
      </c>
      <c r="K1902" s="1">
        <v>500</v>
      </c>
      <c r="L1902" s="1">
        <f t="shared" si="263"/>
        <v>1000</v>
      </c>
      <c r="M1902" s="1" t="s">
        <v>63</v>
      </c>
      <c r="N1902" s="1" t="s">
        <v>93</v>
      </c>
      <c r="O1902" s="1" t="s">
        <v>44</v>
      </c>
      <c r="P1902" s="1" t="s">
        <v>85</v>
      </c>
      <c r="Q1902" s="1" t="s">
        <v>33</v>
      </c>
      <c r="R1902" s="1" t="s">
        <v>34</v>
      </c>
      <c r="S1902" s="1" t="s">
        <v>2620</v>
      </c>
      <c r="T1902" s="1">
        <v>7</v>
      </c>
      <c r="U1902" s="1" t="str">
        <f t="shared" si="261"/>
        <v>Keep</v>
      </c>
      <c r="V1902" s="1" t="str">
        <f t="shared" si="264"/>
        <v>Ok</v>
      </c>
      <c r="W1902" s="1" t="str">
        <f>IF(Raw_Data!K1902=0,"Missing","Valid")</f>
        <v>Valid</v>
      </c>
      <c r="X1902" s="3" t="str">
        <f t="shared" si="265"/>
        <v>OK</v>
      </c>
      <c r="Y1902" s="1" t="str">
        <f t="shared" si="266"/>
        <v>Ok</v>
      </c>
      <c r="Z1902" s="1" t="str">
        <f t="shared" si="267"/>
        <v>Ok</v>
      </c>
      <c r="AA1902" s="1">
        <f t="shared" si="262"/>
        <v>1000</v>
      </c>
      <c r="AB1902" s="1" t="str">
        <f t="shared" si="268"/>
        <v>ok</v>
      </c>
      <c r="AC1902" s="1" t="str">
        <f t="shared" si="269"/>
        <v>Not Returned</v>
      </c>
    </row>
    <row r="1903" spans="1:29" x14ac:dyDescent="0.45">
      <c r="A1903" s="1" t="s">
        <v>2390</v>
      </c>
      <c r="B1903" s="2" cm="1">
        <f t="array" ref="B1903:D1903">DATEVALUE(VLOOKUP(A1903,Raw_Data!A1902:D3902,{2,3,4},0))</f>
        <v>45505</v>
      </c>
      <c r="C1903" s="2">
        <v>45507</v>
      </c>
      <c r="D1903" s="2">
        <v>45509</v>
      </c>
      <c r="E1903" s="1" t="s">
        <v>2532</v>
      </c>
      <c r="F1903" s="1" t="s">
        <v>2608</v>
      </c>
      <c r="G1903" s="1" t="s">
        <v>41</v>
      </c>
      <c r="H1903" s="1" t="s">
        <v>27</v>
      </c>
      <c r="I1903" s="1" t="s">
        <v>55</v>
      </c>
      <c r="J1903" s="1">
        <v>1</v>
      </c>
      <c r="K1903" s="1">
        <v>100</v>
      </c>
      <c r="L1903" s="1">
        <f t="shared" si="263"/>
        <v>100</v>
      </c>
      <c r="M1903" s="1" t="s">
        <v>63</v>
      </c>
      <c r="N1903" s="1" t="s">
        <v>57</v>
      </c>
      <c r="O1903" s="1" t="s">
        <v>79</v>
      </c>
      <c r="P1903" s="1" t="s">
        <v>58</v>
      </c>
      <c r="Q1903" s="1" t="s">
        <v>33</v>
      </c>
      <c r="R1903" s="1" t="s">
        <v>34</v>
      </c>
      <c r="S1903" s="1" t="s">
        <v>2620</v>
      </c>
      <c r="T1903" s="1">
        <v>2</v>
      </c>
      <c r="U1903" s="1" t="str">
        <f t="shared" si="261"/>
        <v>Keep</v>
      </c>
      <c r="V1903" s="1" t="str">
        <f t="shared" si="264"/>
        <v>Ok</v>
      </c>
      <c r="W1903" s="1" t="str">
        <f>IF(Raw_Data!K1903=0,"Missing","Valid")</f>
        <v>Valid</v>
      </c>
      <c r="X1903" s="3" t="str">
        <f t="shared" si="265"/>
        <v>OK</v>
      </c>
      <c r="Y1903" s="1" t="str">
        <f t="shared" si="266"/>
        <v>Ok</v>
      </c>
      <c r="Z1903" s="1" t="str">
        <f t="shared" si="267"/>
        <v>Ok</v>
      </c>
      <c r="AA1903" s="1">
        <f t="shared" si="262"/>
        <v>100</v>
      </c>
      <c r="AB1903" s="1" t="str">
        <f t="shared" si="268"/>
        <v>ok</v>
      </c>
      <c r="AC1903" s="1" t="str">
        <f t="shared" si="269"/>
        <v>Not Returned</v>
      </c>
    </row>
    <row r="1904" spans="1:29" x14ac:dyDescent="0.45">
      <c r="A1904" s="1" t="s">
        <v>2391</v>
      </c>
      <c r="B1904" s="2" cm="1">
        <f t="array" ref="B1904:D1904">DATEVALUE(VLOOKUP(A1904,Raw_Data!A1903:D3903,{2,3,4},0))</f>
        <v>45522</v>
      </c>
      <c r="C1904" s="2">
        <v>45523</v>
      </c>
      <c r="D1904" s="2">
        <v>45529</v>
      </c>
      <c r="E1904" s="1" t="s">
        <v>2542</v>
      </c>
      <c r="F1904" s="1" t="s">
        <v>2607</v>
      </c>
      <c r="G1904" s="1" t="s">
        <v>41</v>
      </c>
      <c r="H1904" s="1" t="s">
        <v>42</v>
      </c>
      <c r="I1904" s="1" t="s">
        <v>122</v>
      </c>
      <c r="J1904" s="1">
        <v>2</v>
      </c>
      <c r="K1904" s="1">
        <v>100</v>
      </c>
      <c r="L1904" s="1">
        <f t="shared" si="263"/>
        <v>200</v>
      </c>
      <c r="M1904" s="1" t="s">
        <v>56</v>
      </c>
      <c r="N1904" s="1" t="s">
        <v>30</v>
      </c>
      <c r="O1904" s="1" t="s">
        <v>31</v>
      </c>
      <c r="P1904" s="1" t="s">
        <v>58</v>
      </c>
      <c r="Q1904" s="1" t="s">
        <v>45</v>
      </c>
      <c r="R1904" s="1" t="s">
        <v>34</v>
      </c>
      <c r="S1904" s="1" t="s">
        <v>2620</v>
      </c>
      <c r="T1904" s="1">
        <v>6</v>
      </c>
      <c r="U1904" s="1" t="str">
        <f t="shared" si="261"/>
        <v>Keep</v>
      </c>
      <c r="V1904" s="1" t="str">
        <f t="shared" si="264"/>
        <v>Ok</v>
      </c>
      <c r="W1904" s="1" t="str">
        <f>IF(Raw_Data!K1904=0,"Missing","Valid")</f>
        <v>Valid</v>
      </c>
      <c r="X1904" s="3" t="str">
        <f t="shared" si="265"/>
        <v>OK</v>
      </c>
      <c r="Y1904" s="1" t="str">
        <f t="shared" si="266"/>
        <v>Ok</v>
      </c>
      <c r="Z1904" s="1" t="str">
        <f t="shared" si="267"/>
        <v>Ok</v>
      </c>
      <c r="AA1904" s="1">
        <f t="shared" si="262"/>
        <v>200</v>
      </c>
      <c r="AB1904" s="1" t="str">
        <f t="shared" si="268"/>
        <v>ok</v>
      </c>
      <c r="AC1904" s="1" t="str">
        <f t="shared" si="269"/>
        <v>Not Returned</v>
      </c>
    </row>
    <row r="1905" spans="1:29" x14ac:dyDescent="0.45">
      <c r="A1905" s="1" t="s">
        <v>2392</v>
      </c>
      <c r="B1905" s="2" cm="1">
        <f t="array" ref="B1905:D1905">DATEVALUE(VLOOKUP(A1905,Raw_Data!A1904:D3904,{2,3,4},0))</f>
        <v>45419</v>
      </c>
      <c r="C1905" s="2">
        <v>45420</v>
      </c>
      <c r="D1905" s="2">
        <v>45426</v>
      </c>
      <c r="E1905" s="1" t="s">
        <v>2533</v>
      </c>
      <c r="F1905" s="1" t="s">
        <v>2608</v>
      </c>
      <c r="G1905" s="1" t="s">
        <v>41</v>
      </c>
      <c r="H1905" s="1" t="s">
        <v>42</v>
      </c>
      <c r="I1905" s="1" t="s">
        <v>122</v>
      </c>
      <c r="J1905" s="1">
        <v>3</v>
      </c>
      <c r="K1905" s="1">
        <v>0</v>
      </c>
      <c r="L1905" s="1">
        <f t="shared" si="263"/>
        <v>0</v>
      </c>
      <c r="M1905" s="1" t="s">
        <v>56</v>
      </c>
      <c r="N1905" s="1" t="s">
        <v>30</v>
      </c>
      <c r="O1905" s="1" t="s">
        <v>79</v>
      </c>
      <c r="P1905" s="1" t="s">
        <v>58</v>
      </c>
      <c r="Q1905" s="1" t="s">
        <v>33</v>
      </c>
      <c r="R1905" s="1" t="s">
        <v>46</v>
      </c>
      <c r="S1905" s="1" t="s">
        <v>254</v>
      </c>
      <c r="T1905" s="1">
        <v>6</v>
      </c>
      <c r="U1905" s="1" t="str">
        <f t="shared" si="261"/>
        <v>Keep</v>
      </c>
      <c r="V1905" s="1" t="str">
        <f t="shared" si="264"/>
        <v>Ok</v>
      </c>
      <c r="W1905" s="1" t="str">
        <f>IF(Raw_Data!K1905=0,"Missing","Valid")</f>
        <v>Missing</v>
      </c>
      <c r="X1905" s="3" t="str">
        <f t="shared" si="265"/>
        <v>OK</v>
      </c>
      <c r="Y1905" s="1" t="str">
        <f t="shared" si="266"/>
        <v>Fix</v>
      </c>
      <c r="Z1905" s="1" t="str">
        <f t="shared" si="267"/>
        <v>Ok</v>
      </c>
      <c r="AA1905" s="1">
        <f t="shared" si="262"/>
        <v>0</v>
      </c>
      <c r="AB1905" s="1" t="str">
        <f t="shared" si="268"/>
        <v>ok</v>
      </c>
      <c r="AC1905" s="1" t="str">
        <f t="shared" si="269"/>
        <v>Damaged</v>
      </c>
    </row>
    <row r="1906" spans="1:29" x14ac:dyDescent="0.45">
      <c r="A1906" s="1" t="s">
        <v>2393</v>
      </c>
      <c r="B1906" s="2" cm="1">
        <f t="array" ref="B1906:D1906">DATEVALUE(VLOOKUP(A1906,Raw_Data!A1905:D3905,{2,3,4},0))</f>
        <v>45407</v>
      </c>
      <c r="C1906" s="2">
        <v>45408</v>
      </c>
      <c r="D1906" s="2">
        <v>45407</v>
      </c>
      <c r="E1906" s="1" t="s">
        <v>2596</v>
      </c>
      <c r="F1906" s="1" t="s">
        <v>147</v>
      </c>
      <c r="G1906" s="1" t="s">
        <v>147</v>
      </c>
      <c r="H1906" s="1" t="s">
        <v>27</v>
      </c>
      <c r="I1906" s="1" t="s">
        <v>28</v>
      </c>
      <c r="J1906" s="1">
        <v>2</v>
      </c>
      <c r="K1906" s="1">
        <v>500</v>
      </c>
      <c r="L1906" s="1">
        <f t="shared" si="263"/>
        <v>1000</v>
      </c>
      <c r="M1906" s="1" t="s">
        <v>56</v>
      </c>
      <c r="N1906" s="1" t="s">
        <v>93</v>
      </c>
      <c r="O1906" s="1" t="s">
        <v>31</v>
      </c>
      <c r="P1906" s="1" t="s">
        <v>32</v>
      </c>
      <c r="Q1906" s="1" t="s">
        <v>45</v>
      </c>
      <c r="R1906" s="1" t="s">
        <v>34</v>
      </c>
      <c r="S1906" s="1" t="s">
        <v>2620</v>
      </c>
      <c r="T1906" s="1">
        <v>-1</v>
      </c>
      <c r="U1906" s="1" t="str">
        <f t="shared" si="261"/>
        <v>Keep</v>
      </c>
      <c r="V1906" s="1" t="str">
        <f t="shared" si="264"/>
        <v>Ok</v>
      </c>
      <c r="W1906" s="1" t="str">
        <f>IF(Raw_Data!K1906=0,"Missing","Valid")</f>
        <v>Valid</v>
      </c>
      <c r="X1906" s="3" t="str">
        <f t="shared" si="265"/>
        <v>Delivery Before Dispatch</v>
      </c>
      <c r="Y1906" s="1" t="str">
        <f t="shared" si="266"/>
        <v>Ok</v>
      </c>
      <c r="Z1906" s="1" t="str">
        <f t="shared" si="267"/>
        <v>Ok</v>
      </c>
      <c r="AA1906" s="1">
        <f t="shared" si="262"/>
        <v>1000</v>
      </c>
      <c r="AB1906" s="1" t="str">
        <f t="shared" si="268"/>
        <v>ok</v>
      </c>
      <c r="AC1906" s="1" t="str">
        <f t="shared" si="269"/>
        <v>Not Returned</v>
      </c>
    </row>
    <row r="1907" spans="1:29" x14ac:dyDescent="0.45">
      <c r="A1907" s="1" t="s">
        <v>2394</v>
      </c>
      <c r="B1907" s="2" cm="1">
        <f t="array" ref="B1907:D1907">DATEVALUE(VLOOKUP(A1907,Raw_Data!A1906:D3906,{2,3,4},0))</f>
        <v>45530</v>
      </c>
      <c r="C1907" s="2">
        <v>45532</v>
      </c>
      <c r="D1907" s="2">
        <v>45539</v>
      </c>
      <c r="E1907" s="1" t="s">
        <v>2527</v>
      </c>
      <c r="F1907" s="1" t="s">
        <v>69</v>
      </c>
      <c r="G1907" s="1" t="s">
        <v>70</v>
      </c>
      <c r="H1907" s="1" t="s">
        <v>42</v>
      </c>
      <c r="I1907" s="1" t="s">
        <v>43</v>
      </c>
      <c r="J1907" s="1">
        <v>3</v>
      </c>
      <c r="K1907" s="1">
        <v>1000</v>
      </c>
      <c r="L1907" s="1">
        <f t="shared" si="263"/>
        <v>3000</v>
      </c>
      <c r="M1907" s="1" t="s">
        <v>63</v>
      </c>
      <c r="N1907" s="1" t="s">
        <v>30</v>
      </c>
      <c r="O1907" s="1" t="s">
        <v>64</v>
      </c>
      <c r="P1907" s="1" t="s">
        <v>85</v>
      </c>
      <c r="Q1907" s="1" t="s">
        <v>45</v>
      </c>
      <c r="R1907" s="1" t="s">
        <v>46</v>
      </c>
      <c r="S1907" s="1" t="s">
        <v>2621</v>
      </c>
      <c r="T1907" s="1">
        <v>7</v>
      </c>
      <c r="U1907" s="1" t="str">
        <f t="shared" si="261"/>
        <v>Keep</v>
      </c>
      <c r="V1907" s="1" t="str">
        <f t="shared" si="264"/>
        <v>Ok</v>
      </c>
      <c r="W1907" s="1" t="str">
        <f>IF(Raw_Data!K1907=0,"Missing","Valid")</f>
        <v>Valid</v>
      </c>
      <c r="X1907" s="3" t="str">
        <f t="shared" si="265"/>
        <v>OK</v>
      </c>
      <c r="Y1907" s="1" t="str">
        <f t="shared" si="266"/>
        <v>Ok</v>
      </c>
      <c r="Z1907" s="1" t="str">
        <f t="shared" si="267"/>
        <v>Ok</v>
      </c>
      <c r="AA1907" s="1">
        <f t="shared" si="262"/>
        <v>3000</v>
      </c>
      <c r="AB1907" s="1" t="str">
        <f t="shared" si="268"/>
        <v>ok</v>
      </c>
      <c r="AC1907" s="1" t="str">
        <f t="shared" si="269"/>
        <v>Unknwon</v>
      </c>
    </row>
    <row r="1908" spans="1:29" x14ac:dyDescent="0.45">
      <c r="A1908" s="1" t="s">
        <v>2395</v>
      </c>
      <c r="B1908" s="2" cm="1">
        <f t="array" ref="B1908:D1908">DATEVALUE(VLOOKUP(A1908,Raw_Data!A1907:D3907,{2,3,4},0))</f>
        <v>45416</v>
      </c>
      <c r="C1908" s="2">
        <v>45418</v>
      </c>
      <c r="D1908" s="2">
        <v>45424</v>
      </c>
      <c r="E1908" s="1" t="s">
        <v>2530</v>
      </c>
      <c r="F1908" s="1" t="s">
        <v>53</v>
      </c>
      <c r="G1908" s="1" t="s">
        <v>54</v>
      </c>
      <c r="H1908" s="1" t="s">
        <v>27</v>
      </c>
      <c r="I1908" s="1" t="s">
        <v>28</v>
      </c>
      <c r="J1908" s="1">
        <v>-1</v>
      </c>
      <c r="K1908" s="1">
        <v>500</v>
      </c>
      <c r="L1908" s="1">
        <f t="shared" si="263"/>
        <v>-500</v>
      </c>
      <c r="M1908" s="1" t="s">
        <v>2619</v>
      </c>
      <c r="N1908" s="1" t="s">
        <v>30</v>
      </c>
      <c r="O1908" s="1" t="s">
        <v>79</v>
      </c>
      <c r="P1908" s="1" t="s">
        <v>85</v>
      </c>
      <c r="Q1908" s="1" t="s">
        <v>33</v>
      </c>
      <c r="R1908" s="1" t="s">
        <v>34</v>
      </c>
      <c r="S1908" s="1" t="s">
        <v>2620</v>
      </c>
      <c r="T1908" s="1">
        <v>6</v>
      </c>
      <c r="U1908" s="1" t="str">
        <f t="shared" si="261"/>
        <v>Keep</v>
      </c>
      <c r="V1908" s="1" t="str">
        <f t="shared" si="264"/>
        <v>Fix</v>
      </c>
      <c r="W1908" s="1" t="str">
        <f>IF(Raw_Data!K1908=0,"Missing","Valid")</f>
        <v>Valid</v>
      </c>
      <c r="X1908" s="3" t="str">
        <f t="shared" si="265"/>
        <v>OK</v>
      </c>
      <c r="Y1908" s="1" t="str">
        <f t="shared" si="266"/>
        <v>Ok</v>
      </c>
      <c r="Z1908" s="1" t="str">
        <f t="shared" si="267"/>
        <v>Ok</v>
      </c>
      <c r="AA1908" s="1">
        <f t="shared" si="262"/>
        <v>-500</v>
      </c>
      <c r="AB1908" s="1" t="str">
        <f t="shared" si="268"/>
        <v>ok</v>
      </c>
      <c r="AC1908" s="1" t="str">
        <f t="shared" si="269"/>
        <v>Not Returned</v>
      </c>
    </row>
    <row r="1909" spans="1:29" x14ac:dyDescent="0.45">
      <c r="A1909" s="1" t="s">
        <v>2396</v>
      </c>
      <c r="B1909" s="2" cm="1">
        <f t="array" ref="B1909:D1909">DATEVALUE(VLOOKUP(A1909,Raw_Data!A1908:D3908,{2,3,4},0))</f>
        <v>45618</v>
      </c>
      <c r="C1909" s="2">
        <v>45618</v>
      </c>
      <c r="D1909" s="2">
        <v>45617</v>
      </c>
      <c r="E1909" s="1" t="s">
        <v>2526</v>
      </c>
      <c r="F1909" s="1" t="s">
        <v>2606</v>
      </c>
      <c r="G1909" s="1" t="s">
        <v>26</v>
      </c>
      <c r="H1909" s="1" t="s">
        <v>42</v>
      </c>
      <c r="I1909" s="1" t="s">
        <v>122</v>
      </c>
      <c r="J1909" s="1">
        <v>1</v>
      </c>
      <c r="K1909" s="1">
        <v>500</v>
      </c>
      <c r="L1909" s="1">
        <f t="shared" si="263"/>
        <v>500</v>
      </c>
      <c r="M1909" s="1" t="s">
        <v>63</v>
      </c>
      <c r="N1909" s="1" t="s">
        <v>57</v>
      </c>
      <c r="O1909" s="1" t="s">
        <v>79</v>
      </c>
      <c r="P1909" s="1" t="s">
        <v>58</v>
      </c>
      <c r="Q1909" s="1" t="s">
        <v>45</v>
      </c>
      <c r="R1909" s="1" t="s">
        <v>34</v>
      </c>
      <c r="S1909" s="1" t="s">
        <v>2620</v>
      </c>
      <c r="T1909" s="1">
        <v>-1</v>
      </c>
      <c r="U1909" s="1" t="str">
        <f t="shared" si="261"/>
        <v>Keep</v>
      </c>
      <c r="V1909" s="1" t="str">
        <f t="shared" si="264"/>
        <v>Ok</v>
      </c>
      <c r="W1909" s="1" t="str">
        <f>IF(Raw_Data!K1909=0,"Missing","Valid")</f>
        <v>Valid</v>
      </c>
      <c r="X1909" s="3" t="str">
        <f t="shared" si="265"/>
        <v>Delivery Before Order</v>
      </c>
      <c r="Y1909" s="1" t="str">
        <f t="shared" si="266"/>
        <v>Ok</v>
      </c>
      <c r="Z1909" s="1" t="str">
        <f t="shared" si="267"/>
        <v>Ok</v>
      </c>
      <c r="AA1909" s="1">
        <f t="shared" si="262"/>
        <v>500</v>
      </c>
      <c r="AB1909" s="1" t="str">
        <f t="shared" si="268"/>
        <v>ok</v>
      </c>
      <c r="AC1909" s="1" t="str">
        <f t="shared" si="269"/>
        <v>Not Returned</v>
      </c>
    </row>
    <row r="1910" spans="1:29" x14ac:dyDescent="0.45">
      <c r="A1910" s="1" t="s">
        <v>2397</v>
      </c>
      <c r="B1910" s="2" cm="1">
        <f t="array" ref="B1910:D1910">DATEVALUE(VLOOKUP(A1910,Raw_Data!A1909:D3909,{2,3,4},0))</f>
        <v>45625</v>
      </c>
      <c r="C1910" s="2">
        <v>45628</v>
      </c>
      <c r="D1910" s="2">
        <v>45628</v>
      </c>
      <c r="E1910" s="1" t="s">
        <v>2605</v>
      </c>
      <c r="F1910" s="1" t="s">
        <v>2608</v>
      </c>
      <c r="G1910" s="1" t="s">
        <v>41</v>
      </c>
      <c r="H1910" s="1" t="s">
        <v>42</v>
      </c>
      <c r="I1910" s="1" t="s">
        <v>43</v>
      </c>
      <c r="J1910" s="1">
        <v>2</v>
      </c>
      <c r="K1910" s="1">
        <v>1000</v>
      </c>
      <c r="L1910" s="1">
        <f t="shared" si="263"/>
        <v>2000</v>
      </c>
      <c r="M1910" s="1" t="s">
        <v>56</v>
      </c>
      <c r="N1910" s="1" t="s">
        <v>30</v>
      </c>
      <c r="O1910" s="1" t="s">
        <v>79</v>
      </c>
      <c r="P1910" s="1" t="s">
        <v>58</v>
      </c>
      <c r="Q1910" s="1" t="s">
        <v>33</v>
      </c>
      <c r="R1910" s="1" t="s">
        <v>34</v>
      </c>
      <c r="S1910" s="1" t="s">
        <v>2620</v>
      </c>
      <c r="T1910" s="1">
        <v>0</v>
      </c>
      <c r="U1910" s="1" t="str">
        <f t="shared" si="261"/>
        <v>Keep</v>
      </c>
      <c r="V1910" s="1" t="str">
        <f t="shared" si="264"/>
        <v>Ok</v>
      </c>
      <c r="W1910" s="1" t="str">
        <f>IF(Raw_Data!K1910=0,"Missing","Valid")</f>
        <v>Valid</v>
      </c>
      <c r="X1910" s="3" t="str">
        <f t="shared" si="265"/>
        <v>OK</v>
      </c>
      <c r="Y1910" s="1" t="str">
        <f t="shared" si="266"/>
        <v>Ok</v>
      </c>
      <c r="Z1910" s="1" t="str">
        <f t="shared" si="267"/>
        <v>Ok</v>
      </c>
      <c r="AA1910" s="1">
        <f t="shared" si="262"/>
        <v>2000</v>
      </c>
      <c r="AB1910" s="1" t="str">
        <f t="shared" si="268"/>
        <v>ok</v>
      </c>
      <c r="AC1910" s="1" t="str">
        <f t="shared" si="269"/>
        <v>Not Returned</v>
      </c>
    </row>
    <row r="1911" spans="1:29" x14ac:dyDescent="0.45">
      <c r="A1911" s="1" t="s">
        <v>2398</v>
      </c>
      <c r="B1911" s="2" cm="1">
        <f t="array" ref="B1911:D1911">DATEVALUE(VLOOKUP(A1911,Raw_Data!A1910:D3910,{2,3,4},0))</f>
        <v>45644</v>
      </c>
      <c r="C1911" s="2">
        <v>45646</v>
      </c>
      <c r="D1911" s="2">
        <v>45645</v>
      </c>
      <c r="E1911" s="1" t="s">
        <v>2555</v>
      </c>
      <c r="F1911" s="1" t="s">
        <v>2607</v>
      </c>
      <c r="G1911" s="1" t="s">
        <v>41</v>
      </c>
      <c r="H1911" s="1" t="s">
        <v>128</v>
      </c>
      <c r="I1911" s="1" t="s">
        <v>169</v>
      </c>
      <c r="J1911" s="1">
        <v>1</v>
      </c>
      <c r="K1911" s="1">
        <v>1000</v>
      </c>
      <c r="L1911" s="1">
        <f t="shared" si="263"/>
        <v>1000</v>
      </c>
      <c r="M1911" s="1" t="s">
        <v>56</v>
      </c>
      <c r="N1911" s="1" t="s">
        <v>57</v>
      </c>
      <c r="O1911" s="1" t="s">
        <v>64</v>
      </c>
      <c r="P1911" s="1" t="s">
        <v>85</v>
      </c>
      <c r="Q1911" s="1" t="s">
        <v>45</v>
      </c>
      <c r="R1911" s="1" t="s">
        <v>34</v>
      </c>
      <c r="S1911" s="1" t="s">
        <v>2620</v>
      </c>
      <c r="T1911" s="1">
        <v>-1</v>
      </c>
      <c r="U1911" s="1" t="str">
        <f t="shared" si="261"/>
        <v>Keep</v>
      </c>
      <c r="V1911" s="1" t="str">
        <f t="shared" si="264"/>
        <v>Ok</v>
      </c>
      <c r="W1911" s="1" t="str">
        <f>IF(Raw_Data!K1911=0,"Missing","Valid")</f>
        <v>Valid</v>
      </c>
      <c r="X1911" s="3" t="str">
        <f t="shared" si="265"/>
        <v>Delivery Before Dispatch</v>
      </c>
      <c r="Y1911" s="1" t="str">
        <f t="shared" si="266"/>
        <v>Ok</v>
      </c>
      <c r="Z1911" s="1" t="str">
        <f t="shared" si="267"/>
        <v>Ok</v>
      </c>
      <c r="AA1911" s="1">
        <f t="shared" si="262"/>
        <v>1000</v>
      </c>
      <c r="AB1911" s="1" t="str">
        <f t="shared" si="268"/>
        <v>ok</v>
      </c>
      <c r="AC1911" s="1" t="str">
        <f t="shared" si="269"/>
        <v>Not Returned</v>
      </c>
    </row>
    <row r="1912" spans="1:29" x14ac:dyDescent="0.45">
      <c r="A1912" s="1" t="s">
        <v>2399</v>
      </c>
      <c r="B1912" s="2" cm="1">
        <f t="array" ref="B1912:D1912">DATEVALUE(VLOOKUP(A1912,Raw_Data!A1911:D3911,{2,3,4},0))</f>
        <v>45465</v>
      </c>
      <c r="C1912" s="2">
        <v>45468</v>
      </c>
      <c r="D1912" s="2">
        <v>45469</v>
      </c>
      <c r="E1912" s="1" t="s">
        <v>2580</v>
      </c>
      <c r="F1912" s="1" t="s">
        <v>2608</v>
      </c>
      <c r="G1912" s="1" t="s">
        <v>41</v>
      </c>
      <c r="H1912" s="1" t="s">
        <v>42</v>
      </c>
      <c r="I1912" s="1" t="s">
        <v>78</v>
      </c>
      <c r="J1912" s="1">
        <v>2</v>
      </c>
      <c r="K1912" s="1">
        <v>1000</v>
      </c>
      <c r="L1912" s="1">
        <f t="shared" si="263"/>
        <v>2000</v>
      </c>
      <c r="M1912" s="1" t="s">
        <v>2619</v>
      </c>
      <c r="N1912" s="1" t="s">
        <v>57</v>
      </c>
      <c r="O1912" s="1" t="s">
        <v>44</v>
      </c>
      <c r="P1912" s="1" t="s">
        <v>58</v>
      </c>
      <c r="Q1912" s="1" t="s">
        <v>33</v>
      </c>
      <c r="R1912" s="1" t="s">
        <v>34</v>
      </c>
      <c r="S1912" s="1" t="s">
        <v>2620</v>
      </c>
      <c r="T1912" s="1">
        <v>1</v>
      </c>
      <c r="U1912" s="1" t="str">
        <f t="shared" si="261"/>
        <v>Keep</v>
      </c>
      <c r="V1912" s="1" t="str">
        <f t="shared" si="264"/>
        <v>Ok</v>
      </c>
      <c r="W1912" s="1" t="str">
        <f>IF(Raw_Data!K1912=0,"Missing","Valid")</f>
        <v>Valid</v>
      </c>
      <c r="X1912" s="3" t="str">
        <f t="shared" si="265"/>
        <v>OK</v>
      </c>
      <c r="Y1912" s="1" t="str">
        <f t="shared" si="266"/>
        <v>Ok</v>
      </c>
      <c r="Z1912" s="1" t="str">
        <f t="shared" si="267"/>
        <v>Ok</v>
      </c>
      <c r="AA1912" s="1">
        <f t="shared" si="262"/>
        <v>2000</v>
      </c>
      <c r="AB1912" s="1" t="str">
        <f t="shared" si="268"/>
        <v>ok</v>
      </c>
      <c r="AC1912" s="1" t="str">
        <f t="shared" si="269"/>
        <v>Not Returned</v>
      </c>
    </row>
    <row r="1913" spans="1:29" x14ac:dyDescent="0.45">
      <c r="A1913" s="1" t="s">
        <v>2400</v>
      </c>
      <c r="B1913" s="2" cm="1">
        <f t="array" ref="B1913:D1913">DATEVALUE(VLOOKUP(A1913,Raw_Data!A1912:D3912,{2,3,4},0))</f>
        <v>45636</v>
      </c>
      <c r="C1913" s="2">
        <v>45636</v>
      </c>
      <c r="D1913" s="2">
        <v>45640</v>
      </c>
      <c r="E1913" s="1" t="s">
        <v>2538</v>
      </c>
      <c r="F1913" s="1" t="s">
        <v>2608</v>
      </c>
      <c r="G1913" s="1" t="s">
        <v>41</v>
      </c>
      <c r="H1913" s="1" t="s">
        <v>71</v>
      </c>
      <c r="I1913" s="1" t="s">
        <v>72</v>
      </c>
      <c r="J1913" s="1">
        <v>3</v>
      </c>
      <c r="K1913" s="1">
        <v>2000</v>
      </c>
      <c r="L1913" s="1">
        <f t="shared" si="263"/>
        <v>6000</v>
      </c>
      <c r="M1913" s="1" t="s">
        <v>56</v>
      </c>
      <c r="N1913" s="1" t="s">
        <v>57</v>
      </c>
      <c r="O1913" s="1" t="s">
        <v>64</v>
      </c>
      <c r="P1913" s="1" t="s">
        <v>32</v>
      </c>
      <c r="Q1913" s="1" t="s">
        <v>33</v>
      </c>
      <c r="R1913" s="1" t="s">
        <v>34</v>
      </c>
      <c r="S1913" s="1" t="s">
        <v>2620</v>
      </c>
      <c r="T1913" s="1">
        <v>4</v>
      </c>
      <c r="U1913" s="1" t="str">
        <f t="shared" si="261"/>
        <v>Keep</v>
      </c>
      <c r="V1913" s="1" t="str">
        <f t="shared" si="264"/>
        <v>Ok</v>
      </c>
      <c r="W1913" s="1" t="str">
        <f>IF(Raw_Data!K1913=0,"Missing","Valid")</f>
        <v>Valid</v>
      </c>
      <c r="X1913" s="3" t="str">
        <f t="shared" si="265"/>
        <v>OK</v>
      </c>
      <c r="Y1913" s="1" t="str">
        <f t="shared" si="266"/>
        <v>Ok</v>
      </c>
      <c r="Z1913" s="1" t="str">
        <f t="shared" si="267"/>
        <v>Ok</v>
      </c>
      <c r="AA1913" s="1">
        <f t="shared" si="262"/>
        <v>6000</v>
      </c>
      <c r="AB1913" s="1" t="str">
        <f t="shared" si="268"/>
        <v>ok</v>
      </c>
      <c r="AC1913" s="1" t="str">
        <f t="shared" si="269"/>
        <v>Not Returned</v>
      </c>
    </row>
    <row r="1914" spans="1:29" x14ac:dyDescent="0.45">
      <c r="A1914" s="1" t="s">
        <v>2524</v>
      </c>
      <c r="B1914" s="2" cm="1">
        <f t="array" ref="B1914:D1914">DATEVALUE(VLOOKUP(A1914,Raw_Data!A1913:D3913,{2,3,4},0))</f>
        <v>45539</v>
      </c>
      <c r="C1914" s="2">
        <v>45542</v>
      </c>
      <c r="D1914" s="2">
        <v>45549</v>
      </c>
      <c r="E1914" s="1" t="s">
        <v>2568</v>
      </c>
      <c r="F1914" s="1" t="s">
        <v>147</v>
      </c>
      <c r="G1914" s="1" t="s">
        <v>147</v>
      </c>
      <c r="H1914" s="1" t="s">
        <v>27</v>
      </c>
      <c r="I1914" s="1" t="s">
        <v>84</v>
      </c>
      <c r="J1914" s="1">
        <v>2</v>
      </c>
      <c r="K1914" s="1">
        <v>2000</v>
      </c>
      <c r="L1914" s="1">
        <f t="shared" si="263"/>
        <v>4000</v>
      </c>
      <c r="M1914" s="1" t="s">
        <v>2619</v>
      </c>
      <c r="N1914" s="1" t="s">
        <v>30</v>
      </c>
      <c r="O1914" s="1" t="s">
        <v>31</v>
      </c>
      <c r="P1914" s="1" t="s">
        <v>58</v>
      </c>
      <c r="Q1914" s="1" t="s">
        <v>33</v>
      </c>
      <c r="R1914" s="1" t="s">
        <v>2620</v>
      </c>
      <c r="S1914" s="1" t="s">
        <v>2620</v>
      </c>
      <c r="T1914" s="1">
        <v>7</v>
      </c>
      <c r="U1914" s="1" t="str">
        <f t="shared" si="261"/>
        <v>Keep</v>
      </c>
      <c r="V1914" s="1" t="str">
        <f t="shared" si="264"/>
        <v>Ok</v>
      </c>
      <c r="W1914" s="1" t="str">
        <f>IF(Raw_Data!K1914=0,"Missing","Valid")</f>
        <v>Valid</v>
      </c>
      <c r="X1914" s="3" t="str">
        <f t="shared" si="265"/>
        <v>OK</v>
      </c>
      <c r="Y1914" s="1" t="str">
        <f t="shared" si="266"/>
        <v>Ok</v>
      </c>
      <c r="Z1914" s="1" t="str">
        <f t="shared" si="267"/>
        <v>Ok</v>
      </c>
      <c r="AA1914" s="1">
        <f t="shared" si="262"/>
        <v>4000</v>
      </c>
      <c r="AB1914" s="1" t="str">
        <f t="shared" si="268"/>
        <v>ok</v>
      </c>
      <c r="AC1914" s="1" t="str">
        <f t="shared" si="269"/>
        <v>Not Returned</v>
      </c>
    </row>
    <row r="1915" spans="1:29" x14ac:dyDescent="0.45">
      <c r="A1915" s="1" t="s">
        <v>2401</v>
      </c>
      <c r="B1915" s="2" cm="1">
        <f t="array" ref="B1915:D1915">DATEVALUE(VLOOKUP(A1915,Raw_Data!A1914:D3914,{2,3,4},0))</f>
        <v>45435</v>
      </c>
      <c r="C1915" s="2">
        <v>45433</v>
      </c>
      <c r="D1915" s="2">
        <v>45433</v>
      </c>
      <c r="E1915" s="1" t="s">
        <v>2576</v>
      </c>
      <c r="F1915" s="1" t="s">
        <v>53</v>
      </c>
      <c r="G1915" s="1" t="s">
        <v>54</v>
      </c>
      <c r="H1915" s="1" t="s">
        <v>42</v>
      </c>
      <c r="I1915" s="1" t="s">
        <v>78</v>
      </c>
      <c r="J1915" s="1">
        <v>-1</v>
      </c>
      <c r="K1915" s="1">
        <v>1000</v>
      </c>
      <c r="L1915" s="1">
        <f t="shared" si="263"/>
        <v>-1000</v>
      </c>
      <c r="M1915" s="1" t="s">
        <v>56</v>
      </c>
      <c r="N1915" s="1" t="s">
        <v>57</v>
      </c>
      <c r="O1915" s="1" t="s">
        <v>79</v>
      </c>
      <c r="P1915" s="1" t="s">
        <v>85</v>
      </c>
      <c r="Q1915" s="1" t="s">
        <v>33</v>
      </c>
      <c r="R1915" s="1" t="s">
        <v>34</v>
      </c>
      <c r="S1915" s="1" t="s">
        <v>2620</v>
      </c>
      <c r="T1915" s="1">
        <v>0</v>
      </c>
      <c r="U1915" s="1" t="str">
        <f t="shared" si="261"/>
        <v>Keep</v>
      </c>
      <c r="V1915" s="1" t="str">
        <f t="shared" si="264"/>
        <v>Fix</v>
      </c>
      <c r="W1915" s="1" t="str">
        <f>IF(Raw_Data!K1915=0,"Missing","Valid")</f>
        <v>Valid</v>
      </c>
      <c r="X1915" s="3" t="str">
        <f t="shared" si="265"/>
        <v>Dispatch Error</v>
      </c>
      <c r="Y1915" s="1" t="str">
        <f t="shared" si="266"/>
        <v>Ok</v>
      </c>
      <c r="Z1915" s="1" t="str">
        <f t="shared" si="267"/>
        <v>Ok</v>
      </c>
      <c r="AA1915" s="1">
        <f t="shared" si="262"/>
        <v>-1000</v>
      </c>
      <c r="AB1915" s="1" t="str">
        <f t="shared" si="268"/>
        <v>ok</v>
      </c>
      <c r="AC1915" s="1" t="str">
        <f t="shared" si="269"/>
        <v>Not Returned</v>
      </c>
    </row>
    <row r="1916" spans="1:29" x14ac:dyDescent="0.45">
      <c r="A1916" s="1" t="s">
        <v>2402</v>
      </c>
      <c r="B1916" s="2" cm="1">
        <f t="array" ref="B1916:D1916">DATEVALUE(VLOOKUP(A1916,Raw_Data!A1915:D3915,{2,3,4},0))</f>
        <v>45586</v>
      </c>
      <c r="C1916" s="2">
        <v>45588</v>
      </c>
      <c r="D1916" s="2">
        <v>45591</v>
      </c>
      <c r="E1916" s="1" t="s">
        <v>2602</v>
      </c>
      <c r="F1916" s="1" t="s">
        <v>53</v>
      </c>
      <c r="G1916" s="1" t="s">
        <v>54</v>
      </c>
      <c r="H1916" s="1" t="s">
        <v>42</v>
      </c>
      <c r="I1916" s="1" t="s">
        <v>122</v>
      </c>
      <c r="J1916" s="1">
        <v>0</v>
      </c>
      <c r="K1916" s="1">
        <v>2000</v>
      </c>
      <c r="L1916" s="1">
        <f t="shared" si="263"/>
        <v>0</v>
      </c>
      <c r="M1916" s="1" t="s">
        <v>2619</v>
      </c>
      <c r="N1916" s="1" t="s">
        <v>30</v>
      </c>
      <c r="O1916" s="1" t="s">
        <v>79</v>
      </c>
      <c r="P1916" s="1" t="s">
        <v>85</v>
      </c>
      <c r="Q1916" s="1" t="s">
        <v>33</v>
      </c>
      <c r="R1916" s="1" t="s">
        <v>46</v>
      </c>
      <c r="S1916" s="1" t="s">
        <v>245</v>
      </c>
      <c r="T1916" s="1">
        <v>3</v>
      </c>
      <c r="U1916" s="1" t="str">
        <f t="shared" si="261"/>
        <v>Keep</v>
      </c>
      <c r="V1916" s="1" t="str">
        <f t="shared" si="264"/>
        <v>Fix</v>
      </c>
      <c r="W1916" s="1" t="str">
        <f>IF(Raw_Data!K1916=0,"Missing","Valid")</f>
        <v>Valid</v>
      </c>
      <c r="X1916" s="3" t="str">
        <f t="shared" si="265"/>
        <v>OK</v>
      </c>
      <c r="Y1916" s="1" t="str">
        <f t="shared" si="266"/>
        <v>Ok</v>
      </c>
      <c r="Z1916" s="1" t="str">
        <f t="shared" si="267"/>
        <v>Ok</v>
      </c>
      <c r="AA1916" s="1">
        <f t="shared" si="262"/>
        <v>0</v>
      </c>
      <c r="AB1916" s="1" t="str">
        <f t="shared" si="268"/>
        <v>ok</v>
      </c>
      <c r="AC1916" s="1" t="str">
        <f t="shared" si="269"/>
        <v>Wrong Item</v>
      </c>
    </row>
    <row r="1917" spans="1:29" x14ac:dyDescent="0.45">
      <c r="A1917" s="1" t="s">
        <v>2403</v>
      </c>
      <c r="B1917" s="2" cm="1">
        <f t="array" ref="B1917:D1917">DATEVALUE(VLOOKUP(A1917,Raw_Data!A1916:D3916,{2,3,4},0))</f>
        <v>45301</v>
      </c>
      <c r="C1917" s="2">
        <v>45301</v>
      </c>
      <c r="D1917" s="2">
        <v>45302</v>
      </c>
      <c r="E1917" s="1" t="s">
        <v>2585</v>
      </c>
      <c r="F1917" s="1" t="s">
        <v>2607</v>
      </c>
      <c r="G1917" s="1" t="s">
        <v>41</v>
      </c>
      <c r="H1917" s="1" t="s">
        <v>27</v>
      </c>
      <c r="I1917" s="1" t="s">
        <v>55</v>
      </c>
      <c r="J1917" s="1">
        <v>2</v>
      </c>
      <c r="K1917" s="1">
        <v>2000</v>
      </c>
      <c r="L1917" s="1">
        <f t="shared" si="263"/>
        <v>4000</v>
      </c>
      <c r="M1917" s="1" t="s">
        <v>29</v>
      </c>
      <c r="N1917" s="1" t="s">
        <v>57</v>
      </c>
      <c r="O1917" s="1" t="s">
        <v>31</v>
      </c>
      <c r="P1917" s="1" t="s">
        <v>85</v>
      </c>
      <c r="Q1917" s="1" t="s">
        <v>33</v>
      </c>
      <c r="R1917" s="1" t="s">
        <v>2620</v>
      </c>
      <c r="S1917" s="1" t="s">
        <v>2620</v>
      </c>
      <c r="T1917" s="1">
        <v>1</v>
      </c>
      <c r="U1917" s="1" t="str">
        <f t="shared" si="261"/>
        <v>Keep</v>
      </c>
      <c r="V1917" s="1" t="str">
        <f t="shared" si="264"/>
        <v>Ok</v>
      </c>
      <c r="W1917" s="1" t="str">
        <f>IF(Raw_Data!K1917=0,"Missing","Valid")</f>
        <v>Valid</v>
      </c>
      <c r="X1917" s="3" t="str">
        <f t="shared" si="265"/>
        <v>OK</v>
      </c>
      <c r="Y1917" s="1" t="str">
        <f t="shared" si="266"/>
        <v>Ok</v>
      </c>
      <c r="Z1917" s="1" t="str">
        <f t="shared" si="267"/>
        <v>Ok</v>
      </c>
      <c r="AA1917" s="1">
        <f t="shared" si="262"/>
        <v>4000</v>
      </c>
      <c r="AB1917" s="1" t="str">
        <f t="shared" si="268"/>
        <v>ok</v>
      </c>
      <c r="AC1917" s="1" t="str">
        <f t="shared" si="269"/>
        <v>Not Returned</v>
      </c>
    </row>
    <row r="1918" spans="1:29" x14ac:dyDescent="0.45">
      <c r="A1918" s="1" t="s">
        <v>2404</v>
      </c>
      <c r="B1918" s="2" cm="1">
        <f t="array" ref="B1918:D1918">DATEVALUE(VLOOKUP(A1918,Raw_Data!A1917:D3917,{2,3,4},0))</f>
        <v>45493</v>
      </c>
      <c r="C1918" s="2">
        <v>45495</v>
      </c>
      <c r="D1918" s="2">
        <v>45501</v>
      </c>
      <c r="E1918" s="1" t="s">
        <v>2566</v>
      </c>
      <c r="F1918" s="1" t="s">
        <v>53</v>
      </c>
      <c r="G1918" s="1" t="s">
        <v>54</v>
      </c>
      <c r="H1918" s="1" t="s">
        <v>128</v>
      </c>
      <c r="I1918" s="1" t="s">
        <v>129</v>
      </c>
      <c r="J1918" s="1">
        <v>2</v>
      </c>
      <c r="K1918" s="1">
        <v>500</v>
      </c>
      <c r="L1918" s="1">
        <f t="shared" si="263"/>
        <v>1000</v>
      </c>
      <c r="M1918" s="1" t="s">
        <v>56</v>
      </c>
      <c r="N1918" s="1" t="s">
        <v>57</v>
      </c>
      <c r="O1918" s="1" t="s">
        <v>31</v>
      </c>
      <c r="P1918" s="1" t="s">
        <v>58</v>
      </c>
      <c r="Q1918" s="1" t="s">
        <v>33</v>
      </c>
      <c r="R1918" s="1" t="s">
        <v>2620</v>
      </c>
      <c r="S1918" s="1" t="s">
        <v>2620</v>
      </c>
      <c r="T1918" s="1">
        <v>6</v>
      </c>
      <c r="U1918" s="1" t="str">
        <f t="shared" si="261"/>
        <v>Keep</v>
      </c>
      <c r="V1918" s="1" t="str">
        <f t="shared" si="264"/>
        <v>Ok</v>
      </c>
      <c r="W1918" s="1" t="str">
        <f>IF(Raw_Data!K1918=0,"Missing","Valid")</f>
        <v>Valid</v>
      </c>
      <c r="X1918" s="3" t="str">
        <f t="shared" si="265"/>
        <v>OK</v>
      </c>
      <c r="Y1918" s="1" t="str">
        <f t="shared" si="266"/>
        <v>Ok</v>
      </c>
      <c r="Z1918" s="1" t="str">
        <f t="shared" si="267"/>
        <v>Ok</v>
      </c>
      <c r="AA1918" s="1">
        <f t="shared" si="262"/>
        <v>1000</v>
      </c>
      <c r="AB1918" s="1" t="str">
        <f t="shared" si="268"/>
        <v>ok</v>
      </c>
      <c r="AC1918" s="1" t="str">
        <f t="shared" si="269"/>
        <v>Not Returned</v>
      </c>
    </row>
    <row r="1919" spans="1:29" x14ac:dyDescent="0.45">
      <c r="A1919" s="1" t="s">
        <v>2405</v>
      </c>
      <c r="B1919" s="2" cm="1">
        <f t="array" ref="B1919:D1919">DATEVALUE(VLOOKUP(A1919,Raw_Data!A1918:D3918,{2,3,4},0))</f>
        <v>45350</v>
      </c>
      <c r="C1919" s="2">
        <v>45353</v>
      </c>
      <c r="D1919" s="2">
        <v>45356</v>
      </c>
      <c r="E1919" s="1" t="s">
        <v>2583</v>
      </c>
      <c r="F1919" s="1" t="s">
        <v>2606</v>
      </c>
      <c r="G1919" s="1" t="s">
        <v>26</v>
      </c>
      <c r="H1919" s="1" t="s">
        <v>128</v>
      </c>
      <c r="I1919" s="1" t="s">
        <v>169</v>
      </c>
      <c r="J1919" s="1">
        <v>0</v>
      </c>
      <c r="K1919" s="1">
        <v>2000</v>
      </c>
      <c r="L1919" s="1">
        <f t="shared" si="263"/>
        <v>0</v>
      </c>
      <c r="M1919" s="1" t="s">
        <v>63</v>
      </c>
      <c r="N1919" s="1" t="s">
        <v>57</v>
      </c>
      <c r="O1919" s="1" t="s">
        <v>31</v>
      </c>
      <c r="P1919" s="1" t="s">
        <v>32</v>
      </c>
      <c r="Q1919" s="1" t="s">
        <v>45</v>
      </c>
      <c r="R1919" s="1" t="s">
        <v>46</v>
      </c>
      <c r="S1919" s="1" t="s">
        <v>47</v>
      </c>
      <c r="T1919" s="1">
        <v>3</v>
      </c>
      <c r="U1919" s="1" t="str">
        <f t="shared" si="261"/>
        <v>Keep</v>
      </c>
      <c r="V1919" s="1" t="str">
        <f t="shared" si="264"/>
        <v>Fix</v>
      </c>
      <c r="W1919" s="1" t="str">
        <f>IF(Raw_Data!K1919=0,"Missing","Valid")</f>
        <v>Valid</v>
      </c>
      <c r="X1919" s="3" t="str">
        <f t="shared" si="265"/>
        <v>OK</v>
      </c>
      <c r="Y1919" s="1" t="str">
        <f t="shared" si="266"/>
        <v>Ok</v>
      </c>
      <c r="Z1919" s="1" t="str">
        <f t="shared" si="267"/>
        <v>Ok</v>
      </c>
      <c r="AA1919" s="1">
        <f t="shared" si="262"/>
        <v>0</v>
      </c>
      <c r="AB1919" s="1" t="str">
        <f t="shared" si="268"/>
        <v>ok</v>
      </c>
      <c r="AC1919" s="1" t="str">
        <f t="shared" si="269"/>
        <v>Late Delivery</v>
      </c>
    </row>
    <row r="1920" spans="1:29" x14ac:dyDescent="0.45">
      <c r="A1920" s="1" t="s">
        <v>2406</v>
      </c>
      <c r="B1920" s="2" cm="1">
        <f t="array" ref="B1920:D1920">DATEVALUE(VLOOKUP(A1920,Raw_Data!A1919:D3919,{2,3,4},0))</f>
        <v>45482</v>
      </c>
      <c r="C1920" s="2">
        <v>45483</v>
      </c>
      <c r="D1920" s="2">
        <v>45487</v>
      </c>
      <c r="E1920" s="1" t="s">
        <v>2571</v>
      </c>
      <c r="F1920" s="1" t="s">
        <v>2607</v>
      </c>
      <c r="G1920" s="1" t="s">
        <v>41</v>
      </c>
      <c r="H1920" s="1" t="s">
        <v>42</v>
      </c>
      <c r="I1920" s="1" t="s">
        <v>43</v>
      </c>
      <c r="J1920" s="1">
        <v>0</v>
      </c>
      <c r="K1920" s="1">
        <v>100</v>
      </c>
      <c r="L1920" s="1">
        <f t="shared" si="263"/>
        <v>0</v>
      </c>
      <c r="M1920" s="1" t="s">
        <v>29</v>
      </c>
      <c r="N1920" s="1" t="s">
        <v>57</v>
      </c>
      <c r="O1920" s="1" t="s">
        <v>31</v>
      </c>
      <c r="P1920" s="1" t="s">
        <v>32</v>
      </c>
      <c r="Q1920" s="1" t="s">
        <v>45</v>
      </c>
      <c r="R1920" s="1" t="s">
        <v>2620</v>
      </c>
      <c r="S1920" s="1" t="s">
        <v>2620</v>
      </c>
      <c r="T1920" s="1">
        <v>4</v>
      </c>
      <c r="U1920" s="1" t="str">
        <f t="shared" si="261"/>
        <v>Keep</v>
      </c>
      <c r="V1920" s="1" t="str">
        <f t="shared" si="264"/>
        <v>Fix</v>
      </c>
      <c r="W1920" s="1" t="str">
        <f>IF(Raw_Data!K1920=0,"Missing","Valid")</f>
        <v>Valid</v>
      </c>
      <c r="X1920" s="3" t="str">
        <f t="shared" si="265"/>
        <v>OK</v>
      </c>
      <c r="Y1920" s="1" t="str">
        <f t="shared" si="266"/>
        <v>Ok</v>
      </c>
      <c r="Z1920" s="1" t="str">
        <f t="shared" si="267"/>
        <v>Ok</v>
      </c>
      <c r="AA1920" s="1">
        <f t="shared" si="262"/>
        <v>0</v>
      </c>
      <c r="AB1920" s="1" t="str">
        <f t="shared" si="268"/>
        <v>ok</v>
      </c>
      <c r="AC1920" s="1" t="str">
        <f t="shared" si="269"/>
        <v>Not Returned</v>
      </c>
    </row>
    <row r="1921" spans="1:29" x14ac:dyDescent="0.45">
      <c r="A1921" s="1" t="s">
        <v>2407</v>
      </c>
      <c r="B1921" s="2" cm="1">
        <f t="array" ref="B1921:D1921">DATEVALUE(VLOOKUP(A1921,Raw_Data!A1920:D3920,{2,3,4},0))</f>
        <v>45486</v>
      </c>
      <c r="C1921" s="2">
        <v>45485</v>
      </c>
      <c r="D1921" s="2">
        <v>45487</v>
      </c>
      <c r="E1921" s="1" t="s">
        <v>2565</v>
      </c>
      <c r="F1921" s="1" t="s">
        <v>2608</v>
      </c>
      <c r="G1921" s="1" t="s">
        <v>41</v>
      </c>
      <c r="H1921" s="1" t="s">
        <v>128</v>
      </c>
      <c r="I1921" s="1" t="s">
        <v>169</v>
      </c>
      <c r="J1921" s="1">
        <v>-1</v>
      </c>
      <c r="K1921" s="1">
        <v>0</v>
      </c>
      <c r="L1921" s="1">
        <f t="shared" si="263"/>
        <v>0</v>
      </c>
      <c r="M1921" s="1" t="s">
        <v>2619</v>
      </c>
      <c r="N1921" s="1" t="s">
        <v>57</v>
      </c>
      <c r="O1921" s="1" t="s">
        <v>79</v>
      </c>
      <c r="P1921" s="1" t="s">
        <v>85</v>
      </c>
      <c r="Q1921" s="1" t="s">
        <v>33</v>
      </c>
      <c r="R1921" s="1" t="s">
        <v>34</v>
      </c>
      <c r="S1921" s="1" t="s">
        <v>2620</v>
      </c>
      <c r="T1921" s="1">
        <v>2</v>
      </c>
      <c r="U1921" s="1" t="str">
        <f t="shared" si="261"/>
        <v>Keep</v>
      </c>
      <c r="V1921" s="1" t="str">
        <f t="shared" si="264"/>
        <v>Fix</v>
      </c>
      <c r="W1921" s="1" t="str">
        <f>IF(Raw_Data!K1921=0,"Missing","Valid")</f>
        <v>Missing</v>
      </c>
      <c r="X1921" s="3" t="str">
        <f t="shared" si="265"/>
        <v>Dispatch Error</v>
      </c>
      <c r="Y1921" s="1" t="str">
        <f t="shared" si="266"/>
        <v>Fix</v>
      </c>
      <c r="Z1921" s="1" t="str">
        <f t="shared" si="267"/>
        <v>Ok</v>
      </c>
      <c r="AA1921" s="1">
        <f t="shared" si="262"/>
        <v>0</v>
      </c>
      <c r="AB1921" s="1" t="str">
        <f t="shared" si="268"/>
        <v>ok</v>
      </c>
      <c r="AC1921" s="1" t="str">
        <f t="shared" si="269"/>
        <v>Not Returned</v>
      </c>
    </row>
    <row r="1922" spans="1:29" x14ac:dyDescent="0.45">
      <c r="A1922" s="1" t="s">
        <v>2408</v>
      </c>
      <c r="B1922" s="2" cm="1">
        <f t="array" ref="B1922:D1922">DATEVALUE(VLOOKUP(A1922,Raw_Data!A1921:D3921,{2,3,4},0))</f>
        <v>45532</v>
      </c>
      <c r="C1922" s="2">
        <v>45531</v>
      </c>
      <c r="D1922" s="2">
        <v>45535</v>
      </c>
      <c r="E1922" s="1" t="s">
        <v>2540</v>
      </c>
      <c r="F1922" s="1" t="s">
        <v>2606</v>
      </c>
      <c r="G1922" s="1" t="s">
        <v>26</v>
      </c>
      <c r="H1922" s="1" t="s">
        <v>71</v>
      </c>
      <c r="I1922" s="1" t="s">
        <v>92</v>
      </c>
      <c r="J1922" s="1">
        <v>-1</v>
      </c>
      <c r="K1922" s="1">
        <v>0</v>
      </c>
      <c r="L1922" s="1">
        <f t="shared" si="263"/>
        <v>0</v>
      </c>
      <c r="M1922" s="1" t="s">
        <v>2619</v>
      </c>
      <c r="N1922" s="1" t="s">
        <v>57</v>
      </c>
      <c r="O1922" s="1" t="s">
        <v>31</v>
      </c>
      <c r="P1922" s="1" t="s">
        <v>58</v>
      </c>
      <c r="Q1922" s="1" t="s">
        <v>33</v>
      </c>
      <c r="R1922" s="1" t="s">
        <v>2620</v>
      </c>
      <c r="S1922" s="1" t="s">
        <v>2620</v>
      </c>
      <c r="T1922" s="1">
        <v>4</v>
      </c>
      <c r="U1922" s="1" t="str">
        <f t="shared" ref="U1922:U1985" si="270">IF(COUNTIF(A1922:A3921,A1922)=1,"Keep","Duplicate")</f>
        <v>Keep</v>
      </c>
      <c r="V1922" s="1" t="str">
        <f t="shared" si="264"/>
        <v>Fix</v>
      </c>
      <c r="W1922" s="1" t="str">
        <f>IF(Raw_Data!K1922=0,"Missing","Valid")</f>
        <v>Missing</v>
      </c>
      <c r="X1922" s="3" t="str">
        <f t="shared" si="265"/>
        <v>Dispatch Error</v>
      </c>
      <c r="Y1922" s="1" t="str">
        <f t="shared" si="266"/>
        <v>Fix</v>
      </c>
      <c r="Z1922" s="1" t="str">
        <f t="shared" si="267"/>
        <v>Ok</v>
      </c>
      <c r="AA1922" s="1">
        <f t="shared" ref="AA1922:AA1985" si="271">IF(OR(L1922="",L1922&lt;&gt;J1922*K1922),J1922*K1922,L1922)</f>
        <v>0</v>
      </c>
      <c r="AB1922" s="1" t="str">
        <f t="shared" si="268"/>
        <v>ok</v>
      </c>
      <c r="AC1922" s="1" t="str">
        <f t="shared" si="269"/>
        <v>Not Returned</v>
      </c>
    </row>
    <row r="1923" spans="1:29" x14ac:dyDescent="0.45">
      <c r="A1923" s="1" t="s">
        <v>2409</v>
      </c>
      <c r="B1923" s="2" cm="1">
        <f t="array" ref="B1923:D1923">DATEVALUE(VLOOKUP(A1923,Raw_Data!A1922:D3922,{2,3,4},0))</f>
        <v>45514</v>
      </c>
      <c r="C1923" s="2">
        <v>45513</v>
      </c>
      <c r="D1923" s="2">
        <v>45518</v>
      </c>
      <c r="E1923" s="1" t="s">
        <v>2581</v>
      </c>
      <c r="F1923" s="1" t="s">
        <v>168</v>
      </c>
      <c r="G1923" s="1" t="s">
        <v>41</v>
      </c>
      <c r="H1923" s="1" t="s">
        <v>27</v>
      </c>
      <c r="I1923" s="1" t="s">
        <v>55</v>
      </c>
      <c r="J1923" s="1">
        <v>0</v>
      </c>
      <c r="K1923" s="1">
        <v>0</v>
      </c>
      <c r="L1923" s="1">
        <f t="shared" ref="L1923:L1986" si="272">J1923*K1923</f>
        <v>0</v>
      </c>
      <c r="M1923" s="1" t="s">
        <v>63</v>
      </c>
      <c r="N1923" s="1" t="s">
        <v>57</v>
      </c>
      <c r="O1923" s="1" t="s">
        <v>44</v>
      </c>
      <c r="P1923" s="1" t="s">
        <v>85</v>
      </c>
      <c r="Q1923" s="1" t="s">
        <v>45</v>
      </c>
      <c r="R1923" s="1" t="s">
        <v>2620</v>
      </c>
      <c r="S1923" s="1" t="s">
        <v>2620</v>
      </c>
      <c r="T1923" s="1">
        <v>5</v>
      </c>
      <c r="U1923" s="1" t="str">
        <f t="shared" si="270"/>
        <v>Keep</v>
      </c>
      <c r="V1923" s="1" t="str">
        <f t="shared" ref="V1923:V1986" si="273">IF(J1923&lt;=0,"Fix","Ok")</f>
        <v>Fix</v>
      </c>
      <c r="W1923" s="1" t="str">
        <f>IF(Raw_Data!K1923=0,"Missing","Valid")</f>
        <v>Missing</v>
      </c>
      <c r="X1923" s="3" t="str">
        <f t="shared" ref="X1923:X1986" si="274">IF(C1923&lt;B1923,"Dispatch Error",IF(D1923&lt;B1923,"Delivery Before Order",IF(D1923&lt;C1923,"Delivery Before Dispatch","OK")))</f>
        <v>Dispatch Error</v>
      </c>
      <c r="Y1923" s="1" t="str">
        <f t="shared" ref="Y1923:Y1986" si="275">IF(K1923&lt;=0,"Fix","Ok")</f>
        <v>Fix</v>
      </c>
      <c r="Z1923" s="1" t="str">
        <f t="shared" ref="Z1923:Z1986" si="276">IF(L1923="","Blank",IF(L1923=J1923*K1923,"Ok","Wrong"))</f>
        <v>Ok</v>
      </c>
      <c r="AA1923" s="1">
        <f t="shared" si="271"/>
        <v>0</v>
      </c>
      <c r="AB1923" s="1" t="str">
        <f t="shared" ref="AB1923:AB1986" si="277">IF(M1923="","Missing","ok")</f>
        <v>ok</v>
      </c>
      <c r="AC1923" s="1" t="str">
        <f t="shared" ref="AC1923:AC1986" si="278">IF(R1923="No","Not Returned",IF(R1923="Yes",IF(S1923="","Unknown",S1923),IF(L1923&lt;0,"Wrong",IF(OR(O1923="Delayed",O1923="In Transit",O1923="On Time"),"Not Returned",""))))</f>
        <v>Not Returned</v>
      </c>
    </row>
    <row r="1924" spans="1:29" x14ac:dyDescent="0.45">
      <c r="A1924" s="1" t="s">
        <v>2410</v>
      </c>
      <c r="B1924" s="2" cm="1">
        <f t="array" ref="B1924:D1924">DATEVALUE(VLOOKUP(A1924,Raw_Data!A1923:D3923,{2,3,4},0))</f>
        <v>45454</v>
      </c>
      <c r="C1924" s="2">
        <v>45452</v>
      </c>
      <c r="D1924" s="2">
        <v>45455</v>
      </c>
      <c r="E1924" s="1" t="s">
        <v>2559</v>
      </c>
      <c r="F1924" s="1" t="s">
        <v>2606</v>
      </c>
      <c r="G1924" s="1" t="s">
        <v>26</v>
      </c>
      <c r="H1924" s="1" t="s">
        <v>71</v>
      </c>
      <c r="I1924" s="1" t="s">
        <v>117</v>
      </c>
      <c r="J1924" s="1">
        <v>-1</v>
      </c>
      <c r="K1924" s="1">
        <v>1000</v>
      </c>
      <c r="L1924" s="1">
        <f t="shared" si="272"/>
        <v>-1000</v>
      </c>
      <c r="M1924" s="1" t="s">
        <v>63</v>
      </c>
      <c r="N1924" s="1" t="s">
        <v>57</v>
      </c>
      <c r="O1924" s="1" t="s">
        <v>64</v>
      </c>
      <c r="P1924" s="1" t="s">
        <v>58</v>
      </c>
      <c r="Q1924" s="1" t="s">
        <v>45</v>
      </c>
      <c r="R1924" s="1" t="s">
        <v>34</v>
      </c>
      <c r="S1924" s="1" t="s">
        <v>2620</v>
      </c>
      <c r="T1924" s="1">
        <v>3</v>
      </c>
      <c r="U1924" s="1" t="str">
        <f t="shared" si="270"/>
        <v>Keep</v>
      </c>
      <c r="V1924" s="1" t="str">
        <f t="shared" si="273"/>
        <v>Fix</v>
      </c>
      <c r="W1924" s="1" t="str">
        <f>IF(Raw_Data!K1924=0,"Missing","Valid")</f>
        <v>Valid</v>
      </c>
      <c r="X1924" s="3" t="str">
        <f t="shared" si="274"/>
        <v>Dispatch Error</v>
      </c>
      <c r="Y1924" s="1" t="str">
        <f t="shared" si="275"/>
        <v>Ok</v>
      </c>
      <c r="Z1924" s="1" t="str">
        <f t="shared" si="276"/>
        <v>Ok</v>
      </c>
      <c r="AA1924" s="1">
        <f t="shared" si="271"/>
        <v>-1000</v>
      </c>
      <c r="AB1924" s="1" t="str">
        <f t="shared" si="277"/>
        <v>ok</v>
      </c>
      <c r="AC1924" s="1" t="str">
        <f t="shared" si="278"/>
        <v>Not Returned</v>
      </c>
    </row>
    <row r="1925" spans="1:29" x14ac:dyDescent="0.45">
      <c r="A1925" s="1" t="s">
        <v>2411</v>
      </c>
      <c r="B1925" s="2" cm="1">
        <f t="array" ref="B1925:D1925">DATEVALUE(VLOOKUP(A1925,Raw_Data!A1924:D3924,{2,3,4},0))</f>
        <v>45327</v>
      </c>
      <c r="C1925" s="2">
        <v>45329</v>
      </c>
      <c r="D1925" s="2">
        <v>45333</v>
      </c>
      <c r="E1925" s="1" t="s">
        <v>2558</v>
      </c>
      <c r="F1925" s="1" t="s">
        <v>53</v>
      </c>
      <c r="G1925" s="1" t="s">
        <v>54</v>
      </c>
      <c r="H1925" s="1" t="s">
        <v>128</v>
      </c>
      <c r="I1925" s="1" t="s">
        <v>129</v>
      </c>
      <c r="J1925" s="1">
        <v>0</v>
      </c>
      <c r="K1925" s="1">
        <v>1000</v>
      </c>
      <c r="L1925" s="1">
        <f t="shared" si="272"/>
        <v>0</v>
      </c>
      <c r="M1925" s="1" t="s">
        <v>2619</v>
      </c>
      <c r="N1925" s="1" t="s">
        <v>30</v>
      </c>
      <c r="O1925" s="1" t="s">
        <v>64</v>
      </c>
      <c r="P1925" s="1" t="s">
        <v>58</v>
      </c>
      <c r="Q1925" s="1" t="s">
        <v>45</v>
      </c>
      <c r="R1925" s="1" t="s">
        <v>46</v>
      </c>
      <c r="S1925" s="1" t="s">
        <v>47</v>
      </c>
      <c r="T1925" s="1">
        <v>4</v>
      </c>
      <c r="U1925" s="1" t="str">
        <f t="shared" si="270"/>
        <v>Keep</v>
      </c>
      <c r="V1925" s="1" t="str">
        <f t="shared" si="273"/>
        <v>Fix</v>
      </c>
      <c r="W1925" s="1" t="str">
        <f>IF(Raw_Data!K1925=0,"Missing","Valid")</f>
        <v>Valid</v>
      </c>
      <c r="X1925" s="3" t="str">
        <f t="shared" si="274"/>
        <v>OK</v>
      </c>
      <c r="Y1925" s="1" t="str">
        <f t="shared" si="275"/>
        <v>Ok</v>
      </c>
      <c r="Z1925" s="1" t="str">
        <f t="shared" si="276"/>
        <v>Ok</v>
      </c>
      <c r="AA1925" s="1">
        <f t="shared" si="271"/>
        <v>0</v>
      </c>
      <c r="AB1925" s="1" t="str">
        <f t="shared" si="277"/>
        <v>ok</v>
      </c>
      <c r="AC1925" s="1" t="str">
        <f t="shared" si="278"/>
        <v>Late Delivery</v>
      </c>
    </row>
    <row r="1926" spans="1:29" x14ac:dyDescent="0.45">
      <c r="A1926" s="1" t="s">
        <v>2412</v>
      </c>
      <c r="B1926" s="2" cm="1">
        <f t="array" ref="B1926:D1926">DATEVALUE(VLOOKUP(A1926,Raw_Data!A1925:D3925,{2,3,4},0))</f>
        <v>45481</v>
      </c>
      <c r="C1926" s="2">
        <v>45479</v>
      </c>
      <c r="D1926" s="2">
        <v>45484</v>
      </c>
      <c r="E1926" s="1" t="s">
        <v>2591</v>
      </c>
      <c r="F1926" s="1" t="s">
        <v>2606</v>
      </c>
      <c r="G1926" s="1" t="s">
        <v>26</v>
      </c>
      <c r="H1926" s="1" t="s">
        <v>42</v>
      </c>
      <c r="I1926" s="1" t="s">
        <v>122</v>
      </c>
      <c r="J1926" s="1">
        <v>-1</v>
      </c>
      <c r="K1926" s="1">
        <v>100</v>
      </c>
      <c r="L1926" s="1">
        <f t="shared" si="272"/>
        <v>-100</v>
      </c>
      <c r="M1926" s="1" t="s">
        <v>56</v>
      </c>
      <c r="N1926" s="1" t="s">
        <v>57</v>
      </c>
      <c r="O1926" s="1" t="s">
        <v>79</v>
      </c>
      <c r="P1926" s="1" t="s">
        <v>85</v>
      </c>
      <c r="Q1926" s="1" t="s">
        <v>33</v>
      </c>
      <c r="R1926" s="1" t="s">
        <v>2620</v>
      </c>
      <c r="S1926" s="1" t="s">
        <v>2620</v>
      </c>
      <c r="T1926" s="1">
        <v>5</v>
      </c>
      <c r="U1926" s="1" t="str">
        <f t="shared" si="270"/>
        <v>Keep</v>
      </c>
      <c r="V1926" s="1" t="str">
        <f t="shared" si="273"/>
        <v>Fix</v>
      </c>
      <c r="W1926" s="1" t="str">
        <f>IF(Raw_Data!K1926=0,"Missing","Valid")</f>
        <v>Valid</v>
      </c>
      <c r="X1926" s="3" t="str">
        <f t="shared" si="274"/>
        <v>Dispatch Error</v>
      </c>
      <c r="Y1926" s="1" t="str">
        <f t="shared" si="275"/>
        <v>Ok</v>
      </c>
      <c r="Z1926" s="1" t="str">
        <f t="shared" si="276"/>
        <v>Ok</v>
      </c>
      <c r="AA1926" s="1">
        <f t="shared" si="271"/>
        <v>-100</v>
      </c>
      <c r="AB1926" s="1" t="str">
        <f t="shared" si="277"/>
        <v>ok</v>
      </c>
      <c r="AC1926" s="1" t="str">
        <f t="shared" si="278"/>
        <v>Wrong</v>
      </c>
    </row>
    <row r="1927" spans="1:29" x14ac:dyDescent="0.45">
      <c r="A1927" s="1" t="s">
        <v>2413</v>
      </c>
      <c r="B1927" s="2" cm="1">
        <f t="array" ref="B1927:D1927">DATEVALUE(VLOOKUP(A1927,Raw_Data!A1926:D3926,{2,3,4},0))</f>
        <v>45380</v>
      </c>
      <c r="C1927" s="2">
        <v>45382</v>
      </c>
      <c r="D1927" s="2">
        <v>45384</v>
      </c>
      <c r="E1927" s="1" t="s">
        <v>2572</v>
      </c>
      <c r="F1927" s="1" t="s">
        <v>2606</v>
      </c>
      <c r="G1927" s="1" t="s">
        <v>26</v>
      </c>
      <c r="H1927" s="1" t="s">
        <v>128</v>
      </c>
      <c r="I1927" s="1" t="s">
        <v>231</v>
      </c>
      <c r="J1927" s="1">
        <v>3</v>
      </c>
      <c r="K1927" s="1">
        <v>500</v>
      </c>
      <c r="L1927" s="1">
        <f t="shared" si="272"/>
        <v>1500</v>
      </c>
      <c r="M1927" s="1" t="s">
        <v>29</v>
      </c>
      <c r="N1927" s="1" t="s">
        <v>93</v>
      </c>
      <c r="O1927" s="1" t="s">
        <v>64</v>
      </c>
      <c r="P1927" s="1" t="s">
        <v>85</v>
      </c>
      <c r="Q1927" s="1" t="s">
        <v>45</v>
      </c>
      <c r="R1927" s="1" t="s">
        <v>34</v>
      </c>
      <c r="S1927" s="1" t="s">
        <v>2620</v>
      </c>
      <c r="T1927" s="1">
        <v>2</v>
      </c>
      <c r="U1927" s="1" t="str">
        <f t="shared" si="270"/>
        <v>Keep</v>
      </c>
      <c r="V1927" s="1" t="str">
        <f t="shared" si="273"/>
        <v>Ok</v>
      </c>
      <c r="W1927" s="1" t="str">
        <f>IF(Raw_Data!K1927=0,"Missing","Valid")</f>
        <v>Valid</v>
      </c>
      <c r="X1927" s="3" t="str">
        <f t="shared" si="274"/>
        <v>OK</v>
      </c>
      <c r="Y1927" s="1" t="str">
        <f t="shared" si="275"/>
        <v>Ok</v>
      </c>
      <c r="Z1927" s="1" t="str">
        <f t="shared" si="276"/>
        <v>Ok</v>
      </c>
      <c r="AA1927" s="1">
        <f t="shared" si="271"/>
        <v>1500</v>
      </c>
      <c r="AB1927" s="1" t="str">
        <f t="shared" si="277"/>
        <v>ok</v>
      </c>
      <c r="AC1927" s="1" t="str">
        <f t="shared" si="278"/>
        <v>Not Returned</v>
      </c>
    </row>
    <row r="1928" spans="1:29" x14ac:dyDescent="0.45">
      <c r="A1928" s="1" t="s">
        <v>2414</v>
      </c>
      <c r="B1928" s="2" cm="1">
        <f t="array" ref="B1928:D1928">DATEVALUE(VLOOKUP(A1928,Raw_Data!A1927:D3927,{2,3,4},0))</f>
        <v>45429</v>
      </c>
      <c r="C1928" s="2">
        <v>45431</v>
      </c>
      <c r="D1928" s="2">
        <v>45436</v>
      </c>
      <c r="E1928" s="1" t="s">
        <v>2549</v>
      </c>
      <c r="F1928" s="1" t="s">
        <v>53</v>
      </c>
      <c r="G1928" s="1" t="s">
        <v>54</v>
      </c>
      <c r="H1928" s="1" t="s">
        <v>42</v>
      </c>
      <c r="I1928" s="1" t="s">
        <v>78</v>
      </c>
      <c r="J1928" s="1">
        <v>-1</v>
      </c>
      <c r="K1928" s="1">
        <v>2000</v>
      </c>
      <c r="L1928" s="1">
        <f t="shared" si="272"/>
        <v>-2000</v>
      </c>
      <c r="M1928" s="1" t="s">
        <v>2619</v>
      </c>
      <c r="N1928" s="1" t="s">
        <v>57</v>
      </c>
      <c r="O1928" s="1" t="s">
        <v>44</v>
      </c>
      <c r="P1928" s="1" t="s">
        <v>85</v>
      </c>
      <c r="Q1928" s="1" t="s">
        <v>45</v>
      </c>
      <c r="R1928" s="1" t="s">
        <v>2620</v>
      </c>
      <c r="S1928" s="1" t="s">
        <v>2620</v>
      </c>
      <c r="T1928" s="1">
        <v>5</v>
      </c>
      <c r="U1928" s="1" t="str">
        <f t="shared" si="270"/>
        <v>Keep</v>
      </c>
      <c r="V1928" s="1" t="str">
        <f t="shared" si="273"/>
        <v>Fix</v>
      </c>
      <c r="W1928" s="1" t="str">
        <f>IF(Raw_Data!K1928=0,"Missing","Valid")</f>
        <v>Valid</v>
      </c>
      <c r="X1928" s="3" t="str">
        <f t="shared" si="274"/>
        <v>OK</v>
      </c>
      <c r="Y1928" s="1" t="str">
        <f t="shared" si="275"/>
        <v>Ok</v>
      </c>
      <c r="Z1928" s="1" t="str">
        <f t="shared" si="276"/>
        <v>Ok</v>
      </c>
      <c r="AA1928" s="1">
        <f t="shared" si="271"/>
        <v>-2000</v>
      </c>
      <c r="AB1928" s="1" t="str">
        <f t="shared" si="277"/>
        <v>ok</v>
      </c>
      <c r="AC1928" s="1" t="str">
        <f t="shared" si="278"/>
        <v>Wrong</v>
      </c>
    </row>
    <row r="1929" spans="1:29" x14ac:dyDescent="0.45">
      <c r="A1929" s="1" t="s">
        <v>2415</v>
      </c>
      <c r="B1929" s="2" cm="1">
        <f t="array" ref="B1929:D1929">DATEVALUE(VLOOKUP(A1929,Raw_Data!A1928:D3928,{2,3,4},0))</f>
        <v>45593</v>
      </c>
      <c r="C1929" s="2">
        <v>45592</v>
      </c>
      <c r="D1929" s="2">
        <v>45591</v>
      </c>
      <c r="E1929" s="1" t="s">
        <v>2574</v>
      </c>
      <c r="F1929" s="1" t="s">
        <v>147</v>
      </c>
      <c r="G1929" s="1" t="s">
        <v>147</v>
      </c>
      <c r="H1929" s="1" t="s">
        <v>71</v>
      </c>
      <c r="I1929" s="1" t="s">
        <v>72</v>
      </c>
      <c r="J1929" s="1">
        <v>2</v>
      </c>
      <c r="K1929" s="1">
        <v>500</v>
      </c>
      <c r="L1929" s="1">
        <f t="shared" si="272"/>
        <v>1000</v>
      </c>
      <c r="M1929" s="1" t="s">
        <v>63</v>
      </c>
      <c r="N1929" s="1" t="s">
        <v>57</v>
      </c>
      <c r="O1929" s="1" t="s">
        <v>44</v>
      </c>
      <c r="P1929" s="1" t="s">
        <v>85</v>
      </c>
      <c r="Q1929" s="1" t="s">
        <v>33</v>
      </c>
      <c r="R1929" s="1" t="s">
        <v>2620</v>
      </c>
      <c r="S1929" s="1" t="s">
        <v>2620</v>
      </c>
      <c r="T1929" s="1">
        <v>-1</v>
      </c>
      <c r="U1929" s="1" t="str">
        <f t="shared" si="270"/>
        <v>Keep</v>
      </c>
      <c r="V1929" s="1" t="str">
        <f t="shared" si="273"/>
        <v>Ok</v>
      </c>
      <c r="W1929" s="1" t="str">
        <f>IF(Raw_Data!K1929=0,"Missing","Valid")</f>
        <v>Valid</v>
      </c>
      <c r="X1929" s="3" t="str">
        <f t="shared" si="274"/>
        <v>Dispatch Error</v>
      </c>
      <c r="Y1929" s="1" t="str">
        <f t="shared" si="275"/>
        <v>Ok</v>
      </c>
      <c r="Z1929" s="1" t="str">
        <f t="shared" si="276"/>
        <v>Ok</v>
      </c>
      <c r="AA1929" s="1">
        <f t="shared" si="271"/>
        <v>1000</v>
      </c>
      <c r="AB1929" s="1" t="str">
        <f t="shared" si="277"/>
        <v>ok</v>
      </c>
      <c r="AC1929" s="1" t="str">
        <f t="shared" si="278"/>
        <v>Not Returned</v>
      </c>
    </row>
    <row r="1930" spans="1:29" x14ac:dyDescent="0.45">
      <c r="A1930" s="1" t="s">
        <v>2416</v>
      </c>
      <c r="B1930" s="2" cm="1">
        <f t="array" ref="B1930:D1930">DATEVALUE(VLOOKUP(A1930,Raw_Data!A1929:D3929,{2,3,4},0))</f>
        <v>45626</v>
      </c>
      <c r="C1930" s="2">
        <v>45625</v>
      </c>
      <c r="D1930" s="2">
        <v>45627</v>
      </c>
      <c r="E1930" s="1" t="s">
        <v>2581</v>
      </c>
      <c r="F1930" s="1" t="s">
        <v>53</v>
      </c>
      <c r="G1930" s="1" t="s">
        <v>54</v>
      </c>
      <c r="H1930" s="1" t="s">
        <v>128</v>
      </c>
      <c r="I1930" s="1" t="s">
        <v>231</v>
      </c>
      <c r="J1930" s="1">
        <v>2</v>
      </c>
      <c r="K1930" s="1">
        <v>1000</v>
      </c>
      <c r="L1930" s="1">
        <f t="shared" si="272"/>
        <v>2000</v>
      </c>
      <c r="M1930" s="1" t="s">
        <v>2619</v>
      </c>
      <c r="N1930" s="1" t="s">
        <v>93</v>
      </c>
      <c r="O1930" s="1" t="s">
        <v>31</v>
      </c>
      <c r="P1930" s="1" t="s">
        <v>58</v>
      </c>
      <c r="Q1930" s="1" t="s">
        <v>45</v>
      </c>
      <c r="R1930" s="1" t="s">
        <v>34</v>
      </c>
      <c r="S1930" s="1" t="s">
        <v>2620</v>
      </c>
      <c r="T1930" s="1">
        <v>2</v>
      </c>
      <c r="U1930" s="1" t="str">
        <f t="shared" si="270"/>
        <v>Keep</v>
      </c>
      <c r="V1930" s="1" t="str">
        <f t="shared" si="273"/>
        <v>Ok</v>
      </c>
      <c r="W1930" s="1" t="str">
        <f>IF(Raw_Data!K1930=0,"Missing","Valid")</f>
        <v>Valid</v>
      </c>
      <c r="X1930" s="3" t="str">
        <f t="shared" si="274"/>
        <v>Dispatch Error</v>
      </c>
      <c r="Y1930" s="1" t="str">
        <f t="shared" si="275"/>
        <v>Ok</v>
      </c>
      <c r="Z1930" s="1" t="str">
        <f t="shared" si="276"/>
        <v>Ok</v>
      </c>
      <c r="AA1930" s="1">
        <f t="shared" si="271"/>
        <v>2000</v>
      </c>
      <c r="AB1930" s="1" t="str">
        <f t="shared" si="277"/>
        <v>ok</v>
      </c>
      <c r="AC1930" s="1" t="str">
        <f t="shared" si="278"/>
        <v>Not Returned</v>
      </c>
    </row>
    <row r="1931" spans="1:29" x14ac:dyDescent="0.45">
      <c r="A1931" s="1" t="s">
        <v>2417</v>
      </c>
      <c r="B1931" s="2" cm="1">
        <f t="array" ref="B1931:D1931">DATEVALUE(VLOOKUP(A1931,Raw_Data!A1930:D3930,{2,3,4},0))</f>
        <v>45512</v>
      </c>
      <c r="C1931" s="2">
        <v>45511</v>
      </c>
      <c r="D1931" s="2">
        <v>45514</v>
      </c>
      <c r="E1931" s="1" t="s">
        <v>2551</v>
      </c>
      <c r="F1931" s="1" t="s">
        <v>2609</v>
      </c>
      <c r="G1931" s="1" t="s">
        <v>116</v>
      </c>
      <c r="H1931" s="1" t="s">
        <v>128</v>
      </c>
      <c r="I1931" s="1" t="s">
        <v>169</v>
      </c>
      <c r="J1931" s="1">
        <v>0</v>
      </c>
      <c r="K1931" s="1">
        <v>100</v>
      </c>
      <c r="L1931" s="1">
        <f t="shared" si="272"/>
        <v>0</v>
      </c>
      <c r="M1931" s="1" t="s">
        <v>63</v>
      </c>
      <c r="N1931" s="1" t="s">
        <v>57</v>
      </c>
      <c r="O1931" s="1" t="s">
        <v>79</v>
      </c>
      <c r="P1931" s="1" t="s">
        <v>85</v>
      </c>
      <c r="Q1931" s="1" t="s">
        <v>45</v>
      </c>
      <c r="R1931" s="1" t="s">
        <v>46</v>
      </c>
      <c r="S1931" s="1" t="s">
        <v>47</v>
      </c>
      <c r="T1931" s="1">
        <v>3</v>
      </c>
      <c r="U1931" s="1" t="str">
        <f t="shared" si="270"/>
        <v>Keep</v>
      </c>
      <c r="V1931" s="1" t="str">
        <f t="shared" si="273"/>
        <v>Fix</v>
      </c>
      <c r="W1931" s="1" t="str">
        <f>IF(Raw_Data!K1931=0,"Missing","Valid")</f>
        <v>Valid</v>
      </c>
      <c r="X1931" s="3" t="str">
        <f t="shared" si="274"/>
        <v>Dispatch Error</v>
      </c>
      <c r="Y1931" s="1" t="str">
        <f t="shared" si="275"/>
        <v>Ok</v>
      </c>
      <c r="Z1931" s="1" t="str">
        <f t="shared" si="276"/>
        <v>Ok</v>
      </c>
      <c r="AA1931" s="1">
        <f t="shared" si="271"/>
        <v>0</v>
      </c>
      <c r="AB1931" s="1" t="str">
        <f t="shared" si="277"/>
        <v>ok</v>
      </c>
      <c r="AC1931" s="1" t="str">
        <f t="shared" si="278"/>
        <v>Late Delivery</v>
      </c>
    </row>
    <row r="1932" spans="1:29" x14ac:dyDescent="0.45">
      <c r="A1932" s="1" t="s">
        <v>2418</v>
      </c>
      <c r="B1932" s="2" cm="1">
        <f t="array" ref="B1932:D1932">DATEVALUE(VLOOKUP(A1932,Raw_Data!A1931:D3931,{2,3,4},0))</f>
        <v>45510</v>
      </c>
      <c r="C1932" s="2">
        <v>45513</v>
      </c>
      <c r="D1932" s="2">
        <v>45512</v>
      </c>
      <c r="E1932" s="1" t="s">
        <v>2605</v>
      </c>
      <c r="F1932" s="1" t="s">
        <v>69</v>
      </c>
      <c r="G1932" s="1" t="s">
        <v>70</v>
      </c>
      <c r="H1932" s="1" t="s">
        <v>128</v>
      </c>
      <c r="I1932" s="1" t="s">
        <v>169</v>
      </c>
      <c r="J1932" s="1">
        <v>-1</v>
      </c>
      <c r="K1932" s="1">
        <v>2000</v>
      </c>
      <c r="L1932" s="1">
        <f t="shared" si="272"/>
        <v>-2000</v>
      </c>
      <c r="M1932" s="1" t="s">
        <v>29</v>
      </c>
      <c r="N1932" s="1" t="s">
        <v>93</v>
      </c>
      <c r="O1932" s="1" t="s">
        <v>79</v>
      </c>
      <c r="P1932" s="1" t="s">
        <v>58</v>
      </c>
      <c r="Q1932" s="1" t="s">
        <v>33</v>
      </c>
      <c r="R1932" s="1" t="s">
        <v>34</v>
      </c>
      <c r="S1932" s="1" t="s">
        <v>2620</v>
      </c>
      <c r="T1932" s="1">
        <v>-1</v>
      </c>
      <c r="U1932" s="1" t="str">
        <f t="shared" si="270"/>
        <v>Keep</v>
      </c>
      <c r="V1932" s="1" t="str">
        <f t="shared" si="273"/>
        <v>Fix</v>
      </c>
      <c r="W1932" s="1" t="str">
        <f>IF(Raw_Data!K1932=0,"Missing","Valid")</f>
        <v>Valid</v>
      </c>
      <c r="X1932" s="3" t="str">
        <f t="shared" si="274"/>
        <v>Delivery Before Dispatch</v>
      </c>
      <c r="Y1932" s="1" t="str">
        <f t="shared" si="275"/>
        <v>Ok</v>
      </c>
      <c r="Z1932" s="1" t="str">
        <f t="shared" si="276"/>
        <v>Ok</v>
      </c>
      <c r="AA1932" s="1">
        <f t="shared" si="271"/>
        <v>-2000</v>
      </c>
      <c r="AB1932" s="1" t="str">
        <f t="shared" si="277"/>
        <v>ok</v>
      </c>
      <c r="AC1932" s="1" t="str">
        <f t="shared" si="278"/>
        <v>Not Returned</v>
      </c>
    </row>
    <row r="1933" spans="1:29" x14ac:dyDescent="0.45">
      <c r="A1933" s="1" t="s">
        <v>2419</v>
      </c>
      <c r="B1933" s="2" cm="1">
        <f t="array" ref="B1933:D1933">DATEVALUE(VLOOKUP(A1933,Raw_Data!A1932:D3932,{2,3,4},0))</f>
        <v>45393</v>
      </c>
      <c r="C1933" s="2">
        <v>45395</v>
      </c>
      <c r="D1933" s="2">
        <v>45397</v>
      </c>
      <c r="E1933" s="1" t="s">
        <v>2581</v>
      </c>
      <c r="F1933" s="1" t="s">
        <v>147</v>
      </c>
      <c r="G1933" s="1" t="s">
        <v>147</v>
      </c>
      <c r="H1933" s="1" t="s">
        <v>27</v>
      </c>
      <c r="I1933" s="1" t="s">
        <v>84</v>
      </c>
      <c r="J1933" s="1">
        <v>0</v>
      </c>
      <c r="K1933" s="1">
        <v>500</v>
      </c>
      <c r="L1933" s="1">
        <f t="shared" si="272"/>
        <v>0</v>
      </c>
      <c r="M1933" s="1" t="s">
        <v>56</v>
      </c>
      <c r="N1933" s="1" t="s">
        <v>93</v>
      </c>
      <c r="O1933" s="1" t="s">
        <v>31</v>
      </c>
      <c r="P1933" s="1" t="s">
        <v>85</v>
      </c>
      <c r="Q1933" s="1" t="s">
        <v>45</v>
      </c>
      <c r="R1933" s="1" t="s">
        <v>46</v>
      </c>
      <c r="S1933" s="1" t="s">
        <v>245</v>
      </c>
      <c r="T1933" s="1">
        <v>2</v>
      </c>
      <c r="U1933" s="1" t="str">
        <f t="shared" si="270"/>
        <v>Keep</v>
      </c>
      <c r="V1933" s="1" t="str">
        <f t="shared" si="273"/>
        <v>Fix</v>
      </c>
      <c r="W1933" s="1" t="str">
        <f>IF(Raw_Data!K1933=0,"Missing","Valid")</f>
        <v>Valid</v>
      </c>
      <c r="X1933" s="3" t="str">
        <f t="shared" si="274"/>
        <v>OK</v>
      </c>
      <c r="Y1933" s="1" t="str">
        <f t="shared" si="275"/>
        <v>Ok</v>
      </c>
      <c r="Z1933" s="1" t="str">
        <f t="shared" si="276"/>
        <v>Ok</v>
      </c>
      <c r="AA1933" s="1">
        <f t="shared" si="271"/>
        <v>0</v>
      </c>
      <c r="AB1933" s="1" t="str">
        <f t="shared" si="277"/>
        <v>ok</v>
      </c>
      <c r="AC1933" s="1" t="str">
        <f t="shared" si="278"/>
        <v>Wrong Item</v>
      </c>
    </row>
    <row r="1934" spans="1:29" x14ac:dyDescent="0.45">
      <c r="A1934" s="1" t="s">
        <v>2420</v>
      </c>
      <c r="B1934" s="2" cm="1">
        <f t="array" ref="B1934:D1934">DATEVALUE(VLOOKUP(A1934,Raw_Data!A1933:D3933,{2,3,4},0))</f>
        <v>45415</v>
      </c>
      <c r="C1934" s="2">
        <v>45417</v>
      </c>
      <c r="D1934" s="2">
        <v>45417</v>
      </c>
      <c r="E1934" s="1" t="s">
        <v>2570</v>
      </c>
      <c r="F1934" s="1" t="s">
        <v>2606</v>
      </c>
      <c r="G1934" s="1" t="s">
        <v>26</v>
      </c>
      <c r="H1934" s="1" t="s">
        <v>27</v>
      </c>
      <c r="I1934" s="1" t="s">
        <v>28</v>
      </c>
      <c r="J1934" s="1">
        <v>1</v>
      </c>
      <c r="K1934" s="1">
        <v>2000</v>
      </c>
      <c r="L1934" s="1">
        <f t="shared" si="272"/>
        <v>2000</v>
      </c>
      <c r="M1934" s="1" t="s">
        <v>29</v>
      </c>
      <c r="N1934" s="1" t="s">
        <v>57</v>
      </c>
      <c r="O1934" s="1" t="s">
        <v>44</v>
      </c>
      <c r="P1934" s="1" t="s">
        <v>85</v>
      </c>
      <c r="Q1934" s="1" t="s">
        <v>45</v>
      </c>
      <c r="R1934" s="1" t="s">
        <v>46</v>
      </c>
      <c r="S1934" s="1" t="s">
        <v>245</v>
      </c>
      <c r="T1934" s="1">
        <v>0</v>
      </c>
      <c r="U1934" s="1" t="str">
        <f t="shared" si="270"/>
        <v>Keep</v>
      </c>
      <c r="V1934" s="1" t="str">
        <f t="shared" si="273"/>
        <v>Ok</v>
      </c>
      <c r="W1934" s="1" t="str">
        <f>IF(Raw_Data!K1934=0,"Missing","Valid")</f>
        <v>Valid</v>
      </c>
      <c r="X1934" s="3" t="str">
        <f t="shared" si="274"/>
        <v>OK</v>
      </c>
      <c r="Y1934" s="1" t="str">
        <f t="shared" si="275"/>
        <v>Ok</v>
      </c>
      <c r="Z1934" s="1" t="str">
        <f t="shared" si="276"/>
        <v>Ok</v>
      </c>
      <c r="AA1934" s="1">
        <f t="shared" si="271"/>
        <v>2000</v>
      </c>
      <c r="AB1934" s="1" t="str">
        <f t="shared" si="277"/>
        <v>ok</v>
      </c>
      <c r="AC1934" s="1" t="str">
        <f t="shared" si="278"/>
        <v>Wrong Item</v>
      </c>
    </row>
    <row r="1935" spans="1:29" x14ac:dyDescent="0.45">
      <c r="A1935" s="1" t="s">
        <v>2421</v>
      </c>
      <c r="B1935" s="2" cm="1">
        <f t="array" ref="B1935:D1935">DATEVALUE(VLOOKUP(A1935,Raw_Data!A1934:D3934,{2,3,4},0))</f>
        <v>45599</v>
      </c>
      <c r="C1935" s="2">
        <v>45600</v>
      </c>
      <c r="D1935" s="2">
        <v>45607</v>
      </c>
      <c r="E1935" s="1" t="s">
        <v>2557</v>
      </c>
      <c r="F1935" s="1" t="s">
        <v>147</v>
      </c>
      <c r="G1935" s="1" t="s">
        <v>147</v>
      </c>
      <c r="H1935" s="1" t="s">
        <v>42</v>
      </c>
      <c r="I1935" s="1" t="s">
        <v>43</v>
      </c>
      <c r="J1935" s="1">
        <v>-1</v>
      </c>
      <c r="K1935" s="1">
        <v>500</v>
      </c>
      <c r="L1935" s="1">
        <f t="shared" si="272"/>
        <v>-500</v>
      </c>
      <c r="M1935" s="1" t="s">
        <v>63</v>
      </c>
      <c r="N1935" s="1" t="s">
        <v>57</v>
      </c>
      <c r="O1935" s="1" t="s">
        <v>31</v>
      </c>
      <c r="P1935" s="1" t="s">
        <v>32</v>
      </c>
      <c r="Q1935" s="1" t="s">
        <v>33</v>
      </c>
      <c r="R1935" s="1" t="s">
        <v>34</v>
      </c>
      <c r="S1935" s="1" t="s">
        <v>2620</v>
      </c>
      <c r="T1935" s="1">
        <v>7</v>
      </c>
      <c r="U1935" s="1" t="str">
        <f t="shared" si="270"/>
        <v>Keep</v>
      </c>
      <c r="V1935" s="1" t="str">
        <f t="shared" si="273"/>
        <v>Fix</v>
      </c>
      <c r="W1935" s="1" t="str">
        <f>IF(Raw_Data!K1935=0,"Missing","Valid")</f>
        <v>Valid</v>
      </c>
      <c r="X1935" s="3" t="str">
        <f t="shared" si="274"/>
        <v>OK</v>
      </c>
      <c r="Y1935" s="1" t="str">
        <f t="shared" si="275"/>
        <v>Ok</v>
      </c>
      <c r="Z1935" s="1" t="str">
        <f t="shared" si="276"/>
        <v>Ok</v>
      </c>
      <c r="AA1935" s="1">
        <f t="shared" si="271"/>
        <v>-500</v>
      </c>
      <c r="AB1935" s="1" t="str">
        <f t="shared" si="277"/>
        <v>ok</v>
      </c>
      <c r="AC1935" s="1" t="str">
        <f t="shared" si="278"/>
        <v>Not Returned</v>
      </c>
    </row>
    <row r="1936" spans="1:29" x14ac:dyDescent="0.45">
      <c r="A1936" s="1" t="s">
        <v>2422</v>
      </c>
      <c r="B1936" s="2" cm="1">
        <f t="array" ref="B1936:D1936">DATEVALUE(VLOOKUP(A1936,Raw_Data!A1935:D3935,{2,3,4},0))</f>
        <v>45581</v>
      </c>
      <c r="C1936" s="2">
        <v>45584</v>
      </c>
      <c r="D1936" s="2">
        <v>45587</v>
      </c>
      <c r="E1936" s="1" t="s">
        <v>2590</v>
      </c>
      <c r="F1936" s="1" t="s">
        <v>2609</v>
      </c>
      <c r="G1936" s="1" t="s">
        <v>116</v>
      </c>
      <c r="H1936" s="1" t="s">
        <v>27</v>
      </c>
      <c r="I1936" s="1" t="s">
        <v>84</v>
      </c>
      <c r="J1936" s="1">
        <v>2</v>
      </c>
      <c r="K1936" s="1">
        <v>2000</v>
      </c>
      <c r="L1936" s="1">
        <f t="shared" si="272"/>
        <v>4000</v>
      </c>
      <c r="M1936" s="1" t="s">
        <v>2619</v>
      </c>
      <c r="N1936" s="1" t="s">
        <v>93</v>
      </c>
      <c r="O1936" s="1" t="s">
        <v>44</v>
      </c>
      <c r="P1936" s="1" t="s">
        <v>85</v>
      </c>
      <c r="Q1936" s="1" t="s">
        <v>45</v>
      </c>
      <c r="R1936" s="1" t="s">
        <v>46</v>
      </c>
      <c r="S1936" s="1" t="s">
        <v>2621</v>
      </c>
      <c r="T1936" s="1">
        <v>3</v>
      </c>
      <c r="U1936" s="1" t="str">
        <f t="shared" si="270"/>
        <v>Keep</v>
      </c>
      <c r="V1936" s="1" t="str">
        <f t="shared" si="273"/>
        <v>Ok</v>
      </c>
      <c r="W1936" s="1" t="str">
        <f>IF(Raw_Data!K1936=0,"Missing","Valid")</f>
        <v>Valid</v>
      </c>
      <c r="X1936" s="3" t="str">
        <f t="shared" si="274"/>
        <v>OK</v>
      </c>
      <c r="Y1936" s="1" t="str">
        <f t="shared" si="275"/>
        <v>Ok</v>
      </c>
      <c r="Z1936" s="1" t="str">
        <f t="shared" si="276"/>
        <v>Ok</v>
      </c>
      <c r="AA1936" s="1">
        <f t="shared" si="271"/>
        <v>4000</v>
      </c>
      <c r="AB1936" s="1" t="str">
        <f t="shared" si="277"/>
        <v>ok</v>
      </c>
      <c r="AC1936" s="1" t="str">
        <f t="shared" si="278"/>
        <v>Unknwon</v>
      </c>
    </row>
    <row r="1937" spans="1:29" x14ac:dyDescent="0.45">
      <c r="A1937" s="1" t="s">
        <v>2423</v>
      </c>
      <c r="B1937" s="2" cm="1">
        <f t="array" ref="B1937:D1937">DATEVALUE(VLOOKUP(A1937,Raw_Data!A1936:D3936,{2,3,4},0))</f>
        <v>45398</v>
      </c>
      <c r="C1937" s="2">
        <v>45399</v>
      </c>
      <c r="D1937" s="2">
        <v>45406</v>
      </c>
      <c r="E1937" s="1" t="s">
        <v>2535</v>
      </c>
      <c r="F1937" s="1" t="s">
        <v>147</v>
      </c>
      <c r="G1937" s="1" t="s">
        <v>147</v>
      </c>
      <c r="H1937" s="1" t="s">
        <v>128</v>
      </c>
      <c r="I1937" s="1" t="s">
        <v>129</v>
      </c>
      <c r="J1937" s="1">
        <v>3</v>
      </c>
      <c r="K1937" s="1">
        <v>500</v>
      </c>
      <c r="L1937" s="1">
        <f t="shared" si="272"/>
        <v>1500</v>
      </c>
      <c r="M1937" s="1" t="s">
        <v>63</v>
      </c>
      <c r="N1937" s="1" t="s">
        <v>30</v>
      </c>
      <c r="O1937" s="1" t="s">
        <v>44</v>
      </c>
      <c r="P1937" s="1" t="s">
        <v>32</v>
      </c>
      <c r="Q1937" s="1" t="s">
        <v>33</v>
      </c>
      <c r="R1937" s="1" t="s">
        <v>34</v>
      </c>
      <c r="S1937" s="1" t="s">
        <v>2620</v>
      </c>
      <c r="T1937" s="1">
        <v>7</v>
      </c>
      <c r="U1937" s="1" t="str">
        <f t="shared" si="270"/>
        <v>Keep</v>
      </c>
      <c r="V1937" s="1" t="str">
        <f t="shared" si="273"/>
        <v>Ok</v>
      </c>
      <c r="W1937" s="1" t="str">
        <f>IF(Raw_Data!K1937=0,"Missing","Valid")</f>
        <v>Valid</v>
      </c>
      <c r="X1937" s="3" t="str">
        <f t="shared" si="274"/>
        <v>OK</v>
      </c>
      <c r="Y1937" s="1" t="str">
        <f t="shared" si="275"/>
        <v>Ok</v>
      </c>
      <c r="Z1937" s="1" t="str">
        <f t="shared" si="276"/>
        <v>Ok</v>
      </c>
      <c r="AA1937" s="1">
        <f t="shared" si="271"/>
        <v>1500</v>
      </c>
      <c r="AB1937" s="1" t="str">
        <f t="shared" si="277"/>
        <v>ok</v>
      </c>
      <c r="AC1937" s="1" t="str">
        <f t="shared" si="278"/>
        <v>Not Returned</v>
      </c>
    </row>
    <row r="1938" spans="1:29" x14ac:dyDescent="0.45">
      <c r="A1938" s="1" t="s">
        <v>2424</v>
      </c>
      <c r="B1938" s="2" cm="1">
        <f t="array" ref="B1938:D1938">DATEVALUE(VLOOKUP(A1938,Raw_Data!A1937:D3937,{2,3,4},0))</f>
        <v>45438</v>
      </c>
      <c r="C1938" s="2">
        <v>45438</v>
      </c>
      <c r="D1938" s="2">
        <v>45439</v>
      </c>
      <c r="E1938" s="1" t="s">
        <v>2527</v>
      </c>
      <c r="F1938" s="1" t="s">
        <v>69</v>
      </c>
      <c r="G1938" s="1" t="s">
        <v>70</v>
      </c>
      <c r="H1938" s="1" t="s">
        <v>27</v>
      </c>
      <c r="I1938" s="1" t="s">
        <v>55</v>
      </c>
      <c r="J1938" s="1">
        <v>2</v>
      </c>
      <c r="K1938" s="1">
        <v>500</v>
      </c>
      <c r="L1938" s="1">
        <f t="shared" si="272"/>
        <v>1000</v>
      </c>
      <c r="M1938" s="1" t="s">
        <v>2619</v>
      </c>
      <c r="N1938" s="1" t="s">
        <v>93</v>
      </c>
      <c r="O1938" s="1" t="s">
        <v>31</v>
      </c>
      <c r="P1938" s="1" t="s">
        <v>85</v>
      </c>
      <c r="Q1938" s="1" t="s">
        <v>45</v>
      </c>
      <c r="R1938" s="1" t="s">
        <v>2620</v>
      </c>
      <c r="S1938" s="1" t="s">
        <v>2620</v>
      </c>
      <c r="T1938" s="1">
        <v>1</v>
      </c>
      <c r="U1938" s="1" t="str">
        <f t="shared" si="270"/>
        <v>Keep</v>
      </c>
      <c r="V1938" s="1" t="str">
        <f t="shared" si="273"/>
        <v>Ok</v>
      </c>
      <c r="W1938" s="1" t="str">
        <f>IF(Raw_Data!K1938=0,"Missing","Valid")</f>
        <v>Valid</v>
      </c>
      <c r="X1938" s="3" t="str">
        <f t="shared" si="274"/>
        <v>OK</v>
      </c>
      <c r="Y1938" s="1" t="str">
        <f t="shared" si="275"/>
        <v>Ok</v>
      </c>
      <c r="Z1938" s="1" t="str">
        <f t="shared" si="276"/>
        <v>Ok</v>
      </c>
      <c r="AA1938" s="1">
        <f t="shared" si="271"/>
        <v>1000</v>
      </c>
      <c r="AB1938" s="1" t="str">
        <f t="shared" si="277"/>
        <v>ok</v>
      </c>
      <c r="AC1938" s="1" t="str">
        <f t="shared" si="278"/>
        <v>Not Returned</v>
      </c>
    </row>
    <row r="1939" spans="1:29" x14ac:dyDescent="0.45">
      <c r="A1939" s="1" t="s">
        <v>2425</v>
      </c>
      <c r="B1939" s="2" cm="1">
        <f t="array" ref="B1939:D1939">DATEVALUE(VLOOKUP(A1939,Raw_Data!A1938:D3938,{2,3,4},0))</f>
        <v>45364</v>
      </c>
      <c r="C1939" s="2">
        <v>45366</v>
      </c>
      <c r="D1939" s="2">
        <v>45371</v>
      </c>
      <c r="E1939" s="1" t="s">
        <v>2533</v>
      </c>
      <c r="F1939" s="1" t="s">
        <v>53</v>
      </c>
      <c r="G1939" s="1" t="s">
        <v>54</v>
      </c>
      <c r="H1939" s="1" t="s">
        <v>27</v>
      </c>
      <c r="I1939" s="1" t="s">
        <v>84</v>
      </c>
      <c r="J1939" s="1">
        <v>1</v>
      </c>
      <c r="K1939" s="1">
        <v>500</v>
      </c>
      <c r="L1939" s="1">
        <f t="shared" si="272"/>
        <v>500</v>
      </c>
      <c r="M1939" s="1" t="s">
        <v>56</v>
      </c>
      <c r="N1939" s="1" t="s">
        <v>93</v>
      </c>
      <c r="O1939" s="1" t="s">
        <v>44</v>
      </c>
      <c r="P1939" s="1" t="s">
        <v>85</v>
      </c>
      <c r="Q1939" s="1" t="s">
        <v>33</v>
      </c>
      <c r="R1939" s="1" t="s">
        <v>2620</v>
      </c>
      <c r="S1939" s="1" t="s">
        <v>2620</v>
      </c>
      <c r="T1939" s="1">
        <v>5</v>
      </c>
      <c r="U1939" s="1" t="str">
        <f t="shared" si="270"/>
        <v>Keep</v>
      </c>
      <c r="V1939" s="1" t="str">
        <f t="shared" si="273"/>
        <v>Ok</v>
      </c>
      <c r="W1939" s="1" t="str">
        <f>IF(Raw_Data!K1939=0,"Missing","Valid")</f>
        <v>Valid</v>
      </c>
      <c r="X1939" s="3" t="str">
        <f t="shared" si="274"/>
        <v>OK</v>
      </c>
      <c r="Y1939" s="1" t="str">
        <f t="shared" si="275"/>
        <v>Ok</v>
      </c>
      <c r="Z1939" s="1" t="str">
        <f t="shared" si="276"/>
        <v>Ok</v>
      </c>
      <c r="AA1939" s="1">
        <f t="shared" si="271"/>
        <v>500</v>
      </c>
      <c r="AB1939" s="1" t="str">
        <f t="shared" si="277"/>
        <v>ok</v>
      </c>
      <c r="AC1939" s="1" t="str">
        <f t="shared" si="278"/>
        <v>Not Returned</v>
      </c>
    </row>
    <row r="1940" spans="1:29" x14ac:dyDescent="0.45">
      <c r="A1940" s="1" t="s">
        <v>2426</v>
      </c>
      <c r="B1940" s="2" cm="1">
        <f t="array" ref="B1940:D1940">DATEVALUE(VLOOKUP(A1940,Raw_Data!A1939:D3939,{2,3,4},0))</f>
        <v>45627</v>
      </c>
      <c r="C1940" s="2">
        <v>45625</v>
      </c>
      <c r="D1940" s="2">
        <v>45626</v>
      </c>
      <c r="E1940" s="1" t="s">
        <v>2541</v>
      </c>
      <c r="F1940" s="1" t="s">
        <v>69</v>
      </c>
      <c r="G1940" s="1" t="s">
        <v>70</v>
      </c>
      <c r="H1940" s="1" t="s">
        <v>128</v>
      </c>
      <c r="I1940" s="1" t="s">
        <v>129</v>
      </c>
      <c r="J1940" s="1">
        <v>3</v>
      </c>
      <c r="K1940" s="1">
        <v>500</v>
      </c>
      <c r="L1940" s="1">
        <f t="shared" si="272"/>
        <v>1500</v>
      </c>
      <c r="M1940" s="1" t="s">
        <v>56</v>
      </c>
      <c r="N1940" s="1" t="s">
        <v>57</v>
      </c>
      <c r="O1940" s="1" t="s">
        <v>64</v>
      </c>
      <c r="P1940" s="1" t="s">
        <v>58</v>
      </c>
      <c r="Q1940" s="1" t="s">
        <v>45</v>
      </c>
      <c r="R1940" s="1" t="s">
        <v>34</v>
      </c>
      <c r="S1940" s="1" t="s">
        <v>2620</v>
      </c>
      <c r="T1940" s="1">
        <v>1</v>
      </c>
      <c r="U1940" s="1" t="str">
        <f t="shared" si="270"/>
        <v>Keep</v>
      </c>
      <c r="V1940" s="1" t="str">
        <f t="shared" si="273"/>
        <v>Ok</v>
      </c>
      <c r="W1940" s="1" t="str">
        <f>IF(Raw_Data!K1940=0,"Missing","Valid")</f>
        <v>Valid</v>
      </c>
      <c r="X1940" s="3" t="str">
        <f t="shared" si="274"/>
        <v>Dispatch Error</v>
      </c>
      <c r="Y1940" s="1" t="str">
        <f t="shared" si="275"/>
        <v>Ok</v>
      </c>
      <c r="Z1940" s="1" t="str">
        <f t="shared" si="276"/>
        <v>Ok</v>
      </c>
      <c r="AA1940" s="1">
        <f t="shared" si="271"/>
        <v>1500</v>
      </c>
      <c r="AB1940" s="1" t="str">
        <f t="shared" si="277"/>
        <v>ok</v>
      </c>
      <c r="AC1940" s="1" t="str">
        <f t="shared" si="278"/>
        <v>Not Returned</v>
      </c>
    </row>
    <row r="1941" spans="1:29" x14ac:dyDescent="0.45">
      <c r="A1941" s="1" t="s">
        <v>2427</v>
      </c>
      <c r="B1941" s="2" cm="1">
        <f t="array" ref="B1941:D1941">DATEVALUE(VLOOKUP(A1941,Raw_Data!A1940:D3940,{2,3,4},0))</f>
        <v>45586</v>
      </c>
      <c r="C1941" s="2">
        <v>45588</v>
      </c>
      <c r="D1941" s="2">
        <v>45593</v>
      </c>
      <c r="E1941" s="1" t="s">
        <v>2596</v>
      </c>
      <c r="F1941" s="1" t="s">
        <v>53</v>
      </c>
      <c r="G1941" s="1" t="s">
        <v>54</v>
      </c>
      <c r="H1941" s="1" t="s">
        <v>128</v>
      </c>
      <c r="I1941" s="1" t="s">
        <v>231</v>
      </c>
      <c r="J1941" s="1">
        <v>3</v>
      </c>
      <c r="K1941" s="1">
        <v>0</v>
      </c>
      <c r="L1941" s="1">
        <f t="shared" si="272"/>
        <v>0</v>
      </c>
      <c r="M1941" s="1" t="s">
        <v>2619</v>
      </c>
      <c r="N1941" s="1" t="s">
        <v>57</v>
      </c>
      <c r="O1941" s="1" t="s">
        <v>44</v>
      </c>
      <c r="P1941" s="1" t="s">
        <v>58</v>
      </c>
      <c r="Q1941" s="1" t="s">
        <v>33</v>
      </c>
      <c r="R1941" s="1" t="s">
        <v>2620</v>
      </c>
      <c r="S1941" s="1" t="s">
        <v>2620</v>
      </c>
      <c r="T1941" s="1">
        <v>5</v>
      </c>
      <c r="U1941" s="1" t="str">
        <f t="shared" si="270"/>
        <v>Keep</v>
      </c>
      <c r="V1941" s="1" t="str">
        <f t="shared" si="273"/>
        <v>Ok</v>
      </c>
      <c r="W1941" s="1" t="str">
        <f>IF(Raw_Data!K1941=0,"Missing","Valid")</f>
        <v>Missing</v>
      </c>
      <c r="X1941" s="3" t="str">
        <f t="shared" si="274"/>
        <v>OK</v>
      </c>
      <c r="Y1941" s="1" t="str">
        <f t="shared" si="275"/>
        <v>Fix</v>
      </c>
      <c r="Z1941" s="1" t="str">
        <f t="shared" si="276"/>
        <v>Ok</v>
      </c>
      <c r="AA1941" s="1">
        <f t="shared" si="271"/>
        <v>0</v>
      </c>
      <c r="AB1941" s="1" t="str">
        <f t="shared" si="277"/>
        <v>ok</v>
      </c>
      <c r="AC1941" s="1" t="str">
        <f t="shared" si="278"/>
        <v>Not Returned</v>
      </c>
    </row>
    <row r="1942" spans="1:29" x14ac:dyDescent="0.45">
      <c r="A1942" s="1" t="s">
        <v>2428</v>
      </c>
      <c r="B1942" s="2" cm="1">
        <f t="array" ref="B1942:D1942">DATEVALUE(VLOOKUP(A1942,Raw_Data!A1941:D3941,{2,3,4},0))</f>
        <v>45514</v>
      </c>
      <c r="C1942" s="2">
        <v>45515</v>
      </c>
      <c r="D1942" s="2">
        <v>45516</v>
      </c>
      <c r="E1942" s="1" t="s">
        <v>2550</v>
      </c>
      <c r="F1942" s="1" t="s">
        <v>53</v>
      </c>
      <c r="G1942" s="1" t="s">
        <v>54</v>
      </c>
      <c r="H1942" s="1" t="s">
        <v>42</v>
      </c>
      <c r="I1942" s="1" t="s">
        <v>122</v>
      </c>
      <c r="J1942" s="1">
        <v>-1</v>
      </c>
      <c r="K1942" s="1">
        <v>2000</v>
      </c>
      <c r="L1942" s="1">
        <f t="shared" si="272"/>
        <v>-2000</v>
      </c>
      <c r="M1942" s="1" t="s">
        <v>29</v>
      </c>
      <c r="N1942" s="1" t="s">
        <v>57</v>
      </c>
      <c r="O1942" s="1" t="s">
        <v>79</v>
      </c>
      <c r="P1942" s="1" t="s">
        <v>85</v>
      </c>
      <c r="Q1942" s="1" t="s">
        <v>33</v>
      </c>
      <c r="R1942" s="1" t="s">
        <v>2620</v>
      </c>
      <c r="S1942" s="1" t="s">
        <v>2620</v>
      </c>
      <c r="T1942" s="1">
        <v>1</v>
      </c>
      <c r="U1942" s="1" t="str">
        <f t="shared" si="270"/>
        <v>Keep</v>
      </c>
      <c r="V1942" s="1" t="str">
        <f t="shared" si="273"/>
        <v>Fix</v>
      </c>
      <c r="W1942" s="1" t="str">
        <f>IF(Raw_Data!K1942=0,"Missing","Valid")</f>
        <v>Valid</v>
      </c>
      <c r="X1942" s="3" t="str">
        <f t="shared" si="274"/>
        <v>OK</v>
      </c>
      <c r="Y1942" s="1" t="str">
        <f t="shared" si="275"/>
        <v>Ok</v>
      </c>
      <c r="Z1942" s="1" t="str">
        <f t="shared" si="276"/>
        <v>Ok</v>
      </c>
      <c r="AA1942" s="1">
        <f t="shared" si="271"/>
        <v>-2000</v>
      </c>
      <c r="AB1942" s="1" t="str">
        <f t="shared" si="277"/>
        <v>ok</v>
      </c>
      <c r="AC1942" s="1" t="str">
        <f t="shared" si="278"/>
        <v>Wrong</v>
      </c>
    </row>
    <row r="1943" spans="1:29" x14ac:dyDescent="0.45">
      <c r="A1943" s="1" t="s">
        <v>2429</v>
      </c>
      <c r="B1943" s="2" cm="1">
        <f t="array" ref="B1943:D1943">DATEVALUE(VLOOKUP(A1943,Raw_Data!A1942:D3942,{2,3,4},0))</f>
        <v>45641</v>
      </c>
      <c r="C1943" s="2">
        <v>45644</v>
      </c>
      <c r="D1943" s="2">
        <v>45649</v>
      </c>
      <c r="E1943" s="1" t="s">
        <v>2529</v>
      </c>
      <c r="F1943" s="1" t="s">
        <v>168</v>
      </c>
      <c r="G1943" s="1" t="s">
        <v>41</v>
      </c>
      <c r="H1943" s="1" t="s">
        <v>27</v>
      </c>
      <c r="I1943" s="1" t="s">
        <v>84</v>
      </c>
      <c r="J1943" s="1">
        <v>-1</v>
      </c>
      <c r="K1943" s="1">
        <v>1000</v>
      </c>
      <c r="L1943" s="1">
        <f t="shared" si="272"/>
        <v>-1000</v>
      </c>
      <c r="M1943" s="1" t="s">
        <v>63</v>
      </c>
      <c r="N1943" s="1" t="s">
        <v>30</v>
      </c>
      <c r="O1943" s="1" t="s">
        <v>31</v>
      </c>
      <c r="P1943" s="1" t="s">
        <v>85</v>
      </c>
      <c r="Q1943" s="1" t="s">
        <v>33</v>
      </c>
      <c r="R1943" s="1" t="s">
        <v>46</v>
      </c>
      <c r="S1943" s="1" t="s">
        <v>254</v>
      </c>
      <c r="T1943" s="1">
        <v>5</v>
      </c>
      <c r="U1943" s="1" t="str">
        <f t="shared" si="270"/>
        <v>Keep</v>
      </c>
      <c r="V1943" s="1" t="str">
        <f t="shared" si="273"/>
        <v>Fix</v>
      </c>
      <c r="W1943" s="1" t="str">
        <f>IF(Raw_Data!K1943=0,"Missing","Valid")</f>
        <v>Valid</v>
      </c>
      <c r="X1943" s="3" t="str">
        <f t="shared" si="274"/>
        <v>OK</v>
      </c>
      <c r="Y1943" s="1" t="str">
        <f t="shared" si="275"/>
        <v>Ok</v>
      </c>
      <c r="Z1943" s="1" t="str">
        <f t="shared" si="276"/>
        <v>Ok</v>
      </c>
      <c r="AA1943" s="1">
        <f t="shared" si="271"/>
        <v>-1000</v>
      </c>
      <c r="AB1943" s="1" t="str">
        <f t="shared" si="277"/>
        <v>ok</v>
      </c>
      <c r="AC1943" s="1" t="str">
        <f t="shared" si="278"/>
        <v>Damaged</v>
      </c>
    </row>
    <row r="1944" spans="1:29" x14ac:dyDescent="0.45">
      <c r="A1944" s="1" t="s">
        <v>2430</v>
      </c>
      <c r="B1944" s="2" cm="1">
        <f t="array" ref="B1944:D1944">DATEVALUE(VLOOKUP(A1944,Raw_Data!A1943:D3943,{2,3,4},0))</f>
        <v>45459</v>
      </c>
      <c r="C1944" s="2">
        <v>45458</v>
      </c>
      <c r="D1944" s="2">
        <v>45465</v>
      </c>
      <c r="E1944" s="1" t="s">
        <v>2544</v>
      </c>
      <c r="F1944" s="1" t="s">
        <v>168</v>
      </c>
      <c r="G1944" s="1" t="s">
        <v>41</v>
      </c>
      <c r="H1944" s="1" t="s">
        <v>71</v>
      </c>
      <c r="I1944" s="1" t="s">
        <v>72</v>
      </c>
      <c r="J1944" s="1">
        <v>1</v>
      </c>
      <c r="K1944" s="1">
        <v>2000</v>
      </c>
      <c r="L1944" s="1">
        <f t="shared" si="272"/>
        <v>2000</v>
      </c>
      <c r="M1944" s="1" t="s">
        <v>63</v>
      </c>
      <c r="N1944" s="1" t="s">
        <v>57</v>
      </c>
      <c r="O1944" s="1" t="s">
        <v>79</v>
      </c>
      <c r="P1944" s="1" t="s">
        <v>85</v>
      </c>
      <c r="Q1944" s="1" t="s">
        <v>45</v>
      </c>
      <c r="R1944" s="1" t="s">
        <v>34</v>
      </c>
      <c r="S1944" s="1" t="s">
        <v>2620</v>
      </c>
      <c r="T1944" s="1">
        <v>7</v>
      </c>
      <c r="U1944" s="1" t="str">
        <f t="shared" si="270"/>
        <v>Keep</v>
      </c>
      <c r="V1944" s="1" t="str">
        <f t="shared" si="273"/>
        <v>Ok</v>
      </c>
      <c r="W1944" s="1" t="str">
        <f>IF(Raw_Data!K1944=0,"Missing","Valid")</f>
        <v>Valid</v>
      </c>
      <c r="X1944" s="3" t="str">
        <f t="shared" si="274"/>
        <v>Dispatch Error</v>
      </c>
      <c r="Y1944" s="1" t="str">
        <f t="shared" si="275"/>
        <v>Ok</v>
      </c>
      <c r="Z1944" s="1" t="str">
        <f t="shared" si="276"/>
        <v>Ok</v>
      </c>
      <c r="AA1944" s="1">
        <f t="shared" si="271"/>
        <v>2000</v>
      </c>
      <c r="AB1944" s="1" t="str">
        <f t="shared" si="277"/>
        <v>ok</v>
      </c>
      <c r="AC1944" s="1" t="str">
        <f t="shared" si="278"/>
        <v>Not Returned</v>
      </c>
    </row>
    <row r="1945" spans="1:29" x14ac:dyDescent="0.45">
      <c r="A1945" s="1" t="s">
        <v>2431</v>
      </c>
      <c r="B1945" s="2" cm="1">
        <f t="array" ref="B1945:D1945">DATEVALUE(VLOOKUP(A1945,Raw_Data!A1944:D3944,{2,3,4},0))</f>
        <v>45298</v>
      </c>
      <c r="C1945" s="2">
        <v>45301</v>
      </c>
      <c r="D1945" s="2">
        <v>45304</v>
      </c>
      <c r="E1945" s="1" t="s">
        <v>2592</v>
      </c>
      <c r="F1945" s="1" t="s">
        <v>168</v>
      </c>
      <c r="G1945" s="1" t="s">
        <v>41</v>
      </c>
      <c r="H1945" s="1" t="s">
        <v>71</v>
      </c>
      <c r="I1945" s="1" t="s">
        <v>92</v>
      </c>
      <c r="J1945" s="1">
        <v>0</v>
      </c>
      <c r="K1945" s="1">
        <v>500</v>
      </c>
      <c r="L1945" s="1">
        <f t="shared" si="272"/>
        <v>0</v>
      </c>
      <c r="M1945" s="1" t="s">
        <v>56</v>
      </c>
      <c r="N1945" s="1" t="s">
        <v>30</v>
      </c>
      <c r="O1945" s="1" t="s">
        <v>79</v>
      </c>
      <c r="P1945" s="1" t="s">
        <v>85</v>
      </c>
      <c r="Q1945" s="1" t="s">
        <v>45</v>
      </c>
      <c r="R1945" s="1" t="s">
        <v>46</v>
      </c>
      <c r="S1945" s="1" t="s">
        <v>2621</v>
      </c>
      <c r="T1945" s="1">
        <v>3</v>
      </c>
      <c r="U1945" s="1" t="str">
        <f t="shared" si="270"/>
        <v>Keep</v>
      </c>
      <c r="V1945" s="1" t="str">
        <f t="shared" si="273"/>
        <v>Fix</v>
      </c>
      <c r="W1945" s="1" t="str">
        <f>IF(Raw_Data!K1945=0,"Missing","Valid")</f>
        <v>Valid</v>
      </c>
      <c r="X1945" s="3" t="str">
        <f t="shared" si="274"/>
        <v>OK</v>
      </c>
      <c r="Y1945" s="1" t="str">
        <f t="shared" si="275"/>
        <v>Ok</v>
      </c>
      <c r="Z1945" s="1" t="str">
        <f t="shared" si="276"/>
        <v>Ok</v>
      </c>
      <c r="AA1945" s="1">
        <f t="shared" si="271"/>
        <v>0</v>
      </c>
      <c r="AB1945" s="1" t="str">
        <f t="shared" si="277"/>
        <v>ok</v>
      </c>
      <c r="AC1945" s="1" t="str">
        <f t="shared" si="278"/>
        <v>Unknwon</v>
      </c>
    </row>
    <row r="1946" spans="1:29" x14ac:dyDescent="0.45">
      <c r="A1946" s="1" t="s">
        <v>2432</v>
      </c>
      <c r="B1946" s="2" cm="1">
        <f t="array" ref="B1946:D1946">DATEVALUE(VLOOKUP(A1946,Raw_Data!A1945:D3945,{2,3,4},0))</f>
        <v>45364</v>
      </c>
      <c r="C1946" s="2">
        <v>45364</v>
      </c>
      <c r="D1946" s="2">
        <v>45368</v>
      </c>
      <c r="E1946" s="1" t="s">
        <v>2601</v>
      </c>
      <c r="F1946" s="1" t="s">
        <v>53</v>
      </c>
      <c r="G1946" s="1" t="s">
        <v>54</v>
      </c>
      <c r="H1946" s="1" t="s">
        <v>128</v>
      </c>
      <c r="I1946" s="1" t="s">
        <v>129</v>
      </c>
      <c r="J1946" s="1">
        <v>1</v>
      </c>
      <c r="K1946" s="1">
        <v>100</v>
      </c>
      <c r="L1946" s="1">
        <f t="shared" si="272"/>
        <v>100</v>
      </c>
      <c r="M1946" s="1" t="s">
        <v>2619</v>
      </c>
      <c r="N1946" s="1" t="s">
        <v>30</v>
      </c>
      <c r="O1946" s="1" t="s">
        <v>79</v>
      </c>
      <c r="P1946" s="1" t="s">
        <v>85</v>
      </c>
      <c r="Q1946" s="1" t="s">
        <v>33</v>
      </c>
      <c r="R1946" s="1" t="s">
        <v>34</v>
      </c>
      <c r="S1946" s="1" t="s">
        <v>2620</v>
      </c>
      <c r="T1946" s="1">
        <v>4</v>
      </c>
      <c r="U1946" s="1" t="str">
        <f t="shared" si="270"/>
        <v>Keep</v>
      </c>
      <c r="V1946" s="1" t="str">
        <f t="shared" si="273"/>
        <v>Ok</v>
      </c>
      <c r="W1946" s="1" t="str">
        <f>IF(Raw_Data!K1946=0,"Missing","Valid")</f>
        <v>Valid</v>
      </c>
      <c r="X1946" s="3" t="str">
        <f t="shared" si="274"/>
        <v>OK</v>
      </c>
      <c r="Y1946" s="1" t="str">
        <f t="shared" si="275"/>
        <v>Ok</v>
      </c>
      <c r="Z1946" s="1" t="str">
        <f t="shared" si="276"/>
        <v>Ok</v>
      </c>
      <c r="AA1946" s="1">
        <f t="shared" si="271"/>
        <v>100</v>
      </c>
      <c r="AB1946" s="1" t="str">
        <f t="shared" si="277"/>
        <v>ok</v>
      </c>
      <c r="AC1946" s="1" t="str">
        <f t="shared" si="278"/>
        <v>Not Returned</v>
      </c>
    </row>
    <row r="1947" spans="1:29" x14ac:dyDescent="0.45">
      <c r="A1947" s="1" t="s">
        <v>2433</v>
      </c>
      <c r="B1947" s="2" cm="1">
        <f t="array" ref="B1947:D1947">DATEVALUE(VLOOKUP(A1947,Raw_Data!A1946:D3946,{2,3,4},0))</f>
        <v>45486</v>
      </c>
      <c r="C1947" s="2">
        <v>45485</v>
      </c>
      <c r="D1947" s="2">
        <v>45490</v>
      </c>
      <c r="E1947" s="1" t="s">
        <v>2585</v>
      </c>
      <c r="F1947" s="1" t="s">
        <v>2609</v>
      </c>
      <c r="G1947" s="1" t="s">
        <v>116</v>
      </c>
      <c r="H1947" s="1" t="s">
        <v>27</v>
      </c>
      <c r="I1947" s="1" t="s">
        <v>55</v>
      </c>
      <c r="J1947" s="1">
        <v>1</v>
      </c>
      <c r="K1947" s="1">
        <v>0</v>
      </c>
      <c r="L1947" s="1">
        <f t="shared" si="272"/>
        <v>0</v>
      </c>
      <c r="M1947" s="1" t="s">
        <v>29</v>
      </c>
      <c r="N1947" s="1" t="s">
        <v>57</v>
      </c>
      <c r="O1947" s="1" t="s">
        <v>79</v>
      </c>
      <c r="P1947" s="1" t="s">
        <v>58</v>
      </c>
      <c r="Q1947" s="1" t="s">
        <v>45</v>
      </c>
      <c r="R1947" s="1" t="s">
        <v>46</v>
      </c>
      <c r="S1947" s="1" t="s">
        <v>245</v>
      </c>
      <c r="T1947" s="1">
        <v>5</v>
      </c>
      <c r="U1947" s="1" t="str">
        <f t="shared" si="270"/>
        <v>Keep</v>
      </c>
      <c r="V1947" s="1" t="str">
        <f t="shared" si="273"/>
        <v>Ok</v>
      </c>
      <c r="W1947" s="1" t="str">
        <f>IF(Raw_Data!K1947=0,"Missing","Valid")</f>
        <v>Missing</v>
      </c>
      <c r="X1947" s="3" t="str">
        <f t="shared" si="274"/>
        <v>Dispatch Error</v>
      </c>
      <c r="Y1947" s="1" t="str">
        <f t="shared" si="275"/>
        <v>Fix</v>
      </c>
      <c r="Z1947" s="1" t="str">
        <f t="shared" si="276"/>
        <v>Ok</v>
      </c>
      <c r="AA1947" s="1">
        <f t="shared" si="271"/>
        <v>0</v>
      </c>
      <c r="AB1947" s="1" t="str">
        <f t="shared" si="277"/>
        <v>ok</v>
      </c>
      <c r="AC1947" s="1" t="str">
        <f t="shared" si="278"/>
        <v>Wrong Item</v>
      </c>
    </row>
    <row r="1948" spans="1:29" x14ac:dyDescent="0.45">
      <c r="A1948" s="1" t="s">
        <v>2434</v>
      </c>
      <c r="B1948" s="2" cm="1">
        <f t="array" ref="B1948:D1948">DATEVALUE(VLOOKUP(A1948,Raw_Data!A1947:D3947,{2,3,4},0))</f>
        <v>45466</v>
      </c>
      <c r="C1948" s="2">
        <v>45468</v>
      </c>
      <c r="D1948" s="2">
        <v>45469</v>
      </c>
      <c r="E1948" s="1" t="s">
        <v>2583</v>
      </c>
      <c r="F1948" s="1" t="s">
        <v>2606</v>
      </c>
      <c r="G1948" s="1" t="s">
        <v>26</v>
      </c>
      <c r="H1948" s="1" t="s">
        <v>42</v>
      </c>
      <c r="I1948" s="1" t="s">
        <v>43</v>
      </c>
      <c r="J1948" s="1">
        <v>2</v>
      </c>
      <c r="K1948" s="1">
        <v>0</v>
      </c>
      <c r="L1948" s="1">
        <f t="shared" si="272"/>
        <v>0</v>
      </c>
      <c r="M1948" s="1" t="s">
        <v>63</v>
      </c>
      <c r="N1948" s="1" t="s">
        <v>30</v>
      </c>
      <c r="O1948" s="1" t="s">
        <v>79</v>
      </c>
      <c r="P1948" s="1" t="s">
        <v>85</v>
      </c>
      <c r="Q1948" s="1" t="s">
        <v>33</v>
      </c>
      <c r="R1948" s="1" t="s">
        <v>2620</v>
      </c>
      <c r="S1948" s="1" t="s">
        <v>2620</v>
      </c>
      <c r="T1948" s="1">
        <v>1</v>
      </c>
      <c r="U1948" s="1" t="str">
        <f t="shared" si="270"/>
        <v>Keep</v>
      </c>
      <c r="V1948" s="1" t="str">
        <f t="shared" si="273"/>
        <v>Ok</v>
      </c>
      <c r="W1948" s="1" t="str">
        <f>IF(Raw_Data!K1948=0,"Missing","Valid")</f>
        <v>Missing</v>
      </c>
      <c r="X1948" s="3" t="str">
        <f t="shared" si="274"/>
        <v>OK</v>
      </c>
      <c r="Y1948" s="1" t="str">
        <f t="shared" si="275"/>
        <v>Fix</v>
      </c>
      <c r="Z1948" s="1" t="str">
        <f t="shared" si="276"/>
        <v>Ok</v>
      </c>
      <c r="AA1948" s="1">
        <f t="shared" si="271"/>
        <v>0</v>
      </c>
      <c r="AB1948" s="1" t="str">
        <f t="shared" si="277"/>
        <v>ok</v>
      </c>
      <c r="AC1948" s="1" t="str">
        <f t="shared" si="278"/>
        <v>Not Returned</v>
      </c>
    </row>
    <row r="1949" spans="1:29" x14ac:dyDescent="0.45">
      <c r="A1949" s="1" t="s">
        <v>2435</v>
      </c>
      <c r="B1949" s="2" cm="1">
        <f t="array" ref="B1949:D1949">DATEVALUE(VLOOKUP(A1949,Raw_Data!A1948:D3948,{2,3,4},0))</f>
        <v>45422</v>
      </c>
      <c r="C1949" s="2">
        <v>45425</v>
      </c>
      <c r="D1949" s="2">
        <v>45429</v>
      </c>
      <c r="E1949" s="1" t="s">
        <v>2591</v>
      </c>
      <c r="F1949" s="1" t="s">
        <v>168</v>
      </c>
      <c r="G1949" s="1" t="s">
        <v>41</v>
      </c>
      <c r="H1949" s="1" t="s">
        <v>42</v>
      </c>
      <c r="I1949" s="1" t="s">
        <v>43</v>
      </c>
      <c r="J1949" s="1">
        <v>2</v>
      </c>
      <c r="K1949" s="1">
        <v>100</v>
      </c>
      <c r="L1949" s="1">
        <f t="shared" si="272"/>
        <v>200</v>
      </c>
      <c r="M1949" s="1" t="s">
        <v>2619</v>
      </c>
      <c r="N1949" s="1" t="s">
        <v>30</v>
      </c>
      <c r="O1949" s="1" t="s">
        <v>31</v>
      </c>
      <c r="P1949" s="1" t="s">
        <v>32</v>
      </c>
      <c r="Q1949" s="1" t="s">
        <v>33</v>
      </c>
      <c r="R1949" s="1" t="s">
        <v>34</v>
      </c>
      <c r="S1949" s="1" t="s">
        <v>2620</v>
      </c>
      <c r="T1949" s="1">
        <v>4</v>
      </c>
      <c r="U1949" s="1" t="str">
        <f t="shared" si="270"/>
        <v>Keep</v>
      </c>
      <c r="V1949" s="1" t="str">
        <f t="shared" si="273"/>
        <v>Ok</v>
      </c>
      <c r="W1949" s="1" t="str">
        <f>IF(Raw_Data!K1949=0,"Missing","Valid")</f>
        <v>Valid</v>
      </c>
      <c r="X1949" s="3" t="str">
        <f t="shared" si="274"/>
        <v>OK</v>
      </c>
      <c r="Y1949" s="1" t="str">
        <f t="shared" si="275"/>
        <v>Ok</v>
      </c>
      <c r="Z1949" s="1" t="str">
        <f t="shared" si="276"/>
        <v>Ok</v>
      </c>
      <c r="AA1949" s="1">
        <f t="shared" si="271"/>
        <v>200</v>
      </c>
      <c r="AB1949" s="1" t="str">
        <f t="shared" si="277"/>
        <v>ok</v>
      </c>
      <c r="AC1949" s="1" t="str">
        <f t="shared" si="278"/>
        <v>Not Returned</v>
      </c>
    </row>
    <row r="1950" spans="1:29" x14ac:dyDescent="0.45">
      <c r="A1950" s="1" t="s">
        <v>2436</v>
      </c>
      <c r="B1950" s="2" cm="1">
        <f t="array" ref="B1950:D1950">DATEVALUE(VLOOKUP(A1950,Raw_Data!A1949:D3949,{2,3,4},0))</f>
        <v>45397</v>
      </c>
      <c r="C1950" s="2">
        <v>45399</v>
      </c>
      <c r="D1950" s="2">
        <v>45403</v>
      </c>
      <c r="E1950" s="1" t="s">
        <v>2578</v>
      </c>
      <c r="F1950" s="1" t="s">
        <v>2607</v>
      </c>
      <c r="G1950" s="1" t="s">
        <v>41</v>
      </c>
      <c r="H1950" s="1" t="s">
        <v>27</v>
      </c>
      <c r="I1950" s="1" t="s">
        <v>55</v>
      </c>
      <c r="J1950" s="1">
        <v>2</v>
      </c>
      <c r="K1950" s="1">
        <v>1000</v>
      </c>
      <c r="L1950" s="1">
        <f t="shared" si="272"/>
        <v>2000</v>
      </c>
      <c r="M1950" s="1" t="s">
        <v>56</v>
      </c>
      <c r="N1950" s="1" t="s">
        <v>30</v>
      </c>
      <c r="O1950" s="1" t="s">
        <v>31</v>
      </c>
      <c r="P1950" s="1" t="s">
        <v>58</v>
      </c>
      <c r="Q1950" s="1" t="s">
        <v>45</v>
      </c>
      <c r="R1950" s="1" t="s">
        <v>34</v>
      </c>
      <c r="S1950" s="1" t="s">
        <v>2620</v>
      </c>
      <c r="T1950" s="1">
        <v>4</v>
      </c>
      <c r="U1950" s="1" t="str">
        <f t="shared" si="270"/>
        <v>Keep</v>
      </c>
      <c r="V1950" s="1" t="str">
        <f t="shared" si="273"/>
        <v>Ok</v>
      </c>
      <c r="W1950" s="1" t="str">
        <f>IF(Raw_Data!K1950=0,"Missing","Valid")</f>
        <v>Valid</v>
      </c>
      <c r="X1950" s="3" t="str">
        <f t="shared" si="274"/>
        <v>OK</v>
      </c>
      <c r="Y1950" s="1" t="str">
        <f t="shared" si="275"/>
        <v>Ok</v>
      </c>
      <c r="Z1950" s="1" t="str">
        <f t="shared" si="276"/>
        <v>Ok</v>
      </c>
      <c r="AA1950" s="1">
        <f t="shared" si="271"/>
        <v>2000</v>
      </c>
      <c r="AB1950" s="1" t="str">
        <f t="shared" si="277"/>
        <v>ok</v>
      </c>
      <c r="AC1950" s="1" t="str">
        <f t="shared" si="278"/>
        <v>Not Returned</v>
      </c>
    </row>
    <row r="1951" spans="1:29" x14ac:dyDescent="0.45">
      <c r="A1951" s="1" t="s">
        <v>2437</v>
      </c>
      <c r="B1951" s="2" cm="1">
        <f t="array" ref="B1951:D1951">DATEVALUE(VLOOKUP(A1951,Raw_Data!A1950:D3950,{2,3,4},0))</f>
        <v>45598</v>
      </c>
      <c r="C1951" s="2">
        <v>45597</v>
      </c>
      <c r="D1951" s="2">
        <v>45598</v>
      </c>
      <c r="E1951" s="1" t="s">
        <v>2585</v>
      </c>
      <c r="F1951" s="1" t="s">
        <v>2607</v>
      </c>
      <c r="G1951" s="1" t="s">
        <v>41</v>
      </c>
      <c r="H1951" s="1" t="s">
        <v>27</v>
      </c>
      <c r="I1951" s="1" t="s">
        <v>28</v>
      </c>
      <c r="J1951" s="1">
        <v>2</v>
      </c>
      <c r="K1951" s="1">
        <v>500</v>
      </c>
      <c r="L1951" s="1">
        <f t="shared" si="272"/>
        <v>1000</v>
      </c>
      <c r="M1951" s="1" t="s">
        <v>56</v>
      </c>
      <c r="N1951" s="1" t="s">
        <v>57</v>
      </c>
      <c r="O1951" s="1" t="s">
        <v>31</v>
      </c>
      <c r="P1951" s="1" t="s">
        <v>58</v>
      </c>
      <c r="Q1951" s="1" t="s">
        <v>45</v>
      </c>
      <c r="R1951" s="1" t="s">
        <v>34</v>
      </c>
      <c r="S1951" s="1" t="s">
        <v>2620</v>
      </c>
      <c r="T1951" s="1">
        <v>1</v>
      </c>
      <c r="U1951" s="1" t="str">
        <f t="shared" si="270"/>
        <v>Keep</v>
      </c>
      <c r="V1951" s="1" t="str">
        <f t="shared" si="273"/>
        <v>Ok</v>
      </c>
      <c r="W1951" s="1" t="str">
        <f>IF(Raw_Data!K1951=0,"Missing","Valid")</f>
        <v>Valid</v>
      </c>
      <c r="X1951" s="3" t="str">
        <f t="shared" si="274"/>
        <v>Dispatch Error</v>
      </c>
      <c r="Y1951" s="1" t="str">
        <f t="shared" si="275"/>
        <v>Ok</v>
      </c>
      <c r="Z1951" s="1" t="str">
        <f t="shared" si="276"/>
        <v>Ok</v>
      </c>
      <c r="AA1951" s="1">
        <f t="shared" si="271"/>
        <v>1000</v>
      </c>
      <c r="AB1951" s="1" t="str">
        <f t="shared" si="277"/>
        <v>ok</v>
      </c>
      <c r="AC1951" s="1" t="str">
        <f t="shared" si="278"/>
        <v>Not Returned</v>
      </c>
    </row>
    <row r="1952" spans="1:29" x14ac:dyDescent="0.45">
      <c r="A1952" s="1" t="s">
        <v>2438</v>
      </c>
      <c r="B1952" s="2" cm="1">
        <f t="array" ref="B1952:D1952">DATEVALUE(VLOOKUP(A1952,Raw_Data!A1951:D3951,{2,3,4},0))</f>
        <v>45396</v>
      </c>
      <c r="C1952" s="2">
        <v>45396</v>
      </c>
      <c r="D1952" s="2">
        <v>45400</v>
      </c>
      <c r="E1952" s="1" t="s">
        <v>2537</v>
      </c>
      <c r="F1952" s="1" t="s">
        <v>2608</v>
      </c>
      <c r="G1952" s="1" t="s">
        <v>41</v>
      </c>
      <c r="H1952" s="1" t="s">
        <v>71</v>
      </c>
      <c r="I1952" s="1" t="s">
        <v>72</v>
      </c>
      <c r="J1952" s="1">
        <v>3</v>
      </c>
      <c r="K1952" s="1">
        <v>500</v>
      </c>
      <c r="L1952" s="1">
        <f t="shared" si="272"/>
        <v>1500</v>
      </c>
      <c r="M1952" s="1" t="s">
        <v>63</v>
      </c>
      <c r="N1952" s="1" t="s">
        <v>57</v>
      </c>
      <c r="O1952" s="1" t="s">
        <v>31</v>
      </c>
      <c r="P1952" s="1" t="s">
        <v>32</v>
      </c>
      <c r="Q1952" s="1" t="s">
        <v>45</v>
      </c>
      <c r="R1952" s="1" t="s">
        <v>2620</v>
      </c>
      <c r="S1952" s="1" t="s">
        <v>2620</v>
      </c>
      <c r="T1952" s="1">
        <v>4</v>
      </c>
      <c r="U1952" s="1" t="str">
        <f t="shared" si="270"/>
        <v>Keep</v>
      </c>
      <c r="V1952" s="1" t="str">
        <f t="shared" si="273"/>
        <v>Ok</v>
      </c>
      <c r="W1952" s="1" t="str">
        <f>IF(Raw_Data!K1952=0,"Missing","Valid")</f>
        <v>Valid</v>
      </c>
      <c r="X1952" s="3" t="str">
        <f t="shared" si="274"/>
        <v>OK</v>
      </c>
      <c r="Y1952" s="1" t="str">
        <f t="shared" si="275"/>
        <v>Ok</v>
      </c>
      <c r="Z1952" s="1" t="str">
        <f t="shared" si="276"/>
        <v>Ok</v>
      </c>
      <c r="AA1952" s="1">
        <f t="shared" si="271"/>
        <v>1500</v>
      </c>
      <c r="AB1952" s="1" t="str">
        <f t="shared" si="277"/>
        <v>ok</v>
      </c>
      <c r="AC1952" s="1" t="str">
        <f t="shared" si="278"/>
        <v>Not Returned</v>
      </c>
    </row>
    <row r="1953" spans="1:29" x14ac:dyDescent="0.45">
      <c r="A1953" s="1" t="s">
        <v>2439</v>
      </c>
      <c r="B1953" s="2" cm="1">
        <f t="array" ref="B1953:D1953">DATEVALUE(VLOOKUP(A1953,Raw_Data!A1952:D3952,{2,3,4},0))</f>
        <v>45294</v>
      </c>
      <c r="C1953" s="2">
        <v>45297</v>
      </c>
      <c r="D1953" s="2">
        <v>45300</v>
      </c>
      <c r="E1953" s="1" t="s">
        <v>2570</v>
      </c>
      <c r="F1953" s="1" t="s">
        <v>69</v>
      </c>
      <c r="G1953" s="1" t="s">
        <v>70</v>
      </c>
      <c r="H1953" s="1" t="s">
        <v>42</v>
      </c>
      <c r="I1953" s="1" t="s">
        <v>43</v>
      </c>
      <c r="J1953" s="1">
        <v>-1</v>
      </c>
      <c r="K1953" s="1">
        <v>100</v>
      </c>
      <c r="L1953" s="1">
        <f t="shared" si="272"/>
        <v>-100</v>
      </c>
      <c r="M1953" s="1" t="s">
        <v>63</v>
      </c>
      <c r="N1953" s="1" t="s">
        <v>93</v>
      </c>
      <c r="O1953" s="1" t="s">
        <v>64</v>
      </c>
      <c r="P1953" s="1" t="s">
        <v>32</v>
      </c>
      <c r="Q1953" s="1" t="s">
        <v>45</v>
      </c>
      <c r="R1953" s="1" t="s">
        <v>2620</v>
      </c>
      <c r="S1953" s="1" t="s">
        <v>2620</v>
      </c>
      <c r="T1953" s="1">
        <v>3</v>
      </c>
      <c r="U1953" s="1" t="str">
        <f t="shared" si="270"/>
        <v>Keep</v>
      </c>
      <c r="V1953" s="1" t="str">
        <f t="shared" si="273"/>
        <v>Fix</v>
      </c>
      <c r="W1953" s="1" t="str">
        <f>IF(Raw_Data!K1953=0,"Missing","Valid")</f>
        <v>Valid</v>
      </c>
      <c r="X1953" s="3" t="str">
        <f t="shared" si="274"/>
        <v>OK</v>
      </c>
      <c r="Y1953" s="1" t="str">
        <f t="shared" si="275"/>
        <v>Ok</v>
      </c>
      <c r="Z1953" s="1" t="str">
        <f t="shared" si="276"/>
        <v>Ok</v>
      </c>
      <c r="AA1953" s="1">
        <f t="shared" si="271"/>
        <v>-100</v>
      </c>
      <c r="AB1953" s="1" t="str">
        <f t="shared" si="277"/>
        <v>ok</v>
      </c>
      <c r="AC1953" s="1" t="str">
        <f t="shared" si="278"/>
        <v>Wrong</v>
      </c>
    </row>
    <row r="1954" spans="1:29" x14ac:dyDescent="0.45">
      <c r="A1954" s="1" t="s">
        <v>2440</v>
      </c>
      <c r="B1954" s="2" cm="1">
        <f t="array" ref="B1954:D1954">DATEVALUE(VLOOKUP(A1954,Raw_Data!A1953:D3953,{2,3,4},0))</f>
        <v>45496</v>
      </c>
      <c r="C1954" s="2">
        <v>45499</v>
      </c>
      <c r="D1954" s="2">
        <v>45499</v>
      </c>
      <c r="E1954" s="1" t="s">
        <v>2527</v>
      </c>
      <c r="F1954" s="1" t="s">
        <v>2609</v>
      </c>
      <c r="G1954" s="1" t="s">
        <v>116</v>
      </c>
      <c r="H1954" s="1" t="s">
        <v>42</v>
      </c>
      <c r="I1954" s="1" t="s">
        <v>122</v>
      </c>
      <c r="J1954" s="1">
        <v>2</v>
      </c>
      <c r="K1954" s="1">
        <v>100</v>
      </c>
      <c r="L1954" s="1">
        <f t="shared" si="272"/>
        <v>200</v>
      </c>
      <c r="M1954" s="1" t="s">
        <v>63</v>
      </c>
      <c r="N1954" s="1" t="s">
        <v>57</v>
      </c>
      <c r="O1954" s="1" t="s">
        <v>31</v>
      </c>
      <c r="P1954" s="1" t="s">
        <v>32</v>
      </c>
      <c r="Q1954" s="1" t="s">
        <v>45</v>
      </c>
      <c r="R1954" s="1" t="s">
        <v>2620</v>
      </c>
      <c r="S1954" s="1" t="s">
        <v>2620</v>
      </c>
      <c r="T1954" s="1">
        <v>0</v>
      </c>
      <c r="U1954" s="1" t="str">
        <f t="shared" si="270"/>
        <v>Keep</v>
      </c>
      <c r="V1954" s="1" t="str">
        <f t="shared" si="273"/>
        <v>Ok</v>
      </c>
      <c r="W1954" s="1" t="str">
        <f>IF(Raw_Data!K1954=0,"Missing","Valid")</f>
        <v>Valid</v>
      </c>
      <c r="X1954" s="3" t="str">
        <f t="shared" si="274"/>
        <v>OK</v>
      </c>
      <c r="Y1954" s="1" t="str">
        <f t="shared" si="275"/>
        <v>Ok</v>
      </c>
      <c r="Z1954" s="1" t="str">
        <f t="shared" si="276"/>
        <v>Ok</v>
      </c>
      <c r="AA1954" s="1">
        <f t="shared" si="271"/>
        <v>200</v>
      </c>
      <c r="AB1954" s="1" t="str">
        <f t="shared" si="277"/>
        <v>ok</v>
      </c>
      <c r="AC1954" s="1" t="str">
        <f t="shared" si="278"/>
        <v>Not Returned</v>
      </c>
    </row>
    <row r="1955" spans="1:29" x14ac:dyDescent="0.45">
      <c r="A1955" s="1" t="s">
        <v>2441</v>
      </c>
      <c r="B1955" s="2" cm="1">
        <f t="array" ref="B1955:D1955">DATEVALUE(VLOOKUP(A1955,Raw_Data!A1954:D3954,{2,3,4},0))</f>
        <v>45380</v>
      </c>
      <c r="C1955" s="2">
        <v>45383</v>
      </c>
      <c r="D1955" s="2">
        <v>45382</v>
      </c>
      <c r="E1955" s="1" t="s">
        <v>2595</v>
      </c>
      <c r="F1955" s="1" t="s">
        <v>168</v>
      </c>
      <c r="G1955" s="1" t="s">
        <v>41</v>
      </c>
      <c r="H1955" s="1" t="s">
        <v>128</v>
      </c>
      <c r="I1955" s="1" t="s">
        <v>129</v>
      </c>
      <c r="J1955" s="1">
        <v>1</v>
      </c>
      <c r="K1955" s="1">
        <v>100</v>
      </c>
      <c r="L1955" s="1">
        <f t="shared" si="272"/>
        <v>100</v>
      </c>
      <c r="M1955" s="1" t="s">
        <v>56</v>
      </c>
      <c r="N1955" s="1" t="s">
        <v>57</v>
      </c>
      <c r="O1955" s="1" t="s">
        <v>64</v>
      </c>
      <c r="P1955" s="1" t="s">
        <v>32</v>
      </c>
      <c r="Q1955" s="1" t="s">
        <v>33</v>
      </c>
      <c r="R1955" s="1" t="s">
        <v>34</v>
      </c>
      <c r="S1955" s="1" t="s">
        <v>2620</v>
      </c>
      <c r="T1955" s="1">
        <v>-1</v>
      </c>
      <c r="U1955" s="1" t="str">
        <f t="shared" si="270"/>
        <v>Keep</v>
      </c>
      <c r="V1955" s="1" t="str">
        <f t="shared" si="273"/>
        <v>Ok</v>
      </c>
      <c r="W1955" s="1" t="str">
        <f>IF(Raw_Data!K1955=0,"Missing","Valid")</f>
        <v>Valid</v>
      </c>
      <c r="X1955" s="3" t="str">
        <f t="shared" si="274"/>
        <v>Delivery Before Dispatch</v>
      </c>
      <c r="Y1955" s="1" t="str">
        <f t="shared" si="275"/>
        <v>Ok</v>
      </c>
      <c r="Z1955" s="1" t="str">
        <f t="shared" si="276"/>
        <v>Ok</v>
      </c>
      <c r="AA1955" s="1">
        <f t="shared" si="271"/>
        <v>100</v>
      </c>
      <c r="AB1955" s="1" t="str">
        <f t="shared" si="277"/>
        <v>ok</v>
      </c>
      <c r="AC1955" s="1" t="str">
        <f t="shared" si="278"/>
        <v>Not Returned</v>
      </c>
    </row>
    <row r="1956" spans="1:29" x14ac:dyDescent="0.45">
      <c r="A1956" s="1" t="s">
        <v>2442</v>
      </c>
      <c r="B1956" s="2" cm="1">
        <f t="array" ref="B1956:D1956">DATEVALUE(VLOOKUP(A1956,Raw_Data!A1955:D3955,{2,3,4},0))</f>
        <v>45441</v>
      </c>
      <c r="C1956" s="2">
        <v>45444</v>
      </c>
      <c r="D1956" s="2">
        <v>45444</v>
      </c>
      <c r="E1956" s="1" t="s">
        <v>2564</v>
      </c>
      <c r="F1956" s="1" t="s">
        <v>69</v>
      </c>
      <c r="G1956" s="1" t="s">
        <v>70</v>
      </c>
      <c r="H1956" s="1" t="s">
        <v>128</v>
      </c>
      <c r="I1956" s="1" t="s">
        <v>169</v>
      </c>
      <c r="J1956" s="1">
        <v>1</v>
      </c>
      <c r="K1956" s="1">
        <v>0</v>
      </c>
      <c r="L1956" s="1">
        <f t="shared" si="272"/>
        <v>0</v>
      </c>
      <c r="M1956" s="1" t="s">
        <v>63</v>
      </c>
      <c r="N1956" s="1" t="s">
        <v>57</v>
      </c>
      <c r="O1956" s="1" t="s">
        <v>31</v>
      </c>
      <c r="P1956" s="1" t="s">
        <v>32</v>
      </c>
      <c r="Q1956" s="1" t="s">
        <v>45</v>
      </c>
      <c r="R1956" s="1" t="s">
        <v>2620</v>
      </c>
      <c r="S1956" s="1" t="s">
        <v>2620</v>
      </c>
      <c r="T1956" s="1">
        <v>0</v>
      </c>
      <c r="U1956" s="1" t="str">
        <f t="shared" si="270"/>
        <v>Keep</v>
      </c>
      <c r="V1956" s="1" t="str">
        <f t="shared" si="273"/>
        <v>Ok</v>
      </c>
      <c r="W1956" s="1" t="str">
        <f>IF(Raw_Data!K1956=0,"Missing","Valid")</f>
        <v>Missing</v>
      </c>
      <c r="X1956" s="3" t="str">
        <f t="shared" si="274"/>
        <v>OK</v>
      </c>
      <c r="Y1956" s="1" t="str">
        <f t="shared" si="275"/>
        <v>Fix</v>
      </c>
      <c r="Z1956" s="1" t="str">
        <f t="shared" si="276"/>
        <v>Ok</v>
      </c>
      <c r="AA1956" s="1">
        <f t="shared" si="271"/>
        <v>0</v>
      </c>
      <c r="AB1956" s="1" t="str">
        <f t="shared" si="277"/>
        <v>ok</v>
      </c>
      <c r="AC1956" s="1" t="str">
        <f t="shared" si="278"/>
        <v>Not Returned</v>
      </c>
    </row>
    <row r="1957" spans="1:29" x14ac:dyDescent="0.45">
      <c r="A1957" s="1" t="s">
        <v>2443</v>
      </c>
      <c r="B1957" s="2" cm="1">
        <f t="array" ref="B1957:D1957">DATEVALUE(VLOOKUP(A1957,Raw_Data!A1956:D3956,{2,3,4},0))</f>
        <v>45417</v>
      </c>
      <c r="C1957" s="2">
        <v>45415</v>
      </c>
      <c r="D1957" s="2">
        <v>45415</v>
      </c>
      <c r="E1957" s="1" t="s">
        <v>2604</v>
      </c>
      <c r="F1957" s="1" t="s">
        <v>69</v>
      </c>
      <c r="G1957" s="1" t="s">
        <v>70</v>
      </c>
      <c r="H1957" s="1" t="s">
        <v>42</v>
      </c>
      <c r="I1957" s="1" t="s">
        <v>43</v>
      </c>
      <c r="J1957" s="1">
        <v>0</v>
      </c>
      <c r="K1957" s="1">
        <v>2000</v>
      </c>
      <c r="L1957" s="1">
        <f t="shared" si="272"/>
        <v>0</v>
      </c>
      <c r="M1957" s="1" t="s">
        <v>56</v>
      </c>
      <c r="N1957" s="1" t="s">
        <v>57</v>
      </c>
      <c r="O1957" s="1" t="s">
        <v>31</v>
      </c>
      <c r="P1957" s="1" t="s">
        <v>58</v>
      </c>
      <c r="Q1957" s="1" t="s">
        <v>33</v>
      </c>
      <c r="R1957" s="1" t="s">
        <v>46</v>
      </c>
      <c r="S1957" s="1" t="s">
        <v>254</v>
      </c>
      <c r="T1957" s="1">
        <v>0</v>
      </c>
      <c r="U1957" s="1" t="str">
        <f t="shared" si="270"/>
        <v>Keep</v>
      </c>
      <c r="V1957" s="1" t="str">
        <f t="shared" si="273"/>
        <v>Fix</v>
      </c>
      <c r="W1957" s="1" t="str">
        <f>IF(Raw_Data!K1957=0,"Missing","Valid")</f>
        <v>Valid</v>
      </c>
      <c r="X1957" s="3" t="str">
        <f t="shared" si="274"/>
        <v>Dispatch Error</v>
      </c>
      <c r="Y1957" s="1" t="str">
        <f t="shared" si="275"/>
        <v>Ok</v>
      </c>
      <c r="Z1957" s="1" t="str">
        <f t="shared" si="276"/>
        <v>Ok</v>
      </c>
      <c r="AA1957" s="1">
        <f t="shared" si="271"/>
        <v>0</v>
      </c>
      <c r="AB1957" s="1" t="str">
        <f t="shared" si="277"/>
        <v>ok</v>
      </c>
      <c r="AC1957" s="1" t="str">
        <f t="shared" si="278"/>
        <v>Damaged</v>
      </c>
    </row>
    <row r="1958" spans="1:29" x14ac:dyDescent="0.45">
      <c r="A1958" s="1" t="s">
        <v>2444</v>
      </c>
      <c r="B1958" s="2" cm="1">
        <f t="array" ref="B1958:D1958">DATEVALUE(VLOOKUP(A1958,Raw_Data!A1957:D3957,{2,3,4},0))</f>
        <v>45596</v>
      </c>
      <c r="C1958" s="2">
        <v>45594</v>
      </c>
      <c r="D1958" s="2">
        <v>45601</v>
      </c>
      <c r="E1958" s="1" t="s">
        <v>2531</v>
      </c>
      <c r="F1958" s="1" t="s">
        <v>2608</v>
      </c>
      <c r="G1958" s="1" t="s">
        <v>41</v>
      </c>
      <c r="H1958" s="1" t="s">
        <v>42</v>
      </c>
      <c r="I1958" s="1" t="s">
        <v>122</v>
      </c>
      <c r="J1958" s="1">
        <v>2</v>
      </c>
      <c r="K1958" s="1">
        <v>100</v>
      </c>
      <c r="L1958" s="1">
        <f t="shared" si="272"/>
        <v>200</v>
      </c>
      <c r="M1958" s="1" t="s">
        <v>2619</v>
      </c>
      <c r="N1958" s="1" t="s">
        <v>93</v>
      </c>
      <c r="O1958" s="1" t="s">
        <v>31</v>
      </c>
      <c r="P1958" s="1" t="s">
        <v>85</v>
      </c>
      <c r="Q1958" s="1" t="s">
        <v>33</v>
      </c>
      <c r="R1958" s="1" t="s">
        <v>34</v>
      </c>
      <c r="S1958" s="1" t="s">
        <v>2620</v>
      </c>
      <c r="T1958" s="1">
        <v>7</v>
      </c>
      <c r="U1958" s="1" t="str">
        <f t="shared" si="270"/>
        <v>Keep</v>
      </c>
      <c r="V1958" s="1" t="str">
        <f t="shared" si="273"/>
        <v>Ok</v>
      </c>
      <c r="W1958" s="1" t="str">
        <f>IF(Raw_Data!K1958=0,"Missing","Valid")</f>
        <v>Valid</v>
      </c>
      <c r="X1958" s="3" t="str">
        <f t="shared" si="274"/>
        <v>Dispatch Error</v>
      </c>
      <c r="Y1958" s="1" t="str">
        <f t="shared" si="275"/>
        <v>Ok</v>
      </c>
      <c r="Z1958" s="1" t="str">
        <f t="shared" si="276"/>
        <v>Ok</v>
      </c>
      <c r="AA1958" s="1">
        <f t="shared" si="271"/>
        <v>200</v>
      </c>
      <c r="AB1958" s="1" t="str">
        <f t="shared" si="277"/>
        <v>ok</v>
      </c>
      <c r="AC1958" s="1" t="str">
        <f t="shared" si="278"/>
        <v>Not Returned</v>
      </c>
    </row>
    <row r="1959" spans="1:29" x14ac:dyDescent="0.45">
      <c r="A1959" s="1" t="s">
        <v>2445</v>
      </c>
      <c r="B1959" s="2" cm="1">
        <f t="array" ref="B1959:D1959">DATEVALUE(VLOOKUP(A1959,Raw_Data!A1958:D3958,{2,3,4},0))</f>
        <v>45500</v>
      </c>
      <c r="C1959" s="2">
        <v>45499</v>
      </c>
      <c r="D1959" s="2">
        <v>45501</v>
      </c>
      <c r="E1959" s="1" t="s">
        <v>2541</v>
      </c>
      <c r="F1959" s="1" t="s">
        <v>168</v>
      </c>
      <c r="G1959" s="1" t="s">
        <v>41</v>
      </c>
      <c r="H1959" s="1" t="s">
        <v>128</v>
      </c>
      <c r="I1959" s="1" t="s">
        <v>129</v>
      </c>
      <c r="J1959" s="1">
        <v>0</v>
      </c>
      <c r="K1959" s="1">
        <v>100</v>
      </c>
      <c r="L1959" s="1">
        <f t="shared" si="272"/>
        <v>0</v>
      </c>
      <c r="M1959" s="1" t="s">
        <v>29</v>
      </c>
      <c r="N1959" s="1" t="s">
        <v>30</v>
      </c>
      <c r="O1959" s="1" t="s">
        <v>44</v>
      </c>
      <c r="P1959" s="1" t="s">
        <v>58</v>
      </c>
      <c r="Q1959" s="1" t="s">
        <v>33</v>
      </c>
      <c r="R1959" s="1" t="s">
        <v>46</v>
      </c>
      <c r="S1959" s="1" t="s">
        <v>2621</v>
      </c>
      <c r="T1959" s="1">
        <v>2</v>
      </c>
      <c r="U1959" s="1" t="str">
        <f t="shared" si="270"/>
        <v>Keep</v>
      </c>
      <c r="V1959" s="1" t="str">
        <f t="shared" si="273"/>
        <v>Fix</v>
      </c>
      <c r="W1959" s="1" t="str">
        <f>IF(Raw_Data!K1959=0,"Missing","Valid")</f>
        <v>Valid</v>
      </c>
      <c r="X1959" s="3" t="str">
        <f t="shared" si="274"/>
        <v>Dispatch Error</v>
      </c>
      <c r="Y1959" s="1" t="str">
        <f t="shared" si="275"/>
        <v>Ok</v>
      </c>
      <c r="Z1959" s="1" t="str">
        <f t="shared" si="276"/>
        <v>Ok</v>
      </c>
      <c r="AA1959" s="1">
        <f t="shared" si="271"/>
        <v>0</v>
      </c>
      <c r="AB1959" s="1" t="str">
        <f t="shared" si="277"/>
        <v>ok</v>
      </c>
      <c r="AC1959" s="1" t="str">
        <f t="shared" si="278"/>
        <v>Unknwon</v>
      </c>
    </row>
    <row r="1960" spans="1:29" x14ac:dyDescent="0.45">
      <c r="A1960" s="1" t="s">
        <v>2446</v>
      </c>
      <c r="B1960" s="2" cm="1">
        <f t="array" ref="B1960:D1960">DATEVALUE(VLOOKUP(A1960,Raw_Data!A1959:D3959,{2,3,4},0))</f>
        <v>45645</v>
      </c>
      <c r="C1960" s="2">
        <v>45647</v>
      </c>
      <c r="D1960" s="2">
        <v>45649</v>
      </c>
      <c r="E1960" s="1" t="s">
        <v>2527</v>
      </c>
      <c r="F1960" s="1" t="s">
        <v>168</v>
      </c>
      <c r="G1960" s="1" t="s">
        <v>41</v>
      </c>
      <c r="H1960" s="1" t="s">
        <v>128</v>
      </c>
      <c r="I1960" s="1" t="s">
        <v>231</v>
      </c>
      <c r="J1960" s="1">
        <v>-1</v>
      </c>
      <c r="K1960" s="1">
        <v>0</v>
      </c>
      <c r="L1960" s="1">
        <f t="shared" si="272"/>
        <v>0</v>
      </c>
      <c r="M1960" s="1" t="s">
        <v>63</v>
      </c>
      <c r="N1960" s="1" t="s">
        <v>57</v>
      </c>
      <c r="O1960" s="1" t="s">
        <v>31</v>
      </c>
      <c r="P1960" s="1" t="s">
        <v>58</v>
      </c>
      <c r="Q1960" s="1" t="s">
        <v>33</v>
      </c>
      <c r="R1960" s="1" t="s">
        <v>46</v>
      </c>
      <c r="S1960" s="1" t="s">
        <v>47</v>
      </c>
      <c r="T1960" s="1">
        <v>2</v>
      </c>
      <c r="U1960" s="1" t="str">
        <f t="shared" si="270"/>
        <v>Keep</v>
      </c>
      <c r="V1960" s="1" t="str">
        <f t="shared" si="273"/>
        <v>Fix</v>
      </c>
      <c r="W1960" s="1" t="str">
        <f>IF(Raw_Data!K1960=0,"Missing","Valid")</f>
        <v>Missing</v>
      </c>
      <c r="X1960" s="3" t="str">
        <f t="shared" si="274"/>
        <v>OK</v>
      </c>
      <c r="Y1960" s="1" t="str">
        <f t="shared" si="275"/>
        <v>Fix</v>
      </c>
      <c r="Z1960" s="1" t="str">
        <f t="shared" si="276"/>
        <v>Ok</v>
      </c>
      <c r="AA1960" s="1">
        <f t="shared" si="271"/>
        <v>0</v>
      </c>
      <c r="AB1960" s="1" t="str">
        <f t="shared" si="277"/>
        <v>ok</v>
      </c>
      <c r="AC1960" s="1" t="str">
        <f t="shared" si="278"/>
        <v>Late Delivery</v>
      </c>
    </row>
    <row r="1961" spans="1:29" x14ac:dyDescent="0.45">
      <c r="A1961" s="1" t="s">
        <v>2447</v>
      </c>
      <c r="B1961" s="2" cm="1">
        <f t="array" ref="B1961:D1961">DATEVALUE(VLOOKUP(A1961,Raw_Data!A1960:D3960,{2,3,4},0))</f>
        <v>45623</v>
      </c>
      <c r="C1961" s="2">
        <v>45623</v>
      </c>
      <c r="D1961" s="2">
        <v>45627</v>
      </c>
      <c r="E1961" s="1" t="s">
        <v>2581</v>
      </c>
      <c r="F1961" s="1" t="s">
        <v>2606</v>
      </c>
      <c r="G1961" s="1" t="s">
        <v>26</v>
      </c>
      <c r="H1961" s="1" t="s">
        <v>42</v>
      </c>
      <c r="I1961" s="1" t="s">
        <v>122</v>
      </c>
      <c r="J1961" s="1">
        <v>1</v>
      </c>
      <c r="K1961" s="1">
        <v>0</v>
      </c>
      <c r="L1961" s="1">
        <f t="shared" si="272"/>
        <v>0</v>
      </c>
      <c r="M1961" s="1" t="s">
        <v>63</v>
      </c>
      <c r="N1961" s="1" t="s">
        <v>93</v>
      </c>
      <c r="O1961" s="1" t="s">
        <v>31</v>
      </c>
      <c r="P1961" s="1" t="s">
        <v>32</v>
      </c>
      <c r="Q1961" s="1" t="s">
        <v>33</v>
      </c>
      <c r="R1961" s="1" t="s">
        <v>2620</v>
      </c>
      <c r="S1961" s="1" t="s">
        <v>2620</v>
      </c>
      <c r="T1961" s="1">
        <v>4</v>
      </c>
      <c r="U1961" s="1" t="str">
        <f t="shared" si="270"/>
        <v>Keep</v>
      </c>
      <c r="V1961" s="1" t="str">
        <f t="shared" si="273"/>
        <v>Ok</v>
      </c>
      <c r="W1961" s="1" t="str">
        <f>IF(Raw_Data!K1961=0,"Missing","Valid")</f>
        <v>Missing</v>
      </c>
      <c r="X1961" s="3" t="str">
        <f t="shared" si="274"/>
        <v>OK</v>
      </c>
      <c r="Y1961" s="1" t="str">
        <f t="shared" si="275"/>
        <v>Fix</v>
      </c>
      <c r="Z1961" s="1" t="str">
        <f t="shared" si="276"/>
        <v>Ok</v>
      </c>
      <c r="AA1961" s="1">
        <f t="shared" si="271"/>
        <v>0</v>
      </c>
      <c r="AB1961" s="1" t="str">
        <f t="shared" si="277"/>
        <v>ok</v>
      </c>
      <c r="AC1961" s="1" t="str">
        <f t="shared" si="278"/>
        <v>Not Returned</v>
      </c>
    </row>
    <row r="1962" spans="1:29" x14ac:dyDescent="0.45">
      <c r="A1962" s="1" t="s">
        <v>2448</v>
      </c>
      <c r="B1962" s="2" cm="1">
        <f t="array" ref="B1962:D1962">DATEVALUE(VLOOKUP(A1962,Raw_Data!A1961:D3961,{2,3,4},0))</f>
        <v>45419</v>
      </c>
      <c r="C1962" s="2">
        <v>45420</v>
      </c>
      <c r="D1962" s="2">
        <v>45426</v>
      </c>
      <c r="E1962" s="1" t="s">
        <v>2591</v>
      </c>
      <c r="F1962" s="1" t="s">
        <v>168</v>
      </c>
      <c r="G1962" s="1" t="s">
        <v>41</v>
      </c>
      <c r="H1962" s="1" t="s">
        <v>27</v>
      </c>
      <c r="I1962" s="1" t="s">
        <v>84</v>
      </c>
      <c r="J1962" s="1">
        <v>-1</v>
      </c>
      <c r="K1962" s="1">
        <v>100</v>
      </c>
      <c r="L1962" s="1">
        <f t="shared" si="272"/>
        <v>-100</v>
      </c>
      <c r="M1962" s="1" t="s">
        <v>29</v>
      </c>
      <c r="N1962" s="1" t="s">
        <v>57</v>
      </c>
      <c r="O1962" s="1" t="s">
        <v>44</v>
      </c>
      <c r="P1962" s="1" t="s">
        <v>58</v>
      </c>
      <c r="Q1962" s="1" t="s">
        <v>33</v>
      </c>
      <c r="R1962" s="1" t="s">
        <v>2620</v>
      </c>
      <c r="S1962" s="1" t="s">
        <v>2620</v>
      </c>
      <c r="T1962" s="1">
        <v>6</v>
      </c>
      <c r="U1962" s="1" t="str">
        <f t="shared" si="270"/>
        <v>Keep</v>
      </c>
      <c r="V1962" s="1" t="str">
        <f t="shared" si="273"/>
        <v>Fix</v>
      </c>
      <c r="W1962" s="1" t="str">
        <f>IF(Raw_Data!K1962=0,"Missing","Valid")</f>
        <v>Valid</v>
      </c>
      <c r="X1962" s="3" t="str">
        <f t="shared" si="274"/>
        <v>OK</v>
      </c>
      <c r="Y1962" s="1" t="str">
        <f t="shared" si="275"/>
        <v>Ok</v>
      </c>
      <c r="Z1962" s="1" t="str">
        <f t="shared" si="276"/>
        <v>Ok</v>
      </c>
      <c r="AA1962" s="1">
        <f t="shared" si="271"/>
        <v>-100</v>
      </c>
      <c r="AB1962" s="1" t="str">
        <f t="shared" si="277"/>
        <v>ok</v>
      </c>
      <c r="AC1962" s="1" t="str">
        <f t="shared" si="278"/>
        <v>Wrong</v>
      </c>
    </row>
    <row r="1963" spans="1:29" x14ac:dyDescent="0.45">
      <c r="A1963" s="1" t="s">
        <v>2449</v>
      </c>
      <c r="B1963" s="2" cm="1">
        <f t="array" ref="B1963:D1963">DATEVALUE(VLOOKUP(A1963,Raw_Data!A1962:D3962,{2,3,4},0))</f>
        <v>45627</v>
      </c>
      <c r="C1963" s="2">
        <v>45629</v>
      </c>
      <c r="D1963" s="2">
        <v>45632</v>
      </c>
      <c r="E1963" s="1" t="s">
        <v>2598</v>
      </c>
      <c r="F1963" s="1" t="s">
        <v>168</v>
      </c>
      <c r="G1963" s="1" t="s">
        <v>41</v>
      </c>
      <c r="H1963" s="1" t="s">
        <v>27</v>
      </c>
      <c r="I1963" s="1" t="s">
        <v>28</v>
      </c>
      <c r="J1963" s="1">
        <v>1</v>
      </c>
      <c r="K1963" s="1">
        <v>1000</v>
      </c>
      <c r="L1963" s="1">
        <f t="shared" si="272"/>
        <v>1000</v>
      </c>
      <c r="M1963" s="1" t="s">
        <v>29</v>
      </c>
      <c r="N1963" s="1" t="s">
        <v>93</v>
      </c>
      <c r="O1963" s="1" t="s">
        <v>79</v>
      </c>
      <c r="P1963" s="1" t="s">
        <v>32</v>
      </c>
      <c r="Q1963" s="1" t="s">
        <v>45</v>
      </c>
      <c r="R1963" s="1" t="s">
        <v>2620</v>
      </c>
      <c r="S1963" s="1" t="s">
        <v>2620</v>
      </c>
      <c r="T1963" s="1">
        <v>3</v>
      </c>
      <c r="U1963" s="1" t="str">
        <f t="shared" si="270"/>
        <v>Keep</v>
      </c>
      <c r="V1963" s="1" t="str">
        <f t="shared" si="273"/>
        <v>Ok</v>
      </c>
      <c r="W1963" s="1" t="str">
        <f>IF(Raw_Data!K1963=0,"Missing","Valid")</f>
        <v>Valid</v>
      </c>
      <c r="X1963" s="3" t="str">
        <f t="shared" si="274"/>
        <v>OK</v>
      </c>
      <c r="Y1963" s="1" t="str">
        <f t="shared" si="275"/>
        <v>Ok</v>
      </c>
      <c r="Z1963" s="1" t="str">
        <f t="shared" si="276"/>
        <v>Ok</v>
      </c>
      <c r="AA1963" s="1">
        <f t="shared" si="271"/>
        <v>1000</v>
      </c>
      <c r="AB1963" s="1" t="str">
        <f t="shared" si="277"/>
        <v>ok</v>
      </c>
      <c r="AC1963" s="1" t="str">
        <f t="shared" si="278"/>
        <v>Not Returned</v>
      </c>
    </row>
    <row r="1964" spans="1:29" x14ac:dyDescent="0.45">
      <c r="A1964" s="1" t="s">
        <v>2450</v>
      </c>
      <c r="B1964" s="2" cm="1">
        <f t="array" ref="B1964:D1964">DATEVALUE(VLOOKUP(A1964,Raw_Data!A1963:D3963,{2,3,4},0))</f>
        <v>45517</v>
      </c>
      <c r="C1964" s="2">
        <v>45516</v>
      </c>
      <c r="D1964" s="2">
        <v>45515</v>
      </c>
      <c r="E1964" s="1" t="s">
        <v>2530</v>
      </c>
      <c r="F1964" s="1" t="s">
        <v>2608</v>
      </c>
      <c r="G1964" s="1" t="s">
        <v>41</v>
      </c>
      <c r="H1964" s="1" t="s">
        <v>27</v>
      </c>
      <c r="I1964" s="1" t="s">
        <v>84</v>
      </c>
      <c r="J1964" s="1">
        <v>3</v>
      </c>
      <c r="K1964" s="1">
        <v>100</v>
      </c>
      <c r="L1964" s="1">
        <f t="shared" si="272"/>
        <v>300</v>
      </c>
      <c r="M1964" s="1" t="s">
        <v>29</v>
      </c>
      <c r="N1964" s="1" t="s">
        <v>30</v>
      </c>
      <c r="O1964" s="1" t="s">
        <v>79</v>
      </c>
      <c r="P1964" s="1" t="s">
        <v>58</v>
      </c>
      <c r="Q1964" s="1" t="s">
        <v>45</v>
      </c>
      <c r="R1964" s="1" t="s">
        <v>2620</v>
      </c>
      <c r="S1964" s="1" t="s">
        <v>2620</v>
      </c>
      <c r="T1964" s="1">
        <v>-1</v>
      </c>
      <c r="U1964" s="1" t="str">
        <f t="shared" si="270"/>
        <v>Keep</v>
      </c>
      <c r="V1964" s="1" t="str">
        <f t="shared" si="273"/>
        <v>Ok</v>
      </c>
      <c r="W1964" s="1" t="str">
        <f>IF(Raw_Data!K1964=0,"Missing","Valid")</f>
        <v>Valid</v>
      </c>
      <c r="X1964" s="3" t="str">
        <f t="shared" si="274"/>
        <v>Dispatch Error</v>
      </c>
      <c r="Y1964" s="1" t="str">
        <f t="shared" si="275"/>
        <v>Ok</v>
      </c>
      <c r="Z1964" s="1" t="str">
        <f t="shared" si="276"/>
        <v>Ok</v>
      </c>
      <c r="AA1964" s="1">
        <f t="shared" si="271"/>
        <v>300</v>
      </c>
      <c r="AB1964" s="1" t="str">
        <f t="shared" si="277"/>
        <v>ok</v>
      </c>
      <c r="AC1964" s="1" t="str">
        <f t="shared" si="278"/>
        <v>Not Returned</v>
      </c>
    </row>
    <row r="1965" spans="1:29" x14ac:dyDescent="0.45">
      <c r="A1965" s="1" t="s">
        <v>2451</v>
      </c>
      <c r="B1965" s="2" cm="1">
        <f t="array" ref="B1965:D1965">DATEVALUE(VLOOKUP(A1965,Raw_Data!A1964:D3964,{2,3,4},0))</f>
        <v>45392</v>
      </c>
      <c r="C1965" s="2">
        <v>45394</v>
      </c>
      <c r="D1965" s="2">
        <v>45397</v>
      </c>
      <c r="E1965" s="1" t="s">
        <v>2570</v>
      </c>
      <c r="F1965" s="1" t="s">
        <v>53</v>
      </c>
      <c r="G1965" s="1" t="s">
        <v>54</v>
      </c>
      <c r="H1965" s="1" t="s">
        <v>71</v>
      </c>
      <c r="I1965" s="1" t="s">
        <v>92</v>
      </c>
      <c r="J1965" s="1">
        <v>1</v>
      </c>
      <c r="K1965" s="1">
        <v>2000</v>
      </c>
      <c r="L1965" s="1">
        <f t="shared" si="272"/>
        <v>2000</v>
      </c>
      <c r="M1965" s="1" t="s">
        <v>63</v>
      </c>
      <c r="N1965" s="1" t="s">
        <v>93</v>
      </c>
      <c r="O1965" s="1" t="s">
        <v>31</v>
      </c>
      <c r="P1965" s="1" t="s">
        <v>32</v>
      </c>
      <c r="Q1965" s="1" t="s">
        <v>45</v>
      </c>
      <c r="R1965" s="1" t="s">
        <v>2620</v>
      </c>
      <c r="S1965" s="1" t="s">
        <v>2620</v>
      </c>
      <c r="T1965" s="1">
        <v>3</v>
      </c>
      <c r="U1965" s="1" t="str">
        <f t="shared" si="270"/>
        <v>Keep</v>
      </c>
      <c r="V1965" s="1" t="str">
        <f t="shared" si="273"/>
        <v>Ok</v>
      </c>
      <c r="W1965" s="1" t="str">
        <f>IF(Raw_Data!K1965=0,"Missing","Valid")</f>
        <v>Valid</v>
      </c>
      <c r="X1965" s="3" t="str">
        <f t="shared" si="274"/>
        <v>OK</v>
      </c>
      <c r="Y1965" s="1" t="str">
        <f t="shared" si="275"/>
        <v>Ok</v>
      </c>
      <c r="Z1965" s="1" t="str">
        <f t="shared" si="276"/>
        <v>Ok</v>
      </c>
      <c r="AA1965" s="1">
        <f t="shared" si="271"/>
        <v>2000</v>
      </c>
      <c r="AB1965" s="1" t="str">
        <f t="shared" si="277"/>
        <v>ok</v>
      </c>
      <c r="AC1965" s="1" t="str">
        <f t="shared" si="278"/>
        <v>Not Returned</v>
      </c>
    </row>
    <row r="1966" spans="1:29" x14ac:dyDescent="0.45">
      <c r="A1966" s="1" t="s">
        <v>2452</v>
      </c>
      <c r="B1966" s="2" cm="1">
        <f t="array" ref="B1966:D1966">DATEVALUE(VLOOKUP(A1966,Raw_Data!A1965:D3965,{2,3,4},0))</f>
        <v>45309</v>
      </c>
      <c r="C1966" s="2">
        <v>45310</v>
      </c>
      <c r="D1966" s="2">
        <v>45309</v>
      </c>
      <c r="E1966" s="1" t="s">
        <v>2559</v>
      </c>
      <c r="F1966" s="1" t="s">
        <v>2608</v>
      </c>
      <c r="G1966" s="1" t="s">
        <v>41</v>
      </c>
      <c r="H1966" s="1" t="s">
        <v>27</v>
      </c>
      <c r="I1966" s="1" t="s">
        <v>28</v>
      </c>
      <c r="J1966" s="1">
        <v>2</v>
      </c>
      <c r="K1966" s="1">
        <v>500</v>
      </c>
      <c r="L1966" s="1">
        <f t="shared" si="272"/>
        <v>1000</v>
      </c>
      <c r="M1966" s="1" t="s">
        <v>29</v>
      </c>
      <c r="N1966" s="1" t="s">
        <v>93</v>
      </c>
      <c r="O1966" s="1" t="s">
        <v>44</v>
      </c>
      <c r="P1966" s="1" t="s">
        <v>58</v>
      </c>
      <c r="Q1966" s="1" t="s">
        <v>45</v>
      </c>
      <c r="R1966" s="1" t="s">
        <v>2620</v>
      </c>
      <c r="S1966" s="1" t="s">
        <v>2620</v>
      </c>
      <c r="T1966" s="1">
        <v>-1</v>
      </c>
      <c r="U1966" s="1" t="str">
        <f t="shared" si="270"/>
        <v>Keep</v>
      </c>
      <c r="V1966" s="1" t="str">
        <f t="shared" si="273"/>
        <v>Ok</v>
      </c>
      <c r="W1966" s="1" t="str">
        <f>IF(Raw_Data!K1966=0,"Missing","Valid")</f>
        <v>Valid</v>
      </c>
      <c r="X1966" s="3" t="str">
        <f t="shared" si="274"/>
        <v>Delivery Before Dispatch</v>
      </c>
      <c r="Y1966" s="1" t="str">
        <f t="shared" si="275"/>
        <v>Ok</v>
      </c>
      <c r="Z1966" s="1" t="str">
        <f t="shared" si="276"/>
        <v>Ok</v>
      </c>
      <c r="AA1966" s="1">
        <f t="shared" si="271"/>
        <v>1000</v>
      </c>
      <c r="AB1966" s="1" t="str">
        <f t="shared" si="277"/>
        <v>ok</v>
      </c>
      <c r="AC1966" s="1" t="str">
        <f t="shared" si="278"/>
        <v>Not Returned</v>
      </c>
    </row>
    <row r="1967" spans="1:29" x14ac:dyDescent="0.45">
      <c r="A1967" s="1" t="s">
        <v>2453</v>
      </c>
      <c r="B1967" s="2" cm="1">
        <f t="array" ref="B1967:D1967">DATEVALUE(VLOOKUP(A1967,Raw_Data!A1966:D3966,{2,3,4},0))</f>
        <v>45444</v>
      </c>
      <c r="C1967" s="2">
        <v>45442</v>
      </c>
      <c r="D1967" s="2">
        <v>45444</v>
      </c>
      <c r="E1967" s="1" t="s">
        <v>2590</v>
      </c>
      <c r="F1967" s="1" t="s">
        <v>2608</v>
      </c>
      <c r="G1967" s="1" t="s">
        <v>41</v>
      </c>
      <c r="H1967" s="1" t="s">
        <v>42</v>
      </c>
      <c r="I1967" s="1" t="s">
        <v>122</v>
      </c>
      <c r="J1967" s="1">
        <v>0</v>
      </c>
      <c r="K1967" s="1">
        <v>500</v>
      </c>
      <c r="L1967" s="1">
        <f t="shared" si="272"/>
        <v>0</v>
      </c>
      <c r="M1967" s="1" t="s">
        <v>63</v>
      </c>
      <c r="N1967" s="1" t="s">
        <v>57</v>
      </c>
      <c r="O1967" s="1" t="s">
        <v>31</v>
      </c>
      <c r="P1967" s="1" t="s">
        <v>85</v>
      </c>
      <c r="Q1967" s="1" t="s">
        <v>33</v>
      </c>
      <c r="R1967" s="1" t="s">
        <v>2620</v>
      </c>
      <c r="S1967" s="1" t="s">
        <v>2620</v>
      </c>
      <c r="T1967" s="1">
        <v>2</v>
      </c>
      <c r="U1967" s="1" t="str">
        <f t="shared" si="270"/>
        <v>Keep</v>
      </c>
      <c r="V1967" s="1" t="str">
        <f t="shared" si="273"/>
        <v>Fix</v>
      </c>
      <c r="W1967" s="1" t="str">
        <f>IF(Raw_Data!K1967=0,"Missing","Valid")</f>
        <v>Valid</v>
      </c>
      <c r="X1967" s="3" t="str">
        <f t="shared" si="274"/>
        <v>Dispatch Error</v>
      </c>
      <c r="Y1967" s="1" t="str">
        <f t="shared" si="275"/>
        <v>Ok</v>
      </c>
      <c r="Z1967" s="1" t="str">
        <f t="shared" si="276"/>
        <v>Ok</v>
      </c>
      <c r="AA1967" s="1">
        <f t="shared" si="271"/>
        <v>0</v>
      </c>
      <c r="AB1967" s="1" t="str">
        <f t="shared" si="277"/>
        <v>ok</v>
      </c>
      <c r="AC1967" s="1" t="str">
        <f t="shared" si="278"/>
        <v>Not Returned</v>
      </c>
    </row>
    <row r="1968" spans="1:29" x14ac:dyDescent="0.45">
      <c r="A1968" s="1" t="s">
        <v>2454</v>
      </c>
      <c r="B1968" s="2" cm="1">
        <f t="array" ref="B1968:D1968">DATEVALUE(VLOOKUP(A1968,Raw_Data!A1967:D3967,{2,3,4},0))</f>
        <v>45486</v>
      </c>
      <c r="C1968" s="2">
        <v>45486</v>
      </c>
      <c r="D1968" s="2">
        <v>45492</v>
      </c>
      <c r="E1968" s="1" t="s">
        <v>2588</v>
      </c>
      <c r="F1968" s="1" t="s">
        <v>2606</v>
      </c>
      <c r="G1968" s="1" t="s">
        <v>26</v>
      </c>
      <c r="H1968" s="1" t="s">
        <v>42</v>
      </c>
      <c r="I1968" s="1" t="s">
        <v>43</v>
      </c>
      <c r="J1968" s="1">
        <v>0</v>
      </c>
      <c r="K1968" s="1">
        <v>2000</v>
      </c>
      <c r="L1968" s="1">
        <f t="shared" si="272"/>
        <v>0</v>
      </c>
      <c r="M1968" s="1" t="s">
        <v>29</v>
      </c>
      <c r="N1968" s="1" t="s">
        <v>57</v>
      </c>
      <c r="O1968" s="1" t="s">
        <v>79</v>
      </c>
      <c r="P1968" s="1" t="s">
        <v>58</v>
      </c>
      <c r="Q1968" s="1" t="s">
        <v>33</v>
      </c>
      <c r="R1968" s="1" t="s">
        <v>2620</v>
      </c>
      <c r="S1968" s="1" t="s">
        <v>2620</v>
      </c>
      <c r="T1968" s="1">
        <v>6</v>
      </c>
      <c r="U1968" s="1" t="str">
        <f t="shared" si="270"/>
        <v>Keep</v>
      </c>
      <c r="V1968" s="1" t="str">
        <f t="shared" si="273"/>
        <v>Fix</v>
      </c>
      <c r="W1968" s="1" t="str">
        <f>IF(Raw_Data!K1968=0,"Missing","Valid")</f>
        <v>Valid</v>
      </c>
      <c r="X1968" s="3" t="str">
        <f t="shared" si="274"/>
        <v>OK</v>
      </c>
      <c r="Y1968" s="1" t="str">
        <f t="shared" si="275"/>
        <v>Ok</v>
      </c>
      <c r="Z1968" s="1" t="str">
        <f t="shared" si="276"/>
        <v>Ok</v>
      </c>
      <c r="AA1968" s="1">
        <f t="shared" si="271"/>
        <v>0</v>
      </c>
      <c r="AB1968" s="1" t="str">
        <f t="shared" si="277"/>
        <v>ok</v>
      </c>
      <c r="AC1968" s="1" t="str">
        <f t="shared" si="278"/>
        <v>Not Returned</v>
      </c>
    </row>
    <row r="1969" spans="1:29" x14ac:dyDescent="0.45">
      <c r="A1969" s="1" t="s">
        <v>2455</v>
      </c>
      <c r="B1969" s="2" cm="1">
        <f t="array" ref="B1969:D1969">DATEVALUE(VLOOKUP(A1969,Raw_Data!A1968:D3968,{2,3,4},0))</f>
        <v>45382</v>
      </c>
      <c r="C1969" s="2">
        <v>45384</v>
      </c>
      <c r="D1969" s="2">
        <v>45391</v>
      </c>
      <c r="E1969" s="1" t="s">
        <v>2578</v>
      </c>
      <c r="F1969" s="1" t="s">
        <v>2607</v>
      </c>
      <c r="G1969" s="1" t="s">
        <v>41</v>
      </c>
      <c r="H1969" s="1" t="s">
        <v>71</v>
      </c>
      <c r="I1969" s="1" t="s">
        <v>72</v>
      </c>
      <c r="J1969" s="1">
        <v>3</v>
      </c>
      <c r="K1969" s="1">
        <v>0</v>
      </c>
      <c r="L1969" s="1">
        <f t="shared" si="272"/>
        <v>0</v>
      </c>
      <c r="M1969" s="1" t="s">
        <v>63</v>
      </c>
      <c r="N1969" s="1" t="s">
        <v>57</v>
      </c>
      <c r="O1969" s="1" t="s">
        <v>31</v>
      </c>
      <c r="P1969" s="1" t="s">
        <v>58</v>
      </c>
      <c r="Q1969" s="1" t="s">
        <v>45</v>
      </c>
      <c r="R1969" s="1" t="s">
        <v>34</v>
      </c>
      <c r="S1969" s="1" t="s">
        <v>2620</v>
      </c>
      <c r="T1969" s="1">
        <v>7</v>
      </c>
      <c r="U1969" s="1" t="str">
        <f t="shared" si="270"/>
        <v>Keep</v>
      </c>
      <c r="V1969" s="1" t="str">
        <f t="shared" si="273"/>
        <v>Ok</v>
      </c>
      <c r="W1969" s="1" t="str">
        <f>IF(Raw_Data!K1969=0,"Missing","Valid")</f>
        <v>Missing</v>
      </c>
      <c r="X1969" s="3" t="str">
        <f t="shared" si="274"/>
        <v>OK</v>
      </c>
      <c r="Y1969" s="1" t="str">
        <f t="shared" si="275"/>
        <v>Fix</v>
      </c>
      <c r="Z1969" s="1" t="str">
        <f t="shared" si="276"/>
        <v>Ok</v>
      </c>
      <c r="AA1969" s="1">
        <f t="shared" si="271"/>
        <v>0</v>
      </c>
      <c r="AB1969" s="1" t="str">
        <f t="shared" si="277"/>
        <v>ok</v>
      </c>
      <c r="AC1969" s="1" t="str">
        <f t="shared" si="278"/>
        <v>Not Returned</v>
      </c>
    </row>
    <row r="1970" spans="1:29" x14ac:dyDescent="0.45">
      <c r="A1970" s="1" t="s">
        <v>2456</v>
      </c>
      <c r="B1970" s="2" cm="1">
        <f t="array" ref="B1970:D1970">DATEVALUE(VLOOKUP(A1970,Raw_Data!A1969:D3969,{2,3,4},0))</f>
        <v>45633</v>
      </c>
      <c r="C1970" s="2">
        <v>45633</v>
      </c>
      <c r="D1970" s="2">
        <v>45633</v>
      </c>
      <c r="E1970" s="1" t="s">
        <v>2547</v>
      </c>
      <c r="F1970" s="1" t="s">
        <v>168</v>
      </c>
      <c r="G1970" s="1" t="s">
        <v>41</v>
      </c>
      <c r="H1970" s="1" t="s">
        <v>71</v>
      </c>
      <c r="I1970" s="1" t="s">
        <v>72</v>
      </c>
      <c r="J1970" s="1">
        <v>0</v>
      </c>
      <c r="K1970" s="1">
        <v>500</v>
      </c>
      <c r="L1970" s="1">
        <f t="shared" si="272"/>
        <v>0</v>
      </c>
      <c r="M1970" s="1" t="s">
        <v>63</v>
      </c>
      <c r="N1970" s="1" t="s">
        <v>93</v>
      </c>
      <c r="O1970" s="1" t="s">
        <v>31</v>
      </c>
      <c r="P1970" s="1" t="s">
        <v>85</v>
      </c>
      <c r="Q1970" s="1" t="s">
        <v>33</v>
      </c>
      <c r="R1970" s="1" t="s">
        <v>2620</v>
      </c>
      <c r="S1970" s="1" t="s">
        <v>2620</v>
      </c>
      <c r="T1970" s="1">
        <v>0</v>
      </c>
      <c r="U1970" s="1" t="str">
        <f t="shared" si="270"/>
        <v>Keep</v>
      </c>
      <c r="V1970" s="1" t="str">
        <f t="shared" si="273"/>
        <v>Fix</v>
      </c>
      <c r="W1970" s="1" t="str">
        <f>IF(Raw_Data!K1970=0,"Missing","Valid")</f>
        <v>Valid</v>
      </c>
      <c r="X1970" s="3" t="str">
        <f t="shared" si="274"/>
        <v>OK</v>
      </c>
      <c r="Y1970" s="1" t="str">
        <f t="shared" si="275"/>
        <v>Ok</v>
      </c>
      <c r="Z1970" s="1" t="str">
        <f t="shared" si="276"/>
        <v>Ok</v>
      </c>
      <c r="AA1970" s="1">
        <f t="shared" si="271"/>
        <v>0</v>
      </c>
      <c r="AB1970" s="1" t="str">
        <f t="shared" si="277"/>
        <v>ok</v>
      </c>
      <c r="AC1970" s="1" t="str">
        <f t="shared" si="278"/>
        <v>Not Returned</v>
      </c>
    </row>
    <row r="1971" spans="1:29" x14ac:dyDescent="0.45">
      <c r="A1971" s="1" t="s">
        <v>2457</v>
      </c>
      <c r="B1971" s="2" cm="1">
        <f t="array" ref="B1971:D1971">DATEVALUE(VLOOKUP(A1971,Raw_Data!A1970:D3970,{2,3,4},0))</f>
        <v>45567</v>
      </c>
      <c r="C1971" s="2">
        <v>45566</v>
      </c>
      <c r="D1971" s="2">
        <v>45572</v>
      </c>
      <c r="E1971" s="1" t="s">
        <v>2536</v>
      </c>
      <c r="F1971" s="1" t="s">
        <v>53</v>
      </c>
      <c r="G1971" s="1" t="s">
        <v>54</v>
      </c>
      <c r="H1971" s="1" t="s">
        <v>42</v>
      </c>
      <c r="I1971" s="1" t="s">
        <v>122</v>
      </c>
      <c r="J1971" s="1">
        <v>1</v>
      </c>
      <c r="K1971" s="1">
        <v>0</v>
      </c>
      <c r="L1971" s="1">
        <f t="shared" si="272"/>
        <v>0</v>
      </c>
      <c r="M1971" s="1" t="s">
        <v>56</v>
      </c>
      <c r="N1971" s="1" t="s">
        <v>30</v>
      </c>
      <c r="O1971" s="1" t="s">
        <v>31</v>
      </c>
      <c r="P1971" s="1" t="s">
        <v>32</v>
      </c>
      <c r="Q1971" s="1" t="s">
        <v>45</v>
      </c>
      <c r="R1971" s="1" t="s">
        <v>46</v>
      </c>
      <c r="S1971" s="1" t="s">
        <v>47</v>
      </c>
      <c r="T1971" s="1">
        <v>6</v>
      </c>
      <c r="U1971" s="1" t="str">
        <f t="shared" si="270"/>
        <v>Keep</v>
      </c>
      <c r="V1971" s="1" t="str">
        <f t="shared" si="273"/>
        <v>Ok</v>
      </c>
      <c r="W1971" s="1" t="str">
        <f>IF(Raw_Data!K1971=0,"Missing","Valid")</f>
        <v>Missing</v>
      </c>
      <c r="X1971" s="3" t="str">
        <f t="shared" si="274"/>
        <v>Dispatch Error</v>
      </c>
      <c r="Y1971" s="1" t="str">
        <f t="shared" si="275"/>
        <v>Fix</v>
      </c>
      <c r="Z1971" s="1" t="str">
        <f t="shared" si="276"/>
        <v>Ok</v>
      </c>
      <c r="AA1971" s="1">
        <f t="shared" si="271"/>
        <v>0</v>
      </c>
      <c r="AB1971" s="1" t="str">
        <f t="shared" si="277"/>
        <v>ok</v>
      </c>
      <c r="AC1971" s="1" t="str">
        <f t="shared" si="278"/>
        <v>Late Delivery</v>
      </c>
    </row>
    <row r="1972" spans="1:29" x14ac:dyDescent="0.45">
      <c r="A1972" s="1" t="s">
        <v>2458</v>
      </c>
      <c r="B1972" s="2" cm="1">
        <f t="array" ref="B1972:D1972">DATEVALUE(VLOOKUP(A1972,Raw_Data!A1971:D3971,{2,3,4},0))</f>
        <v>45550</v>
      </c>
      <c r="C1972" s="2">
        <v>45548</v>
      </c>
      <c r="D1972" s="2">
        <v>45549</v>
      </c>
      <c r="E1972" s="1" t="s">
        <v>2598</v>
      </c>
      <c r="F1972" s="1" t="s">
        <v>2609</v>
      </c>
      <c r="G1972" s="1" t="s">
        <v>116</v>
      </c>
      <c r="H1972" s="1" t="s">
        <v>71</v>
      </c>
      <c r="I1972" s="1" t="s">
        <v>92</v>
      </c>
      <c r="J1972" s="1">
        <v>3</v>
      </c>
      <c r="K1972" s="1">
        <v>0</v>
      </c>
      <c r="L1972" s="1">
        <f t="shared" si="272"/>
        <v>0</v>
      </c>
      <c r="M1972" s="1" t="s">
        <v>63</v>
      </c>
      <c r="N1972" s="1" t="s">
        <v>57</v>
      </c>
      <c r="O1972" s="1" t="s">
        <v>31</v>
      </c>
      <c r="P1972" s="1" t="s">
        <v>85</v>
      </c>
      <c r="Q1972" s="1" t="s">
        <v>33</v>
      </c>
      <c r="R1972" s="1" t="s">
        <v>46</v>
      </c>
      <c r="S1972" s="1" t="s">
        <v>2621</v>
      </c>
      <c r="T1972" s="1">
        <v>1</v>
      </c>
      <c r="U1972" s="1" t="str">
        <f t="shared" si="270"/>
        <v>Keep</v>
      </c>
      <c r="V1972" s="1" t="str">
        <f t="shared" si="273"/>
        <v>Ok</v>
      </c>
      <c r="W1972" s="1" t="str">
        <f>IF(Raw_Data!K1972=0,"Missing","Valid")</f>
        <v>Missing</v>
      </c>
      <c r="X1972" s="3" t="str">
        <f t="shared" si="274"/>
        <v>Dispatch Error</v>
      </c>
      <c r="Y1972" s="1" t="str">
        <f t="shared" si="275"/>
        <v>Fix</v>
      </c>
      <c r="Z1972" s="1" t="str">
        <f t="shared" si="276"/>
        <v>Ok</v>
      </c>
      <c r="AA1972" s="1">
        <f t="shared" si="271"/>
        <v>0</v>
      </c>
      <c r="AB1972" s="1" t="str">
        <f t="shared" si="277"/>
        <v>ok</v>
      </c>
      <c r="AC1972" s="1" t="str">
        <f t="shared" si="278"/>
        <v>Unknwon</v>
      </c>
    </row>
    <row r="1973" spans="1:29" x14ac:dyDescent="0.45">
      <c r="A1973" s="1" t="s">
        <v>2459</v>
      </c>
      <c r="B1973" s="2" cm="1">
        <f t="array" ref="B1973:D1973">DATEVALUE(VLOOKUP(A1973,Raw_Data!A1972:D3972,{2,3,4},0))</f>
        <v>45637</v>
      </c>
      <c r="C1973" s="2">
        <v>45639</v>
      </c>
      <c r="D1973" s="2">
        <v>45643</v>
      </c>
      <c r="E1973" s="1" t="s">
        <v>2552</v>
      </c>
      <c r="F1973" s="1" t="s">
        <v>2606</v>
      </c>
      <c r="G1973" s="1" t="s">
        <v>26</v>
      </c>
      <c r="H1973" s="1" t="s">
        <v>42</v>
      </c>
      <c r="I1973" s="1" t="s">
        <v>122</v>
      </c>
      <c r="J1973" s="1">
        <v>1</v>
      </c>
      <c r="K1973" s="1">
        <v>0</v>
      </c>
      <c r="L1973" s="1">
        <f t="shared" si="272"/>
        <v>0</v>
      </c>
      <c r="M1973" s="1" t="s">
        <v>63</v>
      </c>
      <c r="N1973" s="1" t="s">
        <v>93</v>
      </c>
      <c r="O1973" s="1" t="s">
        <v>44</v>
      </c>
      <c r="P1973" s="1" t="s">
        <v>85</v>
      </c>
      <c r="Q1973" s="1" t="s">
        <v>45</v>
      </c>
      <c r="R1973" s="1" t="s">
        <v>2620</v>
      </c>
      <c r="S1973" s="1" t="s">
        <v>2620</v>
      </c>
      <c r="T1973" s="1">
        <v>4</v>
      </c>
      <c r="U1973" s="1" t="str">
        <f t="shared" si="270"/>
        <v>Keep</v>
      </c>
      <c r="V1973" s="1" t="str">
        <f t="shared" si="273"/>
        <v>Ok</v>
      </c>
      <c r="W1973" s="1" t="str">
        <f>IF(Raw_Data!K1973=0,"Missing","Valid")</f>
        <v>Missing</v>
      </c>
      <c r="X1973" s="3" t="str">
        <f t="shared" si="274"/>
        <v>OK</v>
      </c>
      <c r="Y1973" s="1" t="str">
        <f t="shared" si="275"/>
        <v>Fix</v>
      </c>
      <c r="Z1973" s="1" t="str">
        <f t="shared" si="276"/>
        <v>Ok</v>
      </c>
      <c r="AA1973" s="1">
        <f t="shared" si="271"/>
        <v>0</v>
      </c>
      <c r="AB1973" s="1" t="str">
        <f t="shared" si="277"/>
        <v>ok</v>
      </c>
      <c r="AC1973" s="1" t="str">
        <f t="shared" si="278"/>
        <v>Not Returned</v>
      </c>
    </row>
    <row r="1974" spans="1:29" x14ac:dyDescent="0.45">
      <c r="A1974" s="1" t="s">
        <v>2460</v>
      </c>
      <c r="B1974" s="2" cm="1">
        <f t="array" ref="B1974:D1974">DATEVALUE(VLOOKUP(A1974,Raw_Data!A1973:D3973,{2,3,4},0))</f>
        <v>45359</v>
      </c>
      <c r="C1974" s="2">
        <v>45362</v>
      </c>
      <c r="D1974" s="2">
        <v>45369</v>
      </c>
      <c r="E1974" s="1" t="s">
        <v>2586</v>
      </c>
      <c r="F1974" s="1" t="s">
        <v>2607</v>
      </c>
      <c r="G1974" s="1" t="s">
        <v>41</v>
      </c>
      <c r="H1974" s="1" t="s">
        <v>128</v>
      </c>
      <c r="I1974" s="1" t="s">
        <v>169</v>
      </c>
      <c r="J1974" s="1">
        <v>-1</v>
      </c>
      <c r="K1974" s="1">
        <v>500</v>
      </c>
      <c r="L1974" s="1">
        <f t="shared" si="272"/>
        <v>-500</v>
      </c>
      <c r="M1974" s="1" t="s">
        <v>56</v>
      </c>
      <c r="N1974" s="1" t="s">
        <v>57</v>
      </c>
      <c r="O1974" s="1" t="s">
        <v>31</v>
      </c>
      <c r="P1974" s="1" t="s">
        <v>85</v>
      </c>
      <c r="Q1974" s="1" t="s">
        <v>33</v>
      </c>
      <c r="R1974" s="1" t="s">
        <v>46</v>
      </c>
      <c r="S1974" s="1" t="s">
        <v>47</v>
      </c>
      <c r="T1974" s="1">
        <v>7</v>
      </c>
      <c r="U1974" s="1" t="str">
        <f t="shared" si="270"/>
        <v>Keep</v>
      </c>
      <c r="V1974" s="1" t="str">
        <f t="shared" si="273"/>
        <v>Fix</v>
      </c>
      <c r="W1974" s="1" t="str">
        <f>IF(Raw_Data!K1974=0,"Missing","Valid")</f>
        <v>Valid</v>
      </c>
      <c r="X1974" s="3" t="str">
        <f t="shared" si="274"/>
        <v>OK</v>
      </c>
      <c r="Y1974" s="1" t="str">
        <f t="shared" si="275"/>
        <v>Ok</v>
      </c>
      <c r="Z1974" s="1" t="str">
        <f t="shared" si="276"/>
        <v>Ok</v>
      </c>
      <c r="AA1974" s="1">
        <f t="shared" si="271"/>
        <v>-500</v>
      </c>
      <c r="AB1974" s="1" t="str">
        <f t="shared" si="277"/>
        <v>ok</v>
      </c>
      <c r="AC1974" s="1" t="str">
        <f t="shared" si="278"/>
        <v>Late Delivery</v>
      </c>
    </row>
    <row r="1975" spans="1:29" x14ac:dyDescent="0.45">
      <c r="A1975" s="1" t="s">
        <v>2461</v>
      </c>
      <c r="B1975" s="2" cm="1">
        <f t="array" ref="B1975:D1975">DATEVALUE(VLOOKUP(A1975,Raw_Data!A1974:D3974,{2,3,4},0))</f>
        <v>45412</v>
      </c>
      <c r="C1975" s="2">
        <v>45411</v>
      </c>
      <c r="D1975" s="2">
        <v>45415</v>
      </c>
      <c r="E1975" s="1" t="s">
        <v>2551</v>
      </c>
      <c r="F1975" s="1" t="s">
        <v>2606</v>
      </c>
      <c r="G1975" s="1" t="s">
        <v>26</v>
      </c>
      <c r="H1975" s="1" t="s">
        <v>128</v>
      </c>
      <c r="I1975" s="1" t="s">
        <v>169</v>
      </c>
      <c r="J1975" s="1">
        <v>2</v>
      </c>
      <c r="K1975" s="1">
        <v>1000</v>
      </c>
      <c r="L1975" s="1">
        <f t="shared" si="272"/>
        <v>2000</v>
      </c>
      <c r="M1975" s="1" t="s">
        <v>63</v>
      </c>
      <c r="N1975" s="1" t="s">
        <v>57</v>
      </c>
      <c r="O1975" s="1" t="s">
        <v>79</v>
      </c>
      <c r="P1975" s="1" t="s">
        <v>32</v>
      </c>
      <c r="Q1975" s="1" t="s">
        <v>45</v>
      </c>
      <c r="R1975" s="1" t="s">
        <v>34</v>
      </c>
      <c r="S1975" s="1" t="s">
        <v>2620</v>
      </c>
      <c r="T1975" s="1">
        <v>4</v>
      </c>
      <c r="U1975" s="1" t="str">
        <f t="shared" si="270"/>
        <v>Keep</v>
      </c>
      <c r="V1975" s="1" t="str">
        <f t="shared" si="273"/>
        <v>Ok</v>
      </c>
      <c r="W1975" s="1" t="str">
        <f>IF(Raw_Data!K1975=0,"Missing","Valid")</f>
        <v>Valid</v>
      </c>
      <c r="X1975" s="3" t="str">
        <f t="shared" si="274"/>
        <v>Dispatch Error</v>
      </c>
      <c r="Y1975" s="1" t="str">
        <f t="shared" si="275"/>
        <v>Ok</v>
      </c>
      <c r="Z1975" s="1" t="str">
        <f t="shared" si="276"/>
        <v>Ok</v>
      </c>
      <c r="AA1975" s="1">
        <f t="shared" si="271"/>
        <v>2000</v>
      </c>
      <c r="AB1975" s="1" t="str">
        <f t="shared" si="277"/>
        <v>ok</v>
      </c>
      <c r="AC1975" s="1" t="str">
        <f t="shared" si="278"/>
        <v>Not Returned</v>
      </c>
    </row>
    <row r="1976" spans="1:29" x14ac:dyDescent="0.45">
      <c r="A1976" s="1" t="s">
        <v>2462</v>
      </c>
      <c r="B1976" s="2" cm="1">
        <f t="array" ref="B1976:D1976">DATEVALUE(VLOOKUP(A1976,Raw_Data!A1975:D3975,{2,3,4},0))</f>
        <v>45656</v>
      </c>
      <c r="C1976" s="2">
        <v>45658</v>
      </c>
      <c r="D1976" s="2">
        <v>45657</v>
      </c>
      <c r="E1976" s="1" t="s">
        <v>2565</v>
      </c>
      <c r="F1976" s="1" t="s">
        <v>69</v>
      </c>
      <c r="G1976" s="1" t="s">
        <v>70</v>
      </c>
      <c r="H1976" s="1" t="s">
        <v>42</v>
      </c>
      <c r="I1976" s="1" t="s">
        <v>43</v>
      </c>
      <c r="J1976" s="1">
        <v>-1</v>
      </c>
      <c r="K1976" s="1">
        <v>100</v>
      </c>
      <c r="L1976" s="1">
        <f t="shared" si="272"/>
        <v>-100</v>
      </c>
      <c r="M1976" s="1" t="s">
        <v>29</v>
      </c>
      <c r="N1976" s="1" t="s">
        <v>57</v>
      </c>
      <c r="O1976" s="1" t="s">
        <v>44</v>
      </c>
      <c r="P1976" s="1" t="s">
        <v>32</v>
      </c>
      <c r="Q1976" s="1" t="s">
        <v>33</v>
      </c>
      <c r="R1976" s="1" t="s">
        <v>2620</v>
      </c>
      <c r="S1976" s="1" t="s">
        <v>2620</v>
      </c>
      <c r="T1976" s="1">
        <v>-1</v>
      </c>
      <c r="U1976" s="1" t="str">
        <f t="shared" si="270"/>
        <v>Keep</v>
      </c>
      <c r="V1976" s="1" t="str">
        <f t="shared" si="273"/>
        <v>Fix</v>
      </c>
      <c r="W1976" s="1" t="str">
        <f>IF(Raw_Data!K1976=0,"Missing","Valid")</f>
        <v>Valid</v>
      </c>
      <c r="X1976" s="3" t="str">
        <f t="shared" si="274"/>
        <v>Delivery Before Dispatch</v>
      </c>
      <c r="Y1976" s="1" t="str">
        <f t="shared" si="275"/>
        <v>Ok</v>
      </c>
      <c r="Z1976" s="1" t="str">
        <f t="shared" si="276"/>
        <v>Ok</v>
      </c>
      <c r="AA1976" s="1">
        <f t="shared" si="271"/>
        <v>-100</v>
      </c>
      <c r="AB1976" s="1" t="str">
        <f t="shared" si="277"/>
        <v>ok</v>
      </c>
      <c r="AC1976" s="1" t="str">
        <f t="shared" si="278"/>
        <v>Wrong</v>
      </c>
    </row>
    <row r="1977" spans="1:29" x14ac:dyDescent="0.45">
      <c r="A1977" s="1" t="s">
        <v>2463</v>
      </c>
      <c r="B1977" s="2" cm="1">
        <f t="array" ref="B1977:D1977">DATEVALUE(VLOOKUP(A1977,Raw_Data!A1976:D3976,{2,3,4},0))</f>
        <v>45349</v>
      </c>
      <c r="C1977" s="2">
        <v>45347</v>
      </c>
      <c r="D1977" s="2">
        <v>45349</v>
      </c>
      <c r="E1977" s="1" t="s">
        <v>2572</v>
      </c>
      <c r="F1977" s="1" t="s">
        <v>2609</v>
      </c>
      <c r="G1977" s="1" t="s">
        <v>116</v>
      </c>
      <c r="H1977" s="1" t="s">
        <v>128</v>
      </c>
      <c r="I1977" s="1" t="s">
        <v>231</v>
      </c>
      <c r="J1977" s="1">
        <v>1</v>
      </c>
      <c r="K1977" s="1">
        <v>500</v>
      </c>
      <c r="L1977" s="1">
        <f t="shared" si="272"/>
        <v>500</v>
      </c>
      <c r="M1977" s="1" t="s">
        <v>29</v>
      </c>
      <c r="N1977" s="1" t="s">
        <v>57</v>
      </c>
      <c r="O1977" s="1" t="s">
        <v>44</v>
      </c>
      <c r="P1977" s="1" t="s">
        <v>85</v>
      </c>
      <c r="Q1977" s="1" t="s">
        <v>45</v>
      </c>
      <c r="R1977" s="1" t="s">
        <v>2620</v>
      </c>
      <c r="S1977" s="1" t="s">
        <v>2620</v>
      </c>
      <c r="T1977" s="1">
        <v>2</v>
      </c>
      <c r="U1977" s="1" t="str">
        <f t="shared" si="270"/>
        <v>Keep</v>
      </c>
      <c r="V1977" s="1" t="str">
        <f t="shared" si="273"/>
        <v>Ok</v>
      </c>
      <c r="W1977" s="1" t="str">
        <f>IF(Raw_Data!K1977=0,"Missing","Valid")</f>
        <v>Valid</v>
      </c>
      <c r="X1977" s="3" t="str">
        <f t="shared" si="274"/>
        <v>Dispatch Error</v>
      </c>
      <c r="Y1977" s="1" t="str">
        <f t="shared" si="275"/>
        <v>Ok</v>
      </c>
      <c r="Z1977" s="1" t="str">
        <f t="shared" si="276"/>
        <v>Ok</v>
      </c>
      <c r="AA1977" s="1">
        <f t="shared" si="271"/>
        <v>500</v>
      </c>
      <c r="AB1977" s="1" t="str">
        <f t="shared" si="277"/>
        <v>ok</v>
      </c>
      <c r="AC1977" s="1" t="str">
        <f t="shared" si="278"/>
        <v>Not Returned</v>
      </c>
    </row>
    <row r="1978" spans="1:29" x14ac:dyDescent="0.45">
      <c r="A1978" s="1" t="s">
        <v>2464</v>
      </c>
      <c r="B1978" s="2" cm="1">
        <f t="array" ref="B1978:D1978">DATEVALUE(VLOOKUP(A1978,Raw_Data!A1977:D3977,{2,3,4},0))</f>
        <v>45575</v>
      </c>
      <c r="C1978" s="2">
        <v>45573</v>
      </c>
      <c r="D1978" s="2">
        <v>45580</v>
      </c>
      <c r="E1978" s="1" t="s">
        <v>2582</v>
      </c>
      <c r="F1978" s="1" t="s">
        <v>2607</v>
      </c>
      <c r="G1978" s="1" t="s">
        <v>41</v>
      </c>
      <c r="H1978" s="1" t="s">
        <v>128</v>
      </c>
      <c r="I1978" s="1" t="s">
        <v>169</v>
      </c>
      <c r="J1978" s="1">
        <v>0</v>
      </c>
      <c r="K1978" s="1">
        <v>100</v>
      </c>
      <c r="L1978" s="1">
        <f t="shared" si="272"/>
        <v>0</v>
      </c>
      <c r="M1978" s="1" t="s">
        <v>63</v>
      </c>
      <c r="N1978" s="1" t="s">
        <v>57</v>
      </c>
      <c r="O1978" s="1" t="s">
        <v>31</v>
      </c>
      <c r="P1978" s="1" t="s">
        <v>32</v>
      </c>
      <c r="Q1978" s="1" t="s">
        <v>33</v>
      </c>
      <c r="R1978" s="1" t="s">
        <v>2620</v>
      </c>
      <c r="S1978" s="1" t="s">
        <v>2620</v>
      </c>
      <c r="T1978" s="1">
        <v>7</v>
      </c>
      <c r="U1978" s="1" t="str">
        <f t="shared" si="270"/>
        <v>Keep</v>
      </c>
      <c r="V1978" s="1" t="str">
        <f t="shared" si="273"/>
        <v>Fix</v>
      </c>
      <c r="W1978" s="1" t="str">
        <f>IF(Raw_Data!K1978=0,"Missing","Valid")</f>
        <v>Valid</v>
      </c>
      <c r="X1978" s="3" t="str">
        <f t="shared" si="274"/>
        <v>Dispatch Error</v>
      </c>
      <c r="Y1978" s="1" t="str">
        <f t="shared" si="275"/>
        <v>Ok</v>
      </c>
      <c r="Z1978" s="1" t="str">
        <f t="shared" si="276"/>
        <v>Ok</v>
      </c>
      <c r="AA1978" s="1">
        <f t="shared" si="271"/>
        <v>0</v>
      </c>
      <c r="AB1978" s="1" t="str">
        <f t="shared" si="277"/>
        <v>ok</v>
      </c>
      <c r="AC1978" s="1" t="str">
        <f t="shared" si="278"/>
        <v>Not Returned</v>
      </c>
    </row>
    <row r="1979" spans="1:29" x14ac:dyDescent="0.45">
      <c r="A1979" s="1" t="s">
        <v>2465</v>
      </c>
      <c r="B1979" s="2" cm="1">
        <f t="array" ref="B1979:D1979">DATEVALUE(VLOOKUP(A1979,Raw_Data!A1978:D3978,{2,3,4},0))</f>
        <v>45425</v>
      </c>
      <c r="C1979" s="2">
        <v>45423</v>
      </c>
      <c r="D1979" s="2">
        <v>45428</v>
      </c>
      <c r="E1979" s="1" t="s">
        <v>2558</v>
      </c>
      <c r="F1979" s="1" t="s">
        <v>2607</v>
      </c>
      <c r="G1979" s="1" t="s">
        <v>41</v>
      </c>
      <c r="H1979" s="1" t="s">
        <v>42</v>
      </c>
      <c r="I1979" s="1" t="s">
        <v>122</v>
      </c>
      <c r="J1979" s="1">
        <v>-1</v>
      </c>
      <c r="K1979" s="1">
        <v>500</v>
      </c>
      <c r="L1979" s="1">
        <f t="shared" si="272"/>
        <v>-500</v>
      </c>
      <c r="M1979" s="1" t="s">
        <v>2619</v>
      </c>
      <c r="N1979" s="1" t="s">
        <v>93</v>
      </c>
      <c r="O1979" s="1" t="s">
        <v>31</v>
      </c>
      <c r="P1979" s="1" t="s">
        <v>58</v>
      </c>
      <c r="Q1979" s="1" t="s">
        <v>45</v>
      </c>
      <c r="R1979" s="1" t="s">
        <v>34</v>
      </c>
      <c r="S1979" s="1" t="s">
        <v>2620</v>
      </c>
      <c r="T1979" s="1">
        <v>5</v>
      </c>
      <c r="U1979" s="1" t="str">
        <f t="shared" si="270"/>
        <v>Keep</v>
      </c>
      <c r="V1979" s="1" t="str">
        <f t="shared" si="273"/>
        <v>Fix</v>
      </c>
      <c r="W1979" s="1" t="str">
        <f>IF(Raw_Data!K1979=0,"Missing","Valid")</f>
        <v>Valid</v>
      </c>
      <c r="X1979" s="3" t="str">
        <f t="shared" si="274"/>
        <v>Dispatch Error</v>
      </c>
      <c r="Y1979" s="1" t="str">
        <f t="shared" si="275"/>
        <v>Ok</v>
      </c>
      <c r="Z1979" s="1" t="str">
        <f t="shared" si="276"/>
        <v>Ok</v>
      </c>
      <c r="AA1979" s="1">
        <f t="shared" si="271"/>
        <v>-500</v>
      </c>
      <c r="AB1979" s="1" t="str">
        <f t="shared" si="277"/>
        <v>ok</v>
      </c>
      <c r="AC1979" s="1" t="str">
        <f t="shared" si="278"/>
        <v>Not Returned</v>
      </c>
    </row>
    <row r="1980" spans="1:29" x14ac:dyDescent="0.45">
      <c r="A1980" s="1" t="s">
        <v>2466</v>
      </c>
      <c r="B1980" s="2" cm="1">
        <f t="array" ref="B1980:D1980">DATEVALUE(VLOOKUP(A1980,Raw_Data!A1979:D3979,{2,3,4},0))</f>
        <v>45401</v>
      </c>
      <c r="C1980" s="2">
        <v>45401</v>
      </c>
      <c r="D1980" s="2">
        <v>45406</v>
      </c>
      <c r="E1980" s="1" t="s">
        <v>2552</v>
      </c>
      <c r="F1980" s="1" t="s">
        <v>2607</v>
      </c>
      <c r="G1980" s="1" t="s">
        <v>41</v>
      </c>
      <c r="H1980" s="1" t="s">
        <v>128</v>
      </c>
      <c r="I1980" s="1" t="s">
        <v>169</v>
      </c>
      <c r="J1980" s="1">
        <v>2</v>
      </c>
      <c r="K1980" s="1">
        <v>0</v>
      </c>
      <c r="L1980" s="1">
        <f t="shared" si="272"/>
        <v>0</v>
      </c>
      <c r="M1980" s="1" t="s">
        <v>29</v>
      </c>
      <c r="N1980" s="1" t="s">
        <v>93</v>
      </c>
      <c r="O1980" s="1" t="s">
        <v>64</v>
      </c>
      <c r="P1980" s="1" t="s">
        <v>32</v>
      </c>
      <c r="Q1980" s="1" t="s">
        <v>33</v>
      </c>
      <c r="R1980" s="1" t="s">
        <v>34</v>
      </c>
      <c r="S1980" s="1" t="s">
        <v>2620</v>
      </c>
      <c r="T1980" s="1">
        <v>5</v>
      </c>
      <c r="U1980" s="1" t="str">
        <f t="shared" si="270"/>
        <v>Keep</v>
      </c>
      <c r="V1980" s="1" t="str">
        <f t="shared" si="273"/>
        <v>Ok</v>
      </c>
      <c r="W1980" s="1" t="str">
        <f>IF(Raw_Data!K1980=0,"Missing","Valid")</f>
        <v>Missing</v>
      </c>
      <c r="X1980" s="3" t="str">
        <f t="shared" si="274"/>
        <v>OK</v>
      </c>
      <c r="Y1980" s="1" t="str">
        <f t="shared" si="275"/>
        <v>Fix</v>
      </c>
      <c r="Z1980" s="1" t="str">
        <f t="shared" si="276"/>
        <v>Ok</v>
      </c>
      <c r="AA1980" s="1">
        <f t="shared" si="271"/>
        <v>0</v>
      </c>
      <c r="AB1980" s="1" t="str">
        <f t="shared" si="277"/>
        <v>ok</v>
      </c>
      <c r="AC1980" s="1" t="str">
        <f t="shared" si="278"/>
        <v>Not Returned</v>
      </c>
    </row>
    <row r="1981" spans="1:29" x14ac:dyDescent="0.45">
      <c r="A1981" s="1" t="s">
        <v>2467</v>
      </c>
      <c r="B1981" s="2" cm="1">
        <f t="array" ref="B1981:D1981">DATEVALUE(VLOOKUP(A1981,Raw_Data!A1980:D3980,{2,3,4},0))</f>
        <v>45296</v>
      </c>
      <c r="C1981" s="2">
        <v>45295</v>
      </c>
      <c r="D1981" s="2">
        <v>45298</v>
      </c>
      <c r="E1981" s="1" t="s">
        <v>2534</v>
      </c>
      <c r="F1981" s="1" t="s">
        <v>2606</v>
      </c>
      <c r="G1981" s="1" t="s">
        <v>26</v>
      </c>
      <c r="H1981" s="1" t="s">
        <v>42</v>
      </c>
      <c r="I1981" s="1" t="s">
        <v>78</v>
      </c>
      <c r="J1981" s="1">
        <v>1</v>
      </c>
      <c r="K1981" s="1">
        <v>0</v>
      </c>
      <c r="L1981" s="1">
        <f t="shared" si="272"/>
        <v>0</v>
      </c>
      <c r="M1981" s="1" t="s">
        <v>2619</v>
      </c>
      <c r="N1981" s="1" t="s">
        <v>57</v>
      </c>
      <c r="O1981" s="1" t="s">
        <v>31</v>
      </c>
      <c r="P1981" s="1" t="s">
        <v>58</v>
      </c>
      <c r="Q1981" s="1" t="s">
        <v>45</v>
      </c>
      <c r="R1981" s="1" t="s">
        <v>2620</v>
      </c>
      <c r="S1981" s="1" t="s">
        <v>2620</v>
      </c>
      <c r="T1981" s="1">
        <v>3</v>
      </c>
      <c r="U1981" s="1" t="str">
        <f t="shared" si="270"/>
        <v>Keep</v>
      </c>
      <c r="V1981" s="1" t="str">
        <f t="shared" si="273"/>
        <v>Ok</v>
      </c>
      <c r="W1981" s="1" t="str">
        <f>IF(Raw_Data!K1981=0,"Missing","Valid")</f>
        <v>Missing</v>
      </c>
      <c r="X1981" s="3" t="str">
        <f t="shared" si="274"/>
        <v>Dispatch Error</v>
      </c>
      <c r="Y1981" s="1" t="str">
        <f t="shared" si="275"/>
        <v>Fix</v>
      </c>
      <c r="Z1981" s="1" t="str">
        <f t="shared" si="276"/>
        <v>Ok</v>
      </c>
      <c r="AA1981" s="1">
        <f t="shared" si="271"/>
        <v>0</v>
      </c>
      <c r="AB1981" s="1" t="str">
        <f t="shared" si="277"/>
        <v>ok</v>
      </c>
      <c r="AC1981" s="1" t="str">
        <f t="shared" si="278"/>
        <v>Not Returned</v>
      </c>
    </row>
    <row r="1982" spans="1:29" x14ac:dyDescent="0.45">
      <c r="A1982" s="1" t="s">
        <v>2468</v>
      </c>
      <c r="B1982" s="2" cm="1">
        <f t="array" ref="B1982:D1982">DATEVALUE(VLOOKUP(A1982,Raw_Data!A1981:D3981,{2,3,4},0))</f>
        <v>45544</v>
      </c>
      <c r="C1982" s="2">
        <v>45543</v>
      </c>
      <c r="D1982" s="2">
        <v>45550</v>
      </c>
      <c r="E1982" s="1" t="s">
        <v>2541</v>
      </c>
      <c r="F1982" s="1" t="s">
        <v>69</v>
      </c>
      <c r="G1982" s="1" t="s">
        <v>70</v>
      </c>
      <c r="H1982" s="1" t="s">
        <v>27</v>
      </c>
      <c r="I1982" s="1" t="s">
        <v>55</v>
      </c>
      <c r="J1982" s="1">
        <v>3</v>
      </c>
      <c r="K1982" s="1">
        <v>1000</v>
      </c>
      <c r="L1982" s="1">
        <f t="shared" si="272"/>
        <v>3000</v>
      </c>
      <c r="M1982" s="1" t="s">
        <v>56</v>
      </c>
      <c r="N1982" s="1" t="s">
        <v>57</v>
      </c>
      <c r="O1982" s="1" t="s">
        <v>31</v>
      </c>
      <c r="P1982" s="1" t="s">
        <v>32</v>
      </c>
      <c r="Q1982" s="1" t="s">
        <v>45</v>
      </c>
      <c r="R1982" s="1" t="s">
        <v>46</v>
      </c>
      <c r="S1982" s="1" t="s">
        <v>254</v>
      </c>
      <c r="T1982" s="1">
        <v>7</v>
      </c>
      <c r="U1982" s="1" t="str">
        <f t="shared" si="270"/>
        <v>Keep</v>
      </c>
      <c r="V1982" s="1" t="str">
        <f t="shared" si="273"/>
        <v>Ok</v>
      </c>
      <c r="W1982" s="1" t="str">
        <f>IF(Raw_Data!K1982=0,"Missing","Valid")</f>
        <v>Valid</v>
      </c>
      <c r="X1982" s="3" t="str">
        <f t="shared" si="274"/>
        <v>Dispatch Error</v>
      </c>
      <c r="Y1982" s="1" t="str">
        <f t="shared" si="275"/>
        <v>Ok</v>
      </c>
      <c r="Z1982" s="1" t="str">
        <f t="shared" si="276"/>
        <v>Ok</v>
      </c>
      <c r="AA1982" s="1">
        <f t="shared" si="271"/>
        <v>3000</v>
      </c>
      <c r="AB1982" s="1" t="str">
        <f t="shared" si="277"/>
        <v>ok</v>
      </c>
      <c r="AC1982" s="1" t="str">
        <f t="shared" si="278"/>
        <v>Damaged</v>
      </c>
    </row>
    <row r="1983" spans="1:29" x14ac:dyDescent="0.45">
      <c r="A1983" s="1" t="s">
        <v>2469</v>
      </c>
      <c r="B1983" s="2" cm="1">
        <f t="array" ref="B1983:D1983">DATEVALUE(VLOOKUP(A1983,Raw_Data!A1982:D3982,{2,3,4},0))</f>
        <v>45353</v>
      </c>
      <c r="C1983" s="2">
        <v>45351</v>
      </c>
      <c r="D1983" s="2">
        <v>45357</v>
      </c>
      <c r="E1983" s="1" t="s">
        <v>2537</v>
      </c>
      <c r="F1983" s="1" t="s">
        <v>2607</v>
      </c>
      <c r="G1983" s="1" t="s">
        <v>41</v>
      </c>
      <c r="H1983" s="1" t="s">
        <v>128</v>
      </c>
      <c r="I1983" s="1" t="s">
        <v>231</v>
      </c>
      <c r="J1983" s="1">
        <v>-1</v>
      </c>
      <c r="K1983" s="1">
        <v>0</v>
      </c>
      <c r="L1983" s="1">
        <f t="shared" si="272"/>
        <v>0</v>
      </c>
      <c r="M1983" s="1" t="s">
        <v>29</v>
      </c>
      <c r="N1983" s="1" t="s">
        <v>93</v>
      </c>
      <c r="O1983" s="1" t="s">
        <v>44</v>
      </c>
      <c r="P1983" s="1" t="s">
        <v>32</v>
      </c>
      <c r="Q1983" s="1" t="s">
        <v>33</v>
      </c>
      <c r="R1983" s="1" t="s">
        <v>2620</v>
      </c>
      <c r="S1983" s="1" t="s">
        <v>2620</v>
      </c>
      <c r="T1983" s="1">
        <v>6</v>
      </c>
      <c r="U1983" s="1" t="str">
        <f t="shared" si="270"/>
        <v>Keep</v>
      </c>
      <c r="V1983" s="1" t="str">
        <f t="shared" si="273"/>
        <v>Fix</v>
      </c>
      <c r="W1983" s="1" t="str">
        <f>IF(Raw_Data!K1983=0,"Missing","Valid")</f>
        <v>Missing</v>
      </c>
      <c r="X1983" s="3" t="str">
        <f t="shared" si="274"/>
        <v>Dispatch Error</v>
      </c>
      <c r="Y1983" s="1" t="str">
        <f t="shared" si="275"/>
        <v>Fix</v>
      </c>
      <c r="Z1983" s="1" t="str">
        <f t="shared" si="276"/>
        <v>Ok</v>
      </c>
      <c r="AA1983" s="1">
        <f t="shared" si="271"/>
        <v>0</v>
      </c>
      <c r="AB1983" s="1" t="str">
        <f t="shared" si="277"/>
        <v>ok</v>
      </c>
      <c r="AC1983" s="1" t="str">
        <f t="shared" si="278"/>
        <v>Not Returned</v>
      </c>
    </row>
    <row r="1984" spans="1:29" x14ac:dyDescent="0.45">
      <c r="A1984" s="1" t="s">
        <v>2470</v>
      </c>
      <c r="B1984" s="2" cm="1">
        <f t="array" ref="B1984:D1984">DATEVALUE(VLOOKUP(A1984,Raw_Data!A1983:D3983,{2,3,4},0))</f>
        <v>45496</v>
      </c>
      <c r="C1984" s="2">
        <v>45495</v>
      </c>
      <c r="D1984" s="2">
        <v>45497</v>
      </c>
      <c r="E1984" s="1" t="s">
        <v>2536</v>
      </c>
      <c r="F1984" s="1" t="s">
        <v>168</v>
      </c>
      <c r="G1984" s="1" t="s">
        <v>41</v>
      </c>
      <c r="H1984" s="1" t="s">
        <v>27</v>
      </c>
      <c r="I1984" s="1" t="s">
        <v>55</v>
      </c>
      <c r="J1984" s="1">
        <v>0</v>
      </c>
      <c r="K1984" s="1">
        <v>1000</v>
      </c>
      <c r="L1984" s="1">
        <f t="shared" si="272"/>
        <v>0</v>
      </c>
      <c r="M1984" s="1" t="s">
        <v>63</v>
      </c>
      <c r="N1984" s="1" t="s">
        <v>30</v>
      </c>
      <c r="O1984" s="1" t="s">
        <v>31</v>
      </c>
      <c r="P1984" s="1" t="s">
        <v>58</v>
      </c>
      <c r="Q1984" s="1" t="s">
        <v>45</v>
      </c>
      <c r="R1984" s="1" t="s">
        <v>34</v>
      </c>
      <c r="S1984" s="1" t="s">
        <v>2620</v>
      </c>
      <c r="T1984" s="1">
        <v>2</v>
      </c>
      <c r="U1984" s="1" t="str">
        <f t="shared" si="270"/>
        <v>Keep</v>
      </c>
      <c r="V1984" s="1" t="str">
        <f t="shared" si="273"/>
        <v>Fix</v>
      </c>
      <c r="W1984" s="1" t="str">
        <f>IF(Raw_Data!K1984=0,"Missing","Valid")</f>
        <v>Valid</v>
      </c>
      <c r="X1984" s="3" t="str">
        <f t="shared" si="274"/>
        <v>Dispatch Error</v>
      </c>
      <c r="Y1984" s="1" t="str">
        <f t="shared" si="275"/>
        <v>Ok</v>
      </c>
      <c r="Z1984" s="1" t="str">
        <f t="shared" si="276"/>
        <v>Ok</v>
      </c>
      <c r="AA1984" s="1">
        <f t="shared" si="271"/>
        <v>0</v>
      </c>
      <c r="AB1984" s="1" t="str">
        <f t="shared" si="277"/>
        <v>ok</v>
      </c>
      <c r="AC1984" s="1" t="str">
        <f t="shared" si="278"/>
        <v>Not Returned</v>
      </c>
    </row>
    <row r="1985" spans="1:29" x14ac:dyDescent="0.45">
      <c r="A1985" s="1" t="s">
        <v>2471</v>
      </c>
      <c r="B1985" s="2" cm="1">
        <f t="array" ref="B1985:D1985">DATEVALUE(VLOOKUP(A1985,Raw_Data!A1984:D3984,{2,3,4},0))</f>
        <v>45536</v>
      </c>
      <c r="C1985" s="2">
        <v>45536</v>
      </c>
      <c r="D1985" s="2">
        <v>45536</v>
      </c>
      <c r="E1985" s="1" t="s">
        <v>2557</v>
      </c>
      <c r="F1985" s="1" t="s">
        <v>168</v>
      </c>
      <c r="G1985" s="1" t="s">
        <v>41</v>
      </c>
      <c r="H1985" s="1" t="s">
        <v>128</v>
      </c>
      <c r="I1985" s="1" t="s">
        <v>129</v>
      </c>
      <c r="J1985" s="1">
        <v>2</v>
      </c>
      <c r="K1985" s="1">
        <v>500</v>
      </c>
      <c r="L1985" s="1">
        <f t="shared" si="272"/>
        <v>1000</v>
      </c>
      <c r="M1985" s="1" t="s">
        <v>63</v>
      </c>
      <c r="N1985" s="1" t="s">
        <v>57</v>
      </c>
      <c r="O1985" s="1" t="s">
        <v>44</v>
      </c>
      <c r="P1985" s="1" t="s">
        <v>58</v>
      </c>
      <c r="Q1985" s="1" t="s">
        <v>33</v>
      </c>
      <c r="R1985" s="1" t="s">
        <v>46</v>
      </c>
      <c r="S1985" s="1" t="s">
        <v>47</v>
      </c>
      <c r="T1985" s="1">
        <v>0</v>
      </c>
      <c r="U1985" s="1" t="str">
        <f t="shared" si="270"/>
        <v>Keep</v>
      </c>
      <c r="V1985" s="1" t="str">
        <f t="shared" si="273"/>
        <v>Ok</v>
      </c>
      <c r="W1985" s="1" t="str">
        <f>IF(Raw_Data!K1985=0,"Missing","Valid")</f>
        <v>Valid</v>
      </c>
      <c r="X1985" s="3" t="str">
        <f t="shared" si="274"/>
        <v>OK</v>
      </c>
      <c r="Y1985" s="1" t="str">
        <f t="shared" si="275"/>
        <v>Ok</v>
      </c>
      <c r="Z1985" s="1" t="str">
        <f t="shared" si="276"/>
        <v>Ok</v>
      </c>
      <c r="AA1985" s="1">
        <f t="shared" si="271"/>
        <v>1000</v>
      </c>
      <c r="AB1985" s="1" t="str">
        <f t="shared" si="277"/>
        <v>ok</v>
      </c>
      <c r="AC1985" s="1" t="str">
        <f t="shared" si="278"/>
        <v>Late Delivery</v>
      </c>
    </row>
    <row r="1986" spans="1:29" x14ac:dyDescent="0.45">
      <c r="A1986" s="1" t="s">
        <v>2472</v>
      </c>
      <c r="B1986" s="2" cm="1">
        <f t="array" ref="B1986:D1986">DATEVALUE(VLOOKUP(A1986,Raw_Data!A1985:D3985,{2,3,4},0))</f>
        <v>45536</v>
      </c>
      <c r="C1986" s="2">
        <v>45538</v>
      </c>
      <c r="D1986" s="2">
        <v>45538</v>
      </c>
      <c r="E1986" s="1" t="s">
        <v>2567</v>
      </c>
      <c r="F1986" s="1" t="s">
        <v>53</v>
      </c>
      <c r="G1986" s="1" t="s">
        <v>54</v>
      </c>
      <c r="H1986" s="1" t="s">
        <v>27</v>
      </c>
      <c r="I1986" s="1" t="s">
        <v>28</v>
      </c>
      <c r="J1986" s="1">
        <v>0</v>
      </c>
      <c r="K1986" s="1">
        <v>2000</v>
      </c>
      <c r="L1986" s="1">
        <f t="shared" si="272"/>
        <v>0</v>
      </c>
      <c r="M1986" s="1" t="s">
        <v>2619</v>
      </c>
      <c r="N1986" s="1" t="s">
        <v>57</v>
      </c>
      <c r="O1986" s="1" t="s">
        <v>31</v>
      </c>
      <c r="P1986" s="1" t="s">
        <v>85</v>
      </c>
      <c r="Q1986" s="1" t="s">
        <v>33</v>
      </c>
      <c r="R1986" s="1" t="s">
        <v>34</v>
      </c>
      <c r="S1986" s="1" t="s">
        <v>2620</v>
      </c>
      <c r="T1986" s="1">
        <v>0</v>
      </c>
      <c r="U1986" s="1" t="str">
        <f t="shared" ref="U1986:U2001" si="279">IF(COUNTIF(A1986:A3985,A1986)=1,"Keep","Duplicate")</f>
        <v>Keep</v>
      </c>
      <c r="V1986" s="1" t="str">
        <f t="shared" si="273"/>
        <v>Fix</v>
      </c>
      <c r="W1986" s="1" t="str">
        <f>IF(Raw_Data!K1986=0,"Missing","Valid")</f>
        <v>Valid</v>
      </c>
      <c r="X1986" s="3" t="str">
        <f t="shared" si="274"/>
        <v>OK</v>
      </c>
      <c r="Y1986" s="1" t="str">
        <f t="shared" si="275"/>
        <v>Ok</v>
      </c>
      <c r="Z1986" s="1" t="str">
        <f t="shared" si="276"/>
        <v>Ok</v>
      </c>
      <c r="AA1986" s="1">
        <f t="shared" ref="AA1986:AA2001" si="280">IF(OR(L1986="",L1986&lt;&gt;J1986*K1986),J1986*K1986,L1986)</f>
        <v>0</v>
      </c>
      <c r="AB1986" s="1" t="str">
        <f t="shared" si="277"/>
        <v>ok</v>
      </c>
      <c r="AC1986" s="1" t="str">
        <f t="shared" si="278"/>
        <v>Not Returned</v>
      </c>
    </row>
    <row r="1987" spans="1:29" x14ac:dyDescent="0.45">
      <c r="A1987" s="1" t="s">
        <v>2473</v>
      </c>
      <c r="B1987" s="2" cm="1">
        <f t="array" ref="B1987:D1987">DATEVALUE(VLOOKUP(A1987,Raw_Data!A1986:D3986,{2,3,4},0))</f>
        <v>45297</v>
      </c>
      <c r="C1987" s="2">
        <v>45296</v>
      </c>
      <c r="D1987" s="2">
        <v>45297</v>
      </c>
      <c r="E1987" s="1" t="s">
        <v>2584</v>
      </c>
      <c r="F1987" s="1" t="s">
        <v>69</v>
      </c>
      <c r="G1987" s="1" t="s">
        <v>70</v>
      </c>
      <c r="H1987" s="1" t="s">
        <v>128</v>
      </c>
      <c r="I1987" s="1" t="s">
        <v>231</v>
      </c>
      <c r="J1987" s="1">
        <v>3</v>
      </c>
      <c r="K1987" s="1">
        <v>500</v>
      </c>
      <c r="L1987" s="1">
        <f t="shared" ref="L1987:L2001" si="281">J1987*K1987</f>
        <v>1500</v>
      </c>
      <c r="M1987" s="1" t="s">
        <v>63</v>
      </c>
      <c r="N1987" s="1" t="s">
        <v>30</v>
      </c>
      <c r="O1987" s="1" t="s">
        <v>79</v>
      </c>
      <c r="P1987" s="1" t="s">
        <v>85</v>
      </c>
      <c r="Q1987" s="1" t="s">
        <v>45</v>
      </c>
      <c r="R1987" s="1" t="s">
        <v>34</v>
      </c>
      <c r="S1987" s="1" t="s">
        <v>2620</v>
      </c>
      <c r="T1987" s="1">
        <v>1</v>
      </c>
      <c r="U1987" s="1" t="str">
        <f t="shared" si="279"/>
        <v>Keep</v>
      </c>
      <c r="V1987" s="1" t="str">
        <f t="shared" ref="V1987:V2001" si="282">IF(J1987&lt;=0,"Fix","Ok")</f>
        <v>Ok</v>
      </c>
      <c r="W1987" s="1" t="str">
        <f>IF(Raw_Data!K1987=0,"Missing","Valid")</f>
        <v>Valid</v>
      </c>
      <c r="X1987" s="3" t="str">
        <f t="shared" ref="X1987:X2001" si="283">IF(C1987&lt;B1987,"Dispatch Error",IF(D1987&lt;B1987,"Delivery Before Order",IF(D1987&lt;C1987,"Delivery Before Dispatch","OK")))</f>
        <v>Dispatch Error</v>
      </c>
      <c r="Y1987" s="1" t="str">
        <f t="shared" ref="Y1987:Y2001" si="284">IF(K1987&lt;=0,"Fix","Ok")</f>
        <v>Ok</v>
      </c>
      <c r="Z1987" s="1" t="str">
        <f t="shared" ref="Z1987:Z2001" si="285">IF(L1987="","Blank",IF(L1987=J1987*K1987,"Ok","Wrong"))</f>
        <v>Ok</v>
      </c>
      <c r="AA1987" s="1">
        <f t="shared" si="280"/>
        <v>1500</v>
      </c>
      <c r="AB1987" s="1" t="str">
        <f t="shared" ref="AB1987:AB2001" si="286">IF(M1987="","Missing","ok")</f>
        <v>ok</v>
      </c>
      <c r="AC1987" s="1" t="str">
        <f t="shared" ref="AC1987:AC2001" si="287">IF(R1987="No","Not Returned",IF(R1987="Yes",IF(S1987="","Unknown",S1987),IF(L1987&lt;0,"Wrong",IF(OR(O1987="Delayed",O1987="In Transit",O1987="On Time"),"Not Returned",""))))</f>
        <v>Not Returned</v>
      </c>
    </row>
    <row r="1988" spans="1:29" x14ac:dyDescent="0.45">
      <c r="A1988" s="1" t="s">
        <v>2474</v>
      </c>
      <c r="B1988" s="2" cm="1">
        <f t="array" ref="B1988:D1988">DATEVALUE(VLOOKUP(A1988,Raw_Data!A1987:D3987,{2,3,4},0))</f>
        <v>45454</v>
      </c>
      <c r="C1988" s="2">
        <v>45456</v>
      </c>
      <c r="D1988" s="2">
        <v>45458</v>
      </c>
      <c r="E1988" s="1" t="s">
        <v>2551</v>
      </c>
      <c r="F1988" s="1" t="s">
        <v>69</v>
      </c>
      <c r="G1988" s="1" t="s">
        <v>70</v>
      </c>
      <c r="H1988" s="1" t="s">
        <v>71</v>
      </c>
      <c r="I1988" s="1" t="s">
        <v>92</v>
      </c>
      <c r="J1988" s="1">
        <v>2</v>
      </c>
      <c r="K1988" s="1">
        <v>500</v>
      </c>
      <c r="L1988" s="1">
        <f t="shared" si="281"/>
        <v>1000</v>
      </c>
      <c r="M1988" s="1" t="s">
        <v>2619</v>
      </c>
      <c r="N1988" s="1" t="s">
        <v>57</v>
      </c>
      <c r="O1988" s="1" t="s">
        <v>31</v>
      </c>
      <c r="P1988" s="1" t="s">
        <v>58</v>
      </c>
      <c r="Q1988" s="1" t="s">
        <v>33</v>
      </c>
      <c r="R1988" s="1" t="s">
        <v>2620</v>
      </c>
      <c r="S1988" s="1" t="s">
        <v>2620</v>
      </c>
      <c r="T1988" s="1">
        <v>2</v>
      </c>
      <c r="U1988" s="1" t="str">
        <f t="shared" si="279"/>
        <v>Keep</v>
      </c>
      <c r="V1988" s="1" t="str">
        <f t="shared" si="282"/>
        <v>Ok</v>
      </c>
      <c r="W1988" s="1" t="str">
        <f>IF(Raw_Data!K1988=0,"Missing","Valid")</f>
        <v>Valid</v>
      </c>
      <c r="X1988" s="3" t="str">
        <f t="shared" si="283"/>
        <v>OK</v>
      </c>
      <c r="Y1988" s="1" t="str">
        <f t="shared" si="284"/>
        <v>Ok</v>
      </c>
      <c r="Z1988" s="1" t="str">
        <f t="shared" si="285"/>
        <v>Ok</v>
      </c>
      <c r="AA1988" s="1">
        <f t="shared" si="280"/>
        <v>1000</v>
      </c>
      <c r="AB1988" s="1" t="str">
        <f t="shared" si="286"/>
        <v>ok</v>
      </c>
      <c r="AC1988" s="1" t="str">
        <f t="shared" si="287"/>
        <v>Not Returned</v>
      </c>
    </row>
    <row r="1989" spans="1:29" x14ac:dyDescent="0.45">
      <c r="A1989" s="1" t="s">
        <v>2475</v>
      </c>
      <c r="B1989" s="2" cm="1">
        <f t="array" ref="B1989:D1989">DATEVALUE(VLOOKUP(A1989,Raw_Data!A1988:D3988,{2,3,4},0))</f>
        <v>45343</v>
      </c>
      <c r="C1989" s="2">
        <v>45342</v>
      </c>
      <c r="D1989" s="2">
        <v>45348</v>
      </c>
      <c r="E1989" s="1" t="s">
        <v>2533</v>
      </c>
      <c r="F1989" s="1" t="s">
        <v>147</v>
      </c>
      <c r="G1989" s="1" t="s">
        <v>147</v>
      </c>
      <c r="H1989" s="1" t="s">
        <v>42</v>
      </c>
      <c r="I1989" s="1" t="s">
        <v>78</v>
      </c>
      <c r="J1989" s="1">
        <v>1</v>
      </c>
      <c r="K1989" s="1">
        <v>500</v>
      </c>
      <c r="L1989" s="1">
        <f t="shared" si="281"/>
        <v>500</v>
      </c>
      <c r="M1989" s="1" t="s">
        <v>63</v>
      </c>
      <c r="N1989" s="1" t="s">
        <v>57</v>
      </c>
      <c r="O1989" s="1" t="s">
        <v>44</v>
      </c>
      <c r="P1989" s="1" t="s">
        <v>85</v>
      </c>
      <c r="Q1989" s="1" t="s">
        <v>33</v>
      </c>
      <c r="R1989" s="1" t="s">
        <v>34</v>
      </c>
      <c r="S1989" s="1" t="s">
        <v>2620</v>
      </c>
      <c r="T1989" s="1">
        <v>6</v>
      </c>
      <c r="U1989" s="1" t="str">
        <f t="shared" si="279"/>
        <v>Keep</v>
      </c>
      <c r="V1989" s="1" t="str">
        <f t="shared" si="282"/>
        <v>Ok</v>
      </c>
      <c r="W1989" s="1" t="str">
        <f>IF(Raw_Data!K1989=0,"Missing","Valid")</f>
        <v>Valid</v>
      </c>
      <c r="X1989" s="3" t="str">
        <f t="shared" si="283"/>
        <v>Dispatch Error</v>
      </c>
      <c r="Y1989" s="1" t="str">
        <f t="shared" si="284"/>
        <v>Ok</v>
      </c>
      <c r="Z1989" s="1" t="str">
        <f t="shared" si="285"/>
        <v>Ok</v>
      </c>
      <c r="AA1989" s="1">
        <f t="shared" si="280"/>
        <v>500</v>
      </c>
      <c r="AB1989" s="1" t="str">
        <f t="shared" si="286"/>
        <v>ok</v>
      </c>
      <c r="AC1989" s="1" t="str">
        <f t="shared" si="287"/>
        <v>Not Returned</v>
      </c>
    </row>
    <row r="1990" spans="1:29" x14ac:dyDescent="0.45">
      <c r="A1990" s="1" t="s">
        <v>2476</v>
      </c>
      <c r="B1990" s="2" cm="1">
        <f t="array" ref="B1990:D1990">DATEVALUE(VLOOKUP(A1990,Raw_Data!A1989:D3989,{2,3,4},0))</f>
        <v>45599</v>
      </c>
      <c r="C1990" s="2">
        <v>45599</v>
      </c>
      <c r="D1990" s="2">
        <v>45604</v>
      </c>
      <c r="E1990" s="1" t="s">
        <v>2575</v>
      </c>
      <c r="F1990" s="1" t="s">
        <v>2608</v>
      </c>
      <c r="G1990" s="1" t="s">
        <v>41</v>
      </c>
      <c r="H1990" s="1" t="s">
        <v>27</v>
      </c>
      <c r="I1990" s="1" t="s">
        <v>28</v>
      </c>
      <c r="J1990" s="1">
        <v>0</v>
      </c>
      <c r="K1990" s="1">
        <v>2000</v>
      </c>
      <c r="L1990" s="1">
        <f t="shared" si="281"/>
        <v>0</v>
      </c>
      <c r="M1990" s="1" t="s">
        <v>63</v>
      </c>
      <c r="N1990" s="1" t="s">
        <v>57</v>
      </c>
      <c r="O1990" s="1" t="s">
        <v>31</v>
      </c>
      <c r="P1990" s="1" t="s">
        <v>32</v>
      </c>
      <c r="Q1990" s="1" t="s">
        <v>33</v>
      </c>
      <c r="R1990" s="1" t="s">
        <v>34</v>
      </c>
      <c r="S1990" s="1" t="s">
        <v>2620</v>
      </c>
      <c r="T1990" s="1">
        <v>5</v>
      </c>
      <c r="U1990" s="1" t="str">
        <f t="shared" si="279"/>
        <v>Keep</v>
      </c>
      <c r="V1990" s="1" t="str">
        <f t="shared" si="282"/>
        <v>Fix</v>
      </c>
      <c r="W1990" s="1" t="str">
        <f>IF(Raw_Data!K1990=0,"Missing","Valid")</f>
        <v>Valid</v>
      </c>
      <c r="X1990" s="3" t="str">
        <f t="shared" si="283"/>
        <v>OK</v>
      </c>
      <c r="Y1990" s="1" t="str">
        <f t="shared" si="284"/>
        <v>Ok</v>
      </c>
      <c r="Z1990" s="1" t="str">
        <f t="shared" si="285"/>
        <v>Ok</v>
      </c>
      <c r="AA1990" s="1">
        <f t="shared" si="280"/>
        <v>0</v>
      </c>
      <c r="AB1990" s="1" t="str">
        <f t="shared" si="286"/>
        <v>ok</v>
      </c>
      <c r="AC1990" s="1" t="str">
        <f t="shared" si="287"/>
        <v>Not Returned</v>
      </c>
    </row>
    <row r="1991" spans="1:29" x14ac:dyDescent="0.45">
      <c r="A1991" s="1" t="s">
        <v>2477</v>
      </c>
      <c r="B1991" s="2" cm="1">
        <f t="array" ref="B1991:D1991">DATEVALUE(VLOOKUP(A1991,Raw_Data!A1990:D3990,{2,3,4},0))</f>
        <v>45502</v>
      </c>
      <c r="C1991" s="2">
        <v>45504</v>
      </c>
      <c r="D1991" s="2">
        <v>45510</v>
      </c>
      <c r="E1991" s="1" t="s">
        <v>2576</v>
      </c>
      <c r="F1991" s="1" t="s">
        <v>2607</v>
      </c>
      <c r="G1991" s="1" t="s">
        <v>41</v>
      </c>
      <c r="H1991" s="1" t="s">
        <v>27</v>
      </c>
      <c r="I1991" s="1" t="s">
        <v>55</v>
      </c>
      <c r="J1991" s="1">
        <v>3</v>
      </c>
      <c r="K1991" s="1">
        <v>2000</v>
      </c>
      <c r="L1991" s="1">
        <f t="shared" si="281"/>
        <v>6000</v>
      </c>
      <c r="M1991" s="1" t="s">
        <v>63</v>
      </c>
      <c r="N1991" s="1" t="s">
        <v>57</v>
      </c>
      <c r="O1991" s="1" t="s">
        <v>31</v>
      </c>
      <c r="P1991" s="1" t="s">
        <v>85</v>
      </c>
      <c r="Q1991" s="1" t="s">
        <v>33</v>
      </c>
      <c r="R1991" s="1" t="s">
        <v>2620</v>
      </c>
      <c r="S1991" s="1" t="s">
        <v>2620</v>
      </c>
      <c r="T1991" s="1">
        <v>6</v>
      </c>
      <c r="U1991" s="1" t="str">
        <f t="shared" si="279"/>
        <v>Keep</v>
      </c>
      <c r="V1991" s="1" t="str">
        <f t="shared" si="282"/>
        <v>Ok</v>
      </c>
      <c r="W1991" s="1" t="str">
        <f>IF(Raw_Data!K1991=0,"Missing","Valid")</f>
        <v>Valid</v>
      </c>
      <c r="X1991" s="3" t="str">
        <f t="shared" si="283"/>
        <v>OK</v>
      </c>
      <c r="Y1991" s="1" t="str">
        <f t="shared" si="284"/>
        <v>Ok</v>
      </c>
      <c r="Z1991" s="1" t="str">
        <f t="shared" si="285"/>
        <v>Ok</v>
      </c>
      <c r="AA1991" s="1">
        <f t="shared" si="280"/>
        <v>6000</v>
      </c>
      <c r="AB1991" s="1" t="str">
        <f t="shared" si="286"/>
        <v>ok</v>
      </c>
      <c r="AC1991" s="1" t="str">
        <f t="shared" si="287"/>
        <v>Not Returned</v>
      </c>
    </row>
    <row r="1992" spans="1:29" x14ac:dyDescent="0.45">
      <c r="A1992" s="1" t="s">
        <v>2478</v>
      </c>
      <c r="B1992" s="2" cm="1">
        <f t="array" ref="B1992:D1992">DATEVALUE(VLOOKUP(A1992,Raw_Data!A1991:D3991,{2,3,4},0))</f>
        <v>45468</v>
      </c>
      <c r="C1992" s="2">
        <v>45468</v>
      </c>
      <c r="D1992" s="2">
        <v>45467</v>
      </c>
      <c r="E1992" s="1" t="s">
        <v>2540</v>
      </c>
      <c r="F1992" s="1" t="s">
        <v>69</v>
      </c>
      <c r="G1992" s="1" t="s">
        <v>70</v>
      </c>
      <c r="H1992" s="1" t="s">
        <v>27</v>
      </c>
      <c r="I1992" s="1" t="s">
        <v>55</v>
      </c>
      <c r="J1992" s="1">
        <v>2</v>
      </c>
      <c r="K1992" s="1">
        <v>1000</v>
      </c>
      <c r="L1992" s="1">
        <f t="shared" si="281"/>
        <v>2000</v>
      </c>
      <c r="M1992" s="1" t="s">
        <v>63</v>
      </c>
      <c r="N1992" s="1" t="s">
        <v>57</v>
      </c>
      <c r="O1992" s="1" t="s">
        <v>44</v>
      </c>
      <c r="P1992" s="1" t="s">
        <v>85</v>
      </c>
      <c r="Q1992" s="1" t="s">
        <v>45</v>
      </c>
      <c r="R1992" s="1" t="s">
        <v>2620</v>
      </c>
      <c r="S1992" s="1" t="s">
        <v>2620</v>
      </c>
      <c r="T1992" s="1">
        <v>-1</v>
      </c>
      <c r="U1992" s="1" t="str">
        <f t="shared" si="279"/>
        <v>Keep</v>
      </c>
      <c r="V1992" s="1" t="str">
        <f t="shared" si="282"/>
        <v>Ok</v>
      </c>
      <c r="W1992" s="1" t="str">
        <f>IF(Raw_Data!K1992=0,"Missing","Valid")</f>
        <v>Valid</v>
      </c>
      <c r="X1992" s="3" t="str">
        <f t="shared" si="283"/>
        <v>Delivery Before Order</v>
      </c>
      <c r="Y1992" s="1" t="str">
        <f t="shared" si="284"/>
        <v>Ok</v>
      </c>
      <c r="Z1992" s="1" t="str">
        <f t="shared" si="285"/>
        <v>Ok</v>
      </c>
      <c r="AA1992" s="1">
        <f t="shared" si="280"/>
        <v>2000</v>
      </c>
      <c r="AB1992" s="1" t="str">
        <f t="shared" si="286"/>
        <v>ok</v>
      </c>
      <c r="AC1992" s="1" t="str">
        <f t="shared" si="287"/>
        <v>Not Returned</v>
      </c>
    </row>
    <row r="1993" spans="1:29" x14ac:dyDescent="0.45">
      <c r="A1993" s="1" t="s">
        <v>2479</v>
      </c>
      <c r="B1993" s="2" cm="1">
        <f t="array" ref="B1993:D1993">DATEVALUE(VLOOKUP(A1993,Raw_Data!A1992:D3992,{2,3,4},0))</f>
        <v>45498</v>
      </c>
      <c r="C1993" s="2">
        <v>45496</v>
      </c>
      <c r="D1993" s="2">
        <v>45502</v>
      </c>
      <c r="E1993" s="1" t="s">
        <v>2537</v>
      </c>
      <c r="F1993" s="1" t="s">
        <v>69</v>
      </c>
      <c r="G1993" s="1" t="s">
        <v>70</v>
      </c>
      <c r="H1993" s="1" t="s">
        <v>42</v>
      </c>
      <c r="I1993" s="1" t="s">
        <v>122</v>
      </c>
      <c r="J1993" s="1">
        <v>3</v>
      </c>
      <c r="K1993" s="1">
        <v>100</v>
      </c>
      <c r="L1993" s="1">
        <f t="shared" si="281"/>
        <v>300</v>
      </c>
      <c r="M1993" s="1" t="s">
        <v>2619</v>
      </c>
      <c r="N1993" s="1" t="s">
        <v>93</v>
      </c>
      <c r="O1993" s="1" t="s">
        <v>31</v>
      </c>
      <c r="P1993" s="1" t="s">
        <v>58</v>
      </c>
      <c r="Q1993" s="1" t="s">
        <v>33</v>
      </c>
      <c r="R1993" s="1" t="s">
        <v>46</v>
      </c>
      <c r="S1993" s="1" t="s">
        <v>254</v>
      </c>
      <c r="T1993" s="1">
        <v>6</v>
      </c>
      <c r="U1993" s="1" t="str">
        <f t="shared" si="279"/>
        <v>Keep</v>
      </c>
      <c r="V1993" s="1" t="str">
        <f t="shared" si="282"/>
        <v>Ok</v>
      </c>
      <c r="W1993" s="1" t="str">
        <f>IF(Raw_Data!K1993=0,"Missing","Valid")</f>
        <v>Valid</v>
      </c>
      <c r="X1993" s="3" t="str">
        <f t="shared" si="283"/>
        <v>Dispatch Error</v>
      </c>
      <c r="Y1993" s="1" t="str">
        <f t="shared" si="284"/>
        <v>Ok</v>
      </c>
      <c r="Z1993" s="1" t="str">
        <f t="shared" si="285"/>
        <v>Ok</v>
      </c>
      <c r="AA1993" s="1">
        <f t="shared" si="280"/>
        <v>300</v>
      </c>
      <c r="AB1993" s="1" t="str">
        <f t="shared" si="286"/>
        <v>ok</v>
      </c>
      <c r="AC1993" s="1" t="str">
        <f t="shared" si="287"/>
        <v>Damaged</v>
      </c>
    </row>
    <row r="1994" spans="1:29" x14ac:dyDescent="0.45">
      <c r="A1994" s="1" t="s">
        <v>2480</v>
      </c>
      <c r="B1994" s="2" cm="1">
        <f t="array" ref="B1994:D1994">DATEVALUE(VLOOKUP(A1994,Raw_Data!A1993:D3993,{2,3,4},0))</f>
        <v>45530</v>
      </c>
      <c r="C1994" s="2">
        <v>45531</v>
      </c>
      <c r="D1994" s="2">
        <v>45536</v>
      </c>
      <c r="E1994" s="1" t="s">
        <v>2543</v>
      </c>
      <c r="F1994" s="1" t="s">
        <v>147</v>
      </c>
      <c r="G1994" s="1" t="s">
        <v>147</v>
      </c>
      <c r="H1994" s="1" t="s">
        <v>42</v>
      </c>
      <c r="I1994" s="1" t="s">
        <v>43</v>
      </c>
      <c r="J1994" s="1">
        <v>-1</v>
      </c>
      <c r="K1994" s="1">
        <v>0</v>
      </c>
      <c r="L1994" s="1">
        <f t="shared" si="281"/>
        <v>0</v>
      </c>
      <c r="M1994" s="1" t="s">
        <v>63</v>
      </c>
      <c r="N1994" s="1" t="s">
        <v>93</v>
      </c>
      <c r="O1994" s="1" t="s">
        <v>64</v>
      </c>
      <c r="P1994" s="1" t="s">
        <v>85</v>
      </c>
      <c r="Q1994" s="1" t="s">
        <v>45</v>
      </c>
      <c r="R1994" s="1" t="s">
        <v>34</v>
      </c>
      <c r="S1994" s="1" t="s">
        <v>2620</v>
      </c>
      <c r="T1994" s="1">
        <v>5</v>
      </c>
      <c r="U1994" s="1" t="str">
        <f t="shared" si="279"/>
        <v>Keep</v>
      </c>
      <c r="V1994" s="1" t="str">
        <f t="shared" si="282"/>
        <v>Fix</v>
      </c>
      <c r="W1994" s="1" t="str">
        <f>IF(Raw_Data!K1994=0,"Missing","Valid")</f>
        <v>Missing</v>
      </c>
      <c r="X1994" s="3" t="str">
        <f t="shared" si="283"/>
        <v>OK</v>
      </c>
      <c r="Y1994" s="1" t="str">
        <f t="shared" si="284"/>
        <v>Fix</v>
      </c>
      <c r="Z1994" s="1" t="str">
        <f t="shared" si="285"/>
        <v>Ok</v>
      </c>
      <c r="AA1994" s="1">
        <f t="shared" si="280"/>
        <v>0</v>
      </c>
      <c r="AB1994" s="1" t="str">
        <f t="shared" si="286"/>
        <v>ok</v>
      </c>
      <c r="AC1994" s="1" t="str">
        <f t="shared" si="287"/>
        <v>Not Returned</v>
      </c>
    </row>
    <row r="1995" spans="1:29" x14ac:dyDescent="0.45">
      <c r="A1995" s="1" t="s">
        <v>2481</v>
      </c>
      <c r="B1995" s="2" cm="1">
        <f t="array" ref="B1995:D1995">DATEVALUE(VLOOKUP(A1995,Raw_Data!A1994:D3994,{2,3,4},0))</f>
        <v>45349</v>
      </c>
      <c r="C1995" s="2">
        <v>45352</v>
      </c>
      <c r="D1995" s="2">
        <v>45355</v>
      </c>
      <c r="E1995" s="1" t="s">
        <v>2603</v>
      </c>
      <c r="F1995" s="1" t="s">
        <v>147</v>
      </c>
      <c r="G1995" s="1" t="s">
        <v>147</v>
      </c>
      <c r="H1995" s="1" t="s">
        <v>71</v>
      </c>
      <c r="I1995" s="1" t="s">
        <v>92</v>
      </c>
      <c r="J1995" s="1">
        <v>1</v>
      </c>
      <c r="K1995" s="1">
        <v>0</v>
      </c>
      <c r="L1995" s="1">
        <f t="shared" si="281"/>
        <v>0</v>
      </c>
      <c r="M1995" s="1" t="s">
        <v>2619</v>
      </c>
      <c r="N1995" s="1" t="s">
        <v>57</v>
      </c>
      <c r="O1995" s="1" t="s">
        <v>31</v>
      </c>
      <c r="P1995" s="1" t="s">
        <v>32</v>
      </c>
      <c r="Q1995" s="1" t="s">
        <v>45</v>
      </c>
      <c r="R1995" s="1" t="s">
        <v>2620</v>
      </c>
      <c r="S1995" s="1" t="s">
        <v>2620</v>
      </c>
      <c r="T1995" s="1">
        <v>3</v>
      </c>
      <c r="U1995" s="1" t="str">
        <f t="shared" si="279"/>
        <v>Keep</v>
      </c>
      <c r="V1995" s="1" t="str">
        <f t="shared" si="282"/>
        <v>Ok</v>
      </c>
      <c r="W1995" s="1" t="str">
        <f>IF(Raw_Data!K1995=0,"Missing","Valid")</f>
        <v>Missing</v>
      </c>
      <c r="X1995" s="3" t="str">
        <f t="shared" si="283"/>
        <v>OK</v>
      </c>
      <c r="Y1995" s="1" t="str">
        <f t="shared" si="284"/>
        <v>Fix</v>
      </c>
      <c r="Z1995" s="1" t="str">
        <f t="shared" si="285"/>
        <v>Ok</v>
      </c>
      <c r="AA1995" s="1">
        <f t="shared" si="280"/>
        <v>0</v>
      </c>
      <c r="AB1995" s="1" t="str">
        <f t="shared" si="286"/>
        <v>ok</v>
      </c>
      <c r="AC1995" s="1" t="str">
        <f t="shared" si="287"/>
        <v>Not Returned</v>
      </c>
    </row>
    <row r="1996" spans="1:29" x14ac:dyDescent="0.45">
      <c r="A1996" s="1" t="s">
        <v>2482</v>
      </c>
      <c r="B1996" s="2" cm="1">
        <f t="array" ref="B1996:D1996">DATEVALUE(VLOOKUP(A1996,Raw_Data!A1995:D3995,{2,3,4},0))</f>
        <v>45421</v>
      </c>
      <c r="C1996" s="2">
        <v>45421</v>
      </c>
      <c r="D1996" s="2">
        <v>45420</v>
      </c>
      <c r="E1996" s="1" t="s">
        <v>2551</v>
      </c>
      <c r="F1996" s="1" t="s">
        <v>2609</v>
      </c>
      <c r="G1996" s="1" t="s">
        <v>116</v>
      </c>
      <c r="H1996" s="1" t="s">
        <v>27</v>
      </c>
      <c r="I1996" s="1" t="s">
        <v>55</v>
      </c>
      <c r="J1996" s="1">
        <v>-1</v>
      </c>
      <c r="K1996" s="1">
        <v>1000</v>
      </c>
      <c r="L1996" s="1">
        <f t="shared" si="281"/>
        <v>-1000</v>
      </c>
      <c r="M1996" s="1" t="s">
        <v>2619</v>
      </c>
      <c r="N1996" s="1" t="s">
        <v>30</v>
      </c>
      <c r="O1996" s="1" t="s">
        <v>31</v>
      </c>
      <c r="P1996" s="1" t="s">
        <v>32</v>
      </c>
      <c r="Q1996" s="1" t="s">
        <v>33</v>
      </c>
      <c r="R1996" s="1" t="s">
        <v>46</v>
      </c>
      <c r="S1996" s="1" t="s">
        <v>245</v>
      </c>
      <c r="T1996" s="1">
        <v>-1</v>
      </c>
      <c r="U1996" s="1" t="str">
        <f t="shared" si="279"/>
        <v>Keep</v>
      </c>
      <c r="V1996" s="1" t="str">
        <f t="shared" si="282"/>
        <v>Fix</v>
      </c>
      <c r="W1996" s="1" t="str">
        <f>IF(Raw_Data!K1996=0,"Missing","Valid")</f>
        <v>Valid</v>
      </c>
      <c r="X1996" s="3" t="str">
        <f t="shared" si="283"/>
        <v>Delivery Before Order</v>
      </c>
      <c r="Y1996" s="1" t="str">
        <f t="shared" si="284"/>
        <v>Ok</v>
      </c>
      <c r="Z1996" s="1" t="str">
        <f t="shared" si="285"/>
        <v>Ok</v>
      </c>
      <c r="AA1996" s="1">
        <f t="shared" si="280"/>
        <v>-1000</v>
      </c>
      <c r="AB1996" s="1" t="str">
        <f t="shared" si="286"/>
        <v>ok</v>
      </c>
      <c r="AC1996" s="1" t="str">
        <f t="shared" si="287"/>
        <v>Wrong Item</v>
      </c>
    </row>
    <row r="1997" spans="1:29" x14ac:dyDescent="0.45">
      <c r="A1997" s="1" t="s">
        <v>2483</v>
      </c>
      <c r="B1997" s="2" cm="1">
        <f t="array" ref="B1997:D1997">DATEVALUE(VLOOKUP(A1997,Raw_Data!A1996:D3996,{2,3,4},0))</f>
        <v>45623</v>
      </c>
      <c r="C1997" s="2">
        <v>45621</v>
      </c>
      <c r="D1997" s="2">
        <v>45621</v>
      </c>
      <c r="E1997" s="1" t="s">
        <v>2530</v>
      </c>
      <c r="F1997" s="1" t="s">
        <v>2608</v>
      </c>
      <c r="G1997" s="1" t="s">
        <v>41</v>
      </c>
      <c r="H1997" s="1" t="s">
        <v>71</v>
      </c>
      <c r="I1997" s="1" t="s">
        <v>72</v>
      </c>
      <c r="J1997" s="1">
        <v>3</v>
      </c>
      <c r="K1997" s="1">
        <v>100</v>
      </c>
      <c r="L1997" s="1">
        <f t="shared" si="281"/>
        <v>300</v>
      </c>
      <c r="M1997" s="1" t="s">
        <v>63</v>
      </c>
      <c r="N1997" s="1" t="s">
        <v>30</v>
      </c>
      <c r="O1997" s="1" t="s">
        <v>31</v>
      </c>
      <c r="P1997" s="1" t="s">
        <v>85</v>
      </c>
      <c r="Q1997" s="1" t="s">
        <v>33</v>
      </c>
      <c r="R1997" s="1" t="s">
        <v>46</v>
      </c>
      <c r="S1997" s="1" t="s">
        <v>47</v>
      </c>
      <c r="T1997" s="1">
        <v>0</v>
      </c>
      <c r="U1997" s="1" t="str">
        <f t="shared" si="279"/>
        <v>Keep</v>
      </c>
      <c r="V1997" s="1" t="str">
        <f t="shared" si="282"/>
        <v>Ok</v>
      </c>
      <c r="W1997" s="1" t="str">
        <f>IF(Raw_Data!K1997=0,"Missing","Valid")</f>
        <v>Valid</v>
      </c>
      <c r="X1997" s="3" t="str">
        <f t="shared" si="283"/>
        <v>Dispatch Error</v>
      </c>
      <c r="Y1997" s="1" t="str">
        <f t="shared" si="284"/>
        <v>Ok</v>
      </c>
      <c r="Z1997" s="1" t="str">
        <f t="shared" si="285"/>
        <v>Ok</v>
      </c>
      <c r="AA1997" s="1">
        <f t="shared" si="280"/>
        <v>300</v>
      </c>
      <c r="AB1997" s="1" t="str">
        <f t="shared" si="286"/>
        <v>ok</v>
      </c>
      <c r="AC1997" s="1" t="str">
        <f t="shared" si="287"/>
        <v>Late Delivery</v>
      </c>
    </row>
    <row r="1998" spans="1:29" x14ac:dyDescent="0.45">
      <c r="A1998" s="1" t="s">
        <v>2484</v>
      </c>
      <c r="B1998" s="2" cm="1">
        <f t="array" ref="B1998:D1998">DATEVALUE(VLOOKUP(A1998,Raw_Data!A1997:D3997,{2,3,4},0))</f>
        <v>45338</v>
      </c>
      <c r="C1998" s="2">
        <v>45340</v>
      </c>
      <c r="D1998" s="2">
        <v>45342</v>
      </c>
      <c r="E1998" s="1" t="s">
        <v>2535</v>
      </c>
      <c r="F1998" s="1" t="s">
        <v>53</v>
      </c>
      <c r="G1998" s="1" t="s">
        <v>54</v>
      </c>
      <c r="H1998" s="1" t="s">
        <v>128</v>
      </c>
      <c r="I1998" s="1" t="s">
        <v>169</v>
      </c>
      <c r="J1998" s="1">
        <v>-1</v>
      </c>
      <c r="K1998" s="1">
        <v>0</v>
      </c>
      <c r="L1998" s="1">
        <f t="shared" si="281"/>
        <v>0</v>
      </c>
      <c r="M1998" s="1" t="s">
        <v>63</v>
      </c>
      <c r="N1998" s="1" t="s">
        <v>57</v>
      </c>
      <c r="O1998" s="1" t="s">
        <v>64</v>
      </c>
      <c r="P1998" s="1" t="s">
        <v>58</v>
      </c>
      <c r="Q1998" s="1" t="s">
        <v>45</v>
      </c>
      <c r="R1998" s="1" t="s">
        <v>34</v>
      </c>
      <c r="S1998" s="1" t="s">
        <v>2620</v>
      </c>
      <c r="T1998" s="1">
        <v>2</v>
      </c>
      <c r="U1998" s="1" t="str">
        <f t="shared" si="279"/>
        <v>Keep</v>
      </c>
      <c r="V1998" s="1" t="str">
        <f t="shared" si="282"/>
        <v>Fix</v>
      </c>
      <c r="W1998" s="1" t="str">
        <f>IF(Raw_Data!K1998=0,"Missing","Valid")</f>
        <v>Missing</v>
      </c>
      <c r="X1998" s="3" t="str">
        <f t="shared" si="283"/>
        <v>OK</v>
      </c>
      <c r="Y1998" s="1" t="str">
        <f t="shared" si="284"/>
        <v>Fix</v>
      </c>
      <c r="Z1998" s="1" t="str">
        <f t="shared" si="285"/>
        <v>Ok</v>
      </c>
      <c r="AA1998" s="1">
        <f t="shared" si="280"/>
        <v>0</v>
      </c>
      <c r="AB1998" s="1" t="str">
        <f t="shared" si="286"/>
        <v>ok</v>
      </c>
      <c r="AC1998" s="1" t="str">
        <f t="shared" si="287"/>
        <v>Not Returned</v>
      </c>
    </row>
    <row r="1999" spans="1:29" x14ac:dyDescent="0.45">
      <c r="A1999" s="1" t="s">
        <v>2485</v>
      </c>
      <c r="B1999" s="2" cm="1">
        <f t="array" ref="B1999:D1999">DATEVALUE(VLOOKUP(A1999,Raw_Data!A1998:D3998,{2,3,4},0))</f>
        <v>45459</v>
      </c>
      <c r="C1999" s="2">
        <v>45459</v>
      </c>
      <c r="D1999" s="2">
        <v>45459</v>
      </c>
      <c r="E1999" s="1" t="s">
        <v>2582</v>
      </c>
      <c r="F1999" s="1" t="s">
        <v>147</v>
      </c>
      <c r="G1999" s="1" t="s">
        <v>147</v>
      </c>
      <c r="H1999" s="1" t="s">
        <v>128</v>
      </c>
      <c r="I1999" s="1" t="s">
        <v>169</v>
      </c>
      <c r="J1999" s="1">
        <v>2</v>
      </c>
      <c r="K1999" s="1">
        <v>0</v>
      </c>
      <c r="L1999" s="1">
        <f t="shared" si="281"/>
        <v>0</v>
      </c>
      <c r="M1999" s="1" t="s">
        <v>2619</v>
      </c>
      <c r="N1999" s="1" t="s">
        <v>93</v>
      </c>
      <c r="O1999" s="1" t="s">
        <v>31</v>
      </c>
      <c r="P1999" s="1" t="s">
        <v>85</v>
      </c>
      <c r="Q1999" s="1" t="s">
        <v>33</v>
      </c>
      <c r="R1999" s="1" t="s">
        <v>2620</v>
      </c>
      <c r="S1999" s="1" t="s">
        <v>2620</v>
      </c>
      <c r="T1999" s="1">
        <v>0</v>
      </c>
      <c r="U1999" s="1" t="str">
        <f t="shared" si="279"/>
        <v>Keep</v>
      </c>
      <c r="V1999" s="1" t="str">
        <f t="shared" si="282"/>
        <v>Ok</v>
      </c>
      <c r="W1999" s="1" t="str">
        <f>IF(Raw_Data!K1999=0,"Missing","Valid")</f>
        <v>Missing</v>
      </c>
      <c r="X1999" s="3" t="str">
        <f t="shared" si="283"/>
        <v>OK</v>
      </c>
      <c r="Y1999" s="1" t="str">
        <f t="shared" si="284"/>
        <v>Fix</v>
      </c>
      <c r="Z1999" s="1" t="str">
        <f t="shared" si="285"/>
        <v>Ok</v>
      </c>
      <c r="AA1999" s="1">
        <f t="shared" si="280"/>
        <v>0</v>
      </c>
      <c r="AB1999" s="1" t="str">
        <f t="shared" si="286"/>
        <v>ok</v>
      </c>
      <c r="AC1999" s="1" t="str">
        <f t="shared" si="287"/>
        <v>Not Returned</v>
      </c>
    </row>
    <row r="2000" spans="1:29" x14ac:dyDescent="0.45">
      <c r="A2000" s="1" t="s">
        <v>2486</v>
      </c>
      <c r="B2000" s="2" cm="1">
        <f t="array" ref="B2000:D2000">DATEVALUE(VLOOKUP(A2000,Raw_Data!A1999:D3999,{2,3,4},0))</f>
        <v>45383</v>
      </c>
      <c r="C2000" s="2">
        <v>45381</v>
      </c>
      <c r="D2000" s="2">
        <v>45387</v>
      </c>
      <c r="E2000" s="1" t="s">
        <v>2537</v>
      </c>
      <c r="F2000" s="1" t="s">
        <v>69</v>
      </c>
      <c r="G2000" s="1" t="s">
        <v>70</v>
      </c>
      <c r="H2000" s="1" t="s">
        <v>42</v>
      </c>
      <c r="I2000" s="1" t="s">
        <v>43</v>
      </c>
      <c r="J2000" s="1">
        <v>-1</v>
      </c>
      <c r="K2000" s="1">
        <v>500</v>
      </c>
      <c r="L2000" s="1">
        <f t="shared" si="281"/>
        <v>-500</v>
      </c>
      <c r="M2000" s="1" t="s">
        <v>63</v>
      </c>
      <c r="N2000" s="1" t="s">
        <v>30</v>
      </c>
      <c r="O2000" s="1" t="s">
        <v>64</v>
      </c>
      <c r="P2000" s="1" t="s">
        <v>85</v>
      </c>
      <c r="Q2000" s="1" t="s">
        <v>45</v>
      </c>
      <c r="R2000" s="1" t="s">
        <v>2620</v>
      </c>
      <c r="S2000" s="1" t="s">
        <v>2620</v>
      </c>
      <c r="T2000" s="1">
        <v>6</v>
      </c>
      <c r="U2000" s="1" t="str">
        <f t="shared" si="279"/>
        <v>Keep</v>
      </c>
      <c r="V2000" s="1" t="str">
        <f t="shared" si="282"/>
        <v>Fix</v>
      </c>
      <c r="W2000" s="1" t="str">
        <f>IF(Raw_Data!K2000=0,"Missing","Valid")</f>
        <v>Valid</v>
      </c>
      <c r="X2000" s="3" t="str">
        <f t="shared" si="283"/>
        <v>Dispatch Error</v>
      </c>
      <c r="Y2000" s="1" t="str">
        <f t="shared" si="284"/>
        <v>Ok</v>
      </c>
      <c r="Z2000" s="1" t="str">
        <f t="shared" si="285"/>
        <v>Ok</v>
      </c>
      <c r="AA2000" s="1">
        <f t="shared" si="280"/>
        <v>-500</v>
      </c>
      <c r="AB2000" s="1" t="str">
        <f t="shared" si="286"/>
        <v>ok</v>
      </c>
      <c r="AC2000" s="1" t="str">
        <f t="shared" si="287"/>
        <v>Wrong</v>
      </c>
    </row>
    <row r="2001" spans="1:29" x14ac:dyDescent="0.45">
      <c r="A2001" s="1" t="s">
        <v>2487</v>
      </c>
      <c r="B2001" s="2" cm="1">
        <f t="array" ref="B2001:D2001">DATEVALUE(VLOOKUP(A2001,Raw_Data!A2000:D4000,{2,3,4},0))</f>
        <v>45382</v>
      </c>
      <c r="C2001" s="2">
        <v>45385</v>
      </c>
      <c r="D2001" s="2">
        <v>45387</v>
      </c>
      <c r="E2001" s="1" t="s">
        <v>2560</v>
      </c>
      <c r="F2001" s="1" t="s">
        <v>2606</v>
      </c>
      <c r="G2001" s="1" t="s">
        <v>26</v>
      </c>
      <c r="H2001" s="1" t="s">
        <v>71</v>
      </c>
      <c r="I2001" s="1" t="s">
        <v>72</v>
      </c>
      <c r="J2001" s="1">
        <v>2</v>
      </c>
      <c r="K2001" s="1">
        <v>500</v>
      </c>
      <c r="L2001" s="1">
        <f t="shared" si="281"/>
        <v>1000</v>
      </c>
      <c r="M2001" s="1" t="s">
        <v>29</v>
      </c>
      <c r="N2001" s="1" t="s">
        <v>30</v>
      </c>
      <c r="O2001" s="1" t="s">
        <v>79</v>
      </c>
      <c r="P2001" s="1" t="s">
        <v>32</v>
      </c>
      <c r="Q2001" s="1" t="s">
        <v>33</v>
      </c>
      <c r="R2001" s="1" t="s">
        <v>2620</v>
      </c>
      <c r="S2001" s="1" t="s">
        <v>2620</v>
      </c>
      <c r="T2001" s="1">
        <v>2</v>
      </c>
      <c r="U2001" s="1" t="str">
        <f t="shared" si="279"/>
        <v>Keep</v>
      </c>
      <c r="V2001" s="1" t="str">
        <f t="shared" si="282"/>
        <v>Ok</v>
      </c>
      <c r="W2001" s="1" t="str">
        <f>IF(Raw_Data!K2001=0,"Missing","Valid")</f>
        <v>Valid</v>
      </c>
      <c r="X2001" s="3" t="str">
        <f t="shared" si="283"/>
        <v>OK</v>
      </c>
      <c r="Y2001" s="1" t="str">
        <f t="shared" si="284"/>
        <v>Ok</v>
      </c>
      <c r="Z2001" s="1" t="str">
        <f t="shared" si="285"/>
        <v>Ok</v>
      </c>
      <c r="AA2001" s="1">
        <f t="shared" si="280"/>
        <v>1000</v>
      </c>
      <c r="AB2001" s="1" t="str">
        <f t="shared" si="286"/>
        <v>ok</v>
      </c>
      <c r="AC2001" s="1" t="str">
        <f t="shared" si="287"/>
        <v>Not Returned</v>
      </c>
    </row>
  </sheetData>
  <phoneticPr fontId="1" type="noConversion"/>
  <conditionalFormatting sqref="A1:A2001">
    <cfRule type="duplicateValues" dxfId="1"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EED9-4C36-491F-88B8-627BCF1F2B16}">
  <dimension ref="A1:AJ2001"/>
  <sheetViews>
    <sheetView workbookViewId="0">
      <pane ySplit="1" topLeftCell="A1791" activePane="bottomLeft" state="frozen"/>
      <selection pane="bottomLeft"/>
    </sheetView>
  </sheetViews>
  <sheetFormatPr defaultRowHeight="14.25" x14ac:dyDescent="0.45"/>
  <cols>
    <col min="1" max="1" width="10" customWidth="1"/>
    <col min="2" max="2" width="12.06640625" customWidth="1"/>
    <col min="3" max="3" width="14.33203125" customWidth="1"/>
    <col min="4" max="4" width="14" customWidth="1"/>
    <col min="5" max="5" width="16.19921875" customWidth="1"/>
    <col min="6" max="6" width="9.265625" bestFit="1" customWidth="1"/>
    <col min="7" max="7" width="11.6640625" bestFit="1" customWidth="1"/>
    <col min="8" max="8" width="17.06640625" customWidth="1"/>
    <col min="9" max="9" width="14.6640625" customWidth="1"/>
    <col min="10" max="10" width="9.73046875" customWidth="1"/>
    <col min="11" max="11" width="10.9296875" customWidth="1"/>
    <col min="12" max="12" width="14.265625" customWidth="1"/>
    <col min="13" max="13" width="15.53125" customWidth="1"/>
    <col min="14" max="14" width="13.33203125" customWidth="1"/>
    <col min="15" max="15" width="15.265625" customWidth="1"/>
    <col min="16" max="16" width="11.9296875" customWidth="1"/>
    <col min="17" max="17" width="14.265625" customWidth="1"/>
    <col min="18" max="18" width="12.265625" customWidth="1"/>
    <col min="19" max="19" width="15" customWidth="1"/>
    <col min="20" max="20" width="14.06640625" customWidth="1"/>
    <col min="21" max="21" width="15.33203125" customWidth="1"/>
    <col min="22" max="22" width="17.265625" customWidth="1"/>
    <col min="23" max="23" width="16.9296875" customWidth="1"/>
    <col min="24" max="24" width="20.19921875" bestFit="1" customWidth="1"/>
    <col min="25" max="25" width="12.265625" customWidth="1"/>
    <col min="26" max="26" width="14.33203125" customWidth="1"/>
    <col min="27" max="27" width="14" customWidth="1"/>
    <col min="28" max="28" width="21.06640625" customWidth="1"/>
    <col min="29" max="29" width="16.33203125" customWidth="1"/>
    <col min="30" max="30" width="8.1328125" customWidth="1"/>
    <col min="31" max="31" width="6.19921875" customWidth="1"/>
    <col min="32" max="32" width="11.3984375" customWidth="1"/>
    <col min="33" max="33" width="20.59765625" customWidth="1"/>
    <col min="34" max="34" width="15.265625" customWidth="1"/>
    <col min="35" max="35" width="13.19921875" customWidth="1"/>
    <col min="36" max="36" width="16.06640625" customWidth="1"/>
  </cols>
  <sheetData>
    <row r="1" spans="1:36" x14ac:dyDescent="0.45">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2525</v>
      </c>
      <c r="V1" s="8" t="s">
        <v>2611</v>
      </c>
      <c r="W1" s="8" t="s">
        <v>2610</v>
      </c>
      <c r="X1" s="8" t="s">
        <v>2612</v>
      </c>
      <c r="Y1" s="8" t="s">
        <v>2614</v>
      </c>
      <c r="Z1" s="8" t="s">
        <v>2615</v>
      </c>
      <c r="AA1" s="8" t="s">
        <v>2613</v>
      </c>
      <c r="AB1" s="8" t="s">
        <v>2618</v>
      </c>
      <c r="AC1" s="8" t="s">
        <v>2616</v>
      </c>
      <c r="AD1" s="8" t="s">
        <v>2634</v>
      </c>
      <c r="AE1" s="8" t="s">
        <v>2635</v>
      </c>
      <c r="AF1" s="8" t="s">
        <v>2636</v>
      </c>
      <c r="AG1" s="8" t="s">
        <v>2637</v>
      </c>
      <c r="AH1" s="8" t="s">
        <v>2638</v>
      </c>
      <c r="AI1" s="8" t="s">
        <v>2639</v>
      </c>
      <c r="AJ1" s="9" t="s">
        <v>2640</v>
      </c>
    </row>
    <row r="2" spans="1:36" x14ac:dyDescent="0.45">
      <c r="A2" s="5" t="s">
        <v>20</v>
      </c>
      <c r="B2" s="2">
        <v>45591</v>
      </c>
      <c r="C2" s="2">
        <v>45592</v>
      </c>
      <c r="D2" s="2">
        <v>45593</v>
      </c>
      <c r="E2" s="1" t="s">
        <v>2526</v>
      </c>
      <c r="F2" s="1" t="s">
        <v>2606</v>
      </c>
      <c r="G2" s="1" t="s">
        <v>26</v>
      </c>
      <c r="H2" s="1" t="s">
        <v>27</v>
      </c>
      <c r="I2" s="1" t="s">
        <v>28</v>
      </c>
      <c r="J2" s="1">
        <v>2</v>
      </c>
      <c r="K2" s="1">
        <v>100</v>
      </c>
      <c r="L2" s="1">
        <v>200</v>
      </c>
      <c r="M2" s="1" t="s">
        <v>29</v>
      </c>
      <c r="N2" s="1" t="s">
        <v>30</v>
      </c>
      <c r="O2" s="1" t="s">
        <v>31</v>
      </c>
      <c r="P2" s="1" t="s">
        <v>32</v>
      </c>
      <c r="Q2" s="1" t="s">
        <v>33</v>
      </c>
      <c r="R2" s="1" t="s">
        <v>34</v>
      </c>
      <c r="S2" s="1" t="s">
        <v>47</v>
      </c>
      <c r="T2" s="1">
        <v>1</v>
      </c>
      <c r="U2" s="1" t="s">
        <v>2622</v>
      </c>
      <c r="V2" s="1" t="s">
        <v>2623</v>
      </c>
      <c r="W2" s="1" t="s">
        <v>2624</v>
      </c>
      <c r="X2" s="1" t="s">
        <v>2625</v>
      </c>
      <c r="Y2" s="1" t="s">
        <v>2623</v>
      </c>
      <c r="Z2" s="1" t="s">
        <v>2623</v>
      </c>
      <c r="AA2" s="1">
        <v>200</v>
      </c>
      <c r="AB2" s="1" t="s">
        <v>2626</v>
      </c>
      <c r="AC2" s="1" t="s">
        <v>2627</v>
      </c>
      <c r="AD2" s="1" t="str">
        <f>TEXT(Sales_data[[#This Row],[Order_Date]],"MMM")</f>
        <v>Oct</v>
      </c>
      <c r="AE2" s="1">
        <f>YEAR(C2)</f>
        <v>2024</v>
      </c>
      <c r="AF2" s="1" t="str">
        <f>TEXT(Sales_data[[#This Row],[Order_Date]],"ddd")</f>
        <v>Sat</v>
      </c>
      <c r="AG2" s="1" t="str">
        <f>IF(T2&lt;=5,"On Time","Late")</f>
        <v>On Time</v>
      </c>
      <c r="AH2" s="1" t="str">
        <f>IF(T2&lt;=2,"Fast",IF(T2&lt;=5,"Medium","Slow"))</f>
        <v>Fast</v>
      </c>
      <c r="AI2" s="1" t="str">
        <f>IF(AA2&gt;=5000,"High",IF(AA2&gt;=2000,"Medium","Low"))</f>
        <v>Low</v>
      </c>
      <c r="AJ2" s="6" t="str">
        <f>IF(AF2="Sat","Weekend",IF(AF2="Sun","Weekend","Weekday"))</f>
        <v>Weekend</v>
      </c>
    </row>
    <row r="3" spans="1:36" x14ac:dyDescent="0.45">
      <c r="A3" s="5" t="s">
        <v>35</v>
      </c>
      <c r="B3" s="2">
        <v>45492</v>
      </c>
      <c r="C3" s="2">
        <v>45493</v>
      </c>
      <c r="D3" s="2">
        <v>45499</v>
      </c>
      <c r="E3" s="1" t="s">
        <v>2527</v>
      </c>
      <c r="F3" s="1" t="s">
        <v>2607</v>
      </c>
      <c r="G3" s="1" t="s">
        <v>41</v>
      </c>
      <c r="H3" s="1" t="s">
        <v>42</v>
      </c>
      <c r="I3" s="1" t="s">
        <v>43</v>
      </c>
      <c r="J3" s="1">
        <v>3</v>
      </c>
      <c r="K3" s="1">
        <v>2000</v>
      </c>
      <c r="L3" s="1">
        <v>6000</v>
      </c>
      <c r="M3" s="1" t="s">
        <v>29</v>
      </c>
      <c r="N3" s="1" t="s">
        <v>30</v>
      </c>
      <c r="O3" s="1" t="s">
        <v>44</v>
      </c>
      <c r="P3" s="1" t="s">
        <v>32</v>
      </c>
      <c r="Q3" s="1" t="s">
        <v>45</v>
      </c>
      <c r="R3" s="1" t="s">
        <v>46</v>
      </c>
      <c r="S3" s="1" t="s">
        <v>47</v>
      </c>
      <c r="T3" s="1">
        <v>6</v>
      </c>
      <c r="U3" s="1" t="s">
        <v>2622</v>
      </c>
      <c r="V3" s="1" t="s">
        <v>2623</v>
      </c>
      <c r="W3" s="1" t="s">
        <v>2624</v>
      </c>
      <c r="X3" s="1" t="s">
        <v>2625</v>
      </c>
      <c r="Y3" s="1" t="s">
        <v>2623</v>
      </c>
      <c r="Z3" s="1" t="s">
        <v>2623</v>
      </c>
      <c r="AA3" s="1">
        <v>6000</v>
      </c>
      <c r="AB3" s="1" t="s">
        <v>2626</v>
      </c>
      <c r="AC3" s="1" t="s">
        <v>47</v>
      </c>
      <c r="AD3" s="1" t="str">
        <f>TEXT(Sales_data[[#This Row],[Order_Date]],"MMM")</f>
        <v>Jul</v>
      </c>
      <c r="AE3" s="1">
        <f t="shared" ref="AE3:AE66" si="0">YEAR(C3)</f>
        <v>2024</v>
      </c>
      <c r="AF3" s="1" t="str">
        <f>TEXT(Sales_data[[#This Row],[Order_Date]],"ddd")</f>
        <v>Fri</v>
      </c>
      <c r="AG3" s="1" t="str">
        <f t="shared" ref="AG3:AG66" si="1">IF(T3&lt;=5,"On Time","Late")</f>
        <v>Late</v>
      </c>
      <c r="AH3" s="1" t="str">
        <f t="shared" ref="AH3:AH66" si="2">IF(T3&lt;=2,"Fast",IF(T3&lt;=5,"Medium","Slow"))</f>
        <v>Slow</v>
      </c>
      <c r="AI3" s="1" t="str">
        <f t="shared" ref="AI3:AI66" si="3">IF(AA3&gt;=5000,"High",IF(AA3&gt;=2000,"Medium","Low"))</f>
        <v>High</v>
      </c>
      <c r="AJ3" s="6" t="str">
        <f t="shared" ref="AJ3:AJ66" si="4">IF(AF3="Sat","Weekend",IF(AF3="Sun","Weekend","Weekday"))</f>
        <v>Weekday</v>
      </c>
    </row>
    <row r="4" spans="1:36" x14ac:dyDescent="0.45">
      <c r="A4" s="5" t="s">
        <v>48</v>
      </c>
      <c r="B4" s="2">
        <v>45574</v>
      </c>
      <c r="C4" s="2">
        <v>45572</v>
      </c>
      <c r="D4" s="2">
        <v>45578</v>
      </c>
      <c r="E4" s="1" t="s">
        <v>2528</v>
      </c>
      <c r="F4" s="1" t="s">
        <v>53</v>
      </c>
      <c r="G4" s="1" t="s">
        <v>54</v>
      </c>
      <c r="H4" s="1" t="s">
        <v>27</v>
      </c>
      <c r="I4" s="1" t="s">
        <v>55</v>
      </c>
      <c r="J4" s="1">
        <v>1</v>
      </c>
      <c r="K4" s="1">
        <v>500</v>
      </c>
      <c r="L4" s="1">
        <v>500</v>
      </c>
      <c r="M4" s="1" t="s">
        <v>56</v>
      </c>
      <c r="N4" s="1" t="s">
        <v>57</v>
      </c>
      <c r="O4" s="1" t="s">
        <v>31</v>
      </c>
      <c r="P4" s="1" t="s">
        <v>58</v>
      </c>
      <c r="Q4" s="1" t="s">
        <v>33</v>
      </c>
      <c r="R4" s="1" t="s">
        <v>46</v>
      </c>
      <c r="S4" s="1" t="s">
        <v>47</v>
      </c>
      <c r="T4" s="1">
        <v>6</v>
      </c>
      <c r="U4" s="1" t="s">
        <v>2622</v>
      </c>
      <c r="V4" s="1" t="s">
        <v>2623</v>
      </c>
      <c r="W4" s="1" t="s">
        <v>2624</v>
      </c>
      <c r="X4" s="1" t="s">
        <v>2628</v>
      </c>
      <c r="Y4" s="1" t="s">
        <v>2623</v>
      </c>
      <c r="Z4" s="1" t="s">
        <v>2623</v>
      </c>
      <c r="AA4" s="1">
        <v>500</v>
      </c>
      <c r="AB4" s="1" t="s">
        <v>2626</v>
      </c>
      <c r="AC4" s="1" t="s">
        <v>47</v>
      </c>
      <c r="AD4" s="1" t="str">
        <f>TEXT(Sales_data[[#This Row],[Order_Date]],"MMM")</f>
        <v>Oct</v>
      </c>
      <c r="AE4" s="1">
        <f t="shared" si="0"/>
        <v>2024</v>
      </c>
      <c r="AF4" s="1" t="str">
        <f>TEXT(Sales_data[[#This Row],[Order_Date]],"ddd")</f>
        <v>Wed</v>
      </c>
      <c r="AG4" s="1" t="str">
        <f t="shared" si="1"/>
        <v>Late</v>
      </c>
      <c r="AH4" s="1" t="str">
        <f t="shared" si="2"/>
        <v>Slow</v>
      </c>
      <c r="AI4" s="1" t="str">
        <f t="shared" si="3"/>
        <v>Low</v>
      </c>
      <c r="AJ4" s="6" t="str">
        <f t="shared" si="4"/>
        <v>Weekday</v>
      </c>
    </row>
    <row r="5" spans="1:36" x14ac:dyDescent="0.45">
      <c r="A5" s="5" t="s">
        <v>59</v>
      </c>
      <c r="B5" s="2">
        <v>45349</v>
      </c>
      <c r="C5" s="2">
        <v>45348</v>
      </c>
      <c r="D5" s="2">
        <v>45349</v>
      </c>
      <c r="E5" s="1" t="s">
        <v>2529</v>
      </c>
      <c r="F5" s="1" t="s">
        <v>2607</v>
      </c>
      <c r="G5" s="1" t="s">
        <v>41</v>
      </c>
      <c r="H5" s="1" t="s">
        <v>27</v>
      </c>
      <c r="I5" s="1" t="s">
        <v>55</v>
      </c>
      <c r="J5" s="1">
        <v>1</v>
      </c>
      <c r="K5" s="1">
        <v>2000</v>
      </c>
      <c r="L5" s="1">
        <v>2000</v>
      </c>
      <c r="M5" s="1" t="s">
        <v>63</v>
      </c>
      <c r="N5" s="1" t="s">
        <v>57</v>
      </c>
      <c r="O5" s="1" t="s">
        <v>31</v>
      </c>
      <c r="P5" s="1" t="s">
        <v>32</v>
      </c>
      <c r="Q5" s="1" t="s">
        <v>33</v>
      </c>
      <c r="R5" s="1" t="s">
        <v>34</v>
      </c>
      <c r="S5" s="1" t="s">
        <v>47</v>
      </c>
      <c r="T5" s="1">
        <v>1</v>
      </c>
      <c r="U5" s="1" t="s">
        <v>2622</v>
      </c>
      <c r="V5" s="1" t="s">
        <v>2623</v>
      </c>
      <c r="W5" s="1" t="s">
        <v>2624</v>
      </c>
      <c r="X5" s="1" t="s">
        <v>2628</v>
      </c>
      <c r="Y5" s="1" t="s">
        <v>2623</v>
      </c>
      <c r="Z5" s="1" t="s">
        <v>2623</v>
      </c>
      <c r="AA5" s="1">
        <v>2000</v>
      </c>
      <c r="AB5" s="1" t="s">
        <v>2626</v>
      </c>
      <c r="AC5" s="1" t="s">
        <v>2627</v>
      </c>
      <c r="AD5" s="1" t="str">
        <f>TEXT(Sales_data[[#This Row],[Order_Date]],"MMM")</f>
        <v>Feb</v>
      </c>
      <c r="AE5" s="1">
        <f t="shared" si="0"/>
        <v>2024</v>
      </c>
      <c r="AF5" s="1" t="str">
        <f>TEXT(Sales_data[[#This Row],[Order_Date]],"ddd")</f>
        <v>Tue</v>
      </c>
      <c r="AG5" s="1" t="str">
        <f t="shared" si="1"/>
        <v>On Time</v>
      </c>
      <c r="AH5" s="1" t="str">
        <f t="shared" si="2"/>
        <v>Fast</v>
      </c>
      <c r="AI5" s="1" t="str">
        <f t="shared" si="3"/>
        <v>Medium</v>
      </c>
      <c r="AJ5" s="6" t="str">
        <f t="shared" si="4"/>
        <v>Weekday</v>
      </c>
    </row>
    <row r="6" spans="1:36" x14ac:dyDescent="0.45">
      <c r="A6" s="5" t="s">
        <v>65</v>
      </c>
      <c r="B6" s="2">
        <v>45502</v>
      </c>
      <c r="C6" s="2">
        <v>45503</v>
      </c>
      <c r="D6" s="2">
        <v>45503</v>
      </c>
      <c r="E6" s="1" t="s">
        <v>2530</v>
      </c>
      <c r="F6" s="1" t="s">
        <v>69</v>
      </c>
      <c r="G6" s="1" t="s">
        <v>70</v>
      </c>
      <c r="H6" s="1" t="s">
        <v>71</v>
      </c>
      <c r="I6" s="1" t="s">
        <v>72</v>
      </c>
      <c r="J6" s="1">
        <v>1</v>
      </c>
      <c r="K6" s="1">
        <v>0</v>
      </c>
      <c r="L6" s="1">
        <v>0</v>
      </c>
      <c r="M6" s="1" t="s">
        <v>29</v>
      </c>
      <c r="N6" s="1" t="s">
        <v>57</v>
      </c>
      <c r="O6" s="1" t="s">
        <v>64</v>
      </c>
      <c r="P6" s="1" t="s">
        <v>32</v>
      </c>
      <c r="Q6" s="1" t="s">
        <v>45</v>
      </c>
      <c r="R6" s="1" t="s">
        <v>46</v>
      </c>
      <c r="S6" s="1" t="s">
        <v>47</v>
      </c>
      <c r="T6" s="1">
        <v>0</v>
      </c>
      <c r="U6" s="1" t="s">
        <v>2622</v>
      </c>
      <c r="V6" s="1" t="s">
        <v>2623</v>
      </c>
      <c r="W6" s="1" t="s">
        <v>2629</v>
      </c>
      <c r="X6" s="1" t="s">
        <v>2625</v>
      </c>
      <c r="Y6" s="1" t="s">
        <v>2630</v>
      </c>
      <c r="Z6" s="1" t="s">
        <v>2623</v>
      </c>
      <c r="AA6" s="1">
        <v>0</v>
      </c>
      <c r="AB6" s="1" t="s">
        <v>2626</v>
      </c>
      <c r="AC6" s="1" t="s">
        <v>47</v>
      </c>
      <c r="AD6" s="1" t="str">
        <f>TEXT(Sales_data[[#This Row],[Order_Date]],"MMM")</f>
        <v>Jul</v>
      </c>
      <c r="AE6" s="1">
        <f t="shared" si="0"/>
        <v>2024</v>
      </c>
      <c r="AF6" s="1" t="str">
        <f>TEXT(Sales_data[[#This Row],[Order_Date]],"ddd")</f>
        <v>Mon</v>
      </c>
      <c r="AG6" s="1" t="str">
        <f t="shared" si="1"/>
        <v>On Time</v>
      </c>
      <c r="AH6" s="1" t="str">
        <f t="shared" si="2"/>
        <v>Fast</v>
      </c>
      <c r="AI6" s="1" t="str">
        <f t="shared" si="3"/>
        <v>Low</v>
      </c>
      <c r="AJ6" s="6" t="str">
        <f t="shared" si="4"/>
        <v>Weekday</v>
      </c>
    </row>
    <row r="7" spans="1:36" x14ac:dyDescent="0.45">
      <c r="A7" s="5" t="s">
        <v>74</v>
      </c>
      <c r="B7" s="2">
        <v>45468</v>
      </c>
      <c r="C7" s="2">
        <v>45468</v>
      </c>
      <c r="D7" s="2">
        <v>45472</v>
      </c>
      <c r="E7" s="1" t="s">
        <v>2531</v>
      </c>
      <c r="F7" s="1" t="s">
        <v>53</v>
      </c>
      <c r="G7" s="1" t="s">
        <v>54</v>
      </c>
      <c r="H7" s="1" t="s">
        <v>42</v>
      </c>
      <c r="I7" s="1" t="s">
        <v>78</v>
      </c>
      <c r="J7" s="1">
        <v>-1</v>
      </c>
      <c r="K7" s="1">
        <v>500</v>
      </c>
      <c r="L7" s="1">
        <v>-500</v>
      </c>
      <c r="M7" s="1" t="s">
        <v>63</v>
      </c>
      <c r="N7" s="1" t="s">
        <v>57</v>
      </c>
      <c r="O7" s="1" t="s">
        <v>79</v>
      </c>
      <c r="P7" s="1" t="s">
        <v>32</v>
      </c>
      <c r="Q7" s="1" t="s">
        <v>33</v>
      </c>
      <c r="R7" s="1" t="s">
        <v>34</v>
      </c>
      <c r="S7" s="1" t="s">
        <v>47</v>
      </c>
      <c r="T7" s="1">
        <v>4</v>
      </c>
      <c r="U7" s="1" t="s">
        <v>2622</v>
      </c>
      <c r="V7" s="1" t="s">
        <v>2630</v>
      </c>
      <c r="W7" s="1" t="s">
        <v>2624</v>
      </c>
      <c r="X7" s="1" t="s">
        <v>2625</v>
      </c>
      <c r="Y7" s="1" t="s">
        <v>2623</v>
      </c>
      <c r="Z7" s="1" t="s">
        <v>2623</v>
      </c>
      <c r="AA7" s="1">
        <v>-500</v>
      </c>
      <c r="AB7" s="1" t="s">
        <v>2626</v>
      </c>
      <c r="AC7" s="1" t="s">
        <v>2627</v>
      </c>
      <c r="AD7" s="1" t="str">
        <f>TEXT(Sales_data[[#This Row],[Order_Date]],"MMM")</f>
        <v>Jun</v>
      </c>
      <c r="AE7" s="1">
        <f t="shared" si="0"/>
        <v>2024</v>
      </c>
      <c r="AF7" s="1" t="str">
        <f>TEXT(Sales_data[[#This Row],[Order_Date]],"ddd")</f>
        <v>Tue</v>
      </c>
      <c r="AG7" s="1" t="str">
        <f t="shared" si="1"/>
        <v>On Time</v>
      </c>
      <c r="AH7" s="1" t="str">
        <f t="shared" si="2"/>
        <v>Medium</v>
      </c>
      <c r="AI7" s="1" t="str">
        <f t="shared" si="3"/>
        <v>Low</v>
      </c>
      <c r="AJ7" s="6" t="str">
        <f t="shared" si="4"/>
        <v>Weekday</v>
      </c>
    </row>
    <row r="8" spans="1:36" x14ac:dyDescent="0.45">
      <c r="A8" s="5" t="s">
        <v>80</v>
      </c>
      <c r="B8" s="2">
        <v>45296</v>
      </c>
      <c r="C8" s="2">
        <v>45298</v>
      </c>
      <c r="D8" s="2">
        <v>45299</v>
      </c>
      <c r="E8" s="1" t="s">
        <v>2528</v>
      </c>
      <c r="F8" s="1" t="s">
        <v>53</v>
      </c>
      <c r="G8" s="1" t="s">
        <v>54</v>
      </c>
      <c r="H8" s="1" t="s">
        <v>27</v>
      </c>
      <c r="I8" s="1" t="s">
        <v>84</v>
      </c>
      <c r="J8" s="1">
        <v>0</v>
      </c>
      <c r="K8" s="1">
        <v>2000</v>
      </c>
      <c r="L8" s="1">
        <v>0</v>
      </c>
      <c r="M8" s="1" t="s">
        <v>56</v>
      </c>
      <c r="N8" s="1" t="s">
        <v>57</v>
      </c>
      <c r="O8" s="1" t="s">
        <v>31</v>
      </c>
      <c r="P8" s="1" t="s">
        <v>85</v>
      </c>
      <c r="Q8" s="1" t="s">
        <v>33</v>
      </c>
      <c r="R8" s="1" t="s">
        <v>34</v>
      </c>
      <c r="S8" s="1" t="s">
        <v>47</v>
      </c>
      <c r="T8" s="1">
        <v>1</v>
      </c>
      <c r="U8" s="1" t="s">
        <v>2622</v>
      </c>
      <c r="V8" s="1" t="s">
        <v>2630</v>
      </c>
      <c r="W8" s="1" t="s">
        <v>2624</v>
      </c>
      <c r="X8" s="1" t="s">
        <v>2625</v>
      </c>
      <c r="Y8" s="1" t="s">
        <v>2623</v>
      </c>
      <c r="Z8" s="1" t="s">
        <v>2623</v>
      </c>
      <c r="AA8" s="1">
        <v>0</v>
      </c>
      <c r="AB8" s="1" t="s">
        <v>2626</v>
      </c>
      <c r="AC8" s="1" t="s">
        <v>2627</v>
      </c>
      <c r="AD8" s="1" t="str">
        <f>TEXT(Sales_data[[#This Row],[Order_Date]],"MMM")</f>
        <v>Jan</v>
      </c>
      <c r="AE8" s="1">
        <f t="shared" si="0"/>
        <v>2024</v>
      </c>
      <c r="AF8" s="1" t="str">
        <f>TEXT(Sales_data[[#This Row],[Order_Date]],"ddd")</f>
        <v>Fri</v>
      </c>
      <c r="AG8" s="1" t="str">
        <f t="shared" si="1"/>
        <v>On Time</v>
      </c>
      <c r="AH8" s="1" t="str">
        <f t="shared" si="2"/>
        <v>Fast</v>
      </c>
      <c r="AI8" s="1" t="str">
        <f t="shared" si="3"/>
        <v>Low</v>
      </c>
      <c r="AJ8" s="6" t="str">
        <f t="shared" si="4"/>
        <v>Weekday</v>
      </c>
    </row>
    <row r="9" spans="1:36" x14ac:dyDescent="0.45">
      <c r="A9" s="5" t="s">
        <v>86</v>
      </c>
      <c r="B9" s="2">
        <v>45612</v>
      </c>
      <c r="C9" s="2">
        <v>45614</v>
      </c>
      <c r="D9" s="2">
        <v>45616</v>
      </c>
      <c r="E9" s="1" t="s">
        <v>2532</v>
      </c>
      <c r="F9" s="1" t="s">
        <v>2608</v>
      </c>
      <c r="G9" s="1" t="s">
        <v>41</v>
      </c>
      <c r="H9" s="1" t="s">
        <v>71</v>
      </c>
      <c r="I9" s="1" t="s">
        <v>92</v>
      </c>
      <c r="J9" s="1">
        <v>1</v>
      </c>
      <c r="K9" s="1">
        <v>0</v>
      </c>
      <c r="L9" s="1">
        <v>0</v>
      </c>
      <c r="M9" s="1" t="s">
        <v>29</v>
      </c>
      <c r="N9" s="1" t="s">
        <v>93</v>
      </c>
      <c r="O9" s="1" t="s">
        <v>44</v>
      </c>
      <c r="P9" s="1" t="s">
        <v>58</v>
      </c>
      <c r="Q9" s="1" t="s">
        <v>33</v>
      </c>
      <c r="R9" s="1" t="s">
        <v>2617</v>
      </c>
      <c r="S9" s="1" t="s">
        <v>47</v>
      </c>
      <c r="T9" s="1">
        <v>2</v>
      </c>
      <c r="U9" s="1" t="s">
        <v>2622</v>
      </c>
      <c r="V9" s="1" t="s">
        <v>2623</v>
      </c>
      <c r="W9" s="1" t="s">
        <v>2629</v>
      </c>
      <c r="X9" s="1" t="s">
        <v>2625</v>
      </c>
      <c r="Y9" s="1" t="s">
        <v>2630</v>
      </c>
      <c r="Z9" s="1" t="s">
        <v>2623</v>
      </c>
      <c r="AA9" s="1">
        <v>0</v>
      </c>
      <c r="AB9" s="1" t="s">
        <v>2626</v>
      </c>
      <c r="AC9" s="1" t="s">
        <v>47</v>
      </c>
      <c r="AD9" s="1" t="str">
        <f>TEXT(Sales_data[[#This Row],[Order_Date]],"MMM")</f>
        <v>Nov</v>
      </c>
      <c r="AE9" s="1">
        <f t="shared" si="0"/>
        <v>2024</v>
      </c>
      <c r="AF9" s="1" t="str">
        <f>TEXT(Sales_data[[#This Row],[Order_Date]],"ddd")</f>
        <v>Sat</v>
      </c>
      <c r="AG9" s="1" t="str">
        <f t="shared" si="1"/>
        <v>On Time</v>
      </c>
      <c r="AH9" s="1" t="str">
        <f t="shared" si="2"/>
        <v>Fast</v>
      </c>
      <c r="AI9" s="1" t="str">
        <f t="shared" si="3"/>
        <v>Low</v>
      </c>
      <c r="AJ9" s="6" t="str">
        <f t="shared" si="4"/>
        <v>Weekend</v>
      </c>
    </row>
    <row r="10" spans="1:36" x14ac:dyDescent="0.45">
      <c r="A10" s="5" t="s">
        <v>94</v>
      </c>
      <c r="B10" s="2">
        <v>45346</v>
      </c>
      <c r="C10" s="2">
        <v>45344</v>
      </c>
      <c r="D10" s="2">
        <v>45349</v>
      </c>
      <c r="E10" s="1" t="s">
        <v>2533</v>
      </c>
      <c r="F10" s="1" t="s">
        <v>69</v>
      </c>
      <c r="G10" s="1" t="s">
        <v>70</v>
      </c>
      <c r="H10" s="1" t="s">
        <v>71</v>
      </c>
      <c r="I10" s="1" t="s">
        <v>92</v>
      </c>
      <c r="J10" s="1">
        <v>2</v>
      </c>
      <c r="K10" s="1">
        <v>100</v>
      </c>
      <c r="L10" s="1">
        <v>200</v>
      </c>
      <c r="M10" s="1" t="s">
        <v>56</v>
      </c>
      <c r="N10" s="1" t="s">
        <v>57</v>
      </c>
      <c r="O10" s="1" t="s">
        <v>44</v>
      </c>
      <c r="P10" s="1" t="s">
        <v>58</v>
      </c>
      <c r="Q10" s="1" t="s">
        <v>33</v>
      </c>
      <c r="R10" s="1" t="s">
        <v>2617</v>
      </c>
      <c r="S10" s="1" t="s">
        <v>47</v>
      </c>
      <c r="T10" s="1">
        <v>5</v>
      </c>
      <c r="U10" s="1" t="s">
        <v>2622</v>
      </c>
      <c r="V10" s="1" t="s">
        <v>2623</v>
      </c>
      <c r="W10" s="1" t="s">
        <v>2624</v>
      </c>
      <c r="X10" s="1" t="s">
        <v>2628</v>
      </c>
      <c r="Y10" s="1" t="s">
        <v>2623</v>
      </c>
      <c r="Z10" s="1" t="s">
        <v>2623</v>
      </c>
      <c r="AA10" s="1">
        <v>200</v>
      </c>
      <c r="AB10" s="1" t="s">
        <v>2626</v>
      </c>
      <c r="AC10" s="1" t="s">
        <v>47</v>
      </c>
      <c r="AD10" s="1" t="str">
        <f>TEXT(Sales_data[[#This Row],[Order_Date]],"MMM")</f>
        <v>Feb</v>
      </c>
      <c r="AE10" s="1">
        <f t="shared" si="0"/>
        <v>2024</v>
      </c>
      <c r="AF10" s="1" t="str">
        <f>TEXT(Sales_data[[#This Row],[Order_Date]],"ddd")</f>
        <v>Sat</v>
      </c>
      <c r="AG10" s="1" t="str">
        <f t="shared" si="1"/>
        <v>On Time</v>
      </c>
      <c r="AH10" s="1" t="str">
        <f t="shared" si="2"/>
        <v>Medium</v>
      </c>
      <c r="AI10" s="1" t="str">
        <f t="shared" si="3"/>
        <v>Low</v>
      </c>
      <c r="AJ10" s="6" t="str">
        <f t="shared" si="4"/>
        <v>Weekend</v>
      </c>
    </row>
    <row r="11" spans="1:36" x14ac:dyDescent="0.45">
      <c r="A11" s="5" t="s">
        <v>98</v>
      </c>
      <c r="B11" s="2">
        <v>45641</v>
      </c>
      <c r="C11" s="2">
        <v>45644</v>
      </c>
      <c r="D11" s="2">
        <v>45644</v>
      </c>
      <c r="E11" s="1" t="s">
        <v>2530</v>
      </c>
      <c r="F11" s="1" t="s">
        <v>2607</v>
      </c>
      <c r="G11" s="1" t="s">
        <v>41</v>
      </c>
      <c r="H11" s="1" t="s">
        <v>27</v>
      </c>
      <c r="I11" s="1" t="s">
        <v>28</v>
      </c>
      <c r="J11" s="1">
        <v>-1</v>
      </c>
      <c r="K11" s="1">
        <v>1000</v>
      </c>
      <c r="L11" s="1">
        <v>-1000</v>
      </c>
      <c r="M11" s="1" t="s">
        <v>2619</v>
      </c>
      <c r="N11" s="1" t="s">
        <v>57</v>
      </c>
      <c r="O11" s="1" t="s">
        <v>31</v>
      </c>
      <c r="P11" s="1" t="s">
        <v>58</v>
      </c>
      <c r="Q11" s="1" t="s">
        <v>33</v>
      </c>
      <c r="R11" s="1" t="s">
        <v>46</v>
      </c>
      <c r="S11" s="1" t="s">
        <v>47</v>
      </c>
      <c r="T11" s="1">
        <v>0</v>
      </c>
      <c r="U11" s="1" t="s">
        <v>2622</v>
      </c>
      <c r="V11" s="1" t="s">
        <v>2630</v>
      </c>
      <c r="W11" s="1" t="s">
        <v>2624</v>
      </c>
      <c r="X11" s="1" t="s">
        <v>2625</v>
      </c>
      <c r="Y11" s="1" t="s">
        <v>2623</v>
      </c>
      <c r="Z11" s="1" t="s">
        <v>2623</v>
      </c>
      <c r="AA11" s="1">
        <v>-1000</v>
      </c>
      <c r="AB11" s="1" t="s">
        <v>2626</v>
      </c>
      <c r="AC11" s="1" t="s">
        <v>47</v>
      </c>
      <c r="AD11" s="1" t="str">
        <f>TEXT(Sales_data[[#This Row],[Order_Date]],"MMM")</f>
        <v>Dec</v>
      </c>
      <c r="AE11" s="1">
        <f t="shared" si="0"/>
        <v>2024</v>
      </c>
      <c r="AF11" s="1" t="str">
        <f>TEXT(Sales_data[[#This Row],[Order_Date]],"ddd")</f>
        <v>Sun</v>
      </c>
      <c r="AG11" s="1" t="str">
        <f t="shared" si="1"/>
        <v>On Time</v>
      </c>
      <c r="AH11" s="1" t="str">
        <f t="shared" si="2"/>
        <v>Fast</v>
      </c>
      <c r="AI11" s="1" t="str">
        <f t="shared" si="3"/>
        <v>Low</v>
      </c>
      <c r="AJ11" s="6" t="str">
        <f t="shared" si="4"/>
        <v>Weekend</v>
      </c>
    </row>
    <row r="12" spans="1:36" x14ac:dyDescent="0.45">
      <c r="A12" s="5" t="s">
        <v>101</v>
      </c>
      <c r="B12" s="2">
        <v>45579</v>
      </c>
      <c r="C12" s="2">
        <v>45578</v>
      </c>
      <c r="D12" s="2">
        <v>45577</v>
      </c>
      <c r="E12" s="1" t="s">
        <v>2534</v>
      </c>
      <c r="F12" s="1" t="s">
        <v>2606</v>
      </c>
      <c r="G12" s="1" t="s">
        <v>26</v>
      </c>
      <c r="H12" s="1" t="s">
        <v>42</v>
      </c>
      <c r="I12" s="1" t="s">
        <v>43</v>
      </c>
      <c r="J12" s="1">
        <v>2</v>
      </c>
      <c r="K12" s="1">
        <v>2000</v>
      </c>
      <c r="L12" s="1">
        <v>4000</v>
      </c>
      <c r="M12" s="1" t="s">
        <v>2619</v>
      </c>
      <c r="N12" s="1" t="s">
        <v>57</v>
      </c>
      <c r="O12" s="1" t="s">
        <v>31</v>
      </c>
      <c r="P12" s="1" t="s">
        <v>58</v>
      </c>
      <c r="Q12" s="1" t="s">
        <v>33</v>
      </c>
      <c r="R12" s="1" t="s">
        <v>34</v>
      </c>
      <c r="S12" s="1" t="s">
        <v>2620</v>
      </c>
      <c r="T12" s="1">
        <v>-1</v>
      </c>
      <c r="U12" s="1" t="s">
        <v>2622</v>
      </c>
      <c r="V12" s="1" t="s">
        <v>2623</v>
      </c>
      <c r="W12" s="1" t="s">
        <v>2624</v>
      </c>
      <c r="X12" s="1" t="s">
        <v>2628</v>
      </c>
      <c r="Y12" s="1" t="s">
        <v>2623</v>
      </c>
      <c r="Z12" s="1" t="s">
        <v>2623</v>
      </c>
      <c r="AA12" s="1">
        <v>4000</v>
      </c>
      <c r="AB12" s="1" t="s">
        <v>2626</v>
      </c>
      <c r="AC12" s="1" t="s">
        <v>2627</v>
      </c>
      <c r="AD12" s="1" t="str">
        <f>TEXT(Sales_data[[#This Row],[Order_Date]],"MMM")</f>
        <v>Oct</v>
      </c>
      <c r="AE12" s="1">
        <f t="shared" si="0"/>
        <v>2024</v>
      </c>
      <c r="AF12" s="1" t="str">
        <f>TEXT(Sales_data[[#This Row],[Order_Date]],"ddd")</f>
        <v>Mon</v>
      </c>
      <c r="AG12" s="1" t="str">
        <f t="shared" si="1"/>
        <v>On Time</v>
      </c>
      <c r="AH12" s="1" t="str">
        <f t="shared" si="2"/>
        <v>Fast</v>
      </c>
      <c r="AI12" s="1" t="str">
        <f t="shared" si="3"/>
        <v>Medium</v>
      </c>
      <c r="AJ12" s="6" t="str">
        <f t="shared" si="4"/>
        <v>Weekday</v>
      </c>
    </row>
    <row r="13" spans="1:36" x14ac:dyDescent="0.45">
      <c r="A13" s="5" t="s">
        <v>105</v>
      </c>
      <c r="B13" s="2">
        <v>45465</v>
      </c>
      <c r="C13" s="2">
        <v>45463</v>
      </c>
      <c r="D13" s="2">
        <v>45464</v>
      </c>
      <c r="E13" s="1" t="s">
        <v>2535</v>
      </c>
      <c r="F13" s="1" t="s">
        <v>2607</v>
      </c>
      <c r="G13" s="1" t="s">
        <v>41</v>
      </c>
      <c r="H13" s="1" t="s">
        <v>27</v>
      </c>
      <c r="I13" s="1" t="s">
        <v>28</v>
      </c>
      <c r="J13" s="1">
        <v>0</v>
      </c>
      <c r="K13" s="1">
        <v>0</v>
      </c>
      <c r="L13" s="1">
        <v>0</v>
      </c>
      <c r="M13" s="1" t="s">
        <v>29</v>
      </c>
      <c r="N13" s="1" t="s">
        <v>93</v>
      </c>
      <c r="O13" s="1" t="s">
        <v>31</v>
      </c>
      <c r="P13" s="1" t="s">
        <v>85</v>
      </c>
      <c r="Q13" s="1" t="s">
        <v>33</v>
      </c>
      <c r="R13" s="1" t="s">
        <v>46</v>
      </c>
      <c r="S13" s="1" t="s">
        <v>47</v>
      </c>
      <c r="T13" s="1">
        <v>1</v>
      </c>
      <c r="U13" s="1" t="s">
        <v>2622</v>
      </c>
      <c r="V13" s="1" t="s">
        <v>2630</v>
      </c>
      <c r="W13" s="1" t="s">
        <v>2629</v>
      </c>
      <c r="X13" s="1" t="s">
        <v>2628</v>
      </c>
      <c r="Y13" s="1" t="s">
        <v>2630</v>
      </c>
      <c r="Z13" s="1" t="s">
        <v>2623</v>
      </c>
      <c r="AA13" s="1">
        <v>0</v>
      </c>
      <c r="AB13" s="1" t="s">
        <v>2626</v>
      </c>
      <c r="AC13" s="1" t="s">
        <v>47</v>
      </c>
      <c r="AD13" s="1" t="str">
        <f>TEXT(Sales_data[[#This Row],[Order_Date]],"MMM")</f>
        <v>Jun</v>
      </c>
      <c r="AE13" s="1">
        <f t="shared" si="0"/>
        <v>2024</v>
      </c>
      <c r="AF13" s="1" t="str">
        <f>TEXT(Sales_data[[#This Row],[Order_Date]],"ddd")</f>
        <v>Sat</v>
      </c>
      <c r="AG13" s="1" t="str">
        <f t="shared" si="1"/>
        <v>On Time</v>
      </c>
      <c r="AH13" s="1" t="str">
        <f t="shared" si="2"/>
        <v>Fast</v>
      </c>
      <c r="AI13" s="1" t="str">
        <f t="shared" si="3"/>
        <v>Low</v>
      </c>
      <c r="AJ13" s="6" t="str">
        <f t="shared" si="4"/>
        <v>Weekend</v>
      </c>
    </row>
    <row r="14" spans="1:36" x14ac:dyDescent="0.45">
      <c r="A14" s="5" t="s">
        <v>110</v>
      </c>
      <c r="B14" s="2">
        <v>45500</v>
      </c>
      <c r="C14" s="2">
        <v>45501</v>
      </c>
      <c r="D14" s="2">
        <v>45505</v>
      </c>
      <c r="E14" s="1" t="s">
        <v>2536</v>
      </c>
      <c r="F14" s="1" t="s">
        <v>2609</v>
      </c>
      <c r="G14" s="1" t="s">
        <v>116</v>
      </c>
      <c r="H14" s="1" t="s">
        <v>71</v>
      </c>
      <c r="I14" s="1" t="s">
        <v>117</v>
      </c>
      <c r="J14" s="1">
        <v>2</v>
      </c>
      <c r="K14" s="1">
        <v>500</v>
      </c>
      <c r="L14" s="1">
        <v>1000</v>
      </c>
      <c r="M14" s="1" t="s">
        <v>56</v>
      </c>
      <c r="N14" s="1" t="s">
        <v>57</v>
      </c>
      <c r="O14" s="1" t="s">
        <v>44</v>
      </c>
      <c r="P14" s="1" t="s">
        <v>58</v>
      </c>
      <c r="Q14" s="1" t="s">
        <v>33</v>
      </c>
      <c r="R14" s="1" t="s">
        <v>34</v>
      </c>
      <c r="S14" s="1" t="s">
        <v>2620</v>
      </c>
      <c r="T14" s="1">
        <v>4</v>
      </c>
      <c r="U14" s="1" t="s">
        <v>2622</v>
      </c>
      <c r="V14" s="1" t="s">
        <v>2623</v>
      </c>
      <c r="W14" s="1" t="s">
        <v>2624</v>
      </c>
      <c r="X14" s="1" t="s">
        <v>2625</v>
      </c>
      <c r="Y14" s="1" t="s">
        <v>2623</v>
      </c>
      <c r="Z14" s="1" t="s">
        <v>2623</v>
      </c>
      <c r="AA14" s="1">
        <v>1000</v>
      </c>
      <c r="AB14" s="1" t="s">
        <v>2626</v>
      </c>
      <c r="AC14" s="1" t="s">
        <v>2627</v>
      </c>
      <c r="AD14" s="1" t="str">
        <f>TEXT(Sales_data[[#This Row],[Order_Date]],"MMM")</f>
        <v>Jul</v>
      </c>
      <c r="AE14" s="1">
        <f t="shared" si="0"/>
        <v>2024</v>
      </c>
      <c r="AF14" s="1" t="str">
        <f>TEXT(Sales_data[[#This Row],[Order_Date]],"ddd")</f>
        <v>Sat</v>
      </c>
      <c r="AG14" s="1" t="str">
        <f t="shared" si="1"/>
        <v>On Time</v>
      </c>
      <c r="AH14" s="1" t="str">
        <f t="shared" si="2"/>
        <v>Medium</v>
      </c>
      <c r="AI14" s="1" t="str">
        <f t="shared" si="3"/>
        <v>Low</v>
      </c>
      <c r="AJ14" s="6" t="str">
        <f t="shared" si="4"/>
        <v>Weekend</v>
      </c>
    </row>
    <row r="15" spans="1:36" x14ac:dyDescent="0.45">
      <c r="A15" s="5" t="s">
        <v>118</v>
      </c>
      <c r="B15" s="2">
        <v>45547</v>
      </c>
      <c r="C15" s="2">
        <v>45550</v>
      </c>
      <c r="D15" s="2">
        <v>45549</v>
      </c>
      <c r="E15" s="1" t="s">
        <v>2529</v>
      </c>
      <c r="F15" s="1" t="s">
        <v>2608</v>
      </c>
      <c r="G15" s="1" t="s">
        <v>41</v>
      </c>
      <c r="H15" s="1" t="s">
        <v>42</v>
      </c>
      <c r="I15" s="1" t="s">
        <v>122</v>
      </c>
      <c r="J15" s="1">
        <v>-1</v>
      </c>
      <c r="K15" s="1">
        <v>1000</v>
      </c>
      <c r="L15" s="1">
        <v>-1000</v>
      </c>
      <c r="M15" s="1" t="s">
        <v>2619</v>
      </c>
      <c r="N15" s="1" t="s">
        <v>30</v>
      </c>
      <c r="O15" s="1" t="s">
        <v>64</v>
      </c>
      <c r="P15" s="1" t="s">
        <v>58</v>
      </c>
      <c r="Q15" s="1" t="s">
        <v>45</v>
      </c>
      <c r="R15" s="1" t="s">
        <v>2620</v>
      </c>
      <c r="S15" s="1" t="s">
        <v>2620</v>
      </c>
      <c r="T15" s="1">
        <v>-1</v>
      </c>
      <c r="U15" s="1" t="s">
        <v>2622</v>
      </c>
      <c r="V15" s="1" t="s">
        <v>2630</v>
      </c>
      <c r="W15" s="1" t="s">
        <v>2624</v>
      </c>
      <c r="X15" s="1" t="s">
        <v>2631</v>
      </c>
      <c r="Y15" s="1" t="s">
        <v>2623</v>
      </c>
      <c r="Z15" s="1" t="s">
        <v>2623</v>
      </c>
      <c r="AA15" s="1">
        <v>-1000</v>
      </c>
      <c r="AB15" s="1" t="s">
        <v>2626</v>
      </c>
      <c r="AC15" s="1" t="s">
        <v>2632</v>
      </c>
      <c r="AD15" s="1" t="str">
        <f>TEXT(Sales_data[[#This Row],[Order_Date]],"MMM")</f>
        <v>Sep</v>
      </c>
      <c r="AE15" s="1">
        <f t="shared" si="0"/>
        <v>2024</v>
      </c>
      <c r="AF15" s="1" t="str">
        <f>TEXT(Sales_data[[#This Row],[Order_Date]],"ddd")</f>
        <v>Thu</v>
      </c>
      <c r="AG15" s="1" t="str">
        <f t="shared" si="1"/>
        <v>On Time</v>
      </c>
      <c r="AH15" s="1" t="str">
        <f t="shared" si="2"/>
        <v>Fast</v>
      </c>
      <c r="AI15" s="1" t="str">
        <f t="shared" si="3"/>
        <v>Low</v>
      </c>
      <c r="AJ15" s="6" t="str">
        <f t="shared" si="4"/>
        <v>Weekday</v>
      </c>
    </row>
    <row r="16" spans="1:36" x14ac:dyDescent="0.45">
      <c r="A16" s="5" t="s">
        <v>123</v>
      </c>
      <c r="B16" s="2">
        <v>45657</v>
      </c>
      <c r="C16" s="2">
        <v>45658</v>
      </c>
      <c r="D16" s="2">
        <v>45665</v>
      </c>
      <c r="E16" s="1" t="s">
        <v>2537</v>
      </c>
      <c r="F16" s="1" t="s">
        <v>2607</v>
      </c>
      <c r="G16" s="1" t="s">
        <v>41</v>
      </c>
      <c r="H16" s="1" t="s">
        <v>128</v>
      </c>
      <c r="I16" s="1" t="s">
        <v>129</v>
      </c>
      <c r="J16" s="1">
        <v>2</v>
      </c>
      <c r="K16" s="1">
        <v>100</v>
      </c>
      <c r="L16" s="1">
        <v>200</v>
      </c>
      <c r="M16" s="1" t="s">
        <v>63</v>
      </c>
      <c r="N16" s="1" t="s">
        <v>57</v>
      </c>
      <c r="O16" s="1" t="s">
        <v>31</v>
      </c>
      <c r="P16" s="1" t="s">
        <v>58</v>
      </c>
      <c r="Q16" s="1" t="s">
        <v>33</v>
      </c>
      <c r="R16" s="1" t="s">
        <v>46</v>
      </c>
      <c r="S16" s="1" t="s">
        <v>2621</v>
      </c>
      <c r="T16" s="1">
        <v>7</v>
      </c>
      <c r="U16" s="1" t="s">
        <v>2622</v>
      </c>
      <c r="V16" s="1" t="s">
        <v>2623</v>
      </c>
      <c r="W16" s="1" t="s">
        <v>2624</v>
      </c>
      <c r="X16" s="1" t="s">
        <v>2625</v>
      </c>
      <c r="Y16" s="1" t="s">
        <v>2623</v>
      </c>
      <c r="Z16" s="1" t="s">
        <v>2623</v>
      </c>
      <c r="AA16" s="1">
        <v>200</v>
      </c>
      <c r="AB16" s="1" t="s">
        <v>2626</v>
      </c>
      <c r="AC16" s="1" t="s">
        <v>2621</v>
      </c>
      <c r="AD16" s="1" t="str">
        <f>TEXT(Sales_data[[#This Row],[Order_Date]],"MMM")</f>
        <v>Dec</v>
      </c>
      <c r="AE16" s="1">
        <f t="shared" si="0"/>
        <v>2025</v>
      </c>
      <c r="AF16" s="1" t="str">
        <f>TEXT(Sales_data[[#This Row],[Order_Date]],"ddd")</f>
        <v>Tue</v>
      </c>
      <c r="AG16" s="1" t="str">
        <f t="shared" si="1"/>
        <v>Late</v>
      </c>
      <c r="AH16" s="1" t="str">
        <f t="shared" si="2"/>
        <v>Slow</v>
      </c>
      <c r="AI16" s="1" t="str">
        <f t="shared" si="3"/>
        <v>Low</v>
      </c>
      <c r="AJ16" s="6" t="str">
        <f t="shared" si="4"/>
        <v>Weekday</v>
      </c>
    </row>
    <row r="17" spans="1:36" x14ac:dyDescent="0.45">
      <c r="A17" s="5" t="s">
        <v>130</v>
      </c>
      <c r="B17" s="2">
        <v>45615</v>
      </c>
      <c r="C17" s="2">
        <v>45617</v>
      </c>
      <c r="D17" s="2">
        <v>45622</v>
      </c>
      <c r="E17" s="1" t="s">
        <v>2538</v>
      </c>
      <c r="F17" s="1" t="s">
        <v>2606</v>
      </c>
      <c r="G17" s="1" t="s">
        <v>26</v>
      </c>
      <c r="H17" s="1" t="s">
        <v>71</v>
      </c>
      <c r="I17" s="1" t="s">
        <v>117</v>
      </c>
      <c r="J17" s="1">
        <v>2</v>
      </c>
      <c r="K17" s="1">
        <v>1000</v>
      </c>
      <c r="L17" s="1">
        <v>2000</v>
      </c>
      <c r="M17" s="1" t="s">
        <v>29</v>
      </c>
      <c r="N17" s="1" t="s">
        <v>57</v>
      </c>
      <c r="O17" s="1" t="s">
        <v>31</v>
      </c>
      <c r="P17" s="1" t="s">
        <v>58</v>
      </c>
      <c r="Q17" s="1" t="s">
        <v>33</v>
      </c>
      <c r="R17" s="1" t="s">
        <v>34</v>
      </c>
      <c r="S17" s="1" t="s">
        <v>2620</v>
      </c>
      <c r="T17" s="1">
        <v>5</v>
      </c>
      <c r="U17" s="1" t="s">
        <v>2622</v>
      </c>
      <c r="V17" s="1" t="s">
        <v>2623</v>
      </c>
      <c r="W17" s="1" t="s">
        <v>2624</v>
      </c>
      <c r="X17" s="1" t="s">
        <v>2625</v>
      </c>
      <c r="Y17" s="1" t="s">
        <v>2623</v>
      </c>
      <c r="Z17" s="1" t="s">
        <v>2623</v>
      </c>
      <c r="AA17" s="1">
        <v>2000</v>
      </c>
      <c r="AB17" s="1" t="s">
        <v>2626</v>
      </c>
      <c r="AC17" s="1" t="s">
        <v>2627</v>
      </c>
      <c r="AD17" s="1" t="str">
        <f>TEXT(Sales_data[[#This Row],[Order_Date]],"MMM")</f>
        <v>Nov</v>
      </c>
      <c r="AE17" s="1">
        <f t="shared" si="0"/>
        <v>2024</v>
      </c>
      <c r="AF17" s="1" t="str">
        <f>TEXT(Sales_data[[#This Row],[Order_Date]],"ddd")</f>
        <v>Tue</v>
      </c>
      <c r="AG17" s="1" t="str">
        <f t="shared" si="1"/>
        <v>On Time</v>
      </c>
      <c r="AH17" s="1" t="str">
        <f t="shared" si="2"/>
        <v>Medium</v>
      </c>
      <c r="AI17" s="1" t="str">
        <f t="shared" si="3"/>
        <v>Medium</v>
      </c>
      <c r="AJ17" s="6" t="str">
        <f t="shared" si="4"/>
        <v>Weekday</v>
      </c>
    </row>
    <row r="18" spans="1:36" x14ac:dyDescent="0.45">
      <c r="A18" s="5" t="s">
        <v>135</v>
      </c>
      <c r="B18" s="2">
        <v>45342</v>
      </c>
      <c r="C18" s="2">
        <v>45343</v>
      </c>
      <c r="D18" s="2">
        <v>45344</v>
      </c>
      <c r="E18" s="1" t="s">
        <v>2539</v>
      </c>
      <c r="F18" s="1" t="s">
        <v>2609</v>
      </c>
      <c r="G18" s="1" t="s">
        <v>116</v>
      </c>
      <c r="H18" s="1" t="s">
        <v>71</v>
      </c>
      <c r="I18" s="1" t="s">
        <v>92</v>
      </c>
      <c r="J18" s="1">
        <v>1</v>
      </c>
      <c r="K18" s="1">
        <v>1000</v>
      </c>
      <c r="L18" s="1">
        <v>1000</v>
      </c>
      <c r="M18" s="1" t="s">
        <v>56</v>
      </c>
      <c r="N18" s="1" t="s">
        <v>93</v>
      </c>
      <c r="O18" s="1" t="s">
        <v>79</v>
      </c>
      <c r="P18" s="1" t="s">
        <v>32</v>
      </c>
      <c r="Q18" s="1" t="s">
        <v>45</v>
      </c>
      <c r="R18" s="1" t="s">
        <v>34</v>
      </c>
      <c r="S18" s="1" t="s">
        <v>2620</v>
      </c>
      <c r="T18" s="1">
        <v>1</v>
      </c>
      <c r="U18" s="1" t="s">
        <v>2622</v>
      </c>
      <c r="V18" s="1" t="s">
        <v>2623</v>
      </c>
      <c r="W18" s="1" t="s">
        <v>2624</v>
      </c>
      <c r="X18" s="1" t="s">
        <v>2625</v>
      </c>
      <c r="Y18" s="1" t="s">
        <v>2623</v>
      </c>
      <c r="Z18" s="1" t="s">
        <v>2623</v>
      </c>
      <c r="AA18" s="1">
        <v>1000</v>
      </c>
      <c r="AB18" s="1" t="s">
        <v>2626</v>
      </c>
      <c r="AC18" s="1" t="s">
        <v>2627</v>
      </c>
      <c r="AD18" s="1" t="str">
        <f>TEXT(Sales_data[[#This Row],[Order_Date]],"MMM")</f>
        <v>Feb</v>
      </c>
      <c r="AE18" s="1">
        <f t="shared" si="0"/>
        <v>2024</v>
      </c>
      <c r="AF18" s="1" t="str">
        <f>TEXT(Sales_data[[#This Row],[Order_Date]],"ddd")</f>
        <v>Tue</v>
      </c>
      <c r="AG18" s="1" t="str">
        <f t="shared" si="1"/>
        <v>On Time</v>
      </c>
      <c r="AH18" s="1" t="str">
        <f t="shared" si="2"/>
        <v>Fast</v>
      </c>
      <c r="AI18" s="1" t="str">
        <f t="shared" si="3"/>
        <v>Low</v>
      </c>
      <c r="AJ18" s="6" t="str">
        <f t="shared" si="4"/>
        <v>Weekday</v>
      </c>
    </row>
    <row r="19" spans="1:36" x14ac:dyDescent="0.45">
      <c r="A19" s="5" t="s">
        <v>139</v>
      </c>
      <c r="B19" s="2">
        <v>45467</v>
      </c>
      <c r="C19" s="2">
        <v>45467</v>
      </c>
      <c r="D19" s="2">
        <v>45472</v>
      </c>
      <c r="E19" s="1" t="s">
        <v>2540</v>
      </c>
      <c r="F19" s="1" t="s">
        <v>2609</v>
      </c>
      <c r="G19" s="1" t="s">
        <v>116</v>
      </c>
      <c r="H19" s="1" t="s">
        <v>27</v>
      </c>
      <c r="I19" s="1" t="s">
        <v>84</v>
      </c>
      <c r="J19" s="1">
        <v>3</v>
      </c>
      <c r="K19" s="1">
        <v>100</v>
      </c>
      <c r="L19" s="1">
        <v>300</v>
      </c>
      <c r="M19" s="1" t="s">
        <v>56</v>
      </c>
      <c r="N19" s="1" t="s">
        <v>57</v>
      </c>
      <c r="O19" s="1" t="s">
        <v>44</v>
      </c>
      <c r="P19" s="1" t="s">
        <v>32</v>
      </c>
      <c r="Q19" s="1" t="s">
        <v>45</v>
      </c>
      <c r="R19" s="1" t="s">
        <v>34</v>
      </c>
      <c r="S19" s="1" t="s">
        <v>2620</v>
      </c>
      <c r="T19" s="1">
        <v>5</v>
      </c>
      <c r="U19" s="1" t="s">
        <v>2622</v>
      </c>
      <c r="V19" s="1" t="s">
        <v>2623</v>
      </c>
      <c r="W19" s="1" t="s">
        <v>2624</v>
      </c>
      <c r="X19" s="1" t="s">
        <v>2625</v>
      </c>
      <c r="Y19" s="1" t="s">
        <v>2623</v>
      </c>
      <c r="Z19" s="1" t="s">
        <v>2623</v>
      </c>
      <c r="AA19" s="1">
        <v>300</v>
      </c>
      <c r="AB19" s="1" t="s">
        <v>2626</v>
      </c>
      <c r="AC19" s="1" t="s">
        <v>2627</v>
      </c>
      <c r="AD19" s="1" t="str">
        <f>TEXT(Sales_data[[#This Row],[Order_Date]],"MMM")</f>
        <v>Jun</v>
      </c>
      <c r="AE19" s="1">
        <f t="shared" si="0"/>
        <v>2024</v>
      </c>
      <c r="AF19" s="1" t="str">
        <f>TEXT(Sales_data[[#This Row],[Order_Date]],"ddd")</f>
        <v>Mon</v>
      </c>
      <c r="AG19" s="1" t="str">
        <f t="shared" si="1"/>
        <v>On Time</v>
      </c>
      <c r="AH19" s="1" t="str">
        <f t="shared" si="2"/>
        <v>Medium</v>
      </c>
      <c r="AI19" s="1" t="str">
        <f t="shared" si="3"/>
        <v>Low</v>
      </c>
      <c r="AJ19" s="6" t="str">
        <f t="shared" si="4"/>
        <v>Weekday</v>
      </c>
    </row>
    <row r="20" spans="1:36" x14ac:dyDescent="0.45">
      <c r="A20" s="5" t="s">
        <v>142</v>
      </c>
      <c r="B20" s="2">
        <v>45586</v>
      </c>
      <c r="C20" s="2">
        <v>45587</v>
      </c>
      <c r="D20" s="2">
        <v>45588</v>
      </c>
      <c r="E20" s="1" t="s">
        <v>2531</v>
      </c>
      <c r="F20" s="1" t="s">
        <v>147</v>
      </c>
      <c r="G20" s="1" t="s">
        <v>147</v>
      </c>
      <c r="H20" s="1" t="s">
        <v>71</v>
      </c>
      <c r="I20" s="1" t="s">
        <v>117</v>
      </c>
      <c r="J20" s="1">
        <v>1</v>
      </c>
      <c r="K20" s="1">
        <v>100</v>
      </c>
      <c r="L20" s="1">
        <v>100</v>
      </c>
      <c r="M20" s="1" t="s">
        <v>63</v>
      </c>
      <c r="N20" s="1" t="s">
        <v>30</v>
      </c>
      <c r="O20" s="1" t="s">
        <v>31</v>
      </c>
      <c r="P20" s="1" t="s">
        <v>32</v>
      </c>
      <c r="Q20" s="1" t="s">
        <v>33</v>
      </c>
      <c r="R20" s="1" t="s">
        <v>34</v>
      </c>
      <c r="S20" s="1" t="s">
        <v>2620</v>
      </c>
      <c r="T20" s="1">
        <v>1</v>
      </c>
      <c r="U20" s="1" t="s">
        <v>2622</v>
      </c>
      <c r="V20" s="1" t="s">
        <v>2623</v>
      </c>
      <c r="W20" s="1" t="s">
        <v>2624</v>
      </c>
      <c r="X20" s="1" t="s">
        <v>2625</v>
      </c>
      <c r="Y20" s="1" t="s">
        <v>2623</v>
      </c>
      <c r="Z20" s="1" t="s">
        <v>2623</v>
      </c>
      <c r="AA20" s="1">
        <v>100</v>
      </c>
      <c r="AB20" s="1" t="s">
        <v>2626</v>
      </c>
      <c r="AC20" s="1" t="s">
        <v>2627</v>
      </c>
      <c r="AD20" s="1" t="str">
        <f>TEXT(Sales_data[[#This Row],[Order_Date]],"MMM")</f>
        <v>Oct</v>
      </c>
      <c r="AE20" s="1">
        <f t="shared" si="0"/>
        <v>2024</v>
      </c>
      <c r="AF20" s="1" t="str">
        <f>TEXT(Sales_data[[#This Row],[Order_Date]],"ddd")</f>
        <v>Mon</v>
      </c>
      <c r="AG20" s="1" t="str">
        <f t="shared" si="1"/>
        <v>On Time</v>
      </c>
      <c r="AH20" s="1" t="str">
        <f t="shared" si="2"/>
        <v>Fast</v>
      </c>
      <c r="AI20" s="1" t="str">
        <f t="shared" si="3"/>
        <v>Low</v>
      </c>
      <c r="AJ20" s="6" t="str">
        <f t="shared" si="4"/>
        <v>Weekday</v>
      </c>
    </row>
    <row r="21" spans="1:36" x14ac:dyDescent="0.45">
      <c r="A21" s="5" t="s">
        <v>148</v>
      </c>
      <c r="B21" s="2">
        <v>45357</v>
      </c>
      <c r="C21" s="2">
        <v>45357</v>
      </c>
      <c r="D21" s="2">
        <v>45356</v>
      </c>
      <c r="E21" s="1" t="s">
        <v>2536</v>
      </c>
      <c r="F21" s="1" t="s">
        <v>53</v>
      </c>
      <c r="G21" s="1" t="s">
        <v>54</v>
      </c>
      <c r="H21" s="1" t="s">
        <v>71</v>
      </c>
      <c r="I21" s="1" t="s">
        <v>92</v>
      </c>
      <c r="J21" s="1">
        <v>1</v>
      </c>
      <c r="K21" s="1">
        <v>0</v>
      </c>
      <c r="L21" s="1">
        <v>0</v>
      </c>
      <c r="M21" s="1" t="s">
        <v>63</v>
      </c>
      <c r="N21" s="1" t="s">
        <v>93</v>
      </c>
      <c r="O21" s="1" t="s">
        <v>44</v>
      </c>
      <c r="P21" s="1" t="s">
        <v>32</v>
      </c>
      <c r="Q21" s="1" t="s">
        <v>33</v>
      </c>
      <c r="R21" s="1" t="s">
        <v>46</v>
      </c>
      <c r="S21" s="1" t="s">
        <v>47</v>
      </c>
      <c r="T21" s="1">
        <v>-1</v>
      </c>
      <c r="U21" s="1" t="s">
        <v>2622</v>
      </c>
      <c r="V21" s="1" t="s">
        <v>2623</v>
      </c>
      <c r="W21" s="1" t="s">
        <v>2629</v>
      </c>
      <c r="X21" s="1" t="s">
        <v>2633</v>
      </c>
      <c r="Y21" s="1" t="s">
        <v>2630</v>
      </c>
      <c r="Z21" s="1" t="s">
        <v>2623</v>
      </c>
      <c r="AA21" s="1">
        <v>0</v>
      </c>
      <c r="AB21" s="1" t="s">
        <v>2626</v>
      </c>
      <c r="AC21" s="1" t="s">
        <v>47</v>
      </c>
      <c r="AD21" s="1" t="str">
        <f>TEXT(Sales_data[[#This Row],[Order_Date]],"MMM")</f>
        <v>Mar</v>
      </c>
      <c r="AE21" s="1">
        <f t="shared" si="0"/>
        <v>2024</v>
      </c>
      <c r="AF21" s="1" t="str">
        <f>TEXT(Sales_data[[#This Row],[Order_Date]],"ddd")</f>
        <v>Wed</v>
      </c>
      <c r="AG21" s="1" t="str">
        <f t="shared" si="1"/>
        <v>On Time</v>
      </c>
      <c r="AH21" s="1" t="str">
        <f t="shared" si="2"/>
        <v>Fast</v>
      </c>
      <c r="AI21" s="1" t="str">
        <f t="shared" si="3"/>
        <v>Low</v>
      </c>
      <c r="AJ21" s="6" t="str">
        <f t="shared" si="4"/>
        <v>Weekday</v>
      </c>
    </row>
    <row r="22" spans="1:36" x14ac:dyDescent="0.45">
      <c r="A22" s="5" t="s">
        <v>151</v>
      </c>
      <c r="B22" s="2">
        <v>45313</v>
      </c>
      <c r="C22" s="2">
        <v>45312</v>
      </c>
      <c r="D22" s="2">
        <v>45312</v>
      </c>
      <c r="E22" s="1" t="s">
        <v>2541</v>
      </c>
      <c r="F22" s="1" t="s">
        <v>2609</v>
      </c>
      <c r="G22" s="1" t="s">
        <v>116</v>
      </c>
      <c r="H22" s="1" t="s">
        <v>128</v>
      </c>
      <c r="I22" s="1" t="s">
        <v>129</v>
      </c>
      <c r="J22" s="1">
        <v>3</v>
      </c>
      <c r="K22" s="1">
        <v>500</v>
      </c>
      <c r="L22" s="1">
        <v>1500</v>
      </c>
      <c r="M22" s="1" t="s">
        <v>56</v>
      </c>
      <c r="N22" s="1" t="s">
        <v>93</v>
      </c>
      <c r="O22" s="1" t="s">
        <v>79</v>
      </c>
      <c r="P22" s="1" t="s">
        <v>85</v>
      </c>
      <c r="Q22" s="1" t="s">
        <v>33</v>
      </c>
      <c r="R22" s="1" t="s">
        <v>2620</v>
      </c>
      <c r="S22" s="1" t="s">
        <v>2620</v>
      </c>
      <c r="T22" s="1">
        <v>0</v>
      </c>
      <c r="U22" s="1" t="s">
        <v>2622</v>
      </c>
      <c r="V22" s="1" t="s">
        <v>2623</v>
      </c>
      <c r="W22" s="1" t="s">
        <v>2624</v>
      </c>
      <c r="X22" s="1" t="s">
        <v>2628</v>
      </c>
      <c r="Y22" s="1" t="s">
        <v>2623</v>
      </c>
      <c r="Z22" s="1" t="s">
        <v>2623</v>
      </c>
      <c r="AA22" s="1">
        <v>1500</v>
      </c>
      <c r="AB22" s="1" t="s">
        <v>2626</v>
      </c>
      <c r="AC22" s="1" t="s">
        <v>2627</v>
      </c>
      <c r="AD22" s="1" t="str">
        <f>TEXT(Sales_data[[#This Row],[Order_Date]],"MMM")</f>
        <v>Jan</v>
      </c>
      <c r="AE22" s="1">
        <f t="shared" si="0"/>
        <v>2024</v>
      </c>
      <c r="AF22" s="1" t="str">
        <f>TEXT(Sales_data[[#This Row],[Order_Date]],"ddd")</f>
        <v>Mon</v>
      </c>
      <c r="AG22" s="1" t="str">
        <f t="shared" si="1"/>
        <v>On Time</v>
      </c>
      <c r="AH22" s="1" t="str">
        <f t="shared" si="2"/>
        <v>Fast</v>
      </c>
      <c r="AI22" s="1" t="str">
        <f t="shared" si="3"/>
        <v>Low</v>
      </c>
      <c r="AJ22" s="6" t="str">
        <f t="shared" si="4"/>
        <v>Weekday</v>
      </c>
    </row>
    <row r="23" spans="1:36" x14ac:dyDescent="0.45">
      <c r="A23" s="5" t="s">
        <v>155</v>
      </c>
      <c r="B23" s="2">
        <v>45435</v>
      </c>
      <c r="C23" s="2">
        <v>45433</v>
      </c>
      <c r="D23" s="2">
        <v>45432</v>
      </c>
      <c r="E23" s="1" t="s">
        <v>2541</v>
      </c>
      <c r="F23" s="1" t="s">
        <v>2606</v>
      </c>
      <c r="G23" s="1" t="s">
        <v>26</v>
      </c>
      <c r="H23" s="1" t="s">
        <v>71</v>
      </c>
      <c r="I23" s="1" t="s">
        <v>117</v>
      </c>
      <c r="J23" s="1">
        <v>3</v>
      </c>
      <c r="K23" s="1">
        <v>2000</v>
      </c>
      <c r="L23" s="1">
        <v>6000</v>
      </c>
      <c r="M23" s="1" t="s">
        <v>2619</v>
      </c>
      <c r="N23" s="1" t="s">
        <v>57</v>
      </c>
      <c r="O23" s="1" t="s">
        <v>31</v>
      </c>
      <c r="P23" s="1" t="s">
        <v>85</v>
      </c>
      <c r="Q23" s="1" t="s">
        <v>45</v>
      </c>
      <c r="R23" s="1" t="s">
        <v>2620</v>
      </c>
      <c r="S23" s="1" t="s">
        <v>2620</v>
      </c>
      <c r="T23" s="1">
        <v>-1</v>
      </c>
      <c r="U23" s="1" t="s">
        <v>2622</v>
      </c>
      <c r="V23" s="1" t="s">
        <v>2623</v>
      </c>
      <c r="W23" s="1" t="s">
        <v>2624</v>
      </c>
      <c r="X23" s="1" t="s">
        <v>2628</v>
      </c>
      <c r="Y23" s="1" t="s">
        <v>2623</v>
      </c>
      <c r="Z23" s="1" t="s">
        <v>2623</v>
      </c>
      <c r="AA23" s="1">
        <v>6000</v>
      </c>
      <c r="AB23" s="1" t="s">
        <v>2626</v>
      </c>
      <c r="AC23" s="1" t="s">
        <v>2627</v>
      </c>
      <c r="AD23" s="1" t="str">
        <f>TEXT(Sales_data[[#This Row],[Order_Date]],"MMM")</f>
        <v>May</v>
      </c>
      <c r="AE23" s="1">
        <f t="shared" si="0"/>
        <v>2024</v>
      </c>
      <c r="AF23" s="1" t="str">
        <f>TEXT(Sales_data[[#This Row],[Order_Date]],"ddd")</f>
        <v>Thu</v>
      </c>
      <c r="AG23" s="1" t="str">
        <f t="shared" si="1"/>
        <v>On Time</v>
      </c>
      <c r="AH23" s="1" t="str">
        <f t="shared" si="2"/>
        <v>Fast</v>
      </c>
      <c r="AI23" s="1" t="str">
        <f t="shared" si="3"/>
        <v>High</v>
      </c>
      <c r="AJ23" s="6" t="str">
        <f t="shared" si="4"/>
        <v>Weekday</v>
      </c>
    </row>
    <row r="24" spans="1:36" x14ac:dyDescent="0.45">
      <c r="A24" s="5" t="s">
        <v>159</v>
      </c>
      <c r="B24" s="2">
        <v>45455</v>
      </c>
      <c r="C24" s="2">
        <v>45458</v>
      </c>
      <c r="D24" s="2">
        <v>45461</v>
      </c>
      <c r="E24" s="1" t="s">
        <v>2542</v>
      </c>
      <c r="F24" s="1" t="s">
        <v>147</v>
      </c>
      <c r="G24" s="1" t="s">
        <v>147</v>
      </c>
      <c r="H24" s="1" t="s">
        <v>71</v>
      </c>
      <c r="I24" s="1" t="s">
        <v>92</v>
      </c>
      <c r="J24" s="1">
        <v>-1</v>
      </c>
      <c r="K24" s="1">
        <v>100</v>
      </c>
      <c r="L24" s="1">
        <v>-100</v>
      </c>
      <c r="M24" s="1" t="s">
        <v>63</v>
      </c>
      <c r="N24" s="1" t="s">
        <v>57</v>
      </c>
      <c r="O24" s="1" t="s">
        <v>31</v>
      </c>
      <c r="P24" s="1" t="s">
        <v>58</v>
      </c>
      <c r="Q24" s="1" t="s">
        <v>33</v>
      </c>
      <c r="R24" s="1" t="s">
        <v>2620</v>
      </c>
      <c r="S24" s="1" t="s">
        <v>2620</v>
      </c>
      <c r="T24" s="1">
        <v>3</v>
      </c>
      <c r="U24" s="1" t="s">
        <v>2622</v>
      </c>
      <c r="V24" s="1" t="s">
        <v>2630</v>
      </c>
      <c r="W24" s="1" t="s">
        <v>2624</v>
      </c>
      <c r="X24" s="1" t="s">
        <v>2625</v>
      </c>
      <c r="Y24" s="1" t="s">
        <v>2623</v>
      </c>
      <c r="Z24" s="1" t="s">
        <v>2623</v>
      </c>
      <c r="AA24" s="1">
        <v>-100</v>
      </c>
      <c r="AB24" s="1" t="s">
        <v>2626</v>
      </c>
      <c r="AC24" s="1" t="s">
        <v>2632</v>
      </c>
      <c r="AD24" s="1" t="str">
        <f>TEXT(Sales_data[[#This Row],[Order_Date]],"MMM")</f>
        <v>Jun</v>
      </c>
      <c r="AE24" s="1">
        <f t="shared" si="0"/>
        <v>2024</v>
      </c>
      <c r="AF24" s="1" t="str">
        <f>TEXT(Sales_data[[#This Row],[Order_Date]],"ddd")</f>
        <v>Wed</v>
      </c>
      <c r="AG24" s="1" t="str">
        <f t="shared" si="1"/>
        <v>On Time</v>
      </c>
      <c r="AH24" s="1" t="str">
        <f t="shared" si="2"/>
        <v>Medium</v>
      </c>
      <c r="AI24" s="1" t="str">
        <f t="shared" si="3"/>
        <v>Low</v>
      </c>
      <c r="AJ24" s="6" t="str">
        <f t="shared" si="4"/>
        <v>Weekday</v>
      </c>
    </row>
    <row r="25" spans="1:36" x14ac:dyDescent="0.45">
      <c r="A25" s="5" t="s">
        <v>164</v>
      </c>
      <c r="B25" s="2">
        <v>45399</v>
      </c>
      <c r="C25" s="2">
        <v>45399</v>
      </c>
      <c r="D25" s="2">
        <v>45401</v>
      </c>
      <c r="E25" s="1" t="s">
        <v>2543</v>
      </c>
      <c r="F25" s="1" t="s">
        <v>168</v>
      </c>
      <c r="G25" s="1" t="s">
        <v>41</v>
      </c>
      <c r="H25" s="1" t="s">
        <v>128</v>
      </c>
      <c r="I25" s="1" t="s">
        <v>169</v>
      </c>
      <c r="J25" s="1">
        <v>3</v>
      </c>
      <c r="K25" s="1">
        <v>1000</v>
      </c>
      <c r="L25" s="1">
        <v>3000</v>
      </c>
      <c r="M25" s="1" t="s">
        <v>63</v>
      </c>
      <c r="N25" s="1" t="s">
        <v>57</v>
      </c>
      <c r="O25" s="1" t="s">
        <v>79</v>
      </c>
      <c r="P25" s="1" t="s">
        <v>85</v>
      </c>
      <c r="Q25" s="1" t="s">
        <v>45</v>
      </c>
      <c r="R25" s="1" t="s">
        <v>34</v>
      </c>
      <c r="S25" s="1" t="s">
        <v>2620</v>
      </c>
      <c r="T25" s="1">
        <v>2</v>
      </c>
      <c r="U25" s="1" t="s">
        <v>2622</v>
      </c>
      <c r="V25" s="1" t="s">
        <v>2623</v>
      </c>
      <c r="W25" s="1" t="s">
        <v>2624</v>
      </c>
      <c r="X25" s="1" t="s">
        <v>2625</v>
      </c>
      <c r="Y25" s="1" t="s">
        <v>2623</v>
      </c>
      <c r="Z25" s="1" t="s">
        <v>2623</v>
      </c>
      <c r="AA25" s="1">
        <v>3000</v>
      </c>
      <c r="AB25" s="1" t="s">
        <v>2626</v>
      </c>
      <c r="AC25" s="1" t="s">
        <v>2627</v>
      </c>
      <c r="AD25" s="1" t="str">
        <f>TEXT(Sales_data[[#This Row],[Order_Date]],"MMM")</f>
        <v>Apr</v>
      </c>
      <c r="AE25" s="1">
        <f t="shared" si="0"/>
        <v>2024</v>
      </c>
      <c r="AF25" s="1" t="str">
        <f>TEXT(Sales_data[[#This Row],[Order_Date]],"ddd")</f>
        <v>Wed</v>
      </c>
      <c r="AG25" s="1" t="str">
        <f t="shared" si="1"/>
        <v>On Time</v>
      </c>
      <c r="AH25" s="1" t="str">
        <f t="shared" si="2"/>
        <v>Fast</v>
      </c>
      <c r="AI25" s="1" t="str">
        <f t="shared" si="3"/>
        <v>Medium</v>
      </c>
      <c r="AJ25" s="6" t="str">
        <f t="shared" si="4"/>
        <v>Weekday</v>
      </c>
    </row>
    <row r="26" spans="1:36" x14ac:dyDescent="0.45">
      <c r="A26" s="5" t="s">
        <v>170</v>
      </c>
      <c r="B26" s="2">
        <v>45572</v>
      </c>
      <c r="C26" s="2">
        <v>45571</v>
      </c>
      <c r="D26" s="2">
        <v>45572</v>
      </c>
      <c r="E26" s="1" t="s">
        <v>2544</v>
      </c>
      <c r="F26" s="1" t="s">
        <v>147</v>
      </c>
      <c r="G26" s="1" t="s">
        <v>147</v>
      </c>
      <c r="H26" s="1" t="s">
        <v>42</v>
      </c>
      <c r="I26" s="1" t="s">
        <v>78</v>
      </c>
      <c r="J26" s="1">
        <v>0</v>
      </c>
      <c r="K26" s="1">
        <v>100</v>
      </c>
      <c r="L26" s="1">
        <v>0</v>
      </c>
      <c r="M26" s="1" t="s">
        <v>63</v>
      </c>
      <c r="N26" s="1" t="s">
        <v>93</v>
      </c>
      <c r="O26" s="1" t="s">
        <v>79</v>
      </c>
      <c r="P26" s="1" t="s">
        <v>58</v>
      </c>
      <c r="Q26" s="1" t="s">
        <v>45</v>
      </c>
      <c r="R26" s="1" t="s">
        <v>46</v>
      </c>
      <c r="S26" s="1" t="s">
        <v>47</v>
      </c>
      <c r="T26" s="1">
        <v>1</v>
      </c>
      <c r="U26" s="1" t="s">
        <v>2622</v>
      </c>
      <c r="V26" s="1" t="s">
        <v>2630</v>
      </c>
      <c r="W26" s="1" t="s">
        <v>2624</v>
      </c>
      <c r="X26" s="1" t="s">
        <v>2628</v>
      </c>
      <c r="Y26" s="1" t="s">
        <v>2623</v>
      </c>
      <c r="Z26" s="1" t="s">
        <v>2623</v>
      </c>
      <c r="AA26" s="1">
        <v>0</v>
      </c>
      <c r="AB26" s="1" t="s">
        <v>2626</v>
      </c>
      <c r="AC26" s="1" t="s">
        <v>47</v>
      </c>
      <c r="AD26" s="1" t="str">
        <f>TEXT(Sales_data[[#This Row],[Order_Date]],"MMM")</f>
        <v>Oct</v>
      </c>
      <c r="AE26" s="1">
        <f t="shared" si="0"/>
        <v>2024</v>
      </c>
      <c r="AF26" s="1" t="str">
        <f>TEXT(Sales_data[[#This Row],[Order_Date]],"ddd")</f>
        <v>Mon</v>
      </c>
      <c r="AG26" s="1" t="str">
        <f t="shared" si="1"/>
        <v>On Time</v>
      </c>
      <c r="AH26" s="1" t="str">
        <f t="shared" si="2"/>
        <v>Fast</v>
      </c>
      <c r="AI26" s="1" t="str">
        <f t="shared" si="3"/>
        <v>Low</v>
      </c>
      <c r="AJ26" s="6" t="str">
        <f t="shared" si="4"/>
        <v>Weekday</v>
      </c>
    </row>
    <row r="27" spans="1:36" x14ac:dyDescent="0.45">
      <c r="A27" s="5" t="s">
        <v>173</v>
      </c>
      <c r="B27" s="2">
        <v>45312</v>
      </c>
      <c r="C27" s="2">
        <v>45314</v>
      </c>
      <c r="D27" s="2">
        <v>45320</v>
      </c>
      <c r="E27" s="1" t="s">
        <v>2545</v>
      </c>
      <c r="F27" s="1" t="s">
        <v>69</v>
      </c>
      <c r="G27" s="1" t="s">
        <v>70</v>
      </c>
      <c r="H27" s="1" t="s">
        <v>128</v>
      </c>
      <c r="I27" s="1" t="s">
        <v>129</v>
      </c>
      <c r="J27" s="1">
        <v>-1</v>
      </c>
      <c r="K27" s="1">
        <v>100</v>
      </c>
      <c r="L27" s="1">
        <v>-100</v>
      </c>
      <c r="M27" s="1" t="s">
        <v>29</v>
      </c>
      <c r="N27" s="1" t="s">
        <v>57</v>
      </c>
      <c r="O27" s="1" t="s">
        <v>31</v>
      </c>
      <c r="P27" s="1" t="s">
        <v>85</v>
      </c>
      <c r="Q27" s="1" t="s">
        <v>45</v>
      </c>
      <c r="R27" s="1" t="s">
        <v>34</v>
      </c>
      <c r="S27" s="1" t="s">
        <v>2620</v>
      </c>
      <c r="T27" s="1">
        <v>6</v>
      </c>
      <c r="U27" s="1" t="s">
        <v>2622</v>
      </c>
      <c r="V27" s="1" t="s">
        <v>2630</v>
      </c>
      <c r="W27" s="1" t="s">
        <v>2624</v>
      </c>
      <c r="X27" s="1" t="s">
        <v>2625</v>
      </c>
      <c r="Y27" s="1" t="s">
        <v>2623</v>
      </c>
      <c r="Z27" s="1" t="s">
        <v>2623</v>
      </c>
      <c r="AA27" s="1">
        <v>-100</v>
      </c>
      <c r="AB27" s="1" t="s">
        <v>2626</v>
      </c>
      <c r="AC27" s="1" t="s">
        <v>2627</v>
      </c>
      <c r="AD27" s="1" t="str">
        <f>TEXT(Sales_data[[#This Row],[Order_Date]],"MMM")</f>
        <v>Jan</v>
      </c>
      <c r="AE27" s="1">
        <f t="shared" si="0"/>
        <v>2024</v>
      </c>
      <c r="AF27" s="1" t="str">
        <f>TEXT(Sales_data[[#This Row],[Order_Date]],"ddd")</f>
        <v>Sun</v>
      </c>
      <c r="AG27" s="1" t="str">
        <f t="shared" si="1"/>
        <v>Late</v>
      </c>
      <c r="AH27" s="1" t="str">
        <f t="shared" si="2"/>
        <v>Slow</v>
      </c>
      <c r="AI27" s="1" t="str">
        <f t="shared" si="3"/>
        <v>Low</v>
      </c>
      <c r="AJ27" s="6" t="str">
        <f t="shared" si="4"/>
        <v>Weekend</v>
      </c>
    </row>
    <row r="28" spans="1:36" x14ac:dyDescent="0.45">
      <c r="A28" s="5" t="s">
        <v>177</v>
      </c>
      <c r="B28" s="2">
        <v>45427</v>
      </c>
      <c r="C28" s="2">
        <v>45430</v>
      </c>
      <c r="D28" s="2">
        <v>45437</v>
      </c>
      <c r="E28" s="1" t="s">
        <v>2546</v>
      </c>
      <c r="F28" s="1" t="s">
        <v>2606</v>
      </c>
      <c r="G28" s="1" t="s">
        <v>26</v>
      </c>
      <c r="H28" s="1" t="s">
        <v>71</v>
      </c>
      <c r="I28" s="1" t="s">
        <v>72</v>
      </c>
      <c r="J28" s="1">
        <v>0</v>
      </c>
      <c r="K28" s="1">
        <v>100</v>
      </c>
      <c r="L28" s="1">
        <v>0</v>
      </c>
      <c r="M28" s="1" t="s">
        <v>63</v>
      </c>
      <c r="N28" s="1" t="s">
        <v>93</v>
      </c>
      <c r="O28" s="1" t="s">
        <v>79</v>
      </c>
      <c r="P28" s="1" t="s">
        <v>58</v>
      </c>
      <c r="Q28" s="1" t="s">
        <v>33</v>
      </c>
      <c r="R28" s="1" t="s">
        <v>2620</v>
      </c>
      <c r="S28" s="1" t="s">
        <v>2620</v>
      </c>
      <c r="T28" s="1">
        <v>7</v>
      </c>
      <c r="U28" s="1" t="s">
        <v>2622</v>
      </c>
      <c r="V28" s="1" t="s">
        <v>2630</v>
      </c>
      <c r="W28" s="1" t="s">
        <v>2624</v>
      </c>
      <c r="X28" s="1" t="s">
        <v>2625</v>
      </c>
      <c r="Y28" s="1" t="s">
        <v>2623</v>
      </c>
      <c r="Z28" s="1" t="s">
        <v>2623</v>
      </c>
      <c r="AA28" s="1">
        <v>0</v>
      </c>
      <c r="AB28" s="1" t="s">
        <v>2626</v>
      </c>
      <c r="AC28" s="1" t="s">
        <v>2627</v>
      </c>
      <c r="AD28" s="1" t="str">
        <f>TEXT(Sales_data[[#This Row],[Order_Date]],"MMM")</f>
        <v>May</v>
      </c>
      <c r="AE28" s="1">
        <f t="shared" si="0"/>
        <v>2024</v>
      </c>
      <c r="AF28" s="1" t="str">
        <f>TEXT(Sales_data[[#This Row],[Order_Date]],"ddd")</f>
        <v>Wed</v>
      </c>
      <c r="AG28" s="1" t="str">
        <f t="shared" si="1"/>
        <v>Late</v>
      </c>
      <c r="AH28" s="1" t="str">
        <f t="shared" si="2"/>
        <v>Slow</v>
      </c>
      <c r="AI28" s="1" t="str">
        <f t="shared" si="3"/>
        <v>Low</v>
      </c>
      <c r="AJ28" s="6" t="str">
        <f t="shared" si="4"/>
        <v>Weekday</v>
      </c>
    </row>
    <row r="29" spans="1:36" x14ac:dyDescent="0.45">
      <c r="A29" s="5" t="s">
        <v>182</v>
      </c>
      <c r="B29" s="2">
        <v>45607</v>
      </c>
      <c r="C29" s="2">
        <v>45608</v>
      </c>
      <c r="D29" s="2">
        <v>45613</v>
      </c>
      <c r="E29" s="1" t="s">
        <v>2547</v>
      </c>
      <c r="F29" s="1" t="s">
        <v>53</v>
      </c>
      <c r="G29" s="1" t="s">
        <v>54</v>
      </c>
      <c r="H29" s="1" t="s">
        <v>128</v>
      </c>
      <c r="I29" s="1" t="s">
        <v>129</v>
      </c>
      <c r="J29" s="1">
        <v>2</v>
      </c>
      <c r="K29" s="1">
        <v>2000</v>
      </c>
      <c r="L29" s="1">
        <v>4000</v>
      </c>
      <c r="M29" s="1" t="s">
        <v>56</v>
      </c>
      <c r="N29" s="1" t="s">
        <v>57</v>
      </c>
      <c r="O29" s="1" t="s">
        <v>79</v>
      </c>
      <c r="P29" s="1" t="s">
        <v>32</v>
      </c>
      <c r="Q29" s="1" t="s">
        <v>45</v>
      </c>
      <c r="R29" s="1" t="s">
        <v>2620</v>
      </c>
      <c r="S29" s="1" t="s">
        <v>2620</v>
      </c>
      <c r="T29" s="1">
        <v>5</v>
      </c>
      <c r="U29" s="1" t="s">
        <v>2622</v>
      </c>
      <c r="V29" s="1" t="s">
        <v>2623</v>
      </c>
      <c r="W29" s="1" t="s">
        <v>2624</v>
      </c>
      <c r="X29" s="1" t="s">
        <v>2625</v>
      </c>
      <c r="Y29" s="1" t="s">
        <v>2623</v>
      </c>
      <c r="Z29" s="1" t="s">
        <v>2623</v>
      </c>
      <c r="AA29" s="1">
        <v>4000</v>
      </c>
      <c r="AB29" s="1" t="s">
        <v>2626</v>
      </c>
      <c r="AC29" s="1" t="s">
        <v>2627</v>
      </c>
      <c r="AD29" s="1" t="str">
        <f>TEXT(Sales_data[[#This Row],[Order_Date]],"MMM")</f>
        <v>Nov</v>
      </c>
      <c r="AE29" s="1">
        <f t="shared" si="0"/>
        <v>2024</v>
      </c>
      <c r="AF29" s="1" t="str">
        <f>TEXT(Sales_data[[#This Row],[Order_Date]],"ddd")</f>
        <v>Mon</v>
      </c>
      <c r="AG29" s="1" t="str">
        <f t="shared" si="1"/>
        <v>On Time</v>
      </c>
      <c r="AH29" s="1" t="str">
        <f t="shared" si="2"/>
        <v>Medium</v>
      </c>
      <c r="AI29" s="1" t="str">
        <f t="shared" si="3"/>
        <v>Medium</v>
      </c>
      <c r="AJ29" s="6" t="str">
        <f t="shared" si="4"/>
        <v>Weekday</v>
      </c>
    </row>
    <row r="30" spans="1:36" x14ac:dyDescent="0.45">
      <c r="A30" s="5" t="s">
        <v>187</v>
      </c>
      <c r="B30" s="2">
        <v>45572</v>
      </c>
      <c r="C30" s="2">
        <v>45570</v>
      </c>
      <c r="D30" s="2">
        <v>45573</v>
      </c>
      <c r="E30" s="1" t="s">
        <v>2548</v>
      </c>
      <c r="F30" s="1" t="s">
        <v>53</v>
      </c>
      <c r="G30" s="1" t="s">
        <v>54</v>
      </c>
      <c r="H30" s="1" t="s">
        <v>128</v>
      </c>
      <c r="I30" s="1" t="s">
        <v>169</v>
      </c>
      <c r="J30" s="1">
        <v>1</v>
      </c>
      <c r="K30" s="1">
        <v>100</v>
      </c>
      <c r="L30" s="1">
        <v>100</v>
      </c>
      <c r="M30" s="1" t="s">
        <v>63</v>
      </c>
      <c r="N30" s="1" t="s">
        <v>93</v>
      </c>
      <c r="O30" s="1" t="s">
        <v>44</v>
      </c>
      <c r="P30" s="1" t="s">
        <v>85</v>
      </c>
      <c r="Q30" s="1" t="s">
        <v>45</v>
      </c>
      <c r="R30" s="1" t="s">
        <v>2620</v>
      </c>
      <c r="S30" s="1" t="s">
        <v>2620</v>
      </c>
      <c r="T30" s="1">
        <v>3</v>
      </c>
      <c r="U30" s="1" t="s">
        <v>2622</v>
      </c>
      <c r="V30" s="1" t="s">
        <v>2623</v>
      </c>
      <c r="W30" s="1" t="s">
        <v>2624</v>
      </c>
      <c r="X30" s="1" t="s">
        <v>2628</v>
      </c>
      <c r="Y30" s="1" t="s">
        <v>2623</v>
      </c>
      <c r="Z30" s="1" t="s">
        <v>2623</v>
      </c>
      <c r="AA30" s="1">
        <v>100</v>
      </c>
      <c r="AB30" s="1" t="s">
        <v>2626</v>
      </c>
      <c r="AC30" s="1" t="s">
        <v>2627</v>
      </c>
      <c r="AD30" s="1" t="str">
        <f>TEXT(Sales_data[[#This Row],[Order_Date]],"MMM")</f>
        <v>Oct</v>
      </c>
      <c r="AE30" s="1">
        <f t="shared" si="0"/>
        <v>2024</v>
      </c>
      <c r="AF30" s="1" t="str">
        <f>TEXT(Sales_data[[#This Row],[Order_Date]],"ddd")</f>
        <v>Mon</v>
      </c>
      <c r="AG30" s="1" t="str">
        <f t="shared" si="1"/>
        <v>On Time</v>
      </c>
      <c r="AH30" s="1" t="str">
        <f t="shared" si="2"/>
        <v>Medium</v>
      </c>
      <c r="AI30" s="1" t="str">
        <f t="shared" si="3"/>
        <v>Low</v>
      </c>
      <c r="AJ30" s="6" t="str">
        <f t="shared" si="4"/>
        <v>Weekday</v>
      </c>
    </row>
    <row r="31" spans="1:36" x14ac:dyDescent="0.45">
      <c r="A31" s="5" t="s">
        <v>191</v>
      </c>
      <c r="B31" s="2">
        <v>45438</v>
      </c>
      <c r="C31" s="2">
        <v>45439</v>
      </c>
      <c r="D31" s="2">
        <v>45438</v>
      </c>
      <c r="E31" s="1" t="s">
        <v>2549</v>
      </c>
      <c r="F31" s="1" t="s">
        <v>69</v>
      </c>
      <c r="G31" s="1" t="s">
        <v>70</v>
      </c>
      <c r="H31" s="1" t="s">
        <v>71</v>
      </c>
      <c r="I31" s="1" t="s">
        <v>72</v>
      </c>
      <c r="J31" s="1">
        <v>0</v>
      </c>
      <c r="K31" s="1">
        <v>2000</v>
      </c>
      <c r="L31" s="1">
        <v>0</v>
      </c>
      <c r="M31" s="1" t="s">
        <v>29</v>
      </c>
      <c r="N31" s="1" t="s">
        <v>93</v>
      </c>
      <c r="O31" s="1" t="s">
        <v>44</v>
      </c>
      <c r="P31" s="1" t="s">
        <v>32</v>
      </c>
      <c r="Q31" s="1" t="s">
        <v>45</v>
      </c>
      <c r="R31" s="1" t="s">
        <v>34</v>
      </c>
      <c r="S31" s="1" t="s">
        <v>2620</v>
      </c>
      <c r="T31" s="1">
        <v>-1</v>
      </c>
      <c r="U31" s="1" t="s">
        <v>2622</v>
      </c>
      <c r="V31" s="1" t="s">
        <v>2630</v>
      </c>
      <c r="W31" s="1" t="s">
        <v>2624</v>
      </c>
      <c r="X31" s="1" t="s">
        <v>2631</v>
      </c>
      <c r="Y31" s="1" t="s">
        <v>2623</v>
      </c>
      <c r="Z31" s="1" t="s">
        <v>2623</v>
      </c>
      <c r="AA31" s="1">
        <v>0</v>
      </c>
      <c r="AB31" s="1" t="s">
        <v>2626</v>
      </c>
      <c r="AC31" s="1" t="s">
        <v>2627</v>
      </c>
      <c r="AD31" s="1" t="str">
        <f>TEXT(Sales_data[[#This Row],[Order_Date]],"MMM")</f>
        <v>May</v>
      </c>
      <c r="AE31" s="1">
        <f t="shared" si="0"/>
        <v>2024</v>
      </c>
      <c r="AF31" s="1" t="str">
        <f>TEXT(Sales_data[[#This Row],[Order_Date]],"ddd")</f>
        <v>Sun</v>
      </c>
      <c r="AG31" s="1" t="str">
        <f t="shared" si="1"/>
        <v>On Time</v>
      </c>
      <c r="AH31" s="1" t="str">
        <f t="shared" si="2"/>
        <v>Fast</v>
      </c>
      <c r="AI31" s="1" t="str">
        <f t="shared" si="3"/>
        <v>Low</v>
      </c>
      <c r="AJ31" s="6" t="str">
        <f t="shared" si="4"/>
        <v>Weekend</v>
      </c>
    </row>
    <row r="32" spans="1:36" x14ac:dyDescent="0.45">
      <c r="A32" s="5" t="s">
        <v>2488</v>
      </c>
      <c r="B32" s="2">
        <v>45591</v>
      </c>
      <c r="C32" s="2">
        <v>45594</v>
      </c>
      <c r="D32" s="2">
        <v>45600</v>
      </c>
      <c r="E32" s="1" t="s">
        <v>2547</v>
      </c>
      <c r="F32" s="1" t="s">
        <v>2607</v>
      </c>
      <c r="G32" s="1" t="s">
        <v>41</v>
      </c>
      <c r="H32" s="1" t="s">
        <v>42</v>
      </c>
      <c r="I32" s="1" t="s">
        <v>43</v>
      </c>
      <c r="J32" s="1">
        <v>0</v>
      </c>
      <c r="K32" s="1">
        <v>2000</v>
      </c>
      <c r="L32" s="1">
        <v>0</v>
      </c>
      <c r="M32" s="1" t="s">
        <v>56</v>
      </c>
      <c r="N32" s="1" t="s">
        <v>57</v>
      </c>
      <c r="O32" s="1" t="s">
        <v>44</v>
      </c>
      <c r="P32" s="1" t="s">
        <v>85</v>
      </c>
      <c r="Q32" s="1" t="s">
        <v>45</v>
      </c>
      <c r="R32" s="1" t="s">
        <v>34</v>
      </c>
      <c r="S32" s="1" t="s">
        <v>2620</v>
      </c>
      <c r="T32" s="1">
        <v>6</v>
      </c>
      <c r="U32" s="1" t="s">
        <v>2622</v>
      </c>
      <c r="V32" s="1" t="s">
        <v>2630</v>
      </c>
      <c r="W32" s="1" t="s">
        <v>2624</v>
      </c>
      <c r="X32" s="1" t="s">
        <v>2625</v>
      </c>
      <c r="Y32" s="1" t="s">
        <v>2623</v>
      </c>
      <c r="Z32" s="1" t="s">
        <v>2623</v>
      </c>
      <c r="AA32" s="1">
        <v>0</v>
      </c>
      <c r="AB32" s="1" t="s">
        <v>2626</v>
      </c>
      <c r="AC32" s="1" t="s">
        <v>2627</v>
      </c>
      <c r="AD32" s="1" t="str">
        <f>TEXT(Sales_data[[#This Row],[Order_Date]],"MMM")</f>
        <v>Oct</v>
      </c>
      <c r="AE32" s="1">
        <f t="shared" si="0"/>
        <v>2024</v>
      </c>
      <c r="AF32" s="1" t="str">
        <f>TEXT(Sales_data[[#This Row],[Order_Date]],"ddd")</f>
        <v>Sat</v>
      </c>
      <c r="AG32" s="1" t="str">
        <f t="shared" si="1"/>
        <v>Late</v>
      </c>
      <c r="AH32" s="1" t="str">
        <f t="shared" si="2"/>
        <v>Slow</v>
      </c>
      <c r="AI32" s="1" t="str">
        <f t="shared" si="3"/>
        <v>Low</v>
      </c>
      <c r="AJ32" s="6" t="str">
        <f t="shared" si="4"/>
        <v>Weekend</v>
      </c>
    </row>
    <row r="33" spans="1:36" x14ac:dyDescent="0.45">
      <c r="A33" s="5" t="s">
        <v>198</v>
      </c>
      <c r="B33" s="2">
        <v>45552</v>
      </c>
      <c r="C33" s="2">
        <v>45554</v>
      </c>
      <c r="D33" s="2">
        <v>45558</v>
      </c>
      <c r="E33" s="1" t="s">
        <v>2538</v>
      </c>
      <c r="F33" s="1" t="s">
        <v>2608</v>
      </c>
      <c r="G33" s="1" t="s">
        <v>41</v>
      </c>
      <c r="H33" s="1" t="s">
        <v>71</v>
      </c>
      <c r="I33" s="1" t="s">
        <v>117</v>
      </c>
      <c r="J33" s="1">
        <v>3</v>
      </c>
      <c r="K33" s="1">
        <v>500</v>
      </c>
      <c r="L33" s="1">
        <v>1500</v>
      </c>
      <c r="M33" s="1" t="s">
        <v>56</v>
      </c>
      <c r="N33" s="1" t="s">
        <v>57</v>
      </c>
      <c r="O33" s="1" t="s">
        <v>31</v>
      </c>
      <c r="P33" s="1" t="s">
        <v>85</v>
      </c>
      <c r="Q33" s="1" t="s">
        <v>33</v>
      </c>
      <c r="R33" s="1" t="s">
        <v>34</v>
      </c>
      <c r="S33" s="1" t="s">
        <v>2620</v>
      </c>
      <c r="T33" s="1">
        <v>4</v>
      </c>
      <c r="U33" s="1" t="s">
        <v>2622</v>
      </c>
      <c r="V33" s="1" t="s">
        <v>2623</v>
      </c>
      <c r="W33" s="1" t="s">
        <v>2624</v>
      </c>
      <c r="X33" s="1" t="s">
        <v>2625</v>
      </c>
      <c r="Y33" s="1" t="s">
        <v>2623</v>
      </c>
      <c r="Z33" s="1" t="s">
        <v>2623</v>
      </c>
      <c r="AA33" s="1">
        <v>1500</v>
      </c>
      <c r="AB33" s="1" t="s">
        <v>2626</v>
      </c>
      <c r="AC33" s="1" t="s">
        <v>2627</v>
      </c>
      <c r="AD33" s="1" t="str">
        <f>TEXT(Sales_data[[#This Row],[Order_Date]],"MMM")</f>
        <v>Sep</v>
      </c>
      <c r="AE33" s="1">
        <f t="shared" si="0"/>
        <v>2024</v>
      </c>
      <c r="AF33" s="1" t="str">
        <f>TEXT(Sales_data[[#This Row],[Order_Date]],"ddd")</f>
        <v>Tue</v>
      </c>
      <c r="AG33" s="1" t="str">
        <f t="shared" si="1"/>
        <v>On Time</v>
      </c>
      <c r="AH33" s="1" t="str">
        <f t="shared" si="2"/>
        <v>Medium</v>
      </c>
      <c r="AI33" s="1" t="str">
        <f t="shared" si="3"/>
        <v>Low</v>
      </c>
      <c r="AJ33" s="6" t="str">
        <f t="shared" si="4"/>
        <v>Weekday</v>
      </c>
    </row>
    <row r="34" spans="1:36" x14ac:dyDescent="0.45">
      <c r="A34" s="5" t="s">
        <v>202</v>
      </c>
      <c r="B34" s="2">
        <v>45605</v>
      </c>
      <c r="C34" s="2">
        <v>45606</v>
      </c>
      <c r="D34" s="2">
        <v>45607</v>
      </c>
      <c r="E34" s="1" t="s">
        <v>2550</v>
      </c>
      <c r="F34" s="1" t="s">
        <v>147</v>
      </c>
      <c r="G34" s="1" t="s">
        <v>147</v>
      </c>
      <c r="H34" s="1" t="s">
        <v>71</v>
      </c>
      <c r="I34" s="1" t="s">
        <v>72</v>
      </c>
      <c r="J34" s="1">
        <v>2</v>
      </c>
      <c r="K34" s="1">
        <v>2000</v>
      </c>
      <c r="L34" s="1">
        <v>4000</v>
      </c>
      <c r="M34" s="1" t="s">
        <v>63</v>
      </c>
      <c r="N34" s="1" t="s">
        <v>57</v>
      </c>
      <c r="O34" s="1" t="s">
        <v>79</v>
      </c>
      <c r="P34" s="1" t="s">
        <v>32</v>
      </c>
      <c r="Q34" s="1" t="s">
        <v>45</v>
      </c>
      <c r="R34" s="1" t="s">
        <v>34</v>
      </c>
      <c r="S34" s="1" t="s">
        <v>2620</v>
      </c>
      <c r="T34" s="1">
        <v>1</v>
      </c>
      <c r="U34" s="1" t="s">
        <v>2622</v>
      </c>
      <c r="V34" s="1" t="s">
        <v>2623</v>
      </c>
      <c r="W34" s="1" t="s">
        <v>2624</v>
      </c>
      <c r="X34" s="1" t="s">
        <v>2625</v>
      </c>
      <c r="Y34" s="1" t="s">
        <v>2623</v>
      </c>
      <c r="Z34" s="1" t="s">
        <v>2623</v>
      </c>
      <c r="AA34" s="1">
        <v>4000</v>
      </c>
      <c r="AB34" s="1" t="s">
        <v>2626</v>
      </c>
      <c r="AC34" s="1" t="s">
        <v>2627</v>
      </c>
      <c r="AD34" s="1" t="str">
        <f>TEXT(Sales_data[[#This Row],[Order_Date]],"MMM")</f>
        <v>Nov</v>
      </c>
      <c r="AE34" s="1">
        <f t="shared" si="0"/>
        <v>2024</v>
      </c>
      <c r="AF34" s="1" t="str">
        <f>TEXT(Sales_data[[#This Row],[Order_Date]],"ddd")</f>
        <v>Sat</v>
      </c>
      <c r="AG34" s="1" t="str">
        <f t="shared" si="1"/>
        <v>On Time</v>
      </c>
      <c r="AH34" s="1" t="str">
        <f t="shared" si="2"/>
        <v>Fast</v>
      </c>
      <c r="AI34" s="1" t="str">
        <f t="shared" si="3"/>
        <v>Medium</v>
      </c>
      <c r="AJ34" s="6" t="str">
        <f t="shared" si="4"/>
        <v>Weekend</v>
      </c>
    </row>
    <row r="35" spans="1:36" x14ac:dyDescent="0.45">
      <c r="A35" s="5" t="s">
        <v>206</v>
      </c>
      <c r="B35" s="2">
        <v>45498</v>
      </c>
      <c r="C35" s="2">
        <v>45499</v>
      </c>
      <c r="D35" s="2">
        <v>45499</v>
      </c>
      <c r="E35" s="1" t="s">
        <v>2536</v>
      </c>
      <c r="F35" s="1" t="s">
        <v>2607</v>
      </c>
      <c r="G35" s="1" t="s">
        <v>41</v>
      </c>
      <c r="H35" s="1" t="s">
        <v>42</v>
      </c>
      <c r="I35" s="1" t="s">
        <v>78</v>
      </c>
      <c r="J35" s="1">
        <v>3</v>
      </c>
      <c r="K35" s="1">
        <v>1000</v>
      </c>
      <c r="L35" s="1">
        <v>3000</v>
      </c>
      <c r="M35" s="1" t="s">
        <v>29</v>
      </c>
      <c r="N35" s="1" t="s">
        <v>57</v>
      </c>
      <c r="O35" s="1" t="s">
        <v>31</v>
      </c>
      <c r="P35" s="1" t="s">
        <v>32</v>
      </c>
      <c r="Q35" s="1" t="s">
        <v>33</v>
      </c>
      <c r="R35" s="1" t="s">
        <v>2620</v>
      </c>
      <c r="S35" s="1" t="s">
        <v>2620</v>
      </c>
      <c r="T35" s="1">
        <v>0</v>
      </c>
      <c r="U35" s="1" t="s">
        <v>2622</v>
      </c>
      <c r="V35" s="1" t="s">
        <v>2623</v>
      </c>
      <c r="W35" s="1" t="s">
        <v>2624</v>
      </c>
      <c r="X35" s="1" t="s">
        <v>2625</v>
      </c>
      <c r="Y35" s="1" t="s">
        <v>2623</v>
      </c>
      <c r="Z35" s="1" t="s">
        <v>2623</v>
      </c>
      <c r="AA35" s="1">
        <v>3000</v>
      </c>
      <c r="AB35" s="1" t="s">
        <v>2626</v>
      </c>
      <c r="AC35" s="1" t="s">
        <v>2627</v>
      </c>
      <c r="AD35" s="1" t="str">
        <f>TEXT(Sales_data[[#This Row],[Order_Date]],"MMM")</f>
        <v>Jul</v>
      </c>
      <c r="AE35" s="1">
        <f t="shared" si="0"/>
        <v>2024</v>
      </c>
      <c r="AF35" s="1" t="str">
        <f>TEXT(Sales_data[[#This Row],[Order_Date]],"ddd")</f>
        <v>Thu</v>
      </c>
      <c r="AG35" s="1" t="str">
        <f t="shared" si="1"/>
        <v>On Time</v>
      </c>
      <c r="AH35" s="1" t="str">
        <f t="shared" si="2"/>
        <v>Fast</v>
      </c>
      <c r="AI35" s="1" t="str">
        <f t="shared" si="3"/>
        <v>Medium</v>
      </c>
      <c r="AJ35" s="6" t="str">
        <f t="shared" si="4"/>
        <v>Weekday</v>
      </c>
    </row>
    <row r="36" spans="1:36" x14ac:dyDescent="0.45">
      <c r="A36" s="5" t="s">
        <v>208</v>
      </c>
      <c r="B36" s="2">
        <v>45414</v>
      </c>
      <c r="C36" s="2">
        <v>45415</v>
      </c>
      <c r="D36" s="2">
        <v>45420</v>
      </c>
      <c r="E36" s="1" t="s">
        <v>2536</v>
      </c>
      <c r="F36" s="1" t="s">
        <v>2606</v>
      </c>
      <c r="G36" s="1" t="s">
        <v>26</v>
      </c>
      <c r="H36" s="1" t="s">
        <v>71</v>
      </c>
      <c r="I36" s="1" t="s">
        <v>72</v>
      </c>
      <c r="J36" s="1">
        <v>1</v>
      </c>
      <c r="K36" s="1">
        <v>1000</v>
      </c>
      <c r="L36" s="1">
        <v>1000</v>
      </c>
      <c r="M36" s="1" t="s">
        <v>2619</v>
      </c>
      <c r="N36" s="1" t="s">
        <v>93</v>
      </c>
      <c r="O36" s="1" t="s">
        <v>64</v>
      </c>
      <c r="P36" s="1" t="s">
        <v>58</v>
      </c>
      <c r="Q36" s="1" t="s">
        <v>33</v>
      </c>
      <c r="R36" s="1" t="s">
        <v>34</v>
      </c>
      <c r="S36" s="1" t="s">
        <v>2620</v>
      </c>
      <c r="T36" s="1">
        <v>5</v>
      </c>
      <c r="U36" s="1" t="s">
        <v>2622</v>
      </c>
      <c r="V36" s="1" t="s">
        <v>2623</v>
      </c>
      <c r="W36" s="1" t="s">
        <v>2624</v>
      </c>
      <c r="X36" s="1" t="s">
        <v>2625</v>
      </c>
      <c r="Y36" s="1" t="s">
        <v>2623</v>
      </c>
      <c r="Z36" s="1" t="s">
        <v>2623</v>
      </c>
      <c r="AA36" s="1">
        <v>1000</v>
      </c>
      <c r="AB36" s="1" t="s">
        <v>2626</v>
      </c>
      <c r="AC36" s="1" t="s">
        <v>2627</v>
      </c>
      <c r="AD36" s="1" t="str">
        <f>TEXT(Sales_data[[#This Row],[Order_Date]],"MMM")</f>
        <v>May</v>
      </c>
      <c r="AE36" s="1">
        <f t="shared" si="0"/>
        <v>2024</v>
      </c>
      <c r="AF36" s="1" t="str">
        <f>TEXT(Sales_data[[#This Row],[Order_Date]],"ddd")</f>
        <v>Thu</v>
      </c>
      <c r="AG36" s="1" t="str">
        <f t="shared" si="1"/>
        <v>On Time</v>
      </c>
      <c r="AH36" s="1" t="str">
        <f t="shared" si="2"/>
        <v>Medium</v>
      </c>
      <c r="AI36" s="1" t="str">
        <f t="shared" si="3"/>
        <v>Low</v>
      </c>
      <c r="AJ36" s="6" t="str">
        <f t="shared" si="4"/>
        <v>Weekday</v>
      </c>
    </row>
    <row r="37" spans="1:36" x14ac:dyDescent="0.45">
      <c r="A37" s="5" t="s">
        <v>2489</v>
      </c>
      <c r="B37" s="2">
        <v>45376</v>
      </c>
      <c r="C37" s="2">
        <v>45378</v>
      </c>
      <c r="D37" s="2">
        <v>45382</v>
      </c>
      <c r="E37" s="1" t="s">
        <v>2551</v>
      </c>
      <c r="F37" s="1" t="s">
        <v>2609</v>
      </c>
      <c r="G37" s="1" t="s">
        <v>116</v>
      </c>
      <c r="H37" s="1" t="s">
        <v>42</v>
      </c>
      <c r="I37" s="1" t="s">
        <v>43</v>
      </c>
      <c r="J37" s="1">
        <v>2</v>
      </c>
      <c r="K37" s="1">
        <v>2000</v>
      </c>
      <c r="L37" s="1">
        <v>4000</v>
      </c>
      <c r="M37" s="1" t="s">
        <v>2619</v>
      </c>
      <c r="N37" s="1" t="s">
        <v>57</v>
      </c>
      <c r="O37" s="1" t="s">
        <v>44</v>
      </c>
      <c r="P37" s="1" t="s">
        <v>58</v>
      </c>
      <c r="Q37" s="1" t="s">
        <v>45</v>
      </c>
      <c r="R37" s="1" t="s">
        <v>2620</v>
      </c>
      <c r="S37" s="1" t="s">
        <v>2620</v>
      </c>
      <c r="T37" s="1">
        <v>4</v>
      </c>
      <c r="U37" s="1" t="s">
        <v>2622</v>
      </c>
      <c r="V37" s="1" t="s">
        <v>2623</v>
      </c>
      <c r="W37" s="1" t="s">
        <v>2624</v>
      </c>
      <c r="X37" s="1" t="s">
        <v>2625</v>
      </c>
      <c r="Y37" s="1" t="s">
        <v>2623</v>
      </c>
      <c r="Z37" s="1" t="s">
        <v>2623</v>
      </c>
      <c r="AA37" s="1">
        <v>4000</v>
      </c>
      <c r="AB37" s="1" t="s">
        <v>2626</v>
      </c>
      <c r="AC37" s="1" t="s">
        <v>2627</v>
      </c>
      <c r="AD37" s="1" t="str">
        <f>TEXT(Sales_data[[#This Row],[Order_Date]],"MMM")</f>
        <v>Mar</v>
      </c>
      <c r="AE37" s="1">
        <f t="shared" si="0"/>
        <v>2024</v>
      </c>
      <c r="AF37" s="1" t="str">
        <f>TEXT(Sales_data[[#This Row],[Order_Date]],"ddd")</f>
        <v>Mon</v>
      </c>
      <c r="AG37" s="1" t="str">
        <f t="shared" si="1"/>
        <v>On Time</v>
      </c>
      <c r="AH37" s="1" t="str">
        <f t="shared" si="2"/>
        <v>Medium</v>
      </c>
      <c r="AI37" s="1" t="str">
        <f t="shared" si="3"/>
        <v>Medium</v>
      </c>
      <c r="AJ37" s="6" t="str">
        <f t="shared" si="4"/>
        <v>Weekday</v>
      </c>
    </row>
    <row r="38" spans="1:36" x14ac:dyDescent="0.45">
      <c r="A38" s="5" t="s">
        <v>217</v>
      </c>
      <c r="B38" s="2">
        <v>45504</v>
      </c>
      <c r="C38" s="2">
        <v>45507</v>
      </c>
      <c r="D38" s="2">
        <v>45509</v>
      </c>
      <c r="E38" s="1" t="s">
        <v>2552</v>
      </c>
      <c r="F38" s="1" t="s">
        <v>53</v>
      </c>
      <c r="G38" s="1" t="s">
        <v>54</v>
      </c>
      <c r="H38" s="1" t="s">
        <v>71</v>
      </c>
      <c r="I38" s="1" t="s">
        <v>92</v>
      </c>
      <c r="J38" s="1">
        <v>1</v>
      </c>
      <c r="K38" s="1">
        <v>2000</v>
      </c>
      <c r="L38" s="1">
        <v>2000</v>
      </c>
      <c r="M38" s="1" t="s">
        <v>63</v>
      </c>
      <c r="N38" s="1" t="s">
        <v>57</v>
      </c>
      <c r="O38" s="1" t="s">
        <v>31</v>
      </c>
      <c r="P38" s="1" t="s">
        <v>32</v>
      </c>
      <c r="Q38" s="1" t="s">
        <v>33</v>
      </c>
      <c r="R38" s="1" t="s">
        <v>34</v>
      </c>
      <c r="S38" s="1" t="s">
        <v>2620</v>
      </c>
      <c r="T38" s="1">
        <v>2</v>
      </c>
      <c r="U38" s="1" t="s">
        <v>2622</v>
      </c>
      <c r="V38" s="1" t="s">
        <v>2623</v>
      </c>
      <c r="W38" s="1" t="s">
        <v>2624</v>
      </c>
      <c r="X38" s="1" t="s">
        <v>2625</v>
      </c>
      <c r="Y38" s="1" t="s">
        <v>2623</v>
      </c>
      <c r="Z38" s="1" t="s">
        <v>2623</v>
      </c>
      <c r="AA38" s="1">
        <v>2000</v>
      </c>
      <c r="AB38" s="1" t="s">
        <v>2626</v>
      </c>
      <c r="AC38" s="1" t="s">
        <v>2627</v>
      </c>
      <c r="AD38" s="1" t="str">
        <f>TEXT(Sales_data[[#This Row],[Order_Date]],"MMM")</f>
        <v>Jul</v>
      </c>
      <c r="AE38" s="1">
        <f t="shared" si="0"/>
        <v>2024</v>
      </c>
      <c r="AF38" s="1" t="str">
        <f>TEXT(Sales_data[[#This Row],[Order_Date]],"ddd")</f>
        <v>Wed</v>
      </c>
      <c r="AG38" s="1" t="str">
        <f t="shared" si="1"/>
        <v>On Time</v>
      </c>
      <c r="AH38" s="1" t="str">
        <f t="shared" si="2"/>
        <v>Fast</v>
      </c>
      <c r="AI38" s="1" t="str">
        <f t="shared" si="3"/>
        <v>Medium</v>
      </c>
      <c r="AJ38" s="6" t="str">
        <f t="shared" si="4"/>
        <v>Weekday</v>
      </c>
    </row>
    <row r="39" spans="1:36" x14ac:dyDescent="0.45">
      <c r="A39" s="5" t="s">
        <v>222</v>
      </c>
      <c r="B39" s="2">
        <v>45465</v>
      </c>
      <c r="C39" s="2">
        <v>45467</v>
      </c>
      <c r="D39" s="2">
        <v>45467</v>
      </c>
      <c r="E39" s="1" t="s">
        <v>2539</v>
      </c>
      <c r="F39" s="1" t="s">
        <v>147</v>
      </c>
      <c r="G39" s="1" t="s">
        <v>147</v>
      </c>
      <c r="H39" s="1" t="s">
        <v>27</v>
      </c>
      <c r="I39" s="1" t="s">
        <v>84</v>
      </c>
      <c r="J39" s="1">
        <v>0</v>
      </c>
      <c r="K39" s="1">
        <v>2000</v>
      </c>
      <c r="L39" s="1">
        <v>0</v>
      </c>
      <c r="M39" s="1" t="s">
        <v>56</v>
      </c>
      <c r="N39" s="1" t="s">
        <v>30</v>
      </c>
      <c r="O39" s="1" t="s">
        <v>79</v>
      </c>
      <c r="P39" s="1" t="s">
        <v>32</v>
      </c>
      <c r="Q39" s="1" t="s">
        <v>33</v>
      </c>
      <c r="R39" s="1" t="s">
        <v>34</v>
      </c>
      <c r="S39" s="1" t="s">
        <v>2620</v>
      </c>
      <c r="T39" s="1">
        <v>0</v>
      </c>
      <c r="U39" s="1" t="s">
        <v>2622</v>
      </c>
      <c r="V39" s="1" t="s">
        <v>2630</v>
      </c>
      <c r="W39" s="1" t="s">
        <v>2624</v>
      </c>
      <c r="X39" s="1" t="s">
        <v>2625</v>
      </c>
      <c r="Y39" s="1" t="s">
        <v>2623</v>
      </c>
      <c r="Z39" s="1" t="s">
        <v>2623</v>
      </c>
      <c r="AA39" s="1">
        <v>0</v>
      </c>
      <c r="AB39" s="1" t="s">
        <v>2626</v>
      </c>
      <c r="AC39" s="1" t="s">
        <v>2627</v>
      </c>
      <c r="AD39" s="1" t="str">
        <f>TEXT(Sales_data[[#This Row],[Order_Date]],"MMM")</f>
        <v>Jun</v>
      </c>
      <c r="AE39" s="1">
        <f t="shared" si="0"/>
        <v>2024</v>
      </c>
      <c r="AF39" s="1" t="str">
        <f>TEXT(Sales_data[[#This Row],[Order_Date]],"ddd")</f>
        <v>Sat</v>
      </c>
      <c r="AG39" s="1" t="str">
        <f t="shared" si="1"/>
        <v>On Time</v>
      </c>
      <c r="AH39" s="1" t="str">
        <f t="shared" si="2"/>
        <v>Fast</v>
      </c>
      <c r="AI39" s="1" t="str">
        <f t="shared" si="3"/>
        <v>Low</v>
      </c>
      <c r="AJ39" s="6" t="str">
        <f t="shared" si="4"/>
        <v>Weekend</v>
      </c>
    </row>
    <row r="40" spans="1:36" x14ac:dyDescent="0.45">
      <c r="A40" s="5" t="s">
        <v>223</v>
      </c>
      <c r="B40" s="2">
        <v>45449</v>
      </c>
      <c r="C40" s="2">
        <v>45447</v>
      </c>
      <c r="D40" s="2">
        <v>45453</v>
      </c>
      <c r="E40" s="1" t="s">
        <v>2553</v>
      </c>
      <c r="F40" s="1" t="s">
        <v>69</v>
      </c>
      <c r="G40" s="1" t="s">
        <v>70</v>
      </c>
      <c r="H40" s="1" t="s">
        <v>42</v>
      </c>
      <c r="I40" s="1" t="s">
        <v>122</v>
      </c>
      <c r="J40" s="1">
        <v>2</v>
      </c>
      <c r="K40" s="1">
        <v>2000</v>
      </c>
      <c r="L40" s="1">
        <v>4000</v>
      </c>
      <c r="M40" s="1" t="s">
        <v>63</v>
      </c>
      <c r="N40" s="1" t="s">
        <v>57</v>
      </c>
      <c r="O40" s="1" t="s">
        <v>31</v>
      </c>
      <c r="P40" s="1" t="s">
        <v>32</v>
      </c>
      <c r="Q40" s="1" t="s">
        <v>33</v>
      </c>
      <c r="R40" s="1" t="s">
        <v>34</v>
      </c>
      <c r="S40" s="1" t="s">
        <v>2620</v>
      </c>
      <c r="T40" s="1">
        <v>6</v>
      </c>
      <c r="U40" s="1" t="s">
        <v>2622</v>
      </c>
      <c r="V40" s="1" t="s">
        <v>2623</v>
      </c>
      <c r="W40" s="1" t="s">
        <v>2624</v>
      </c>
      <c r="X40" s="1" t="s">
        <v>2628</v>
      </c>
      <c r="Y40" s="1" t="s">
        <v>2623</v>
      </c>
      <c r="Z40" s="1" t="s">
        <v>2623</v>
      </c>
      <c r="AA40" s="1">
        <v>4000</v>
      </c>
      <c r="AB40" s="1" t="s">
        <v>2626</v>
      </c>
      <c r="AC40" s="1" t="s">
        <v>2627</v>
      </c>
      <c r="AD40" s="1" t="str">
        <f>TEXT(Sales_data[[#This Row],[Order_Date]],"MMM")</f>
        <v>Jun</v>
      </c>
      <c r="AE40" s="1">
        <f t="shared" si="0"/>
        <v>2024</v>
      </c>
      <c r="AF40" s="1" t="str">
        <f>TEXT(Sales_data[[#This Row],[Order_Date]],"ddd")</f>
        <v>Thu</v>
      </c>
      <c r="AG40" s="1" t="str">
        <f t="shared" si="1"/>
        <v>Late</v>
      </c>
      <c r="AH40" s="1" t="str">
        <f t="shared" si="2"/>
        <v>Slow</v>
      </c>
      <c r="AI40" s="1" t="str">
        <f t="shared" si="3"/>
        <v>Medium</v>
      </c>
      <c r="AJ40" s="6" t="str">
        <f t="shared" si="4"/>
        <v>Weekday</v>
      </c>
    </row>
    <row r="41" spans="1:36" x14ac:dyDescent="0.45">
      <c r="A41" s="5" t="s">
        <v>228</v>
      </c>
      <c r="B41" s="2">
        <v>45401</v>
      </c>
      <c r="C41" s="2">
        <v>45400</v>
      </c>
      <c r="D41" s="2">
        <v>45407</v>
      </c>
      <c r="E41" s="1" t="s">
        <v>2553</v>
      </c>
      <c r="F41" s="1" t="s">
        <v>2608</v>
      </c>
      <c r="G41" s="1" t="s">
        <v>41</v>
      </c>
      <c r="H41" s="1" t="s">
        <v>128</v>
      </c>
      <c r="I41" s="1" t="s">
        <v>231</v>
      </c>
      <c r="J41" s="1">
        <v>1</v>
      </c>
      <c r="K41" s="1">
        <v>2000</v>
      </c>
      <c r="L41" s="1">
        <v>2000</v>
      </c>
      <c r="M41" s="1" t="s">
        <v>29</v>
      </c>
      <c r="N41" s="1" t="s">
        <v>57</v>
      </c>
      <c r="O41" s="1" t="s">
        <v>31</v>
      </c>
      <c r="P41" s="1" t="s">
        <v>32</v>
      </c>
      <c r="Q41" s="1" t="s">
        <v>33</v>
      </c>
      <c r="R41" s="1" t="s">
        <v>2620</v>
      </c>
      <c r="S41" s="1" t="s">
        <v>2620</v>
      </c>
      <c r="T41" s="1">
        <v>7</v>
      </c>
      <c r="U41" s="1" t="s">
        <v>2622</v>
      </c>
      <c r="V41" s="1" t="s">
        <v>2623</v>
      </c>
      <c r="W41" s="1" t="s">
        <v>2624</v>
      </c>
      <c r="X41" s="1" t="s">
        <v>2628</v>
      </c>
      <c r="Y41" s="1" t="s">
        <v>2623</v>
      </c>
      <c r="Z41" s="1" t="s">
        <v>2623</v>
      </c>
      <c r="AA41" s="1">
        <v>2000</v>
      </c>
      <c r="AB41" s="1" t="s">
        <v>2626</v>
      </c>
      <c r="AC41" s="1" t="s">
        <v>2627</v>
      </c>
      <c r="AD41" s="1" t="str">
        <f>TEXT(Sales_data[[#This Row],[Order_Date]],"MMM")</f>
        <v>Apr</v>
      </c>
      <c r="AE41" s="1">
        <f t="shared" si="0"/>
        <v>2024</v>
      </c>
      <c r="AF41" s="1" t="str">
        <f>TEXT(Sales_data[[#This Row],[Order_Date]],"ddd")</f>
        <v>Fri</v>
      </c>
      <c r="AG41" s="1" t="str">
        <f t="shared" si="1"/>
        <v>Late</v>
      </c>
      <c r="AH41" s="1" t="str">
        <f t="shared" si="2"/>
        <v>Slow</v>
      </c>
      <c r="AI41" s="1" t="str">
        <f t="shared" si="3"/>
        <v>Medium</v>
      </c>
      <c r="AJ41" s="6" t="str">
        <f t="shared" si="4"/>
        <v>Weekday</v>
      </c>
    </row>
    <row r="42" spans="1:36" x14ac:dyDescent="0.45">
      <c r="A42" s="5" t="s">
        <v>2490</v>
      </c>
      <c r="B42" s="2">
        <v>45613</v>
      </c>
      <c r="C42" s="2">
        <v>45612</v>
      </c>
      <c r="D42" s="2">
        <v>45611</v>
      </c>
      <c r="E42" s="1" t="s">
        <v>2547</v>
      </c>
      <c r="F42" s="1" t="s">
        <v>2608</v>
      </c>
      <c r="G42" s="1" t="s">
        <v>41</v>
      </c>
      <c r="H42" s="1" t="s">
        <v>71</v>
      </c>
      <c r="I42" s="1" t="s">
        <v>92</v>
      </c>
      <c r="J42" s="1">
        <v>-1</v>
      </c>
      <c r="K42" s="1">
        <v>500</v>
      </c>
      <c r="L42" s="1">
        <v>-500</v>
      </c>
      <c r="M42" s="1" t="s">
        <v>63</v>
      </c>
      <c r="N42" s="1" t="s">
        <v>57</v>
      </c>
      <c r="O42" s="1" t="s">
        <v>44</v>
      </c>
      <c r="P42" s="1" t="s">
        <v>85</v>
      </c>
      <c r="Q42" s="1" t="s">
        <v>33</v>
      </c>
      <c r="R42" s="1" t="s">
        <v>46</v>
      </c>
      <c r="S42" s="1" t="s">
        <v>2621</v>
      </c>
      <c r="T42" s="1">
        <v>-1</v>
      </c>
      <c r="U42" s="1" t="s">
        <v>2622</v>
      </c>
      <c r="V42" s="1" t="s">
        <v>2630</v>
      </c>
      <c r="W42" s="1" t="s">
        <v>2624</v>
      </c>
      <c r="X42" s="1" t="s">
        <v>2628</v>
      </c>
      <c r="Y42" s="1" t="s">
        <v>2623</v>
      </c>
      <c r="Z42" s="1" t="s">
        <v>2623</v>
      </c>
      <c r="AA42" s="1">
        <v>-500</v>
      </c>
      <c r="AB42" s="1" t="s">
        <v>2626</v>
      </c>
      <c r="AC42" s="1" t="s">
        <v>2621</v>
      </c>
      <c r="AD42" s="1" t="str">
        <f>TEXT(Sales_data[[#This Row],[Order_Date]],"MMM")</f>
        <v>Nov</v>
      </c>
      <c r="AE42" s="1">
        <f t="shared" si="0"/>
        <v>2024</v>
      </c>
      <c r="AF42" s="1" t="str">
        <f>TEXT(Sales_data[[#This Row],[Order_Date]],"ddd")</f>
        <v>Sun</v>
      </c>
      <c r="AG42" s="1" t="str">
        <f t="shared" si="1"/>
        <v>On Time</v>
      </c>
      <c r="AH42" s="1" t="str">
        <f t="shared" si="2"/>
        <v>Fast</v>
      </c>
      <c r="AI42" s="1" t="str">
        <f t="shared" si="3"/>
        <v>Low</v>
      </c>
      <c r="AJ42" s="6" t="str">
        <f t="shared" si="4"/>
        <v>Weekend</v>
      </c>
    </row>
    <row r="43" spans="1:36" x14ac:dyDescent="0.45">
      <c r="A43" s="5" t="s">
        <v>234</v>
      </c>
      <c r="B43" s="2">
        <v>45293</v>
      </c>
      <c r="C43" s="2">
        <v>45296</v>
      </c>
      <c r="D43" s="2">
        <v>45296</v>
      </c>
      <c r="E43" s="1" t="s">
        <v>2554</v>
      </c>
      <c r="F43" s="1" t="s">
        <v>168</v>
      </c>
      <c r="G43" s="1" t="s">
        <v>41</v>
      </c>
      <c r="H43" s="1" t="s">
        <v>42</v>
      </c>
      <c r="I43" s="1" t="s">
        <v>43</v>
      </c>
      <c r="J43" s="1">
        <v>0</v>
      </c>
      <c r="K43" s="1">
        <v>1000</v>
      </c>
      <c r="L43" s="1">
        <v>0</v>
      </c>
      <c r="M43" s="1" t="s">
        <v>63</v>
      </c>
      <c r="N43" s="1" t="s">
        <v>57</v>
      </c>
      <c r="O43" s="1" t="s">
        <v>44</v>
      </c>
      <c r="P43" s="1" t="s">
        <v>85</v>
      </c>
      <c r="Q43" s="1" t="s">
        <v>45</v>
      </c>
      <c r="R43" s="1" t="s">
        <v>2620</v>
      </c>
      <c r="S43" s="1" t="s">
        <v>2620</v>
      </c>
      <c r="T43" s="1">
        <v>0</v>
      </c>
      <c r="U43" s="1" t="s">
        <v>2622</v>
      </c>
      <c r="V43" s="1" t="s">
        <v>2630</v>
      </c>
      <c r="W43" s="1" t="s">
        <v>2624</v>
      </c>
      <c r="X43" s="1" t="s">
        <v>2625</v>
      </c>
      <c r="Y43" s="1" t="s">
        <v>2623</v>
      </c>
      <c r="Z43" s="1" t="s">
        <v>2623</v>
      </c>
      <c r="AA43" s="1">
        <v>0</v>
      </c>
      <c r="AB43" s="1" t="s">
        <v>2626</v>
      </c>
      <c r="AC43" s="1" t="s">
        <v>2627</v>
      </c>
      <c r="AD43" s="1" t="str">
        <f>TEXT(Sales_data[[#This Row],[Order_Date]],"MMM")</f>
        <v>Jan</v>
      </c>
      <c r="AE43" s="1">
        <f t="shared" si="0"/>
        <v>2024</v>
      </c>
      <c r="AF43" s="1" t="str">
        <f>TEXT(Sales_data[[#This Row],[Order_Date]],"ddd")</f>
        <v>Tue</v>
      </c>
      <c r="AG43" s="1" t="str">
        <f t="shared" si="1"/>
        <v>On Time</v>
      </c>
      <c r="AH43" s="1" t="str">
        <f t="shared" si="2"/>
        <v>Fast</v>
      </c>
      <c r="AI43" s="1" t="str">
        <f t="shared" si="3"/>
        <v>Low</v>
      </c>
      <c r="AJ43" s="6" t="str">
        <f t="shared" si="4"/>
        <v>Weekday</v>
      </c>
    </row>
    <row r="44" spans="1:36" x14ac:dyDescent="0.45">
      <c r="A44" s="5" t="s">
        <v>237</v>
      </c>
      <c r="B44" s="2">
        <v>45461</v>
      </c>
      <c r="C44" s="2">
        <v>45461</v>
      </c>
      <c r="D44" s="2">
        <v>45467</v>
      </c>
      <c r="E44" s="1" t="s">
        <v>2555</v>
      </c>
      <c r="F44" s="1" t="s">
        <v>168</v>
      </c>
      <c r="G44" s="1" t="s">
        <v>41</v>
      </c>
      <c r="H44" s="1" t="s">
        <v>128</v>
      </c>
      <c r="I44" s="1" t="s">
        <v>129</v>
      </c>
      <c r="J44" s="1">
        <v>3</v>
      </c>
      <c r="K44" s="1">
        <v>100</v>
      </c>
      <c r="L44" s="1">
        <v>300</v>
      </c>
      <c r="M44" s="1" t="s">
        <v>29</v>
      </c>
      <c r="N44" s="1" t="s">
        <v>57</v>
      </c>
      <c r="O44" s="1" t="s">
        <v>44</v>
      </c>
      <c r="P44" s="1" t="s">
        <v>85</v>
      </c>
      <c r="Q44" s="1" t="s">
        <v>45</v>
      </c>
      <c r="R44" s="1" t="s">
        <v>2620</v>
      </c>
      <c r="S44" s="1" t="s">
        <v>2620</v>
      </c>
      <c r="T44" s="1">
        <v>6</v>
      </c>
      <c r="U44" s="1" t="s">
        <v>2622</v>
      </c>
      <c r="V44" s="1" t="s">
        <v>2623</v>
      </c>
      <c r="W44" s="1" t="s">
        <v>2624</v>
      </c>
      <c r="X44" s="1" t="s">
        <v>2625</v>
      </c>
      <c r="Y44" s="1" t="s">
        <v>2623</v>
      </c>
      <c r="Z44" s="1" t="s">
        <v>2623</v>
      </c>
      <c r="AA44" s="1">
        <v>300</v>
      </c>
      <c r="AB44" s="1" t="s">
        <v>2626</v>
      </c>
      <c r="AC44" s="1" t="s">
        <v>2627</v>
      </c>
      <c r="AD44" s="1" t="str">
        <f>TEXT(Sales_data[[#This Row],[Order_Date]],"MMM")</f>
        <v>Jun</v>
      </c>
      <c r="AE44" s="1">
        <f t="shared" si="0"/>
        <v>2024</v>
      </c>
      <c r="AF44" s="1" t="str">
        <f>TEXT(Sales_data[[#This Row],[Order_Date]],"ddd")</f>
        <v>Tue</v>
      </c>
      <c r="AG44" s="1" t="str">
        <f t="shared" si="1"/>
        <v>Late</v>
      </c>
      <c r="AH44" s="1" t="str">
        <f t="shared" si="2"/>
        <v>Slow</v>
      </c>
      <c r="AI44" s="1" t="str">
        <f t="shared" si="3"/>
        <v>Low</v>
      </c>
      <c r="AJ44" s="6" t="str">
        <f t="shared" si="4"/>
        <v>Weekday</v>
      </c>
    </row>
    <row r="45" spans="1:36" x14ac:dyDescent="0.45">
      <c r="A45" s="5" t="s">
        <v>239</v>
      </c>
      <c r="B45" s="2">
        <v>45435</v>
      </c>
      <c r="C45" s="2">
        <v>45435</v>
      </c>
      <c r="D45" s="2">
        <v>45438</v>
      </c>
      <c r="E45" s="1" t="s">
        <v>2556</v>
      </c>
      <c r="F45" s="1" t="s">
        <v>53</v>
      </c>
      <c r="G45" s="1" t="s">
        <v>54</v>
      </c>
      <c r="H45" s="1" t="s">
        <v>128</v>
      </c>
      <c r="I45" s="1" t="s">
        <v>129</v>
      </c>
      <c r="J45" s="1">
        <v>3</v>
      </c>
      <c r="K45" s="1">
        <v>1000</v>
      </c>
      <c r="L45" s="1">
        <v>3000</v>
      </c>
      <c r="M45" s="1" t="s">
        <v>56</v>
      </c>
      <c r="N45" s="1" t="s">
        <v>30</v>
      </c>
      <c r="O45" s="1" t="s">
        <v>44</v>
      </c>
      <c r="P45" s="1" t="s">
        <v>85</v>
      </c>
      <c r="Q45" s="1" t="s">
        <v>33</v>
      </c>
      <c r="R45" s="1" t="s">
        <v>2620</v>
      </c>
      <c r="S45" s="1" t="s">
        <v>2620</v>
      </c>
      <c r="T45" s="1">
        <v>3</v>
      </c>
      <c r="U45" s="1" t="s">
        <v>2622</v>
      </c>
      <c r="V45" s="1" t="s">
        <v>2623</v>
      </c>
      <c r="W45" s="1" t="s">
        <v>2624</v>
      </c>
      <c r="X45" s="1" t="s">
        <v>2625</v>
      </c>
      <c r="Y45" s="1" t="s">
        <v>2623</v>
      </c>
      <c r="Z45" s="1" t="s">
        <v>2623</v>
      </c>
      <c r="AA45" s="1">
        <v>3000</v>
      </c>
      <c r="AB45" s="1" t="s">
        <v>2626</v>
      </c>
      <c r="AC45" s="1" t="s">
        <v>2627</v>
      </c>
      <c r="AD45" s="1" t="str">
        <f>TEXT(Sales_data[[#This Row],[Order_Date]],"MMM")</f>
        <v>May</v>
      </c>
      <c r="AE45" s="1">
        <f t="shared" si="0"/>
        <v>2024</v>
      </c>
      <c r="AF45" s="1" t="str">
        <f>TEXT(Sales_data[[#This Row],[Order_Date]],"ddd")</f>
        <v>Thu</v>
      </c>
      <c r="AG45" s="1" t="str">
        <f t="shared" si="1"/>
        <v>On Time</v>
      </c>
      <c r="AH45" s="1" t="str">
        <f t="shared" si="2"/>
        <v>Medium</v>
      </c>
      <c r="AI45" s="1" t="str">
        <f t="shared" si="3"/>
        <v>Medium</v>
      </c>
      <c r="AJ45" s="6" t="str">
        <f t="shared" si="4"/>
        <v>Weekday</v>
      </c>
    </row>
    <row r="46" spans="1:36" x14ac:dyDescent="0.45">
      <c r="A46" s="5" t="s">
        <v>241</v>
      </c>
      <c r="B46" s="2">
        <v>45601</v>
      </c>
      <c r="C46" s="2">
        <v>45604</v>
      </c>
      <c r="D46" s="2">
        <v>45605</v>
      </c>
      <c r="E46" s="1" t="s">
        <v>2557</v>
      </c>
      <c r="F46" s="1" t="s">
        <v>168</v>
      </c>
      <c r="G46" s="1" t="s">
        <v>41</v>
      </c>
      <c r="H46" s="1" t="s">
        <v>42</v>
      </c>
      <c r="I46" s="1" t="s">
        <v>122</v>
      </c>
      <c r="J46" s="1">
        <v>1</v>
      </c>
      <c r="K46" s="1">
        <v>100</v>
      </c>
      <c r="L46" s="1">
        <v>100</v>
      </c>
      <c r="M46" s="1" t="s">
        <v>56</v>
      </c>
      <c r="N46" s="1" t="s">
        <v>57</v>
      </c>
      <c r="O46" s="1" t="s">
        <v>79</v>
      </c>
      <c r="P46" s="1" t="s">
        <v>32</v>
      </c>
      <c r="Q46" s="1" t="s">
        <v>45</v>
      </c>
      <c r="R46" s="1" t="s">
        <v>46</v>
      </c>
      <c r="S46" s="1" t="s">
        <v>245</v>
      </c>
      <c r="T46" s="1">
        <v>1</v>
      </c>
      <c r="U46" s="1" t="s">
        <v>2622</v>
      </c>
      <c r="V46" s="1" t="s">
        <v>2623</v>
      </c>
      <c r="W46" s="1" t="s">
        <v>2624</v>
      </c>
      <c r="X46" s="1" t="s">
        <v>2625</v>
      </c>
      <c r="Y46" s="1" t="s">
        <v>2623</v>
      </c>
      <c r="Z46" s="1" t="s">
        <v>2623</v>
      </c>
      <c r="AA46" s="1">
        <v>100</v>
      </c>
      <c r="AB46" s="1" t="s">
        <v>2626</v>
      </c>
      <c r="AC46" s="1" t="s">
        <v>245</v>
      </c>
      <c r="AD46" s="1" t="str">
        <f>TEXT(Sales_data[[#This Row],[Order_Date]],"MMM")</f>
        <v>Nov</v>
      </c>
      <c r="AE46" s="1">
        <f t="shared" si="0"/>
        <v>2024</v>
      </c>
      <c r="AF46" s="1" t="str">
        <f>TEXT(Sales_data[[#This Row],[Order_Date]],"ddd")</f>
        <v>Tue</v>
      </c>
      <c r="AG46" s="1" t="str">
        <f t="shared" si="1"/>
        <v>On Time</v>
      </c>
      <c r="AH46" s="1" t="str">
        <f t="shared" si="2"/>
        <v>Fast</v>
      </c>
      <c r="AI46" s="1" t="str">
        <f t="shared" si="3"/>
        <v>Low</v>
      </c>
      <c r="AJ46" s="6" t="str">
        <f t="shared" si="4"/>
        <v>Weekday</v>
      </c>
    </row>
    <row r="47" spans="1:36" x14ac:dyDescent="0.45">
      <c r="A47" s="5" t="s">
        <v>246</v>
      </c>
      <c r="B47" s="2">
        <v>45655</v>
      </c>
      <c r="C47" s="2">
        <v>45655</v>
      </c>
      <c r="D47" s="2">
        <v>45661</v>
      </c>
      <c r="E47" s="1" t="s">
        <v>2558</v>
      </c>
      <c r="F47" s="1" t="s">
        <v>2609</v>
      </c>
      <c r="G47" s="1" t="s">
        <v>116</v>
      </c>
      <c r="H47" s="1" t="s">
        <v>128</v>
      </c>
      <c r="I47" s="1" t="s">
        <v>129</v>
      </c>
      <c r="J47" s="1">
        <v>-1</v>
      </c>
      <c r="K47" s="1">
        <v>500</v>
      </c>
      <c r="L47" s="1">
        <v>-500</v>
      </c>
      <c r="M47" s="1" t="s">
        <v>2619</v>
      </c>
      <c r="N47" s="1" t="s">
        <v>57</v>
      </c>
      <c r="O47" s="1" t="s">
        <v>31</v>
      </c>
      <c r="P47" s="1" t="s">
        <v>58</v>
      </c>
      <c r="Q47" s="1" t="s">
        <v>45</v>
      </c>
      <c r="R47" s="1" t="s">
        <v>34</v>
      </c>
      <c r="S47" s="1" t="s">
        <v>2620</v>
      </c>
      <c r="T47" s="1">
        <v>6</v>
      </c>
      <c r="U47" s="1" t="s">
        <v>2622</v>
      </c>
      <c r="V47" s="1" t="s">
        <v>2630</v>
      </c>
      <c r="W47" s="1" t="s">
        <v>2624</v>
      </c>
      <c r="X47" s="1" t="s">
        <v>2625</v>
      </c>
      <c r="Y47" s="1" t="s">
        <v>2623</v>
      </c>
      <c r="Z47" s="1" t="s">
        <v>2623</v>
      </c>
      <c r="AA47" s="1">
        <v>-500</v>
      </c>
      <c r="AB47" s="1" t="s">
        <v>2626</v>
      </c>
      <c r="AC47" s="1" t="s">
        <v>2627</v>
      </c>
      <c r="AD47" s="1" t="str">
        <f>TEXT(Sales_data[[#This Row],[Order_Date]],"MMM")</f>
        <v>Dec</v>
      </c>
      <c r="AE47" s="1">
        <f t="shared" si="0"/>
        <v>2024</v>
      </c>
      <c r="AF47" s="1" t="str">
        <f>TEXT(Sales_data[[#This Row],[Order_Date]],"ddd")</f>
        <v>Sun</v>
      </c>
      <c r="AG47" s="1" t="str">
        <f t="shared" si="1"/>
        <v>Late</v>
      </c>
      <c r="AH47" s="1" t="str">
        <f t="shared" si="2"/>
        <v>Slow</v>
      </c>
      <c r="AI47" s="1" t="str">
        <f t="shared" si="3"/>
        <v>Low</v>
      </c>
      <c r="AJ47" s="6" t="str">
        <f t="shared" si="4"/>
        <v>Weekend</v>
      </c>
    </row>
    <row r="48" spans="1:36" x14ac:dyDescent="0.45">
      <c r="A48" s="5" t="s">
        <v>250</v>
      </c>
      <c r="B48" s="2">
        <v>45375</v>
      </c>
      <c r="C48" s="2">
        <v>45377</v>
      </c>
      <c r="D48" s="2">
        <v>45382</v>
      </c>
      <c r="E48" s="1" t="s">
        <v>2559</v>
      </c>
      <c r="F48" s="1" t="s">
        <v>168</v>
      </c>
      <c r="G48" s="1" t="s">
        <v>41</v>
      </c>
      <c r="H48" s="1" t="s">
        <v>27</v>
      </c>
      <c r="I48" s="1" t="s">
        <v>55</v>
      </c>
      <c r="J48" s="1">
        <v>3</v>
      </c>
      <c r="K48" s="1">
        <v>500</v>
      </c>
      <c r="L48" s="1">
        <v>1500</v>
      </c>
      <c r="M48" s="1" t="s">
        <v>2619</v>
      </c>
      <c r="N48" s="1" t="s">
        <v>57</v>
      </c>
      <c r="O48" s="1" t="s">
        <v>79</v>
      </c>
      <c r="P48" s="1" t="s">
        <v>58</v>
      </c>
      <c r="Q48" s="1" t="s">
        <v>33</v>
      </c>
      <c r="R48" s="1" t="s">
        <v>46</v>
      </c>
      <c r="S48" s="1" t="s">
        <v>254</v>
      </c>
      <c r="T48" s="1">
        <v>5</v>
      </c>
      <c r="U48" s="1" t="s">
        <v>2622</v>
      </c>
      <c r="V48" s="1" t="s">
        <v>2623</v>
      </c>
      <c r="W48" s="1" t="s">
        <v>2624</v>
      </c>
      <c r="X48" s="1" t="s">
        <v>2625</v>
      </c>
      <c r="Y48" s="1" t="s">
        <v>2623</v>
      </c>
      <c r="Z48" s="1" t="s">
        <v>2623</v>
      </c>
      <c r="AA48" s="1">
        <v>1500</v>
      </c>
      <c r="AB48" s="1" t="s">
        <v>2626</v>
      </c>
      <c r="AC48" s="1" t="s">
        <v>254</v>
      </c>
      <c r="AD48" s="1" t="str">
        <f>TEXT(Sales_data[[#This Row],[Order_Date]],"MMM")</f>
        <v>Mar</v>
      </c>
      <c r="AE48" s="1">
        <f t="shared" si="0"/>
        <v>2024</v>
      </c>
      <c r="AF48" s="1" t="str">
        <f>TEXT(Sales_data[[#This Row],[Order_Date]],"ddd")</f>
        <v>Sun</v>
      </c>
      <c r="AG48" s="1" t="str">
        <f t="shared" si="1"/>
        <v>On Time</v>
      </c>
      <c r="AH48" s="1" t="str">
        <f t="shared" si="2"/>
        <v>Medium</v>
      </c>
      <c r="AI48" s="1" t="str">
        <f t="shared" si="3"/>
        <v>Low</v>
      </c>
      <c r="AJ48" s="6" t="str">
        <f t="shared" si="4"/>
        <v>Weekend</v>
      </c>
    </row>
    <row r="49" spans="1:36" x14ac:dyDescent="0.45">
      <c r="A49" s="5" t="s">
        <v>255</v>
      </c>
      <c r="B49" s="2">
        <v>45539</v>
      </c>
      <c r="C49" s="2">
        <v>45542</v>
      </c>
      <c r="D49" s="2">
        <v>45544</v>
      </c>
      <c r="E49" s="1" t="s">
        <v>2553</v>
      </c>
      <c r="F49" s="1" t="s">
        <v>168</v>
      </c>
      <c r="G49" s="1" t="s">
        <v>41</v>
      </c>
      <c r="H49" s="1" t="s">
        <v>27</v>
      </c>
      <c r="I49" s="1" t="s">
        <v>84</v>
      </c>
      <c r="J49" s="1">
        <v>-1</v>
      </c>
      <c r="K49" s="1">
        <v>1000</v>
      </c>
      <c r="L49" s="1">
        <v>-1000</v>
      </c>
      <c r="M49" s="1" t="s">
        <v>63</v>
      </c>
      <c r="N49" s="1" t="s">
        <v>93</v>
      </c>
      <c r="O49" s="1" t="s">
        <v>79</v>
      </c>
      <c r="P49" s="1" t="s">
        <v>58</v>
      </c>
      <c r="Q49" s="1" t="s">
        <v>45</v>
      </c>
      <c r="R49" s="1" t="s">
        <v>2620</v>
      </c>
      <c r="S49" s="1" t="s">
        <v>2620</v>
      </c>
      <c r="T49" s="1">
        <v>2</v>
      </c>
      <c r="U49" s="1" t="s">
        <v>2622</v>
      </c>
      <c r="V49" s="1" t="s">
        <v>2630</v>
      </c>
      <c r="W49" s="1" t="s">
        <v>2624</v>
      </c>
      <c r="X49" s="1" t="s">
        <v>2625</v>
      </c>
      <c r="Y49" s="1" t="s">
        <v>2623</v>
      </c>
      <c r="Z49" s="1" t="s">
        <v>2623</v>
      </c>
      <c r="AA49" s="1">
        <v>-1000</v>
      </c>
      <c r="AB49" s="1" t="s">
        <v>2626</v>
      </c>
      <c r="AC49" s="1" t="s">
        <v>2632</v>
      </c>
      <c r="AD49" s="1" t="str">
        <f>TEXT(Sales_data[[#This Row],[Order_Date]],"MMM")</f>
        <v>Sep</v>
      </c>
      <c r="AE49" s="1">
        <f t="shared" si="0"/>
        <v>2024</v>
      </c>
      <c r="AF49" s="1" t="str">
        <f>TEXT(Sales_data[[#This Row],[Order_Date]],"ddd")</f>
        <v>Wed</v>
      </c>
      <c r="AG49" s="1" t="str">
        <f t="shared" si="1"/>
        <v>On Time</v>
      </c>
      <c r="AH49" s="1" t="str">
        <f t="shared" si="2"/>
        <v>Fast</v>
      </c>
      <c r="AI49" s="1" t="str">
        <f t="shared" si="3"/>
        <v>Low</v>
      </c>
      <c r="AJ49" s="6" t="str">
        <f t="shared" si="4"/>
        <v>Weekday</v>
      </c>
    </row>
    <row r="50" spans="1:36" x14ac:dyDescent="0.45">
      <c r="A50" s="5" t="s">
        <v>259</v>
      </c>
      <c r="B50" s="2">
        <v>45345</v>
      </c>
      <c r="C50" s="2">
        <v>45347</v>
      </c>
      <c r="D50" s="2">
        <v>45353</v>
      </c>
      <c r="E50" s="1" t="s">
        <v>2560</v>
      </c>
      <c r="F50" s="1" t="s">
        <v>2609</v>
      </c>
      <c r="G50" s="1" t="s">
        <v>116</v>
      </c>
      <c r="H50" s="1" t="s">
        <v>42</v>
      </c>
      <c r="I50" s="1" t="s">
        <v>122</v>
      </c>
      <c r="J50" s="1">
        <v>3</v>
      </c>
      <c r="K50" s="1">
        <v>500</v>
      </c>
      <c r="L50" s="1">
        <v>1500</v>
      </c>
      <c r="M50" s="1" t="s">
        <v>63</v>
      </c>
      <c r="N50" s="1" t="s">
        <v>57</v>
      </c>
      <c r="O50" s="1" t="s">
        <v>79</v>
      </c>
      <c r="P50" s="1" t="s">
        <v>32</v>
      </c>
      <c r="Q50" s="1" t="s">
        <v>45</v>
      </c>
      <c r="R50" s="1" t="s">
        <v>34</v>
      </c>
      <c r="S50" s="1" t="s">
        <v>2620</v>
      </c>
      <c r="T50" s="1">
        <v>6</v>
      </c>
      <c r="U50" s="1" t="s">
        <v>2622</v>
      </c>
      <c r="V50" s="1" t="s">
        <v>2623</v>
      </c>
      <c r="W50" s="1" t="s">
        <v>2624</v>
      </c>
      <c r="X50" s="1" t="s">
        <v>2625</v>
      </c>
      <c r="Y50" s="1" t="s">
        <v>2623</v>
      </c>
      <c r="Z50" s="1" t="s">
        <v>2623</v>
      </c>
      <c r="AA50" s="1">
        <v>1500</v>
      </c>
      <c r="AB50" s="1" t="s">
        <v>2626</v>
      </c>
      <c r="AC50" s="1" t="s">
        <v>2627</v>
      </c>
      <c r="AD50" s="1" t="str">
        <f>TEXT(Sales_data[[#This Row],[Order_Date]],"MMM")</f>
        <v>Feb</v>
      </c>
      <c r="AE50" s="1">
        <f t="shared" si="0"/>
        <v>2024</v>
      </c>
      <c r="AF50" s="1" t="str">
        <f>TEXT(Sales_data[[#This Row],[Order_Date]],"ddd")</f>
        <v>Fri</v>
      </c>
      <c r="AG50" s="1" t="str">
        <f t="shared" si="1"/>
        <v>Late</v>
      </c>
      <c r="AH50" s="1" t="str">
        <f t="shared" si="2"/>
        <v>Slow</v>
      </c>
      <c r="AI50" s="1" t="str">
        <f t="shared" si="3"/>
        <v>Low</v>
      </c>
      <c r="AJ50" s="6" t="str">
        <f t="shared" si="4"/>
        <v>Weekday</v>
      </c>
    </row>
    <row r="51" spans="1:36" x14ac:dyDescent="0.45">
      <c r="A51" s="5" t="s">
        <v>264</v>
      </c>
      <c r="B51" s="2">
        <v>45636</v>
      </c>
      <c r="C51" s="2">
        <v>45639</v>
      </c>
      <c r="D51" s="2">
        <v>45645</v>
      </c>
      <c r="E51" s="1" t="s">
        <v>2561</v>
      </c>
      <c r="F51" s="1" t="s">
        <v>2607</v>
      </c>
      <c r="G51" s="1" t="s">
        <v>41</v>
      </c>
      <c r="H51" s="1" t="s">
        <v>71</v>
      </c>
      <c r="I51" s="1" t="s">
        <v>117</v>
      </c>
      <c r="J51" s="1">
        <v>1</v>
      </c>
      <c r="K51" s="1">
        <v>1000</v>
      </c>
      <c r="L51" s="1">
        <v>1000</v>
      </c>
      <c r="M51" s="1" t="s">
        <v>63</v>
      </c>
      <c r="N51" s="1" t="s">
        <v>30</v>
      </c>
      <c r="O51" s="1" t="s">
        <v>31</v>
      </c>
      <c r="P51" s="1" t="s">
        <v>32</v>
      </c>
      <c r="Q51" s="1" t="s">
        <v>33</v>
      </c>
      <c r="R51" s="1" t="s">
        <v>34</v>
      </c>
      <c r="S51" s="1" t="s">
        <v>2620</v>
      </c>
      <c r="T51" s="1">
        <v>6</v>
      </c>
      <c r="U51" s="1" t="s">
        <v>2622</v>
      </c>
      <c r="V51" s="1" t="s">
        <v>2623</v>
      </c>
      <c r="W51" s="1" t="s">
        <v>2624</v>
      </c>
      <c r="X51" s="1" t="s">
        <v>2625</v>
      </c>
      <c r="Y51" s="1" t="s">
        <v>2623</v>
      </c>
      <c r="Z51" s="1" t="s">
        <v>2623</v>
      </c>
      <c r="AA51" s="1">
        <v>1000</v>
      </c>
      <c r="AB51" s="1" t="s">
        <v>2626</v>
      </c>
      <c r="AC51" s="1" t="s">
        <v>2627</v>
      </c>
      <c r="AD51" s="1" t="str">
        <f>TEXT(Sales_data[[#This Row],[Order_Date]],"MMM")</f>
        <v>Dec</v>
      </c>
      <c r="AE51" s="1">
        <f t="shared" si="0"/>
        <v>2024</v>
      </c>
      <c r="AF51" s="1" t="str">
        <f>TEXT(Sales_data[[#This Row],[Order_Date]],"ddd")</f>
        <v>Tue</v>
      </c>
      <c r="AG51" s="1" t="str">
        <f t="shared" si="1"/>
        <v>Late</v>
      </c>
      <c r="AH51" s="1" t="str">
        <f t="shared" si="2"/>
        <v>Slow</v>
      </c>
      <c r="AI51" s="1" t="str">
        <f t="shared" si="3"/>
        <v>Low</v>
      </c>
      <c r="AJ51" s="6" t="str">
        <f t="shared" si="4"/>
        <v>Weekday</v>
      </c>
    </row>
    <row r="52" spans="1:36" x14ac:dyDescent="0.45">
      <c r="A52" s="5" t="s">
        <v>269</v>
      </c>
      <c r="B52" s="2">
        <v>45341</v>
      </c>
      <c r="C52" s="2">
        <v>45343</v>
      </c>
      <c r="D52" s="2">
        <v>45349</v>
      </c>
      <c r="E52" s="1" t="s">
        <v>2562</v>
      </c>
      <c r="F52" s="1" t="s">
        <v>2607</v>
      </c>
      <c r="G52" s="1" t="s">
        <v>41</v>
      </c>
      <c r="H52" s="1" t="s">
        <v>71</v>
      </c>
      <c r="I52" s="1" t="s">
        <v>72</v>
      </c>
      <c r="J52" s="1">
        <v>1</v>
      </c>
      <c r="K52" s="1">
        <v>500</v>
      </c>
      <c r="L52" s="1">
        <v>500</v>
      </c>
      <c r="M52" s="1" t="s">
        <v>29</v>
      </c>
      <c r="N52" s="1" t="s">
        <v>93</v>
      </c>
      <c r="O52" s="1" t="s">
        <v>79</v>
      </c>
      <c r="P52" s="1" t="s">
        <v>58</v>
      </c>
      <c r="Q52" s="1" t="s">
        <v>33</v>
      </c>
      <c r="R52" s="1" t="s">
        <v>34</v>
      </c>
      <c r="S52" s="1" t="s">
        <v>2620</v>
      </c>
      <c r="T52" s="1">
        <v>6</v>
      </c>
      <c r="U52" s="1" t="s">
        <v>2622</v>
      </c>
      <c r="V52" s="1" t="s">
        <v>2623</v>
      </c>
      <c r="W52" s="1" t="s">
        <v>2624</v>
      </c>
      <c r="X52" s="1" t="s">
        <v>2625</v>
      </c>
      <c r="Y52" s="1" t="s">
        <v>2623</v>
      </c>
      <c r="Z52" s="1" t="s">
        <v>2623</v>
      </c>
      <c r="AA52" s="1">
        <v>500</v>
      </c>
      <c r="AB52" s="1" t="s">
        <v>2626</v>
      </c>
      <c r="AC52" s="1" t="s">
        <v>2627</v>
      </c>
      <c r="AD52" s="1" t="str">
        <f>TEXT(Sales_data[[#This Row],[Order_Date]],"MMM")</f>
        <v>Feb</v>
      </c>
      <c r="AE52" s="1">
        <f t="shared" si="0"/>
        <v>2024</v>
      </c>
      <c r="AF52" s="1" t="str">
        <f>TEXT(Sales_data[[#This Row],[Order_Date]],"ddd")</f>
        <v>Mon</v>
      </c>
      <c r="AG52" s="1" t="str">
        <f t="shared" si="1"/>
        <v>Late</v>
      </c>
      <c r="AH52" s="1" t="str">
        <f t="shared" si="2"/>
        <v>Slow</v>
      </c>
      <c r="AI52" s="1" t="str">
        <f t="shared" si="3"/>
        <v>Low</v>
      </c>
      <c r="AJ52" s="6" t="str">
        <f t="shared" si="4"/>
        <v>Weekday</v>
      </c>
    </row>
    <row r="53" spans="1:36" x14ac:dyDescent="0.45">
      <c r="A53" s="5" t="s">
        <v>272</v>
      </c>
      <c r="B53" s="2">
        <v>45560</v>
      </c>
      <c r="C53" s="2">
        <v>45563</v>
      </c>
      <c r="D53" s="2">
        <v>45569</v>
      </c>
      <c r="E53" s="1" t="s">
        <v>2548</v>
      </c>
      <c r="F53" s="1" t="s">
        <v>2607</v>
      </c>
      <c r="G53" s="1" t="s">
        <v>41</v>
      </c>
      <c r="H53" s="1" t="s">
        <v>71</v>
      </c>
      <c r="I53" s="1" t="s">
        <v>92</v>
      </c>
      <c r="J53" s="1">
        <v>1</v>
      </c>
      <c r="K53" s="1">
        <v>2000</v>
      </c>
      <c r="L53" s="1">
        <v>2000</v>
      </c>
      <c r="M53" s="1" t="s">
        <v>63</v>
      </c>
      <c r="N53" s="1" t="s">
        <v>30</v>
      </c>
      <c r="O53" s="1" t="s">
        <v>31</v>
      </c>
      <c r="P53" s="1" t="s">
        <v>85</v>
      </c>
      <c r="Q53" s="1" t="s">
        <v>33</v>
      </c>
      <c r="R53" s="1" t="s">
        <v>34</v>
      </c>
      <c r="S53" s="1" t="s">
        <v>2620</v>
      </c>
      <c r="T53" s="1">
        <v>6</v>
      </c>
      <c r="U53" s="1" t="s">
        <v>2622</v>
      </c>
      <c r="V53" s="1" t="s">
        <v>2623</v>
      </c>
      <c r="W53" s="1" t="s">
        <v>2624</v>
      </c>
      <c r="X53" s="1" t="s">
        <v>2625</v>
      </c>
      <c r="Y53" s="1" t="s">
        <v>2623</v>
      </c>
      <c r="Z53" s="1" t="s">
        <v>2623</v>
      </c>
      <c r="AA53" s="1">
        <v>2000</v>
      </c>
      <c r="AB53" s="1" t="s">
        <v>2626</v>
      </c>
      <c r="AC53" s="1" t="s">
        <v>2627</v>
      </c>
      <c r="AD53" s="1" t="str">
        <f>TEXT(Sales_data[[#This Row],[Order_Date]],"MMM")</f>
        <v>Sep</v>
      </c>
      <c r="AE53" s="1">
        <f t="shared" si="0"/>
        <v>2024</v>
      </c>
      <c r="AF53" s="1" t="str">
        <f>TEXT(Sales_data[[#This Row],[Order_Date]],"ddd")</f>
        <v>Wed</v>
      </c>
      <c r="AG53" s="1" t="str">
        <f t="shared" si="1"/>
        <v>Late</v>
      </c>
      <c r="AH53" s="1" t="str">
        <f t="shared" si="2"/>
        <v>Slow</v>
      </c>
      <c r="AI53" s="1" t="str">
        <f t="shared" si="3"/>
        <v>Medium</v>
      </c>
      <c r="AJ53" s="6" t="str">
        <f t="shared" si="4"/>
        <v>Weekday</v>
      </c>
    </row>
    <row r="54" spans="1:36" x14ac:dyDescent="0.45">
      <c r="A54" s="5" t="s">
        <v>276</v>
      </c>
      <c r="B54" s="2">
        <v>45341</v>
      </c>
      <c r="C54" s="2">
        <v>45339</v>
      </c>
      <c r="D54" s="2">
        <v>45339</v>
      </c>
      <c r="E54" s="1" t="s">
        <v>2532</v>
      </c>
      <c r="F54" s="1" t="s">
        <v>2607</v>
      </c>
      <c r="G54" s="1" t="s">
        <v>41</v>
      </c>
      <c r="H54" s="1" t="s">
        <v>71</v>
      </c>
      <c r="I54" s="1" t="s">
        <v>117</v>
      </c>
      <c r="J54" s="1">
        <v>1</v>
      </c>
      <c r="K54" s="1">
        <v>100</v>
      </c>
      <c r="L54" s="1">
        <v>100</v>
      </c>
      <c r="M54" s="1" t="s">
        <v>63</v>
      </c>
      <c r="N54" s="1" t="s">
        <v>93</v>
      </c>
      <c r="O54" s="1" t="s">
        <v>44</v>
      </c>
      <c r="P54" s="1" t="s">
        <v>58</v>
      </c>
      <c r="Q54" s="1" t="s">
        <v>33</v>
      </c>
      <c r="R54" s="1" t="s">
        <v>34</v>
      </c>
      <c r="S54" s="1" t="s">
        <v>2620</v>
      </c>
      <c r="T54" s="1">
        <v>0</v>
      </c>
      <c r="U54" s="1" t="s">
        <v>2622</v>
      </c>
      <c r="V54" s="1" t="s">
        <v>2623</v>
      </c>
      <c r="W54" s="1" t="s">
        <v>2624</v>
      </c>
      <c r="X54" s="1" t="s">
        <v>2628</v>
      </c>
      <c r="Y54" s="1" t="s">
        <v>2623</v>
      </c>
      <c r="Z54" s="1" t="s">
        <v>2623</v>
      </c>
      <c r="AA54" s="1">
        <v>100</v>
      </c>
      <c r="AB54" s="1" t="s">
        <v>2626</v>
      </c>
      <c r="AC54" s="1" t="s">
        <v>2627</v>
      </c>
      <c r="AD54" s="1" t="str">
        <f>TEXT(Sales_data[[#This Row],[Order_Date]],"MMM")</f>
        <v>Feb</v>
      </c>
      <c r="AE54" s="1">
        <f t="shared" si="0"/>
        <v>2024</v>
      </c>
      <c r="AF54" s="1" t="str">
        <f>TEXT(Sales_data[[#This Row],[Order_Date]],"ddd")</f>
        <v>Mon</v>
      </c>
      <c r="AG54" s="1" t="str">
        <f t="shared" si="1"/>
        <v>On Time</v>
      </c>
      <c r="AH54" s="1" t="str">
        <f t="shared" si="2"/>
        <v>Fast</v>
      </c>
      <c r="AI54" s="1" t="str">
        <f t="shared" si="3"/>
        <v>Low</v>
      </c>
      <c r="AJ54" s="6" t="str">
        <f t="shared" si="4"/>
        <v>Weekday</v>
      </c>
    </row>
    <row r="55" spans="1:36" x14ac:dyDescent="0.45">
      <c r="A55" s="5" t="s">
        <v>278</v>
      </c>
      <c r="B55" s="2">
        <v>45561</v>
      </c>
      <c r="C55" s="2">
        <v>45563</v>
      </c>
      <c r="D55" s="2">
        <v>45569</v>
      </c>
      <c r="E55" s="1" t="s">
        <v>2563</v>
      </c>
      <c r="F55" s="1" t="s">
        <v>53</v>
      </c>
      <c r="G55" s="1" t="s">
        <v>54</v>
      </c>
      <c r="H55" s="1" t="s">
        <v>27</v>
      </c>
      <c r="I55" s="1" t="s">
        <v>28</v>
      </c>
      <c r="J55" s="1">
        <v>0</v>
      </c>
      <c r="K55" s="1">
        <v>2000</v>
      </c>
      <c r="L55" s="1">
        <v>0</v>
      </c>
      <c r="M55" s="1" t="s">
        <v>2619</v>
      </c>
      <c r="N55" s="1" t="s">
        <v>93</v>
      </c>
      <c r="O55" s="1" t="s">
        <v>44</v>
      </c>
      <c r="P55" s="1" t="s">
        <v>85</v>
      </c>
      <c r="Q55" s="1" t="s">
        <v>45</v>
      </c>
      <c r="R55" s="1" t="s">
        <v>46</v>
      </c>
      <c r="S55" s="1" t="s">
        <v>47</v>
      </c>
      <c r="T55" s="1">
        <v>6</v>
      </c>
      <c r="U55" s="1" t="s">
        <v>2622</v>
      </c>
      <c r="V55" s="1" t="s">
        <v>2630</v>
      </c>
      <c r="W55" s="1" t="s">
        <v>2624</v>
      </c>
      <c r="X55" s="1" t="s">
        <v>2625</v>
      </c>
      <c r="Y55" s="1" t="s">
        <v>2623</v>
      </c>
      <c r="Z55" s="1" t="s">
        <v>2623</v>
      </c>
      <c r="AA55" s="1">
        <v>0</v>
      </c>
      <c r="AB55" s="1" t="s">
        <v>2626</v>
      </c>
      <c r="AC55" s="1" t="s">
        <v>47</v>
      </c>
      <c r="AD55" s="1" t="str">
        <f>TEXT(Sales_data[[#This Row],[Order_Date]],"MMM")</f>
        <v>Sep</v>
      </c>
      <c r="AE55" s="1">
        <f t="shared" si="0"/>
        <v>2024</v>
      </c>
      <c r="AF55" s="1" t="str">
        <f>TEXT(Sales_data[[#This Row],[Order_Date]],"ddd")</f>
        <v>Thu</v>
      </c>
      <c r="AG55" s="1" t="str">
        <f t="shared" si="1"/>
        <v>Late</v>
      </c>
      <c r="AH55" s="1" t="str">
        <f t="shared" si="2"/>
        <v>Slow</v>
      </c>
      <c r="AI55" s="1" t="str">
        <f t="shared" si="3"/>
        <v>Low</v>
      </c>
      <c r="AJ55" s="6" t="str">
        <f t="shared" si="4"/>
        <v>Weekday</v>
      </c>
    </row>
    <row r="56" spans="1:36" x14ac:dyDescent="0.45">
      <c r="A56" s="5" t="s">
        <v>281</v>
      </c>
      <c r="B56" s="2">
        <v>45581</v>
      </c>
      <c r="C56" s="2">
        <v>45584</v>
      </c>
      <c r="D56" s="2">
        <v>45584</v>
      </c>
      <c r="E56" s="1" t="s">
        <v>2564</v>
      </c>
      <c r="F56" s="1" t="s">
        <v>2608</v>
      </c>
      <c r="G56" s="1" t="s">
        <v>41</v>
      </c>
      <c r="H56" s="1" t="s">
        <v>27</v>
      </c>
      <c r="I56" s="1" t="s">
        <v>84</v>
      </c>
      <c r="J56" s="1">
        <v>2</v>
      </c>
      <c r="K56" s="1">
        <v>2000</v>
      </c>
      <c r="L56" s="1">
        <v>4000</v>
      </c>
      <c r="M56" s="1" t="s">
        <v>2619</v>
      </c>
      <c r="N56" s="1" t="s">
        <v>30</v>
      </c>
      <c r="O56" s="1" t="s">
        <v>31</v>
      </c>
      <c r="P56" s="1" t="s">
        <v>58</v>
      </c>
      <c r="Q56" s="1" t="s">
        <v>45</v>
      </c>
      <c r="R56" s="1" t="s">
        <v>2620</v>
      </c>
      <c r="S56" s="1" t="s">
        <v>2620</v>
      </c>
      <c r="T56" s="1">
        <v>0</v>
      </c>
      <c r="U56" s="1" t="s">
        <v>2622</v>
      </c>
      <c r="V56" s="1" t="s">
        <v>2623</v>
      </c>
      <c r="W56" s="1" t="s">
        <v>2624</v>
      </c>
      <c r="X56" s="1" t="s">
        <v>2625</v>
      </c>
      <c r="Y56" s="1" t="s">
        <v>2623</v>
      </c>
      <c r="Z56" s="1" t="s">
        <v>2623</v>
      </c>
      <c r="AA56" s="1">
        <v>4000</v>
      </c>
      <c r="AB56" s="1" t="s">
        <v>2626</v>
      </c>
      <c r="AC56" s="1" t="s">
        <v>2627</v>
      </c>
      <c r="AD56" s="1" t="str">
        <f>TEXT(Sales_data[[#This Row],[Order_Date]],"MMM")</f>
        <v>Oct</v>
      </c>
      <c r="AE56" s="1">
        <f t="shared" si="0"/>
        <v>2024</v>
      </c>
      <c r="AF56" s="1" t="str">
        <f>TEXT(Sales_data[[#This Row],[Order_Date]],"ddd")</f>
        <v>Wed</v>
      </c>
      <c r="AG56" s="1" t="str">
        <f t="shared" si="1"/>
        <v>On Time</v>
      </c>
      <c r="AH56" s="1" t="str">
        <f t="shared" si="2"/>
        <v>Fast</v>
      </c>
      <c r="AI56" s="1" t="str">
        <f t="shared" si="3"/>
        <v>Medium</v>
      </c>
      <c r="AJ56" s="6" t="str">
        <f t="shared" si="4"/>
        <v>Weekday</v>
      </c>
    </row>
    <row r="57" spans="1:36" x14ac:dyDescent="0.45">
      <c r="A57" s="5" t="s">
        <v>2491</v>
      </c>
      <c r="B57" s="2">
        <v>45347</v>
      </c>
      <c r="C57" s="2">
        <v>45348</v>
      </c>
      <c r="D57" s="2">
        <v>45355</v>
      </c>
      <c r="E57" s="1" t="s">
        <v>2565</v>
      </c>
      <c r="F57" s="1" t="s">
        <v>2608</v>
      </c>
      <c r="G57" s="1" t="s">
        <v>41</v>
      </c>
      <c r="H57" s="1" t="s">
        <v>42</v>
      </c>
      <c r="I57" s="1" t="s">
        <v>122</v>
      </c>
      <c r="J57" s="1">
        <v>3</v>
      </c>
      <c r="K57" s="1">
        <v>0</v>
      </c>
      <c r="L57" s="1">
        <v>0</v>
      </c>
      <c r="M57" s="1" t="s">
        <v>63</v>
      </c>
      <c r="N57" s="1" t="s">
        <v>57</v>
      </c>
      <c r="O57" s="1" t="s">
        <v>44</v>
      </c>
      <c r="P57" s="1" t="s">
        <v>85</v>
      </c>
      <c r="Q57" s="1" t="s">
        <v>33</v>
      </c>
      <c r="R57" s="1" t="s">
        <v>46</v>
      </c>
      <c r="S57" s="1" t="s">
        <v>2621</v>
      </c>
      <c r="T57" s="1">
        <v>7</v>
      </c>
      <c r="U57" s="1" t="s">
        <v>2622</v>
      </c>
      <c r="V57" s="1" t="s">
        <v>2623</v>
      </c>
      <c r="W57" s="1" t="s">
        <v>2629</v>
      </c>
      <c r="X57" s="1" t="s">
        <v>2625</v>
      </c>
      <c r="Y57" s="1" t="s">
        <v>2630</v>
      </c>
      <c r="Z57" s="1" t="s">
        <v>2623</v>
      </c>
      <c r="AA57" s="1">
        <v>0</v>
      </c>
      <c r="AB57" s="1" t="s">
        <v>2626</v>
      </c>
      <c r="AC57" s="1" t="s">
        <v>2621</v>
      </c>
      <c r="AD57" s="1" t="str">
        <f>TEXT(Sales_data[[#This Row],[Order_Date]],"MMM")</f>
        <v>Feb</v>
      </c>
      <c r="AE57" s="1">
        <f t="shared" si="0"/>
        <v>2024</v>
      </c>
      <c r="AF57" s="1" t="str">
        <f>TEXT(Sales_data[[#This Row],[Order_Date]],"ddd")</f>
        <v>Sun</v>
      </c>
      <c r="AG57" s="1" t="str">
        <f t="shared" si="1"/>
        <v>Late</v>
      </c>
      <c r="AH57" s="1" t="str">
        <f t="shared" si="2"/>
        <v>Slow</v>
      </c>
      <c r="AI57" s="1" t="str">
        <f t="shared" si="3"/>
        <v>Low</v>
      </c>
      <c r="AJ57" s="6" t="str">
        <f t="shared" si="4"/>
        <v>Weekend</v>
      </c>
    </row>
    <row r="58" spans="1:36" x14ac:dyDescent="0.45">
      <c r="A58" s="5" t="s">
        <v>288</v>
      </c>
      <c r="B58" s="2">
        <v>45392</v>
      </c>
      <c r="C58" s="2">
        <v>45393</v>
      </c>
      <c r="D58" s="2">
        <v>45394</v>
      </c>
      <c r="E58" s="1" t="s">
        <v>2553</v>
      </c>
      <c r="F58" s="1" t="s">
        <v>147</v>
      </c>
      <c r="G58" s="1" t="s">
        <v>147</v>
      </c>
      <c r="H58" s="1" t="s">
        <v>128</v>
      </c>
      <c r="I58" s="1" t="s">
        <v>129</v>
      </c>
      <c r="J58" s="1">
        <v>-1</v>
      </c>
      <c r="K58" s="1">
        <v>100</v>
      </c>
      <c r="L58" s="1">
        <v>-100</v>
      </c>
      <c r="M58" s="1" t="s">
        <v>56</v>
      </c>
      <c r="N58" s="1" t="s">
        <v>93</v>
      </c>
      <c r="O58" s="1" t="s">
        <v>44</v>
      </c>
      <c r="P58" s="1" t="s">
        <v>32</v>
      </c>
      <c r="Q58" s="1" t="s">
        <v>45</v>
      </c>
      <c r="R58" s="1" t="s">
        <v>46</v>
      </c>
      <c r="S58" s="1" t="s">
        <v>2621</v>
      </c>
      <c r="T58" s="1">
        <v>1</v>
      </c>
      <c r="U58" s="1" t="s">
        <v>2622</v>
      </c>
      <c r="V58" s="1" t="s">
        <v>2630</v>
      </c>
      <c r="W58" s="1" t="s">
        <v>2624</v>
      </c>
      <c r="X58" s="1" t="s">
        <v>2625</v>
      </c>
      <c r="Y58" s="1" t="s">
        <v>2623</v>
      </c>
      <c r="Z58" s="1" t="s">
        <v>2623</v>
      </c>
      <c r="AA58" s="1">
        <v>-100</v>
      </c>
      <c r="AB58" s="1" t="s">
        <v>2626</v>
      </c>
      <c r="AC58" s="1" t="s">
        <v>2621</v>
      </c>
      <c r="AD58" s="1" t="str">
        <f>TEXT(Sales_data[[#This Row],[Order_Date]],"MMM")</f>
        <v>Apr</v>
      </c>
      <c r="AE58" s="1">
        <f t="shared" si="0"/>
        <v>2024</v>
      </c>
      <c r="AF58" s="1" t="str">
        <f>TEXT(Sales_data[[#This Row],[Order_Date]],"ddd")</f>
        <v>Wed</v>
      </c>
      <c r="AG58" s="1" t="str">
        <f t="shared" si="1"/>
        <v>On Time</v>
      </c>
      <c r="AH58" s="1" t="str">
        <f t="shared" si="2"/>
        <v>Fast</v>
      </c>
      <c r="AI58" s="1" t="str">
        <f t="shared" si="3"/>
        <v>Low</v>
      </c>
      <c r="AJ58" s="6" t="str">
        <f t="shared" si="4"/>
        <v>Weekday</v>
      </c>
    </row>
    <row r="59" spans="1:36" x14ac:dyDescent="0.45">
      <c r="A59" s="5" t="s">
        <v>292</v>
      </c>
      <c r="B59" s="2">
        <v>45582</v>
      </c>
      <c r="C59" s="2">
        <v>45580</v>
      </c>
      <c r="D59" s="2">
        <v>45584</v>
      </c>
      <c r="E59" s="1" t="s">
        <v>2546</v>
      </c>
      <c r="F59" s="1" t="s">
        <v>168</v>
      </c>
      <c r="G59" s="1" t="s">
        <v>41</v>
      </c>
      <c r="H59" s="1" t="s">
        <v>128</v>
      </c>
      <c r="I59" s="1" t="s">
        <v>129</v>
      </c>
      <c r="J59" s="1">
        <v>2</v>
      </c>
      <c r="K59" s="1">
        <v>100</v>
      </c>
      <c r="L59" s="1">
        <v>200</v>
      </c>
      <c r="M59" s="1" t="s">
        <v>63</v>
      </c>
      <c r="N59" s="1" t="s">
        <v>30</v>
      </c>
      <c r="O59" s="1" t="s">
        <v>31</v>
      </c>
      <c r="P59" s="1" t="s">
        <v>85</v>
      </c>
      <c r="Q59" s="1" t="s">
        <v>33</v>
      </c>
      <c r="R59" s="1" t="s">
        <v>46</v>
      </c>
      <c r="S59" s="1" t="s">
        <v>2621</v>
      </c>
      <c r="T59" s="1">
        <v>4</v>
      </c>
      <c r="U59" s="1" t="s">
        <v>2622</v>
      </c>
      <c r="V59" s="1" t="s">
        <v>2623</v>
      </c>
      <c r="W59" s="1" t="s">
        <v>2624</v>
      </c>
      <c r="X59" s="1" t="s">
        <v>2628</v>
      </c>
      <c r="Y59" s="1" t="s">
        <v>2623</v>
      </c>
      <c r="Z59" s="1" t="s">
        <v>2623</v>
      </c>
      <c r="AA59" s="1">
        <v>200</v>
      </c>
      <c r="AB59" s="1" t="s">
        <v>2626</v>
      </c>
      <c r="AC59" s="1" t="s">
        <v>2621</v>
      </c>
      <c r="AD59" s="1" t="str">
        <f>TEXT(Sales_data[[#This Row],[Order_Date]],"MMM")</f>
        <v>Oct</v>
      </c>
      <c r="AE59" s="1">
        <f t="shared" si="0"/>
        <v>2024</v>
      </c>
      <c r="AF59" s="1" t="str">
        <f>TEXT(Sales_data[[#This Row],[Order_Date]],"ddd")</f>
        <v>Thu</v>
      </c>
      <c r="AG59" s="1" t="str">
        <f t="shared" si="1"/>
        <v>On Time</v>
      </c>
      <c r="AH59" s="1" t="str">
        <f t="shared" si="2"/>
        <v>Medium</v>
      </c>
      <c r="AI59" s="1" t="str">
        <f t="shared" si="3"/>
        <v>Low</v>
      </c>
      <c r="AJ59" s="6" t="str">
        <f t="shared" si="4"/>
        <v>Weekday</v>
      </c>
    </row>
    <row r="60" spans="1:36" x14ac:dyDescent="0.45">
      <c r="A60" s="5" t="s">
        <v>295</v>
      </c>
      <c r="B60" s="2">
        <v>45575</v>
      </c>
      <c r="C60" s="2">
        <v>45575</v>
      </c>
      <c r="D60" s="2">
        <v>45576</v>
      </c>
      <c r="E60" s="1" t="s">
        <v>2566</v>
      </c>
      <c r="F60" s="1" t="s">
        <v>147</v>
      </c>
      <c r="G60" s="1" t="s">
        <v>147</v>
      </c>
      <c r="H60" s="1" t="s">
        <v>128</v>
      </c>
      <c r="I60" s="1" t="s">
        <v>129</v>
      </c>
      <c r="J60" s="1">
        <v>1</v>
      </c>
      <c r="K60" s="1">
        <v>0</v>
      </c>
      <c r="L60" s="1">
        <v>0</v>
      </c>
      <c r="M60" s="1" t="s">
        <v>56</v>
      </c>
      <c r="N60" s="1" t="s">
        <v>57</v>
      </c>
      <c r="O60" s="1" t="s">
        <v>44</v>
      </c>
      <c r="P60" s="1" t="s">
        <v>85</v>
      </c>
      <c r="Q60" s="1" t="s">
        <v>33</v>
      </c>
      <c r="R60" s="1" t="s">
        <v>2620</v>
      </c>
      <c r="S60" s="1" t="s">
        <v>2620</v>
      </c>
      <c r="T60" s="1">
        <v>1</v>
      </c>
      <c r="U60" s="1" t="s">
        <v>2622</v>
      </c>
      <c r="V60" s="1" t="s">
        <v>2623</v>
      </c>
      <c r="W60" s="1" t="s">
        <v>2629</v>
      </c>
      <c r="X60" s="1" t="s">
        <v>2625</v>
      </c>
      <c r="Y60" s="1" t="s">
        <v>2630</v>
      </c>
      <c r="Z60" s="1" t="s">
        <v>2623</v>
      </c>
      <c r="AA60" s="1">
        <v>0</v>
      </c>
      <c r="AB60" s="1" t="s">
        <v>2626</v>
      </c>
      <c r="AC60" s="1" t="s">
        <v>2627</v>
      </c>
      <c r="AD60" s="1" t="str">
        <f>TEXT(Sales_data[[#This Row],[Order_Date]],"MMM")</f>
        <v>Oct</v>
      </c>
      <c r="AE60" s="1">
        <f t="shared" si="0"/>
        <v>2024</v>
      </c>
      <c r="AF60" s="1" t="str">
        <f>TEXT(Sales_data[[#This Row],[Order_Date]],"ddd")</f>
        <v>Thu</v>
      </c>
      <c r="AG60" s="1" t="str">
        <f t="shared" si="1"/>
        <v>On Time</v>
      </c>
      <c r="AH60" s="1" t="str">
        <f t="shared" si="2"/>
        <v>Fast</v>
      </c>
      <c r="AI60" s="1" t="str">
        <f t="shared" si="3"/>
        <v>Low</v>
      </c>
      <c r="AJ60" s="6" t="str">
        <f t="shared" si="4"/>
        <v>Weekday</v>
      </c>
    </row>
    <row r="61" spans="1:36" x14ac:dyDescent="0.45">
      <c r="A61" s="5" t="s">
        <v>299</v>
      </c>
      <c r="B61" s="2">
        <v>45597</v>
      </c>
      <c r="C61" s="2">
        <v>45596</v>
      </c>
      <c r="D61" s="2">
        <v>45601</v>
      </c>
      <c r="E61" s="1" t="s">
        <v>2562</v>
      </c>
      <c r="F61" s="1" t="s">
        <v>53</v>
      </c>
      <c r="G61" s="1" t="s">
        <v>54</v>
      </c>
      <c r="H61" s="1" t="s">
        <v>71</v>
      </c>
      <c r="I61" s="1" t="s">
        <v>72</v>
      </c>
      <c r="J61" s="1">
        <v>2</v>
      </c>
      <c r="K61" s="1">
        <v>2000</v>
      </c>
      <c r="L61" s="1">
        <v>4000</v>
      </c>
      <c r="M61" s="1" t="s">
        <v>63</v>
      </c>
      <c r="N61" s="1" t="s">
        <v>57</v>
      </c>
      <c r="O61" s="1" t="s">
        <v>31</v>
      </c>
      <c r="P61" s="1" t="s">
        <v>58</v>
      </c>
      <c r="Q61" s="1" t="s">
        <v>45</v>
      </c>
      <c r="R61" s="1" t="s">
        <v>2620</v>
      </c>
      <c r="S61" s="1" t="s">
        <v>2620</v>
      </c>
      <c r="T61" s="1">
        <v>5</v>
      </c>
      <c r="U61" s="1" t="s">
        <v>2622</v>
      </c>
      <c r="V61" s="1" t="s">
        <v>2623</v>
      </c>
      <c r="W61" s="1" t="s">
        <v>2624</v>
      </c>
      <c r="X61" s="1" t="s">
        <v>2628</v>
      </c>
      <c r="Y61" s="1" t="s">
        <v>2623</v>
      </c>
      <c r="Z61" s="1" t="s">
        <v>2623</v>
      </c>
      <c r="AA61" s="1">
        <v>4000</v>
      </c>
      <c r="AB61" s="1" t="s">
        <v>2626</v>
      </c>
      <c r="AC61" s="1" t="s">
        <v>2627</v>
      </c>
      <c r="AD61" s="1" t="str">
        <f>TEXT(Sales_data[[#This Row],[Order_Date]],"MMM")</f>
        <v>Nov</v>
      </c>
      <c r="AE61" s="1">
        <f t="shared" si="0"/>
        <v>2024</v>
      </c>
      <c r="AF61" s="1" t="str">
        <f>TEXT(Sales_data[[#This Row],[Order_Date]],"ddd")</f>
        <v>Fri</v>
      </c>
      <c r="AG61" s="1" t="str">
        <f t="shared" si="1"/>
        <v>On Time</v>
      </c>
      <c r="AH61" s="1" t="str">
        <f t="shared" si="2"/>
        <v>Medium</v>
      </c>
      <c r="AI61" s="1" t="str">
        <f t="shared" si="3"/>
        <v>Medium</v>
      </c>
      <c r="AJ61" s="6" t="str">
        <f t="shared" si="4"/>
        <v>Weekday</v>
      </c>
    </row>
    <row r="62" spans="1:36" x14ac:dyDescent="0.45">
      <c r="A62" s="5" t="s">
        <v>302</v>
      </c>
      <c r="B62" s="2">
        <v>45368</v>
      </c>
      <c r="C62" s="2">
        <v>45370</v>
      </c>
      <c r="D62" s="2">
        <v>45376</v>
      </c>
      <c r="E62" s="1" t="s">
        <v>2567</v>
      </c>
      <c r="F62" s="1" t="s">
        <v>69</v>
      </c>
      <c r="G62" s="1" t="s">
        <v>70</v>
      </c>
      <c r="H62" s="1" t="s">
        <v>128</v>
      </c>
      <c r="I62" s="1" t="s">
        <v>169</v>
      </c>
      <c r="J62" s="1">
        <v>3</v>
      </c>
      <c r="K62" s="1">
        <v>100</v>
      </c>
      <c r="L62" s="1">
        <v>300</v>
      </c>
      <c r="M62" s="1" t="s">
        <v>56</v>
      </c>
      <c r="N62" s="1" t="s">
        <v>30</v>
      </c>
      <c r="O62" s="1" t="s">
        <v>44</v>
      </c>
      <c r="P62" s="1" t="s">
        <v>58</v>
      </c>
      <c r="Q62" s="1" t="s">
        <v>45</v>
      </c>
      <c r="R62" s="1" t="s">
        <v>46</v>
      </c>
      <c r="S62" s="1" t="s">
        <v>2621</v>
      </c>
      <c r="T62" s="1">
        <v>6</v>
      </c>
      <c r="U62" s="1" t="s">
        <v>2622</v>
      </c>
      <c r="V62" s="1" t="s">
        <v>2623</v>
      </c>
      <c r="W62" s="1" t="s">
        <v>2624</v>
      </c>
      <c r="X62" s="1" t="s">
        <v>2625</v>
      </c>
      <c r="Y62" s="1" t="s">
        <v>2623</v>
      </c>
      <c r="Z62" s="1" t="s">
        <v>2623</v>
      </c>
      <c r="AA62" s="1">
        <v>300</v>
      </c>
      <c r="AB62" s="1" t="s">
        <v>2626</v>
      </c>
      <c r="AC62" s="1" t="s">
        <v>2621</v>
      </c>
      <c r="AD62" s="1" t="str">
        <f>TEXT(Sales_data[[#This Row],[Order_Date]],"MMM")</f>
        <v>Mar</v>
      </c>
      <c r="AE62" s="1">
        <f t="shared" si="0"/>
        <v>2024</v>
      </c>
      <c r="AF62" s="1" t="str">
        <f>TEXT(Sales_data[[#This Row],[Order_Date]],"ddd")</f>
        <v>Sun</v>
      </c>
      <c r="AG62" s="1" t="str">
        <f t="shared" si="1"/>
        <v>Late</v>
      </c>
      <c r="AH62" s="1" t="str">
        <f t="shared" si="2"/>
        <v>Slow</v>
      </c>
      <c r="AI62" s="1" t="str">
        <f t="shared" si="3"/>
        <v>Low</v>
      </c>
      <c r="AJ62" s="6" t="str">
        <f t="shared" si="4"/>
        <v>Weekend</v>
      </c>
    </row>
    <row r="63" spans="1:36" x14ac:dyDescent="0.45">
      <c r="A63" s="5" t="s">
        <v>306</v>
      </c>
      <c r="B63" s="2">
        <v>45614</v>
      </c>
      <c r="C63" s="2">
        <v>45613</v>
      </c>
      <c r="D63" s="2">
        <v>45615</v>
      </c>
      <c r="E63" s="1" t="s">
        <v>2568</v>
      </c>
      <c r="F63" s="1" t="s">
        <v>147</v>
      </c>
      <c r="G63" s="1" t="s">
        <v>147</v>
      </c>
      <c r="H63" s="1" t="s">
        <v>128</v>
      </c>
      <c r="I63" s="1" t="s">
        <v>231</v>
      </c>
      <c r="J63" s="1">
        <v>2</v>
      </c>
      <c r="K63" s="1">
        <v>0</v>
      </c>
      <c r="L63" s="1">
        <v>0</v>
      </c>
      <c r="M63" s="1" t="s">
        <v>56</v>
      </c>
      <c r="N63" s="1" t="s">
        <v>57</v>
      </c>
      <c r="O63" s="1" t="s">
        <v>79</v>
      </c>
      <c r="P63" s="1" t="s">
        <v>32</v>
      </c>
      <c r="Q63" s="1" t="s">
        <v>33</v>
      </c>
      <c r="R63" s="1" t="s">
        <v>34</v>
      </c>
      <c r="S63" s="1" t="s">
        <v>2620</v>
      </c>
      <c r="T63" s="1">
        <v>2</v>
      </c>
      <c r="U63" s="1" t="s">
        <v>2622</v>
      </c>
      <c r="V63" s="1" t="s">
        <v>2623</v>
      </c>
      <c r="W63" s="1" t="s">
        <v>2629</v>
      </c>
      <c r="X63" s="1" t="s">
        <v>2628</v>
      </c>
      <c r="Y63" s="1" t="s">
        <v>2630</v>
      </c>
      <c r="Z63" s="1" t="s">
        <v>2623</v>
      </c>
      <c r="AA63" s="1">
        <v>0</v>
      </c>
      <c r="AB63" s="1" t="s">
        <v>2626</v>
      </c>
      <c r="AC63" s="1" t="s">
        <v>2627</v>
      </c>
      <c r="AD63" s="1" t="str">
        <f>TEXT(Sales_data[[#This Row],[Order_Date]],"MMM")</f>
        <v>Nov</v>
      </c>
      <c r="AE63" s="1">
        <f t="shared" si="0"/>
        <v>2024</v>
      </c>
      <c r="AF63" s="1" t="str">
        <f>TEXT(Sales_data[[#This Row],[Order_Date]],"ddd")</f>
        <v>Mon</v>
      </c>
      <c r="AG63" s="1" t="str">
        <f t="shared" si="1"/>
        <v>On Time</v>
      </c>
      <c r="AH63" s="1" t="str">
        <f t="shared" si="2"/>
        <v>Fast</v>
      </c>
      <c r="AI63" s="1" t="str">
        <f t="shared" si="3"/>
        <v>Low</v>
      </c>
      <c r="AJ63" s="6" t="str">
        <f t="shared" si="4"/>
        <v>Weekday</v>
      </c>
    </row>
    <row r="64" spans="1:36" x14ac:dyDescent="0.45">
      <c r="A64" s="5" t="s">
        <v>308</v>
      </c>
      <c r="B64" s="2">
        <v>45419</v>
      </c>
      <c r="C64" s="2">
        <v>45421</v>
      </c>
      <c r="D64" s="2">
        <v>45428</v>
      </c>
      <c r="E64" s="1" t="s">
        <v>2548</v>
      </c>
      <c r="F64" s="1" t="s">
        <v>147</v>
      </c>
      <c r="G64" s="1" t="s">
        <v>147</v>
      </c>
      <c r="H64" s="1" t="s">
        <v>71</v>
      </c>
      <c r="I64" s="1" t="s">
        <v>117</v>
      </c>
      <c r="J64" s="1">
        <v>0</v>
      </c>
      <c r="K64" s="1">
        <v>1000</v>
      </c>
      <c r="L64" s="1">
        <v>0</v>
      </c>
      <c r="M64" s="1" t="s">
        <v>29</v>
      </c>
      <c r="N64" s="1" t="s">
        <v>30</v>
      </c>
      <c r="O64" s="1" t="s">
        <v>79</v>
      </c>
      <c r="P64" s="1" t="s">
        <v>58</v>
      </c>
      <c r="Q64" s="1" t="s">
        <v>45</v>
      </c>
      <c r="R64" s="1" t="s">
        <v>34</v>
      </c>
      <c r="S64" s="1" t="s">
        <v>2620</v>
      </c>
      <c r="T64" s="1">
        <v>7</v>
      </c>
      <c r="U64" s="1" t="s">
        <v>2622</v>
      </c>
      <c r="V64" s="1" t="s">
        <v>2630</v>
      </c>
      <c r="W64" s="1" t="s">
        <v>2624</v>
      </c>
      <c r="X64" s="1" t="s">
        <v>2625</v>
      </c>
      <c r="Y64" s="1" t="s">
        <v>2623</v>
      </c>
      <c r="Z64" s="1" t="s">
        <v>2623</v>
      </c>
      <c r="AA64" s="1">
        <v>0</v>
      </c>
      <c r="AB64" s="1" t="s">
        <v>2626</v>
      </c>
      <c r="AC64" s="1" t="s">
        <v>2627</v>
      </c>
      <c r="AD64" s="1" t="str">
        <f>TEXT(Sales_data[[#This Row],[Order_Date]],"MMM")</f>
        <v>May</v>
      </c>
      <c r="AE64" s="1">
        <f t="shared" si="0"/>
        <v>2024</v>
      </c>
      <c r="AF64" s="1" t="str">
        <f>TEXT(Sales_data[[#This Row],[Order_Date]],"ddd")</f>
        <v>Tue</v>
      </c>
      <c r="AG64" s="1" t="str">
        <f t="shared" si="1"/>
        <v>Late</v>
      </c>
      <c r="AH64" s="1" t="str">
        <f t="shared" si="2"/>
        <v>Slow</v>
      </c>
      <c r="AI64" s="1" t="str">
        <f t="shared" si="3"/>
        <v>Low</v>
      </c>
      <c r="AJ64" s="6" t="str">
        <f t="shared" si="4"/>
        <v>Weekday</v>
      </c>
    </row>
    <row r="65" spans="1:36" x14ac:dyDescent="0.45">
      <c r="A65" s="5" t="s">
        <v>2492</v>
      </c>
      <c r="B65" s="2">
        <v>45401</v>
      </c>
      <c r="C65" s="2">
        <v>45403</v>
      </c>
      <c r="D65" s="2">
        <v>45409</v>
      </c>
      <c r="E65" s="1" t="s">
        <v>2538</v>
      </c>
      <c r="F65" s="1" t="s">
        <v>147</v>
      </c>
      <c r="G65" s="1" t="s">
        <v>147</v>
      </c>
      <c r="H65" s="1" t="s">
        <v>71</v>
      </c>
      <c r="I65" s="1" t="s">
        <v>72</v>
      </c>
      <c r="J65" s="1">
        <v>3</v>
      </c>
      <c r="K65" s="1">
        <v>2000</v>
      </c>
      <c r="L65" s="1">
        <v>6000</v>
      </c>
      <c r="M65" s="1" t="s">
        <v>2619</v>
      </c>
      <c r="N65" s="1" t="s">
        <v>30</v>
      </c>
      <c r="O65" s="1" t="s">
        <v>64</v>
      </c>
      <c r="P65" s="1" t="s">
        <v>32</v>
      </c>
      <c r="Q65" s="1" t="s">
        <v>33</v>
      </c>
      <c r="R65" s="1" t="s">
        <v>34</v>
      </c>
      <c r="S65" s="1" t="s">
        <v>2620</v>
      </c>
      <c r="T65" s="1">
        <v>6</v>
      </c>
      <c r="U65" s="1" t="s">
        <v>2622</v>
      </c>
      <c r="V65" s="1" t="s">
        <v>2623</v>
      </c>
      <c r="W65" s="1" t="s">
        <v>2624</v>
      </c>
      <c r="X65" s="1" t="s">
        <v>2625</v>
      </c>
      <c r="Y65" s="1" t="s">
        <v>2623</v>
      </c>
      <c r="Z65" s="1" t="s">
        <v>2623</v>
      </c>
      <c r="AA65" s="1">
        <v>6000</v>
      </c>
      <c r="AB65" s="1" t="s">
        <v>2626</v>
      </c>
      <c r="AC65" s="1" t="s">
        <v>2627</v>
      </c>
      <c r="AD65" s="1" t="str">
        <f>TEXT(Sales_data[[#This Row],[Order_Date]],"MMM")</f>
        <v>Apr</v>
      </c>
      <c r="AE65" s="1">
        <f t="shared" si="0"/>
        <v>2024</v>
      </c>
      <c r="AF65" s="1" t="str">
        <f>TEXT(Sales_data[[#This Row],[Order_Date]],"ddd")</f>
        <v>Fri</v>
      </c>
      <c r="AG65" s="1" t="str">
        <f t="shared" si="1"/>
        <v>Late</v>
      </c>
      <c r="AH65" s="1" t="str">
        <f t="shared" si="2"/>
        <v>Slow</v>
      </c>
      <c r="AI65" s="1" t="str">
        <f t="shared" si="3"/>
        <v>High</v>
      </c>
      <c r="AJ65" s="6" t="str">
        <f t="shared" si="4"/>
        <v>Weekday</v>
      </c>
    </row>
    <row r="66" spans="1:36" x14ac:dyDescent="0.45">
      <c r="A66" s="5" t="s">
        <v>315</v>
      </c>
      <c r="B66" s="2">
        <v>45522</v>
      </c>
      <c r="C66" s="2">
        <v>45522</v>
      </c>
      <c r="D66" s="2">
        <v>45527</v>
      </c>
      <c r="E66" s="1" t="s">
        <v>2557</v>
      </c>
      <c r="F66" s="1" t="s">
        <v>168</v>
      </c>
      <c r="G66" s="1" t="s">
        <v>41</v>
      </c>
      <c r="H66" s="1" t="s">
        <v>71</v>
      </c>
      <c r="I66" s="1" t="s">
        <v>72</v>
      </c>
      <c r="J66" s="1">
        <v>-1</v>
      </c>
      <c r="K66" s="1">
        <v>1000</v>
      </c>
      <c r="L66" s="1">
        <v>-1000</v>
      </c>
      <c r="M66" s="1" t="s">
        <v>2619</v>
      </c>
      <c r="N66" s="1" t="s">
        <v>57</v>
      </c>
      <c r="O66" s="1" t="s">
        <v>79</v>
      </c>
      <c r="P66" s="1" t="s">
        <v>58</v>
      </c>
      <c r="Q66" s="1" t="s">
        <v>33</v>
      </c>
      <c r="R66" s="1" t="s">
        <v>2620</v>
      </c>
      <c r="S66" s="1" t="s">
        <v>2620</v>
      </c>
      <c r="T66" s="1">
        <v>5</v>
      </c>
      <c r="U66" s="1" t="s">
        <v>2622</v>
      </c>
      <c r="V66" s="1" t="s">
        <v>2630</v>
      </c>
      <c r="W66" s="1" t="s">
        <v>2624</v>
      </c>
      <c r="X66" s="1" t="s">
        <v>2625</v>
      </c>
      <c r="Y66" s="1" t="s">
        <v>2623</v>
      </c>
      <c r="Z66" s="1" t="s">
        <v>2623</v>
      </c>
      <c r="AA66" s="1">
        <v>-1000</v>
      </c>
      <c r="AB66" s="1" t="s">
        <v>2626</v>
      </c>
      <c r="AC66" s="1" t="s">
        <v>2632</v>
      </c>
      <c r="AD66" s="1" t="str">
        <f>TEXT(Sales_data[[#This Row],[Order_Date]],"MMM")</f>
        <v>Aug</v>
      </c>
      <c r="AE66" s="1">
        <f t="shared" si="0"/>
        <v>2024</v>
      </c>
      <c r="AF66" s="1" t="str">
        <f>TEXT(Sales_data[[#This Row],[Order_Date]],"ddd")</f>
        <v>Sun</v>
      </c>
      <c r="AG66" s="1" t="str">
        <f t="shared" si="1"/>
        <v>On Time</v>
      </c>
      <c r="AH66" s="1" t="str">
        <f t="shared" si="2"/>
        <v>Medium</v>
      </c>
      <c r="AI66" s="1" t="str">
        <f t="shared" si="3"/>
        <v>Low</v>
      </c>
      <c r="AJ66" s="6" t="str">
        <f t="shared" si="4"/>
        <v>Weekend</v>
      </c>
    </row>
    <row r="67" spans="1:36" x14ac:dyDescent="0.45">
      <c r="A67" s="5" t="s">
        <v>318</v>
      </c>
      <c r="B67" s="2">
        <v>45369</v>
      </c>
      <c r="C67" s="2">
        <v>45370</v>
      </c>
      <c r="D67" s="2">
        <v>45375</v>
      </c>
      <c r="E67" s="1" t="s">
        <v>2569</v>
      </c>
      <c r="F67" s="1" t="s">
        <v>168</v>
      </c>
      <c r="G67" s="1" t="s">
        <v>41</v>
      </c>
      <c r="H67" s="1" t="s">
        <v>71</v>
      </c>
      <c r="I67" s="1" t="s">
        <v>117</v>
      </c>
      <c r="J67" s="1">
        <v>3</v>
      </c>
      <c r="K67" s="1">
        <v>0</v>
      </c>
      <c r="L67" s="1">
        <v>0</v>
      </c>
      <c r="M67" s="1" t="s">
        <v>2619</v>
      </c>
      <c r="N67" s="1" t="s">
        <v>57</v>
      </c>
      <c r="O67" s="1" t="s">
        <v>31</v>
      </c>
      <c r="P67" s="1" t="s">
        <v>58</v>
      </c>
      <c r="Q67" s="1" t="s">
        <v>45</v>
      </c>
      <c r="R67" s="1" t="s">
        <v>46</v>
      </c>
      <c r="S67" s="1" t="s">
        <v>47</v>
      </c>
      <c r="T67" s="1">
        <v>5</v>
      </c>
      <c r="U67" s="1" t="s">
        <v>2622</v>
      </c>
      <c r="V67" s="1" t="s">
        <v>2623</v>
      </c>
      <c r="W67" s="1" t="s">
        <v>2629</v>
      </c>
      <c r="X67" s="1" t="s">
        <v>2625</v>
      </c>
      <c r="Y67" s="1" t="s">
        <v>2630</v>
      </c>
      <c r="Z67" s="1" t="s">
        <v>2623</v>
      </c>
      <c r="AA67" s="1">
        <v>0</v>
      </c>
      <c r="AB67" s="1" t="s">
        <v>2626</v>
      </c>
      <c r="AC67" s="1" t="s">
        <v>47</v>
      </c>
      <c r="AD67" s="1" t="str">
        <f>TEXT(Sales_data[[#This Row],[Order_Date]],"MMM")</f>
        <v>Mar</v>
      </c>
      <c r="AE67" s="1">
        <f t="shared" ref="AE67:AE130" si="5">YEAR(C67)</f>
        <v>2024</v>
      </c>
      <c r="AF67" s="1" t="str">
        <f>TEXT(Sales_data[[#This Row],[Order_Date]],"ddd")</f>
        <v>Mon</v>
      </c>
      <c r="AG67" s="1" t="str">
        <f t="shared" ref="AG67:AG130" si="6">IF(T67&lt;=5,"On Time","Late")</f>
        <v>On Time</v>
      </c>
      <c r="AH67" s="1" t="str">
        <f t="shared" ref="AH67:AH130" si="7">IF(T67&lt;=2,"Fast",IF(T67&lt;=5,"Medium","Slow"))</f>
        <v>Medium</v>
      </c>
      <c r="AI67" s="1" t="str">
        <f t="shared" ref="AI67:AI130" si="8">IF(AA67&gt;=5000,"High",IF(AA67&gt;=2000,"Medium","Low"))</f>
        <v>Low</v>
      </c>
      <c r="AJ67" s="6" t="str">
        <f t="shared" ref="AJ67:AJ130" si="9">IF(AF67="Sat","Weekend",IF(AF67="Sun","Weekend","Weekday"))</f>
        <v>Weekday</v>
      </c>
    </row>
    <row r="68" spans="1:36" x14ac:dyDescent="0.45">
      <c r="A68" s="5" t="s">
        <v>321</v>
      </c>
      <c r="B68" s="2">
        <v>45477</v>
      </c>
      <c r="C68" s="2">
        <v>45477</v>
      </c>
      <c r="D68" s="2">
        <v>45482</v>
      </c>
      <c r="E68" s="1" t="s">
        <v>2569</v>
      </c>
      <c r="F68" s="1" t="s">
        <v>69</v>
      </c>
      <c r="G68" s="1" t="s">
        <v>70</v>
      </c>
      <c r="H68" s="1" t="s">
        <v>128</v>
      </c>
      <c r="I68" s="1" t="s">
        <v>169</v>
      </c>
      <c r="J68" s="1">
        <v>1</v>
      </c>
      <c r="K68" s="1">
        <v>0</v>
      </c>
      <c r="L68" s="1">
        <v>0</v>
      </c>
      <c r="M68" s="1" t="s">
        <v>2619</v>
      </c>
      <c r="N68" s="1" t="s">
        <v>30</v>
      </c>
      <c r="O68" s="1" t="s">
        <v>31</v>
      </c>
      <c r="P68" s="1" t="s">
        <v>85</v>
      </c>
      <c r="Q68" s="1" t="s">
        <v>45</v>
      </c>
      <c r="R68" s="1" t="s">
        <v>2620</v>
      </c>
      <c r="S68" s="1" t="s">
        <v>2620</v>
      </c>
      <c r="T68" s="1">
        <v>5</v>
      </c>
      <c r="U68" s="1" t="s">
        <v>2622</v>
      </c>
      <c r="V68" s="1" t="s">
        <v>2623</v>
      </c>
      <c r="W68" s="1" t="s">
        <v>2629</v>
      </c>
      <c r="X68" s="1" t="s">
        <v>2625</v>
      </c>
      <c r="Y68" s="1" t="s">
        <v>2630</v>
      </c>
      <c r="Z68" s="1" t="s">
        <v>2623</v>
      </c>
      <c r="AA68" s="1">
        <v>0</v>
      </c>
      <c r="AB68" s="1" t="s">
        <v>2626</v>
      </c>
      <c r="AC68" s="1" t="s">
        <v>2627</v>
      </c>
      <c r="AD68" s="1" t="str">
        <f>TEXT(Sales_data[[#This Row],[Order_Date]],"MMM")</f>
        <v>Jul</v>
      </c>
      <c r="AE68" s="1">
        <f t="shared" si="5"/>
        <v>2024</v>
      </c>
      <c r="AF68" s="1" t="str">
        <f>TEXT(Sales_data[[#This Row],[Order_Date]],"ddd")</f>
        <v>Thu</v>
      </c>
      <c r="AG68" s="1" t="str">
        <f t="shared" si="6"/>
        <v>On Time</v>
      </c>
      <c r="AH68" s="1" t="str">
        <f t="shared" si="7"/>
        <v>Medium</v>
      </c>
      <c r="AI68" s="1" t="str">
        <f t="shared" si="8"/>
        <v>Low</v>
      </c>
      <c r="AJ68" s="6" t="str">
        <f t="shared" si="9"/>
        <v>Weekday</v>
      </c>
    </row>
    <row r="69" spans="1:36" x14ac:dyDescent="0.45">
      <c r="A69" s="5" t="s">
        <v>324</v>
      </c>
      <c r="B69" s="2">
        <v>45530</v>
      </c>
      <c r="C69" s="2">
        <v>45531</v>
      </c>
      <c r="D69" s="2">
        <v>45537</v>
      </c>
      <c r="E69" s="1" t="s">
        <v>2562</v>
      </c>
      <c r="F69" s="1" t="s">
        <v>168</v>
      </c>
      <c r="G69" s="1" t="s">
        <v>41</v>
      </c>
      <c r="H69" s="1" t="s">
        <v>128</v>
      </c>
      <c r="I69" s="1" t="s">
        <v>129</v>
      </c>
      <c r="J69" s="1">
        <v>1</v>
      </c>
      <c r="K69" s="1">
        <v>100</v>
      </c>
      <c r="L69" s="1">
        <v>100</v>
      </c>
      <c r="M69" s="1" t="s">
        <v>63</v>
      </c>
      <c r="N69" s="1" t="s">
        <v>30</v>
      </c>
      <c r="O69" s="1" t="s">
        <v>79</v>
      </c>
      <c r="P69" s="1" t="s">
        <v>58</v>
      </c>
      <c r="Q69" s="1" t="s">
        <v>33</v>
      </c>
      <c r="R69" s="1" t="s">
        <v>34</v>
      </c>
      <c r="S69" s="1" t="s">
        <v>2620</v>
      </c>
      <c r="T69" s="1">
        <v>6</v>
      </c>
      <c r="U69" s="1" t="s">
        <v>2622</v>
      </c>
      <c r="V69" s="1" t="s">
        <v>2623</v>
      </c>
      <c r="W69" s="1" t="s">
        <v>2624</v>
      </c>
      <c r="X69" s="1" t="s">
        <v>2625</v>
      </c>
      <c r="Y69" s="1" t="s">
        <v>2623</v>
      </c>
      <c r="Z69" s="1" t="s">
        <v>2623</v>
      </c>
      <c r="AA69" s="1">
        <v>100</v>
      </c>
      <c r="AB69" s="1" t="s">
        <v>2626</v>
      </c>
      <c r="AC69" s="1" t="s">
        <v>2627</v>
      </c>
      <c r="AD69" s="1" t="str">
        <f>TEXT(Sales_data[[#This Row],[Order_Date]],"MMM")</f>
        <v>Aug</v>
      </c>
      <c r="AE69" s="1">
        <f t="shared" si="5"/>
        <v>2024</v>
      </c>
      <c r="AF69" s="1" t="str">
        <f>TEXT(Sales_data[[#This Row],[Order_Date]],"ddd")</f>
        <v>Mon</v>
      </c>
      <c r="AG69" s="1" t="str">
        <f t="shared" si="6"/>
        <v>Late</v>
      </c>
      <c r="AH69" s="1" t="str">
        <f t="shared" si="7"/>
        <v>Slow</v>
      </c>
      <c r="AI69" s="1" t="str">
        <f t="shared" si="8"/>
        <v>Low</v>
      </c>
      <c r="AJ69" s="6" t="str">
        <f t="shared" si="9"/>
        <v>Weekday</v>
      </c>
    </row>
    <row r="70" spans="1:36" x14ac:dyDescent="0.45">
      <c r="A70" s="5" t="s">
        <v>328</v>
      </c>
      <c r="B70" s="2">
        <v>45585</v>
      </c>
      <c r="C70" s="2">
        <v>45583</v>
      </c>
      <c r="D70" s="2">
        <v>45590</v>
      </c>
      <c r="E70" s="1" t="s">
        <v>2550</v>
      </c>
      <c r="F70" s="1" t="s">
        <v>2606</v>
      </c>
      <c r="G70" s="1" t="s">
        <v>26</v>
      </c>
      <c r="H70" s="1" t="s">
        <v>42</v>
      </c>
      <c r="I70" s="1" t="s">
        <v>78</v>
      </c>
      <c r="J70" s="1">
        <v>1</v>
      </c>
      <c r="K70" s="1">
        <v>100</v>
      </c>
      <c r="L70" s="1">
        <v>100</v>
      </c>
      <c r="M70" s="1" t="s">
        <v>63</v>
      </c>
      <c r="N70" s="1" t="s">
        <v>30</v>
      </c>
      <c r="O70" s="1" t="s">
        <v>44</v>
      </c>
      <c r="P70" s="1" t="s">
        <v>85</v>
      </c>
      <c r="Q70" s="1" t="s">
        <v>45</v>
      </c>
      <c r="R70" s="1" t="s">
        <v>46</v>
      </c>
      <c r="S70" s="1" t="s">
        <v>254</v>
      </c>
      <c r="T70" s="1">
        <v>7</v>
      </c>
      <c r="U70" s="1" t="s">
        <v>2622</v>
      </c>
      <c r="V70" s="1" t="s">
        <v>2623</v>
      </c>
      <c r="W70" s="1" t="s">
        <v>2624</v>
      </c>
      <c r="X70" s="1" t="s">
        <v>2628</v>
      </c>
      <c r="Y70" s="1" t="s">
        <v>2623</v>
      </c>
      <c r="Z70" s="1" t="s">
        <v>2623</v>
      </c>
      <c r="AA70" s="1">
        <v>100</v>
      </c>
      <c r="AB70" s="1" t="s">
        <v>2626</v>
      </c>
      <c r="AC70" s="1" t="s">
        <v>254</v>
      </c>
      <c r="AD70" s="1" t="str">
        <f>TEXT(Sales_data[[#This Row],[Order_Date]],"MMM")</f>
        <v>Oct</v>
      </c>
      <c r="AE70" s="1">
        <f t="shared" si="5"/>
        <v>2024</v>
      </c>
      <c r="AF70" s="1" t="str">
        <f>TEXT(Sales_data[[#This Row],[Order_Date]],"ddd")</f>
        <v>Sun</v>
      </c>
      <c r="AG70" s="1" t="str">
        <f t="shared" si="6"/>
        <v>Late</v>
      </c>
      <c r="AH70" s="1" t="str">
        <f t="shared" si="7"/>
        <v>Slow</v>
      </c>
      <c r="AI70" s="1" t="str">
        <f t="shared" si="8"/>
        <v>Low</v>
      </c>
      <c r="AJ70" s="6" t="str">
        <f t="shared" si="9"/>
        <v>Weekend</v>
      </c>
    </row>
    <row r="71" spans="1:36" x14ac:dyDescent="0.45">
      <c r="A71" s="5" t="s">
        <v>332</v>
      </c>
      <c r="B71" s="2">
        <v>45596</v>
      </c>
      <c r="C71" s="2">
        <v>45594</v>
      </c>
      <c r="D71" s="2">
        <v>45598</v>
      </c>
      <c r="E71" s="1" t="s">
        <v>2570</v>
      </c>
      <c r="F71" s="1" t="s">
        <v>2607</v>
      </c>
      <c r="G71" s="1" t="s">
        <v>41</v>
      </c>
      <c r="H71" s="1" t="s">
        <v>128</v>
      </c>
      <c r="I71" s="1" t="s">
        <v>169</v>
      </c>
      <c r="J71" s="1">
        <v>0</v>
      </c>
      <c r="K71" s="1">
        <v>0</v>
      </c>
      <c r="L71" s="1">
        <v>0</v>
      </c>
      <c r="M71" s="1" t="s">
        <v>56</v>
      </c>
      <c r="N71" s="1" t="s">
        <v>93</v>
      </c>
      <c r="O71" s="1" t="s">
        <v>44</v>
      </c>
      <c r="P71" s="1" t="s">
        <v>85</v>
      </c>
      <c r="Q71" s="1" t="s">
        <v>45</v>
      </c>
      <c r="R71" s="1" t="s">
        <v>46</v>
      </c>
      <c r="S71" s="1" t="s">
        <v>245</v>
      </c>
      <c r="T71" s="1">
        <v>4</v>
      </c>
      <c r="U71" s="1" t="s">
        <v>2622</v>
      </c>
      <c r="V71" s="1" t="s">
        <v>2630</v>
      </c>
      <c r="W71" s="1" t="s">
        <v>2629</v>
      </c>
      <c r="X71" s="1" t="s">
        <v>2628</v>
      </c>
      <c r="Y71" s="1" t="s">
        <v>2630</v>
      </c>
      <c r="Z71" s="1" t="s">
        <v>2623</v>
      </c>
      <c r="AA71" s="1">
        <v>0</v>
      </c>
      <c r="AB71" s="1" t="s">
        <v>2626</v>
      </c>
      <c r="AC71" s="1" t="s">
        <v>245</v>
      </c>
      <c r="AD71" s="1" t="str">
        <f>TEXT(Sales_data[[#This Row],[Order_Date]],"MMM")</f>
        <v>Oct</v>
      </c>
      <c r="AE71" s="1">
        <f t="shared" si="5"/>
        <v>2024</v>
      </c>
      <c r="AF71" s="1" t="str">
        <f>TEXT(Sales_data[[#This Row],[Order_Date]],"ddd")</f>
        <v>Thu</v>
      </c>
      <c r="AG71" s="1" t="str">
        <f t="shared" si="6"/>
        <v>On Time</v>
      </c>
      <c r="AH71" s="1" t="str">
        <f t="shared" si="7"/>
        <v>Medium</v>
      </c>
      <c r="AI71" s="1" t="str">
        <f t="shared" si="8"/>
        <v>Low</v>
      </c>
      <c r="AJ71" s="6" t="str">
        <f t="shared" si="9"/>
        <v>Weekday</v>
      </c>
    </row>
    <row r="72" spans="1:36" x14ac:dyDescent="0.45">
      <c r="A72" s="5" t="s">
        <v>335</v>
      </c>
      <c r="B72" s="2">
        <v>45634</v>
      </c>
      <c r="C72" s="2">
        <v>45635</v>
      </c>
      <c r="D72" s="2">
        <v>45639</v>
      </c>
      <c r="E72" s="1" t="s">
        <v>2550</v>
      </c>
      <c r="F72" s="1" t="s">
        <v>168</v>
      </c>
      <c r="G72" s="1" t="s">
        <v>41</v>
      </c>
      <c r="H72" s="1" t="s">
        <v>71</v>
      </c>
      <c r="I72" s="1" t="s">
        <v>92</v>
      </c>
      <c r="J72" s="1">
        <v>3</v>
      </c>
      <c r="K72" s="1">
        <v>100</v>
      </c>
      <c r="L72" s="1">
        <v>300</v>
      </c>
      <c r="M72" s="1" t="s">
        <v>56</v>
      </c>
      <c r="N72" s="1" t="s">
        <v>57</v>
      </c>
      <c r="O72" s="1" t="s">
        <v>79</v>
      </c>
      <c r="P72" s="1" t="s">
        <v>85</v>
      </c>
      <c r="Q72" s="1" t="s">
        <v>45</v>
      </c>
      <c r="R72" s="1" t="s">
        <v>46</v>
      </c>
      <c r="S72" s="1" t="s">
        <v>47</v>
      </c>
      <c r="T72" s="1">
        <v>4</v>
      </c>
      <c r="U72" s="1" t="s">
        <v>2622</v>
      </c>
      <c r="V72" s="1" t="s">
        <v>2623</v>
      </c>
      <c r="W72" s="1" t="s">
        <v>2624</v>
      </c>
      <c r="X72" s="1" t="s">
        <v>2625</v>
      </c>
      <c r="Y72" s="1" t="s">
        <v>2623</v>
      </c>
      <c r="Z72" s="1" t="s">
        <v>2623</v>
      </c>
      <c r="AA72" s="1">
        <v>300</v>
      </c>
      <c r="AB72" s="1" t="s">
        <v>2626</v>
      </c>
      <c r="AC72" s="1" t="s">
        <v>47</v>
      </c>
      <c r="AD72" s="1" t="str">
        <f>TEXT(Sales_data[[#This Row],[Order_Date]],"MMM")</f>
        <v>Dec</v>
      </c>
      <c r="AE72" s="1">
        <f t="shared" si="5"/>
        <v>2024</v>
      </c>
      <c r="AF72" s="1" t="str">
        <f>TEXT(Sales_data[[#This Row],[Order_Date]],"ddd")</f>
        <v>Sun</v>
      </c>
      <c r="AG72" s="1" t="str">
        <f t="shared" si="6"/>
        <v>On Time</v>
      </c>
      <c r="AH72" s="1" t="str">
        <f t="shared" si="7"/>
        <v>Medium</v>
      </c>
      <c r="AI72" s="1" t="str">
        <f t="shared" si="8"/>
        <v>Low</v>
      </c>
      <c r="AJ72" s="6" t="str">
        <f t="shared" si="9"/>
        <v>Weekend</v>
      </c>
    </row>
    <row r="73" spans="1:36" x14ac:dyDescent="0.45">
      <c r="A73" s="5" t="s">
        <v>2493</v>
      </c>
      <c r="B73" s="2">
        <v>45581</v>
      </c>
      <c r="C73" s="2">
        <v>45579</v>
      </c>
      <c r="D73" s="2">
        <v>45584</v>
      </c>
      <c r="E73" s="1" t="s">
        <v>2571</v>
      </c>
      <c r="F73" s="1" t="s">
        <v>69</v>
      </c>
      <c r="G73" s="1" t="s">
        <v>70</v>
      </c>
      <c r="H73" s="1" t="s">
        <v>27</v>
      </c>
      <c r="I73" s="1" t="s">
        <v>28</v>
      </c>
      <c r="J73" s="1">
        <v>0</v>
      </c>
      <c r="K73" s="1">
        <v>100</v>
      </c>
      <c r="L73" s="1">
        <v>0</v>
      </c>
      <c r="M73" s="1" t="s">
        <v>29</v>
      </c>
      <c r="N73" s="1" t="s">
        <v>57</v>
      </c>
      <c r="O73" s="1" t="s">
        <v>79</v>
      </c>
      <c r="P73" s="1" t="s">
        <v>85</v>
      </c>
      <c r="Q73" s="1" t="s">
        <v>45</v>
      </c>
      <c r="R73" s="1" t="s">
        <v>2620</v>
      </c>
      <c r="S73" s="1" t="s">
        <v>2620</v>
      </c>
      <c r="T73" s="1">
        <v>5</v>
      </c>
      <c r="U73" s="1" t="s">
        <v>2622</v>
      </c>
      <c r="V73" s="1" t="s">
        <v>2630</v>
      </c>
      <c r="W73" s="1" t="s">
        <v>2624</v>
      </c>
      <c r="X73" s="1" t="s">
        <v>2628</v>
      </c>
      <c r="Y73" s="1" t="s">
        <v>2623</v>
      </c>
      <c r="Z73" s="1" t="s">
        <v>2623</v>
      </c>
      <c r="AA73" s="1">
        <v>0</v>
      </c>
      <c r="AB73" s="1" t="s">
        <v>2626</v>
      </c>
      <c r="AC73" s="1" t="s">
        <v>2627</v>
      </c>
      <c r="AD73" s="1" t="str">
        <f>TEXT(Sales_data[[#This Row],[Order_Date]],"MMM")</f>
        <v>Oct</v>
      </c>
      <c r="AE73" s="1">
        <f t="shared" si="5"/>
        <v>2024</v>
      </c>
      <c r="AF73" s="1" t="str">
        <f>TEXT(Sales_data[[#This Row],[Order_Date]],"ddd")</f>
        <v>Wed</v>
      </c>
      <c r="AG73" s="1" t="str">
        <f t="shared" si="6"/>
        <v>On Time</v>
      </c>
      <c r="AH73" s="1" t="str">
        <f t="shared" si="7"/>
        <v>Medium</v>
      </c>
      <c r="AI73" s="1" t="str">
        <f t="shared" si="8"/>
        <v>Low</v>
      </c>
      <c r="AJ73" s="6" t="str">
        <f t="shared" si="9"/>
        <v>Weekday</v>
      </c>
    </row>
    <row r="74" spans="1:36" x14ac:dyDescent="0.45">
      <c r="A74" s="5" t="s">
        <v>340</v>
      </c>
      <c r="B74" s="2">
        <v>45388</v>
      </c>
      <c r="C74" s="2">
        <v>45390</v>
      </c>
      <c r="D74" s="2">
        <v>45389</v>
      </c>
      <c r="E74" s="1" t="s">
        <v>2561</v>
      </c>
      <c r="F74" s="1" t="s">
        <v>2609</v>
      </c>
      <c r="G74" s="1" t="s">
        <v>116</v>
      </c>
      <c r="H74" s="1" t="s">
        <v>27</v>
      </c>
      <c r="I74" s="1" t="s">
        <v>84</v>
      </c>
      <c r="J74" s="1">
        <v>2</v>
      </c>
      <c r="K74" s="1">
        <v>1000</v>
      </c>
      <c r="L74" s="1">
        <v>2000</v>
      </c>
      <c r="M74" s="1" t="s">
        <v>29</v>
      </c>
      <c r="N74" s="1" t="s">
        <v>57</v>
      </c>
      <c r="O74" s="1" t="s">
        <v>31</v>
      </c>
      <c r="P74" s="1" t="s">
        <v>32</v>
      </c>
      <c r="Q74" s="1" t="s">
        <v>45</v>
      </c>
      <c r="R74" s="1" t="s">
        <v>2620</v>
      </c>
      <c r="S74" s="1" t="s">
        <v>2620</v>
      </c>
      <c r="T74" s="1">
        <v>-1</v>
      </c>
      <c r="U74" s="1" t="s">
        <v>2622</v>
      </c>
      <c r="V74" s="1" t="s">
        <v>2623</v>
      </c>
      <c r="W74" s="1" t="s">
        <v>2624</v>
      </c>
      <c r="X74" s="1" t="s">
        <v>2631</v>
      </c>
      <c r="Y74" s="1" t="s">
        <v>2623</v>
      </c>
      <c r="Z74" s="1" t="s">
        <v>2623</v>
      </c>
      <c r="AA74" s="1">
        <v>2000</v>
      </c>
      <c r="AB74" s="1" t="s">
        <v>2626</v>
      </c>
      <c r="AC74" s="1" t="s">
        <v>2627</v>
      </c>
      <c r="AD74" s="1" t="str">
        <f>TEXT(Sales_data[[#This Row],[Order_Date]],"MMM")</f>
        <v>Apr</v>
      </c>
      <c r="AE74" s="1">
        <f t="shared" si="5"/>
        <v>2024</v>
      </c>
      <c r="AF74" s="1" t="str">
        <f>TEXT(Sales_data[[#This Row],[Order_Date]],"ddd")</f>
        <v>Sat</v>
      </c>
      <c r="AG74" s="1" t="str">
        <f t="shared" si="6"/>
        <v>On Time</v>
      </c>
      <c r="AH74" s="1" t="str">
        <f t="shared" si="7"/>
        <v>Fast</v>
      </c>
      <c r="AI74" s="1" t="str">
        <f t="shared" si="8"/>
        <v>Medium</v>
      </c>
      <c r="AJ74" s="6" t="str">
        <f t="shared" si="9"/>
        <v>Weekend</v>
      </c>
    </row>
    <row r="75" spans="1:36" x14ac:dyDescent="0.45">
      <c r="A75" s="5" t="s">
        <v>344</v>
      </c>
      <c r="B75" s="2">
        <v>45510</v>
      </c>
      <c r="C75" s="2">
        <v>45512</v>
      </c>
      <c r="D75" s="2">
        <v>45517</v>
      </c>
      <c r="E75" s="1" t="s">
        <v>2572</v>
      </c>
      <c r="F75" s="1" t="s">
        <v>53</v>
      </c>
      <c r="G75" s="1" t="s">
        <v>54</v>
      </c>
      <c r="H75" s="1" t="s">
        <v>42</v>
      </c>
      <c r="I75" s="1" t="s">
        <v>122</v>
      </c>
      <c r="J75" s="1">
        <v>1</v>
      </c>
      <c r="K75" s="1">
        <v>2000</v>
      </c>
      <c r="L75" s="1">
        <v>2000</v>
      </c>
      <c r="M75" s="1" t="s">
        <v>56</v>
      </c>
      <c r="N75" s="1" t="s">
        <v>93</v>
      </c>
      <c r="O75" s="1" t="s">
        <v>31</v>
      </c>
      <c r="P75" s="1" t="s">
        <v>85</v>
      </c>
      <c r="Q75" s="1" t="s">
        <v>45</v>
      </c>
      <c r="R75" s="1" t="s">
        <v>46</v>
      </c>
      <c r="S75" s="1" t="s">
        <v>47</v>
      </c>
      <c r="T75" s="1">
        <v>5</v>
      </c>
      <c r="U75" s="1" t="s">
        <v>2622</v>
      </c>
      <c r="V75" s="1" t="s">
        <v>2623</v>
      </c>
      <c r="W75" s="1" t="s">
        <v>2624</v>
      </c>
      <c r="X75" s="1" t="s">
        <v>2625</v>
      </c>
      <c r="Y75" s="1" t="s">
        <v>2623</v>
      </c>
      <c r="Z75" s="1" t="s">
        <v>2623</v>
      </c>
      <c r="AA75" s="1">
        <v>2000</v>
      </c>
      <c r="AB75" s="1" t="s">
        <v>2626</v>
      </c>
      <c r="AC75" s="1" t="s">
        <v>47</v>
      </c>
      <c r="AD75" s="1" t="str">
        <f>TEXT(Sales_data[[#This Row],[Order_Date]],"MMM")</f>
        <v>Aug</v>
      </c>
      <c r="AE75" s="1">
        <f t="shared" si="5"/>
        <v>2024</v>
      </c>
      <c r="AF75" s="1" t="str">
        <f>TEXT(Sales_data[[#This Row],[Order_Date]],"ddd")</f>
        <v>Tue</v>
      </c>
      <c r="AG75" s="1" t="str">
        <f t="shared" si="6"/>
        <v>On Time</v>
      </c>
      <c r="AH75" s="1" t="str">
        <f t="shared" si="7"/>
        <v>Medium</v>
      </c>
      <c r="AI75" s="1" t="str">
        <f t="shared" si="8"/>
        <v>Medium</v>
      </c>
      <c r="AJ75" s="6" t="str">
        <f t="shared" si="9"/>
        <v>Weekday</v>
      </c>
    </row>
    <row r="76" spans="1:36" x14ac:dyDescent="0.45">
      <c r="A76" s="5" t="s">
        <v>349</v>
      </c>
      <c r="B76" s="2">
        <v>45493</v>
      </c>
      <c r="C76" s="2">
        <v>45494</v>
      </c>
      <c r="D76" s="2">
        <v>45498</v>
      </c>
      <c r="E76" s="1" t="s">
        <v>2573</v>
      </c>
      <c r="F76" s="1" t="s">
        <v>69</v>
      </c>
      <c r="G76" s="1" t="s">
        <v>70</v>
      </c>
      <c r="H76" s="1" t="s">
        <v>128</v>
      </c>
      <c r="I76" s="1" t="s">
        <v>231</v>
      </c>
      <c r="J76" s="1">
        <v>1</v>
      </c>
      <c r="K76" s="1">
        <v>100</v>
      </c>
      <c r="L76" s="1">
        <v>100</v>
      </c>
      <c r="M76" s="1" t="s">
        <v>63</v>
      </c>
      <c r="N76" s="1" t="s">
        <v>30</v>
      </c>
      <c r="O76" s="1" t="s">
        <v>79</v>
      </c>
      <c r="P76" s="1" t="s">
        <v>58</v>
      </c>
      <c r="Q76" s="1" t="s">
        <v>45</v>
      </c>
      <c r="R76" s="1" t="s">
        <v>34</v>
      </c>
      <c r="S76" s="1" t="s">
        <v>2620</v>
      </c>
      <c r="T76" s="1">
        <v>4</v>
      </c>
      <c r="U76" s="1" t="s">
        <v>2622</v>
      </c>
      <c r="V76" s="1" t="s">
        <v>2623</v>
      </c>
      <c r="W76" s="1" t="s">
        <v>2624</v>
      </c>
      <c r="X76" s="1" t="s">
        <v>2625</v>
      </c>
      <c r="Y76" s="1" t="s">
        <v>2623</v>
      </c>
      <c r="Z76" s="1" t="s">
        <v>2623</v>
      </c>
      <c r="AA76" s="1">
        <v>100</v>
      </c>
      <c r="AB76" s="1" t="s">
        <v>2626</v>
      </c>
      <c r="AC76" s="1" t="s">
        <v>2627</v>
      </c>
      <c r="AD76" s="1" t="str">
        <f>TEXT(Sales_data[[#This Row],[Order_Date]],"MMM")</f>
        <v>Jul</v>
      </c>
      <c r="AE76" s="1">
        <f t="shared" si="5"/>
        <v>2024</v>
      </c>
      <c r="AF76" s="1" t="str">
        <f>TEXT(Sales_data[[#This Row],[Order_Date]],"ddd")</f>
        <v>Sat</v>
      </c>
      <c r="AG76" s="1" t="str">
        <f t="shared" si="6"/>
        <v>On Time</v>
      </c>
      <c r="AH76" s="1" t="str">
        <f t="shared" si="7"/>
        <v>Medium</v>
      </c>
      <c r="AI76" s="1" t="str">
        <f t="shared" si="8"/>
        <v>Low</v>
      </c>
      <c r="AJ76" s="6" t="str">
        <f t="shared" si="9"/>
        <v>Weekend</v>
      </c>
    </row>
    <row r="77" spans="1:36" x14ac:dyDescent="0.45">
      <c r="A77" s="5" t="s">
        <v>352</v>
      </c>
      <c r="B77" s="2">
        <v>45350</v>
      </c>
      <c r="C77" s="2">
        <v>45349</v>
      </c>
      <c r="D77" s="2">
        <v>45356</v>
      </c>
      <c r="E77" s="1" t="s">
        <v>2551</v>
      </c>
      <c r="F77" s="1" t="s">
        <v>69</v>
      </c>
      <c r="G77" s="1" t="s">
        <v>70</v>
      </c>
      <c r="H77" s="1" t="s">
        <v>128</v>
      </c>
      <c r="I77" s="1" t="s">
        <v>169</v>
      </c>
      <c r="J77" s="1">
        <v>0</v>
      </c>
      <c r="K77" s="1">
        <v>500</v>
      </c>
      <c r="L77" s="1">
        <v>0</v>
      </c>
      <c r="M77" s="1" t="s">
        <v>2619</v>
      </c>
      <c r="N77" s="1" t="s">
        <v>30</v>
      </c>
      <c r="O77" s="1" t="s">
        <v>64</v>
      </c>
      <c r="P77" s="1" t="s">
        <v>58</v>
      </c>
      <c r="Q77" s="1" t="s">
        <v>45</v>
      </c>
      <c r="R77" s="1" t="s">
        <v>34</v>
      </c>
      <c r="S77" s="1" t="s">
        <v>2620</v>
      </c>
      <c r="T77" s="1">
        <v>7</v>
      </c>
      <c r="U77" s="1" t="s">
        <v>2622</v>
      </c>
      <c r="V77" s="1" t="s">
        <v>2630</v>
      </c>
      <c r="W77" s="1" t="s">
        <v>2624</v>
      </c>
      <c r="X77" s="1" t="s">
        <v>2628</v>
      </c>
      <c r="Y77" s="1" t="s">
        <v>2623</v>
      </c>
      <c r="Z77" s="1" t="s">
        <v>2623</v>
      </c>
      <c r="AA77" s="1">
        <v>0</v>
      </c>
      <c r="AB77" s="1" t="s">
        <v>2626</v>
      </c>
      <c r="AC77" s="1" t="s">
        <v>2627</v>
      </c>
      <c r="AD77" s="1" t="str">
        <f>TEXT(Sales_data[[#This Row],[Order_Date]],"MMM")</f>
        <v>Feb</v>
      </c>
      <c r="AE77" s="1">
        <f t="shared" si="5"/>
        <v>2024</v>
      </c>
      <c r="AF77" s="1" t="str">
        <f>TEXT(Sales_data[[#This Row],[Order_Date]],"ddd")</f>
        <v>Wed</v>
      </c>
      <c r="AG77" s="1" t="str">
        <f t="shared" si="6"/>
        <v>Late</v>
      </c>
      <c r="AH77" s="1" t="str">
        <f t="shared" si="7"/>
        <v>Slow</v>
      </c>
      <c r="AI77" s="1" t="str">
        <f t="shared" si="8"/>
        <v>Low</v>
      </c>
      <c r="AJ77" s="6" t="str">
        <f t="shared" si="9"/>
        <v>Weekday</v>
      </c>
    </row>
    <row r="78" spans="1:36" x14ac:dyDescent="0.45">
      <c r="A78" s="5" t="s">
        <v>354</v>
      </c>
      <c r="B78" s="2">
        <v>45433</v>
      </c>
      <c r="C78" s="2">
        <v>45436</v>
      </c>
      <c r="D78" s="2">
        <v>45438</v>
      </c>
      <c r="E78" s="1" t="s">
        <v>2574</v>
      </c>
      <c r="F78" s="1" t="s">
        <v>69</v>
      </c>
      <c r="G78" s="1" t="s">
        <v>70</v>
      </c>
      <c r="H78" s="1" t="s">
        <v>128</v>
      </c>
      <c r="I78" s="1" t="s">
        <v>231</v>
      </c>
      <c r="J78" s="1">
        <v>3</v>
      </c>
      <c r="K78" s="1">
        <v>500</v>
      </c>
      <c r="L78" s="1">
        <v>1500</v>
      </c>
      <c r="M78" s="1" t="s">
        <v>56</v>
      </c>
      <c r="N78" s="1" t="s">
        <v>93</v>
      </c>
      <c r="O78" s="1" t="s">
        <v>31</v>
      </c>
      <c r="P78" s="1" t="s">
        <v>58</v>
      </c>
      <c r="Q78" s="1" t="s">
        <v>33</v>
      </c>
      <c r="R78" s="1" t="s">
        <v>46</v>
      </c>
      <c r="S78" s="1" t="s">
        <v>2621</v>
      </c>
      <c r="T78" s="1">
        <v>2</v>
      </c>
      <c r="U78" s="1" t="s">
        <v>2622</v>
      </c>
      <c r="V78" s="1" t="s">
        <v>2623</v>
      </c>
      <c r="W78" s="1" t="s">
        <v>2624</v>
      </c>
      <c r="X78" s="1" t="s">
        <v>2625</v>
      </c>
      <c r="Y78" s="1" t="s">
        <v>2623</v>
      </c>
      <c r="Z78" s="1" t="s">
        <v>2623</v>
      </c>
      <c r="AA78" s="1">
        <v>1500</v>
      </c>
      <c r="AB78" s="1" t="s">
        <v>2626</v>
      </c>
      <c r="AC78" s="1" t="s">
        <v>2621</v>
      </c>
      <c r="AD78" s="1" t="str">
        <f>TEXT(Sales_data[[#This Row],[Order_Date]],"MMM")</f>
        <v>May</v>
      </c>
      <c r="AE78" s="1">
        <f t="shared" si="5"/>
        <v>2024</v>
      </c>
      <c r="AF78" s="1" t="str">
        <f>TEXT(Sales_data[[#This Row],[Order_Date]],"ddd")</f>
        <v>Tue</v>
      </c>
      <c r="AG78" s="1" t="str">
        <f t="shared" si="6"/>
        <v>On Time</v>
      </c>
      <c r="AH78" s="1" t="str">
        <f t="shared" si="7"/>
        <v>Fast</v>
      </c>
      <c r="AI78" s="1" t="str">
        <f t="shared" si="8"/>
        <v>Low</v>
      </c>
      <c r="AJ78" s="6" t="str">
        <f t="shared" si="9"/>
        <v>Weekday</v>
      </c>
    </row>
    <row r="79" spans="1:36" x14ac:dyDescent="0.45">
      <c r="A79" s="5" t="s">
        <v>357</v>
      </c>
      <c r="B79" s="2">
        <v>45636</v>
      </c>
      <c r="C79" s="2">
        <v>45634</v>
      </c>
      <c r="D79" s="2">
        <v>45637</v>
      </c>
      <c r="E79" s="1" t="s">
        <v>2575</v>
      </c>
      <c r="F79" s="1" t="s">
        <v>168</v>
      </c>
      <c r="G79" s="1" t="s">
        <v>41</v>
      </c>
      <c r="H79" s="1" t="s">
        <v>27</v>
      </c>
      <c r="I79" s="1" t="s">
        <v>28</v>
      </c>
      <c r="J79" s="1">
        <v>0</v>
      </c>
      <c r="K79" s="1">
        <v>500</v>
      </c>
      <c r="L79" s="1">
        <v>0</v>
      </c>
      <c r="M79" s="1" t="s">
        <v>2619</v>
      </c>
      <c r="N79" s="1" t="s">
        <v>57</v>
      </c>
      <c r="O79" s="1" t="s">
        <v>44</v>
      </c>
      <c r="P79" s="1" t="s">
        <v>58</v>
      </c>
      <c r="Q79" s="1" t="s">
        <v>45</v>
      </c>
      <c r="R79" s="1" t="s">
        <v>46</v>
      </c>
      <c r="S79" s="1" t="s">
        <v>245</v>
      </c>
      <c r="T79" s="1">
        <v>3</v>
      </c>
      <c r="U79" s="1" t="s">
        <v>2622</v>
      </c>
      <c r="V79" s="1" t="s">
        <v>2630</v>
      </c>
      <c r="W79" s="1" t="s">
        <v>2624</v>
      </c>
      <c r="X79" s="1" t="s">
        <v>2628</v>
      </c>
      <c r="Y79" s="1" t="s">
        <v>2623</v>
      </c>
      <c r="Z79" s="1" t="s">
        <v>2623</v>
      </c>
      <c r="AA79" s="1">
        <v>0</v>
      </c>
      <c r="AB79" s="1" t="s">
        <v>2626</v>
      </c>
      <c r="AC79" s="1" t="s">
        <v>245</v>
      </c>
      <c r="AD79" s="1" t="str">
        <f>TEXT(Sales_data[[#This Row],[Order_Date]],"MMM")</f>
        <v>Dec</v>
      </c>
      <c r="AE79" s="1">
        <f t="shared" si="5"/>
        <v>2024</v>
      </c>
      <c r="AF79" s="1" t="str">
        <f>TEXT(Sales_data[[#This Row],[Order_Date]],"ddd")</f>
        <v>Tue</v>
      </c>
      <c r="AG79" s="1" t="str">
        <f t="shared" si="6"/>
        <v>On Time</v>
      </c>
      <c r="AH79" s="1" t="str">
        <f t="shared" si="7"/>
        <v>Medium</v>
      </c>
      <c r="AI79" s="1" t="str">
        <f t="shared" si="8"/>
        <v>Low</v>
      </c>
      <c r="AJ79" s="6" t="str">
        <f t="shared" si="9"/>
        <v>Weekday</v>
      </c>
    </row>
    <row r="80" spans="1:36" x14ac:dyDescent="0.45">
      <c r="A80" s="5" t="s">
        <v>360</v>
      </c>
      <c r="B80" s="2">
        <v>45573</v>
      </c>
      <c r="C80" s="2">
        <v>45576</v>
      </c>
      <c r="D80" s="2">
        <v>45580</v>
      </c>
      <c r="E80" s="1" t="s">
        <v>2576</v>
      </c>
      <c r="F80" s="1" t="s">
        <v>147</v>
      </c>
      <c r="G80" s="1" t="s">
        <v>147</v>
      </c>
      <c r="H80" s="1" t="s">
        <v>42</v>
      </c>
      <c r="I80" s="1" t="s">
        <v>43</v>
      </c>
      <c r="J80" s="1">
        <v>-1</v>
      </c>
      <c r="K80" s="1">
        <v>100</v>
      </c>
      <c r="L80" s="1">
        <v>-100</v>
      </c>
      <c r="M80" s="1" t="s">
        <v>56</v>
      </c>
      <c r="N80" s="1" t="s">
        <v>93</v>
      </c>
      <c r="O80" s="1" t="s">
        <v>64</v>
      </c>
      <c r="P80" s="1" t="s">
        <v>58</v>
      </c>
      <c r="Q80" s="1" t="s">
        <v>45</v>
      </c>
      <c r="R80" s="1" t="s">
        <v>2620</v>
      </c>
      <c r="S80" s="1" t="s">
        <v>2620</v>
      </c>
      <c r="T80" s="1">
        <v>4</v>
      </c>
      <c r="U80" s="1" t="s">
        <v>2622</v>
      </c>
      <c r="V80" s="1" t="s">
        <v>2630</v>
      </c>
      <c r="W80" s="1" t="s">
        <v>2624</v>
      </c>
      <c r="X80" s="1" t="s">
        <v>2625</v>
      </c>
      <c r="Y80" s="1" t="s">
        <v>2623</v>
      </c>
      <c r="Z80" s="1" t="s">
        <v>2623</v>
      </c>
      <c r="AA80" s="1">
        <v>-100</v>
      </c>
      <c r="AB80" s="1" t="s">
        <v>2626</v>
      </c>
      <c r="AC80" s="1" t="s">
        <v>2632</v>
      </c>
      <c r="AD80" s="1" t="str">
        <f>TEXT(Sales_data[[#This Row],[Order_Date]],"MMM")</f>
        <v>Oct</v>
      </c>
      <c r="AE80" s="1">
        <f t="shared" si="5"/>
        <v>2024</v>
      </c>
      <c r="AF80" s="1" t="str">
        <f>TEXT(Sales_data[[#This Row],[Order_Date]],"ddd")</f>
        <v>Tue</v>
      </c>
      <c r="AG80" s="1" t="str">
        <f t="shared" si="6"/>
        <v>On Time</v>
      </c>
      <c r="AH80" s="1" t="str">
        <f t="shared" si="7"/>
        <v>Medium</v>
      </c>
      <c r="AI80" s="1" t="str">
        <f t="shared" si="8"/>
        <v>Low</v>
      </c>
      <c r="AJ80" s="6" t="str">
        <f t="shared" si="9"/>
        <v>Weekday</v>
      </c>
    </row>
    <row r="81" spans="1:36" x14ac:dyDescent="0.45">
      <c r="A81" s="5" t="s">
        <v>362</v>
      </c>
      <c r="B81" s="2">
        <v>45620</v>
      </c>
      <c r="C81" s="2">
        <v>45621</v>
      </c>
      <c r="D81" s="2">
        <v>45620</v>
      </c>
      <c r="E81" s="1" t="s">
        <v>2577</v>
      </c>
      <c r="F81" s="1" t="s">
        <v>69</v>
      </c>
      <c r="G81" s="1" t="s">
        <v>70</v>
      </c>
      <c r="H81" s="1" t="s">
        <v>27</v>
      </c>
      <c r="I81" s="1" t="s">
        <v>55</v>
      </c>
      <c r="J81" s="1">
        <v>3</v>
      </c>
      <c r="K81" s="1">
        <v>0</v>
      </c>
      <c r="L81" s="1">
        <v>0</v>
      </c>
      <c r="M81" s="1" t="s">
        <v>63</v>
      </c>
      <c r="N81" s="1" t="s">
        <v>57</v>
      </c>
      <c r="O81" s="1" t="s">
        <v>79</v>
      </c>
      <c r="P81" s="1" t="s">
        <v>58</v>
      </c>
      <c r="Q81" s="1" t="s">
        <v>33</v>
      </c>
      <c r="R81" s="1" t="s">
        <v>34</v>
      </c>
      <c r="S81" s="1" t="s">
        <v>2620</v>
      </c>
      <c r="T81" s="1">
        <v>-1</v>
      </c>
      <c r="U81" s="1" t="s">
        <v>2622</v>
      </c>
      <c r="V81" s="1" t="s">
        <v>2623</v>
      </c>
      <c r="W81" s="1" t="s">
        <v>2629</v>
      </c>
      <c r="X81" s="1" t="s">
        <v>2631</v>
      </c>
      <c r="Y81" s="1" t="s">
        <v>2630</v>
      </c>
      <c r="Z81" s="1" t="s">
        <v>2623</v>
      </c>
      <c r="AA81" s="1">
        <v>0</v>
      </c>
      <c r="AB81" s="1" t="s">
        <v>2626</v>
      </c>
      <c r="AC81" s="1" t="s">
        <v>2627</v>
      </c>
      <c r="AD81" s="1" t="str">
        <f>TEXT(Sales_data[[#This Row],[Order_Date]],"MMM")</f>
        <v>Nov</v>
      </c>
      <c r="AE81" s="1">
        <f t="shared" si="5"/>
        <v>2024</v>
      </c>
      <c r="AF81" s="1" t="str">
        <f>TEXT(Sales_data[[#This Row],[Order_Date]],"ddd")</f>
        <v>Sun</v>
      </c>
      <c r="AG81" s="1" t="str">
        <f t="shared" si="6"/>
        <v>On Time</v>
      </c>
      <c r="AH81" s="1" t="str">
        <f t="shared" si="7"/>
        <v>Fast</v>
      </c>
      <c r="AI81" s="1" t="str">
        <f t="shared" si="8"/>
        <v>Low</v>
      </c>
      <c r="AJ81" s="6" t="str">
        <f t="shared" si="9"/>
        <v>Weekend</v>
      </c>
    </row>
    <row r="82" spans="1:36" x14ac:dyDescent="0.45">
      <c r="A82" s="5" t="s">
        <v>366</v>
      </c>
      <c r="B82" s="2">
        <v>45431</v>
      </c>
      <c r="C82" s="2">
        <v>45431</v>
      </c>
      <c r="D82" s="2">
        <v>45431</v>
      </c>
      <c r="E82" s="1" t="s">
        <v>2578</v>
      </c>
      <c r="F82" s="1" t="s">
        <v>2607</v>
      </c>
      <c r="G82" s="1" t="s">
        <v>41</v>
      </c>
      <c r="H82" s="1" t="s">
        <v>71</v>
      </c>
      <c r="I82" s="1" t="s">
        <v>117</v>
      </c>
      <c r="J82" s="1">
        <v>-1</v>
      </c>
      <c r="K82" s="1">
        <v>500</v>
      </c>
      <c r="L82" s="1">
        <v>-500</v>
      </c>
      <c r="M82" s="1" t="s">
        <v>29</v>
      </c>
      <c r="N82" s="1" t="s">
        <v>30</v>
      </c>
      <c r="O82" s="1" t="s">
        <v>64</v>
      </c>
      <c r="P82" s="1" t="s">
        <v>85</v>
      </c>
      <c r="Q82" s="1" t="s">
        <v>33</v>
      </c>
      <c r="R82" s="1" t="s">
        <v>2620</v>
      </c>
      <c r="S82" s="1" t="s">
        <v>2620</v>
      </c>
      <c r="T82" s="1">
        <v>0</v>
      </c>
      <c r="U82" s="1" t="s">
        <v>2622</v>
      </c>
      <c r="V82" s="1" t="s">
        <v>2630</v>
      </c>
      <c r="W82" s="1" t="s">
        <v>2624</v>
      </c>
      <c r="X82" s="1" t="s">
        <v>2625</v>
      </c>
      <c r="Y82" s="1" t="s">
        <v>2623</v>
      </c>
      <c r="Z82" s="1" t="s">
        <v>2623</v>
      </c>
      <c r="AA82" s="1">
        <v>-500</v>
      </c>
      <c r="AB82" s="1" t="s">
        <v>2626</v>
      </c>
      <c r="AC82" s="1" t="s">
        <v>2632</v>
      </c>
      <c r="AD82" s="1" t="str">
        <f>TEXT(Sales_data[[#This Row],[Order_Date]],"MMM")</f>
        <v>May</v>
      </c>
      <c r="AE82" s="1">
        <f t="shared" si="5"/>
        <v>2024</v>
      </c>
      <c r="AF82" s="1" t="str">
        <f>TEXT(Sales_data[[#This Row],[Order_Date]],"ddd")</f>
        <v>Sun</v>
      </c>
      <c r="AG82" s="1" t="str">
        <f t="shared" si="6"/>
        <v>On Time</v>
      </c>
      <c r="AH82" s="1" t="str">
        <f t="shared" si="7"/>
        <v>Fast</v>
      </c>
      <c r="AI82" s="1" t="str">
        <f t="shared" si="8"/>
        <v>Low</v>
      </c>
      <c r="AJ82" s="6" t="str">
        <f t="shared" si="9"/>
        <v>Weekend</v>
      </c>
    </row>
    <row r="83" spans="1:36" x14ac:dyDescent="0.45">
      <c r="A83" s="5" t="s">
        <v>369</v>
      </c>
      <c r="B83" s="2">
        <v>45295</v>
      </c>
      <c r="C83" s="2">
        <v>45294</v>
      </c>
      <c r="D83" s="2">
        <v>45295</v>
      </c>
      <c r="E83" s="1" t="s">
        <v>2579</v>
      </c>
      <c r="F83" s="1" t="s">
        <v>69</v>
      </c>
      <c r="G83" s="1" t="s">
        <v>70</v>
      </c>
      <c r="H83" s="1" t="s">
        <v>42</v>
      </c>
      <c r="I83" s="1" t="s">
        <v>78</v>
      </c>
      <c r="J83" s="1">
        <v>2</v>
      </c>
      <c r="K83" s="1">
        <v>2000</v>
      </c>
      <c r="L83" s="1">
        <v>4000</v>
      </c>
      <c r="M83" s="1" t="s">
        <v>29</v>
      </c>
      <c r="N83" s="1" t="s">
        <v>30</v>
      </c>
      <c r="O83" s="1" t="s">
        <v>44</v>
      </c>
      <c r="P83" s="1" t="s">
        <v>58</v>
      </c>
      <c r="Q83" s="1" t="s">
        <v>45</v>
      </c>
      <c r="R83" s="1" t="s">
        <v>2620</v>
      </c>
      <c r="S83" s="1" t="s">
        <v>2620</v>
      </c>
      <c r="T83" s="1">
        <v>1</v>
      </c>
      <c r="U83" s="1" t="s">
        <v>2622</v>
      </c>
      <c r="V83" s="1" t="s">
        <v>2623</v>
      </c>
      <c r="W83" s="1" t="s">
        <v>2624</v>
      </c>
      <c r="X83" s="1" t="s">
        <v>2628</v>
      </c>
      <c r="Y83" s="1" t="s">
        <v>2623</v>
      </c>
      <c r="Z83" s="1" t="s">
        <v>2623</v>
      </c>
      <c r="AA83" s="1">
        <v>4000</v>
      </c>
      <c r="AB83" s="1" t="s">
        <v>2626</v>
      </c>
      <c r="AC83" s="1" t="s">
        <v>2627</v>
      </c>
      <c r="AD83" s="1" t="str">
        <f>TEXT(Sales_data[[#This Row],[Order_Date]],"MMM")</f>
        <v>Jan</v>
      </c>
      <c r="AE83" s="1">
        <f t="shared" si="5"/>
        <v>2024</v>
      </c>
      <c r="AF83" s="1" t="str">
        <f>TEXT(Sales_data[[#This Row],[Order_Date]],"ddd")</f>
        <v>Thu</v>
      </c>
      <c r="AG83" s="1" t="str">
        <f t="shared" si="6"/>
        <v>On Time</v>
      </c>
      <c r="AH83" s="1" t="str">
        <f t="shared" si="7"/>
        <v>Fast</v>
      </c>
      <c r="AI83" s="1" t="str">
        <f t="shared" si="8"/>
        <v>Medium</v>
      </c>
      <c r="AJ83" s="6" t="str">
        <f t="shared" si="9"/>
        <v>Weekday</v>
      </c>
    </row>
    <row r="84" spans="1:36" x14ac:dyDescent="0.45">
      <c r="A84" s="5" t="s">
        <v>373</v>
      </c>
      <c r="B84" s="2">
        <v>45408</v>
      </c>
      <c r="C84" s="2">
        <v>45406</v>
      </c>
      <c r="D84" s="2">
        <v>45409</v>
      </c>
      <c r="E84" s="1" t="s">
        <v>2547</v>
      </c>
      <c r="F84" s="1" t="s">
        <v>2607</v>
      </c>
      <c r="G84" s="1" t="s">
        <v>41</v>
      </c>
      <c r="H84" s="1" t="s">
        <v>27</v>
      </c>
      <c r="I84" s="1" t="s">
        <v>84</v>
      </c>
      <c r="J84" s="1">
        <v>-1</v>
      </c>
      <c r="K84" s="1">
        <v>100</v>
      </c>
      <c r="L84" s="1">
        <v>-100</v>
      </c>
      <c r="M84" s="1" t="s">
        <v>29</v>
      </c>
      <c r="N84" s="1" t="s">
        <v>57</v>
      </c>
      <c r="O84" s="1" t="s">
        <v>44</v>
      </c>
      <c r="P84" s="1" t="s">
        <v>32</v>
      </c>
      <c r="Q84" s="1" t="s">
        <v>45</v>
      </c>
      <c r="R84" s="1" t="s">
        <v>34</v>
      </c>
      <c r="S84" s="1" t="s">
        <v>2620</v>
      </c>
      <c r="T84" s="1">
        <v>3</v>
      </c>
      <c r="U84" s="1" t="s">
        <v>2622</v>
      </c>
      <c r="V84" s="1" t="s">
        <v>2630</v>
      </c>
      <c r="W84" s="1" t="s">
        <v>2624</v>
      </c>
      <c r="X84" s="1" t="s">
        <v>2628</v>
      </c>
      <c r="Y84" s="1" t="s">
        <v>2623</v>
      </c>
      <c r="Z84" s="1" t="s">
        <v>2623</v>
      </c>
      <c r="AA84" s="1">
        <v>-100</v>
      </c>
      <c r="AB84" s="1" t="s">
        <v>2626</v>
      </c>
      <c r="AC84" s="1" t="s">
        <v>2627</v>
      </c>
      <c r="AD84" s="1" t="str">
        <f>TEXT(Sales_data[[#This Row],[Order_Date]],"MMM")</f>
        <v>Apr</v>
      </c>
      <c r="AE84" s="1">
        <f t="shared" si="5"/>
        <v>2024</v>
      </c>
      <c r="AF84" s="1" t="str">
        <f>TEXT(Sales_data[[#This Row],[Order_Date]],"ddd")</f>
        <v>Fri</v>
      </c>
      <c r="AG84" s="1" t="str">
        <f t="shared" si="6"/>
        <v>On Time</v>
      </c>
      <c r="AH84" s="1" t="str">
        <f t="shared" si="7"/>
        <v>Medium</v>
      </c>
      <c r="AI84" s="1" t="str">
        <f t="shared" si="8"/>
        <v>Low</v>
      </c>
      <c r="AJ84" s="6" t="str">
        <f t="shared" si="9"/>
        <v>Weekday</v>
      </c>
    </row>
    <row r="85" spans="1:36" x14ac:dyDescent="0.45">
      <c r="A85" s="5" t="s">
        <v>376</v>
      </c>
      <c r="B85" s="2">
        <v>45450</v>
      </c>
      <c r="C85" s="2">
        <v>45449</v>
      </c>
      <c r="D85" s="2">
        <v>45448</v>
      </c>
      <c r="E85" s="1" t="s">
        <v>2580</v>
      </c>
      <c r="F85" s="1" t="s">
        <v>2607</v>
      </c>
      <c r="G85" s="1" t="s">
        <v>41</v>
      </c>
      <c r="H85" s="1" t="s">
        <v>71</v>
      </c>
      <c r="I85" s="1" t="s">
        <v>92</v>
      </c>
      <c r="J85" s="1">
        <v>1</v>
      </c>
      <c r="K85" s="1">
        <v>2000</v>
      </c>
      <c r="L85" s="1">
        <v>2000</v>
      </c>
      <c r="M85" s="1" t="s">
        <v>63</v>
      </c>
      <c r="N85" s="1" t="s">
        <v>57</v>
      </c>
      <c r="O85" s="1" t="s">
        <v>79</v>
      </c>
      <c r="P85" s="1" t="s">
        <v>58</v>
      </c>
      <c r="Q85" s="1" t="s">
        <v>33</v>
      </c>
      <c r="R85" s="1" t="s">
        <v>46</v>
      </c>
      <c r="S85" s="1" t="s">
        <v>47</v>
      </c>
      <c r="T85" s="1">
        <v>-1</v>
      </c>
      <c r="U85" s="1" t="s">
        <v>2622</v>
      </c>
      <c r="V85" s="1" t="s">
        <v>2623</v>
      </c>
      <c r="W85" s="1" t="s">
        <v>2624</v>
      </c>
      <c r="X85" s="1" t="s">
        <v>2628</v>
      </c>
      <c r="Y85" s="1" t="s">
        <v>2623</v>
      </c>
      <c r="Z85" s="1" t="s">
        <v>2623</v>
      </c>
      <c r="AA85" s="1">
        <v>2000</v>
      </c>
      <c r="AB85" s="1" t="s">
        <v>2626</v>
      </c>
      <c r="AC85" s="1" t="s">
        <v>47</v>
      </c>
      <c r="AD85" s="1" t="str">
        <f>TEXT(Sales_data[[#This Row],[Order_Date]],"MMM")</f>
        <v>Jun</v>
      </c>
      <c r="AE85" s="1">
        <f t="shared" si="5"/>
        <v>2024</v>
      </c>
      <c r="AF85" s="1" t="str">
        <f>TEXT(Sales_data[[#This Row],[Order_Date]],"ddd")</f>
        <v>Fri</v>
      </c>
      <c r="AG85" s="1" t="str">
        <f t="shared" si="6"/>
        <v>On Time</v>
      </c>
      <c r="AH85" s="1" t="str">
        <f t="shared" si="7"/>
        <v>Fast</v>
      </c>
      <c r="AI85" s="1" t="str">
        <f t="shared" si="8"/>
        <v>Medium</v>
      </c>
      <c r="AJ85" s="6" t="str">
        <f t="shared" si="9"/>
        <v>Weekday</v>
      </c>
    </row>
    <row r="86" spans="1:36" x14ac:dyDescent="0.45">
      <c r="A86" s="5" t="s">
        <v>380</v>
      </c>
      <c r="B86" s="2">
        <v>45587</v>
      </c>
      <c r="C86" s="2">
        <v>45586</v>
      </c>
      <c r="D86" s="2">
        <v>45591</v>
      </c>
      <c r="E86" s="1" t="s">
        <v>2534</v>
      </c>
      <c r="F86" s="1" t="s">
        <v>2607</v>
      </c>
      <c r="G86" s="1" t="s">
        <v>41</v>
      </c>
      <c r="H86" s="1" t="s">
        <v>42</v>
      </c>
      <c r="I86" s="1" t="s">
        <v>122</v>
      </c>
      <c r="J86" s="1">
        <v>3</v>
      </c>
      <c r="K86" s="1">
        <v>2000</v>
      </c>
      <c r="L86" s="1">
        <v>6000</v>
      </c>
      <c r="M86" s="1" t="s">
        <v>29</v>
      </c>
      <c r="N86" s="1" t="s">
        <v>93</v>
      </c>
      <c r="O86" s="1" t="s">
        <v>44</v>
      </c>
      <c r="P86" s="1" t="s">
        <v>85</v>
      </c>
      <c r="Q86" s="1" t="s">
        <v>45</v>
      </c>
      <c r="R86" s="1" t="s">
        <v>34</v>
      </c>
      <c r="S86" s="1" t="s">
        <v>2620</v>
      </c>
      <c r="T86" s="1">
        <v>5</v>
      </c>
      <c r="U86" s="1" t="s">
        <v>2622</v>
      </c>
      <c r="V86" s="1" t="s">
        <v>2623</v>
      </c>
      <c r="W86" s="1" t="s">
        <v>2624</v>
      </c>
      <c r="X86" s="1" t="s">
        <v>2628</v>
      </c>
      <c r="Y86" s="1" t="s">
        <v>2623</v>
      </c>
      <c r="Z86" s="1" t="s">
        <v>2623</v>
      </c>
      <c r="AA86" s="1">
        <v>6000</v>
      </c>
      <c r="AB86" s="1" t="s">
        <v>2626</v>
      </c>
      <c r="AC86" s="1" t="s">
        <v>2627</v>
      </c>
      <c r="AD86" s="1" t="str">
        <f>TEXT(Sales_data[[#This Row],[Order_Date]],"MMM")</f>
        <v>Oct</v>
      </c>
      <c r="AE86" s="1">
        <f t="shared" si="5"/>
        <v>2024</v>
      </c>
      <c r="AF86" s="1" t="str">
        <f>TEXT(Sales_data[[#This Row],[Order_Date]],"ddd")</f>
        <v>Tue</v>
      </c>
      <c r="AG86" s="1" t="str">
        <f t="shared" si="6"/>
        <v>On Time</v>
      </c>
      <c r="AH86" s="1" t="str">
        <f t="shared" si="7"/>
        <v>Medium</v>
      </c>
      <c r="AI86" s="1" t="str">
        <f t="shared" si="8"/>
        <v>High</v>
      </c>
      <c r="AJ86" s="6" t="str">
        <f t="shared" si="9"/>
        <v>Weekday</v>
      </c>
    </row>
    <row r="87" spans="1:36" x14ac:dyDescent="0.45">
      <c r="A87" s="5" t="s">
        <v>381</v>
      </c>
      <c r="B87" s="2">
        <v>45587</v>
      </c>
      <c r="C87" s="2">
        <v>45590</v>
      </c>
      <c r="D87" s="2">
        <v>45593</v>
      </c>
      <c r="E87" s="1" t="s">
        <v>2560</v>
      </c>
      <c r="F87" s="1" t="s">
        <v>53</v>
      </c>
      <c r="G87" s="1" t="s">
        <v>54</v>
      </c>
      <c r="H87" s="1" t="s">
        <v>128</v>
      </c>
      <c r="I87" s="1" t="s">
        <v>231</v>
      </c>
      <c r="J87" s="1">
        <v>1</v>
      </c>
      <c r="K87" s="1">
        <v>1000</v>
      </c>
      <c r="L87" s="1">
        <v>1000</v>
      </c>
      <c r="M87" s="1" t="s">
        <v>29</v>
      </c>
      <c r="N87" s="1" t="s">
        <v>30</v>
      </c>
      <c r="O87" s="1" t="s">
        <v>79</v>
      </c>
      <c r="P87" s="1" t="s">
        <v>85</v>
      </c>
      <c r="Q87" s="1" t="s">
        <v>45</v>
      </c>
      <c r="R87" s="1" t="s">
        <v>34</v>
      </c>
      <c r="S87" s="1" t="s">
        <v>2620</v>
      </c>
      <c r="T87" s="1">
        <v>3</v>
      </c>
      <c r="U87" s="1" t="s">
        <v>2622</v>
      </c>
      <c r="V87" s="1" t="s">
        <v>2623</v>
      </c>
      <c r="W87" s="1" t="s">
        <v>2624</v>
      </c>
      <c r="X87" s="1" t="s">
        <v>2625</v>
      </c>
      <c r="Y87" s="1" t="s">
        <v>2623</v>
      </c>
      <c r="Z87" s="1" t="s">
        <v>2623</v>
      </c>
      <c r="AA87" s="1">
        <v>1000</v>
      </c>
      <c r="AB87" s="1" t="s">
        <v>2626</v>
      </c>
      <c r="AC87" s="1" t="s">
        <v>2627</v>
      </c>
      <c r="AD87" s="1" t="str">
        <f>TEXT(Sales_data[[#This Row],[Order_Date]],"MMM")</f>
        <v>Oct</v>
      </c>
      <c r="AE87" s="1">
        <f t="shared" si="5"/>
        <v>2024</v>
      </c>
      <c r="AF87" s="1" t="str">
        <f>TEXT(Sales_data[[#This Row],[Order_Date]],"ddd")</f>
        <v>Tue</v>
      </c>
      <c r="AG87" s="1" t="str">
        <f t="shared" si="6"/>
        <v>On Time</v>
      </c>
      <c r="AH87" s="1" t="str">
        <f t="shared" si="7"/>
        <v>Medium</v>
      </c>
      <c r="AI87" s="1" t="str">
        <f t="shared" si="8"/>
        <v>Low</v>
      </c>
      <c r="AJ87" s="6" t="str">
        <f t="shared" si="9"/>
        <v>Weekday</v>
      </c>
    </row>
    <row r="88" spans="1:36" x14ac:dyDescent="0.45">
      <c r="A88" s="5" t="s">
        <v>382</v>
      </c>
      <c r="B88" s="2">
        <v>45559</v>
      </c>
      <c r="C88" s="2">
        <v>45557</v>
      </c>
      <c r="D88" s="2">
        <v>45560</v>
      </c>
      <c r="E88" s="1" t="s">
        <v>2532</v>
      </c>
      <c r="F88" s="1" t="s">
        <v>168</v>
      </c>
      <c r="G88" s="1" t="s">
        <v>41</v>
      </c>
      <c r="H88" s="1" t="s">
        <v>71</v>
      </c>
      <c r="I88" s="1" t="s">
        <v>117</v>
      </c>
      <c r="J88" s="1">
        <v>2</v>
      </c>
      <c r="K88" s="1">
        <v>500</v>
      </c>
      <c r="L88" s="1">
        <v>1000</v>
      </c>
      <c r="M88" s="1" t="s">
        <v>2619</v>
      </c>
      <c r="N88" s="1" t="s">
        <v>30</v>
      </c>
      <c r="O88" s="1" t="s">
        <v>31</v>
      </c>
      <c r="P88" s="1" t="s">
        <v>32</v>
      </c>
      <c r="Q88" s="1" t="s">
        <v>45</v>
      </c>
      <c r="R88" s="1" t="s">
        <v>46</v>
      </c>
      <c r="S88" s="1" t="s">
        <v>2621</v>
      </c>
      <c r="T88" s="1">
        <v>3</v>
      </c>
      <c r="U88" s="1" t="s">
        <v>2622</v>
      </c>
      <c r="V88" s="1" t="s">
        <v>2623</v>
      </c>
      <c r="W88" s="1" t="s">
        <v>2624</v>
      </c>
      <c r="X88" s="1" t="s">
        <v>2628</v>
      </c>
      <c r="Y88" s="1" t="s">
        <v>2623</v>
      </c>
      <c r="Z88" s="1" t="s">
        <v>2623</v>
      </c>
      <c r="AA88" s="1">
        <v>1000</v>
      </c>
      <c r="AB88" s="1" t="s">
        <v>2626</v>
      </c>
      <c r="AC88" s="1" t="s">
        <v>2621</v>
      </c>
      <c r="AD88" s="1" t="str">
        <f>TEXT(Sales_data[[#This Row],[Order_Date]],"MMM")</f>
        <v>Sep</v>
      </c>
      <c r="AE88" s="1">
        <f t="shared" si="5"/>
        <v>2024</v>
      </c>
      <c r="AF88" s="1" t="str">
        <f>TEXT(Sales_data[[#This Row],[Order_Date]],"ddd")</f>
        <v>Tue</v>
      </c>
      <c r="AG88" s="1" t="str">
        <f t="shared" si="6"/>
        <v>On Time</v>
      </c>
      <c r="AH88" s="1" t="str">
        <f t="shared" si="7"/>
        <v>Medium</v>
      </c>
      <c r="AI88" s="1" t="str">
        <f t="shared" si="8"/>
        <v>Low</v>
      </c>
      <c r="AJ88" s="6" t="str">
        <f t="shared" si="9"/>
        <v>Weekday</v>
      </c>
    </row>
    <row r="89" spans="1:36" x14ac:dyDescent="0.45">
      <c r="A89" s="5" t="s">
        <v>385</v>
      </c>
      <c r="B89" s="2">
        <v>45637</v>
      </c>
      <c r="C89" s="2">
        <v>45638</v>
      </c>
      <c r="D89" s="2">
        <v>45641</v>
      </c>
      <c r="E89" s="1" t="s">
        <v>2581</v>
      </c>
      <c r="F89" s="1" t="s">
        <v>2608</v>
      </c>
      <c r="G89" s="1" t="s">
        <v>41</v>
      </c>
      <c r="H89" s="1" t="s">
        <v>71</v>
      </c>
      <c r="I89" s="1" t="s">
        <v>72</v>
      </c>
      <c r="J89" s="1">
        <v>2</v>
      </c>
      <c r="K89" s="1">
        <v>1000</v>
      </c>
      <c r="L89" s="1">
        <v>2000</v>
      </c>
      <c r="M89" s="1" t="s">
        <v>56</v>
      </c>
      <c r="N89" s="1" t="s">
        <v>30</v>
      </c>
      <c r="O89" s="1" t="s">
        <v>31</v>
      </c>
      <c r="P89" s="1" t="s">
        <v>85</v>
      </c>
      <c r="Q89" s="1" t="s">
        <v>33</v>
      </c>
      <c r="R89" s="1" t="s">
        <v>34</v>
      </c>
      <c r="S89" s="1" t="s">
        <v>2620</v>
      </c>
      <c r="T89" s="1">
        <v>3</v>
      </c>
      <c r="U89" s="1" t="s">
        <v>2622</v>
      </c>
      <c r="V89" s="1" t="s">
        <v>2623</v>
      </c>
      <c r="W89" s="1" t="s">
        <v>2624</v>
      </c>
      <c r="X89" s="1" t="s">
        <v>2625</v>
      </c>
      <c r="Y89" s="1" t="s">
        <v>2623</v>
      </c>
      <c r="Z89" s="1" t="s">
        <v>2623</v>
      </c>
      <c r="AA89" s="1">
        <v>2000</v>
      </c>
      <c r="AB89" s="1" t="s">
        <v>2626</v>
      </c>
      <c r="AC89" s="1" t="s">
        <v>2627</v>
      </c>
      <c r="AD89" s="1" t="str">
        <f>TEXT(Sales_data[[#This Row],[Order_Date]],"MMM")</f>
        <v>Dec</v>
      </c>
      <c r="AE89" s="1">
        <f t="shared" si="5"/>
        <v>2024</v>
      </c>
      <c r="AF89" s="1" t="str">
        <f>TEXT(Sales_data[[#This Row],[Order_Date]],"ddd")</f>
        <v>Wed</v>
      </c>
      <c r="AG89" s="1" t="str">
        <f t="shared" si="6"/>
        <v>On Time</v>
      </c>
      <c r="AH89" s="1" t="str">
        <f t="shared" si="7"/>
        <v>Medium</v>
      </c>
      <c r="AI89" s="1" t="str">
        <f t="shared" si="8"/>
        <v>Medium</v>
      </c>
      <c r="AJ89" s="6" t="str">
        <f t="shared" si="9"/>
        <v>Weekday</v>
      </c>
    </row>
    <row r="90" spans="1:36" x14ac:dyDescent="0.45">
      <c r="A90" s="5" t="s">
        <v>388</v>
      </c>
      <c r="B90" s="2">
        <v>45396</v>
      </c>
      <c r="C90" s="2">
        <v>45397</v>
      </c>
      <c r="D90" s="2">
        <v>45403</v>
      </c>
      <c r="E90" s="1" t="s">
        <v>2582</v>
      </c>
      <c r="F90" s="1" t="s">
        <v>69</v>
      </c>
      <c r="G90" s="1" t="s">
        <v>70</v>
      </c>
      <c r="H90" s="1" t="s">
        <v>128</v>
      </c>
      <c r="I90" s="1" t="s">
        <v>169</v>
      </c>
      <c r="J90" s="1">
        <v>-1</v>
      </c>
      <c r="K90" s="1">
        <v>100</v>
      </c>
      <c r="L90" s="1">
        <v>-100</v>
      </c>
      <c r="M90" s="1" t="s">
        <v>29</v>
      </c>
      <c r="N90" s="1" t="s">
        <v>30</v>
      </c>
      <c r="O90" s="1" t="s">
        <v>31</v>
      </c>
      <c r="P90" s="1" t="s">
        <v>32</v>
      </c>
      <c r="Q90" s="1" t="s">
        <v>33</v>
      </c>
      <c r="R90" s="1" t="s">
        <v>2620</v>
      </c>
      <c r="S90" s="1" t="s">
        <v>2620</v>
      </c>
      <c r="T90" s="1">
        <v>6</v>
      </c>
      <c r="U90" s="1" t="s">
        <v>2622</v>
      </c>
      <c r="V90" s="1" t="s">
        <v>2630</v>
      </c>
      <c r="W90" s="1" t="s">
        <v>2624</v>
      </c>
      <c r="X90" s="1" t="s">
        <v>2625</v>
      </c>
      <c r="Y90" s="1" t="s">
        <v>2623</v>
      </c>
      <c r="Z90" s="1" t="s">
        <v>2623</v>
      </c>
      <c r="AA90" s="1">
        <v>-100</v>
      </c>
      <c r="AB90" s="1" t="s">
        <v>2626</v>
      </c>
      <c r="AC90" s="1" t="s">
        <v>2632</v>
      </c>
      <c r="AD90" s="1" t="str">
        <f>TEXT(Sales_data[[#This Row],[Order_Date]],"MMM")</f>
        <v>Apr</v>
      </c>
      <c r="AE90" s="1">
        <f t="shared" si="5"/>
        <v>2024</v>
      </c>
      <c r="AF90" s="1" t="str">
        <f>TEXT(Sales_data[[#This Row],[Order_Date]],"ddd")</f>
        <v>Sun</v>
      </c>
      <c r="AG90" s="1" t="str">
        <f t="shared" si="6"/>
        <v>Late</v>
      </c>
      <c r="AH90" s="1" t="str">
        <f t="shared" si="7"/>
        <v>Slow</v>
      </c>
      <c r="AI90" s="1" t="str">
        <f t="shared" si="8"/>
        <v>Low</v>
      </c>
      <c r="AJ90" s="6" t="str">
        <f t="shared" si="9"/>
        <v>Weekend</v>
      </c>
    </row>
    <row r="91" spans="1:36" x14ac:dyDescent="0.45">
      <c r="A91" s="5" t="s">
        <v>392</v>
      </c>
      <c r="B91" s="2">
        <v>45440</v>
      </c>
      <c r="C91" s="2">
        <v>45440</v>
      </c>
      <c r="D91" s="2">
        <v>45443</v>
      </c>
      <c r="E91" s="1" t="s">
        <v>2564</v>
      </c>
      <c r="F91" s="1" t="s">
        <v>69</v>
      </c>
      <c r="G91" s="1" t="s">
        <v>70</v>
      </c>
      <c r="H91" s="1" t="s">
        <v>42</v>
      </c>
      <c r="I91" s="1" t="s">
        <v>122</v>
      </c>
      <c r="J91" s="1">
        <v>3</v>
      </c>
      <c r="K91" s="1">
        <v>2000</v>
      </c>
      <c r="L91" s="1">
        <v>6000</v>
      </c>
      <c r="M91" s="1" t="s">
        <v>29</v>
      </c>
      <c r="N91" s="1" t="s">
        <v>30</v>
      </c>
      <c r="O91" s="1" t="s">
        <v>79</v>
      </c>
      <c r="P91" s="1" t="s">
        <v>85</v>
      </c>
      <c r="Q91" s="1" t="s">
        <v>33</v>
      </c>
      <c r="R91" s="1" t="s">
        <v>34</v>
      </c>
      <c r="S91" s="1" t="s">
        <v>2620</v>
      </c>
      <c r="T91" s="1">
        <v>3</v>
      </c>
      <c r="U91" s="1" t="s">
        <v>2622</v>
      </c>
      <c r="V91" s="1" t="s">
        <v>2623</v>
      </c>
      <c r="W91" s="1" t="s">
        <v>2624</v>
      </c>
      <c r="X91" s="1" t="s">
        <v>2625</v>
      </c>
      <c r="Y91" s="1" t="s">
        <v>2623</v>
      </c>
      <c r="Z91" s="1" t="s">
        <v>2623</v>
      </c>
      <c r="AA91" s="1">
        <v>6000</v>
      </c>
      <c r="AB91" s="1" t="s">
        <v>2626</v>
      </c>
      <c r="AC91" s="1" t="s">
        <v>2627</v>
      </c>
      <c r="AD91" s="1" t="str">
        <f>TEXT(Sales_data[[#This Row],[Order_Date]],"MMM")</f>
        <v>May</v>
      </c>
      <c r="AE91" s="1">
        <f t="shared" si="5"/>
        <v>2024</v>
      </c>
      <c r="AF91" s="1" t="str">
        <f>TEXT(Sales_data[[#This Row],[Order_Date]],"ddd")</f>
        <v>Tue</v>
      </c>
      <c r="AG91" s="1" t="str">
        <f t="shared" si="6"/>
        <v>On Time</v>
      </c>
      <c r="AH91" s="1" t="str">
        <f t="shared" si="7"/>
        <v>Medium</v>
      </c>
      <c r="AI91" s="1" t="str">
        <f t="shared" si="8"/>
        <v>High</v>
      </c>
      <c r="AJ91" s="6" t="str">
        <f t="shared" si="9"/>
        <v>Weekday</v>
      </c>
    </row>
    <row r="92" spans="1:36" x14ac:dyDescent="0.45">
      <c r="A92" s="5" t="s">
        <v>395</v>
      </c>
      <c r="B92" s="2">
        <v>45493</v>
      </c>
      <c r="C92" s="2">
        <v>45494</v>
      </c>
      <c r="D92" s="2">
        <v>45497</v>
      </c>
      <c r="E92" s="1" t="s">
        <v>2573</v>
      </c>
      <c r="F92" s="1" t="s">
        <v>69</v>
      </c>
      <c r="G92" s="1" t="s">
        <v>70</v>
      </c>
      <c r="H92" s="1" t="s">
        <v>27</v>
      </c>
      <c r="I92" s="1" t="s">
        <v>55</v>
      </c>
      <c r="J92" s="1">
        <v>-1</v>
      </c>
      <c r="K92" s="1">
        <v>2000</v>
      </c>
      <c r="L92" s="1">
        <v>-2000</v>
      </c>
      <c r="M92" s="1" t="s">
        <v>63</v>
      </c>
      <c r="N92" s="1" t="s">
        <v>57</v>
      </c>
      <c r="O92" s="1" t="s">
        <v>79</v>
      </c>
      <c r="P92" s="1" t="s">
        <v>32</v>
      </c>
      <c r="Q92" s="1" t="s">
        <v>45</v>
      </c>
      <c r="R92" s="1" t="s">
        <v>46</v>
      </c>
      <c r="S92" s="1" t="s">
        <v>2621</v>
      </c>
      <c r="T92" s="1">
        <v>3</v>
      </c>
      <c r="U92" s="1" t="s">
        <v>2622</v>
      </c>
      <c r="V92" s="1" t="s">
        <v>2630</v>
      </c>
      <c r="W92" s="1" t="s">
        <v>2624</v>
      </c>
      <c r="X92" s="1" t="s">
        <v>2625</v>
      </c>
      <c r="Y92" s="1" t="s">
        <v>2623</v>
      </c>
      <c r="Z92" s="1" t="s">
        <v>2623</v>
      </c>
      <c r="AA92" s="1">
        <v>-2000</v>
      </c>
      <c r="AB92" s="1" t="s">
        <v>2626</v>
      </c>
      <c r="AC92" s="1" t="s">
        <v>2621</v>
      </c>
      <c r="AD92" s="1" t="str">
        <f>TEXT(Sales_data[[#This Row],[Order_Date]],"MMM")</f>
        <v>Jul</v>
      </c>
      <c r="AE92" s="1">
        <f t="shared" si="5"/>
        <v>2024</v>
      </c>
      <c r="AF92" s="1" t="str">
        <f>TEXT(Sales_data[[#This Row],[Order_Date]],"ddd")</f>
        <v>Sat</v>
      </c>
      <c r="AG92" s="1" t="str">
        <f t="shared" si="6"/>
        <v>On Time</v>
      </c>
      <c r="AH92" s="1" t="str">
        <f t="shared" si="7"/>
        <v>Medium</v>
      </c>
      <c r="AI92" s="1" t="str">
        <f t="shared" si="8"/>
        <v>Low</v>
      </c>
      <c r="AJ92" s="6" t="str">
        <f t="shared" si="9"/>
        <v>Weekend</v>
      </c>
    </row>
    <row r="93" spans="1:36" x14ac:dyDescent="0.45">
      <c r="A93" s="5" t="s">
        <v>397</v>
      </c>
      <c r="B93" s="2">
        <v>45423</v>
      </c>
      <c r="C93" s="2">
        <v>45423</v>
      </c>
      <c r="D93" s="2">
        <v>45428</v>
      </c>
      <c r="E93" s="1" t="s">
        <v>2526</v>
      </c>
      <c r="F93" s="1" t="s">
        <v>168</v>
      </c>
      <c r="G93" s="1" t="s">
        <v>41</v>
      </c>
      <c r="H93" s="1" t="s">
        <v>27</v>
      </c>
      <c r="I93" s="1" t="s">
        <v>55</v>
      </c>
      <c r="J93" s="1">
        <v>1</v>
      </c>
      <c r="K93" s="1">
        <v>100</v>
      </c>
      <c r="L93" s="1">
        <v>100</v>
      </c>
      <c r="M93" s="1" t="s">
        <v>2619</v>
      </c>
      <c r="N93" s="1" t="s">
        <v>93</v>
      </c>
      <c r="O93" s="1" t="s">
        <v>44</v>
      </c>
      <c r="P93" s="1" t="s">
        <v>32</v>
      </c>
      <c r="Q93" s="1" t="s">
        <v>45</v>
      </c>
      <c r="R93" s="1" t="s">
        <v>34</v>
      </c>
      <c r="S93" s="1" t="s">
        <v>2620</v>
      </c>
      <c r="T93" s="1">
        <v>5</v>
      </c>
      <c r="U93" s="1" t="s">
        <v>2622</v>
      </c>
      <c r="V93" s="1" t="s">
        <v>2623</v>
      </c>
      <c r="W93" s="1" t="s">
        <v>2624</v>
      </c>
      <c r="X93" s="1" t="s">
        <v>2625</v>
      </c>
      <c r="Y93" s="1" t="s">
        <v>2623</v>
      </c>
      <c r="Z93" s="1" t="s">
        <v>2623</v>
      </c>
      <c r="AA93" s="1">
        <v>100</v>
      </c>
      <c r="AB93" s="1" t="s">
        <v>2626</v>
      </c>
      <c r="AC93" s="1" t="s">
        <v>2627</v>
      </c>
      <c r="AD93" s="1" t="str">
        <f>TEXT(Sales_data[[#This Row],[Order_Date]],"MMM")</f>
        <v>May</v>
      </c>
      <c r="AE93" s="1">
        <f t="shared" si="5"/>
        <v>2024</v>
      </c>
      <c r="AF93" s="1" t="str">
        <f>TEXT(Sales_data[[#This Row],[Order_Date]],"ddd")</f>
        <v>Sat</v>
      </c>
      <c r="AG93" s="1" t="str">
        <f t="shared" si="6"/>
        <v>On Time</v>
      </c>
      <c r="AH93" s="1" t="str">
        <f t="shared" si="7"/>
        <v>Medium</v>
      </c>
      <c r="AI93" s="1" t="str">
        <f t="shared" si="8"/>
        <v>Low</v>
      </c>
      <c r="AJ93" s="6" t="str">
        <f t="shared" si="9"/>
        <v>Weekend</v>
      </c>
    </row>
    <row r="94" spans="1:36" x14ac:dyDescent="0.45">
      <c r="A94" s="5" t="s">
        <v>399</v>
      </c>
      <c r="B94" s="2">
        <v>45395</v>
      </c>
      <c r="C94" s="2">
        <v>45397</v>
      </c>
      <c r="D94" s="2">
        <v>45403</v>
      </c>
      <c r="E94" s="1" t="s">
        <v>2583</v>
      </c>
      <c r="F94" s="1" t="s">
        <v>69</v>
      </c>
      <c r="G94" s="1" t="s">
        <v>70</v>
      </c>
      <c r="H94" s="1" t="s">
        <v>128</v>
      </c>
      <c r="I94" s="1" t="s">
        <v>169</v>
      </c>
      <c r="J94" s="1">
        <v>1</v>
      </c>
      <c r="K94" s="1">
        <v>1000</v>
      </c>
      <c r="L94" s="1">
        <v>1000</v>
      </c>
      <c r="M94" s="1" t="s">
        <v>56</v>
      </c>
      <c r="N94" s="1" t="s">
        <v>93</v>
      </c>
      <c r="O94" s="1" t="s">
        <v>79</v>
      </c>
      <c r="P94" s="1" t="s">
        <v>32</v>
      </c>
      <c r="Q94" s="1" t="s">
        <v>45</v>
      </c>
      <c r="R94" s="1" t="s">
        <v>34</v>
      </c>
      <c r="S94" s="1" t="s">
        <v>2620</v>
      </c>
      <c r="T94" s="1">
        <v>6</v>
      </c>
      <c r="U94" s="1" t="s">
        <v>2622</v>
      </c>
      <c r="V94" s="1" t="s">
        <v>2623</v>
      </c>
      <c r="W94" s="1" t="s">
        <v>2624</v>
      </c>
      <c r="X94" s="1" t="s">
        <v>2625</v>
      </c>
      <c r="Y94" s="1" t="s">
        <v>2623</v>
      </c>
      <c r="Z94" s="1" t="s">
        <v>2623</v>
      </c>
      <c r="AA94" s="1">
        <v>1000</v>
      </c>
      <c r="AB94" s="1" t="s">
        <v>2626</v>
      </c>
      <c r="AC94" s="1" t="s">
        <v>2627</v>
      </c>
      <c r="AD94" s="1" t="str">
        <f>TEXT(Sales_data[[#This Row],[Order_Date]],"MMM")</f>
        <v>Apr</v>
      </c>
      <c r="AE94" s="1">
        <f t="shared" si="5"/>
        <v>2024</v>
      </c>
      <c r="AF94" s="1" t="str">
        <f>TEXT(Sales_data[[#This Row],[Order_Date]],"ddd")</f>
        <v>Sat</v>
      </c>
      <c r="AG94" s="1" t="str">
        <f t="shared" si="6"/>
        <v>Late</v>
      </c>
      <c r="AH94" s="1" t="str">
        <f t="shared" si="7"/>
        <v>Slow</v>
      </c>
      <c r="AI94" s="1" t="str">
        <f t="shared" si="8"/>
        <v>Low</v>
      </c>
      <c r="AJ94" s="6" t="str">
        <f t="shared" si="9"/>
        <v>Weekend</v>
      </c>
    </row>
    <row r="95" spans="1:36" x14ac:dyDescent="0.45">
      <c r="A95" s="5" t="s">
        <v>402</v>
      </c>
      <c r="B95" s="2">
        <v>45354</v>
      </c>
      <c r="C95" s="2">
        <v>45355</v>
      </c>
      <c r="D95" s="2">
        <v>45362</v>
      </c>
      <c r="E95" s="1" t="s">
        <v>2549</v>
      </c>
      <c r="F95" s="1" t="s">
        <v>2609</v>
      </c>
      <c r="G95" s="1" t="s">
        <v>116</v>
      </c>
      <c r="H95" s="1" t="s">
        <v>27</v>
      </c>
      <c r="I95" s="1" t="s">
        <v>84</v>
      </c>
      <c r="J95" s="1">
        <v>3</v>
      </c>
      <c r="K95" s="1">
        <v>0</v>
      </c>
      <c r="L95" s="1">
        <v>0</v>
      </c>
      <c r="M95" s="1" t="s">
        <v>2619</v>
      </c>
      <c r="N95" s="1" t="s">
        <v>57</v>
      </c>
      <c r="O95" s="1" t="s">
        <v>31</v>
      </c>
      <c r="P95" s="1" t="s">
        <v>32</v>
      </c>
      <c r="Q95" s="1" t="s">
        <v>33</v>
      </c>
      <c r="R95" s="1" t="s">
        <v>46</v>
      </c>
      <c r="S95" s="1" t="s">
        <v>254</v>
      </c>
      <c r="T95" s="1">
        <v>7</v>
      </c>
      <c r="U95" s="1" t="s">
        <v>2622</v>
      </c>
      <c r="V95" s="1" t="s">
        <v>2623</v>
      </c>
      <c r="W95" s="1" t="s">
        <v>2629</v>
      </c>
      <c r="X95" s="1" t="s">
        <v>2625</v>
      </c>
      <c r="Y95" s="1" t="s">
        <v>2630</v>
      </c>
      <c r="Z95" s="1" t="s">
        <v>2623</v>
      </c>
      <c r="AA95" s="1">
        <v>0</v>
      </c>
      <c r="AB95" s="1" t="s">
        <v>2626</v>
      </c>
      <c r="AC95" s="1" t="s">
        <v>254</v>
      </c>
      <c r="AD95" s="1" t="str">
        <f>TEXT(Sales_data[[#This Row],[Order_Date]],"MMM")</f>
        <v>Mar</v>
      </c>
      <c r="AE95" s="1">
        <f t="shared" si="5"/>
        <v>2024</v>
      </c>
      <c r="AF95" s="1" t="str">
        <f>TEXT(Sales_data[[#This Row],[Order_Date]],"ddd")</f>
        <v>Sun</v>
      </c>
      <c r="AG95" s="1" t="str">
        <f t="shared" si="6"/>
        <v>Late</v>
      </c>
      <c r="AH95" s="1" t="str">
        <f t="shared" si="7"/>
        <v>Slow</v>
      </c>
      <c r="AI95" s="1" t="str">
        <f t="shared" si="8"/>
        <v>Low</v>
      </c>
      <c r="AJ95" s="6" t="str">
        <f t="shared" si="9"/>
        <v>Weekend</v>
      </c>
    </row>
    <row r="96" spans="1:36" x14ac:dyDescent="0.45">
      <c r="A96" s="5" t="s">
        <v>405</v>
      </c>
      <c r="B96" s="2">
        <v>45556</v>
      </c>
      <c r="C96" s="2">
        <v>45557</v>
      </c>
      <c r="D96" s="2">
        <v>45562</v>
      </c>
      <c r="E96" s="1" t="s">
        <v>2584</v>
      </c>
      <c r="F96" s="1" t="s">
        <v>147</v>
      </c>
      <c r="G96" s="1" t="s">
        <v>147</v>
      </c>
      <c r="H96" s="1" t="s">
        <v>42</v>
      </c>
      <c r="I96" s="1" t="s">
        <v>122</v>
      </c>
      <c r="J96" s="1">
        <v>2</v>
      </c>
      <c r="K96" s="1">
        <v>500</v>
      </c>
      <c r="L96" s="1">
        <v>1000</v>
      </c>
      <c r="M96" s="1" t="s">
        <v>56</v>
      </c>
      <c r="N96" s="1" t="s">
        <v>57</v>
      </c>
      <c r="O96" s="1" t="s">
        <v>31</v>
      </c>
      <c r="P96" s="1" t="s">
        <v>85</v>
      </c>
      <c r="Q96" s="1" t="s">
        <v>33</v>
      </c>
      <c r="R96" s="1" t="s">
        <v>2620</v>
      </c>
      <c r="S96" s="1" t="s">
        <v>2620</v>
      </c>
      <c r="T96" s="1">
        <v>5</v>
      </c>
      <c r="U96" s="1" t="s">
        <v>2622</v>
      </c>
      <c r="V96" s="1" t="s">
        <v>2623</v>
      </c>
      <c r="W96" s="1" t="s">
        <v>2624</v>
      </c>
      <c r="X96" s="1" t="s">
        <v>2625</v>
      </c>
      <c r="Y96" s="1" t="s">
        <v>2623</v>
      </c>
      <c r="Z96" s="1" t="s">
        <v>2623</v>
      </c>
      <c r="AA96" s="1">
        <v>1000</v>
      </c>
      <c r="AB96" s="1" t="s">
        <v>2626</v>
      </c>
      <c r="AC96" s="1" t="s">
        <v>2627</v>
      </c>
      <c r="AD96" s="1" t="str">
        <f>TEXT(Sales_data[[#This Row],[Order_Date]],"MMM")</f>
        <v>Sep</v>
      </c>
      <c r="AE96" s="1">
        <f t="shared" si="5"/>
        <v>2024</v>
      </c>
      <c r="AF96" s="1" t="str">
        <f>TEXT(Sales_data[[#This Row],[Order_Date]],"ddd")</f>
        <v>Sat</v>
      </c>
      <c r="AG96" s="1" t="str">
        <f t="shared" si="6"/>
        <v>On Time</v>
      </c>
      <c r="AH96" s="1" t="str">
        <f t="shared" si="7"/>
        <v>Medium</v>
      </c>
      <c r="AI96" s="1" t="str">
        <f t="shared" si="8"/>
        <v>Low</v>
      </c>
      <c r="AJ96" s="6" t="str">
        <f t="shared" si="9"/>
        <v>Weekend</v>
      </c>
    </row>
    <row r="97" spans="1:36" x14ac:dyDescent="0.45">
      <c r="A97" s="5" t="s">
        <v>409</v>
      </c>
      <c r="B97" s="2">
        <v>45415</v>
      </c>
      <c r="C97" s="2">
        <v>45413</v>
      </c>
      <c r="D97" s="2">
        <v>45417</v>
      </c>
      <c r="E97" s="1" t="s">
        <v>2537</v>
      </c>
      <c r="F97" s="1" t="s">
        <v>53</v>
      </c>
      <c r="G97" s="1" t="s">
        <v>54</v>
      </c>
      <c r="H97" s="1" t="s">
        <v>42</v>
      </c>
      <c r="I97" s="1" t="s">
        <v>122</v>
      </c>
      <c r="J97" s="1">
        <v>0</v>
      </c>
      <c r="K97" s="1">
        <v>2000</v>
      </c>
      <c r="L97" s="1">
        <v>0</v>
      </c>
      <c r="M97" s="1" t="s">
        <v>2619</v>
      </c>
      <c r="N97" s="1" t="s">
        <v>93</v>
      </c>
      <c r="O97" s="1" t="s">
        <v>31</v>
      </c>
      <c r="P97" s="1" t="s">
        <v>85</v>
      </c>
      <c r="Q97" s="1" t="s">
        <v>33</v>
      </c>
      <c r="R97" s="1" t="s">
        <v>46</v>
      </c>
      <c r="S97" s="1" t="s">
        <v>2621</v>
      </c>
      <c r="T97" s="1">
        <v>4</v>
      </c>
      <c r="U97" s="1" t="s">
        <v>2622</v>
      </c>
      <c r="V97" s="1" t="s">
        <v>2630</v>
      </c>
      <c r="W97" s="1" t="s">
        <v>2624</v>
      </c>
      <c r="X97" s="1" t="s">
        <v>2628</v>
      </c>
      <c r="Y97" s="1" t="s">
        <v>2623</v>
      </c>
      <c r="Z97" s="1" t="s">
        <v>2623</v>
      </c>
      <c r="AA97" s="1">
        <v>0</v>
      </c>
      <c r="AB97" s="1" t="s">
        <v>2626</v>
      </c>
      <c r="AC97" s="1" t="s">
        <v>2621</v>
      </c>
      <c r="AD97" s="1" t="str">
        <f>TEXT(Sales_data[[#This Row],[Order_Date]],"MMM")</f>
        <v>May</v>
      </c>
      <c r="AE97" s="1">
        <f t="shared" si="5"/>
        <v>2024</v>
      </c>
      <c r="AF97" s="1" t="str">
        <f>TEXT(Sales_data[[#This Row],[Order_Date]],"ddd")</f>
        <v>Fri</v>
      </c>
      <c r="AG97" s="1" t="str">
        <f t="shared" si="6"/>
        <v>On Time</v>
      </c>
      <c r="AH97" s="1" t="str">
        <f t="shared" si="7"/>
        <v>Medium</v>
      </c>
      <c r="AI97" s="1" t="str">
        <f t="shared" si="8"/>
        <v>Low</v>
      </c>
      <c r="AJ97" s="6" t="str">
        <f t="shared" si="9"/>
        <v>Weekday</v>
      </c>
    </row>
    <row r="98" spans="1:36" x14ac:dyDescent="0.45">
      <c r="A98" s="5" t="s">
        <v>412</v>
      </c>
      <c r="B98" s="2">
        <v>45550</v>
      </c>
      <c r="C98" s="2">
        <v>45551</v>
      </c>
      <c r="D98" s="2">
        <v>45552</v>
      </c>
      <c r="E98" s="1" t="s">
        <v>2585</v>
      </c>
      <c r="F98" s="1" t="s">
        <v>69</v>
      </c>
      <c r="G98" s="1" t="s">
        <v>70</v>
      </c>
      <c r="H98" s="1" t="s">
        <v>128</v>
      </c>
      <c r="I98" s="1" t="s">
        <v>169</v>
      </c>
      <c r="J98" s="1">
        <v>1</v>
      </c>
      <c r="K98" s="1">
        <v>500</v>
      </c>
      <c r="L98" s="1">
        <v>500</v>
      </c>
      <c r="M98" s="1" t="s">
        <v>56</v>
      </c>
      <c r="N98" s="1" t="s">
        <v>57</v>
      </c>
      <c r="O98" s="1" t="s">
        <v>79</v>
      </c>
      <c r="P98" s="1" t="s">
        <v>32</v>
      </c>
      <c r="Q98" s="1" t="s">
        <v>45</v>
      </c>
      <c r="R98" s="1" t="s">
        <v>46</v>
      </c>
      <c r="S98" s="1" t="s">
        <v>2621</v>
      </c>
      <c r="T98" s="1">
        <v>1</v>
      </c>
      <c r="U98" s="1" t="s">
        <v>2622</v>
      </c>
      <c r="V98" s="1" t="s">
        <v>2623</v>
      </c>
      <c r="W98" s="1" t="s">
        <v>2624</v>
      </c>
      <c r="X98" s="1" t="s">
        <v>2625</v>
      </c>
      <c r="Y98" s="1" t="s">
        <v>2623</v>
      </c>
      <c r="Z98" s="1" t="s">
        <v>2623</v>
      </c>
      <c r="AA98" s="1">
        <v>500</v>
      </c>
      <c r="AB98" s="1" t="s">
        <v>2626</v>
      </c>
      <c r="AC98" s="1" t="s">
        <v>2621</v>
      </c>
      <c r="AD98" s="1" t="str">
        <f>TEXT(Sales_data[[#This Row],[Order_Date]],"MMM")</f>
        <v>Sep</v>
      </c>
      <c r="AE98" s="1">
        <f t="shared" si="5"/>
        <v>2024</v>
      </c>
      <c r="AF98" s="1" t="str">
        <f>TEXT(Sales_data[[#This Row],[Order_Date]],"ddd")</f>
        <v>Sun</v>
      </c>
      <c r="AG98" s="1" t="str">
        <f t="shared" si="6"/>
        <v>On Time</v>
      </c>
      <c r="AH98" s="1" t="str">
        <f t="shared" si="7"/>
        <v>Fast</v>
      </c>
      <c r="AI98" s="1" t="str">
        <f t="shared" si="8"/>
        <v>Low</v>
      </c>
      <c r="AJ98" s="6" t="str">
        <f t="shared" si="9"/>
        <v>Weekend</v>
      </c>
    </row>
    <row r="99" spans="1:36" x14ac:dyDescent="0.45">
      <c r="A99" s="5" t="s">
        <v>415</v>
      </c>
      <c r="B99" s="2">
        <v>45550</v>
      </c>
      <c r="C99" s="2">
        <v>45550</v>
      </c>
      <c r="D99" s="2">
        <v>45553</v>
      </c>
      <c r="E99" s="1" t="s">
        <v>2532</v>
      </c>
      <c r="F99" s="1" t="s">
        <v>147</v>
      </c>
      <c r="G99" s="1" t="s">
        <v>147</v>
      </c>
      <c r="H99" s="1" t="s">
        <v>128</v>
      </c>
      <c r="I99" s="1" t="s">
        <v>129</v>
      </c>
      <c r="J99" s="1">
        <v>-1</v>
      </c>
      <c r="K99" s="1">
        <v>0</v>
      </c>
      <c r="L99" s="1">
        <v>0</v>
      </c>
      <c r="M99" s="1" t="s">
        <v>63</v>
      </c>
      <c r="N99" s="1" t="s">
        <v>93</v>
      </c>
      <c r="O99" s="1" t="s">
        <v>44</v>
      </c>
      <c r="P99" s="1" t="s">
        <v>32</v>
      </c>
      <c r="Q99" s="1" t="s">
        <v>45</v>
      </c>
      <c r="R99" s="1" t="s">
        <v>34</v>
      </c>
      <c r="S99" s="1" t="s">
        <v>2620</v>
      </c>
      <c r="T99" s="1">
        <v>3</v>
      </c>
      <c r="U99" s="1" t="s">
        <v>2622</v>
      </c>
      <c r="V99" s="1" t="s">
        <v>2630</v>
      </c>
      <c r="W99" s="1" t="s">
        <v>2629</v>
      </c>
      <c r="X99" s="1" t="s">
        <v>2625</v>
      </c>
      <c r="Y99" s="1" t="s">
        <v>2630</v>
      </c>
      <c r="Z99" s="1" t="s">
        <v>2623</v>
      </c>
      <c r="AA99" s="1">
        <v>0</v>
      </c>
      <c r="AB99" s="1" t="s">
        <v>2626</v>
      </c>
      <c r="AC99" s="1" t="s">
        <v>2627</v>
      </c>
      <c r="AD99" s="1" t="str">
        <f>TEXT(Sales_data[[#This Row],[Order_Date]],"MMM")</f>
        <v>Sep</v>
      </c>
      <c r="AE99" s="1">
        <f t="shared" si="5"/>
        <v>2024</v>
      </c>
      <c r="AF99" s="1" t="str">
        <f>TEXT(Sales_data[[#This Row],[Order_Date]],"ddd")</f>
        <v>Sun</v>
      </c>
      <c r="AG99" s="1" t="str">
        <f t="shared" si="6"/>
        <v>On Time</v>
      </c>
      <c r="AH99" s="1" t="str">
        <f t="shared" si="7"/>
        <v>Medium</v>
      </c>
      <c r="AI99" s="1" t="str">
        <f t="shared" si="8"/>
        <v>Low</v>
      </c>
      <c r="AJ99" s="6" t="str">
        <f t="shared" si="9"/>
        <v>Weekend</v>
      </c>
    </row>
    <row r="100" spans="1:36" x14ac:dyDescent="0.45">
      <c r="A100" s="5" t="s">
        <v>417</v>
      </c>
      <c r="B100" s="2">
        <v>45515</v>
      </c>
      <c r="C100" s="2">
        <v>45517</v>
      </c>
      <c r="D100" s="2">
        <v>45523</v>
      </c>
      <c r="E100" s="1" t="s">
        <v>2586</v>
      </c>
      <c r="F100" s="1" t="s">
        <v>2607</v>
      </c>
      <c r="G100" s="1" t="s">
        <v>41</v>
      </c>
      <c r="H100" s="1" t="s">
        <v>42</v>
      </c>
      <c r="I100" s="1" t="s">
        <v>122</v>
      </c>
      <c r="J100" s="1">
        <v>1</v>
      </c>
      <c r="K100" s="1">
        <v>0</v>
      </c>
      <c r="L100" s="1">
        <v>0</v>
      </c>
      <c r="M100" s="1" t="s">
        <v>56</v>
      </c>
      <c r="N100" s="1" t="s">
        <v>30</v>
      </c>
      <c r="O100" s="1" t="s">
        <v>64</v>
      </c>
      <c r="P100" s="1" t="s">
        <v>58</v>
      </c>
      <c r="Q100" s="1" t="s">
        <v>33</v>
      </c>
      <c r="R100" s="1" t="s">
        <v>46</v>
      </c>
      <c r="S100" s="1" t="s">
        <v>254</v>
      </c>
      <c r="T100" s="1">
        <v>6</v>
      </c>
      <c r="U100" s="1" t="s">
        <v>2622</v>
      </c>
      <c r="V100" s="1" t="s">
        <v>2623</v>
      </c>
      <c r="W100" s="1" t="s">
        <v>2629</v>
      </c>
      <c r="X100" s="1" t="s">
        <v>2625</v>
      </c>
      <c r="Y100" s="1" t="s">
        <v>2630</v>
      </c>
      <c r="Z100" s="1" t="s">
        <v>2623</v>
      </c>
      <c r="AA100" s="1">
        <v>0</v>
      </c>
      <c r="AB100" s="1" t="s">
        <v>2626</v>
      </c>
      <c r="AC100" s="1" t="s">
        <v>254</v>
      </c>
      <c r="AD100" s="1" t="str">
        <f>TEXT(Sales_data[[#This Row],[Order_Date]],"MMM")</f>
        <v>Aug</v>
      </c>
      <c r="AE100" s="1">
        <f t="shared" si="5"/>
        <v>2024</v>
      </c>
      <c r="AF100" s="1" t="str">
        <f>TEXT(Sales_data[[#This Row],[Order_Date]],"ddd")</f>
        <v>Sun</v>
      </c>
      <c r="AG100" s="1" t="str">
        <f t="shared" si="6"/>
        <v>Late</v>
      </c>
      <c r="AH100" s="1" t="str">
        <f t="shared" si="7"/>
        <v>Slow</v>
      </c>
      <c r="AI100" s="1" t="str">
        <f t="shared" si="8"/>
        <v>Low</v>
      </c>
      <c r="AJ100" s="6" t="str">
        <f t="shared" si="9"/>
        <v>Weekend</v>
      </c>
    </row>
    <row r="101" spans="1:36" x14ac:dyDescent="0.45">
      <c r="A101" s="5" t="s">
        <v>421</v>
      </c>
      <c r="B101" s="2">
        <v>45488</v>
      </c>
      <c r="C101" s="2">
        <v>45487</v>
      </c>
      <c r="D101" s="2">
        <v>45491</v>
      </c>
      <c r="E101" s="1" t="s">
        <v>2553</v>
      </c>
      <c r="F101" s="1" t="s">
        <v>2608</v>
      </c>
      <c r="G101" s="1" t="s">
        <v>41</v>
      </c>
      <c r="H101" s="1" t="s">
        <v>27</v>
      </c>
      <c r="I101" s="1" t="s">
        <v>84</v>
      </c>
      <c r="J101" s="1">
        <v>2</v>
      </c>
      <c r="K101" s="1">
        <v>0</v>
      </c>
      <c r="L101" s="1">
        <v>0</v>
      </c>
      <c r="M101" s="1" t="s">
        <v>2619</v>
      </c>
      <c r="N101" s="1" t="s">
        <v>93</v>
      </c>
      <c r="O101" s="1" t="s">
        <v>31</v>
      </c>
      <c r="P101" s="1" t="s">
        <v>85</v>
      </c>
      <c r="Q101" s="1" t="s">
        <v>33</v>
      </c>
      <c r="R101" s="1" t="s">
        <v>34</v>
      </c>
      <c r="S101" s="1" t="s">
        <v>2620</v>
      </c>
      <c r="T101" s="1">
        <v>4</v>
      </c>
      <c r="U101" s="1" t="s">
        <v>2622</v>
      </c>
      <c r="V101" s="1" t="s">
        <v>2623</v>
      </c>
      <c r="W101" s="1" t="s">
        <v>2629</v>
      </c>
      <c r="X101" s="1" t="s">
        <v>2628</v>
      </c>
      <c r="Y101" s="1" t="s">
        <v>2630</v>
      </c>
      <c r="Z101" s="1" t="s">
        <v>2623</v>
      </c>
      <c r="AA101" s="1">
        <v>0</v>
      </c>
      <c r="AB101" s="1" t="s">
        <v>2626</v>
      </c>
      <c r="AC101" s="1" t="s">
        <v>2627</v>
      </c>
      <c r="AD101" s="1" t="str">
        <f>TEXT(Sales_data[[#This Row],[Order_Date]],"MMM")</f>
        <v>Jul</v>
      </c>
      <c r="AE101" s="1">
        <f t="shared" si="5"/>
        <v>2024</v>
      </c>
      <c r="AF101" s="1" t="str">
        <f>TEXT(Sales_data[[#This Row],[Order_Date]],"ddd")</f>
        <v>Mon</v>
      </c>
      <c r="AG101" s="1" t="str">
        <f t="shared" si="6"/>
        <v>On Time</v>
      </c>
      <c r="AH101" s="1" t="str">
        <f t="shared" si="7"/>
        <v>Medium</v>
      </c>
      <c r="AI101" s="1" t="str">
        <f t="shared" si="8"/>
        <v>Low</v>
      </c>
      <c r="AJ101" s="6" t="str">
        <f t="shared" si="9"/>
        <v>Weekday</v>
      </c>
    </row>
    <row r="102" spans="1:36" x14ac:dyDescent="0.45">
      <c r="A102" s="5" t="s">
        <v>425</v>
      </c>
      <c r="B102" s="2">
        <v>45292</v>
      </c>
      <c r="C102" s="2">
        <v>45292</v>
      </c>
      <c r="D102" s="2">
        <v>45296</v>
      </c>
      <c r="E102" s="1" t="s">
        <v>2541</v>
      </c>
      <c r="F102" s="1" t="s">
        <v>2607</v>
      </c>
      <c r="G102" s="1" t="s">
        <v>41</v>
      </c>
      <c r="H102" s="1" t="s">
        <v>42</v>
      </c>
      <c r="I102" s="1" t="s">
        <v>78</v>
      </c>
      <c r="J102" s="1">
        <v>-1</v>
      </c>
      <c r="K102" s="1">
        <v>0</v>
      </c>
      <c r="L102" s="1">
        <v>0</v>
      </c>
      <c r="M102" s="1" t="s">
        <v>2619</v>
      </c>
      <c r="N102" s="1" t="s">
        <v>57</v>
      </c>
      <c r="O102" s="1" t="s">
        <v>64</v>
      </c>
      <c r="P102" s="1" t="s">
        <v>32</v>
      </c>
      <c r="Q102" s="1" t="s">
        <v>45</v>
      </c>
      <c r="R102" s="1" t="s">
        <v>46</v>
      </c>
      <c r="S102" s="1" t="s">
        <v>245</v>
      </c>
      <c r="T102" s="1">
        <v>4</v>
      </c>
      <c r="U102" s="1" t="s">
        <v>2622</v>
      </c>
      <c r="V102" s="1" t="s">
        <v>2630</v>
      </c>
      <c r="W102" s="1" t="s">
        <v>2629</v>
      </c>
      <c r="X102" s="1" t="s">
        <v>2625</v>
      </c>
      <c r="Y102" s="1" t="s">
        <v>2630</v>
      </c>
      <c r="Z102" s="1" t="s">
        <v>2623</v>
      </c>
      <c r="AA102" s="1">
        <v>0</v>
      </c>
      <c r="AB102" s="1" t="s">
        <v>2626</v>
      </c>
      <c r="AC102" s="1" t="s">
        <v>245</v>
      </c>
      <c r="AD102" s="1" t="str">
        <f>TEXT(Sales_data[[#This Row],[Order_Date]],"MMM")</f>
        <v>Jan</v>
      </c>
      <c r="AE102" s="1">
        <f t="shared" si="5"/>
        <v>2024</v>
      </c>
      <c r="AF102" s="1" t="str">
        <f>TEXT(Sales_data[[#This Row],[Order_Date]],"ddd")</f>
        <v>Mon</v>
      </c>
      <c r="AG102" s="1" t="str">
        <f t="shared" si="6"/>
        <v>On Time</v>
      </c>
      <c r="AH102" s="1" t="str">
        <f t="shared" si="7"/>
        <v>Medium</v>
      </c>
      <c r="AI102" s="1" t="str">
        <f t="shared" si="8"/>
        <v>Low</v>
      </c>
      <c r="AJ102" s="6" t="str">
        <f t="shared" si="9"/>
        <v>Weekday</v>
      </c>
    </row>
    <row r="103" spans="1:36" x14ac:dyDescent="0.45">
      <c r="A103" s="5" t="s">
        <v>427</v>
      </c>
      <c r="B103" s="2">
        <v>45574</v>
      </c>
      <c r="C103" s="2">
        <v>45575</v>
      </c>
      <c r="D103" s="2">
        <v>45579</v>
      </c>
      <c r="E103" s="1" t="s">
        <v>2540</v>
      </c>
      <c r="F103" s="1" t="s">
        <v>53</v>
      </c>
      <c r="G103" s="1" t="s">
        <v>54</v>
      </c>
      <c r="H103" s="1" t="s">
        <v>42</v>
      </c>
      <c r="I103" s="1" t="s">
        <v>43</v>
      </c>
      <c r="J103" s="1">
        <v>1</v>
      </c>
      <c r="K103" s="1">
        <v>100</v>
      </c>
      <c r="L103" s="1">
        <v>100</v>
      </c>
      <c r="M103" s="1" t="s">
        <v>29</v>
      </c>
      <c r="N103" s="1" t="s">
        <v>30</v>
      </c>
      <c r="O103" s="1" t="s">
        <v>79</v>
      </c>
      <c r="P103" s="1" t="s">
        <v>58</v>
      </c>
      <c r="Q103" s="1" t="s">
        <v>33</v>
      </c>
      <c r="R103" s="1" t="s">
        <v>46</v>
      </c>
      <c r="S103" s="1" t="s">
        <v>254</v>
      </c>
      <c r="T103" s="1">
        <v>4</v>
      </c>
      <c r="U103" s="1" t="s">
        <v>2622</v>
      </c>
      <c r="V103" s="1" t="s">
        <v>2623</v>
      </c>
      <c r="W103" s="1" t="s">
        <v>2624</v>
      </c>
      <c r="X103" s="1" t="s">
        <v>2625</v>
      </c>
      <c r="Y103" s="1" t="s">
        <v>2623</v>
      </c>
      <c r="Z103" s="1" t="s">
        <v>2623</v>
      </c>
      <c r="AA103" s="1">
        <v>100</v>
      </c>
      <c r="AB103" s="1" t="s">
        <v>2626</v>
      </c>
      <c r="AC103" s="1" t="s">
        <v>254</v>
      </c>
      <c r="AD103" s="1" t="str">
        <f>TEXT(Sales_data[[#This Row],[Order_Date]],"MMM")</f>
        <v>Oct</v>
      </c>
      <c r="AE103" s="1">
        <f t="shared" si="5"/>
        <v>2024</v>
      </c>
      <c r="AF103" s="1" t="str">
        <f>TEXT(Sales_data[[#This Row],[Order_Date]],"ddd")</f>
        <v>Wed</v>
      </c>
      <c r="AG103" s="1" t="str">
        <f t="shared" si="6"/>
        <v>On Time</v>
      </c>
      <c r="AH103" s="1" t="str">
        <f t="shared" si="7"/>
        <v>Medium</v>
      </c>
      <c r="AI103" s="1" t="str">
        <f t="shared" si="8"/>
        <v>Low</v>
      </c>
      <c r="AJ103" s="6" t="str">
        <f t="shared" si="9"/>
        <v>Weekday</v>
      </c>
    </row>
    <row r="104" spans="1:36" x14ac:dyDescent="0.45">
      <c r="A104" s="5" t="s">
        <v>428</v>
      </c>
      <c r="B104" s="2">
        <v>45471</v>
      </c>
      <c r="C104" s="2">
        <v>45473</v>
      </c>
      <c r="D104" s="2">
        <v>45473</v>
      </c>
      <c r="E104" s="1" t="s">
        <v>2539</v>
      </c>
      <c r="F104" s="1" t="s">
        <v>2609</v>
      </c>
      <c r="G104" s="1" t="s">
        <v>116</v>
      </c>
      <c r="H104" s="1" t="s">
        <v>71</v>
      </c>
      <c r="I104" s="1" t="s">
        <v>72</v>
      </c>
      <c r="J104" s="1">
        <v>1</v>
      </c>
      <c r="K104" s="1">
        <v>0</v>
      </c>
      <c r="L104" s="1">
        <v>0</v>
      </c>
      <c r="M104" s="1" t="s">
        <v>29</v>
      </c>
      <c r="N104" s="1" t="s">
        <v>30</v>
      </c>
      <c r="O104" s="1" t="s">
        <v>31</v>
      </c>
      <c r="P104" s="1" t="s">
        <v>85</v>
      </c>
      <c r="Q104" s="1" t="s">
        <v>45</v>
      </c>
      <c r="R104" s="1" t="s">
        <v>34</v>
      </c>
      <c r="S104" s="1" t="s">
        <v>2620</v>
      </c>
      <c r="T104" s="1">
        <v>0</v>
      </c>
      <c r="U104" s="1" t="s">
        <v>2622</v>
      </c>
      <c r="V104" s="1" t="s">
        <v>2623</v>
      </c>
      <c r="W104" s="1" t="s">
        <v>2629</v>
      </c>
      <c r="X104" s="1" t="s">
        <v>2625</v>
      </c>
      <c r="Y104" s="1" t="s">
        <v>2630</v>
      </c>
      <c r="Z104" s="1" t="s">
        <v>2623</v>
      </c>
      <c r="AA104" s="1">
        <v>0</v>
      </c>
      <c r="AB104" s="1" t="s">
        <v>2626</v>
      </c>
      <c r="AC104" s="1" t="s">
        <v>2627</v>
      </c>
      <c r="AD104" s="1" t="str">
        <f>TEXT(Sales_data[[#This Row],[Order_Date]],"MMM")</f>
        <v>Jun</v>
      </c>
      <c r="AE104" s="1">
        <f t="shared" si="5"/>
        <v>2024</v>
      </c>
      <c r="AF104" s="1" t="str">
        <f>TEXT(Sales_data[[#This Row],[Order_Date]],"ddd")</f>
        <v>Fri</v>
      </c>
      <c r="AG104" s="1" t="str">
        <f t="shared" si="6"/>
        <v>On Time</v>
      </c>
      <c r="AH104" s="1" t="str">
        <f t="shared" si="7"/>
        <v>Fast</v>
      </c>
      <c r="AI104" s="1" t="str">
        <f t="shared" si="8"/>
        <v>Low</v>
      </c>
      <c r="AJ104" s="6" t="str">
        <f t="shared" si="9"/>
        <v>Weekday</v>
      </c>
    </row>
    <row r="105" spans="1:36" x14ac:dyDescent="0.45">
      <c r="A105" s="5" t="s">
        <v>431</v>
      </c>
      <c r="B105" s="2">
        <v>45534</v>
      </c>
      <c r="C105" s="2">
        <v>45536</v>
      </c>
      <c r="D105" s="2">
        <v>45543</v>
      </c>
      <c r="E105" s="1" t="s">
        <v>2569</v>
      </c>
      <c r="F105" s="1" t="s">
        <v>147</v>
      </c>
      <c r="G105" s="1" t="s">
        <v>147</v>
      </c>
      <c r="H105" s="1" t="s">
        <v>71</v>
      </c>
      <c r="I105" s="1" t="s">
        <v>117</v>
      </c>
      <c r="J105" s="1">
        <v>3</v>
      </c>
      <c r="K105" s="1">
        <v>500</v>
      </c>
      <c r="L105" s="1">
        <v>1500</v>
      </c>
      <c r="M105" s="1" t="s">
        <v>29</v>
      </c>
      <c r="N105" s="1" t="s">
        <v>93</v>
      </c>
      <c r="O105" s="1" t="s">
        <v>31</v>
      </c>
      <c r="P105" s="1" t="s">
        <v>85</v>
      </c>
      <c r="Q105" s="1" t="s">
        <v>33</v>
      </c>
      <c r="R105" s="1" t="s">
        <v>46</v>
      </c>
      <c r="S105" s="1" t="s">
        <v>254</v>
      </c>
      <c r="T105" s="1">
        <v>7</v>
      </c>
      <c r="U105" s="1" t="s">
        <v>2622</v>
      </c>
      <c r="V105" s="1" t="s">
        <v>2623</v>
      </c>
      <c r="W105" s="1" t="s">
        <v>2624</v>
      </c>
      <c r="X105" s="1" t="s">
        <v>2625</v>
      </c>
      <c r="Y105" s="1" t="s">
        <v>2623</v>
      </c>
      <c r="Z105" s="1" t="s">
        <v>2623</v>
      </c>
      <c r="AA105" s="1">
        <v>1500</v>
      </c>
      <c r="AB105" s="1" t="s">
        <v>2626</v>
      </c>
      <c r="AC105" s="1" t="s">
        <v>254</v>
      </c>
      <c r="AD105" s="1" t="str">
        <f>TEXT(Sales_data[[#This Row],[Order_Date]],"MMM")</f>
        <v>Aug</v>
      </c>
      <c r="AE105" s="1">
        <f t="shared" si="5"/>
        <v>2024</v>
      </c>
      <c r="AF105" s="1" t="str">
        <f>TEXT(Sales_data[[#This Row],[Order_Date]],"ddd")</f>
        <v>Fri</v>
      </c>
      <c r="AG105" s="1" t="str">
        <f t="shared" si="6"/>
        <v>Late</v>
      </c>
      <c r="AH105" s="1" t="str">
        <f t="shared" si="7"/>
        <v>Slow</v>
      </c>
      <c r="AI105" s="1" t="str">
        <f t="shared" si="8"/>
        <v>Low</v>
      </c>
      <c r="AJ105" s="6" t="str">
        <f t="shared" si="9"/>
        <v>Weekday</v>
      </c>
    </row>
    <row r="106" spans="1:36" x14ac:dyDescent="0.45">
      <c r="A106" s="5" t="s">
        <v>435</v>
      </c>
      <c r="B106" s="2">
        <v>45442</v>
      </c>
      <c r="C106" s="2">
        <v>45444</v>
      </c>
      <c r="D106" s="2">
        <v>45446</v>
      </c>
      <c r="E106" s="1" t="s">
        <v>2585</v>
      </c>
      <c r="F106" s="1" t="s">
        <v>168</v>
      </c>
      <c r="G106" s="1" t="s">
        <v>41</v>
      </c>
      <c r="H106" s="1" t="s">
        <v>128</v>
      </c>
      <c r="I106" s="1" t="s">
        <v>169</v>
      </c>
      <c r="J106" s="1">
        <v>2</v>
      </c>
      <c r="K106" s="1">
        <v>0</v>
      </c>
      <c r="L106" s="1">
        <v>0</v>
      </c>
      <c r="M106" s="1" t="s">
        <v>29</v>
      </c>
      <c r="N106" s="1" t="s">
        <v>57</v>
      </c>
      <c r="O106" s="1" t="s">
        <v>79</v>
      </c>
      <c r="P106" s="1" t="s">
        <v>85</v>
      </c>
      <c r="Q106" s="1" t="s">
        <v>33</v>
      </c>
      <c r="R106" s="1" t="s">
        <v>34</v>
      </c>
      <c r="S106" s="1" t="s">
        <v>2620</v>
      </c>
      <c r="T106" s="1">
        <v>2</v>
      </c>
      <c r="U106" s="1" t="s">
        <v>2622</v>
      </c>
      <c r="V106" s="1" t="s">
        <v>2623</v>
      </c>
      <c r="W106" s="1" t="s">
        <v>2629</v>
      </c>
      <c r="X106" s="1" t="s">
        <v>2625</v>
      </c>
      <c r="Y106" s="1" t="s">
        <v>2630</v>
      </c>
      <c r="Z106" s="1" t="s">
        <v>2623</v>
      </c>
      <c r="AA106" s="1">
        <v>0</v>
      </c>
      <c r="AB106" s="1" t="s">
        <v>2626</v>
      </c>
      <c r="AC106" s="1" t="s">
        <v>2627</v>
      </c>
      <c r="AD106" s="1" t="str">
        <f>TEXT(Sales_data[[#This Row],[Order_Date]],"MMM")</f>
        <v>May</v>
      </c>
      <c r="AE106" s="1">
        <f t="shared" si="5"/>
        <v>2024</v>
      </c>
      <c r="AF106" s="1" t="str">
        <f>TEXT(Sales_data[[#This Row],[Order_Date]],"ddd")</f>
        <v>Thu</v>
      </c>
      <c r="AG106" s="1" t="str">
        <f t="shared" si="6"/>
        <v>On Time</v>
      </c>
      <c r="AH106" s="1" t="str">
        <f t="shared" si="7"/>
        <v>Fast</v>
      </c>
      <c r="AI106" s="1" t="str">
        <f t="shared" si="8"/>
        <v>Low</v>
      </c>
      <c r="AJ106" s="6" t="str">
        <f t="shared" si="9"/>
        <v>Weekday</v>
      </c>
    </row>
    <row r="107" spans="1:36" x14ac:dyDescent="0.45">
      <c r="A107" s="5" t="s">
        <v>439</v>
      </c>
      <c r="B107" s="2">
        <v>45580</v>
      </c>
      <c r="C107" s="2">
        <v>45580</v>
      </c>
      <c r="D107" s="2">
        <v>45583</v>
      </c>
      <c r="E107" s="1" t="s">
        <v>2541</v>
      </c>
      <c r="F107" s="1" t="s">
        <v>147</v>
      </c>
      <c r="G107" s="1" t="s">
        <v>147</v>
      </c>
      <c r="H107" s="1" t="s">
        <v>27</v>
      </c>
      <c r="I107" s="1" t="s">
        <v>84</v>
      </c>
      <c r="J107" s="1">
        <v>0</v>
      </c>
      <c r="K107" s="1">
        <v>500</v>
      </c>
      <c r="L107" s="1">
        <v>0</v>
      </c>
      <c r="M107" s="1" t="s">
        <v>63</v>
      </c>
      <c r="N107" s="1" t="s">
        <v>30</v>
      </c>
      <c r="O107" s="1" t="s">
        <v>44</v>
      </c>
      <c r="P107" s="1" t="s">
        <v>85</v>
      </c>
      <c r="Q107" s="1" t="s">
        <v>45</v>
      </c>
      <c r="R107" s="1" t="s">
        <v>34</v>
      </c>
      <c r="S107" s="1" t="s">
        <v>2620</v>
      </c>
      <c r="T107" s="1">
        <v>3</v>
      </c>
      <c r="U107" s="1" t="s">
        <v>2622</v>
      </c>
      <c r="V107" s="1" t="s">
        <v>2630</v>
      </c>
      <c r="W107" s="1" t="s">
        <v>2624</v>
      </c>
      <c r="X107" s="1" t="s">
        <v>2625</v>
      </c>
      <c r="Y107" s="1" t="s">
        <v>2623</v>
      </c>
      <c r="Z107" s="1" t="s">
        <v>2623</v>
      </c>
      <c r="AA107" s="1">
        <v>0</v>
      </c>
      <c r="AB107" s="1" t="s">
        <v>2626</v>
      </c>
      <c r="AC107" s="1" t="s">
        <v>2627</v>
      </c>
      <c r="AD107" s="1" t="str">
        <f>TEXT(Sales_data[[#This Row],[Order_Date]],"MMM")</f>
        <v>Oct</v>
      </c>
      <c r="AE107" s="1">
        <f t="shared" si="5"/>
        <v>2024</v>
      </c>
      <c r="AF107" s="1" t="str">
        <f>TEXT(Sales_data[[#This Row],[Order_Date]],"ddd")</f>
        <v>Tue</v>
      </c>
      <c r="AG107" s="1" t="str">
        <f t="shared" si="6"/>
        <v>On Time</v>
      </c>
      <c r="AH107" s="1" t="str">
        <f t="shared" si="7"/>
        <v>Medium</v>
      </c>
      <c r="AI107" s="1" t="str">
        <f t="shared" si="8"/>
        <v>Low</v>
      </c>
      <c r="AJ107" s="6" t="str">
        <f t="shared" si="9"/>
        <v>Weekday</v>
      </c>
    </row>
    <row r="108" spans="1:36" x14ac:dyDescent="0.45">
      <c r="A108" s="5" t="s">
        <v>440</v>
      </c>
      <c r="B108" s="2">
        <v>45619</v>
      </c>
      <c r="C108" s="2">
        <v>45619</v>
      </c>
      <c r="D108" s="2">
        <v>45618</v>
      </c>
      <c r="E108" s="1" t="s">
        <v>2528</v>
      </c>
      <c r="F108" s="1" t="s">
        <v>2607</v>
      </c>
      <c r="G108" s="1" t="s">
        <v>41</v>
      </c>
      <c r="H108" s="1" t="s">
        <v>42</v>
      </c>
      <c r="I108" s="1" t="s">
        <v>122</v>
      </c>
      <c r="J108" s="1">
        <v>3</v>
      </c>
      <c r="K108" s="1">
        <v>1000</v>
      </c>
      <c r="L108" s="1">
        <v>3000</v>
      </c>
      <c r="M108" s="1" t="s">
        <v>2619</v>
      </c>
      <c r="N108" s="1" t="s">
        <v>57</v>
      </c>
      <c r="O108" s="1" t="s">
        <v>79</v>
      </c>
      <c r="P108" s="1" t="s">
        <v>85</v>
      </c>
      <c r="Q108" s="1" t="s">
        <v>45</v>
      </c>
      <c r="R108" s="1" t="s">
        <v>2620</v>
      </c>
      <c r="S108" s="1" t="s">
        <v>2620</v>
      </c>
      <c r="T108" s="1">
        <v>-1</v>
      </c>
      <c r="U108" s="1" t="s">
        <v>2622</v>
      </c>
      <c r="V108" s="1" t="s">
        <v>2623</v>
      </c>
      <c r="W108" s="1" t="s">
        <v>2624</v>
      </c>
      <c r="X108" s="1" t="s">
        <v>2633</v>
      </c>
      <c r="Y108" s="1" t="s">
        <v>2623</v>
      </c>
      <c r="Z108" s="1" t="s">
        <v>2623</v>
      </c>
      <c r="AA108" s="1">
        <v>3000</v>
      </c>
      <c r="AB108" s="1" t="s">
        <v>2626</v>
      </c>
      <c r="AC108" s="1" t="s">
        <v>2627</v>
      </c>
      <c r="AD108" s="1" t="str">
        <f>TEXT(Sales_data[[#This Row],[Order_Date]],"MMM")</f>
        <v>Nov</v>
      </c>
      <c r="AE108" s="1">
        <f t="shared" si="5"/>
        <v>2024</v>
      </c>
      <c r="AF108" s="1" t="str">
        <f>TEXT(Sales_data[[#This Row],[Order_Date]],"ddd")</f>
        <v>Sat</v>
      </c>
      <c r="AG108" s="1" t="str">
        <f t="shared" si="6"/>
        <v>On Time</v>
      </c>
      <c r="AH108" s="1" t="str">
        <f t="shared" si="7"/>
        <v>Fast</v>
      </c>
      <c r="AI108" s="1" t="str">
        <f t="shared" si="8"/>
        <v>Medium</v>
      </c>
      <c r="AJ108" s="6" t="str">
        <f t="shared" si="9"/>
        <v>Weekend</v>
      </c>
    </row>
    <row r="109" spans="1:36" x14ac:dyDescent="0.45">
      <c r="A109" s="5" t="s">
        <v>443</v>
      </c>
      <c r="B109" s="2">
        <v>45317</v>
      </c>
      <c r="C109" s="2">
        <v>45320</v>
      </c>
      <c r="D109" s="2">
        <v>45327</v>
      </c>
      <c r="E109" s="1" t="s">
        <v>2528</v>
      </c>
      <c r="F109" s="1" t="s">
        <v>147</v>
      </c>
      <c r="G109" s="1" t="s">
        <v>147</v>
      </c>
      <c r="H109" s="1" t="s">
        <v>27</v>
      </c>
      <c r="I109" s="1" t="s">
        <v>28</v>
      </c>
      <c r="J109" s="1">
        <v>1</v>
      </c>
      <c r="K109" s="1">
        <v>2000</v>
      </c>
      <c r="L109" s="1">
        <v>2000</v>
      </c>
      <c r="M109" s="1" t="s">
        <v>56</v>
      </c>
      <c r="N109" s="1" t="s">
        <v>57</v>
      </c>
      <c r="O109" s="1" t="s">
        <v>31</v>
      </c>
      <c r="P109" s="1" t="s">
        <v>32</v>
      </c>
      <c r="Q109" s="1" t="s">
        <v>45</v>
      </c>
      <c r="R109" s="1" t="s">
        <v>2620</v>
      </c>
      <c r="S109" s="1" t="s">
        <v>2620</v>
      </c>
      <c r="T109" s="1">
        <v>7</v>
      </c>
      <c r="U109" s="1" t="s">
        <v>2622</v>
      </c>
      <c r="V109" s="1" t="s">
        <v>2623</v>
      </c>
      <c r="W109" s="1" t="s">
        <v>2624</v>
      </c>
      <c r="X109" s="1" t="s">
        <v>2625</v>
      </c>
      <c r="Y109" s="1" t="s">
        <v>2623</v>
      </c>
      <c r="Z109" s="1" t="s">
        <v>2623</v>
      </c>
      <c r="AA109" s="1">
        <v>2000</v>
      </c>
      <c r="AB109" s="1" t="s">
        <v>2626</v>
      </c>
      <c r="AC109" s="1" t="s">
        <v>2627</v>
      </c>
      <c r="AD109" s="1" t="str">
        <f>TEXT(Sales_data[[#This Row],[Order_Date]],"MMM")</f>
        <v>Jan</v>
      </c>
      <c r="AE109" s="1">
        <f t="shared" si="5"/>
        <v>2024</v>
      </c>
      <c r="AF109" s="1" t="str">
        <f>TEXT(Sales_data[[#This Row],[Order_Date]],"ddd")</f>
        <v>Fri</v>
      </c>
      <c r="AG109" s="1" t="str">
        <f t="shared" si="6"/>
        <v>Late</v>
      </c>
      <c r="AH109" s="1" t="str">
        <f t="shared" si="7"/>
        <v>Slow</v>
      </c>
      <c r="AI109" s="1" t="str">
        <f t="shared" si="8"/>
        <v>Medium</v>
      </c>
      <c r="AJ109" s="6" t="str">
        <f t="shared" si="9"/>
        <v>Weekday</v>
      </c>
    </row>
    <row r="110" spans="1:36" x14ac:dyDescent="0.45">
      <c r="A110" s="5" t="s">
        <v>446</v>
      </c>
      <c r="B110" s="2">
        <v>45580</v>
      </c>
      <c r="C110" s="2">
        <v>45582</v>
      </c>
      <c r="D110" s="2">
        <v>45585</v>
      </c>
      <c r="E110" s="1" t="s">
        <v>2546</v>
      </c>
      <c r="F110" s="1" t="s">
        <v>2609</v>
      </c>
      <c r="G110" s="1" t="s">
        <v>116</v>
      </c>
      <c r="H110" s="1" t="s">
        <v>71</v>
      </c>
      <c r="I110" s="1" t="s">
        <v>117</v>
      </c>
      <c r="J110" s="1">
        <v>1</v>
      </c>
      <c r="K110" s="1">
        <v>1000</v>
      </c>
      <c r="L110" s="1">
        <v>1000</v>
      </c>
      <c r="M110" s="1" t="s">
        <v>2619</v>
      </c>
      <c r="N110" s="1" t="s">
        <v>57</v>
      </c>
      <c r="O110" s="1" t="s">
        <v>79</v>
      </c>
      <c r="P110" s="1" t="s">
        <v>85</v>
      </c>
      <c r="Q110" s="1" t="s">
        <v>33</v>
      </c>
      <c r="R110" s="1" t="s">
        <v>34</v>
      </c>
      <c r="S110" s="1" t="s">
        <v>2620</v>
      </c>
      <c r="T110" s="1">
        <v>3</v>
      </c>
      <c r="U110" s="1" t="s">
        <v>2622</v>
      </c>
      <c r="V110" s="1" t="s">
        <v>2623</v>
      </c>
      <c r="W110" s="1" t="s">
        <v>2624</v>
      </c>
      <c r="X110" s="1" t="s">
        <v>2625</v>
      </c>
      <c r="Y110" s="1" t="s">
        <v>2623</v>
      </c>
      <c r="Z110" s="1" t="s">
        <v>2623</v>
      </c>
      <c r="AA110" s="1">
        <v>1000</v>
      </c>
      <c r="AB110" s="1" t="s">
        <v>2626</v>
      </c>
      <c r="AC110" s="1" t="s">
        <v>2627</v>
      </c>
      <c r="AD110" s="1" t="str">
        <f>TEXT(Sales_data[[#This Row],[Order_Date]],"MMM")</f>
        <v>Oct</v>
      </c>
      <c r="AE110" s="1">
        <f t="shared" si="5"/>
        <v>2024</v>
      </c>
      <c r="AF110" s="1" t="str">
        <f>TEXT(Sales_data[[#This Row],[Order_Date]],"ddd")</f>
        <v>Tue</v>
      </c>
      <c r="AG110" s="1" t="str">
        <f t="shared" si="6"/>
        <v>On Time</v>
      </c>
      <c r="AH110" s="1" t="str">
        <f t="shared" si="7"/>
        <v>Medium</v>
      </c>
      <c r="AI110" s="1" t="str">
        <f t="shared" si="8"/>
        <v>Low</v>
      </c>
      <c r="AJ110" s="6" t="str">
        <f t="shared" si="9"/>
        <v>Weekday</v>
      </c>
    </row>
    <row r="111" spans="1:36" x14ac:dyDescent="0.45">
      <c r="A111" s="5" t="s">
        <v>447</v>
      </c>
      <c r="B111" s="2">
        <v>45501</v>
      </c>
      <c r="C111" s="2">
        <v>45499</v>
      </c>
      <c r="D111" s="2">
        <v>45502</v>
      </c>
      <c r="E111" s="1" t="s">
        <v>2587</v>
      </c>
      <c r="F111" s="1" t="s">
        <v>69</v>
      </c>
      <c r="G111" s="1" t="s">
        <v>70</v>
      </c>
      <c r="H111" s="1" t="s">
        <v>71</v>
      </c>
      <c r="I111" s="1" t="s">
        <v>72</v>
      </c>
      <c r="J111" s="1">
        <v>2</v>
      </c>
      <c r="K111" s="1">
        <v>1000</v>
      </c>
      <c r="L111" s="1">
        <v>2000</v>
      </c>
      <c r="M111" s="1" t="s">
        <v>63</v>
      </c>
      <c r="N111" s="1" t="s">
        <v>30</v>
      </c>
      <c r="O111" s="1" t="s">
        <v>44</v>
      </c>
      <c r="P111" s="1" t="s">
        <v>32</v>
      </c>
      <c r="Q111" s="1" t="s">
        <v>33</v>
      </c>
      <c r="R111" s="1" t="s">
        <v>46</v>
      </c>
      <c r="S111" s="1" t="s">
        <v>2621</v>
      </c>
      <c r="T111" s="1">
        <v>3</v>
      </c>
      <c r="U111" s="1" t="s">
        <v>2622</v>
      </c>
      <c r="V111" s="1" t="s">
        <v>2623</v>
      </c>
      <c r="W111" s="1" t="s">
        <v>2624</v>
      </c>
      <c r="X111" s="1" t="s">
        <v>2628</v>
      </c>
      <c r="Y111" s="1" t="s">
        <v>2623</v>
      </c>
      <c r="Z111" s="1" t="s">
        <v>2623</v>
      </c>
      <c r="AA111" s="1">
        <v>2000</v>
      </c>
      <c r="AB111" s="1" t="s">
        <v>2626</v>
      </c>
      <c r="AC111" s="1" t="s">
        <v>2621</v>
      </c>
      <c r="AD111" s="1" t="str">
        <f>TEXT(Sales_data[[#This Row],[Order_Date]],"MMM")</f>
        <v>Jul</v>
      </c>
      <c r="AE111" s="1">
        <f t="shared" si="5"/>
        <v>2024</v>
      </c>
      <c r="AF111" s="1" t="str">
        <f>TEXT(Sales_data[[#This Row],[Order_Date]],"ddd")</f>
        <v>Sun</v>
      </c>
      <c r="AG111" s="1" t="str">
        <f t="shared" si="6"/>
        <v>On Time</v>
      </c>
      <c r="AH111" s="1" t="str">
        <f t="shared" si="7"/>
        <v>Medium</v>
      </c>
      <c r="AI111" s="1" t="str">
        <f t="shared" si="8"/>
        <v>Medium</v>
      </c>
      <c r="AJ111" s="6" t="str">
        <f t="shared" si="9"/>
        <v>Weekend</v>
      </c>
    </row>
    <row r="112" spans="1:36" x14ac:dyDescent="0.45">
      <c r="A112" s="5" t="s">
        <v>449</v>
      </c>
      <c r="B112" s="2">
        <v>45298</v>
      </c>
      <c r="C112" s="2">
        <v>45297</v>
      </c>
      <c r="D112" s="2">
        <v>45301</v>
      </c>
      <c r="E112" s="1" t="s">
        <v>2558</v>
      </c>
      <c r="F112" s="1" t="s">
        <v>69</v>
      </c>
      <c r="G112" s="1" t="s">
        <v>70</v>
      </c>
      <c r="H112" s="1" t="s">
        <v>27</v>
      </c>
      <c r="I112" s="1" t="s">
        <v>28</v>
      </c>
      <c r="J112" s="1">
        <v>1</v>
      </c>
      <c r="K112" s="1">
        <v>500</v>
      </c>
      <c r="L112" s="1">
        <v>500</v>
      </c>
      <c r="M112" s="1" t="s">
        <v>56</v>
      </c>
      <c r="N112" s="1" t="s">
        <v>57</v>
      </c>
      <c r="O112" s="1" t="s">
        <v>31</v>
      </c>
      <c r="P112" s="1" t="s">
        <v>58</v>
      </c>
      <c r="Q112" s="1" t="s">
        <v>33</v>
      </c>
      <c r="R112" s="1" t="s">
        <v>2620</v>
      </c>
      <c r="S112" s="1" t="s">
        <v>2620</v>
      </c>
      <c r="T112" s="1">
        <v>4</v>
      </c>
      <c r="U112" s="1" t="s">
        <v>2622</v>
      </c>
      <c r="V112" s="1" t="s">
        <v>2623</v>
      </c>
      <c r="W112" s="1" t="s">
        <v>2624</v>
      </c>
      <c r="X112" s="1" t="s">
        <v>2628</v>
      </c>
      <c r="Y112" s="1" t="s">
        <v>2623</v>
      </c>
      <c r="Z112" s="1" t="s">
        <v>2623</v>
      </c>
      <c r="AA112" s="1">
        <v>500</v>
      </c>
      <c r="AB112" s="1" t="s">
        <v>2626</v>
      </c>
      <c r="AC112" s="1" t="s">
        <v>2627</v>
      </c>
      <c r="AD112" s="1" t="str">
        <f>TEXT(Sales_data[[#This Row],[Order_Date]],"MMM")</f>
        <v>Jan</v>
      </c>
      <c r="AE112" s="1">
        <f t="shared" si="5"/>
        <v>2024</v>
      </c>
      <c r="AF112" s="1" t="str">
        <f>TEXT(Sales_data[[#This Row],[Order_Date]],"ddd")</f>
        <v>Sun</v>
      </c>
      <c r="AG112" s="1" t="str">
        <f t="shared" si="6"/>
        <v>On Time</v>
      </c>
      <c r="AH112" s="1" t="str">
        <f t="shared" si="7"/>
        <v>Medium</v>
      </c>
      <c r="AI112" s="1" t="str">
        <f t="shared" si="8"/>
        <v>Low</v>
      </c>
      <c r="AJ112" s="6" t="str">
        <f t="shared" si="9"/>
        <v>Weekend</v>
      </c>
    </row>
    <row r="113" spans="1:36" x14ac:dyDescent="0.45">
      <c r="A113" s="5" t="s">
        <v>452</v>
      </c>
      <c r="B113" s="2">
        <v>45598</v>
      </c>
      <c r="C113" s="2">
        <v>45596</v>
      </c>
      <c r="D113" s="2">
        <v>45602</v>
      </c>
      <c r="E113" s="1" t="s">
        <v>2567</v>
      </c>
      <c r="F113" s="1" t="s">
        <v>2607</v>
      </c>
      <c r="G113" s="1" t="s">
        <v>41</v>
      </c>
      <c r="H113" s="1" t="s">
        <v>27</v>
      </c>
      <c r="I113" s="1" t="s">
        <v>28</v>
      </c>
      <c r="J113" s="1">
        <v>2</v>
      </c>
      <c r="K113" s="1">
        <v>0</v>
      </c>
      <c r="L113" s="1">
        <v>0</v>
      </c>
      <c r="M113" s="1" t="s">
        <v>56</v>
      </c>
      <c r="N113" s="1" t="s">
        <v>57</v>
      </c>
      <c r="O113" s="1" t="s">
        <v>31</v>
      </c>
      <c r="P113" s="1" t="s">
        <v>58</v>
      </c>
      <c r="Q113" s="1" t="s">
        <v>45</v>
      </c>
      <c r="R113" s="1" t="s">
        <v>46</v>
      </c>
      <c r="S113" s="1" t="s">
        <v>245</v>
      </c>
      <c r="T113" s="1">
        <v>6</v>
      </c>
      <c r="U113" s="1" t="s">
        <v>2622</v>
      </c>
      <c r="V113" s="1" t="s">
        <v>2623</v>
      </c>
      <c r="W113" s="1" t="s">
        <v>2629</v>
      </c>
      <c r="X113" s="1" t="s">
        <v>2628</v>
      </c>
      <c r="Y113" s="1" t="s">
        <v>2630</v>
      </c>
      <c r="Z113" s="1" t="s">
        <v>2623</v>
      </c>
      <c r="AA113" s="1">
        <v>0</v>
      </c>
      <c r="AB113" s="1" t="s">
        <v>2626</v>
      </c>
      <c r="AC113" s="1" t="s">
        <v>245</v>
      </c>
      <c r="AD113" s="1" t="str">
        <f>TEXT(Sales_data[[#This Row],[Order_Date]],"MMM")</f>
        <v>Nov</v>
      </c>
      <c r="AE113" s="1">
        <f t="shared" si="5"/>
        <v>2024</v>
      </c>
      <c r="AF113" s="1" t="str">
        <f>TEXT(Sales_data[[#This Row],[Order_Date]],"ddd")</f>
        <v>Sat</v>
      </c>
      <c r="AG113" s="1" t="str">
        <f t="shared" si="6"/>
        <v>Late</v>
      </c>
      <c r="AH113" s="1" t="str">
        <f t="shared" si="7"/>
        <v>Slow</v>
      </c>
      <c r="AI113" s="1" t="str">
        <f t="shared" si="8"/>
        <v>Low</v>
      </c>
      <c r="AJ113" s="6" t="str">
        <f t="shared" si="9"/>
        <v>Weekend</v>
      </c>
    </row>
    <row r="114" spans="1:36" x14ac:dyDescent="0.45">
      <c r="A114" s="5" t="s">
        <v>454</v>
      </c>
      <c r="B114" s="2">
        <v>45408</v>
      </c>
      <c r="C114" s="2">
        <v>45409</v>
      </c>
      <c r="D114" s="2">
        <v>45416</v>
      </c>
      <c r="E114" s="1" t="s">
        <v>2551</v>
      </c>
      <c r="F114" s="1" t="s">
        <v>2606</v>
      </c>
      <c r="G114" s="1" t="s">
        <v>26</v>
      </c>
      <c r="H114" s="1" t="s">
        <v>128</v>
      </c>
      <c r="I114" s="1" t="s">
        <v>129</v>
      </c>
      <c r="J114" s="1">
        <v>-1</v>
      </c>
      <c r="K114" s="1">
        <v>500</v>
      </c>
      <c r="L114" s="1">
        <v>-500</v>
      </c>
      <c r="M114" s="1" t="s">
        <v>56</v>
      </c>
      <c r="N114" s="1" t="s">
        <v>93</v>
      </c>
      <c r="O114" s="1" t="s">
        <v>44</v>
      </c>
      <c r="P114" s="1" t="s">
        <v>85</v>
      </c>
      <c r="Q114" s="1" t="s">
        <v>45</v>
      </c>
      <c r="R114" s="1" t="s">
        <v>2620</v>
      </c>
      <c r="S114" s="1" t="s">
        <v>2620</v>
      </c>
      <c r="T114" s="1">
        <v>7</v>
      </c>
      <c r="U114" s="1" t="s">
        <v>2622</v>
      </c>
      <c r="V114" s="1" t="s">
        <v>2630</v>
      </c>
      <c r="W114" s="1" t="s">
        <v>2624</v>
      </c>
      <c r="X114" s="1" t="s">
        <v>2625</v>
      </c>
      <c r="Y114" s="1" t="s">
        <v>2623</v>
      </c>
      <c r="Z114" s="1" t="s">
        <v>2623</v>
      </c>
      <c r="AA114" s="1">
        <v>-500</v>
      </c>
      <c r="AB114" s="1" t="s">
        <v>2626</v>
      </c>
      <c r="AC114" s="1" t="s">
        <v>2632</v>
      </c>
      <c r="AD114" s="1" t="str">
        <f>TEXT(Sales_data[[#This Row],[Order_Date]],"MMM")</f>
        <v>Apr</v>
      </c>
      <c r="AE114" s="1">
        <f t="shared" si="5"/>
        <v>2024</v>
      </c>
      <c r="AF114" s="1" t="str">
        <f>TEXT(Sales_data[[#This Row],[Order_Date]],"ddd")</f>
        <v>Fri</v>
      </c>
      <c r="AG114" s="1" t="str">
        <f t="shared" si="6"/>
        <v>Late</v>
      </c>
      <c r="AH114" s="1" t="str">
        <f t="shared" si="7"/>
        <v>Slow</v>
      </c>
      <c r="AI114" s="1" t="str">
        <f t="shared" si="8"/>
        <v>Low</v>
      </c>
      <c r="AJ114" s="6" t="str">
        <f t="shared" si="9"/>
        <v>Weekday</v>
      </c>
    </row>
    <row r="115" spans="1:36" x14ac:dyDescent="0.45">
      <c r="A115" s="5" t="s">
        <v>456</v>
      </c>
      <c r="B115" s="2">
        <v>45362</v>
      </c>
      <c r="C115" s="2">
        <v>45360</v>
      </c>
      <c r="D115" s="2">
        <v>45361</v>
      </c>
      <c r="E115" s="1" t="s">
        <v>2560</v>
      </c>
      <c r="F115" s="1" t="s">
        <v>147</v>
      </c>
      <c r="G115" s="1" t="s">
        <v>147</v>
      </c>
      <c r="H115" s="1" t="s">
        <v>42</v>
      </c>
      <c r="I115" s="1" t="s">
        <v>43</v>
      </c>
      <c r="J115" s="1">
        <v>3</v>
      </c>
      <c r="K115" s="1">
        <v>1000</v>
      </c>
      <c r="L115" s="1">
        <v>3000</v>
      </c>
      <c r="M115" s="1" t="s">
        <v>2619</v>
      </c>
      <c r="N115" s="1" t="s">
        <v>93</v>
      </c>
      <c r="O115" s="1" t="s">
        <v>31</v>
      </c>
      <c r="P115" s="1" t="s">
        <v>58</v>
      </c>
      <c r="Q115" s="1" t="s">
        <v>45</v>
      </c>
      <c r="R115" s="1" t="s">
        <v>34</v>
      </c>
      <c r="S115" s="1" t="s">
        <v>2620</v>
      </c>
      <c r="T115" s="1">
        <v>1</v>
      </c>
      <c r="U115" s="1" t="s">
        <v>2622</v>
      </c>
      <c r="V115" s="1" t="s">
        <v>2623</v>
      </c>
      <c r="W115" s="1" t="s">
        <v>2624</v>
      </c>
      <c r="X115" s="1" t="s">
        <v>2628</v>
      </c>
      <c r="Y115" s="1" t="s">
        <v>2623</v>
      </c>
      <c r="Z115" s="1" t="s">
        <v>2623</v>
      </c>
      <c r="AA115" s="1">
        <v>3000</v>
      </c>
      <c r="AB115" s="1" t="s">
        <v>2626</v>
      </c>
      <c r="AC115" s="1" t="s">
        <v>2627</v>
      </c>
      <c r="AD115" s="1" t="str">
        <f>TEXT(Sales_data[[#This Row],[Order_Date]],"MMM")</f>
        <v>Mar</v>
      </c>
      <c r="AE115" s="1">
        <f t="shared" si="5"/>
        <v>2024</v>
      </c>
      <c r="AF115" s="1" t="str">
        <f>TEXT(Sales_data[[#This Row],[Order_Date]],"ddd")</f>
        <v>Mon</v>
      </c>
      <c r="AG115" s="1" t="str">
        <f t="shared" si="6"/>
        <v>On Time</v>
      </c>
      <c r="AH115" s="1" t="str">
        <f t="shared" si="7"/>
        <v>Fast</v>
      </c>
      <c r="AI115" s="1" t="str">
        <f t="shared" si="8"/>
        <v>Medium</v>
      </c>
      <c r="AJ115" s="6" t="str">
        <f t="shared" si="9"/>
        <v>Weekday</v>
      </c>
    </row>
    <row r="116" spans="1:36" x14ac:dyDescent="0.45">
      <c r="A116" s="5" t="s">
        <v>459</v>
      </c>
      <c r="B116" s="2">
        <v>45450</v>
      </c>
      <c r="C116" s="2">
        <v>45452</v>
      </c>
      <c r="D116" s="2">
        <v>45459</v>
      </c>
      <c r="E116" s="1" t="s">
        <v>2554</v>
      </c>
      <c r="F116" s="1" t="s">
        <v>2606</v>
      </c>
      <c r="G116" s="1" t="s">
        <v>26</v>
      </c>
      <c r="H116" s="1" t="s">
        <v>42</v>
      </c>
      <c r="I116" s="1" t="s">
        <v>122</v>
      </c>
      <c r="J116" s="1">
        <v>-1</v>
      </c>
      <c r="K116" s="1">
        <v>1000</v>
      </c>
      <c r="L116" s="1">
        <v>-1000</v>
      </c>
      <c r="M116" s="1" t="s">
        <v>63</v>
      </c>
      <c r="N116" s="1" t="s">
        <v>57</v>
      </c>
      <c r="O116" s="1" t="s">
        <v>31</v>
      </c>
      <c r="P116" s="1" t="s">
        <v>58</v>
      </c>
      <c r="Q116" s="1" t="s">
        <v>45</v>
      </c>
      <c r="R116" s="1" t="s">
        <v>46</v>
      </c>
      <c r="S116" s="1" t="s">
        <v>254</v>
      </c>
      <c r="T116" s="1">
        <v>7</v>
      </c>
      <c r="U116" s="1" t="s">
        <v>2622</v>
      </c>
      <c r="V116" s="1" t="s">
        <v>2630</v>
      </c>
      <c r="W116" s="1" t="s">
        <v>2624</v>
      </c>
      <c r="X116" s="1" t="s">
        <v>2625</v>
      </c>
      <c r="Y116" s="1" t="s">
        <v>2623</v>
      </c>
      <c r="Z116" s="1" t="s">
        <v>2623</v>
      </c>
      <c r="AA116" s="1">
        <v>-1000</v>
      </c>
      <c r="AB116" s="1" t="s">
        <v>2626</v>
      </c>
      <c r="AC116" s="1" t="s">
        <v>254</v>
      </c>
      <c r="AD116" s="1" t="str">
        <f>TEXT(Sales_data[[#This Row],[Order_Date]],"MMM")</f>
        <v>Jun</v>
      </c>
      <c r="AE116" s="1">
        <f t="shared" si="5"/>
        <v>2024</v>
      </c>
      <c r="AF116" s="1" t="str">
        <f>TEXT(Sales_data[[#This Row],[Order_Date]],"ddd")</f>
        <v>Fri</v>
      </c>
      <c r="AG116" s="1" t="str">
        <f t="shared" si="6"/>
        <v>Late</v>
      </c>
      <c r="AH116" s="1" t="str">
        <f t="shared" si="7"/>
        <v>Slow</v>
      </c>
      <c r="AI116" s="1" t="str">
        <f t="shared" si="8"/>
        <v>Low</v>
      </c>
      <c r="AJ116" s="6" t="str">
        <f t="shared" si="9"/>
        <v>Weekday</v>
      </c>
    </row>
    <row r="117" spans="1:36" x14ac:dyDescent="0.45">
      <c r="A117" s="5" t="s">
        <v>462</v>
      </c>
      <c r="B117" s="2">
        <v>45579</v>
      </c>
      <c r="C117" s="2">
        <v>45578</v>
      </c>
      <c r="D117" s="2">
        <v>45580</v>
      </c>
      <c r="E117" s="1" t="s">
        <v>2588</v>
      </c>
      <c r="F117" s="1" t="s">
        <v>168</v>
      </c>
      <c r="G117" s="1" t="s">
        <v>41</v>
      </c>
      <c r="H117" s="1" t="s">
        <v>42</v>
      </c>
      <c r="I117" s="1" t="s">
        <v>78</v>
      </c>
      <c r="J117" s="1">
        <v>1</v>
      </c>
      <c r="K117" s="1">
        <v>0</v>
      </c>
      <c r="L117" s="1">
        <v>0</v>
      </c>
      <c r="M117" s="1" t="s">
        <v>29</v>
      </c>
      <c r="N117" s="1" t="s">
        <v>30</v>
      </c>
      <c r="O117" s="1" t="s">
        <v>79</v>
      </c>
      <c r="P117" s="1" t="s">
        <v>58</v>
      </c>
      <c r="Q117" s="1" t="s">
        <v>33</v>
      </c>
      <c r="R117" s="1" t="s">
        <v>34</v>
      </c>
      <c r="S117" s="1" t="s">
        <v>2620</v>
      </c>
      <c r="T117" s="1">
        <v>2</v>
      </c>
      <c r="U117" s="1" t="s">
        <v>2622</v>
      </c>
      <c r="V117" s="1" t="s">
        <v>2623</v>
      </c>
      <c r="W117" s="1" t="s">
        <v>2629</v>
      </c>
      <c r="X117" s="1" t="s">
        <v>2628</v>
      </c>
      <c r="Y117" s="1" t="s">
        <v>2630</v>
      </c>
      <c r="Z117" s="1" t="s">
        <v>2623</v>
      </c>
      <c r="AA117" s="1">
        <v>0</v>
      </c>
      <c r="AB117" s="1" t="s">
        <v>2626</v>
      </c>
      <c r="AC117" s="1" t="s">
        <v>2627</v>
      </c>
      <c r="AD117" s="1" t="str">
        <f>TEXT(Sales_data[[#This Row],[Order_Date]],"MMM")</f>
        <v>Oct</v>
      </c>
      <c r="AE117" s="1">
        <f t="shared" si="5"/>
        <v>2024</v>
      </c>
      <c r="AF117" s="1" t="str">
        <f>TEXT(Sales_data[[#This Row],[Order_Date]],"ddd")</f>
        <v>Mon</v>
      </c>
      <c r="AG117" s="1" t="str">
        <f t="shared" si="6"/>
        <v>On Time</v>
      </c>
      <c r="AH117" s="1" t="str">
        <f t="shared" si="7"/>
        <v>Fast</v>
      </c>
      <c r="AI117" s="1" t="str">
        <f t="shared" si="8"/>
        <v>Low</v>
      </c>
      <c r="AJ117" s="6" t="str">
        <f t="shared" si="9"/>
        <v>Weekday</v>
      </c>
    </row>
    <row r="118" spans="1:36" x14ac:dyDescent="0.45">
      <c r="A118" s="5" t="s">
        <v>464</v>
      </c>
      <c r="B118" s="2">
        <v>45542</v>
      </c>
      <c r="C118" s="2">
        <v>45545</v>
      </c>
      <c r="D118" s="2">
        <v>45550</v>
      </c>
      <c r="E118" s="1" t="s">
        <v>2585</v>
      </c>
      <c r="F118" s="1" t="s">
        <v>2607</v>
      </c>
      <c r="G118" s="1" t="s">
        <v>41</v>
      </c>
      <c r="H118" s="1" t="s">
        <v>42</v>
      </c>
      <c r="I118" s="1" t="s">
        <v>122</v>
      </c>
      <c r="J118" s="1">
        <v>1</v>
      </c>
      <c r="K118" s="1">
        <v>0</v>
      </c>
      <c r="L118" s="1">
        <v>0</v>
      </c>
      <c r="M118" s="1" t="s">
        <v>29</v>
      </c>
      <c r="N118" s="1" t="s">
        <v>93</v>
      </c>
      <c r="O118" s="1" t="s">
        <v>79</v>
      </c>
      <c r="P118" s="1" t="s">
        <v>32</v>
      </c>
      <c r="Q118" s="1" t="s">
        <v>45</v>
      </c>
      <c r="R118" s="1" t="s">
        <v>2620</v>
      </c>
      <c r="S118" s="1" t="s">
        <v>2620</v>
      </c>
      <c r="T118" s="1">
        <v>5</v>
      </c>
      <c r="U118" s="1" t="s">
        <v>2622</v>
      </c>
      <c r="V118" s="1" t="s">
        <v>2623</v>
      </c>
      <c r="W118" s="1" t="s">
        <v>2629</v>
      </c>
      <c r="X118" s="1" t="s">
        <v>2625</v>
      </c>
      <c r="Y118" s="1" t="s">
        <v>2630</v>
      </c>
      <c r="Z118" s="1" t="s">
        <v>2623</v>
      </c>
      <c r="AA118" s="1">
        <v>0</v>
      </c>
      <c r="AB118" s="1" t="s">
        <v>2626</v>
      </c>
      <c r="AC118" s="1" t="s">
        <v>2627</v>
      </c>
      <c r="AD118" s="1" t="str">
        <f>TEXT(Sales_data[[#This Row],[Order_Date]],"MMM")</f>
        <v>Sep</v>
      </c>
      <c r="AE118" s="1">
        <f t="shared" si="5"/>
        <v>2024</v>
      </c>
      <c r="AF118" s="1" t="str">
        <f>TEXT(Sales_data[[#This Row],[Order_Date]],"ddd")</f>
        <v>Sat</v>
      </c>
      <c r="AG118" s="1" t="str">
        <f t="shared" si="6"/>
        <v>On Time</v>
      </c>
      <c r="AH118" s="1" t="str">
        <f t="shared" si="7"/>
        <v>Medium</v>
      </c>
      <c r="AI118" s="1" t="str">
        <f t="shared" si="8"/>
        <v>Low</v>
      </c>
      <c r="AJ118" s="6" t="str">
        <f t="shared" si="9"/>
        <v>Weekend</v>
      </c>
    </row>
    <row r="119" spans="1:36" x14ac:dyDescent="0.45">
      <c r="A119" s="5" t="s">
        <v>466</v>
      </c>
      <c r="B119" s="2">
        <v>45468</v>
      </c>
      <c r="C119" s="2">
        <v>45468</v>
      </c>
      <c r="D119" s="2">
        <v>45468</v>
      </c>
      <c r="E119" s="1" t="s">
        <v>2589</v>
      </c>
      <c r="F119" s="1" t="s">
        <v>168</v>
      </c>
      <c r="G119" s="1" t="s">
        <v>41</v>
      </c>
      <c r="H119" s="1" t="s">
        <v>42</v>
      </c>
      <c r="I119" s="1" t="s">
        <v>78</v>
      </c>
      <c r="J119" s="1">
        <v>2</v>
      </c>
      <c r="K119" s="1">
        <v>1000</v>
      </c>
      <c r="L119" s="1">
        <v>2000</v>
      </c>
      <c r="M119" s="1" t="s">
        <v>2619</v>
      </c>
      <c r="N119" s="1" t="s">
        <v>30</v>
      </c>
      <c r="O119" s="1" t="s">
        <v>79</v>
      </c>
      <c r="P119" s="1" t="s">
        <v>32</v>
      </c>
      <c r="Q119" s="1" t="s">
        <v>33</v>
      </c>
      <c r="R119" s="1" t="s">
        <v>46</v>
      </c>
      <c r="S119" s="1" t="s">
        <v>254</v>
      </c>
      <c r="T119" s="1">
        <v>0</v>
      </c>
      <c r="U119" s="1" t="s">
        <v>2622</v>
      </c>
      <c r="V119" s="1" t="s">
        <v>2623</v>
      </c>
      <c r="W119" s="1" t="s">
        <v>2624</v>
      </c>
      <c r="X119" s="1" t="s">
        <v>2625</v>
      </c>
      <c r="Y119" s="1" t="s">
        <v>2623</v>
      </c>
      <c r="Z119" s="1" t="s">
        <v>2623</v>
      </c>
      <c r="AA119" s="1">
        <v>2000</v>
      </c>
      <c r="AB119" s="1" t="s">
        <v>2626</v>
      </c>
      <c r="AC119" s="1" t="s">
        <v>254</v>
      </c>
      <c r="AD119" s="1" t="str">
        <f>TEXT(Sales_data[[#This Row],[Order_Date]],"MMM")</f>
        <v>Jun</v>
      </c>
      <c r="AE119" s="1">
        <f t="shared" si="5"/>
        <v>2024</v>
      </c>
      <c r="AF119" s="1" t="str">
        <f>TEXT(Sales_data[[#This Row],[Order_Date]],"ddd")</f>
        <v>Tue</v>
      </c>
      <c r="AG119" s="1" t="str">
        <f t="shared" si="6"/>
        <v>On Time</v>
      </c>
      <c r="AH119" s="1" t="str">
        <f t="shared" si="7"/>
        <v>Fast</v>
      </c>
      <c r="AI119" s="1" t="str">
        <f t="shared" si="8"/>
        <v>Medium</v>
      </c>
      <c r="AJ119" s="6" t="str">
        <f t="shared" si="9"/>
        <v>Weekday</v>
      </c>
    </row>
    <row r="120" spans="1:36" x14ac:dyDescent="0.45">
      <c r="A120" s="5" t="s">
        <v>468</v>
      </c>
      <c r="B120" s="2">
        <v>45576</v>
      </c>
      <c r="C120" s="2">
        <v>45577</v>
      </c>
      <c r="D120" s="2">
        <v>45580</v>
      </c>
      <c r="E120" s="1" t="s">
        <v>2574</v>
      </c>
      <c r="F120" s="1" t="s">
        <v>168</v>
      </c>
      <c r="G120" s="1" t="s">
        <v>41</v>
      </c>
      <c r="H120" s="1" t="s">
        <v>71</v>
      </c>
      <c r="I120" s="1" t="s">
        <v>92</v>
      </c>
      <c r="J120" s="1">
        <v>1</v>
      </c>
      <c r="K120" s="1">
        <v>100</v>
      </c>
      <c r="L120" s="1">
        <v>100</v>
      </c>
      <c r="M120" s="1" t="s">
        <v>2619</v>
      </c>
      <c r="N120" s="1" t="s">
        <v>93</v>
      </c>
      <c r="O120" s="1" t="s">
        <v>79</v>
      </c>
      <c r="P120" s="1" t="s">
        <v>58</v>
      </c>
      <c r="Q120" s="1" t="s">
        <v>45</v>
      </c>
      <c r="R120" s="1" t="s">
        <v>2620</v>
      </c>
      <c r="S120" s="1" t="s">
        <v>2620</v>
      </c>
      <c r="T120" s="1">
        <v>3</v>
      </c>
      <c r="U120" s="1" t="s">
        <v>2622</v>
      </c>
      <c r="V120" s="1" t="s">
        <v>2623</v>
      </c>
      <c r="W120" s="1" t="s">
        <v>2624</v>
      </c>
      <c r="X120" s="1" t="s">
        <v>2625</v>
      </c>
      <c r="Y120" s="1" t="s">
        <v>2623</v>
      </c>
      <c r="Z120" s="1" t="s">
        <v>2623</v>
      </c>
      <c r="AA120" s="1">
        <v>100</v>
      </c>
      <c r="AB120" s="1" t="s">
        <v>2626</v>
      </c>
      <c r="AC120" s="1" t="s">
        <v>2627</v>
      </c>
      <c r="AD120" s="1" t="str">
        <f>TEXT(Sales_data[[#This Row],[Order_Date]],"MMM")</f>
        <v>Oct</v>
      </c>
      <c r="AE120" s="1">
        <f t="shared" si="5"/>
        <v>2024</v>
      </c>
      <c r="AF120" s="1" t="str">
        <f>TEXT(Sales_data[[#This Row],[Order_Date]],"ddd")</f>
        <v>Fri</v>
      </c>
      <c r="AG120" s="1" t="str">
        <f t="shared" si="6"/>
        <v>On Time</v>
      </c>
      <c r="AH120" s="1" t="str">
        <f t="shared" si="7"/>
        <v>Medium</v>
      </c>
      <c r="AI120" s="1" t="str">
        <f t="shared" si="8"/>
        <v>Low</v>
      </c>
      <c r="AJ120" s="6" t="str">
        <f t="shared" si="9"/>
        <v>Weekday</v>
      </c>
    </row>
    <row r="121" spans="1:36" x14ac:dyDescent="0.45">
      <c r="A121" s="5" t="s">
        <v>469</v>
      </c>
      <c r="B121" s="2">
        <v>45319</v>
      </c>
      <c r="C121" s="2">
        <v>45317</v>
      </c>
      <c r="D121" s="2">
        <v>45322</v>
      </c>
      <c r="E121" s="1" t="s">
        <v>2590</v>
      </c>
      <c r="F121" s="1" t="s">
        <v>53</v>
      </c>
      <c r="G121" s="1" t="s">
        <v>54</v>
      </c>
      <c r="H121" s="1" t="s">
        <v>71</v>
      </c>
      <c r="I121" s="1" t="s">
        <v>117</v>
      </c>
      <c r="J121" s="1">
        <v>2</v>
      </c>
      <c r="K121" s="1">
        <v>1000</v>
      </c>
      <c r="L121" s="1">
        <v>2000</v>
      </c>
      <c r="M121" s="1" t="s">
        <v>56</v>
      </c>
      <c r="N121" s="1" t="s">
        <v>57</v>
      </c>
      <c r="O121" s="1" t="s">
        <v>44</v>
      </c>
      <c r="P121" s="1" t="s">
        <v>58</v>
      </c>
      <c r="Q121" s="1" t="s">
        <v>33</v>
      </c>
      <c r="R121" s="1" t="s">
        <v>34</v>
      </c>
      <c r="S121" s="1" t="s">
        <v>2620</v>
      </c>
      <c r="T121" s="1">
        <v>5</v>
      </c>
      <c r="U121" s="1" t="s">
        <v>2622</v>
      </c>
      <c r="V121" s="1" t="s">
        <v>2623</v>
      </c>
      <c r="W121" s="1" t="s">
        <v>2624</v>
      </c>
      <c r="X121" s="1" t="s">
        <v>2628</v>
      </c>
      <c r="Y121" s="1" t="s">
        <v>2623</v>
      </c>
      <c r="Z121" s="1" t="s">
        <v>2623</v>
      </c>
      <c r="AA121" s="1">
        <v>2000</v>
      </c>
      <c r="AB121" s="1" t="s">
        <v>2626</v>
      </c>
      <c r="AC121" s="1" t="s">
        <v>2627</v>
      </c>
      <c r="AD121" s="1" t="str">
        <f>TEXT(Sales_data[[#This Row],[Order_Date]],"MMM")</f>
        <v>Jan</v>
      </c>
      <c r="AE121" s="1">
        <f t="shared" si="5"/>
        <v>2024</v>
      </c>
      <c r="AF121" s="1" t="str">
        <f>TEXT(Sales_data[[#This Row],[Order_Date]],"ddd")</f>
        <v>Sun</v>
      </c>
      <c r="AG121" s="1" t="str">
        <f t="shared" si="6"/>
        <v>On Time</v>
      </c>
      <c r="AH121" s="1" t="str">
        <f t="shared" si="7"/>
        <v>Medium</v>
      </c>
      <c r="AI121" s="1" t="str">
        <f t="shared" si="8"/>
        <v>Medium</v>
      </c>
      <c r="AJ121" s="6" t="str">
        <f t="shared" si="9"/>
        <v>Weekend</v>
      </c>
    </row>
    <row r="122" spans="1:36" x14ac:dyDescent="0.45">
      <c r="A122" s="5" t="s">
        <v>473</v>
      </c>
      <c r="B122" s="2">
        <v>45634</v>
      </c>
      <c r="C122" s="2">
        <v>45637</v>
      </c>
      <c r="D122" s="2">
        <v>45644</v>
      </c>
      <c r="E122" s="1" t="s">
        <v>2527</v>
      </c>
      <c r="F122" s="1" t="s">
        <v>168</v>
      </c>
      <c r="G122" s="1" t="s">
        <v>41</v>
      </c>
      <c r="H122" s="1" t="s">
        <v>42</v>
      </c>
      <c r="I122" s="1" t="s">
        <v>43</v>
      </c>
      <c r="J122" s="1">
        <v>-1</v>
      </c>
      <c r="K122" s="1">
        <v>1000</v>
      </c>
      <c r="L122" s="1">
        <v>-1000</v>
      </c>
      <c r="M122" s="1" t="s">
        <v>56</v>
      </c>
      <c r="N122" s="1" t="s">
        <v>30</v>
      </c>
      <c r="O122" s="1" t="s">
        <v>31</v>
      </c>
      <c r="P122" s="1" t="s">
        <v>58</v>
      </c>
      <c r="Q122" s="1" t="s">
        <v>45</v>
      </c>
      <c r="R122" s="1" t="s">
        <v>46</v>
      </c>
      <c r="S122" s="1" t="s">
        <v>245</v>
      </c>
      <c r="T122" s="1">
        <v>7</v>
      </c>
      <c r="U122" s="1" t="s">
        <v>2622</v>
      </c>
      <c r="V122" s="1" t="s">
        <v>2630</v>
      </c>
      <c r="W122" s="1" t="s">
        <v>2624</v>
      </c>
      <c r="X122" s="1" t="s">
        <v>2625</v>
      </c>
      <c r="Y122" s="1" t="s">
        <v>2623</v>
      </c>
      <c r="Z122" s="1" t="s">
        <v>2623</v>
      </c>
      <c r="AA122" s="1">
        <v>-1000</v>
      </c>
      <c r="AB122" s="1" t="s">
        <v>2626</v>
      </c>
      <c r="AC122" s="1" t="s">
        <v>245</v>
      </c>
      <c r="AD122" s="1" t="str">
        <f>TEXT(Sales_data[[#This Row],[Order_Date]],"MMM")</f>
        <v>Dec</v>
      </c>
      <c r="AE122" s="1">
        <f t="shared" si="5"/>
        <v>2024</v>
      </c>
      <c r="AF122" s="1" t="str">
        <f>TEXT(Sales_data[[#This Row],[Order_Date]],"ddd")</f>
        <v>Sun</v>
      </c>
      <c r="AG122" s="1" t="str">
        <f t="shared" si="6"/>
        <v>Late</v>
      </c>
      <c r="AH122" s="1" t="str">
        <f t="shared" si="7"/>
        <v>Slow</v>
      </c>
      <c r="AI122" s="1" t="str">
        <f t="shared" si="8"/>
        <v>Low</v>
      </c>
      <c r="AJ122" s="6" t="str">
        <f t="shared" si="9"/>
        <v>Weekend</v>
      </c>
    </row>
    <row r="123" spans="1:36" x14ac:dyDescent="0.45">
      <c r="A123" s="5" t="s">
        <v>474</v>
      </c>
      <c r="B123" s="2">
        <v>45493</v>
      </c>
      <c r="C123" s="2">
        <v>45496</v>
      </c>
      <c r="D123" s="2">
        <v>45503</v>
      </c>
      <c r="E123" s="1" t="s">
        <v>2566</v>
      </c>
      <c r="F123" s="1" t="s">
        <v>168</v>
      </c>
      <c r="G123" s="1" t="s">
        <v>41</v>
      </c>
      <c r="H123" s="1" t="s">
        <v>128</v>
      </c>
      <c r="I123" s="1" t="s">
        <v>231</v>
      </c>
      <c r="J123" s="1">
        <v>-1</v>
      </c>
      <c r="K123" s="1">
        <v>0</v>
      </c>
      <c r="L123" s="1">
        <v>0</v>
      </c>
      <c r="M123" s="1" t="s">
        <v>2619</v>
      </c>
      <c r="N123" s="1" t="s">
        <v>93</v>
      </c>
      <c r="O123" s="1" t="s">
        <v>64</v>
      </c>
      <c r="P123" s="1" t="s">
        <v>85</v>
      </c>
      <c r="Q123" s="1" t="s">
        <v>33</v>
      </c>
      <c r="R123" s="1" t="s">
        <v>34</v>
      </c>
      <c r="S123" s="1" t="s">
        <v>2620</v>
      </c>
      <c r="T123" s="1">
        <v>7</v>
      </c>
      <c r="U123" s="1" t="s">
        <v>2622</v>
      </c>
      <c r="V123" s="1" t="s">
        <v>2630</v>
      </c>
      <c r="W123" s="1" t="s">
        <v>2629</v>
      </c>
      <c r="X123" s="1" t="s">
        <v>2625</v>
      </c>
      <c r="Y123" s="1" t="s">
        <v>2630</v>
      </c>
      <c r="Z123" s="1" t="s">
        <v>2623</v>
      </c>
      <c r="AA123" s="1">
        <v>0</v>
      </c>
      <c r="AB123" s="1" t="s">
        <v>2626</v>
      </c>
      <c r="AC123" s="1" t="s">
        <v>2627</v>
      </c>
      <c r="AD123" s="1" t="str">
        <f>TEXT(Sales_data[[#This Row],[Order_Date]],"MMM")</f>
        <v>Jul</v>
      </c>
      <c r="AE123" s="1">
        <f t="shared" si="5"/>
        <v>2024</v>
      </c>
      <c r="AF123" s="1" t="str">
        <f>TEXT(Sales_data[[#This Row],[Order_Date]],"ddd")</f>
        <v>Sat</v>
      </c>
      <c r="AG123" s="1" t="str">
        <f t="shared" si="6"/>
        <v>Late</v>
      </c>
      <c r="AH123" s="1" t="str">
        <f t="shared" si="7"/>
        <v>Slow</v>
      </c>
      <c r="AI123" s="1" t="str">
        <f t="shared" si="8"/>
        <v>Low</v>
      </c>
      <c r="AJ123" s="6" t="str">
        <f t="shared" si="9"/>
        <v>Weekend</v>
      </c>
    </row>
    <row r="124" spans="1:36" x14ac:dyDescent="0.45">
      <c r="A124" s="5" t="s">
        <v>476</v>
      </c>
      <c r="B124" s="2">
        <v>45570</v>
      </c>
      <c r="C124" s="2">
        <v>45569</v>
      </c>
      <c r="D124" s="2">
        <v>45570</v>
      </c>
      <c r="E124" s="1" t="s">
        <v>2581</v>
      </c>
      <c r="F124" s="1" t="s">
        <v>69</v>
      </c>
      <c r="G124" s="1" t="s">
        <v>70</v>
      </c>
      <c r="H124" s="1" t="s">
        <v>42</v>
      </c>
      <c r="I124" s="1" t="s">
        <v>122</v>
      </c>
      <c r="J124" s="1">
        <v>2</v>
      </c>
      <c r="K124" s="1">
        <v>500</v>
      </c>
      <c r="L124" s="1">
        <v>1000</v>
      </c>
      <c r="M124" s="1" t="s">
        <v>29</v>
      </c>
      <c r="N124" s="1" t="s">
        <v>30</v>
      </c>
      <c r="O124" s="1" t="s">
        <v>31</v>
      </c>
      <c r="P124" s="1" t="s">
        <v>32</v>
      </c>
      <c r="Q124" s="1" t="s">
        <v>45</v>
      </c>
      <c r="R124" s="1" t="s">
        <v>2620</v>
      </c>
      <c r="S124" s="1" t="s">
        <v>2620</v>
      </c>
      <c r="T124" s="1">
        <v>1</v>
      </c>
      <c r="U124" s="1" t="s">
        <v>2622</v>
      </c>
      <c r="V124" s="1" t="s">
        <v>2623</v>
      </c>
      <c r="W124" s="1" t="s">
        <v>2624</v>
      </c>
      <c r="X124" s="1" t="s">
        <v>2628</v>
      </c>
      <c r="Y124" s="1" t="s">
        <v>2623</v>
      </c>
      <c r="Z124" s="1" t="s">
        <v>2623</v>
      </c>
      <c r="AA124" s="1">
        <v>1000</v>
      </c>
      <c r="AB124" s="1" t="s">
        <v>2626</v>
      </c>
      <c r="AC124" s="1" t="s">
        <v>2627</v>
      </c>
      <c r="AD124" s="1" t="str">
        <f>TEXT(Sales_data[[#This Row],[Order_Date]],"MMM")</f>
        <v>Oct</v>
      </c>
      <c r="AE124" s="1">
        <f t="shared" si="5"/>
        <v>2024</v>
      </c>
      <c r="AF124" s="1" t="str">
        <f>TEXT(Sales_data[[#This Row],[Order_Date]],"ddd")</f>
        <v>Sat</v>
      </c>
      <c r="AG124" s="1" t="str">
        <f t="shared" si="6"/>
        <v>On Time</v>
      </c>
      <c r="AH124" s="1" t="str">
        <f t="shared" si="7"/>
        <v>Fast</v>
      </c>
      <c r="AI124" s="1" t="str">
        <f t="shared" si="8"/>
        <v>Low</v>
      </c>
      <c r="AJ124" s="6" t="str">
        <f t="shared" si="9"/>
        <v>Weekend</v>
      </c>
    </row>
    <row r="125" spans="1:36" x14ac:dyDescent="0.45">
      <c r="A125" s="5" t="s">
        <v>477</v>
      </c>
      <c r="B125" s="2">
        <v>45382</v>
      </c>
      <c r="C125" s="2">
        <v>45383</v>
      </c>
      <c r="D125" s="2">
        <v>45386</v>
      </c>
      <c r="E125" s="1" t="s">
        <v>2569</v>
      </c>
      <c r="F125" s="1" t="s">
        <v>2606</v>
      </c>
      <c r="G125" s="1" t="s">
        <v>26</v>
      </c>
      <c r="H125" s="1" t="s">
        <v>71</v>
      </c>
      <c r="I125" s="1" t="s">
        <v>72</v>
      </c>
      <c r="J125" s="1">
        <v>-1</v>
      </c>
      <c r="K125" s="1">
        <v>1000</v>
      </c>
      <c r="L125" s="1">
        <v>-1000</v>
      </c>
      <c r="M125" s="1" t="s">
        <v>63</v>
      </c>
      <c r="N125" s="1" t="s">
        <v>57</v>
      </c>
      <c r="O125" s="1" t="s">
        <v>64</v>
      </c>
      <c r="P125" s="1" t="s">
        <v>32</v>
      </c>
      <c r="Q125" s="1" t="s">
        <v>45</v>
      </c>
      <c r="R125" s="1" t="s">
        <v>46</v>
      </c>
      <c r="S125" s="1" t="s">
        <v>245</v>
      </c>
      <c r="T125" s="1">
        <v>3</v>
      </c>
      <c r="U125" s="1" t="s">
        <v>2622</v>
      </c>
      <c r="V125" s="1" t="s">
        <v>2630</v>
      </c>
      <c r="W125" s="1" t="s">
        <v>2624</v>
      </c>
      <c r="X125" s="1" t="s">
        <v>2625</v>
      </c>
      <c r="Y125" s="1" t="s">
        <v>2623</v>
      </c>
      <c r="Z125" s="1" t="s">
        <v>2623</v>
      </c>
      <c r="AA125" s="1">
        <v>-1000</v>
      </c>
      <c r="AB125" s="1" t="s">
        <v>2626</v>
      </c>
      <c r="AC125" s="1" t="s">
        <v>245</v>
      </c>
      <c r="AD125" s="1" t="str">
        <f>TEXT(Sales_data[[#This Row],[Order_Date]],"MMM")</f>
        <v>Mar</v>
      </c>
      <c r="AE125" s="1">
        <f t="shared" si="5"/>
        <v>2024</v>
      </c>
      <c r="AF125" s="1" t="str">
        <f>TEXT(Sales_data[[#This Row],[Order_Date]],"ddd")</f>
        <v>Sun</v>
      </c>
      <c r="AG125" s="1" t="str">
        <f t="shared" si="6"/>
        <v>On Time</v>
      </c>
      <c r="AH125" s="1" t="str">
        <f t="shared" si="7"/>
        <v>Medium</v>
      </c>
      <c r="AI125" s="1" t="str">
        <f t="shared" si="8"/>
        <v>Low</v>
      </c>
      <c r="AJ125" s="6" t="str">
        <f t="shared" si="9"/>
        <v>Weekend</v>
      </c>
    </row>
    <row r="126" spans="1:36" x14ac:dyDescent="0.45">
      <c r="A126" s="5" t="s">
        <v>480</v>
      </c>
      <c r="B126" s="2">
        <v>45486</v>
      </c>
      <c r="C126" s="2">
        <v>45486</v>
      </c>
      <c r="D126" s="2">
        <v>45487</v>
      </c>
      <c r="E126" s="1" t="s">
        <v>2590</v>
      </c>
      <c r="F126" s="1" t="s">
        <v>2606</v>
      </c>
      <c r="G126" s="1" t="s">
        <v>26</v>
      </c>
      <c r="H126" s="1" t="s">
        <v>42</v>
      </c>
      <c r="I126" s="1" t="s">
        <v>122</v>
      </c>
      <c r="J126" s="1">
        <v>0</v>
      </c>
      <c r="K126" s="1">
        <v>2000</v>
      </c>
      <c r="L126" s="1">
        <v>0</v>
      </c>
      <c r="M126" s="1" t="s">
        <v>63</v>
      </c>
      <c r="N126" s="1" t="s">
        <v>93</v>
      </c>
      <c r="O126" s="1" t="s">
        <v>31</v>
      </c>
      <c r="P126" s="1" t="s">
        <v>58</v>
      </c>
      <c r="Q126" s="1" t="s">
        <v>45</v>
      </c>
      <c r="R126" s="1" t="s">
        <v>34</v>
      </c>
      <c r="S126" s="1" t="s">
        <v>2620</v>
      </c>
      <c r="T126" s="1">
        <v>1</v>
      </c>
      <c r="U126" s="1" t="s">
        <v>2622</v>
      </c>
      <c r="V126" s="1" t="s">
        <v>2630</v>
      </c>
      <c r="W126" s="1" t="s">
        <v>2624</v>
      </c>
      <c r="X126" s="1" t="s">
        <v>2625</v>
      </c>
      <c r="Y126" s="1" t="s">
        <v>2623</v>
      </c>
      <c r="Z126" s="1" t="s">
        <v>2623</v>
      </c>
      <c r="AA126" s="1">
        <v>0</v>
      </c>
      <c r="AB126" s="1" t="s">
        <v>2626</v>
      </c>
      <c r="AC126" s="1" t="s">
        <v>2627</v>
      </c>
      <c r="AD126" s="1" t="str">
        <f>TEXT(Sales_data[[#This Row],[Order_Date]],"MMM")</f>
        <v>Jul</v>
      </c>
      <c r="AE126" s="1">
        <f t="shared" si="5"/>
        <v>2024</v>
      </c>
      <c r="AF126" s="1" t="str">
        <f>TEXT(Sales_data[[#This Row],[Order_Date]],"ddd")</f>
        <v>Sat</v>
      </c>
      <c r="AG126" s="1" t="str">
        <f t="shared" si="6"/>
        <v>On Time</v>
      </c>
      <c r="AH126" s="1" t="str">
        <f t="shared" si="7"/>
        <v>Fast</v>
      </c>
      <c r="AI126" s="1" t="str">
        <f t="shared" si="8"/>
        <v>Low</v>
      </c>
      <c r="AJ126" s="6" t="str">
        <f t="shared" si="9"/>
        <v>Weekend</v>
      </c>
    </row>
    <row r="127" spans="1:36" x14ac:dyDescent="0.45">
      <c r="A127" s="5" t="s">
        <v>482</v>
      </c>
      <c r="B127" s="2">
        <v>45516</v>
      </c>
      <c r="C127" s="2">
        <v>45518</v>
      </c>
      <c r="D127" s="2">
        <v>45523</v>
      </c>
      <c r="E127" s="1" t="s">
        <v>2530</v>
      </c>
      <c r="F127" s="1" t="s">
        <v>168</v>
      </c>
      <c r="G127" s="1" t="s">
        <v>41</v>
      </c>
      <c r="H127" s="1" t="s">
        <v>71</v>
      </c>
      <c r="I127" s="1" t="s">
        <v>72</v>
      </c>
      <c r="J127" s="1">
        <v>3</v>
      </c>
      <c r="K127" s="1">
        <v>0</v>
      </c>
      <c r="L127" s="1">
        <v>0</v>
      </c>
      <c r="M127" s="1" t="s">
        <v>2619</v>
      </c>
      <c r="N127" s="1" t="s">
        <v>57</v>
      </c>
      <c r="O127" s="1" t="s">
        <v>79</v>
      </c>
      <c r="P127" s="1" t="s">
        <v>32</v>
      </c>
      <c r="Q127" s="1" t="s">
        <v>33</v>
      </c>
      <c r="R127" s="1" t="s">
        <v>2620</v>
      </c>
      <c r="S127" s="1" t="s">
        <v>2620</v>
      </c>
      <c r="T127" s="1">
        <v>5</v>
      </c>
      <c r="U127" s="1" t="s">
        <v>2622</v>
      </c>
      <c r="V127" s="1" t="s">
        <v>2623</v>
      </c>
      <c r="W127" s="1" t="s">
        <v>2629</v>
      </c>
      <c r="X127" s="1" t="s">
        <v>2625</v>
      </c>
      <c r="Y127" s="1" t="s">
        <v>2630</v>
      </c>
      <c r="Z127" s="1" t="s">
        <v>2623</v>
      </c>
      <c r="AA127" s="1">
        <v>0</v>
      </c>
      <c r="AB127" s="1" t="s">
        <v>2626</v>
      </c>
      <c r="AC127" s="1" t="s">
        <v>2627</v>
      </c>
      <c r="AD127" s="1" t="str">
        <f>TEXT(Sales_data[[#This Row],[Order_Date]],"MMM")</f>
        <v>Aug</v>
      </c>
      <c r="AE127" s="1">
        <f t="shared" si="5"/>
        <v>2024</v>
      </c>
      <c r="AF127" s="1" t="str">
        <f>TEXT(Sales_data[[#This Row],[Order_Date]],"ddd")</f>
        <v>Mon</v>
      </c>
      <c r="AG127" s="1" t="str">
        <f t="shared" si="6"/>
        <v>On Time</v>
      </c>
      <c r="AH127" s="1" t="str">
        <f t="shared" si="7"/>
        <v>Medium</v>
      </c>
      <c r="AI127" s="1" t="str">
        <f t="shared" si="8"/>
        <v>Low</v>
      </c>
      <c r="AJ127" s="6" t="str">
        <f t="shared" si="9"/>
        <v>Weekday</v>
      </c>
    </row>
    <row r="128" spans="1:36" x14ac:dyDescent="0.45">
      <c r="A128" s="5" t="s">
        <v>485</v>
      </c>
      <c r="B128" s="2">
        <v>45431</v>
      </c>
      <c r="C128" s="2">
        <v>45429</v>
      </c>
      <c r="D128" s="2">
        <v>45436</v>
      </c>
      <c r="E128" s="1" t="s">
        <v>2591</v>
      </c>
      <c r="F128" s="1" t="s">
        <v>2608</v>
      </c>
      <c r="G128" s="1" t="s">
        <v>41</v>
      </c>
      <c r="H128" s="1" t="s">
        <v>128</v>
      </c>
      <c r="I128" s="1" t="s">
        <v>231</v>
      </c>
      <c r="J128" s="1">
        <v>-1</v>
      </c>
      <c r="K128" s="1">
        <v>0</v>
      </c>
      <c r="L128" s="1">
        <v>0</v>
      </c>
      <c r="M128" s="1" t="s">
        <v>56</v>
      </c>
      <c r="N128" s="1" t="s">
        <v>93</v>
      </c>
      <c r="O128" s="1" t="s">
        <v>79</v>
      </c>
      <c r="P128" s="1" t="s">
        <v>32</v>
      </c>
      <c r="Q128" s="1" t="s">
        <v>45</v>
      </c>
      <c r="R128" s="1" t="s">
        <v>46</v>
      </c>
      <c r="S128" s="1" t="s">
        <v>47</v>
      </c>
      <c r="T128" s="1">
        <v>7</v>
      </c>
      <c r="U128" s="1" t="s">
        <v>2622</v>
      </c>
      <c r="V128" s="1" t="s">
        <v>2630</v>
      </c>
      <c r="W128" s="1" t="s">
        <v>2629</v>
      </c>
      <c r="X128" s="1" t="s">
        <v>2628</v>
      </c>
      <c r="Y128" s="1" t="s">
        <v>2630</v>
      </c>
      <c r="Z128" s="1" t="s">
        <v>2623</v>
      </c>
      <c r="AA128" s="1">
        <v>0</v>
      </c>
      <c r="AB128" s="1" t="s">
        <v>2626</v>
      </c>
      <c r="AC128" s="1" t="s">
        <v>47</v>
      </c>
      <c r="AD128" s="1" t="str">
        <f>TEXT(Sales_data[[#This Row],[Order_Date]],"MMM")</f>
        <v>May</v>
      </c>
      <c r="AE128" s="1">
        <f t="shared" si="5"/>
        <v>2024</v>
      </c>
      <c r="AF128" s="1" t="str">
        <f>TEXT(Sales_data[[#This Row],[Order_Date]],"ddd")</f>
        <v>Sun</v>
      </c>
      <c r="AG128" s="1" t="str">
        <f t="shared" si="6"/>
        <v>Late</v>
      </c>
      <c r="AH128" s="1" t="str">
        <f t="shared" si="7"/>
        <v>Slow</v>
      </c>
      <c r="AI128" s="1" t="str">
        <f t="shared" si="8"/>
        <v>Low</v>
      </c>
      <c r="AJ128" s="6" t="str">
        <f t="shared" si="9"/>
        <v>Weekend</v>
      </c>
    </row>
    <row r="129" spans="1:36" x14ac:dyDescent="0.45">
      <c r="A129" s="5" t="s">
        <v>488</v>
      </c>
      <c r="B129" s="2">
        <v>45631</v>
      </c>
      <c r="C129" s="2">
        <v>45629</v>
      </c>
      <c r="D129" s="2">
        <v>45636</v>
      </c>
      <c r="E129" s="1" t="s">
        <v>2550</v>
      </c>
      <c r="F129" s="1" t="s">
        <v>69</v>
      </c>
      <c r="G129" s="1" t="s">
        <v>70</v>
      </c>
      <c r="H129" s="1" t="s">
        <v>71</v>
      </c>
      <c r="I129" s="1" t="s">
        <v>92</v>
      </c>
      <c r="J129" s="1">
        <v>0</v>
      </c>
      <c r="K129" s="1">
        <v>100</v>
      </c>
      <c r="L129" s="1">
        <v>0</v>
      </c>
      <c r="M129" s="1" t="s">
        <v>2619</v>
      </c>
      <c r="N129" s="1" t="s">
        <v>57</v>
      </c>
      <c r="O129" s="1" t="s">
        <v>79</v>
      </c>
      <c r="P129" s="1" t="s">
        <v>85</v>
      </c>
      <c r="Q129" s="1" t="s">
        <v>33</v>
      </c>
      <c r="R129" s="1" t="s">
        <v>46</v>
      </c>
      <c r="S129" s="1" t="s">
        <v>245</v>
      </c>
      <c r="T129" s="1">
        <v>7</v>
      </c>
      <c r="U129" s="1" t="s">
        <v>2622</v>
      </c>
      <c r="V129" s="1" t="s">
        <v>2630</v>
      </c>
      <c r="W129" s="1" t="s">
        <v>2624</v>
      </c>
      <c r="X129" s="1" t="s">
        <v>2628</v>
      </c>
      <c r="Y129" s="1" t="s">
        <v>2623</v>
      </c>
      <c r="Z129" s="1" t="s">
        <v>2623</v>
      </c>
      <c r="AA129" s="1">
        <v>0</v>
      </c>
      <c r="AB129" s="1" t="s">
        <v>2626</v>
      </c>
      <c r="AC129" s="1" t="s">
        <v>245</v>
      </c>
      <c r="AD129" s="1" t="str">
        <f>TEXT(Sales_data[[#This Row],[Order_Date]],"MMM")</f>
        <v>Dec</v>
      </c>
      <c r="AE129" s="1">
        <f t="shared" si="5"/>
        <v>2024</v>
      </c>
      <c r="AF129" s="1" t="str">
        <f>TEXT(Sales_data[[#This Row],[Order_Date]],"ddd")</f>
        <v>Thu</v>
      </c>
      <c r="AG129" s="1" t="str">
        <f t="shared" si="6"/>
        <v>Late</v>
      </c>
      <c r="AH129" s="1" t="str">
        <f t="shared" si="7"/>
        <v>Slow</v>
      </c>
      <c r="AI129" s="1" t="str">
        <f t="shared" si="8"/>
        <v>Low</v>
      </c>
      <c r="AJ129" s="6" t="str">
        <f t="shared" si="9"/>
        <v>Weekday</v>
      </c>
    </row>
    <row r="130" spans="1:36" x14ac:dyDescent="0.45">
      <c r="A130" s="5" t="s">
        <v>491</v>
      </c>
      <c r="B130" s="2">
        <v>45351</v>
      </c>
      <c r="C130" s="2">
        <v>45349</v>
      </c>
      <c r="D130" s="2">
        <v>45349</v>
      </c>
      <c r="E130" s="1" t="s">
        <v>2574</v>
      </c>
      <c r="F130" s="1" t="s">
        <v>2607</v>
      </c>
      <c r="G130" s="1" t="s">
        <v>41</v>
      </c>
      <c r="H130" s="1" t="s">
        <v>42</v>
      </c>
      <c r="I130" s="1" t="s">
        <v>43</v>
      </c>
      <c r="J130" s="1">
        <v>-1</v>
      </c>
      <c r="K130" s="1">
        <v>100</v>
      </c>
      <c r="L130" s="1">
        <v>-100</v>
      </c>
      <c r="M130" s="1" t="s">
        <v>56</v>
      </c>
      <c r="N130" s="1" t="s">
        <v>93</v>
      </c>
      <c r="O130" s="1" t="s">
        <v>44</v>
      </c>
      <c r="P130" s="1" t="s">
        <v>58</v>
      </c>
      <c r="Q130" s="1" t="s">
        <v>33</v>
      </c>
      <c r="R130" s="1" t="s">
        <v>2620</v>
      </c>
      <c r="S130" s="1" t="s">
        <v>2620</v>
      </c>
      <c r="T130" s="1">
        <v>0</v>
      </c>
      <c r="U130" s="1" t="s">
        <v>2622</v>
      </c>
      <c r="V130" s="1" t="s">
        <v>2630</v>
      </c>
      <c r="W130" s="1" t="s">
        <v>2624</v>
      </c>
      <c r="X130" s="1" t="s">
        <v>2628</v>
      </c>
      <c r="Y130" s="1" t="s">
        <v>2623</v>
      </c>
      <c r="Z130" s="1" t="s">
        <v>2623</v>
      </c>
      <c r="AA130" s="1">
        <v>-100</v>
      </c>
      <c r="AB130" s="1" t="s">
        <v>2626</v>
      </c>
      <c r="AC130" s="1" t="s">
        <v>2632</v>
      </c>
      <c r="AD130" s="1" t="str">
        <f>TEXT(Sales_data[[#This Row],[Order_Date]],"MMM")</f>
        <v>Feb</v>
      </c>
      <c r="AE130" s="1">
        <f t="shared" si="5"/>
        <v>2024</v>
      </c>
      <c r="AF130" s="1" t="str">
        <f>TEXT(Sales_data[[#This Row],[Order_Date]],"ddd")</f>
        <v>Thu</v>
      </c>
      <c r="AG130" s="1" t="str">
        <f t="shared" si="6"/>
        <v>On Time</v>
      </c>
      <c r="AH130" s="1" t="str">
        <f t="shared" si="7"/>
        <v>Fast</v>
      </c>
      <c r="AI130" s="1" t="str">
        <f t="shared" si="8"/>
        <v>Low</v>
      </c>
      <c r="AJ130" s="6" t="str">
        <f t="shared" si="9"/>
        <v>Weekday</v>
      </c>
    </row>
    <row r="131" spans="1:36" x14ac:dyDescent="0.45">
      <c r="A131" s="5" t="s">
        <v>493</v>
      </c>
      <c r="B131" s="2">
        <v>45645</v>
      </c>
      <c r="C131" s="2">
        <v>45645</v>
      </c>
      <c r="D131" s="2">
        <v>45652</v>
      </c>
      <c r="E131" s="1" t="s">
        <v>2592</v>
      </c>
      <c r="F131" s="1" t="s">
        <v>2607</v>
      </c>
      <c r="G131" s="1" t="s">
        <v>41</v>
      </c>
      <c r="H131" s="1" t="s">
        <v>42</v>
      </c>
      <c r="I131" s="1" t="s">
        <v>43</v>
      </c>
      <c r="J131" s="1">
        <v>1</v>
      </c>
      <c r="K131" s="1">
        <v>1000</v>
      </c>
      <c r="L131" s="1">
        <v>1000</v>
      </c>
      <c r="M131" s="1" t="s">
        <v>56</v>
      </c>
      <c r="N131" s="1" t="s">
        <v>93</v>
      </c>
      <c r="O131" s="1" t="s">
        <v>31</v>
      </c>
      <c r="P131" s="1" t="s">
        <v>58</v>
      </c>
      <c r="Q131" s="1" t="s">
        <v>33</v>
      </c>
      <c r="R131" s="1" t="s">
        <v>46</v>
      </c>
      <c r="S131" s="1" t="s">
        <v>2621</v>
      </c>
      <c r="T131" s="1">
        <v>7</v>
      </c>
      <c r="U131" s="1" t="s">
        <v>2622</v>
      </c>
      <c r="V131" s="1" t="s">
        <v>2623</v>
      </c>
      <c r="W131" s="1" t="s">
        <v>2624</v>
      </c>
      <c r="X131" s="1" t="s">
        <v>2625</v>
      </c>
      <c r="Y131" s="1" t="s">
        <v>2623</v>
      </c>
      <c r="Z131" s="1" t="s">
        <v>2623</v>
      </c>
      <c r="AA131" s="1">
        <v>1000</v>
      </c>
      <c r="AB131" s="1" t="s">
        <v>2626</v>
      </c>
      <c r="AC131" s="1" t="s">
        <v>2621</v>
      </c>
      <c r="AD131" s="1" t="str">
        <f>TEXT(Sales_data[[#This Row],[Order_Date]],"MMM")</f>
        <v>Dec</v>
      </c>
      <c r="AE131" s="1">
        <f t="shared" ref="AE131:AE194" si="10">YEAR(C131)</f>
        <v>2024</v>
      </c>
      <c r="AF131" s="1" t="str">
        <f>TEXT(Sales_data[[#This Row],[Order_Date]],"ddd")</f>
        <v>Thu</v>
      </c>
      <c r="AG131" s="1" t="str">
        <f t="shared" ref="AG131:AG194" si="11">IF(T131&lt;=5,"On Time","Late")</f>
        <v>Late</v>
      </c>
      <c r="AH131" s="1" t="str">
        <f t="shared" ref="AH131:AH194" si="12">IF(T131&lt;=2,"Fast",IF(T131&lt;=5,"Medium","Slow"))</f>
        <v>Slow</v>
      </c>
      <c r="AI131" s="1" t="str">
        <f t="shared" ref="AI131:AI194" si="13">IF(AA131&gt;=5000,"High",IF(AA131&gt;=2000,"Medium","Low"))</f>
        <v>Low</v>
      </c>
      <c r="AJ131" s="6" t="str">
        <f t="shared" ref="AJ131:AJ194" si="14">IF(AF131="Sat","Weekend",IF(AF131="Sun","Weekend","Weekday"))</f>
        <v>Weekday</v>
      </c>
    </row>
    <row r="132" spans="1:36" x14ac:dyDescent="0.45">
      <c r="A132" s="5" t="s">
        <v>496</v>
      </c>
      <c r="B132" s="2">
        <v>45384</v>
      </c>
      <c r="C132" s="2">
        <v>45384</v>
      </c>
      <c r="D132" s="2">
        <v>45384</v>
      </c>
      <c r="E132" s="1" t="s">
        <v>2593</v>
      </c>
      <c r="F132" s="1" t="s">
        <v>2607</v>
      </c>
      <c r="G132" s="1" t="s">
        <v>41</v>
      </c>
      <c r="H132" s="1" t="s">
        <v>71</v>
      </c>
      <c r="I132" s="1" t="s">
        <v>72</v>
      </c>
      <c r="J132" s="1">
        <v>1</v>
      </c>
      <c r="K132" s="1">
        <v>2000</v>
      </c>
      <c r="L132" s="1">
        <v>2000</v>
      </c>
      <c r="M132" s="1" t="s">
        <v>63</v>
      </c>
      <c r="N132" s="1" t="s">
        <v>30</v>
      </c>
      <c r="O132" s="1" t="s">
        <v>44</v>
      </c>
      <c r="P132" s="1" t="s">
        <v>85</v>
      </c>
      <c r="Q132" s="1" t="s">
        <v>33</v>
      </c>
      <c r="R132" s="1" t="s">
        <v>2620</v>
      </c>
      <c r="S132" s="1" t="s">
        <v>2620</v>
      </c>
      <c r="T132" s="1">
        <v>0</v>
      </c>
      <c r="U132" s="1" t="s">
        <v>2622</v>
      </c>
      <c r="V132" s="1" t="s">
        <v>2623</v>
      </c>
      <c r="W132" s="1" t="s">
        <v>2624</v>
      </c>
      <c r="X132" s="1" t="s">
        <v>2625</v>
      </c>
      <c r="Y132" s="1" t="s">
        <v>2623</v>
      </c>
      <c r="Z132" s="1" t="s">
        <v>2623</v>
      </c>
      <c r="AA132" s="1">
        <v>2000</v>
      </c>
      <c r="AB132" s="1" t="s">
        <v>2626</v>
      </c>
      <c r="AC132" s="1" t="s">
        <v>2627</v>
      </c>
      <c r="AD132" s="1" t="str">
        <f>TEXT(Sales_data[[#This Row],[Order_Date]],"MMM")</f>
        <v>Apr</v>
      </c>
      <c r="AE132" s="1">
        <f t="shared" si="10"/>
        <v>2024</v>
      </c>
      <c r="AF132" s="1" t="str">
        <f>TEXT(Sales_data[[#This Row],[Order_Date]],"ddd")</f>
        <v>Tue</v>
      </c>
      <c r="AG132" s="1" t="str">
        <f t="shared" si="11"/>
        <v>On Time</v>
      </c>
      <c r="AH132" s="1" t="str">
        <f t="shared" si="12"/>
        <v>Fast</v>
      </c>
      <c r="AI132" s="1" t="str">
        <f t="shared" si="13"/>
        <v>Medium</v>
      </c>
      <c r="AJ132" s="6" t="str">
        <f t="shared" si="14"/>
        <v>Weekday</v>
      </c>
    </row>
    <row r="133" spans="1:36" x14ac:dyDescent="0.45">
      <c r="A133" s="5" t="s">
        <v>499</v>
      </c>
      <c r="B133" s="2">
        <v>45532</v>
      </c>
      <c r="C133" s="2">
        <v>45535</v>
      </c>
      <c r="D133" s="2">
        <v>45538</v>
      </c>
      <c r="E133" s="1" t="s">
        <v>2574</v>
      </c>
      <c r="F133" s="1" t="s">
        <v>2609</v>
      </c>
      <c r="G133" s="1" t="s">
        <v>116</v>
      </c>
      <c r="H133" s="1" t="s">
        <v>128</v>
      </c>
      <c r="I133" s="1" t="s">
        <v>129</v>
      </c>
      <c r="J133" s="1">
        <v>3</v>
      </c>
      <c r="K133" s="1">
        <v>500</v>
      </c>
      <c r="L133" s="1">
        <v>1500</v>
      </c>
      <c r="M133" s="1" t="s">
        <v>2619</v>
      </c>
      <c r="N133" s="1" t="s">
        <v>57</v>
      </c>
      <c r="O133" s="1" t="s">
        <v>79</v>
      </c>
      <c r="P133" s="1" t="s">
        <v>58</v>
      </c>
      <c r="Q133" s="1" t="s">
        <v>33</v>
      </c>
      <c r="R133" s="1" t="s">
        <v>34</v>
      </c>
      <c r="S133" s="1" t="s">
        <v>2620</v>
      </c>
      <c r="T133" s="1">
        <v>3</v>
      </c>
      <c r="U133" s="1" t="s">
        <v>2622</v>
      </c>
      <c r="V133" s="1" t="s">
        <v>2623</v>
      </c>
      <c r="W133" s="1" t="s">
        <v>2624</v>
      </c>
      <c r="X133" s="1" t="s">
        <v>2625</v>
      </c>
      <c r="Y133" s="1" t="s">
        <v>2623</v>
      </c>
      <c r="Z133" s="1" t="s">
        <v>2623</v>
      </c>
      <c r="AA133" s="1">
        <v>1500</v>
      </c>
      <c r="AB133" s="1" t="s">
        <v>2626</v>
      </c>
      <c r="AC133" s="1" t="s">
        <v>2627</v>
      </c>
      <c r="AD133" s="1" t="str">
        <f>TEXT(Sales_data[[#This Row],[Order_Date]],"MMM")</f>
        <v>Aug</v>
      </c>
      <c r="AE133" s="1">
        <f t="shared" si="10"/>
        <v>2024</v>
      </c>
      <c r="AF133" s="1" t="str">
        <f>TEXT(Sales_data[[#This Row],[Order_Date]],"ddd")</f>
        <v>Wed</v>
      </c>
      <c r="AG133" s="1" t="str">
        <f t="shared" si="11"/>
        <v>On Time</v>
      </c>
      <c r="AH133" s="1" t="str">
        <f t="shared" si="12"/>
        <v>Medium</v>
      </c>
      <c r="AI133" s="1" t="str">
        <f t="shared" si="13"/>
        <v>Low</v>
      </c>
      <c r="AJ133" s="6" t="str">
        <f t="shared" si="14"/>
        <v>Weekday</v>
      </c>
    </row>
    <row r="134" spans="1:36" x14ac:dyDescent="0.45">
      <c r="A134" s="5" t="s">
        <v>503</v>
      </c>
      <c r="B134" s="2">
        <v>45620</v>
      </c>
      <c r="C134" s="2">
        <v>45623</v>
      </c>
      <c r="D134" s="2">
        <v>45628</v>
      </c>
      <c r="E134" s="1" t="s">
        <v>2553</v>
      </c>
      <c r="F134" s="1" t="s">
        <v>2608</v>
      </c>
      <c r="G134" s="1" t="s">
        <v>41</v>
      </c>
      <c r="H134" s="1" t="s">
        <v>71</v>
      </c>
      <c r="I134" s="1" t="s">
        <v>72</v>
      </c>
      <c r="J134" s="1">
        <v>1</v>
      </c>
      <c r="K134" s="1">
        <v>1000</v>
      </c>
      <c r="L134" s="1">
        <v>1000</v>
      </c>
      <c r="M134" s="1" t="s">
        <v>29</v>
      </c>
      <c r="N134" s="1" t="s">
        <v>57</v>
      </c>
      <c r="O134" s="1" t="s">
        <v>31</v>
      </c>
      <c r="P134" s="1" t="s">
        <v>58</v>
      </c>
      <c r="Q134" s="1" t="s">
        <v>33</v>
      </c>
      <c r="R134" s="1" t="s">
        <v>2620</v>
      </c>
      <c r="S134" s="1" t="s">
        <v>2620</v>
      </c>
      <c r="T134" s="1">
        <v>5</v>
      </c>
      <c r="U134" s="1" t="s">
        <v>2622</v>
      </c>
      <c r="V134" s="1" t="s">
        <v>2623</v>
      </c>
      <c r="W134" s="1" t="s">
        <v>2624</v>
      </c>
      <c r="X134" s="1" t="s">
        <v>2625</v>
      </c>
      <c r="Y134" s="1" t="s">
        <v>2623</v>
      </c>
      <c r="Z134" s="1" t="s">
        <v>2623</v>
      </c>
      <c r="AA134" s="1">
        <v>1000</v>
      </c>
      <c r="AB134" s="1" t="s">
        <v>2626</v>
      </c>
      <c r="AC134" s="1" t="s">
        <v>2627</v>
      </c>
      <c r="AD134" s="1" t="str">
        <f>TEXT(Sales_data[[#This Row],[Order_Date]],"MMM")</f>
        <v>Nov</v>
      </c>
      <c r="AE134" s="1">
        <f t="shared" si="10"/>
        <v>2024</v>
      </c>
      <c r="AF134" s="1" t="str">
        <f>TEXT(Sales_data[[#This Row],[Order_Date]],"ddd")</f>
        <v>Sun</v>
      </c>
      <c r="AG134" s="1" t="str">
        <f t="shared" si="11"/>
        <v>On Time</v>
      </c>
      <c r="AH134" s="1" t="str">
        <f t="shared" si="12"/>
        <v>Medium</v>
      </c>
      <c r="AI134" s="1" t="str">
        <f t="shared" si="13"/>
        <v>Low</v>
      </c>
      <c r="AJ134" s="6" t="str">
        <f t="shared" si="14"/>
        <v>Weekend</v>
      </c>
    </row>
    <row r="135" spans="1:36" x14ac:dyDescent="0.45">
      <c r="A135" s="5" t="s">
        <v>506</v>
      </c>
      <c r="B135" s="2">
        <v>45642</v>
      </c>
      <c r="C135" s="2">
        <v>45644</v>
      </c>
      <c r="D135" s="2">
        <v>45651</v>
      </c>
      <c r="E135" s="1" t="s">
        <v>2547</v>
      </c>
      <c r="F135" s="1" t="s">
        <v>2606</v>
      </c>
      <c r="G135" s="1" t="s">
        <v>26</v>
      </c>
      <c r="H135" s="1" t="s">
        <v>42</v>
      </c>
      <c r="I135" s="1" t="s">
        <v>122</v>
      </c>
      <c r="J135" s="1">
        <v>-1</v>
      </c>
      <c r="K135" s="1">
        <v>100</v>
      </c>
      <c r="L135" s="1">
        <v>-100</v>
      </c>
      <c r="M135" s="1" t="s">
        <v>2619</v>
      </c>
      <c r="N135" s="1" t="s">
        <v>57</v>
      </c>
      <c r="O135" s="1" t="s">
        <v>64</v>
      </c>
      <c r="P135" s="1" t="s">
        <v>58</v>
      </c>
      <c r="Q135" s="1" t="s">
        <v>33</v>
      </c>
      <c r="R135" s="1" t="s">
        <v>2620</v>
      </c>
      <c r="S135" s="1" t="s">
        <v>2620</v>
      </c>
      <c r="T135" s="1">
        <v>7</v>
      </c>
      <c r="U135" s="1" t="s">
        <v>2622</v>
      </c>
      <c r="V135" s="1" t="s">
        <v>2630</v>
      </c>
      <c r="W135" s="1" t="s">
        <v>2624</v>
      </c>
      <c r="X135" s="1" t="s">
        <v>2625</v>
      </c>
      <c r="Y135" s="1" t="s">
        <v>2623</v>
      </c>
      <c r="Z135" s="1" t="s">
        <v>2623</v>
      </c>
      <c r="AA135" s="1">
        <v>-100</v>
      </c>
      <c r="AB135" s="1" t="s">
        <v>2626</v>
      </c>
      <c r="AC135" s="1" t="s">
        <v>2632</v>
      </c>
      <c r="AD135" s="1" t="str">
        <f>TEXT(Sales_data[[#This Row],[Order_Date]],"MMM")</f>
        <v>Dec</v>
      </c>
      <c r="AE135" s="1">
        <f t="shared" si="10"/>
        <v>2024</v>
      </c>
      <c r="AF135" s="1" t="str">
        <f>TEXT(Sales_data[[#This Row],[Order_Date]],"ddd")</f>
        <v>Mon</v>
      </c>
      <c r="AG135" s="1" t="str">
        <f t="shared" si="11"/>
        <v>Late</v>
      </c>
      <c r="AH135" s="1" t="str">
        <f t="shared" si="12"/>
        <v>Slow</v>
      </c>
      <c r="AI135" s="1" t="str">
        <f t="shared" si="13"/>
        <v>Low</v>
      </c>
      <c r="AJ135" s="6" t="str">
        <f t="shared" si="14"/>
        <v>Weekday</v>
      </c>
    </row>
    <row r="136" spans="1:36" x14ac:dyDescent="0.45">
      <c r="A136" s="5" t="s">
        <v>509</v>
      </c>
      <c r="B136" s="2">
        <v>45441</v>
      </c>
      <c r="C136" s="2">
        <v>45444</v>
      </c>
      <c r="D136" s="2">
        <v>45446</v>
      </c>
      <c r="E136" s="1" t="s">
        <v>2579</v>
      </c>
      <c r="F136" s="1" t="s">
        <v>2608</v>
      </c>
      <c r="G136" s="1" t="s">
        <v>41</v>
      </c>
      <c r="H136" s="1" t="s">
        <v>27</v>
      </c>
      <c r="I136" s="1" t="s">
        <v>55</v>
      </c>
      <c r="J136" s="1">
        <v>-1</v>
      </c>
      <c r="K136" s="1">
        <v>2000</v>
      </c>
      <c r="L136" s="1">
        <v>-2000</v>
      </c>
      <c r="M136" s="1" t="s">
        <v>29</v>
      </c>
      <c r="N136" s="1" t="s">
        <v>30</v>
      </c>
      <c r="O136" s="1" t="s">
        <v>79</v>
      </c>
      <c r="P136" s="1" t="s">
        <v>58</v>
      </c>
      <c r="Q136" s="1" t="s">
        <v>45</v>
      </c>
      <c r="R136" s="1" t="s">
        <v>2620</v>
      </c>
      <c r="S136" s="1" t="s">
        <v>2620</v>
      </c>
      <c r="T136" s="1">
        <v>2</v>
      </c>
      <c r="U136" s="1" t="s">
        <v>2622</v>
      </c>
      <c r="V136" s="1" t="s">
        <v>2630</v>
      </c>
      <c r="W136" s="1" t="s">
        <v>2624</v>
      </c>
      <c r="X136" s="1" t="s">
        <v>2625</v>
      </c>
      <c r="Y136" s="1" t="s">
        <v>2623</v>
      </c>
      <c r="Z136" s="1" t="s">
        <v>2623</v>
      </c>
      <c r="AA136" s="1">
        <v>-2000</v>
      </c>
      <c r="AB136" s="1" t="s">
        <v>2626</v>
      </c>
      <c r="AC136" s="1" t="s">
        <v>2632</v>
      </c>
      <c r="AD136" s="1" t="str">
        <f>TEXT(Sales_data[[#This Row],[Order_Date]],"MMM")</f>
        <v>May</v>
      </c>
      <c r="AE136" s="1">
        <f t="shared" si="10"/>
        <v>2024</v>
      </c>
      <c r="AF136" s="1" t="str">
        <f>TEXT(Sales_data[[#This Row],[Order_Date]],"ddd")</f>
        <v>Wed</v>
      </c>
      <c r="AG136" s="1" t="str">
        <f t="shared" si="11"/>
        <v>On Time</v>
      </c>
      <c r="AH136" s="1" t="str">
        <f t="shared" si="12"/>
        <v>Fast</v>
      </c>
      <c r="AI136" s="1" t="str">
        <f t="shared" si="13"/>
        <v>Low</v>
      </c>
      <c r="AJ136" s="6" t="str">
        <f t="shared" si="14"/>
        <v>Weekday</v>
      </c>
    </row>
    <row r="137" spans="1:36" x14ac:dyDescent="0.45">
      <c r="A137" s="5" t="s">
        <v>511</v>
      </c>
      <c r="B137" s="2">
        <v>45479</v>
      </c>
      <c r="C137" s="2">
        <v>45480</v>
      </c>
      <c r="D137" s="2">
        <v>45482</v>
      </c>
      <c r="E137" s="1" t="s">
        <v>2583</v>
      </c>
      <c r="F137" s="1" t="s">
        <v>2609</v>
      </c>
      <c r="G137" s="1" t="s">
        <v>116</v>
      </c>
      <c r="H137" s="1" t="s">
        <v>71</v>
      </c>
      <c r="I137" s="1" t="s">
        <v>117</v>
      </c>
      <c r="J137" s="1">
        <v>2</v>
      </c>
      <c r="K137" s="1">
        <v>1000</v>
      </c>
      <c r="L137" s="1">
        <v>2000</v>
      </c>
      <c r="M137" s="1" t="s">
        <v>56</v>
      </c>
      <c r="N137" s="1" t="s">
        <v>57</v>
      </c>
      <c r="O137" s="1" t="s">
        <v>31</v>
      </c>
      <c r="P137" s="1" t="s">
        <v>32</v>
      </c>
      <c r="Q137" s="1" t="s">
        <v>33</v>
      </c>
      <c r="R137" s="1" t="s">
        <v>34</v>
      </c>
      <c r="S137" s="1" t="s">
        <v>2620</v>
      </c>
      <c r="T137" s="1">
        <v>2</v>
      </c>
      <c r="U137" s="1" t="s">
        <v>2622</v>
      </c>
      <c r="V137" s="1" t="s">
        <v>2623</v>
      </c>
      <c r="W137" s="1" t="s">
        <v>2624</v>
      </c>
      <c r="X137" s="1" t="s">
        <v>2625</v>
      </c>
      <c r="Y137" s="1" t="s">
        <v>2623</v>
      </c>
      <c r="Z137" s="1" t="s">
        <v>2623</v>
      </c>
      <c r="AA137" s="1">
        <v>2000</v>
      </c>
      <c r="AB137" s="1" t="s">
        <v>2626</v>
      </c>
      <c r="AC137" s="1" t="s">
        <v>2627</v>
      </c>
      <c r="AD137" s="1" t="str">
        <f>TEXT(Sales_data[[#This Row],[Order_Date]],"MMM")</f>
        <v>Jul</v>
      </c>
      <c r="AE137" s="1">
        <f t="shared" si="10"/>
        <v>2024</v>
      </c>
      <c r="AF137" s="1" t="str">
        <f>TEXT(Sales_data[[#This Row],[Order_Date]],"ddd")</f>
        <v>Sat</v>
      </c>
      <c r="AG137" s="1" t="str">
        <f t="shared" si="11"/>
        <v>On Time</v>
      </c>
      <c r="AH137" s="1" t="str">
        <f t="shared" si="12"/>
        <v>Fast</v>
      </c>
      <c r="AI137" s="1" t="str">
        <f t="shared" si="13"/>
        <v>Medium</v>
      </c>
      <c r="AJ137" s="6" t="str">
        <f t="shared" si="14"/>
        <v>Weekend</v>
      </c>
    </row>
    <row r="138" spans="1:36" x14ac:dyDescent="0.45">
      <c r="A138" s="5" t="s">
        <v>514</v>
      </c>
      <c r="B138" s="2">
        <v>45394</v>
      </c>
      <c r="C138" s="2">
        <v>45393</v>
      </c>
      <c r="D138" s="2">
        <v>45392</v>
      </c>
      <c r="E138" s="1" t="s">
        <v>2594</v>
      </c>
      <c r="F138" s="1" t="s">
        <v>2606</v>
      </c>
      <c r="G138" s="1" t="s">
        <v>26</v>
      </c>
      <c r="H138" s="1" t="s">
        <v>128</v>
      </c>
      <c r="I138" s="1" t="s">
        <v>231</v>
      </c>
      <c r="J138" s="1">
        <v>2</v>
      </c>
      <c r="K138" s="1">
        <v>100</v>
      </c>
      <c r="L138" s="1">
        <v>200</v>
      </c>
      <c r="M138" s="1" t="s">
        <v>2619</v>
      </c>
      <c r="N138" s="1" t="s">
        <v>57</v>
      </c>
      <c r="O138" s="1" t="s">
        <v>31</v>
      </c>
      <c r="P138" s="1" t="s">
        <v>32</v>
      </c>
      <c r="Q138" s="1" t="s">
        <v>45</v>
      </c>
      <c r="R138" s="1" t="s">
        <v>2620</v>
      </c>
      <c r="S138" s="1" t="s">
        <v>2620</v>
      </c>
      <c r="T138" s="1">
        <v>-1</v>
      </c>
      <c r="U138" s="1" t="s">
        <v>2622</v>
      </c>
      <c r="V138" s="1" t="s">
        <v>2623</v>
      </c>
      <c r="W138" s="1" t="s">
        <v>2624</v>
      </c>
      <c r="X138" s="1" t="s">
        <v>2628</v>
      </c>
      <c r="Y138" s="1" t="s">
        <v>2623</v>
      </c>
      <c r="Z138" s="1" t="s">
        <v>2623</v>
      </c>
      <c r="AA138" s="1">
        <v>200</v>
      </c>
      <c r="AB138" s="1" t="s">
        <v>2626</v>
      </c>
      <c r="AC138" s="1" t="s">
        <v>2627</v>
      </c>
      <c r="AD138" s="1" t="str">
        <f>TEXT(Sales_data[[#This Row],[Order_Date]],"MMM")</f>
        <v>Apr</v>
      </c>
      <c r="AE138" s="1">
        <f t="shared" si="10"/>
        <v>2024</v>
      </c>
      <c r="AF138" s="1" t="str">
        <f>TEXT(Sales_data[[#This Row],[Order_Date]],"ddd")</f>
        <v>Fri</v>
      </c>
      <c r="AG138" s="1" t="str">
        <f t="shared" si="11"/>
        <v>On Time</v>
      </c>
      <c r="AH138" s="1" t="str">
        <f t="shared" si="12"/>
        <v>Fast</v>
      </c>
      <c r="AI138" s="1" t="str">
        <f t="shared" si="13"/>
        <v>Low</v>
      </c>
      <c r="AJ138" s="6" t="str">
        <f t="shared" si="14"/>
        <v>Weekday</v>
      </c>
    </row>
    <row r="139" spans="1:36" x14ac:dyDescent="0.45">
      <c r="A139" s="5" t="s">
        <v>516</v>
      </c>
      <c r="B139" s="2">
        <v>45593</v>
      </c>
      <c r="C139" s="2">
        <v>45596</v>
      </c>
      <c r="D139" s="2">
        <v>45601</v>
      </c>
      <c r="E139" s="1" t="s">
        <v>2538</v>
      </c>
      <c r="F139" s="1" t="s">
        <v>168</v>
      </c>
      <c r="G139" s="1" t="s">
        <v>41</v>
      </c>
      <c r="H139" s="1" t="s">
        <v>128</v>
      </c>
      <c r="I139" s="1" t="s">
        <v>169</v>
      </c>
      <c r="J139" s="1">
        <v>1</v>
      </c>
      <c r="K139" s="1">
        <v>100</v>
      </c>
      <c r="L139" s="1">
        <v>100</v>
      </c>
      <c r="M139" s="1" t="s">
        <v>63</v>
      </c>
      <c r="N139" s="1" t="s">
        <v>57</v>
      </c>
      <c r="O139" s="1" t="s">
        <v>31</v>
      </c>
      <c r="P139" s="1" t="s">
        <v>58</v>
      </c>
      <c r="Q139" s="1" t="s">
        <v>33</v>
      </c>
      <c r="R139" s="1" t="s">
        <v>34</v>
      </c>
      <c r="S139" s="1" t="s">
        <v>2620</v>
      </c>
      <c r="T139" s="1">
        <v>5</v>
      </c>
      <c r="U139" s="1" t="s">
        <v>2622</v>
      </c>
      <c r="V139" s="1" t="s">
        <v>2623</v>
      </c>
      <c r="W139" s="1" t="s">
        <v>2624</v>
      </c>
      <c r="X139" s="1" t="s">
        <v>2625</v>
      </c>
      <c r="Y139" s="1" t="s">
        <v>2623</v>
      </c>
      <c r="Z139" s="1" t="s">
        <v>2623</v>
      </c>
      <c r="AA139" s="1">
        <v>100</v>
      </c>
      <c r="AB139" s="1" t="s">
        <v>2626</v>
      </c>
      <c r="AC139" s="1" t="s">
        <v>2627</v>
      </c>
      <c r="AD139" s="1" t="str">
        <f>TEXT(Sales_data[[#This Row],[Order_Date]],"MMM")</f>
        <v>Oct</v>
      </c>
      <c r="AE139" s="1">
        <f t="shared" si="10"/>
        <v>2024</v>
      </c>
      <c r="AF139" s="1" t="str">
        <f>TEXT(Sales_data[[#This Row],[Order_Date]],"ddd")</f>
        <v>Mon</v>
      </c>
      <c r="AG139" s="1" t="str">
        <f t="shared" si="11"/>
        <v>On Time</v>
      </c>
      <c r="AH139" s="1" t="str">
        <f t="shared" si="12"/>
        <v>Medium</v>
      </c>
      <c r="AI139" s="1" t="str">
        <f t="shared" si="13"/>
        <v>Low</v>
      </c>
      <c r="AJ139" s="6" t="str">
        <f t="shared" si="14"/>
        <v>Weekday</v>
      </c>
    </row>
    <row r="140" spans="1:36" x14ac:dyDescent="0.45">
      <c r="A140" s="5" t="s">
        <v>517</v>
      </c>
      <c r="B140" s="2">
        <v>45653</v>
      </c>
      <c r="C140" s="2">
        <v>45655</v>
      </c>
      <c r="D140" s="2">
        <v>45661</v>
      </c>
      <c r="E140" s="1" t="s">
        <v>2538</v>
      </c>
      <c r="F140" s="1" t="s">
        <v>2609</v>
      </c>
      <c r="G140" s="1" t="s">
        <v>116</v>
      </c>
      <c r="H140" s="1" t="s">
        <v>128</v>
      </c>
      <c r="I140" s="1" t="s">
        <v>169</v>
      </c>
      <c r="J140" s="1">
        <v>3</v>
      </c>
      <c r="K140" s="1">
        <v>500</v>
      </c>
      <c r="L140" s="1">
        <v>1500</v>
      </c>
      <c r="M140" s="1" t="s">
        <v>63</v>
      </c>
      <c r="N140" s="1" t="s">
        <v>57</v>
      </c>
      <c r="O140" s="1" t="s">
        <v>31</v>
      </c>
      <c r="P140" s="1" t="s">
        <v>58</v>
      </c>
      <c r="Q140" s="1" t="s">
        <v>45</v>
      </c>
      <c r="R140" s="1" t="s">
        <v>34</v>
      </c>
      <c r="S140" s="1" t="s">
        <v>2620</v>
      </c>
      <c r="T140" s="1">
        <v>6</v>
      </c>
      <c r="U140" s="1" t="s">
        <v>2622</v>
      </c>
      <c r="V140" s="1" t="s">
        <v>2623</v>
      </c>
      <c r="W140" s="1" t="s">
        <v>2624</v>
      </c>
      <c r="X140" s="1" t="s">
        <v>2625</v>
      </c>
      <c r="Y140" s="1" t="s">
        <v>2623</v>
      </c>
      <c r="Z140" s="1" t="s">
        <v>2623</v>
      </c>
      <c r="AA140" s="1">
        <v>1500</v>
      </c>
      <c r="AB140" s="1" t="s">
        <v>2626</v>
      </c>
      <c r="AC140" s="1" t="s">
        <v>2627</v>
      </c>
      <c r="AD140" s="1" t="str">
        <f>TEXT(Sales_data[[#This Row],[Order_Date]],"MMM")</f>
        <v>Dec</v>
      </c>
      <c r="AE140" s="1">
        <f t="shared" si="10"/>
        <v>2024</v>
      </c>
      <c r="AF140" s="1" t="str">
        <f>TEXT(Sales_data[[#This Row],[Order_Date]],"ddd")</f>
        <v>Fri</v>
      </c>
      <c r="AG140" s="1" t="str">
        <f t="shared" si="11"/>
        <v>Late</v>
      </c>
      <c r="AH140" s="1" t="str">
        <f t="shared" si="12"/>
        <v>Slow</v>
      </c>
      <c r="AI140" s="1" t="str">
        <f t="shared" si="13"/>
        <v>Low</v>
      </c>
      <c r="AJ140" s="6" t="str">
        <f t="shared" si="14"/>
        <v>Weekday</v>
      </c>
    </row>
    <row r="141" spans="1:36" x14ac:dyDescent="0.45">
      <c r="A141" s="5" t="s">
        <v>519</v>
      </c>
      <c r="B141" s="2">
        <v>45565</v>
      </c>
      <c r="C141" s="2">
        <v>45567</v>
      </c>
      <c r="D141" s="2">
        <v>45566</v>
      </c>
      <c r="E141" s="1" t="s">
        <v>2595</v>
      </c>
      <c r="F141" s="1" t="s">
        <v>2607</v>
      </c>
      <c r="G141" s="1" t="s">
        <v>41</v>
      </c>
      <c r="H141" s="1" t="s">
        <v>42</v>
      </c>
      <c r="I141" s="1" t="s">
        <v>78</v>
      </c>
      <c r="J141" s="1">
        <v>2</v>
      </c>
      <c r="K141" s="1">
        <v>2000</v>
      </c>
      <c r="L141" s="1">
        <v>4000</v>
      </c>
      <c r="M141" s="1" t="s">
        <v>56</v>
      </c>
      <c r="N141" s="1" t="s">
        <v>57</v>
      </c>
      <c r="O141" s="1" t="s">
        <v>44</v>
      </c>
      <c r="P141" s="1" t="s">
        <v>85</v>
      </c>
      <c r="Q141" s="1" t="s">
        <v>33</v>
      </c>
      <c r="R141" s="1" t="s">
        <v>34</v>
      </c>
      <c r="S141" s="1" t="s">
        <v>2620</v>
      </c>
      <c r="T141" s="1">
        <v>-1</v>
      </c>
      <c r="U141" s="1" t="s">
        <v>2622</v>
      </c>
      <c r="V141" s="1" t="s">
        <v>2623</v>
      </c>
      <c r="W141" s="1" t="s">
        <v>2624</v>
      </c>
      <c r="X141" s="1" t="s">
        <v>2631</v>
      </c>
      <c r="Y141" s="1" t="s">
        <v>2623</v>
      </c>
      <c r="Z141" s="1" t="s">
        <v>2623</v>
      </c>
      <c r="AA141" s="1">
        <v>4000</v>
      </c>
      <c r="AB141" s="1" t="s">
        <v>2626</v>
      </c>
      <c r="AC141" s="1" t="s">
        <v>2627</v>
      </c>
      <c r="AD141" s="1" t="str">
        <f>TEXT(Sales_data[[#This Row],[Order_Date]],"MMM")</f>
        <v>Sep</v>
      </c>
      <c r="AE141" s="1">
        <f t="shared" si="10"/>
        <v>2024</v>
      </c>
      <c r="AF141" s="1" t="str">
        <f>TEXT(Sales_data[[#This Row],[Order_Date]],"ddd")</f>
        <v>Mon</v>
      </c>
      <c r="AG141" s="1" t="str">
        <f t="shared" si="11"/>
        <v>On Time</v>
      </c>
      <c r="AH141" s="1" t="str">
        <f t="shared" si="12"/>
        <v>Fast</v>
      </c>
      <c r="AI141" s="1" t="str">
        <f t="shared" si="13"/>
        <v>Medium</v>
      </c>
      <c r="AJ141" s="6" t="str">
        <f t="shared" si="14"/>
        <v>Weekday</v>
      </c>
    </row>
    <row r="142" spans="1:36" x14ac:dyDescent="0.45">
      <c r="A142" s="5" t="s">
        <v>524</v>
      </c>
      <c r="B142" s="2">
        <v>45625</v>
      </c>
      <c r="C142" s="2">
        <v>45623</v>
      </c>
      <c r="D142" s="2">
        <v>45622</v>
      </c>
      <c r="E142" s="1" t="s">
        <v>2541</v>
      </c>
      <c r="F142" s="1" t="s">
        <v>147</v>
      </c>
      <c r="G142" s="1" t="s">
        <v>147</v>
      </c>
      <c r="H142" s="1" t="s">
        <v>42</v>
      </c>
      <c r="I142" s="1" t="s">
        <v>78</v>
      </c>
      <c r="J142" s="1">
        <v>-1</v>
      </c>
      <c r="K142" s="1">
        <v>1000</v>
      </c>
      <c r="L142" s="1">
        <v>-1000</v>
      </c>
      <c r="M142" s="1" t="s">
        <v>29</v>
      </c>
      <c r="N142" s="1" t="s">
        <v>30</v>
      </c>
      <c r="O142" s="1" t="s">
        <v>31</v>
      </c>
      <c r="P142" s="1" t="s">
        <v>32</v>
      </c>
      <c r="Q142" s="1" t="s">
        <v>45</v>
      </c>
      <c r="R142" s="1" t="s">
        <v>2620</v>
      </c>
      <c r="S142" s="1" t="s">
        <v>2620</v>
      </c>
      <c r="T142" s="1">
        <v>-1</v>
      </c>
      <c r="U142" s="1" t="s">
        <v>2622</v>
      </c>
      <c r="V142" s="1" t="s">
        <v>2630</v>
      </c>
      <c r="W142" s="1" t="s">
        <v>2624</v>
      </c>
      <c r="X142" s="1" t="s">
        <v>2628</v>
      </c>
      <c r="Y142" s="1" t="s">
        <v>2623</v>
      </c>
      <c r="Z142" s="1" t="s">
        <v>2623</v>
      </c>
      <c r="AA142" s="1">
        <v>-1000</v>
      </c>
      <c r="AB142" s="1" t="s">
        <v>2626</v>
      </c>
      <c r="AC142" s="1" t="s">
        <v>2632</v>
      </c>
      <c r="AD142" s="1" t="str">
        <f>TEXT(Sales_data[[#This Row],[Order_Date]],"MMM")</f>
        <v>Nov</v>
      </c>
      <c r="AE142" s="1">
        <f t="shared" si="10"/>
        <v>2024</v>
      </c>
      <c r="AF142" s="1" t="str">
        <f>TEXT(Sales_data[[#This Row],[Order_Date]],"ddd")</f>
        <v>Fri</v>
      </c>
      <c r="AG142" s="1" t="str">
        <f t="shared" si="11"/>
        <v>On Time</v>
      </c>
      <c r="AH142" s="1" t="str">
        <f t="shared" si="12"/>
        <v>Fast</v>
      </c>
      <c r="AI142" s="1" t="str">
        <f t="shared" si="13"/>
        <v>Low</v>
      </c>
      <c r="AJ142" s="6" t="str">
        <f t="shared" si="14"/>
        <v>Weekday</v>
      </c>
    </row>
    <row r="143" spans="1:36" x14ac:dyDescent="0.45">
      <c r="A143" s="5" t="s">
        <v>526</v>
      </c>
      <c r="B143" s="2">
        <v>45490</v>
      </c>
      <c r="C143" s="2">
        <v>45493</v>
      </c>
      <c r="D143" s="2">
        <v>45498</v>
      </c>
      <c r="E143" s="1" t="s">
        <v>2533</v>
      </c>
      <c r="F143" s="1" t="s">
        <v>2607</v>
      </c>
      <c r="G143" s="1" t="s">
        <v>41</v>
      </c>
      <c r="H143" s="1" t="s">
        <v>27</v>
      </c>
      <c r="I143" s="1" t="s">
        <v>55</v>
      </c>
      <c r="J143" s="1">
        <v>2</v>
      </c>
      <c r="K143" s="1">
        <v>1000</v>
      </c>
      <c r="L143" s="1">
        <v>2000</v>
      </c>
      <c r="M143" s="1" t="s">
        <v>56</v>
      </c>
      <c r="N143" s="1" t="s">
        <v>30</v>
      </c>
      <c r="O143" s="1" t="s">
        <v>31</v>
      </c>
      <c r="P143" s="1" t="s">
        <v>58</v>
      </c>
      <c r="Q143" s="1" t="s">
        <v>33</v>
      </c>
      <c r="R143" s="1" t="s">
        <v>2620</v>
      </c>
      <c r="S143" s="1" t="s">
        <v>2620</v>
      </c>
      <c r="T143" s="1">
        <v>5</v>
      </c>
      <c r="U143" s="1" t="s">
        <v>2622</v>
      </c>
      <c r="V143" s="1" t="s">
        <v>2623</v>
      </c>
      <c r="W143" s="1" t="s">
        <v>2624</v>
      </c>
      <c r="X143" s="1" t="s">
        <v>2625</v>
      </c>
      <c r="Y143" s="1" t="s">
        <v>2623</v>
      </c>
      <c r="Z143" s="1" t="s">
        <v>2623</v>
      </c>
      <c r="AA143" s="1">
        <v>2000</v>
      </c>
      <c r="AB143" s="1" t="s">
        <v>2626</v>
      </c>
      <c r="AC143" s="1" t="s">
        <v>2627</v>
      </c>
      <c r="AD143" s="1" t="str">
        <f>TEXT(Sales_data[[#This Row],[Order_Date]],"MMM")</f>
        <v>Jul</v>
      </c>
      <c r="AE143" s="1">
        <f t="shared" si="10"/>
        <v>2024</v>
      </c>
      <c r="AF143" s="1" t="str">
        <f>TEXT(Sales_data[[#This Row],[Order_Date]],"ddd")</f>
        <v>Wed</v>
      </c>
      <c r="AG143" s="1" t="str">
        <f t="shared" si="11"/>
        <v>On Time</v>
      </c>
      <c r="AH143" s="1" t="str">
        <f t="shared" si="12"/>
        <v>Medium</v>
      </c>
      <c r="AI143" s="1" t="str">
        <f t="shared" si="13"/>
        <v>Medium</v>
      </c>
      <c r="AJ143" s="6" t="str">
        <f t="shared" si="14"/>
        <v>Weekday</v>
      </c>
    </row>
    <row r="144" spans="1:36" x14ac:dyDescent="0.45">
      <c r="A144" s="5" t="s">
        <v>528</v>
      </c>
      <c r="B144" s="2">
        <v>45543</v>
      </c>
      <c r="C144" s="2">
        <v>45545</v>
      </c>
      <c r="D144" s="2">
        <v>45547</v>
      </c>
      <c r="E144" s="1" t="s">
        <v>2588</v>
      </c>
      <c r="F144" s="1" t="s">
        <v>147</v>
      </c>
      <c r="G144" s="1" t="s">
        <v>147</v>
      </c>
      <c r="H144" s="1" t="s">
        <v>27</v>
      </c>
      <c r="I144" s="1" t="s">
        <v>28</v>
      </c>
      <c r="J144" s="1">
        <v>2</v>
      </c>
      <c r="K144" s="1">
        <v>0</v>
      </c>
      <c r="L144" s="1">
        <v>0</v>
      </c>
      <c r="M144" s="1" t="s">
        <v>63</v>
      </c>
      <c r="N144" s="1" t="s">
        <v>57</v>
      </c>
      <c r="O144" s="1" t="s">
        <v>44</v>
      </c>
      <c r="P144" s="1" t="s">
        <v>32</v>
      </c>
      <c r="Q144" s="1" t="s">
        <v>45</v>
      </c>
      <c r="R144" s="1" t="s">
        <v>2620</v>
      </c>
      <c r="S144" s="1" t="s">
        <v>2620</v>
      </c>
      <c r="T144" s="1">
        <v>2</v>
      </c>
      <c r="U144" s="1" t="s">
        <v>2622</v>
      </c>
      <c r="V144" s="1" t="s">
        <v>2623</v>
      </c>
      <c r="W144" s="1" t="s">
        <v>2629</v>
      </c>
      <c r="X144" s="1" t="s">
        <v>2625</v>
      </c>
      <c r="Y144" s="1" t="s">
        <v>2630</v>
      </c>
      <c r="Z144" s="1" t="s">
        <v>2623</v>
      </c>
      <c r="AA144" s="1">
        <v>0</v>
      </c>
      <c r="AB144" s="1" t="s">
        <v>2626</v>
      </c>
      <c r="AC144" s="1" t="s">
        <v>2627</v>
      </c>
      <c r="AD144" s="1" t="str">
        <f>TEXT(Sales_data[[#This Row],[Order_Date]],"MMM")</f>
        <v>Sep</v>
      </c>
      <c r="AE144" s="1">
        <f t="shared" si="10"/>
        <v>2024</v>
      </c>
      <c r="AF144" s="1" t="str">
        <f>TEXT(Sales_data[[#This Row],[Order_Date]],"ddd")</f>
        <v>Sun</v>
      </c>
      <c r="AG144" s="1" t="str">
        <f t="shared" si="11"/>
        <v>On Time</v>
      </c>
      <c r="AH144" s="1" t="str">
        <f t="shared" si="12"/>
        <v>Fast</v>
      </c>
      <c r="AI144" s="1" t="str">
        <f t="shared" si="13"/>
        <v>Low</v>
      </c>
      <c r="AJ144" s="6" t="str">
        <f t="shared" si="14"/>
        <v>Weekend</v>
      </c>
    </row>
    <row r="145" spans="1:36" x14ac:dyDescent="0.45">
      <c r="A145" s="5" t="s">
        <v>529</v>
      </c>
      <c r="B145" s="2">
        <v>45360</v>
      </c>
      <c r="C145" s="2">
        <v>45358</v>
      </c>
      <c r="D145" s="2">
        <v>45365</v>
      </c>
      <c r="E145" s="1" t="s">
        <v>2581</v>
      </c>
      <c r="F145" s="1" t="s">
        <v>2609</v>
      </c>
      <c r="G145" s="1" t="s">
        <v>116</v>
      </c>
      <c r="H145" s="1" t="s">
        <v>128</v>
      </c>
      <c r="I145" s="1" t="s">
        <v>129</v>
      </c>
      <c r="J145" s="1">
        <v>-1</v>
      </c>
      <c r="K145" s="1">
        <v>500</v>
      </c>
      <c r="L145" s="1">
        <v>-500</v>
      </c>
      <c r="M145" s="1" t="s">
        <v>63</v>
      </c>
      <c r="N145" s="1" t="s">
        <v>57</v>
      </c>
      <c r="O145" s="1" t="s">
        <v>64</v>
      </c>
      <c r="P145" s="1" t="s">
        <v>58</v>
      </c>
      <c r="Q145" s="1" t="s">
        <v>33</v>
      </c>
      <c r="R145" s="1" t="s">
        <v>34</v>
      </c>
      <c r="S145" s="1" t="s">
        <v>2620</v>
      </c>
      <c r="T145" s="1">
        <v>7</v>
      </c>
      <c r="U145" s="1" t="s">
        <v>2622</v>
      </c>
      <c r="V145" s="1" t="s">
        <v>2630</v>
      </c>
      <c r="W145" s="1" t="s">
        <v>2624</v>
      </c>
      <c r="X145" s="1" t="s">
        <v>2628</v>
      </c>
      <c r="Y145" s="1" t="s">
        <v>2623</v>
      </c>
      <c r="Z145" s="1" t="s">
        <v>2623</v>
      </c>
      <c r="AA145" s="1">
        <v>-500</v>
      </c>
      <c r="AB145" s="1" t="s">
        <v>2626</v>
      </c>
      <c r="AC145" s="1" t="s">
        <v>2627</v>
      </c>
      <c r="AD145" s="1" t="str">
        <f>TEXT(Sales_data[[#This Row],[Order_Date]],"MMM")</f>
        <v>Mar</v>
      </c>
      <c r="AE145" s="1">
        <f t="shared" si="10"/>
        <v>2024</v>
      </c>
      <c r="AF145" s="1" t="str">
        <f>TEXT(Sales_data[[#This Row],[Order_Date]],"ddd")</f>
        <v>Sat</v>
      </c>
      <c r="AG145" s="1" t="str">
        <f t="shared" si="11"/>
        <v>Late</v>
      </c>
      <c r="AH145" s="1" t="str">
        <f t="shared" si="12"/>
        <v>Slow</v>
      </c>
      <c r="AI145" s="1" t="str">
        <f t="shared" si="13"/>
        <v>Low</v>
      </c>
      <c r="AJ145" s="6" t="str">
        <f t="shared" si="14"/>
        <v>Weekend</v>
      </c>
    </row>
    <row r="146" spans="1:36" x14ac:dyDescent="0.45">
      <c r="A146" s="5" t="s">
        <v>532</v>
      </c>
      <c r="B146" s="2">
        <v>45506</v>
      </c>
      <c r="C146" s="2">
        <v>45505</v>
      </c>
      <c r="D146" s="2">
        <v>45511</v>
      </c>
      <c r="E146" s="1" t="s">
        <v>2571</v>
      </c>
      <c r="F146" s="1" t="s">
        <v>2608</v>
      </c>
      <c r="G146" s="1" t="s">
        <v>41</v>
      </c>
      <c r="H146" s="1" t="s">
        <v>27</v>
      </c>
      <c r="I146" s="1" t="s">
        <v>84</v>
      </c>
      <c r="J146" s="1">
        <v>3</v>
      </c>
      <c r="K146" s="1">
        <v>2000</v>
      </c>
      <c r="L146" s="1">
        <v>6000</v>
      </c>
      <c r="M146" s="1" t="s">
        <v>56</v>
      </c>
      <c r="N146" s="1" t="s">
        <v>57</v>
      </c>
      <c r="O146" s="1" t="s">
        <v>31</v>
      </c>
      <c r="P146" s="1" t="s">
        <v>58</v>
      </c>
      <c r="Q146" s="1" t="s">
        <v>33</v>
      </c>
      <c r="R146" s="1" t="s">
        <v>2620</v>
      </c>
      <c r="S146" s="1" t="s">
        <v>2620</v>
      </c>
      <c r="T146" s="1">
        <v>6</v>
      </c>
      <c r="U146" s="1" t="s">
        <v>2622</v>
      </c>
      <c r="V146" s="1" t="s">
        <v>2623</v>
      </c>
      <c r="W146" s="1" t="s">
        <v>2624</v>
      </c>
      <c r="X146" s="1" t="s">
        <v>2628</v>
      </c>
      <c r="Y146" s="1" t="s">
        <v>2623</v>
      </c>
      <c r="Z146" s="1" t="s">
        <v>2623</v>
      </c>
      <c r="AA146" s="1">
        <v>6000</v>
      </c>
      <c r="AB146" s="1" t="s">
        <v>2626</v>
      </c>
      <c r="AC146" s="1" t="s">
        <v>2627</v>
      </c>
      <c r="AD146" s="1" t="str">
        <f>TEXT(Sales_data[[#This Row],[Order_Date]],"MMM")</f>
        <v>Aug</v>
      </c>
      <c r="AE146" s="1">
        <f t="shared" si="10"/>
        <v>2024</v>
      </c>
      <c r="AF146" s="1" t="str">
        <f>TEXT(Sales_data[[#This Row],[Order_Date]],"ddd")</f>
        <v>Fri</v>
      </c>
      <c r="AG146" s="1" t="str">
        <f t="shared" si="11"/>
        <v>Late</v>
      </c>
      <c r="AH146" s="1" t="str">
        <f t="shared" si="12"/>
        <v>Slow</v>
      </c>
      <c r="AI146" s="1" t="str">
        <f t="shared" si="13"/>
        <v>High</v>
      </c>
      <c r="AJ146" s="6" t="str">
        <f t="shared" si="14"/>
        <v>Weekday</v>
      </c>
    </row>
    <row r="147" spans="1:36" x14ac:dyDescent="0.45">
      <c r="A147" s="5" t="s">
        <v>535</v>
      </c>
      <c r="B147" s="2">
        <v>45435</v>
      </c>
      <c r="C147" s="2">
        <v>45436</v>
      </c>
      <c r="D147" s="2">
        <v>45438</v>
      </c>
      <c r="E147" s="1" t="s">
        <v>2555</v>
      </c>
      <c r="F147" s="1" t="s">
        <v>69</v>
      </c>
      <c r="G147" s="1" t="s">
        <v>70</v>
      </c>
      <c r="H147" s="1" t="s">
        <v>128</v>
      </c>
      <c r="I147" s="1" t="s">
        <v>169</v>
      </c>
      <c r="J147" s="1">
        <v>1</v>
      </c>
      <c r="K147" s="1">
        <v>100</v>
      </c>
      <c r="L147" s="1">
        <v>100</v>
      </c>
      <c r="M147" s="1" t="s">
        <v>29</v>
      </c>
      <c r="N147" s="1" t="s">
        <v>57</v>
      </c>
      <c r="O147" s="1" t="s">
        <v>44</v>
      </c>
      <c r="P147" s="1" t="s">
        <v>58</v>
      </c>
      <c r="Q147" s="1" t="s">
        <v>45</v>
      </c>
      <c r="R147" s="1" t="s">
        <v>46</v>
      </c>
      <c r="S147" s="1" t="s">
        <v>245</v>
      </c>
      <c r="T147" s="1">
        <v>2</v>
      </c>
      <c r="U147" s="1" t="s">
        <v>2622</v>
      </c>
      <c r="V147" s="1" t="s">
        <v>2623</v>
      </c>
      <c r="W147" s="1" t="s">
        <v>2624</v>
      </c>
      <c r="X147" s="1" t="s">
        <v>2625</v>
      </c>
      <c r="Y147" s="1" t="s">
        <v>2623</v>
      </c>
      <c r="Z147" s="1" t="s">
        <v>2623</v>
      </c>
      <c r="AA147" s="1">
        <v>100</v>
      </c>
      <c r="AB147" s="1" t="s">
        <v>2626</v>
      </c>
      <c r="AC147" s="1" t="s">
        <v>245</v>
      </c>
      <c r="AD147" s="1" t="str">
        <f>TEXT(Sales_data[[#This Row],[Order_Date]],"MMM")</f>
        <v>May</v>
      </c>
      <c r="AE147" s="1">
        <f t="shared" si="10"/>
        <v>2024</v>
      </c>
      <c r="AF147" s="1" t="str">
        <f>TEXT(Sales_data[[#This Row],[Order_Date]],"ddd")</f>
        <v>Thu</v>
      </c>
      <c r="AG147" s="1" t="str">
        <f t="shared" si="11"/>
        <v>On Time</v>
      </c>
      <c r="AH147" s="1" t="str">
        <f t="shared" si="12"/>
        <v>Fast</v>
      </c>
      <c r="AI147" s="1" t="str">
        <f t="shared" si="13"/>
        <v>Low</v>
      </c>
      <c r="AJ147" s="6" t="str">
        <f t="shared" si="14"/>
        <v>Weekday</v>
      </c>
    </row>
    <row r="148" spans="1:36" x14ac:dyDescent="0.45">
      <c r="A148" s="5" t="s">
        <v>536</v>
      </c>
      <c r="B148" s="2">
        <v>45489</v>
      </c>
      <c r="C148" s="2">
        <v>45489</v>
      </c>
      <c r="D148" s="2">
        <v>45495</v>
      </c>
      <c r="E148" s="1" t="s">
        <v>2567</v>
      </c>
      <c r="F148" s="1" t="s">
        <v>2609</v>
      </c>
      <c r="G148" s="1" t="s">
        <v>116</v>
      </c>
      <c r="H148" s="1" t="s">
        <v>128</v>
      </c>
      <c r="I148" s="1" t="s">
        <v>129</v>
      </c>
      <c r="J148" s="1">
        <v>1</v>
      </c>
      <c r="K148" s="1">
        <v>500</v>
      </c>
      <c r="L148" s="1">
        <v>500</v>
      </c>
      <c r="M148" s="1" t="s">
        <v>56</v>
      </c>
      <c r="N148" s="1" t="s">
        <v>93</v>
      </c>
      <c r="O148" s="1" t="s">
        <v>44</v>
      </c>
      <c r="P148" s="1" t="s">
        <v>58</v>
      </c>
      <c r="Q148" s="1" t="s">
        <v>45</v>
      </c>
      <c r="R148" s="1" t="s">
        <v>2620</v>
      </c>
      <c r="S148" s="1" t="s">
        <v>2620</v>
      </c>
      <c r="T148" s="1">
        <v>6</v>
      </c>
      <c r="U148" s="1" t="s">
        <v>2622</v>
      </c>
      <c r="V148" s="1" t="s">
        <v>2623</v>
      </c>
      <c r="W148" s="1" t="s">
        <v>2624</v>
      </c>
      <c r="X148" s="1" t="s">
        <v>2625</v>
      </c>
      <c r="Y148" s="1" t="s">
        <v>2623</v>
      </c>
      <c r="Z148" s="1" t="s">
        <v>2623</v>
      </c>
      <c r="AA148" s="1">
        <v>500</v>
      </c>
      <c r="AB148" s="1" t="s">
        <v>2626</v>
      </c>
      <c r="AC148" s="1" t="s">
        <v>2627</v>
      </c>
      <c r="AD148" s="1" t="str">
        <f>TEXT(Sales_data[[#This Row],[Order_Date]],"MMM")</f>
        <v>Jul</v>
      </c>
      <c r="AE148" s="1">
        <f t="shared" si="10"/>
        <v>2024</v>
      </c>
      <c r="AF148" s="1" t="str">
        <f>TEXT(Sales_data[[#This Row],[Order_Date]],"ddd")</f>
        <v>Tue</v>
      </c>
      <c r="AG148" s="1" t="str">
        <f t="shared" si="11"/>
        <v>Late</v>
      </c>
      <c r="AH148" s="1" t="str">
        <f t="shared" si="12"/>
        <v>Slow</v>
      </c>
      <c r="AI148" s="1" t="str">
        <f t="shared" si="13"/>
        <v>Low</v>
      </c>
      <c r="AJ148" s="6" t="str">
        <f t="shared" si="14"/>
        <v>Weekday</v>
      </c>
    </row>
    <row r="149" spans="1:36" x14ac:dyDescent="0.45">
      <c r="A149" s="5" t="s">
        <v>539</v>
      </c>
      <c r="B149" s="2">
        <v>45299</v>
      </c>
      <c r="C149" s="2">
        <v>45301</v>
      </c>
      <c r="D149" s="2">
        <v>45301</v>
      </c>
      <c r="E149" s="1" t="s">
        <v>2537</v>
      </c>
      <c r="F149" s="1" t="s">
        <v>2609</v>
      </c>
      <c r="G149" s="1" t="s">
        <v>116</v>
      </c>
      <c r="H149" s="1" t="s">
        <v>71</v>
      </c>
      <c r="I149" s="1" t="s">
        <v>72</v>
      </c>
      <c r="J149" s="1">
        <v>2</v>
      </c>
      <c r="K149" s="1">
        <v>100</v>
      </c>
      <c r="L149" s="1">
        <v>200</v>
      </c>
      <c r="M149" s="1" t="s">
        <v>2619</v>
      </c>
      <c r="N149" s="1" t="s">
        <v>57</v>
      </c>
      <c r="O149" s="1" t="s">
        <v>64</v>
      </c>
      <c r="P149" s="1" t="s">
        <v>85</v>
      </c>
      <c r="Q149" s="1" t="s">
        <v>33</v>
      </c>
      <c r="R149" s="1" t="s">
        <v>46</v>
      </c>
      <c r="S149" s="1" t="s">
        <v>2621</v>
      </c>
      <c r="T149" s="1">
        <v>0</v>
      </c>
      <c r="U149" s="1" t="s">
        <v>2622</v>
      </c>
      <c r="V149" s="1" t="s">
        <v>2623</v>
      </c>
      <c r="W149" s="1" t="s">
        <v>2624</v>
      </c>
      <c r="X149" s="1" t="s">
        <v>2625</v>
      </c>
      <c r="Y149" s="1" t="s">
        <v>2623</v>
      </c>
      <c r="Z149" s="1" t="s">
        <v>2623</v>
      </c>
      <c r="AA149" s="1">
        <v>200</v>
      </c>
      <c r="AB149" s="1" t="s">
        <v>2626</v>
      </c>
      <c r="AC149" s="1" t="s">
        <v>2621</v>
      </c>
      <c r="AD149" s="1" t="str">
        <f>TEXT(Sales_data[[#This Row],[Order_Date]],"MMM")</f>
        <v>Jan</v>
      </c>
      <c r="AE149" s="1">
        <f t="shared" si="10"/>
        <v>2024</v>
      </c>
      <c r="AF149" s="1" t="str">
        <f>TEXT(Sales_data[[#This Row],[Order_Date]],"ddd")</f>
        <v>Mon</v>
      </c>
      <c r="AG149" s="1" t="str">
        <f t="shared" si="11"/>
        <v>On Time</v>
      </c>
      <c r="AH149" s="1" t="str">
        <f t="shared" si="12"/>
        <v>Fast</v>
      </c>
      <c r="AI149" s="1" t="str">
        <f t="shared" si="13"/>
        <v>Low</v>
      </c>
      <c r="AJ149" s="6" t="str">
        <f t="shared" si="14"/>
        <v>Weekday</v>
      </c>
    </row>
    <row r="150" spans="1:36" x14ac:dyDescent="0.45">
      <c r="A150" s="5" t="s">
        <v>540</v>
      </c>
      <c r="B150" s="2">
        <v>45345</v>
      </c>
      <c r="C150" s="2">
        <v>45344</v>
      </c>
      <c r="D150" s="2">
        <v>45345</v>
      </c>
      <c r="E150" s="1" t="s">
        <v>2552</v>
      </c>
      <c r="F150" s="1" t="s">
        <v>2606</v>
      </c>
      <c r="G150" s="1" t="s">
        <v>26</v>
      </c>
      <c r="H150" s="1" t="s">
        <v>128</v>
      </c>
      <c r="I150" s="1" t="s">
        <v>129</v>
      </c>
      <c r="J150" s="1">
        <v>3</v>
      </c>
      <c r="K150" s="1">
        <v>500</v>
      </c>
      <c r="L150" s="1">
        <v>1500</v>
      </c>
      <c r="M150" s="1" t="s">
        <v>63</v>
      </c>
      <c r="N150" s="1" t="s">
        <v>93</v>
      </c>
      <c r="O150" s="1" t="s">
        <v>64</v>
      </c>
      <c r="P150" s="1" t="s">
        <v>32</v>
      </c>
      <c r="Q150" s="1" t="s">
        <v>33</v>
      </c>
      <c r="R150" s="1" t="s">
        <v>46</v>
      </c>
      <c r="S150" s="1" t="s">
        <v>245</v>
      </c>
      <c r="T150" s="1">
        <v>1</v>
      </c>
      <c r="U150" s="1" t="s">
        <v>2622</v>
      </c>
      <c r="V150" s="1" t="s">
        <v>2623</v>
      </c>
      <c r="W150" s="1" t="s">
        <v>2624</v>
      </c>
      <c r="X150" s="1" t="s">
        <v>2628</v>
      </c>
      <c r="Y150" s="1" t="s">
        <v>2623</v>
      </c>
      <c r="Z150" s="1" t="s">
        <v>2623</v>
      </c>
      <c r="AA150" s="1">
        <v>1500</v>
      </c>
      <c r="AB150" s="1" t="s">
        <v>2626</v>
      </c>
      <c r="AC150" s="1" t="s">
        <v>245</v>
      </c>
      <c r="AD150" s="1" t="str">
        <f>TEXT(Sales_data[[#This Row],[Order_Date]],"MMM")</f>
        <v>Feb</v>
      </c>
      <c r="AE150" s="1">
        <f t="shared" si="10"/>
        <v>2024</v>
      </c>
      <c r="AF150" s="1" t="str">
        <f>TEXT(Sales_data[[#This Row],[Order_Date]],"ddd")</f>
        <v>Fri</v>
      </c>
      <c r="AG150" s="1" t="str">
        <f t="shared" si="11"/>
        <v>On Time</v>
      </c>
      <c r="AH150" s="1" t="str">
        <f t="shared" si="12"/>
        <v>Fast</v>
      </c>
      <c r="AI150" s="1" t="str">
        <f t="shared" si="13"/>
        <v>Low</v>
      </c>
      <c r="AJ150" s="6" t="str">
        <f t="shared" si="14"/>
        <v>Weekday</v>
      </c>
    </row>
    <row r="151" spans="1:36" x14ac:dyDescent="0.45">
      <c r="A151" s="5" t="s">
        <v>541</v>
      </c>
      <c r="B151" s="2">
        <v>45631</v>
      </c>
      <c r="C151" s="2">
        <v>45633</v>
      </c>
      <c r="D151" s="2">
        <v>45634</v>
      </c>
      <c r="E151" s="1" t="s">
        <v>2573</v>
      </c>
      <c r="F151" s="1" t="s">
        <v>2606</v>
      </c>
      <c r="G151" s="1" t="s">
        <v>26</v>
      </c>
      <c r="H151" s="1" t="s">
        <v>71</v>
      </c>
      <c r="I151" s="1" t="s">
        <v>72</v>
      </c>
      <c r="J151" s="1">
        <v>3</v>
      </c>
      <c r="K151" s="1">
        <v>2000</v>
      </c>
      <c r="L151" s="1">
        <v>6000</v>
      </c>
      <c r="M151" s="1" t="s">
        <v>29</v>
      </c>
      <c r="N151" s="1" t="s">
        <v>57</v>
      </c>
      <c r="O151" s="1" t="s">
        <v>79</v>
      </c>
      <c r="P151" s="1" t="s">
        <v>85</v>
      </c>
      <c r="Q151" s="1" t="s">
        <v>45</v>
      </c>
      <c r="R151" s="1" t="s">
        <v>2620</v>
      </c>
      <c r="S151" s="1" t="s">
        <v>2620</v>
      </c>
      <c r="T151" s="1">
        <v>1</v>
      </c>
      <c r="U151" s="1" t="s">
        <v>2622</v>
      </c>
      <c r="V151" s="1" t="s">
        <v>2623</v>
      </c>
      <c r="W151" s="1" t="s">
        <v>2624</v>
      </c>
      <c r="X151" s="1" t="s">
        <v>2625</v>
      </c>
      <c r="Y151" s="1" t="s">
        <v>2623</v>
      </c>
      <c r="Z151" s="1" t="s">
        <v>2623</v>
      </c>
      <c r="AA151" s="1">
        <v>6000</v>
      </c>
      <c r="AB151" s="1" t="s">
        <v>2626</v>
      </c>
      <c r="AC151" s="1" t="s">
        <v>2627</v>
      </c>
      <c r="AD151" s="1" t="str">
        <f>TEXT(Sales_data[[#This Row],[Order_Date]],"MMM")</f>
        <v>Dec</v>
      </c>
      <c r="AE151" s="1">
        <f t="shared" si="10"/>
        <v>2024</v>
      </c>
      <c r="AF151" s="1" t="str">
        <f>TEXT(Sales_data[[#This Row],[Order_Date]],"ddd")</f>
        <v>Thu</v>
      </c>
      <c r="AG151" s="1" t="str">
        <f t="shared" si="11"/>
        <v>On Time</v>
      </c>
      <c r="AH151" s="1" t="str">
        <f t="shared" si="12"/>
        <v>Fast</v>
      </c>
      <c r="AI151" s="1" t="str">
        <f t="shared" si="13"/>
        <v>High</v>
      </c>
      <c r="AJ151" s="6" t="str">
        <f t="shared" si="14"/>
        <v>Weekday</v>
      </c>
    </row>
    <row r="152" spans="1:36" x14ac:dyDescent="0.45">
      <c r="A152" s="5" t="s">
        <v>543</v>
      </c>
      <c r="B152" s="2">
        <v>45312</v>
      </c>
      <c r="C152" s="2">
        <v>45311</v>
      </c>
      <c r="D152" s="2">
        <v>45312</v>
      </c>
      <c r="E152" s="1" t="s">
        <v>2581</v>
      </c>
      <c r="F152" s="1" t="s">
        <v>2607</v>
      </c>
      <c r="G152" s="1" t="s">
        <v>41</v>
      </c>
      <c r="H152" s="1" t="s">
        <v>71</v>
      </c>
      <c r="I152" s="1" t="s">
        <v>117</v>
      </c>
      <c r="J152" s="1">
        <v>2</v>
      </c>
      <c r="K152" s="1">
        <v>2000</v>
      </c>
      <c r="L152" s="1">
        <v>4000</v>
      </c>
      <c r="M152" s="1" t="s">
        <v>63</v>
      </c>
      <c r="N152" s="1" t="s">
        <v>57</v>
      </c>
      <c r="O152" s="1" t="s">
        <v>79</v>
      </c>
      <c r="P152" s="1" t="s">
        <v>32</v>
      </c>
      <c r="Q152" s="1" t="s">
        <v>45</v>
      </c>
      <c r="R152" s="1" t="s">
        <v>2620</v>
      </c>
      <c r="S152" s="1" t="s">
        <v>2620</v>
      </c>
      <c r="T152" s="1">
        <v>1</v>
      </c>
      <c r="U152" s="1" t="s">
        <v>2622</v>
      </c>
      <c r="V152" s="1" t="s">
        <v>2623</v>
      </c>
      <c r="W152" s="1" t="s">
        <v>2624</v>
      </c>
      <c r="X152" s="1" t="s">
        <v>2628</v>
      </c>
      <c r="Y152" s="1" t="s">
        <v>2623</v>
      </c>
      <c r="Z152" s="1" t="s">
        <v>2623</v>
      </c>
      <c r="AA152" s="1">
        <v>4000</v>
      </c>
      <c r="AB152" s="1" t="s">
        <v>2626</v>
      </c>
      <c r="AC152" s="1" t="s">
        <v>2627</v>
      </c>
      <c r="AD152" s="1" t="str">
        <f>TEXT(Sales_data[[#This Row],[Order_Date]],"MMM")</f>
        <v>Jan</v>
      </c>
      <c r="AE152" s="1">
        <f t="shared" si="10"/>
        <v>2024</v>
      </c>
      <c r="AF152" s="1" t="str">
        <f>TEXT(Sales_data[[#This Row],[Order_Date]],"ddd")</f>
        <v>Sun</v>
      </c>
      <c r="AG152" s="1" t="str">
        <f t="shared" si="11"/>
        <v>On Time</v>
      </c>
      <c r="AH152" s="1" t="str">
        <f t="shared" si="12"/>
        <v>Fast</v>
      </c>
      <c r="AI152" s="1" t="str">
        <f t="shared" si="13"/>
        <v>Medium</v>
      </c>
      <c r="AJ152" s="6" t="str">
        <f t="shared" si="14"/>
        <v>Weekend</v>
      </c>
    </row>
    <row r="153" spans="1:36" x14ac:dyDescent="0.45">
      <c r="A153" s="5" t="s">
        <v>545</v>
      </c>
      <c r="B153" s="2">
        <v>45625</v>
      </c>
      <c r="C153" s="2">
        <v>45627</v>
      </c>
      <c r="D153" s="2">
        <v>45627</v>
      </c>
      <c r="E153" s="1" t="s">
        <v>2596</v>
      </c>
      <c r="F153" s="1" t="s">
        <v>2608</v>
      </c>
      <c r="G153" s="1" t="s">
        <v>41</v>
      </c>
      <c r="H153" s="1" t="s">
        <v>128</v>
      </c>
      <c r="I153" s="1" t="s">
        <v>129</v>
      </c>
      <c r="J153" s="1">
        <v>2</v>
      </c>
      <c r="K153" s="1">
        <v>500</v>
      </c>
      <c r="L153" s="1">
        <v>1000</v>
      </c>
      <c r="M153" s="1" t="s">
        <v>63</v>
      </c>
      <c r="N153" s="1" t="s">
        <v>93</v>
      </c>
      <c r="O153" s="1" t="s">
        <v>79</v>
      </c>
      <c r="P153" s="1" t="s">
        <v>85</v>
      </c>
      <c r="Q153" s="1" t="s">
        <v>45</v>
      </c>
      <c r="R153" s="1" t="s">
        <v>2620</v>
      </c>
      <c r="S153" s="1" t="s">
        <v>2620</v>
      </c>
      <c r="T153" s="1">
        <v>0</v>
      </c>
      <c r="U153" s="1" t="s">
        <v>2622</v>
      </c>
      <c r="V153" s="1" t="s">
        <v>2623</v>
      </c>
      <c r="W153" s="1" t="s">
        <v>2624</v>
      </c>
      <c r="X153" s="1" t="s">
        <v>2625</v>
      </c>
      <c r="Y153" s="1" t="s">
        <v>2623</v>
      </c>
      <c r="Z153" s="1" t="s">
        <v>2623</v>
      </c>
      <c r="AA153" s="1">
        <v>1000</v>
      </c>
      <c r="AB153" s="1" t="s">
        <v>2626</v>
      </c>
      <c r="AC153" s="1" t="s">
        <v>2627</v>
      </c>
      <c r="AD153" s="1" t="str">
        <f>TEXT(Sales_data[[#This Row],[Order_Date]],"MMM")</f>
        <v>Nov</v>
      </c>
      <c r="AE153" s="1">
        <f t="shared" si="10"/>
        <v>2024</v>
      </c>
      <c r="AF153" s="1" t="str">
        <f>TEXT(Sales_data[[#This Row],[Order_Date]],"ddd")</f>
        <v>Fri</v>
      </c>
      <c r="AG153" s="1" t="str">
        <f t="shared" si="11"/>
        <v>On Time</v>
      </c>
      <c r="AH153" s="1" t="str">
        <f t="shared" si="12"/>
        <v>Fast</v>
      </c>
      <c r="AI153" s="1" t="str">
        <f t="shared" si="13"/>
        <v>Low</v>
      </c>
      <c r="AJ153" s="6" t="str">
        <f t="shared" si="14"/>
        <v>Weekday</v>
      </c>
    </row>
    <row r="154" spans="1:36" x14ac:dyDescent="0.45">
      <c r="A154" s="5" t="s">
        <v>548</v>
      </c>
      <c r="B154" s="2">
        <v>45357</v>
      </c>
      <c r="C154" s="2">
        <v>45357</v>
      </c>
      <c r="D154" s="2">
        <v>45362</v>
      </c>
      <c r="E154" s="1" t="s">
        <v>2537</v>
      </c>
      <c r="F154" s="1" t="s">
        <v>2609</v>
      </c>
      <c r="G154" s="1" t="s">
        <v>116</v>
      </c>
      <c r="H154" s="1" t="s">
        <v>42</v>
      </c>
      <c r="I154" s="1" t="s">
        <v>43</v>
      </c>
      <c r="J154" s="1">
        <v>1</v>
      </c>
      <c r="K154" s="1">
        <v>2000</v>
      </c>
      <c r="L154" s="1">
        <v>2000</v>
      </c>
      <c r="M154" s="1" t="s">
        <v>63</v>
      </c>
      <c r="N154" s="1" t="s">
        <v>93</v>
      </c>
      <c r="O154" s="1" t="s">
        <v>79</v>
      </c>
      <c r="P154" s="1" t="s">
        <v>85</v>
      </c>
      <c r="Q154" s="1" t="s">
        <v>45</v>
      </c>
      <c r="R154" s="1" t="s">
        <v>34</v>
      </c>
      <c r="S154" s="1" t="s">
        <v>2620</v>
      </c>
      <c r="T154" s="1">
        <v>5</v>
      </c>
      <c r="U154" s="1" t="s">
        <v>2622</v>
      </c>
      <c r="V154" s="1" t="s">
        <v>2623</v>
      </c>
      <c r="W154" s="1" t="s">
        <v>2624</v>
      </c>
      <c r="X154" s="1" t="s">
        <v>2625</v>
      </c>
      <c r="Y154" s="1" t="s">
        <v>2623</v>
      </c>
      <c r="Z154" s="1" t="s">
        <v>2623</v>
      </c>
      <c r="AA154" s="1">
        <v>2000</v>
      </c>
      <c r="AB154" s="1" t="s">
        <v>2626</v>
      </c>
      <c r="AC154" s="1" t="s">
        <v>2627</v>
      </c>
      <c r="AD154" s="1" t="str">
        <f>TEXT(Sales_data[[#This Row],[Order_Date]],"MMM")</f>
        <v>Mar</v>
      </c>
      <c r="AE154" s="1">
        <f t="shared" si="10"/>
        <v>2024</v>
      </c>
      <c r="AF154" s="1" t="str">
        <f>TEXT(Sales_data[[#This Row],[Order_Date]],"ddd")</f>
        <v>Wed</v>
      </c>
      <c r="AG154" s="1" t="str">
        <f t="shared" si="11"/>
        <v>On Time</v>
      </c>
      <c r="AH154" s="1" t="str">
        <f t="shared" si="12"/>
        <v>Medium</v>
      </c>
      <c r="AI154" s="1" t="str">
        <f t="shared" si="13"/>
        <v>Medium</v>
      </c>
      <c r="AJ154" s="6" t="str">
        <f t="shared" si="14"/>
        <v>Weekday</v>
      </c>
    </row>
    <row r="155" spans="1:36" x14ac:dyDescent="0.45">
      <c r="A155" s="5" t="s">
        <v>549</v>
      </c>
      <c r="B155" s="2">
        <v>45597</v>
      </c>
      <c r="C155" s="2">
        <v>45596</v>
      </c>
      <c r="D155" s="2">
        <v>45602</v>
      </c>
      <c r="E155" s="1" t="s">
        <v>2538</v>
      </c>
      <c r="F155" s="1" t="s">
        <v>2608</v>
      </c>
      <c r="G155" s="1" t="s">
        <v>41</v>
      </c>
      <c r="H155" s="1" t="s">
        <v>128</v>
      </c>
      <c r="I155" s="1" t="s">
        <v>129</v>
      </c>
      <c r="J155" s="1">
        <v>1</v>
      </c>
      <c r="K155" s="1">
        <v>2000</v>
      </c>
      <c r="L155" s="1">
        <v>2000</v>
      </c>
      <c r="M155" s="1" t="s">
        <v>63</v>
      </c>
      <c r="N155" s="1" t="s">
        <v>93</v>
      </c>
      <c r="O155" s="1" t="s">
        <v>31</v>
      </c>
      <c r="P155" s="1" t="s">
        <v>85</v>
      </c>
      <c r="Q155" s="1" t="s">
        <v>33</v>
      </c>
      <c r="R155" s="1" t="s">
        <v>46</v>
      </c>
      <c r="S155" s="1" t="s">
        <v>47</v>
      </c>
      <c r="T155" s="1">
        <v>6</v>
      </c>
      <c r="U155" s="1" t="s">
        <v>2622</v>
      </c>
      <c r="V155" s="1" t="s">
        <v>2623</v>
      </c>
      <c r="W155" s="1" t="s">
        <v>2624</v>
      </c>
      <c r="X155" s="1" t="s">
        <v>2628</v>
      </c>
      <c r="Y155" s="1" t="s">
        <v>2623</v>
      </c>
      <c r="Z155" s="1" t="s">
        <v>2623</v>
      </c>
      <c r="AA155" s="1">
        <v>2000</v>
      </c>
      <c r="AB155" s="1" t="s">
        <v>2626</v>
      </c>
      <c r="AC155" s="1" t="s">
        <v>47</v>
      </c>
      <c r="AD155" s="1" t="str">
        <f>TEXT(Sales_data[[#This Row],[Order_Date]],"MMM")</f>
        <v>Nov</v>
      </c>
      <c r="AE155" s="1">
        <f t="shared" si="10"/>
        <v>2024</v>
      </c>
      <c r="AF155" s="1" t="str">
        <f>TEXT(Sales_data[[#This Row],[Order_Date]],"ddd")</f>
        <v>Fri</v>
      </c>
      <c r="AG155" s="1" t="str">
        <f t="shared" si="11"/>
        <v>Late</v>
      </c>
      <c r="AH155" s="1" t="str">
        <f t="shared" si="12"/>
        <v>Slow</v>
      </c>
      <c r="AI155" s="1" t="str">
        <f t="shared" si="13"/>
        <v>Medium</v>
      </c>
      <c r="AJ155" s="6" t="str">
        <f t="shared" si="14"/>
        <v>Weekday</v>
      </c>
    </row>
    <row r="156" spans="1:36" x14ac:dyDescent="0.45">
      <c r="A156" s="5" t="s">
        <v>550</v>
      </c>
      <c r="B156" s="2">
        <v>45465</v>
      </c>
      <c r="C156" s="2">
        <v>45463</v>
      </c>
      <c r="D156" s="2">
        <v>45465</v>
      </c>
      <c r="E156" s="1" t="s">
        <v>2526</v>
      </c>
      <c r="F156" s="1" t="s">
        <v>2607</v>
      </c>
      <c r="G156" s="1" t="s">
        <v>41</v>
      </c>
      <c r="H156" s="1" t="s">
        <v>27</v>
      </c>
      <c r="I156" s="1" t="s">
        <v>28</v>
      </c>
      <c r="J156" s="1">
        <v>3</v>
      </c>
      <c r="K156" s="1">
        <v>0</v>
      </c>
      <c r="L156" s="1">
        <v>0</v>
      </c>
      <c r="M156" s="1" t="s">
        <v>2619</v>
      </c>
      <c r="N156" s="1" t="s">
        <v>57</v>
      </c>
      <c r="O156" s="1" t="s">
        <v>31</v>
      </c>
      <c r="P156" s="1" t="s">
        <v>58</v>
      </c>
      <c r="Q156" s="1" t="s">
        <v>45</v>
      </c>
      <c r="R156" s="1" t="s">
        <v>46</v>
      </c>
      <c r="S156" s="1" t="s">
        <v>2621</v>
      </c>
      <c r="T156" s="1">
        <v>2</v>
      </c>
      <c r="U156" s="1" t="s">
        <v>2622</v>
      </c>
      <c r="V156" s="1" t="s">
        <v>2623</v>
      </c>
      <c r="W156" s="1" t="s">
        <v>2629</v>
      </c>
      <c r="X156" s="1" t="s">
        <v>2628</v>
      </c>
      <c r="Y156" s="1" t="s">
        <v>2630</v>
      </c>
      <c r="Z156" s="1" t="s">
        <v>2623</v>
      </c>
      <c r="AA156" s="1">
        <v>0</v>
      </c>
      <c r="AB156" s="1" t="s">
        <v>2626</v>
      </c>
      <c r="AC156" s="1" t="s">
        <v>2621</v>
      </c>
      <c r="AD156" s="1" t="str">
        <f>TEXT(Sales_data[[#This Row],[Order_Date]],"MMM")</f>
        <v>Jun</v>
      </c>
      <c r="AE156" s="1">
        <f t="shared" si="10"/>
        <v>2024</v>
      </c>
      <c r="AF156" s="1" t="str">
        <f>TEXT(Sales_data[[#This Row],[Order_Date]],"ddd")</f>
        <v>Sat</v>
      </c>
      <c r="AG156" s="1" t="str">
        <f t="shared" si="11"/>
        <v>On Time</v>
      </c>
      <c r="AH156" s="1" t="str">
        <f t="shared" si="12"/>
        <v>Fast</v>
      </c>
      <c r="AI156" s="1" t="str">
        <f t="shared" si="13"/>
        <v>Low</v>
      </c>
      <c r="AJ156" s="6" t="str">
        <f t="shared" si="14"/>
        <v>Weekend</v>
      </c>
    </row>
    <row r="157" spans="1:36" x14ac:dyDescent="0.45">
      <c r="A157" s="5" t="s">
        <v>551</v>
      </c>
      <c r="B157" s="2">
        <v>45417</v>
      </c>
      <c r="C157" s="2">
        <v>45415</v>
      </c>
      <c r="D157" s="2">
        <v>45422</v>
      </c>
      <c r="E157" s="1" t="s">
        <v>2584</v>
      </c>
      <c r="F157" s="1" t="s">
        <v>69</v>
      </c>
      <c r="G157" s="1" t="s">
        <v>70</v>
      </c>
      <c r="H157" s="1" t="s">
        <v>42</v>
      </c>
      <c r="I157" s="1" t="s">
        <v>43</v>
      </c>
      <c r="J157" s="1">
        <v>-1</v>
      </c>
      <c r="K157" s="1">
        <v>2000</v>
      </c>
      <c r="L157" s="1">
        <v>-2000</v>
      </c>
      <c r="M157" s="1" t="s">
        <v>56</v>
      </c>
      <c r="N157" s="1" t="s">
        <v>93</v>
      </c>
      <c r="O157" s="1" t="s">
        <v>31</v>
      </c>
      <c r="P157" s="1" t="s">
        <v>58</v>
      </c>
      <c r="Q157" s="1" t="s">
        <v>45</v>
      </c>
      <c r="R157" s="1" t="s">
        <v>34</v>
      </c>
      <c r="S157" s="1" t="s">
        <v>2620</v>
      </c>
      <c r="T157" s="1">
        <v>7</v>
      </c>
      <c r="U157" s="1" t="s">
        <v>2622</v>
      </c>
      <c r="V157" s="1" t="s">
        <v>2630</v>
      </c>
      <c r="W157" s="1" t="s">
        <v>2624</v>
      </c>
      <c r="X157" s="1" t="s">
        <v>2628</v>
      </c>
      <c r="Y157" s="1" t="s">
        <v>2623</v>
      </c>
      <c r="Z157" s="1" t="s">
        <v>2623</v>
      </c>
      <c r="AA157" s="1">
        <v>-2000</v>
      </c>
      <c r="AB157" s="1" t="s">
        <v>2626</v>
      </c>
      <c r="AC157" s="1" t="s">
        <v>2627</v>
      </c>
      <c r="AD157" s="1" t="str">
        <f>TEXT(Sales_data[[#This Row],[Order_Date]],"MMM")</f>
        <v>May</v>
      </c>
      <c r="AE157" s="1">
        <f t="shared" si="10"/>
        <v>2024</v>
      </c>
      <c r="AF157" s="1" t="str">
        <f>TEXT(Sales_data[[#This Row],[Order_Date]],"ddd")</f>
        <v>Sun</v>
      </c>
      <c r="AG157" s="1" t="str">
        <f t="shared" si="11"/>
        <v>Late</v>
      </c>
      <c r="AH157" s="1" t="str">
        <f t="shared" si="12"/>
        <v>Slow</v>
      </c>
      <c r="AI157" s="1" t="str">
        <f t="shared" si="13"/>
        <v>Low</v>
      </c>
      <c r="AJ157" s="6" t="str">
        <f t="shared" si="14"/>
        <v>Weekend</v>
      </c>
    </row>
    <row r="158" spans="1:36" x14ac:dyDescent="0.45">
      <c r="A158" s="5" t="s">
        <v>553</v>
      </c>
      <c r="B158" s="2">
        <v>45646</v>
      </c>
      <c r="C158" s="2">
        <v>45644</v>
      </c>
      <c r="D158" s="2">
        <v>45646</v>
      </c>
      <c r="E158" s="1" t="s">
        <v>2569</v>
      </c>
      <c r="F158" s="1" t="s">
        <v>53</v>
      </c>
      <c r="G158" s="1" t="s">
        <v>54</v>
      </c>
      <c r="H158" s="1" t="s">
        <v>27</v>
      </c>
      <c r="I158" s="1" t="s">
        <v>84</v>
      </c>
      <c r="J158" s="1">
        <v>1</v>
      </c>
      <c r="K158" s="1">
        <v>1000</v>
      </c>
      <c r="L158" s="1">
        <v>1000</v>
      </c>
      <c r="M158" s="1" t="s">
        <v>63</v>
      </c>
      <c r="N158" s="1" t="s">
        <v>93</v>
      </c>
      <c r="O158" s="1" t="s">
        <v>79</v>
      </c>
      <c r="P158" s="1" t="s">
        <v>58</v>
      </c>
      <c r="Q158" s="1" t="s">
        <v>33</v>
      </c>
      <c r="R158" s="1" t="s">
        <v>34</v>
      </c>
      <c r="S158" s="1" t="s">
        <v>2620</v>
      </c>
      <c r="T158" s="1">
        <v>2</v>
      </c>
      <c r="U158" s="1" t="s">
        <v>2622</v>
      </c>
      <c r="V158" s="1" t="s">
        <v>2623</v>
      </c>
      <c r="W158" s="1" t="s">
        <v>2624</v>
      </c>
      <c r="X158" s="1" t="s">
        <v>2628</v>
      </c>
      <c r="Y158" s="1" t="s">
        <v>2623</v>
      </c>
      <c r="Z158" s="1" t="s">
        <v>2623</v>
      </c>
      <c r="AA158" s="1">
        <v>1000</v>
      </c>
      <c r="AB158" s="1" t="s">
        <v>2626</v>
      </c>
      <c r="AC158" s="1" t="s">
        <v>2627</v>
      </c>
      <c r="AD158" s="1" t="str">
        <f>TEXT(Sales_data[[#This Row],[Order_Date]],"MMM")</f>
        <v>Dec</v>
      </c>
      <c r="AE158" s="1">
        <f t="shared" si="10"/>
        <v>2024</v>
      </c>
      <c r="AF158" s="1" t="str">
        <f>TEXT(Sales_data[[#This Row],[Order_Date]],"ddd")</f>
        <v>Fri</v>
      </c>
      <c r="AG158" s="1" t="str">
        <f t="shared" si="11"/>
        <v>On Time</v>
      </c>
      <c r="AH158" s="1" t="str">
        <f t="shared" si="12"/>
        <v>Fast</v>
      </c>
      <c r="AI158" s="1" t="str">
        <f t="shared" si="13"/>
        <v>Low</v>
      </c>
      <c r="AJ158" s="6" t="str">
        <f t="shared" si="14"/>
        <v>Weekday</v>
      </c>
    </row>
    <row r="159" spans="1:36" x14ac:dyDescent="0.45">
      <c r="A159" s="5" t="s">
        <v>555</v>
      </c>
      <c r="B159" s="2">
        <v>45572</v>
      </c>
      <c r="C159" s="2">
        <v>45572</v>
      </c>
      <c r="D159" s="2">
        <v>45572</v>
      </c>
      <c r="E159" s="1" t="s">
        <v>2575</v>
      </c>
      <c r="F159" s="1" t="s">
        <v>2609</v>
      </c>
      <c r="G159" s="1" t="s">
        <v>116</v>
      </c>
      <c r="H159" s="1" t="s">
        <v>128</v>
      </c>
      <c r="I159" s="1" t="s">
        <v>129</v>
      </c>
      <c r="J159" s="1">
        <v>0</v>
      </c>
      <c r="K159" s="1">
        <v>1000</v>
      </c>
      <c r="L159" s="1">
        <v>0</v>
      </c>
      <c r="M159" s="1" t="s">
        <v>29</v>
      </c>
      <c r="N159" s="1" t="s">
        <v>30</v>
      </c>
      <c r="O159" s="1" t="s">
        <v>64</v>
      </c>
      <c r="P159" s="1" t="s">
        <v>32</v>
      </c>
      <c r="Q159" s="1" t="s">
        <v>45</v>
      </c>
      <c r="R159" s="1" t="s">
        <v>46</v>
      </c>
      <c r="S159" s="1" t="s">
        <v>254</v>
      </c>
      <c r="T159" s="1">
        <v>0</v>
      </c>
      <c r="U159" s="1" t="s">
        <v>2622</v>
      </c>
      <c r="V159" s="1" t="s">
        <v>2630</v>
      </c>
      <c r="W159" s="1" t="s">
        <v>2624</v>
      </c>
      <c r="X159" s="1" t="s">
        <v>2625</v>
      </c>
      <c r="Y159" s="1" t="s">
        <v>2623</v>
      </c>
      <c r="Z159" s="1" t="s">
        <v>2623</v>
      </c>
      <c r="AA159" s="1">
        <v>0</v>
      </c>
      <c r="AB159" s="1" t="s">
        <v>2626</v>
      </c>
      <c r="AC159" s="1" t="s">
        <v>254</v>
      </c>
      <c r="AD159" s="1" t="str">
        <f>TEXT(Sales_data[[#This Row],[Order_Date]],"MMM")</f>
        <v>Oct</v>
      </c>
      <c r="AE159" s="1">
        <f t="shared" si="10"/>
        <v>2024</v>
      </c>
      <c r="AF159" s="1" t="str">
        <f>TEXT(Sales_data[[#This Row],[Order_Date]],"ddd")</f>
        <v>Mon</v>
      </c>
      <c r="AG159" s="1" t="str">
        <f t="shared" si="11"/>
        <v>On Time</v>
      </c>
      <c r="AH159" s="1" t="str">
        <f t="shared" si="12"/>
        <v>Fast</v>
      </c>
      <c r="AI159" s="1" t="str">
        <f t="shared" si="13"/>
        <v>Low</v>
      </c>
      <c r="AJ159" s="6" t="str">
        <f t="shared" si="14"/>
        <v>Weekday</v>
      </c>
    </row>
    <row r="160" spans="1:36" x14ac:dyDescent="0.45">
      <c r="A160" s="5" t="s">
        <v>556</v>
      </c>
      <c r="B160" s="2">
        <v>45397</v>
      </c>
      <c r="C160" s="2">
        <v>45400</v>
      </c>
      <c r="D160" s="2">
        <v>45405</v>
      </c>
      <c r="E160" s="1" t="s">
        <v>2566</v>
      </c>
      <c r="F160" s="1" t="s">
        <v>147</v>
      </c>
      <c r="G160" s="1" t="s">
        <v>147</v>
      </c>
      <c r="H160" s="1" t="s">
        <v>128</v>
      </c>
      <c r="I160" s="1" t="s">
        <v>231</v>
      </c>
      <c r="J160" s="1">
        <v>2</v>
      </c>
      <c r="K160" s="1">
        <v>2000</v>
      </c>
      <c r="L160" s="1">
        <v>4000</v>
      </c>
      <c r="M160" s="1" t="s">
        <v>2619</v>
      </c>
      <c r="N160" s="1" t="s">
        <v>57</v>
      </c>
      <c r="O160" s="1" t="s">
        <v>44</v>
      </c>
      <c r="P160" s="1" t="s">
        <v>32</v>
      </c>
      <c r="Q160" s="1" t="s">
        <v>45</v>
      </c>
      <c r="R160" s="1" t="s">
        <v>46</v>
      </c>
      <c r="S160" s="1" t="s">
        <v>2621</v>
      </c>
      <c r="T160" s="1">
        <v>5</v>
      </c>
      <c r="U160" s="1" t="s">
        <v>2622</v>
      </c>
      <c r="V160" s="1" t="s">
        <v>2623</v>
      </c>
      <c r="W160" s="1" t="s">
        <v>2624</v>
      </c>
      <c r="X160" s="1" t="s">
        <v>2625</v>
      </c>
      <c r="Y160" s="1" t="s">
        <v>2623</v>
      </c>
      <c r="Z160" s="1" t="s">
        <v>2623</v>
      </c>
      <c r="AA160" s="1">
        <v>4000</v>
      </c>
      <c r="AB160" s="1" t="s">
        <v>2626</v>
      </c>
      <c r="AC160" s="1" t="s">
        <v>2621</v>
      </c>
      <c r="AD160" s="1" t="str">
        <f>TEXT(Sales_data[[#This Row],[Order_Date]],"MMM")</f>
        <v>Apr</v>
      </c>
      <c r="AE160" s="1">
        <f t="shared" si="10"/>
        <v>2024</v>
      </c>
      <c r="AF160" s="1" t="str">
        <f>TEXT(Sales_data[[#This Row],[Order_Date]],"ddd")</f>
        <v>Mon</v>
      </c>
      <c r="AG160" s="1" t="str">
        <f t="shared" si="11"/>
        <v>On Time</v>
      </c>
      <c r="AH160" s="1" t="str">
        <f t="shared" si="12"/>
        <v>Medium</v>
      </c>
      <c r="AI160" s="1" t="str">
        <f t="shared" si="13"/>
        <v>Medium</v>
      </c>
      <c r="AJ160" s="6" t="str">
        <f t="shared" si="14"/>
        <v>Weekday</v>
      </c>
    </row>
    <row r="161" spans="1:36" x14ac:dyDescent="0.45">
      <c r="A161" s="5" t="s">
        <v>558</v>
      </c>
      <c r="B161" s="2">
        <v>45634</v>
      </c>
      <c r="C161" s="2">
        <v>45632</v>
      </c>
      <c r="D161" s="2">
        <v>45636</v>
      </c>
      <c r="E161" s="1" t="s">
        <v>2573</v>
      </c>
      <c r="F161" s="1" t="s">
        <v>2608</v>
      </c>
      <c r="G161" s="1" t="s">
        <v>41</v>
      </c>
      <c r="H161" s="1" t="s">
        <v>27</v>
      </c>
      <c r="I161" s="1" t="s">
        <v>55</v>
      </c>
      <c r="J161" s="1">
        <v>1</v>
      </c>
      <c r="K161" s="1">
        <v>1000</v>
      </c>
      <c r="L161" s="1">
        <v>1000</v>
      </c>
      <c r="M161" s="1" t="s">
        <v>2619</v>
      </c>
      <c r="N161" s="1" t="s">
        <v>57</v>
      </c>
      <c r="O161" s="1" t="s">
        <v>31</v>
      </c>
      <c r="P161" s="1" t="s">
        <v>85</v>
      </c>
      <c r="Q161" s="1" t="s">
        <v>45</v>
      </c>
      <c r="R161" s="1" t="s">
        <v>46</v>
      </c>
      <c r="S161" s="1" t="s">
        <v>254</v>
      </c>
      <c r="T161" s="1">
        <v>4</v>
      </c>
      <c r="U161" s="1" t="s">
        <v>2622</v>
      </c>
      <c r="V161" s="1" t="s">
        <v>2623</v>
      </c>
      <c r="W161" s="1" t="s">
        <v>2624</v>
      </c>
      <c r="X161" s="1" t="s">
        <v>2628</v>
      </c>
      <c r="Y161" s="1" t="s">
        <v>2623</v>
      </c>
      <c r="Z161" s="1" t="s">
        <v>2623</v>
      </c>
      <c r="AA161" s="1">
        <v>1000</v>
      </c>
      <c r="AB161" s="1" t="s">
        <v>2626</v>
      </c>
      <c r="AC161" s="1" t="s">
        <v>254</v>
      </c>
      <c r="AD161" s="1" t="str">
        <f>TEXT(Sales_data[[#This Row],[Order_Date]],"MMM")</f>
        <v>Dec</v>
      </c>
      <c r="AE161" s="1">
        <f t="shared" si="10"/>
        <v>2024</v>
      </c>
      <c r="AF161" s="1" t="str">
        <f>TEXT(Sales_data[[#This Row],[Order_Date]],"ddd")</f>
        <v>Sun</v>
      </c>
      <c r="AG161" s="1" t="str">
        <f t="shared" si="11"/>
        <v>On Time</v>
      </c>
      <c r="AH161" s="1" t="str">
        <f t="shared" si="12"/>
        <v>Medium</v>
      </c>
      <c r="AI161" s="1" t="str">
        <f t="shared" si="13"/>
        <v>Low</v>
      </c>
      <c r="AJ161" s="6" t="str">
        <f t="shared" si="14"/>
        <v>Weekend</v>
      </c>
    </row>
    <row r="162" spans="1:36" x14ac:dyDescent="0.45">
      <c r="A162" s="5" t="s">
        <v>560</v>
      </c>
      <c r="B162" s="2">
        <v>45542</v>
      </c>
      <c r="C162" s="2">
        <v>45545</v>
      </c>
      <c r="D162" s="2">
        <v>45550</v>
      </c>
      <c r="E162" s="1" t="s">
        <v>2538</v>
      </c>
      <c r="F162" s="1" t="s">
        <v>53</v>
      </c>
      <c r="G162" s="1" t="s">
        <v>54</v>
      </c>
      <c r="H162" s="1" t="s">
        <v>71</v>
      </c>
      <c r="I162" s="1" t="s">
        <v>92</v>
      </c>
      <c r="J162" s="1">
        <v>1</v>
      </c>
      <c r="K162" s="1">
        <v>100</v>
      </c>
      <c r="L162" s="1">
        <v>100</v>
      </c>
      <c r="M162" s="1" t="s">
        <v>2619</v>
      </c>
      <c r="N162" s="1" t="s">
        <v>93</v>
      </c>
      <c r="O162" s="1" t="s">
        <v>31</v>
      </c>
      <c r="P162" s="1" t="s">
        <v>85</v>
      </c>
      <c r="Q162" s="1" t="s">
        <v>45</v>
      </c>
      <c r="R162" s="1" t="s">
        <v>2620</v>
      </c>
      <c r="S162" s="1" t="s">
        <v>2620</v>
      </c>
      <c r="T162" s="1">
        <v>5</v>
      </c>
      <c r="U162" s="1" t="s">
        <v>2622</v>
      </c>
      <c r="V162" s="1" t="s">
        <v>2623</v>
      </c>
      <c r="W162" s="1" t="s">
        <v>2624</v>
      </c>
      <c r="X162" s="1" t="s">
        <v>2625</v>
      </c>
      <c r="Y162" s="1" t="s">
        <v>2623</v>
      </c>
      <c r="Z162" s="1" t="s">
        <v>2623</v>
      </c>
      <c r="AA162" s="1">
        <v>100</v>
      </c>
      <c r="AB162" s="1" t="s">
        <v>2626</v>
      </c>
      <c r="AC162" s="1" t="s">
        <v>2627</v>
      </c>
      <c r="AD162" s="1" t="str">
        <f>TEXT(Sales_data[[#This Row],[Order_Date]],"MMM")</f>
        <v>Sep</v>
      </c>
      <c r="AE162" s="1">
        <f t="shared" si="10"/>
        <v>2024</v>
      </c>
      <c r="AF162" s="1" t="str">
        <f>TEXT(Sales_data[[#This Row],[Order_Date]],"ddd")</f>
        <v>Sat</v>
      </c>
      <c r="AG162" s="1" t="str">
        <f t="shared" si="11"/>
        <v>On Time</v>
      </c>
      <c r="AH162" s="1" t="str">
        <f t="shared" si="12"/>
        <v>Medium</v>
      </c>
      <c r="AI162" s="1" t="str">
        <f t="shared" si="13"/>
        <v>Low</v>
      </c>
      <c r="AJ162" s="6" t="str">
        <f t="shared" si="14"/>
        <v>Weekend</v>
      </c>
    </row>
    <row r="163" spans="1:36" x14ac:dyDescent="0.45">
      <c r="A163" s="5" t="s">
        <v>561</v>
      </c>
      <c r="B163" s="2">
        <v>45608</v>
      </c>
      <c r="C163" s="2">
        <v>45611</v>
      </c>
      <c r="D163" s="2">
        <v>45611</v>
      </c>
      <c r="E163" s="1" t="s">
        <v>2537</v>
      </c>
      <c r="F163" s="1" t="s">
        <v>2609</v>
      </c>
      <c r="G163" s="1" t="s">
        <v>116</v>
      </c>
      <c r="H163" s="1" t="s">
        <v>27</v>
      </c>
      <c r="I163" s="1" t="s">
        <v>28</v>
      </c>
      <c r="J163" s="1">
        <v>1</v>
      </c>
      <c r="K163" s="1">
        <v>500</v>
      </c>
      <c r="L163" s="1">
        <v>500</v>
      </c>
      <c r="M163" s="1" t="s">
        <v>63</v>
      </c>
      <c r="N163" s="1" t="s">
        <v>57</v>
      </c>
      <c r="O163" s="1" t="s">
        <v>79</v>
      </c>
      <c r="P163" s="1" t="s">
        <v>85</v>
      </c>
      <c r="Q163" s="1" t="s">
        <v>45</v>
      </c>
      <c r="R163" s="1" t="s">
        <v>34</v>
      </c>
      <c r="S163" s="1" t="s">
        <v>2620</v>
      </c>
      <c r="T163" s="1">
        <v>0</v>
      </c>
      <c r="U163" s="1" t="s">
        <v>2622</v>
      </c>
      <c r="V163" s="1" t="s">
        <v>2623</v>
      </c>
      <c r="W163" s="1" t="s">
        <v>2624</v>
      </c>
      <c r="X163" s="1" t="s">
        <v>2625</v>
      </c>
      <c r="Y163" s="1" t="s">
        <v>2623</v>
      </c>
      <c r="Z163" s="1" t="s">
        <v>2623</v>
      </c>
      <c r="AA163" s="1">
        <v>500</v>
      </c>
      <c r="AB163" s="1" t="s">
        <v>2626</v>
      </c>
      <c r="AC163" s="1" t="s">
        <v>2627</v>
      </c>
      <c r="AD163" s="1" t="str">
        <f>TEXT(Sales_data[[#This Row],[Order_Date]],"MMM")</f>
        <v>Nov</v>
      </c>
      <c r="AE163" s="1">
        <f t="shared" si="10"/>
        <v>2024</v>
      </c>
      <c r="AF163" s="1" t="str">
        <f>TEXT(Sales_data[[#This Row],[Order_Date]],"ddd")</f>
        <v>Tue</v>
      </c>
      <c r="AG163" s="1" t="str">
        <f t="shared" si="11"/>
        <v>On Time</v>
      </c>
      <c r="AH163" s="1" t="str">
        <f t="shared" si="12"/>
        <v>Fast</v>
      </c>
      <c r="AI163" s="1" t="str">
        <f t="shared" si="13"/>
        <v>Low</v>
      </c>
      <c r="AJ163" s="6" t="str">
        <f t="shared" si="14"/>
        <v>Weekday</v>
      </c>
    </row>
    <row r="164" spans="1:36" x14ac:dyDescent="0.45">
      <c r="A164" s="5" t="s">
        <v>562</v>
      </c>
      <c r="B164" s="2">
        <v>45517</v>
      </c>
      <c r="C164" s="2">
        <v>45515</v>
      </c>
      <c r="D164" s="2">
        <v>45514</v>
      </c>
      <c r="E164" s="1" t="s">
        <v>2587</v>
      </c>
      <c r="F164" s="1" t="s">
        <v>2608</v>
      </c>
      <c r="G164" s="1" t="s">
        <v>41</v>
      </c>
      <c r="H164" s="1" t="s">
        <v>27</v>
      </c>
      <c r="I164" s="1" t="s">
        <v>28</v>
      </c>
      <c r="J164" s="1">
        <v>3</v>
      </c>
      <c r="K164" s="1">
        <v>2000</v>
      </c>
      <c r="L164" s="1">
        <v>6000</v>
      </c>
      <c r="M164" s="1" t="s">
        <v>56</v>
      </c>
      <c r="N164" s="1" t="s">
        <v>93</v>
      </c>
      <c r="O164" s="1" t="s">
        <v>31</v>
      </c>
      <c r="P164" s="1" t="s">
        <v>32</v>
      </c>
      <c r="Q164" s="1" t="s">
        <v>33</v>
      </c>
      <c r="R164" s="1" t="s">
        <v>34</v>
      </c>
      <c r="S164" s="1" t="s">
        <v>2620</v>
      </c>
      <c r="T164" s="1">
        <v>-1</v>
      </c>
      <c r="U164" s="1" t="s">
        <v>2622</v>
      </c>
      <c r="V164" s="1" t="s">
        <v>2623</v>
      </c>
      <c r="W164" s="1" t="s">
        <v>2624</v>
      </c>
      <c r="X164" s="1" t="s">
        <v>2628</v>
      </c>
      <c r="Y164" s="1" t="s">
        <v>2623</v>
      </c>
      <c r="Z164" s="1" t="s">
        <v>2623</v>
      </c>
      <c r="AA164" s="1">
        <v>6000</v>
      </c>
      <c r="AB164" s="1" t="s">
        <v>2626</v>
      </c>
      <c r="AC164" s="1" t="s">
        <v>2627</v>
      </c>
      <c r="AD164" s="1" t="str">
        <f>TEXT(Sales_data[[#This Row],[Order_Date]],"MMM")</f>
        <v>Aug</v>
      </c>
      <c r="AE164" s="1">
        <f t="shared" si="10"/>
        <v>2024</v>
      </c>
      <c r="AF164" s="1" t="str">
        <f>TEXT(Sales_data[[#This Row],[Order_Date]],"ddd")</f>
        <v>Tue</v>
      </c>
      <c r="AG164" s="1" t="str">
        <f t="shared" si="11"/>
        <v>On Time</v>
      </c>
      <c r="AH164" s="1" t="str">
        <f t="shared" si="12"/>
        <v>Fast</v>
      </c>
      <c r="AI164" s="1" t="str">
        <f t="shared" si="13"/>
        <v>High</v>
      </c>
      <c r="AJ164" s="6" t="str">
        <f t="shared" si="14"/>
        <v>Weekday</v>
      </c>
    </row>
    <row r="165" spans="1:36" x14ac:dyDescent="0.45">
      <c r="A165" s="5" t="s">
        <v>564</v>
      </c>
      <c r="B165" s="2">
        <v>45525</v>
      </c>
      <c r="C165" s="2">
        <v>45525</v>
      </c>
      <c r="D165" s="2">
        <v>45525</v>
      </c>
      <c r="E165" s="1" t="s">
        <v>2554</v>
      </c>
      <c r="F165" s="1" t="s">
        <v>53</v>
      </c>
      <c r="G165" s="1" t="s">
        <v>54</v>
      </c>
      <c r="H165" s="1" t="s">
        <v>128</v>
      </c>
      <c r="I165" s="1" t="s">
        <v>129</v>
      </c>
      <c r="J165" s="1">
        <v>1</v>
      </c>
      <c r="K165" s="1">
        <v>2000</v>
      </c>
      <c r="L165" s="1">
        <v>2000</v>
      </c>
      <c r="M165" s="1" t="s">
        <v>2619</v>
      </c>
      <c r="N165" s="1" t="s">
        <v>30</v>
      </c>
      <c r="O165" s="1" t="s">
        <v>64</v>
      </c>
      <c r="P165" s="1" t="s">
        <v>32</v>
      </c>
      <c r="Q165" s="1" t="s">
        <v>45</v>
      </c>
      <c r="R165" s="1" t="s">
        <v>34</v>
      </c>
      <c r="S165" s="1" t="s">
        <v>2620</v>
      </c>
      <c r="T165" s="1">
        <v>0</v>
      </c>
      <c r="U165" s="1" t="s">
        <v>2622</v>
      </c>
      <c r="V165" s="1" t="s">
        <v>2623</v>
      </c>
      <c r="W165" s="1" t="s">
        <v>2624</v>
      </c>
      <c r="X165" s="1" t="s">
        <v>2625</v>
      </c>
      <c r="Y165" s="1" t="s">
        <v>2623</v>
      </c>
      <c r="Z165" s="1" t="s">
        <v>2623</v>
      </c>
      <c r="AA165" s="1">
        <v>2000</v>
      </c>
      <c r="AB165" s="1" t="s">
        <v>2626</v>
      </c>
      <c r="AC165" s="1" t="s">
        <v>2627</v>
      </c>
      <c r="AD165" s="1" t="str">
        <f>TEXT(Sales_data[[#This Row],[Order_Date]],"MMM")</f>
        <v>Aug</v>
      </c>
      <c r="AE165" s="1">
        <f t="shared" si="10"/>
        <v>2024</v>
      </c>
      <c r="AF165" s="1" t="str">
        <f>TEXT(Sales_data[[#This Row],[Order_Date]],"ddd")</f>
        <v>Wed</v>
      </c>
      <c r="AG165" s="1" t="str">
        <f t="shared" si="11"/>
        <v>On Time</v>
      </c>
      <c r="AH165" s="1" t="str">
        <f t="shared" si="12"/>
        <v>Fast</v>
      </c>
      <c r="AI165" s="1" t="str">
        <f t="shared" si="13"/>
        <v>Medium</v>
      </c>
      <c r="AJ165" s="6" t="str">
        <f t="shared" si="14"/>
        <v>Weekday</v>
      </c>
    </row>
    <row r="166" spans="1:36" x14ac:dyDescent="0.45">
      <c r="A166" s="5" t="s">
        <v>566</v>
      </c>
      <c r="B166" s="2">
        <v>45378</v>
      </c>
      <c r="C166" s="2">
        <v>45380</v>
      </c>
      <c r="D166" s="2">
        <v>45387</v>
      </c>
      <c r="E166" s="1" t="s">
        <v>2572</v>
      </c>
      <c r="F166" s="1" t="s">
        <v>2608</v>
      </c>
      <c r="G166" s="1" t="s">
        <v>41</v>
      </c>
      <c r="H166" s="1" t="s">
        <v>42</v>
      </c>
      <c r="I166" s="1" t="s">
        <v>78</v>
      </c>
      <c r="J166" s="1">
        <v>-1</v>
      </c>
      <c r="K166" s="1">
        <v>100</v>
      </c>
      <c r="L166" s="1">
        <v>-100</v>
      </c>
      <c r="M166" s="1" t="s">
        <v>63</v>
      </c>
      <c r="N166" s="1" t="s">
        <v>57</v>
      </c>
      <c r="O166" s="1" t="s">
        <v>44</v>
      </c>
      <c r="P166" s="1" t="s">
        <v>32</v>
      </c>
      <c r="Q166" s="1" t="s">
        <v>33</v>
      </c>
      <c r="R166" s="1" t="s">
        <v>34</v>
      </c>
      <c r="S166" s="1" t="s">
        <v>2620</v>
      </c>
      <c r="T166" s="1">
        <v>7</v>
      </c>
      <c r="U166" s="1" t="s">
        <v>2622</v>
      </c>
      <c r="V166" s="1" t="s">
        <v>2630</v>
      </c>
      <c r="W166" s="1" t="s">
        <v>2624</v>
      </c>
      <c r="X166" s="1" t="s">
        <v>2625</v>
      </c>
      <c r="Y166" s="1" t="s">
        <v>2623</v>
      </c>
      <c r="Z166" s="1" t="s">
        <v>2623</v>
      </c>
      <c r="AA166" s="1">
        <v>-100</v>
      </c>
      <c r="AB166" s="1" t="s">
        <v>2626</v>
      </c>
      <c r="AC166" s="1" t="s">
        <v>2627</v>
      </c>
      <c r="AD166" s="1" t="str">
        <f>TEXT(Sales_data[[#This Row],[Order_Date]],"MMM")</f>
        <v>Mar</v>
      </c>
      <c r="AE166" s="1">
        <f t="shared" si="10"/>
        <v>2024</v>
      </c>
      <c r="AF166" s="1" t="str">
        <f>TEXT(Sales_data[[#This Row],[Order_Date]],"ddd")</f>
        <v>Wed</v>
      </c>
      <c r="AG166" s="1" t="str">
        <f t="shared" si="11"/>
        <v>Late</v>
      </c>
      <c r="AH166" s="1" t="str">
        <f t="shared" si="12"/>
        <v>Slow</v>
      </c>
      <c r="AI166" s="1" t="str">
        <f t="shared" si="13"/>
        <v>Low</v>
      </c>
      <c r="AJ166" s="6" t="str">
        <f t="shared" si="14"/>
        <v>Weekday</v>
      </c>
    </row>
    <row r="167" spans="1:36" x14ac:dyDescent="0.45">
      <c r="A167" s="5" t="s">
        <v>569</v>
      </c>
      <c r="B167" s="2">
        <v>45564</v>
      </c>
      <c r="C167" s="2">
        <v>45564</v>
      </c>
      <c r="D167" s="2">
        <v>45568</v>
      </c>
      <c r="E167" s="1" t="s">
        <v>2584</v>
      </c>
      <c r="F167" s="1" t="s">
        <v>147</v>
      </c>
      <c r="G167" s="1" t="s">
        <v>147</v>
      </c>
      <c r="H167" s="1" t="s">
        <v>128</v>
      </c>
      <c r="I167" s="1" t="s">
        <v>231</v>
      </c>
      <c r="J167" s="1">
        <v>1</v>
      </c>
      <c r="K167" s="1">
        <v>1000</v>
      </c>
      <c r="L167" s="1">
        <v>1000</v>
      </c>
      <c r="M167" s="1" t="s">
        <v>56</v>
      </c>
      <c r="N167" s="1" t="s">
        <v>57</v>
      </c>
      <c r="O167" s="1" t="s">
        <v>64</v>
      </c>
      <c r="P167" s="1" t="s">
        <v>85</v>
      </c>
      <c r="Q167" s="1" t="s">
        <v>45</v>
      </c>
      <c r="R167" s="1" t="s">
        <v>34</v>
      </c>
      <c r="S167" s="1" t="s">
        <v>2620</v>
      </c>
      <c r="T167" s="1">
        <v>4</v>
      </c>
      <c r="U167" s="1" t="s">
        <v>2622</v>
      </c>
      <c r="V167" s="1" t="s">
        <v>2623</v>
      </c>
      <c r="W167" s="1" t="s">
        <v>2624</v>
      </c>
      <c r="X167" s="1" t="s">
        <v>2625</v>
      </c>
      <c r="Y167" s="1" t="s">
        <v>2623</v>
      </c>
      <c r="Z167" s="1" t="s">
        <v>2623</v>
      </c>
      <c r="AA167" s="1">
        <v>1000</v>
      </c>
      <c r="AB167" s="1" t="s">
        <v>2626</v>
      </c>
      <c r="AC167" s="1" t="s">
        <v>2627</v>
      </c>
      <c r="AD167" s="1" t="str">
        <f>TEXT(Sales_data[[#This Row],[Order_Date]],"MMM")</f>
        <v>Sep</v>
      </c>
      <c r="AE167" s="1">
        <f t="shared" si="10"/>
        <v>2024</v>
      </c>
      <c r="AF167" s="1" t="str">
        <f>TEXT(Sales_data[[#This Row],[Order_Date]],"ddd")</f>
        <v>Sun</v>
      </c>
      <c r="AG167" s="1" t="str">
        <f t="shared" si="11"/>
        <v>On Time</v>
      </c>
      <c r="AH167" s="1" t="str">
        <f t="shared" si="12"/>
        <v>Medium</v>
      </c>
      <c r="AI167" s="1" t="str">
        <f t="shared" si="13"/>
        <v>Low</v>
      </c>
      <c r="AJ167" s="6" t="str">
        <f t="shared" si="14"/>
        <v>Weekend</v>
      </c>
    </row>
    <row r="168" spans="1:36" x14ac:dyDescent="0.45">
      <c r="A168" s="5" t="s">
        <v>572</v>
      </c>
      <c r="B168" s="2">
        <v>45408</v>
      </c>
      <c r="C168" s="2">
        <v>45406</v>
      </c>
      <c r="D168" s="2">
        <v>45408</v>
      </c>
      <c r="E168" s="1" t="s">
        <v>2562</v>
      </c>
      <c r="F168" s="1" t="s">
        <v>53</v>
      </c>
      <c r="G168" s="1" t="s">
        <v>54</v>
      </c>
      <c r="H168" s="1" t="s">
        <v>42</v>
      </c>
      <c r="I168" s="1" t="s">
        <v>122</v>
      </c>
      <c r="J168" s="1">
        <v>1</v>
      </c>
      <c r="K168" s="1">
        <v>500</v>
      </c>
      <c r="L168" s="1">
        <v>500</v>
      </c>
      <c r="M168" s="1" t="s">
        <v>56</v>
      </c>
      <c r="N168" s="1" t="s">
        <v>30</v>
      </c>
      <c r="O168" s="1" t="s">
        <v>31</v>
      </c>
      <c r="P168" s="1" t="s">
        <v>85</v>
      </c>
      <c r="Q168" s="1" t="s">
        <v>33</v>
      </c>
      <c r="R168" s="1" t="s">
        <v>2620</v>
      </c>
      <c r="S168" s="1" t="s">
        <v>2620</v>
      </c>
      <c r="T168" s="1">
        <v>2</v>
      </c>
      <c r="U168" s="1" t="s">
        <v>2622</v>
      </c>
      <c r="V168" s="1" t="s">
        <v>2623</v>
      </c>
      <c r="W168" s="1" t="s">
        <v>2624</v>
      </c>
      <c r="X168" s="1" t="s">
        <v>2628</v>
      </c>
      <c r="Y168" s="1" t="s">
        <v>2623</v>
      </c>
      <c r="Z168" s="1" t="s">
        <v>2623</v>
      </c>
      <c r="AA168" s="1">
        <v>500</v>
      </c>
      <c r="AB168" s="1" t="s">
        <v>2626</v>
      </c>
      <c r="AC168" s="1" t="s">
        <v>2627</v>
      </c>
      <c r="AD168" s="1" t="str">
        <f>TEXT(Sales_data[[#This Row],[Order_Date]],"MMM")</f>
        <v>Apr</v>
      </c>
      <c r="AE168" s="1">
        <f t="shared" si="10"/>
        <v>2024</v>
      </c>
      <c r="AF168" s="1" t="str">
        <f>TEXT(Sales_data[[#This Row],[Order_Date]],"ddd")</f>
        <v>Fri</v>
      </c>
      <c r="AG168" s="1" t="str">
        <f t="shared" si="11"/>
        <v>On Time</v>
      </c>
      <c r="AH168" s="1" t="str">
        <f t="shared" si="12"/>
        <v>Fast</v>
      </c>
      <c r="AI168" s="1" t="str">
        <f t="shared" si="13"/>
        <v>Low</v>
      </c>
      <c r="AJ168" s="6" t="str">
        <f t="shared" si="14"/>
        <v>Weekday</v>
      </c>
    </row>
    <row r="169" spans="1:36" x14ac:dyDescent="0.45">
      <c r="A169" s="5" t="s">
        <v>573</v>
      </c>
      <c r="B169" s="2">
        <v>45563</v>
      </c>
      <c r="C169" s="2">
        <v>45565</v>
      </c>
      <c r="D169" s="2">
        <v>45571</v>
      </c>
      <c r="E169" s="1" t="s">
        <v>2596</v>
      </c>
      <c r="F169" s="1" t="s">
        <v>69</v>
      </c>
      <c r="G169" s="1" t="s">
        <v>70</v>
      </c>
      <c r="H169" s="1" t="s">
        <v>71</v>
      </c>
      <c r="I169" s="1" t="s">
        <v>117</v>
      </c>
      <c r="J169" s="1">
        <v>1</v>
      </c>
      <c r="K169" s="1">
        <v>500</v>
      </c>
      <c r="L169" s="1">
        <v>500</v>
      </c>
      <c r="M169" s="1" t="s">
        <v>63</v>
      </c>
      <c r="N169" s="1" t="s">
        <v>30</v>
      </c>
      <c r="O169" s="1" t="s">
        <v>64</v>
      </c>
      <c r="P169" s="1" t="s">
        <v>85</v>
      </c>
      <c r="Q169" s="1" t="s">
        <v>45</v>
      </c>
      <c r="R169" s="1" t="s">
        <v>46</v>
      </c>
      <c r="S169" s="1" t="s">
        <v>2621</v>
      </c>
      <c r="T169" s="1">
        <v>6</v>
      </c>
      <c r="U169" s="1" t="s">
        <v>2622</v>
      </c>
      <c r="V169" s="1" t="s">
        <v>2623</v>
      </c>
      <c r="W169" s="1" t="s">
        <v>2624</v>
      </c>
      <c r="X169" s="1" t="s">
        <v>2625</v>
      </c>
      <c r="Y169" s="1" t="s">
        <v>2623</v>
      </c>
      <c r="Z169" s="1" t="s">
        <v>2623</v>
      </c>
      <c r="AA169" s="1">
        <v>500</v>
      </c>
      <c r="AB169" s="1" t="s">
        <v>2626</v>
      </c>
      <c r="AC169" s="1" t="s">
        <v>2621</v>
      </c>
      <c r="AD169" s="1" t="str">
        <f>TEXT(Sales_data[[#This Row],[Order_Date]],"MMM")</f>
        <v>Sep</v>
      </c>
      <c r="AE169" s="1">
        <f t="shared" si="10"/>
        <v>2024</v>
      </c>
      <c r="AF169" s="1" t="str">
        <f>TEXT(Sales_data[[#This Row],[Order_Date]],"ddd")</f>
        <v>Sat</v>
      </c>
      <c r="AG169" s="1" t="str">
        <f t="shared" si="11"/>
        <v>Late</v>
      </c>
      <c r="AH169" s="1" t="str">
        <f t="shared" si="12"/>
        <v>Slow</v>
      </c>
      <c r="AI169" s="1" t="str">
        <f t="shared" si="13"/>
        <v>Low</v>
      </c>
      <c r="AJ169" s="6" t="str">
        <f t="shared" si="14"/>
        <v>Weekend</v>
      </c>
    </row>
    <row r="170" spans="1:36" x14ac:dyDescent="0.45">
      <c r="A170" s="5" t="s">
        <v>195</v>
      </c>
      <c r="B170" s="2">
        <v>45462</v>
      </c>
      <c r="C170" s="2">
        <v>45462</v>
      </c>
      <c r="D170" s="2">
        <v>45461</v>
      </c>
      <c r="E170" s="1" t="s">
        <v>2586</v>
      </c>
      <c r="F170" s="1" t="s">
        <v>53</v>
      </c>
      <c r="G170" s="1" t="s">
        <v>54</v>
      </c>
      <c r="H170" s="1" t="s">
        <v>128</v>
      </c>
      <c r="I170" s="1" t="s">
        <v>129</v>
      </c>
      <c r="J170" s="1">
        <v>1</v>
      </c>
      <c r="K170" s="1">
        <v>0</v>
      </c>
      <c r="L170" s="1">
        <v>0</v>
      </c>
      <c r="M170" s="1" t="s">
        <v>63</v>
      </c>
      <c r="N170" s="1" t="s">
        <v>57</v>
      </c>
      <c r="O170" s="1" t="s">
        <v>31</v>
      </c>
      <c r="P170" s="1" t="s">
        <v>58</v>
      </c>
      <c r="Q170" s="1" t="s">
        <v>45</v>
      </c>
      <c r="R170" s="1" t="s">
        <v>2620</v>
      </c>
      <c r="S170" s="1" t="s">
        <v>2620</v>
      </c>
      <c r="T170" s="1">
        <v>-1</v>
      </c>
      <c r="U170" s="1" t="s">
        <v>2622</v>
      </c>
      <c r="V170" s="1" t="s">
        <v>2623</v>
      </c>
      <c r="W170" s="1" t="s">
        <v>2629</v>
      </c>
      <c r="X170" s="1" t="s">
        <v>2633</v>
      </c>
      <c r="Y170" s="1" t="s">
        <v>2630</v>
      </c>
      <c r="Z170" s="1" t="s">
        <v>2623</v>
      </c>
      <c r="AA170" s="1">
        <v>0</v>
      </c>
      <c r="AB170" s="1" t="s">
        <v>2626</v>
      </c>
      <c r="AC170" s="1" t="s">
        <v>2627</v>
      </c>
      <c r="AD170" s="1" t="str">
        <f>TEXT(Sales_data[[#This Row],[Order_Date]],"MMM")</f>
        <v>Jun</v>
      </c>
      <c r="AE170" s="1">
        <f t="shared" si="10"/>
        <v>2024</v>
      </c>
      <c r="AF170" s="1" t="str">
        <f>TEXT(Sales_data[[#This Row],[Order_Date]],"ddd")</f>
        <v>Wed</v>
      </c>
      <c r="AG170" s="1" t="str">
        <f t="shared" si="11"/>
        <v>On Time</v>
      </c>
      <c r="AH170" s="1" t="str">
        <f t="shared" si="12"/>
        <v>Fast</v>
      </c>
      <c r="AI170" s="1" t="str">
        <f t="shared" si="13"/>
        <v>Low</v>
      </c>
      <c r="AJ170" s="6" t="str">
        <f t="shared" si="14"/>
        <v>Weekday</v>
      </c>
    </row>
    <row r="171" spans="1:36" x14ac:dyDescent="0.45">
      <c r="A171" s="5" t="s">
        <v>575</v>
      </c>
      <c r="B171" s="2">
        <v>45625</v>
      </c>
      <c r="C171" s="2">
        <v>45628</v>
      </c>
      <c r="D171" s="2">
        <v>45635</v>
      </c>
      <c r="E171" s="1" t="s">
        <v>2596</v>
      </c>
      <c r="F171" s="1" t="s">
        <v>53</v>
      </c>
      <c r="G171" s="1" t="s">
        <v>54</v>
      </c>
      <c r="H171" s="1" t="s">
        <v>128</v>
      </c>
      <c r="I171" s="1" t="s">
        <v>231</v>
      </c>
      <c r="J171" s="1">
        <v>1</v>
      </c>
      <c r="K171" s="1">
        <v>1000</v>
      </c>
      <c r="L171" s="1">
        <v>1000</v>
      </c>
      <c r="M171" s="1" t="s">
        <v>63</v>
      </c>
      <c r="N171" s="1" t="s">
        <v>57</v>
      </c>
      <c r="O171" s="1" t="s">
        <v>44</v>
      </c>
      <c r="P171" s="1" t="s">
        <v>85</v>
      </c>
      <c r="Q171" s="1" t="s">
        <v>45</v>
      </c>
      <c r="R171" s="1" t="s">
        <v>46</v>
      </c>
      <c r="S171" s="1" t="s">
        <v>245</v>
      </c>
      <c r="T171" s="1">
        <v>7</v>
      </c>
      <c r="U171" s="1" t="s">
        <v>2622</v>
      </c>
      <c r="V171" s="1" t="s">
        <v>2623</v>
      </c>
      <c r="W171" s="1" t="s">
        <v>2624</v>
      </c>
      <c r="X171" s="1" t="s">
        <v>2625</v>
      </c>
      <c r="Y171" s="1" t="s">
        <v>2623</v>
      </c>
      <c r="Z171" s="1" t="s">
        <v>2623</v>
      </c>
      <c r="AA171" s="1">
        <v>1000</v>
      </c>
      <c r="AB171" s="1" t="s">
        <v>2626</v>
      </c>
      <c r="AC171" s="1" t="s">
        <v>245</v>
      </c>
      <c r="AD171" s="1" t="str">
        <f>TEXT(Sales_data[[#This Row],[Order_Date]],"MMM")</f>
        <v>Nov</v>
      </c>
      <c r="AE171" s="1">
        <f t="shared" si="10"/>
        <v>2024</v>
      </c>
      <c r="AF171" s="1" t="str">
        <f>TEXT(Sales_data[[#This Row],[Order_Date]],"ddd")</f>
        <v>Fri</v>
      </c>
      <c r="AG171" s="1" t="str">
        <f t="shared" si="11"/>
        <v>Late</v>
      </c>
      <c r="AH171" s="1" t="str">
        <f t="shared" si="12"/>
        <v>Slow</v>
      </c>
      <c r="AI171" s="1" t="str">
        <f t="shared" si="13"/>
        <v>Low</v>
      </c>
      <c r="AJ171" s="6" t="str">
        <f t="shared" si="14"/>
        <v>Weekday</v>
      </c>
    </row>
    <row r="172" spans="1:36" x14ac:dyDescent="0.45">
      <c r="A172" s="5" t="s">
        <v>576</v>
      </c>
      <c r="B172" s="2">
        <v>45292</v>
      </c>
      <c r="C172" s="2">
        <v>45291</v>
      </c>
      <c r="D172" s="2">
        <v>45294</v>
      </c>
      <c r="E172" s="1" t="s">
        <v>2557</v>
      </c>
      <c r="F172" s="1" t="s">
        <v>69</v>
      </c>
      <c r="G172" s="1" t="s">
        <v>70</v>
      </c>
      <c r="H172" s="1" t="s">
        <v>42</v>
      </c>
      <c r="I172" s="1" t="s">
        <v>122</v>
      </c>
      <c r="J172" s="1">
        <v>1</v>
      </c>
      <c r="K172" s="1">
        <v>100</v>
      </c>
      <c r="L172" s="1">
        <v>100</v>
      </c>
      <c r="M172" s="1" t="s">
        <v>63</v>
      </c>
      <c r="N172" s="1" t="s">
        <v>93</v>
      </c>
      <c r="O172" s="1" t="s">
        <v>79</v>
      </c>
      <c r="P172" s="1" t="s">
        <v>32</v>
      </c>
      <c r="Q172" s="1" t="s">
        <v>45</v>
      </c>
      <c r="R172" s="1" t="s">
        <v>46</v>
      </c>
      <c r="S172" s="1" t="s">
        <v>254</v>
      </c>
      <c r="T172" s="1">
        <v>3</v>
      </c>
      <c r="U172" s="1" t="s">
        <v>2622</v>
      </c>
      <c r="V172" s="1" t="s">
        <v>2623</v>
      </c>
      <c r="W172" s="1" t="s">
        <v>2624</v>
      </c>
      <c r="X172" s="1" t="s">
        <v>2628</v>
      </c>
      <c r="Y172" s="1" t="s">
        <v>2623</v>
      </c>
      <c r="Z172" s="1" t="s">
        <v>2623</v>
      </c>
      <c r="AA172" s="1">
        <v>100</v>
      </c>
      <c r="AB172" s="1" t="s">
        <v>2626</v>
      </c>
      <c r="AC172" s="1" t="s">
        <v>254</v>
      </c>
      <c r="AD172" s="1" t="str">
        <f>TEXT(Sales_data[[#This Row],[Order_Date]],"MMM")</f>
        <v>Jan</v>
      </c>
      <c r="AE172" s="1">
        <f t="shared" si="10"/>
        <v>2023</v>
      </c>
      <c r="AF172" s="1" t="str">
        <f>TEXT(Sales_data[[#This Row],[Order_Date]],"ddd")</f>
        <v>Mon</v>
      </c>
      <c r="AG172" s="1" t="str">
        <f t="shared" si="11"/>
        <v>On Time</v>
      </c>
      <c r="AH172" s="1" t="str">
        <f t="shared" si="12"/>
        <v>Medium</v>
      </c>
      <c r="AI172" s="1" t="str">
        <f t="shared" si="13"/>
        <v>Low</v>
      </c>
      <c r="AJ172" s="6" t="str">
        <f t="shared" si="14"/>
        <v>Weekday</v>
      </c>
    </row>
    <row r="173" spans="1:36" x14ac:dyDescent="0.45">
      <c r="A173" s="5" t="s">
        <v>578</v>
      </c>
      <c r="B173" s="2">
        <v>45503</v>
      </c>
      <c r="C173" s="2">
        <v>45506</v>
      </c>
      <c r="D173" s="2">
        <v>45507</v>
      </c>
      <c r="E173" s="1" t="s">
        <v>2534</v>
      </c>
      <c r="F173" s="1" t="s">
        <v>147</v>
      </c>
      <c r="G173" s="1" t="s">
        <v>147</v>
      </c>
      <c r="H173" s="1" t="s">
        <v>27</v>
      </c>
      <c r="I173" s="1" t="s">
        <v>55</v>
      </c>
      <c r="J173" s="1">
        <v>1</v>
      </c>
      <c r="K173" s="1">
        <v>0</v>
      </c>
      <c r="L173" s="1">
        <v>0</v>
      </c>
      <c r="M173" s="1" t="s">
        <v>63</v>
      </c>
      <c r="N173" s="1" t="s">
        <v>57</v>
      </c>
      <c r="O173" s="1" t="s">
        <v>31</v>
      </c>
      <c r="P173" s="1" t="s">
        <v>85</v>
      </c>
      <c r="Q173" s="1" t="s">
        <v>45</v>
      </c>
      <c r="R173" s="1" t="s">
        <v>34</v>
      </c>
      <c r="S173" s="1" t="s">
        <v>2620</v>
      </c>
      <c r="T173" s="1">
        <v>1</v>
      </c>
      <c r="U173" s="1" t="s">
        <v>2622</v>
      </c>
      <c r="V173" s="1" t="s">
        <v>2623</v>
      </c>
      <c r="W173" s="1" t="s">
        <v>2629</v>
      </c>
      <c r="X173" s="1" t="s">
        <v>2625</v>
      </c>
      <c r="Y173" s="1" t="s">
        <v>2630</v>
      </c>
      <c r="Z173" s="1" t="s">
        <v>2623</v>
      </c>
      <c r="AA173" s="1">
        <v>0</v>
      </c>
      <c r="AB173" s="1" t="s">
        <v>2626</v>
      </c>
      <c r="AC173" s="1" t="s">
        <v>2627</v>
      </c>
      <c r="AD173" s="1" t="str">
        <f>TEXT(Sales_data[[#This Row],[Order_Date]],"MMM")</f>
        <v>Jul</v>
      </c>
      <c r="AE173" s="1">
        <f t="shared" si="10"/>
        <v>2024</v>
      </c>
      <c r="AF173" s="1" t="str">
        <f>TEXT(Sales_data[[#This Row],[Order_Date]],"ddd")</f>
        <v>Tue</v>
      </c>
      <c r="AG173" s="1" t="str">
        <f t="shared" si="11"/>
        <v>On Time</v>
      </c>
      <c r="AH173" s="1" t="str">
        <f t="shared" si="12"/>
        <v>Fast</v>
      </c>
      <c r="AI173" s="1" t="str">
        <f t="shared" si="13"/>
        <v>Low</v>
      </c>
      <c r="AJ173" s="6" t="str">
        <f t="shared" si="14"/>
        <v>Weekday</v>
      </c>
    </row>
    <row r="174" spans="1:36" x14ac:dyDescent="0.45">
      <c r="A174" s="5" t="s">
        <v>579</v>
      </c>
      <c r="B174" s="2">
        <v>45495</v>
      </c>
      <c r="C174" s="2">
        <v>45495</v>
      </c>
      <c r="D174" s="2">
        <v>45494</v>
      </c>
      <c r="E174" s="1" t="s">
        <v>2539</v>
      </c>
      <c r="F174" s="1" t="s">
        <v>53</v>
      </c>
      <c r="G174" s="1" t="s">
        <v>54</v>
      </c>
      <c r="H174" s="1" t="s">
        <v>71</v>
      </c>
      <c r="I174" s="1" t="s">
        <v>92</v>
      </c>
      <c r="J174" s="1">
        <v>1</v>
      </c>
      <c r="K174" s="1">
        <v>500</v>
      </c>
      <c r="L174" s="1">
        <v>500</v>
      </c>
      <c r="M174" s="1" t="s">
        <v>2619</v>
      </c>
      <c r="N174" s="1" t="s">
        <v>93</v>
      </c>
      <c r="O174" s="1" t="s">
        <v>79</v>
      </c>
      <c r="P174" s="1" t="s">
        <v>58</v>
      </c>
      <c r="Q174" s="1" t="s">
        <v>33</v>
      </c>
      <c r="R174" s="1" t="s">
        <v>34</v>
      </c>
      <c r="S174" s="1" t="s">
        <v>2620</v>
      </c>
      <c r="T174" s="1">
        <v>-1</v>
      </c>
      <c r="U174" s="1" t="s">
        <v>2622</v>
      </c>
      <c r="V174" s="1" t="s">
        <v>2623</v>
      </c>
      <c r="W174" s="1" t="s">
        <v>2624</v>
      </c>
      <c r="X174" s="1" t="s">
        <v>2633</v>
      </c>
      <c r="Y174" s="1" t="s">
        <v>2623</v>
      </c>
      <c r="Z174" s="1" t="s">
        <v>2623</v>
      </c>
      <c r="AA174" s="1">
        <v>500</v>
      </c>
      <c r="AB174" s="1" t="s">
        <v>2626</v>
      </c>
      <c r="AC174" s="1" t="s">
        <v>2627</v>
      </c>
      <c r="AD174" s="1" t="str">
        <f>TEXT(Sales_data[[#This Row],[Order_Date]],"MMM")</f>
        <v>Jul</v>
      </c>
      <c r="AE174" s="1">
        <f t="shared" si="10"/>
        <v>2024</v>
      </c>
      <c r="AF174" s="1" t="str">
        <f>TEXT(Sales_data[[#This Row],[Order_Date]],"ddd")</f>
        <v>Mon</v>
      </c>
      <c r="AG174" s="1" t="str">
        <f t="shared" si="11"/>
        <v>On Time</v>
      </c>
      <c r="AH174" s="1" t="str">
        <f t="shared" si="12"/>
        <v>Fast</v>
      </c>
      <c r="AI174" s="1" t="str">
        <f t="shared" si="13"/>
        <v>Low</v>
      </c>
      <c r="AJ174" s="6" t="str">
        <f t="shared" si="14"/>
        <v>Weekday</v>
      </c>
    </row>
    <row r="175" spans="1:36" x14ac:dyDescent="0.45">
      <c r="A175" s="5" t="s">
        <v>580</v>
      </c>
      <c r="B175" s="2">
        <v>45625</v>
      </c>
      <c r="C175" s="2">
        <v>45625</v>
      </c>
      <c r="D175" s="2">
        <v>45628</v>
      </c>
      <c r="E175" s="1" t="s">
        <v>2593</v>
      </c>
      <c r="F175" s="1" t="s">
        <v>53</v>
      </c>
      <c r="G175" s="1" t="s">
        <v>54</v>
      </c>
      <c r="H175" s="1" t="s">
        <v>27</v>
      </c>
      <c r="I175" s="1" t="s">
        <v>55</v>
      </c>
      <c r="J175" s="1">
        <v>2</v>
      </c>
      <c r="K175" s="1">
        <v>2000</v>
      </c>
      <c r="L175" s="1">
        <v>4000</v>
      </c>
      <c r="M175" s="1" t="s">
        <v>2619</v>
      </c>
      <c r="N175" s="1" t="s">
        <v>57</v>
      </c>
      <c r="O175" s="1" t="s">
        <v>79</v>
      </c>
      <c r="P175" s="1" t="s">
        <v>32</v>
      </c>
      <c r="Q175" s="1" t="s">
        <v>33</v>
      </c>
      <c r="R175" s="1" t="s">
        <v>2620</v>
      </c>
      <c r="S175" s="1" t="s">
        <v>2620</v>
      </c>
      <c r="T175" s="1">
        <v>3</v>
      </c>
      <c r="U175" s="1" t="s">
        <v>2622</v>
      </c>
      <c r="V175" s="1" t="s">
        <v>2623</v>
      </c>
      <c r="W175" s="1" t="s">
        <v>2624</v>
      </c>
      <c r="X175" s="1" t="s">
        <v>2625</v>
      </c>
      <c r="Y175" s="1" t="s">
        <v>2623</v>
      </c>
      <c r="Z175" s="1" t="s">
        <v>2623</v>
      </c>
      <c r="AA175" s="1">
        <v>4000</v>
      </c>
      <c r="AB175" s="1" t="s">
        <v>2626</v>
      </c>
      <c r="AC175" s="1" t="s">
        <v>2627</v>
      </c>
      <c r="AD175" s="1" t="str">
        <f>TEXT(Sales_data[[#This Row],[Order_Date]],"MMM")</f>
        <v>Nov</v>
      </c>
      <c r="AE175" s="1">
        <f t="shared" si="10"/>
        <v>2024</v>
      </c>
      <c r="AF175" s="1" t="str">
        <f>TEXT(Sales_data[[#This Row],[Order_Date]],"ddd")</f>
        <v>Fri</v>
      </c>
      <c r="AG175" s="1" t="str">
        <f t="shared" si="11"/>
        <v>On Time</v>
      </c>
      <c r="AH175" s="1" t="str">
        <f t="shared" si="12"/>
        <v>Medium</v>
      </c>
      <c r="AI175" s="1" t="str">
        <f t="shared" si="13"/>
        <v>Medium</v>
      </c>
      <c r="AJ175" s="6" t="str">
        <f t="shared" si="14"/>
        <v>Weekday</v>
      </c>
    </row>
    <row r="176" spans="1:36" x14ac:dyDescent="0.45">
      <c r="A176" s="5" t="s">
        <v>581</v>
      </c>
      <c r="B176" s="2">
        <v>45316</v>
      </c>
      <c r="C176" s="2">
        <v>45318</v>
      </c>
      <c r="D176" s="2">
        <v>45319</v>
      </c>
      <c r="E176" s="1" t="s">
        <v>2585</v>
      </c>
      <c r="F176" s="1" t="s">
        <v>147</v>
      </c>
      <c r="G176" s="1" t="s">
        <v>147</v>
      </c>
      <c r="H176" s="1" t="s">
        <v>128</v>
      </c>
      <c r="I176" s="1" t="s">
        <v>169</v>
      </c>
      <c r="J176" s="1">
        <v>0</v>
      </c>
      <c r="K176" s="1">
        <v>1000</v>
      </c>
      <c r="L176" s="1">
        <v>0</v>
      </c>
      <c r="M176" s="1" t="s">
        <v>63</v>
      </c>
      <c r="N176" s="1" t="s">
        <v>93</v>
      </c>
      <c r="O176" s="1" t="s">
        <v>44</v>
      </c>
      <c r="P176" s="1" t="s">
        <v>58</v>
      </c>
      <c r="Q176" s="1" t="s">
        <v>33</v>
      </c>
      <c r="R176" s="1" t="s">
        <v>46</v>
      </c>
      <c r="S176" s="1" t="s">
        <v>47</v>
      </c>
      <c r="T176" s="1">
        <v>1</v>
      </c>
      <c r="U176" s="1" t="s">
        <v>2622</v>
      </c>
      <c r="V176" s="1" t="s">
        <v>2630</v>
      </c>
      <c r="W176" s="1" t="s">
        <v>2624</v>
      </c>
      <c r="X176" s="1" t="s">
        <v>2625</v>
      </c>
      <c r="Y176" s="1" t="s">
        <v>2623</v>
      </c>
      <c r="Z176" s="1" t="s">
        <v>2623</v>
      </c>
      <c r="AA176" s="1">
        <v>0</v>
      </c>
      <c r="AB176" s="1" t="s">
        <v>2626</v>
      </c>
      <c r="AC176" s="1" t="s">
        <v>47</v>
      </c>
      <c r="AD176" s="1" t="str">
        <f>TEXT(Sales_data[[#This Row],[Order_Date]],"MMM")</f>
        <v>Jan</v>
      </c>
      <c r="AE176" s="1">
        <f t="shared" si="10"/>
        <v>2024</v>
      </c>
      <c r="AF176" s="1" t="str">
        <f>TEXT(Sales_data[[#This Row],[Order_Date]],"ddd")</f>
        <v>Thu</v>
      </c>
      <c r="AG176" s="1" t="str">
        <f t="shared" si="11"/>
        <v>On Time</v>
      </c>
      <c r="AH176" s="1" t="str">
        <f t="shared" si="12"/>
        <v>Fast</v>
      </c>
      <c r="AI176" s="1" t="str">
        <f t="shared" si="13"/>
        <v>Low</v>
      </c>
      <c r="AJ176" s="6" t="str">
        <f t="shared" si="14"/>
        <v>Weekday</v>
      </c>
    </row>
    <row r="177" spans="1:36" x14ac:dyDescent="0.45">
      <c r="A177" s="5" t="s">
        <v>584</v>
      </c>
      <c r="B177" s="2">
        <v>45433</v>
      </c>
      <c r="C177" s="2">
        <v>45434</v>
      </c>
      <c r="D177" s="2">
        <v>45434</v>
      </c>
      <c r="E177" s="1" t="s">
        <v>2559</v>
      </c>
      <c r="F177" s="1" t="s">
        <v>2608</v>
      </c>
      <c r="G177" s="1" t="s">
        <v>41</v>
      </c>
      <c r="H177" s="1" t="s">
        <v>71</v>
      </c>
      <c r="I177" s="1" t="s">
        <v>72</v>
      </c>
      <c r="J177" s="1">
        <v>3</v>
      </c>
      <c r="K177" s="1">
        <v>1000</v>
      </c>
      <c r="L177" s="1">
        <v>3000</v>
      </c>
      <c r="M177" s="1" t="s">
        <v>29</v>
      </c>
      <c r="N177" s="1" t="s">
        <v>57</v>
      </c>
      <c r="O177" s="1" t="s">
        <v>44</v>
      </c>
      <c r="P177" s="1" t="s">
        <v>32</v>
      </c>
      <c r="Q177" s="1" t="s">
        <v>45</v>
      </c>
      <c r="R177" s="1" t="s">
        <v>2620</v>
      </c>
      <c r="S177" s="1" t="s">
        <v>2620</v>
      </c>
      <c r="T177" s="1">
        <v>0</v>
      </c>
      <c r="U177" s="1" t="s">
        <v>2622</v>
      </c>
      <c r="V177" s="1" t="s">
        <v>2623</v>
      </c>
      <c r="W177" s="1" t="s">
        <v>2624</v>
      </c>
      <c r="X177" s="1" t="s">
        <v>2625</v>
      </c>
      <c r="Y177" s="1" t="s">
        <v>2623</v>
      </c>
      <c r="Z177" s="1" t="s">
        <v>2623</v>
      </c>
      <c r="AA177" s="1">
        <v>3000</v>
      </c>
      <c r="AB177" s="1" t="s">
        <v>2626</v>
      </c>
      <c r="AC177" s="1" t="s">
        <v>2627</v>
      </c>
      <c r="AD177" s="1" t="str">
        <f>TEXT(Sales_data[[#This Row],[Order_Date]],"MMM")</f>
        <v>May</v>
      </c>
      <c r="AE177" s="1">
        <f t="shared" si="10"/>
        <v>2024</v>
      </c>
      <c r="AF177" s="1" t="str">
        <f>TEXT(Sales_data[[#This Row],[Order_Date]],"ddd")</f>
        <v>Tue</v>
      </c>
      <c r="AG177" s="1" t="str">
        <f t="shared" si="11"/>
        <v>On Time</v>
      </c>
      <c r="AH177" s="1" t="str">
        <f t="shared" si="12"/>
        <v>Fast</v>
      </c>
      <c r="AI177" s="1" t="str">
        <f t="shared" si="13"/>
        <v>Medium</v>
      </c>
      <c r="AJ177" s="6" t="str">
        <f t="shared" si="14"/>
        <v>Weekday</v>
      </c>
    </row>
    <row r="178" spans="1:36" x14ac:dyDescent="0.45">
      <c r="A178" s="5" t="s">
        <v>586</v>
      </c>
      <c r="B178" s="2">
        <v>45383</v>
      </c>
      <c r="C178" s="2">
        <v>45383</v>
      </c>
      <c r="D178" s="2">
        <v>45388</v>
      </c>
      <c r="E178" s="1" t="s">
        <v>2541</v>
      </c>
      <c r="F178" s="1" t="s">
        <v>2607</v>
      </c>
      <c r="G178" s="1" t="s">
        <v>41</v>
      </c>
      <c r="H178" s="1" t="s">
        <v>42</v>
      </c>
      <c r="I178" s="1" t="s">
        <v>122</v>
      </c>
      <c r="J178" s="1">
        <v>2</v>
      </c>
      <c r="K178" s="1">
        <v>100</v>
      </c>
      <c r="L178" s="1">
        <v>200</v>
      </c>
      <c r="M178" s="1" t="s">
        <v>29</v>
      </c>
      <c r="N178" s="1" t="s">
        <v>30</v>
      </c>
      <c r="O178" s="1" t="s">
        <v>44</v>
      </c>
      <c r="P178" s="1" t="s">
        <v>85</v>
      </c>
      <c r="Q178" s="1" t="s">
        <v>45</v>
      </c>
      <c r="R178" s="1" t="s">
        <v>34</v>
      </c>
      <c r="S178" s="1" t="s">
        <v>2620</v>
      </c>
      <c r="T178" s="1">
        <v>5</v>
      </c>
      <c r="U178" s="1" t="s">
        <v>2622</v>
      </c>
      <c r="V178" s="1" t="s">
        <v>2623</v>
      </c>
      <c r="W178" s="1" t="s">
        <v>2624</v>
      </c>
      <c r="X178" s="1" t="s">
        <v>2625</v>
      </c>
      <c r="Y178" s="1" t="s">
        <v>2623</v>
      </c>
      <c r="Z178" s="1" t="s">
        <v>2623</v>
      </c>
      <c r="AA178" s="1">
        <v>200</v>
      </c>
      <c r="AB178" s="1" t="s">
        <v>2626</v>
      </c>
      <c r="AC178" s="1" t="s">
        <v>2627</v>
      </c>
      <c r="AD178" s="1" t="str">
        <f>TEXT(Sales_data[[#This Row],[Order_Date]],"MMM")</f>
        <v>Apr</v>
      </c>
      <c r="AE178" s="1">
        <f t="shared" si="10"/>
        <v>2024</v>
      </c>
      <c r="AF178" s="1" t="str">
        <f>TEXT(Sales_data[[#This Row],[Order_Date]],"ddd")</f>
        <v>Mon</v>
      </c>
      <c r="AG178" s="1" t="str">
        <f t="shared" si="11"/>
        <v>On Time</v>
      </c>
      <c r="AH178" s="1" t="str">
        <f t="shared" si="12"/>
        <v>Medium</v>
      </c>
      <c r="AI178" s="1" t="str">
        <f t="shared" si="13"/>
        <v>Low</v>
      </c>
      <c r="AJ178" s="6" t="str">
        <f t="shared" si="14"/>
        <v>Weekday</v>
      </c>
    </row>
    <row r="179" spans="1:36" x14ac:dyDescent="0.45">
      <c r="A179" s="5" t="s">
        <v>587</v>
      </c>
      <c r="B179" s="2">
        <v>45518</v>
      </c>
      <c r="C179" s="2">
        <v>45520</v>
      </c>
      <c r="D179" s="2">
        <v>45519</v>
      </c>
      <c r="E179" s="1" t="s">
        <v>2558</v>
      </c>
      <c r="F179" s="1" t="s">
        <v>2608</v>
      </c>
      <c r="G179" s="1" t="s">
        <v>41</v>
      </c>
      <c r="H179" s="1" t="s">
        <v>42</v>
      </c>
      <c r="I179" s="1" t="s">
        <v>43</v>
      </c>
      <c r="J179" s="1">
        <v>1</v>
      </c>
      <c r="K179" s="1">
        <v>500</v>
      </c>
      <c r="L179" s="1">
        <v>500</v>
      </c>
      <c r="M179" s="1" t="s">
        <v>2619</v>
      </c>
      <c r="N179" s="1" t="s">
        <v>30</v>
      </c>
      <c r="O179" s="1" t="s">
        <v>79</v>
      </c>
      <c r="P179" s="1" t="s">
        <v>32</v>
      </c>
      <c r="Q179" s="1" t="s">
        <v>45</v>
      </c>
      <c r="R179" s="1" t="s">
        <v>2620</v>
      </c>
      <c r="S179" s="1" t="s">
        <v>2620</v>
      </c>
      <c r="T179" s="1">
        <v>-1</v>
      </c>
      <c r="U179" s="1" t="s">
        <v>2622</v>
      </c>
      <c r="V179" s="1" t="s">
        <v>2623</v>
      </c>
      <c r="W179" s="1" t="s">
        <v>2624</v>
      </c>
      <c r="X179" s="1" t="s">
        <v>2631</v>
      </c>
      <c r="Y179" s="1" t="s">
        <v>2623</v>
      </c>
      <c r="Z179" s="1" t="s">
        <v>2623</v>
      </c>
      <c r="AA179" s="1">
        <v>500</v>
      </c>
      <c r="AB179" s="1" t="s">
        <v>2626</v>
      </c>
      <c r="AC179" s="1" t="s">
        <v>2627</v>
      </c>
      <c r="AD179" s="1" t="str">
        <f>TEXT(Sales_data[[#This Row],[Order_Date]],"MMM")</f>
        <v>Aug</v>
      </c>
      <c r="AE179" s="1">
        <f t="shared" si="10"/>
        <v>2024</v>
      </c>
      <c r="AF179" s="1" t="str">
        <f>TEXT(Sales_data[[#This Row],[Order_Date]],"ddd")</f>
        <v>Wed</v>
      </c>
      <c r="AG179" s="1" t="str">
        <f t="shared" si="11"/>
        <v>On Time</v>
      </c>
      <c r="AH179" s="1" t="str">
        <f t="shared" si="12"/>
        <v>Fast</v>
      </c>
      <c r="AI179" s="1" t="str">
        <f t="shared" si="13"/>
        <v>Low</v>
      </c>
      <c r="AJ179" s="6" t="str">
        <f t="shared" si="14"/>
        <v>Weekday</v>
      </c>
    </row>
    <row r="180" spans="1:36" x14ac:dyDescent="0.45">
      <c r="A180" s="5" t="s">
        <v>590</v>
      </c>
      <c r="B180" s="2">
        <v>45392</v>
      </c>
      <c r="C180" s="2">
        <v>45393</v>
      </c>
      <c r="D180" s="2">
        <v>45399</v>
      </c>
      <c r="E180" s="1" t="s">
        <v>2597</v>
      </c>
      <c r="F180" s="1" t="s">
        <v>168</v>
      </c>
      <c r="G180" s="1" t="s">
        <v>41</v>
      </c>
      <c r="H180" s="1" t="s">
        <v>42</v>
      </c>
      <c r="I180" s="1" t="s">
        <v>43</v>
      </c>
      <c r="J180" s="1">
        <v>-1</v>
      </c>
      <c r="K180" s="1">
        <v>1000</v>
      </c>
      <c r="L180" s="1">
        <v>-1000</v>
      </c>
      <c r="M180" s="1" t="s">
        <v>29</v>
      </c>
      <c r="N180" s="1" t="s">
        <v>57</v>
      </c>
      <c r="O180" s="1" t="s">
        <v>79</v>
      </c>
      <c r="P180" s="1" t="s">
        <v>58</v>
      </c>
      <c r="Q180" s="1" t="s">
        <v>45</v>
      </c>
      <c r="R180" s="1" t="s">
        <v>34</v>
      </c>
      <c r="S180" s="1" t="s">
        <v>2620</v>
      </c>
      <c r="T180" s="1">
        <v>6</v>
      </c>
      <c r="U180" s="1" t="s">
        <v>2622</v>
      </c>
      <c r="V180" s="1" t="s">
        <v>2630</v>
      </c>
      <c r="W180" s="1" t="s">
        <v>2624</v>
      </c>
      <c r="X180" s="1" t="s">
        <v>2625</v>
      </c>
      <c r="Y180" s="1" t="s">
        <v>2623</v>
      </c>
      <c r="Z180" s="1" t="s">
        <v>2623</v>
      </c>
      <c r="AA180" s="1">
        <v>-1000</v>
      </c>
      <c r="AB180" s="1" t="s">
        <v>2626</v>
      </c>
      <c r="AC180" s="1" t="s">
        <v>2627</v>
      </c>
      <c r="AD180" s="1" t="str">
        <f>TEXT(Sales_data[[#This Row],[Order_Date]],"MMM")</f>
        <v>Apr</v>
      </c>
      <c r="AE180" s="1">
        <f t="shared" si="10"/>
        <v>2024</v>
      </c>
      <c r="AF180" s="1" t="str">
        <f>TEXT(Sales_data[[#This Row],[Order_Date]],"ddd")</f>
        <v>Wed</v>
      </c>
      <c r="AG180" s="1" t="str">
        <f t="shared" si="11"/>
        <v>Late</v>
      </c>
      <c r="AH180" s="1" t="str">
        <f t="shared" si="12"/>
        <v>Slow</v>
      </c>
      <c r="AI180" s="1" t="str">
        <f t="shared" si="13"/>
        <v>Low</v>
      </c>
      <c r="AJ180" s="6" t="str">
        <f t="shared" si="14"/>
        <v>Weekday</v>
      </c>
    </row>
    <row r="181" spans="1:36" x14ac:dyDescent="0.45">
      <c r="A181" s="5" t="s">
        <v>592</v>
      </c>
      <c r="B181" s="2">
        <v>45335</v>
      </c>
      <c r="C181" s="2">
        <v>45338</v>
      </c>
      <c r="D181" s="2">
        <v>45337</v>
      </c>
      <c r="E181" s="1" t="s">
        <v>2598</v>
      </c>
      <c r="F181" s="1" t="s">
        <v>69</v>
      </c>
      <c r="G181" s="1" t="s">
        <v>70</v>
      </c>
      <c r="H181" s="1" t="s">
        <v>71</v>
      </c>
      <c r="I181" s="1" t="s">
        <v>117</v>
      </c>
      <c r="J181" s="1">
        <v>3</v>
      </c>
      <c r="K181" s="1">
        <v>500</v>
      </c>
      <c r="L181" s="1">
        <v>1500</v>
      </c>
      <c r="M181" s="1" t="s">
        <v>29</v>
      </c>
      <c r="N181" s="1" t="s">
        <v>57</v>
      </c>
      <c r="O181" s="1" t="s">
        <v>64</v>
      </c>
      <c r="P181" s="1" t="s">
        <v>32</v>
      </c>
      <c r="Q181" s="1" t="s">
        <v>33</v>
      </c>
      <c r="R181" s="1" t="s">
        <v>46</v>
      </c>
      <c r="S181" s="1" t="s">
        <v>2621</v>
      </c>
      <c r="T181" s="1">
        <v>-1</v>
      </c>
      <c r="U181" s="1" t="s">
        <v>2622</v>
      </c>
      <c r="V181" s="1" t="s">
        <v>2623</v>
      </c>
      <c r="W181" s="1" t="s">
        <v>2624</v>
      </c>
      <c r="X181" s="1" t="s">
        <v>2631</v>
      </c>
      <c r="Y181" s="1" t="s">
        <v>2623</v>
      </c>
      <c r="Z181" s="1" t="s">
        <v>2623</v>
      </c>
      <c r="AA181" s="1">
        <v>1500</v>
      </c>
      <c r="AB181" s="1" t="s">
        <v>2626</v>
      </c>
      <c r="AC181" s="1" t="s">
        <v>2621</v>
      </c>
      <c r="AD181" s="1" t="str">
        <f>TEXT(Sales_data[[#This Row],[Order_Date]],"MMM")</f>
        <v>Feb</v>
      </c>
      <c r="AE181" s="1">
        <f t="shared" si="10"/>
        <v>2024</v>
      </c>
      <c r="AF181" s="1" t="str">
        <f>TEXT(Sales_data[[#This Row],[Order_Date]],"ddd")</f>
        <v>Tue</v>
      </c>
      <c r="AG181" s="1" t="str">
        <f t="shared" si="11"/>
        <v>On Time</v>
      </c>
      <c r="AH181" s="1" t="str">
        <f t="shared" si="12"/>
        <v>Fast</v>
      </c>
      <c r="AI181" s="1" t="str">
        <f t="shared" si="13"/>
        <v>Low</v>
      </c>
      <c r="AJ181" s="6" t="str">
        <f t="shared" si="14"/>
        <v>Weekday</v>
      </c>
    </row>
    <row r="182" spans="1:36" x14ac:dyDescent="0.45">
      <c r="A182" s="5" t="s">
        <v>597</v>
      </c>
      <c r="B182" s="2">
        <v>45637</v>
      </c>
      <c r="C182" s="2">
        <v>45638</v>
      </c>
      <c r="D182" s="2">
        <v>45645</v>
      </c>
      <c r="E182" s="1" t="s">
        <v>2599</v>
      </c>
      <c r="F182" s="1" t="s">
        <v>2609</v>
      </c>
      <c r="G182" s="1" t="s">
        <v>116</v>
      </c>
      <c r="H182" s="1" t="s">
        <v>27</v>
      </c>
      <c r="I182" s="1" t="s">
        <v>84</v>
      </c>
      <c r="J182" s="1">
        <v>3</v>
      </c>
      <c r="K182" s="1">
        <v>100</v>
      </c>
      <c r="L182" s="1">
        <v>300</v>
      </c>
      <c r="M182" s="1" t="s">
        <v>29</v>
      </c>
      <c r="N182" s="1" t="s">
        <v>30</v>
      </c>
      <c r="O182" s="1" t="s">
        <v>31</v>
      </c>
      <c r="P182" s="1" t="s">
        <v>32</v>
      </c>
      <c r="Q182" s="1" t="s">
        <v>33</v>
      </c>
      <c r="R182" s="1" t="s">
        <v>2620</v>
      </c>
      <c r="S182" s="1" t="s">
        <v>2620</v>
      </c>
      <c r="T182" s="1">
        <v>7</v>
      </c>
      <c r="U182" s="1" t="s">
        <v>2622</v>
      </c>
      <c r="V182" s="1" t="s">
        <v>2623</v>
      </c>
      <c r="W182" s="1" t="s">
        <v>2624</v>
      </c>
      <c r="X182" s="1" t="s">
        <v>2625</v>
      </c>
      <c r="Y182" s="1" t="s">
        <v>2623</v>
      </c>
      <c r="Z182" s="1" t="s">
        <v>2623</v>
      </c>
      <c r="AA182" s="1">
        <v>300</v>
      </c>
      <c r="AB182" s="1" t="s">
        <v>2626</v>
      </c>
      <c r="AC182" s="1" t="s">
        <v>2627</v>
      </c>
      <c r="AD182" s="1" t="str">
        <f>TEXT(Sales_data[[#This Row],[Order_Date]],"MMM")</f>
        <v>Dec</v>
      </c>
      <c r="AE182" s="1">
        <f t="shared" si="10"/>
        <v>2024</v>
      </c>
      <c r="AF182" s="1" t="str">
        <f>TEXT(Sales_data[[#This Row],[Order_Date]],"ddd")</f>
        <v>Wed</v>
      </c>
      <c r="AG182" s="1" t="str">
        <f t="shared" si="11"/>
        <v>Late</v>
      </c>
      <c r="AH182" s="1" t="str">
        <f t="shared" si="12"/>
        <v>Slow</v>
      </c>
      <c r="AI182" s="1" t="str">
        <f t="shared" si="13"/>
        <v>Low</v>
      </c>
      <c r="AJ182" s="6" t="str">
        <f t="shared" si="14"/>
        <v>Weekday</v>
      </c>
    </row>
    <row r="183" spans="1:36" x14ac:dyDescent="0.45">
      <c r="A183" s="5" t="s">
        <v>599</v>
      </c>
      <c r="B183" s="2">
        <v>45335</v>
      </c>
      <c r="C183" s="2">
        <v>45334</v>
      </c>
      <c r="D183" s="2">
        <v>45335</v>
      </c>
      <c r="E183" s="1" t="s">
        <v>2600</v>
      </c>
      <c r="F183" s="1" t="s">
        <v>2606</v>
      </c>
      <c r="G183" s="1" t="s">
        <v>26</v>
      </c>
      <c r="H183" s="1" t="s">
        <v>71</v>
      </c>
      <c r="I183" s="1" t="s">
        <v>92</v>
      </c>
      <c r="J183" s="1">
        <v>0</v>
      </c>
      <c r="K183" s="1">
        <v>2000</v>
      </c>
      <c r="L183" s="1">
        <v>0</v>
      </c>
      <c r="M183" s="1" t="s">
        <v>56</v>
      </c>
      <c r="N183" s="1" t="s">
        <v>93</v>
      </c>
      <c r="O183" s="1" t="s">
        <v>79</v>
      </c>
      <c r="P183" s="1" t="s">
        <v>32</v>
      </c>
      <c r="Q183" s="1" t="s">
        <v>33</v>
      </c>
      <c r="R183" s="1" t="s">
        <v>46</v>
      </c>
      <c r="S183" s="1" t="s">
        <v>254</v>
      </c>
      <c r="T183" s="1">
        <v>1</v>
      </c>
      <c r="U183" s="1" t="s">
        <v>2622</v>
      </c>
      <c r="V183" s="1" t="s">
        <v>2630</v>
      </c>
      <c r="W183" s="1" t="s">
        <v>2624</v>
      </c>
      <c r="X183" s="1" t="s">
        <v>2628</v>
      </c>
      <c r="Y183" s="1" t="s">
        <v>2623</v>
      </c>
      <c r="Z183" s="1" t="s">
        <v>2623</v>
      </c>
      <c r="AA183" s="1">
        <v>0</v>
      </c>
      <c r="AB183" s="1" t="s">
        <v>2626</v>
      </c>
      <c r="AC183" s="1" t="s">
        <v>254</v>
      </c>
      <c r="AD183" s="1" t="str">
        <f>TEXT(Sales_data[[#This Row],[Order_Date]],"MMM")</f>
        <v>Feb</v>
      </c>
      <c r="AE183" s="1">
        <f t="shared" si="10"/>
        <v>2024</v>
      </c>
      <c r="AF183" s="1" t="str">
        <f>TEXT(Sales_data[[#This Row],[Order_Date]],"ddd")</f>
        <v>Tue</v>
      </c>
      <c r="AG183" s="1" t="str">
        <f t="shared" si="11"/>
        <v>On Time</v>
      </c>
      <c r="AH183" s="1" t="str">
        <f t="shared" si="12"/>
        <v>Fast</v>
      </c>
      <c r="AI183" s="1" t="str">
        <f t="shared" si="13"/>
        <v>Low</v>
      </c>
      <c r="AJ183" s="6" t="str">
        <f t="shared" si="14"/>
        <v>Weekday</v>
      </c>
    </row>
    <row r="184" spans="1:36" x14ac:dyDescent="0.45">
      <c r="A184" s="5" t="s">
        <v>602</v>
      </c>
      <c r="B184" s="2">
        <v>45655</v>
      </c>
      <c r="C184" s="2">
        <v>45654</v>
      </c>
      <c r="D184" s="2">
        <v>45654</v>
      </c>
      <c r="E184" s="1" t="s">
        <v>2599</v>
      </c>
      <c r="F184" s="1" t="s">
        <v>2608</v>
      </c>
      <c r="G184" s="1" t="s">
        <v>41</v>
      </c>
      <c r="H184" s="1" t="s">
        <v>71</v>
      </c>
      <c r="I184" s="1" t="s">
        <v>92</v>
      </c>
      <c r="J184" s="1">
        <v>1</v>
      </c>
      <c r="K184" s="1">
        <v>0</v>
      </c>
      <c r="L184" s="1">
        <v>0</v>
      </c>
      <c r="M184" s="1" t="s">
        <v>29</v>
      </c>
      <c r="N184" s="1" t="s">
        <v>30</v>
      </c>
      <c r="O184" s="1" t="s">
        <v>44</v>
      </c>
      <c r="P184" s="1" t="s">
        <v>58</v>
      </c>
      <c r="Q184" s="1" t="s">
        <v>33</v>
      </c>
      <c r="R184" s="1" t="s">
        <v>46</v>
      </c>
      <c r="S184" s="1" t="s">
        <v>245</v>
      </c>
      <c r="T184" s="1">
        <v>0</v>
      </c>
      <c r="U184" s="1" t="s">
        <v>2622</v>
      </c>
      <c r="V184" s="1" t="s">
        <v>2623</v>
      </c>
      <c r="W184" s="1" t="s">
        <v>2629</v>
      </c>
      <c r="X184" s="1" t="s">
        <v>2628</v>
      </c>
      <c r="Y184" s="1" t="s">
        <v>2630</v>
      </c>
      <c r="Z184" s="1" t="s">
        <v>2623</v>
      </c>
      <c r="AA184" s="1">
        <v>0</v>
      </c>
      <c r="AB184" s="1" t="s">
        <v>2626</v>
      </c>
      <c r="AC184" s="1" t="s">
        <v>245</v>
      </c>
      <c r="AD184" s="1" t="str">
        <f>TEXT(Sales_data[[#This Row],[Order_Date]],"MMM")</f>
        <v>Dec</v>
      </c>
      <c r="AE184" s="1">
        <f t="shared" si="10"/>
        <v>2024</v>
      </c>
      <c r="AF184" s="1" t="str">
        <f>TEXT(Sales_data[[#This Row],[Order_Date]],"ddd")</f>
        <v>Sun</v>
      </c>
      <c r="AG184" s="1" t="str">
        <f t="shared" si="11"/>
        <v>On Time</v>
      </c>
      <c r="AH184" s="1" t="str">
        <f t="shared" si="12"/>
        <v>Fast</v>
      </c>
      <c r="AI184" s="1" t="str">
        <f t="shared" si="13"/>
        <v>Low</v>
      </c>
      <c r="AJ184" s="6" t="str">
        <f t="shared" si="14"/>
        <v>Weekend</v>
      </c>
    </row>
    <row r="185" spans="1:36" x14ac:dyDescent="0.45">
      <c r="A185" s="5" t="s">
        <v>604</v>
      </c>
      <c r="B185" s="2">
        <v>45387</v>
      </c>
      <c r="C185" s="2">
        <v>45388</v>
      </c>
      <c r="D185" s="2">
        <v>45392</v>
      </c>
      <c r="E185" s="1" t="s">
        <v>2533</v>
      </c>
      <c r="F185" s="1" t="s">
        <v>168</v>
      </c>
      <c r="G185" s="1" t="s">
        <v>41</v>
      </c>
      <c r="H185" s="1" t="s">
        <v>71</v>
      </c>
      <c r="I185" s="1" t="s">
        <v>72</v>
      </c>
      <c r="J185" s="1">
        <v>3</v>
      </c>
      <c r="K185" s="1">
        <v>1000</v>
      </c>
      <c r="L185" s="1">
        <v>3000</v>
      </c>
      <c r="M185" s="1" t="s">
        <v>2619</v>
      </c>
      <c r="N185" s="1" t="s">
        <v>57</v>
      </c>
      <c r="O185" s="1" t="s">
        <v>79</v>
      </c>
      <c r="P185" s="1" t="s">
        <v>58</v>
      </c>
      <c r="Q185" s="1" t="s">
        <v>45</v>
      </c>
      <c r="R185" s="1" t="s">
        <v>34</v>
      </c>
      <c r="S185" s="1" t="s">
        <v>2620</v>
      </c>
      <c r="T185" s="1">
        <v>4</v>
      </c>
      <c r="U185" s="1" t="s">
        <v>2622</v>
      </c>
      <c r="V185" s="1" t="s">
        <v>2623</v>
      </c>
      <c r="W185" s="1" t="s">
        <v>2624</v>
      </c>
      <c r="X185" s="1" t="s">
        <v>2625</v>
      </c>
      <c r="Y185" s="1" t="s">
        <v>2623</v>
      </c>
      <c r="Z185" s="1" t="s">
        <v>2623</v>
      </c>
      <c r="AA185" s="1">
        <v>3000</v>
      </c>
      <c r="AB185" s="1" t="s">
        <v>2626</v>
      </c>
      <c r="AC185" s="1" t="s">
        <v>2627</v>
      </c>
      <c r="AD185" s="1" t="str">
        <f>TEXT(Sales_data[[#This Row],[Order_Date]],"MMM")</f>
        <v>Apr</v>
      </c>
      <c r="AE185" s="1">
        <f t="shared" si="10"/>
        <v>2024</v>
      </c>
      <c r="AF185" s="1" t="str">
        <f>TEXT(Sales_data[[#This Row],[Order_Date]],"ddd")</f>
        <v>Fri</v>
      </c>
      <c r="AG185" s="1" t="str">
        <f t="shared" si="11"/>
        <v>On Time</v>
      </c>
      <c r="AH185" s="1" t="str">
        <f t="shared" si="12"/>
        <v>Medium</v>
      </c>
      <c r="AI185" s="1" t="str">
        <f t="shared" si="13"/>
        <v>Medium</v>
      </c>
      <c r="AJ185" s="6" t="str">
        <f t="shared" si="14"/>
        <v>Weekday</v>
      </c>
    </row>
    <row r="186" spans="1:36" x14ac:dyDescent="0.45">
      <c r="A186" s="5" t="s">
        <v>605</v>
      </c>
      <c r="B186" s="2">
        <v>45352</v>
      </c>
      <c r="C186" s="2">
        <v>45351</v>
      </c>
      <c r="D186" s="2">
        <v>45357</v>
      </c>
      <c r="E186" s="1" t="s">
        <v>2601</v>
      </c>
      <c r="F186" s="1" t="s">
        <v>2608</v>
      </c>
      <c r="G186" s="1" t="s">
        <v>41</v>
      </c>
      <c r="H186" s="1" t="s">
        <v>27</v>
      </c>
      <c r="I186" s="1" t="s">
        <v>55</v>
      </c>
      <c r="J186" s="1">
        <v>0</v>
      </c>
      <c r="K186" s="1">
        <v>500</v>
      </c>
      <c r="L186" s="1">
        <v>0</v>
      </c>
      <c r="M186" s="1" t="s">
        <v>63</v>
      </c>
      <c r="N186" s="1" t="s">
        <v>93</v>
      </c>
      <c r="O186" s="1" t="s">
        <v>31</v>
      </c>
      <c r="P186" s="1" t="s">
        <v>58</v>
      </c>
      <c r="Q186" s="1" t="s">
        <v>45</v>
      </c>
      <c r="R186" s="1" t="s">
        <v>2620</v>
      </c>
      <c r="S186" s="1" t="s">
        <v>2620</v>
      </c>
      <c r="T186" s="1">
        <v>6</v>
      </c>
      <c r="U186" s="1" t="s">
        <v>2622</v>
      </c>
      <c r="V186" s="1" t="s">
        <v>2630</v>
      </c>
      <c r="W186" s="1" t="s">
        <v>2624</v>
      </c>
      <c r="X186" s="1" t="s">
        <v>2628</v>
      </c>
      <c r="Y186" s="1" t="s">
        <v>2623</v>
      </c>
      <c r="Z186" s="1" t="s">
        <v>2623</v>
      </c>
      <c r="AA186" s="1">
        <v>0</v>
      </c>
      <c r="AB186" s="1" t="s">
        <v>2626</v>
      </c>
      <c r="AC186" s="1" t="s">
        <v>2627</v>
      </c>
      <c r="AD186" s="1" t="str">
        <f>TEXT(Sales_data[[#This Row],[Order_Date]],"MMM")</f>
        <v>Mar</v>
      </c>
      <c r="AE186" s="1">
        <f t="shared" si="10"/>
        <v>2024</v>
      </c>
      <c r="AF186" s="1" t="str">
        <f>TEXT(Sales_data[[#This Row],[Order_Date]],"ddd")</f>
        <v>Fri</v>
      </c>
      <c r="AG186" s="1" t="str">
        <f t="shared" si="11"/>
        <v>Late</v>
      </c>
      <c r="AH186" s="1" t="str">
        <f t="shared" si="12"/>
        <v>Slow</v>
      </c>
      <c r="AI186" s="1" t="str">
        <f t="shared" si="13"/>
        <v>Low</v>
      </c>
      <c r="AJ186" s="6" t="str">
        <f t="shared" si="14"/>
        <v>Weekday</v>
      </c>
    </row>
    <row r="187" spans="1:36" x14ac:dyDescent="0.45">
      <c r="A187" s="5" t="s">
        <v>608</v>
      </c>
      <c r="B187" s="2">
        <v>45560</v>
      </c>
      <c r="C187" s="2">
        <v>45559</v>
      </c>
      <c r="D187" s="2">
        <v>45558</v>
      </c>
      <c r="E187" s="1" t="s">
        <v>2602</v>
      </c>
      <c r="F187" s="1" t="s">
        <v>168</v>
      </c>
      <c r="G187" s="1" t="s">
        <v>41</v>
      </c>
      <c r="H187" s="1" t="s">
        <v>27</v>
      </c>
      <c r="I187" s="1" t="s">
        <v>55</v>
      </c>
      <c r="J187" s="1">
        <v>0</v>
      </c>
      <c r="K187" s="1">
        <v>100</v>
      </c>
      <c r="L187" s="1">
        <v>0</v>
      </c>
      <c r="M187" s="1" t="s">
        <v>29</v>
      </c>
      <c r="N187" s="1" t="s">
        <v>30</v>
      </c>
      <c r="O187" s="1" t="s">
        <v>79</v>
      </c>
      <c r="P187" s="1" t="s">
        <v>58</v>
      </c>
      <c r="Q187" s="1" t="s">
        <v>45</v>
      </c>
      <c r="R187" s="1" t="s">
        <v>34</v>
      </c>
      <c r="S187" s="1" t="s">
        <v>2620</v>
      </c>
      <c r="T187" s="1">
        <v>-1</v>
      </c>
      <c r="U187" s="1" t="s">
        <v>2622</v>
      </c>
      <c r="V187" s="1" t="s">
        <v>2630</v>
      </c>
      <c r="W187" s="1" t="s">
        <v>2624</v>
      </c>
      <c r="X187" s="1" t="s">
        <v>2628</v>
      </c>
      <c r="Y187" s="1" t="s">
        <v>2623</v>
      </c>
      <c r="Z187" s="1" t="s">
        <v>2623</v>
      </c>
      <c r="AA187" s="1">
        <v>0</v>
      </c>
      <c r="AB187" s="1" t="s">
        <v>2626</v>
      </c>
      <c r="AC187" s="1" t="s">
        <v>2627</v>
      </c>
      <c r="AD187" s="1" t="str">
        <f>TEXT(Sales_data[[#This Row],[Order_Date]],"MMM")</f>
        <v>Sep</v>
      </c>
      <c r="AE187" s="1">
        <f t="shared" si="10"/>
        <v>2024</v>
      </c>
      <c r="AF187" s="1" t="str">
        <f>TEXT(Sales_data[[#This Row],[Order_Date]],"ddd")</f>
        <v>Wed</v>
      </c>
      <c r="AG187" s="1" t="str">
        <f t="shared" si="11"/>
        <v>On Time</v>
      </c>
      <c r="AH187" s="1" t="str">
        <f t="shared" si="12"/>
        <v>Fast</v>
      </c>
      <c r="AI187" s="1" t="str">
        <f t="shared" si="13"/>
        <v>Low</v>
      </c>
      <c r="AJ187" s="6" t="str">
        <f t="shared" si="14"/>
        <v>Weekday</v>
      </c>
    </row>
    <row r="188" spans="1:36" x14ac:dyDescent="0.45">
      <c r="A188" s="5" t="s">
        <v>610</v>
      </c>
      <c r="B188" s="2">
        <v>45349</v>
      </c>
      <c r="C188" s="2">
        <v>45348</v>
      </c>
      <c r="D188" s="2">
        <v>45348</v>
      </c>
      <c r="E188" s="1" t="s">
        <v>2603</v>
      </c>
      <c r="F188" s="1" t="s">
        <v>2609</v>
      </c>
      <c r="G188" s="1" t="s">
        <v>116</v>
      </c>
      <c r="H188" s="1" t="s">
        <v>71</v>
      </c>
      <c r="I188" s="1" t="s">
        <v>92</v>
      </c>
      <c r="J188" s="1">
        <v>2</v>
      </c>
      <c r="K188" s="1">
        <v>100</v>
      </c>
      <c r="L188" s="1">
        <v>200</v>
      </c>
      <c r="M188" s="1" t="s">
        <v>2619</v>
      </c>
      <c r="N188" s="1" t="s">
        <v>93</v>
      </c>
      <c r="O188" s="1" t="s">
        <v>31</v>
      </c>
      <c r="P188" s="1" t="s">
        <v>32</v>
      </c>
      <c r="Q188" s="1" t="s">
        <v>45</v>
      </c>
      <c r="R188" s="1" t="s">
        <v>34</v>
      </c>
      <c r="S188" s="1" t="s">
        <v>2620</v>
      </c>
      <c r="T188" s="1">
        <v>0</v>
      </c>
      <c r="U188" s="1" t="s">
        <v>2622</v>
      </c>
      <c r="V188" s="1" t="s">
        <v>2623</v>
      </c>
      <c r="W188" s="1" t="s">
        <v>2624</v>
      </c>
      <c r="X188" s="1" t="s">
        <v>2628</v>
      </c>
      <c r="Y188" s="1" t="s">
        <v>2623</v>
      </c>
      <c r="Z188" s="1" t="s">
        <v>2623</v>
      </c>
      <c r="AA188" s="1">
        <v>200</v>
      </c>
      <c r="AB188" s="1" t="s">
        <v>2626</v>
      </c>
      <c r="AC188" s="1" t="s">
        <v>2627</v>
      </c>
      <c r="AD188" s="1" t="str">
        <f>TEXT(Sales_data[[#This Row],[Order_Date]],"MMM")</f>
        <v>Feb</v>
      </c>
      <c r="AE188" s="1">
        <f t="shared" si="10"/>
        <v>2024</v>
      </c>
      <c r="AF188" s="1" t="str">
        <f>TEXT(Sales_data[[#This Row],[Order_Date]],"ddd")</f>
        <v>Tue</v>
      </c>
      <c r="AG188" s="1" t="str">
        <f t="shared" si="11"/>
        <v>On Time</v>
      </c>
      <c r="AH188" s="1" t="str">
        <f t="shared" si="12"/>
        <v>Fast</v>
      </c>
      <c r="AI188" s="1" t="str">
        <f t="shared" si="13"/>
        <v>Low</v>
      </c>
      <c r="AJ188" s="6" t="str">
        <f t="shared" si="14"/>
        <v>Weekday</v>
      </c>
    </row>
    <row r="189" spans="1:36" x14ac:dyDescent="0.45">
      <c r="A189" s="5" t="s">
        <v>612</v>
      </c>
      <c r="B189" s="2">
        <v>45434</v>
      </c>
      <c r="C189" s="2">
        <v>45432</v>
      </c>
      <c r="D189" s="2">
        <v>45439</v>
      </c>
      <c r="E189" s="1" t="s">
        <v>2558</v>
      </c>
      <c r="F189" s="1" t="s">
        <v>2609</v>
      </c>
      <c r="G189" s="1" t="s">
        <v>116</v>
      </c>
      <c r="H189" s="1" t="s">
        <v>42</v>
      </c>
      <c r="I189" s="1" t="s">
        <v>122</v>
      </c>
      <c r="J189" s="1">
        <v>2</v>
      </c>
      <c r="K189" s="1">
        <v>1000</v>
      </c>
      <c r="L189" s="1">
        <v>2000</v>
      </c>
      <c r="M189" s="1" t="s">
        <v>56</v>
      </c>
      <c r="N189" s="1" t="s">
        <v>30</v>
      </c>
      <c r="O189" s="1" t="s">
        <v>64</v>
      </c>
      <c r="P189" s="1" t="s">
        <v>32</v>
      </c>
      <c r="Q189" s="1" t="s">
        <v>33</v>
      </c>
      <c r="R189" s="1" t="s">
        <v>46</v>
      </c>
      <c r="S189" s="1" t="s">
        <v>245</v>
      </c>
      <c r="T189" s="1">
        <v>7</v>
      </c>
      <c r="U189" s="1" t="s">
        <v>2622</v>
      </c>
      <c r="V189" s="1" t="s">
        <v>2623</v>
      </c>
      <c r="W189" s="1" t="s">
        <v>2624</v>
      </c>
      <c r="X189" s="1" t="s">
        <v>2628</v>
      </c>
      <c r="Y189" s="1" t="s">
        <v>2623</v>
      </c>
      <c r="Z189" s="1" t="s">
        <v>2623</v>
      </c>
      <c r="AA189" s="1">
        <v>2000</v>
      </c>
      <c r="AB189" s="1" t="s">
        <v>2626</v>
      </c>
      <c r="AC189" s="1" t="s">
        <v>245</v>
      </c>
      <c r="AD189" s="1" t="str">
        <f>TEXT(Sales_data[[#This Row],[Order_Date]],"MMM")</f>
        <v>May</v>
      </c>
      <c r="AE189" s="1">
        <f t="shared" si="10"/>
        <v>2024</v>
      </c>
      <c r="AF189" s="1" t="str">
        <f>TEXT(Sales_data[[#This Row],[Order_Date]],"ddd")</f>
        <v>Wed</v>
      </c>
      <c r="AG189" s="1" t="str">
        <f t="shared" si="11"/>
        <v>Late</v>
      </c>
      <c r="AH189" s="1" t="str">
        <f t="shared" si="12"/>
        <v>Slow</v>
      </c>
      <c r="AI189" s="1" t="str">
        <f t="shared" si="13"/>
        <v>Medium</v>
      </c>
      <c r="AJ189" s="6" t="str">
        <f t="shared" si="14"/>
        <v>Weekday</v>
      </c>
    </row>
    <row r="190" spans="1:36" x14ac:dyDescent="0.45">
      <c r="A190" s="5" t="s">
        <v>613</v>
      </c>
      <c r="B190" s="2">
        <v>45598</v>
      </c>
      <c r="C190" s="2">
        <v>45599</v>
      </c>
      <c r="D190" s="2">
        <v>45600</v>
      </c>
      <c r="E190" s="1" t="s">
        <v>2571</v>
      </c>
      <c r="F190" s="1" t="s">
        <v>53</v>
      </c>
      <c r="G190" s="1" t="s">
        <v>54</v>
      </c>
      <c r="H190" s="1" t="s">
        <v>27</v>
      </c>
      <c r="I190" s="1" t="s">
        <v>55</v>
      </c>
      <c r="J190" s="1">
        <v>0</v>
      </c>
      <c r="K190" s="1">
        <v>0</v>
      </c>
      <c r="L190" s="1">
        <v>0</v>
      </c>
      <c r="M190" s="1" t="s">
        <v>56</v>
      </c>
      <c r="N190" s="1" t="s">
        <v>57</v>
      </c>
      <c r="O190" s="1" t="s">
        <v>44</v>
      </c>
      <c r="P190" s="1" t="s">
        <v>85</v>
      </c>
      <c r="Q190" s="1" t="s">
        <v>45</v>
      </c>
      <c r="R190" s="1" t="s">
        <v>34</v>
      </c>
      <c r="S190" s="1" t="s">
        <v>2620</v>
      </c>
      <c r="T190" s="1">
        <v>1</v>
      </c>
      <c r="U190" s="1" t="s">
        <v>2622</v>
      </c>
      <c r="V190" s="1" t="s">
        <v>2630</v>
      </c>
      <c r="W190" s="1" t="s">
        <v>2629</v>
      </c>
      <c r="X190" s="1" t="s">
        <v>2625</v>
      </c>
      <c r="Y190" s="1" t="s">
        <v>2630</v>
      </c>
      <c r="Z190" s="1" t="s">
        <v>2623</v>
      </c>
      <c r="AA190" s="1">
        <v>0</v>
      </c>
      <c r="AB190" s="1" t="s">
        <v>2626</v>
      </c>
      <c r="AC190" s="1" t="s">
        <v>2627</v>
      </c>
      <c r="AD190" s="1" t="str">
        <f>TEXT(Sales_data[[#This Row],[Order_Date]],"MMM")</f>
        <v>Nov</v>
      </c>
      <c r="AE190" s="1">
        <f t="shared" si="10"/>
        <v>2024</v>
      </c>
      <c r="AF190" s="1" t="str">
        <f>TEXT(Sales_data[[#This Row],[Order_Date]],"ddd")</f>
        <v>Sat</v>
      </c>
      <c r="AG190" s="1" t="str">
        <f t="shared" si="11"/>
        <v>On Time</v>
      </c>
      <c r="AH190" s="1" t="str">
        <f t="shared" si="12"/>
        <v>Fast</v>
      </c>
      <c r="AI190" s="1" t="str">
        <f t="shared" si="13"/>
        <v>Low</v>
      </c>
      <c r="AJ190" s="6" t="str">
        <f t="shared" si="14"/>
        <v>Weekend</v>
      </c>
    </row>
    <row r="191" spans="1:36" x14ac:dyDescent="0.45">
      <c r="A191" s="5" t="s">
        <v>615</v>
      </c>
      <c r="B191" s="2">
        <v>45604</v>
      </c>
      <c r="C191" s="2">
        <v>45607</v>
      </c>
      <c r="D191" s="2">
        <v>45613</v>
      </c>
      <c r="E191" s="1" t="s">
        <v>2526</v>
      </c>
      <c r="F191" s="1" t="s">
        <v>147</v>
      </c>
      <c r="G191" s="1" t="s">
        <v>147</v>
      </c>
      <c r="H191" s="1" t="s">
        <v>42</v>
      </c>
      <c r="I191" s="1" t="s">
        <v>78</v>
      </c>
      <c r="J191" s="1">
        <v>2</v>
      </c>
      <c r="K191" s="1">
        <v>1000</v>
      </c>
      <c r="L191" s="1">
        <v>2000</v>
      </c>
      <c r="M191" s="1" t="s">
        <v>29</v>
      </c>
      <c r="N191" s="1" t="s">
        <v>30</v>
      </c>
      <c r="O191" s="1" t="s">
        <v>31</v>
      </c>
      <c r="P191" s="1" t="s">
        <v>58</v>
      </c>
      <c r="Q191" s="1" t="s">
        <v>33</v>
      </c>
      <c r="R191" s="1" t="s">
        <v>46</v>
      </c>
      <c r="S191" s="1" t="s">
        <v>245</v>
      </c>
      <c r="T191" s="1">
        <v>6</v>
      </c>
      <c r="U191" s="1" t="s">
        <v>2622</v>
      </c>
      <c r="V191" s="1" t="s">
        <v>2623</v>
      </c>
      <c r="W191" s="1" t="s">
        <v>2624</v>
      </c>
      <c r="X191" s="1" t="s">
        <v>2625</v>
      </c>
      <c r="Y191" s="1" t="s">
        <v>2623</v>
      </c>
      <c r="Z191" s="1" t="s">
        <v>2623</v>
      </c>
      <c r="AA191" s="1">
        <v>2000</v>
      </c>
      <c r="AB191" s="1" t="s">
        <v>2626</v>
      </c>
      <c r="AC191" s="1" t="s">
        <v>245</v>
      </c>
      <c r="AD191" s="1" t="str">
        <f>TEXT(Sales_data[[#This Row],[Order_Date]],"MMM")</f>
        <v>Nov</v>
      </c>
      <c r="AE191" s="1">
        <f t="shared" si="10"/>
        <v>2024</v>
      </c>
      <c r="AF191" s="1" t="str">
        <f>TEXT(Sales_data[[#This Row],[Order_Date]],"ddd")</f>
        <v>Fri</v>
      </c>
      <c r="AG191" s="1" t="str">
        <f t="shared" si="11"/>
        <v>Late</v>
      </c>
      <c r="AH191" s="1" t="str">
        <f t="shared" si="12"/>
        <v>Slow</v>
      </c>
      <c r="AI191" s="1" t="str">
        <f t="shared" si="13"/>
        <v>Medium</v>
      </c>
      <c r="AJ191" s="6" t="str">
        <f t="shared" si="14"/>
        <v>Weekday</v>
      </c>
    </row>
    <row r="192" spans="1:36" x14ac:dyDescent="0.45">
      <c r="A192" s="5" t="s">
        <v>616</v>
      </c>
      <c r="B192" s="2">
        <v>45547</v>
      </c>
      <c r="C192" s="2">
        <v>45549</v>
      </c>
      <c r="D192" s="2">
        <v>45554</v>
      </c>
      <c r="E192" s="1" t="s">
        <v>2543</v>
      </c>
      <c r="F192" s="1" t="s">
        <v>53</v>
      </c>
      <c r="G192" s="1" t="s">
        <v>54</v>
      </c>
      <c r="H192" s="1" t="s">
        <v>27</v>
      </c>
      <c r="I192" s="1" t="s">
        <v>55</v>
      </c>
      <c r="J192" s="1">
        <v>1</v>
      </c>
      <c r="K192" s="1">
        <v>2000</v>
      </c>
      <c r="L192" s="1">
        <v>2000</v>
      </c>
      <c r="M192" s="1" t="s">
        <v>56</v>
      </c>
      <c r="N192" s="1" t="s">
        <v>30</v>
      </c>
      <c r="O192" s="1" t="s">
        <v>31</v>
      </c>
      <c r="P192" s="1" t="s">
        <v>85</v>
      </c>
      <c r="Q192" s="1" t="s">
        <v>45</v>
      </c>
      <c r="R192" s="1" t="s">
        <v>46</v>
      </c>
      <c r="S192" s="1" t="s">
        <v>2621</v>
      </c>
      <c r="T192" s="1">
        <v>5</v>
      </c>
      <c r="U192" s="1" t="s">
        <v>2622</v>
      </c>
      <c r="V192" s="1" t="s">
        <v>2623</v>
      </c>
      <c r="W192" s="1" t="s">
        <v>2624</v>
      </c>
      <c r="X192" s="1" t="s">
        <v>2625</v>
      </c>
      <c r="Y192" s="1" t="s">
        <v>2623</v>
      </c>
      <c r="Z192" s="1" t="s">
        <v>2623</v>
      </c>
      <c r="AA192" s="1">
        <v>2000</v>
      </c>
      <c r="AB192" s="1" t="s">
        <v>2626</v>
      </c>
      <c r="AC192" s="1" t="s">
        <v>2621</v>
      </c>
      <c r="AD192" s="1" t="str">
        <f>TEXT(Sales_data[[#This Row],[Order_Date]],"MMM")</f>
        <v>Sep</v>
      </c>
      <c r="AE192" s="1">
        <f t="shared" si="10"/>
        <v>2024</v>
      </c>
      <c r="AF192" s="1" t="str">
        <f>TEXT(Sales_data[[#This Row],[Order_Date]],"ddd")</f>
        <v>Thu</v>
      </c>
      <c r="AG192" s="1" t="str">
        <f t="shared" si="11"/>
        <v>On Time</v>
      </c>
      <c r="AH192" s="1" t="str">
        <f t="shared" si="12"/>
        <v>Medium</v>
      </c>
      <c r="AI192" s="1" t="str">
        <f t="shared" si="13"/>
        <v>Medium</v>
      </c>
      <c r="AJ192" s="6" t="str">
        <f t="shared" si="14"/>
        <v>Weekday</v>
      </c>
    </row>
    <row r="193" spans="1:36" x14ac:dyDescent="0.45">
      <c r="A193" s="5" t="s">
        <v>617</v>
      </c>
      <c r="B193" s="2">
        <v>45565</v>
      </c>
      <c r="C193" s="2">
        <v>45567</v>
      </c>
      <c r="D193" s="2">
        <v>45569</v>
      </c>
      <c r="E193" s="1" t="s">
        <v>2563</v>
      </c>
      <c r="F193" s="1" t="s">
        <v>2608</v>
      </c>
      <c r="G193" s="1" t="s">
        <v>41</v>
      </c>
      <c r="H193" s="1" t="s">
        <v>71</v>
      </c>
      <c r="I193" s="1" t="s">
        <v>117</v>
      </c>
      <c r="J193" s="1">
        <v>2</v>
      </c>
      <c r="K193" s="1">
        <v>500</v>
      </c>
      <c r="L193" s="1">
        <v>1000</v>
      </c>
      <c r="M193" s="1" t="s">
        <v>63</v>
      </c>
      <c r="N193" s="1" t="s">
        <v>93</v>
      </c>
      <c r="O193" s="1" t="s">
        <v>79</v>
      </c>
      <c r="P193" s="1" t="s">
        <v>58</v>
      </c>
      <c r="Q193" s="1" t="s">
        <v>45</v>
      </c>
      <c r="R193" s="1" t="s">
        <v>34</v>
      </c>
      <c r="S193" s="1" t="s">
        <v>2620</v>
      </c>
      <c r="T193" s="1">
        <v>2</v>
      </c>
      <c r="U193" s="1" t="s">
        <v>2622</v>
      </c>
      <c r="V193" s="1" t="s">
        <v>2623</v>
      </c>
      <c r="W193" s="1" t="s">
        <v>2624</v>
      </c>
      <c r="X193" s="1" t="s">
        <v>2625</v>
      </c>
      <c r="Y193" s="1" t="s">
        <v>2623</v>
      </c>
      <c r="Z193" s="1" t="s">
        <v>2623</v>
      </c>
      <c r="AA193" s="1">
        <v>1000</v>
      </c>
      <c r="AB193" s="1" t="s">
        <v>2626</v>
      </c>
      <c r="AC193" s="1" t="s">
        <v>2627</v>
      </c>
      <c r="AD193" s="1" t="str">
        <f>TEXT(Sales_data[[#This Row],[Order_Date]],"MMM")</f>
        <v>Sep</v>
      </c>
      <c r="AE193" s="1">
        <f t="shared" si="10"/>
        <v>2024</v>
      </c>
      <c r="AF193" s="1" t="str">
        <f>TEXT(Sales_data[[#This Row],[Order_Date]],"ddd")</f>
        <v>Mon</v>
      </c>
      <c r="AG193" s="1" t="str">
        <f t="shared" si="11"/>
        <v>On Time</v>
      </c>
      <c r="AH193" s="1" t="str">
        <f t="shared" si="12"/>
        <v>Fast</v>
      </c>
      <c r="AI193" s="1" t="str">
        <f t="shared" si="13"/>
        <v>Low</v>
      </c>
      <c r="AJ193" s="6" t="str">
        <f t="shared" si="14"/>
        <v>Weekday</v>
      </c>
    </row>
    <row r="194" spans="1:36" x14ac:dyDescent="0.45">
      <c r="A194" s="5" t="s">
        <v>618</v>
      </c>
      <c r="B194" s="2">
        <v>45570</v>
      </c>
      <c r="C194" s="2">
        <v>45570</v>
      </c>
      <c r="D194" s="2">
        <v>45577</v>
      </c>
      <c r="E194" s="1" t="s">
        <v>2530</v>
      </c>
      <c r="F194" s="1" t="s">
        <v>53</v>
      </c>
      <c r="G194" s="1" t="s">
        <v>54</v>
      </c>
      <c r="H194" s="1" t="s">
        <v>42</v>
      </c>
      <c r="I194" s="1" t="s">
        <v>78</v>
      </c>
      <c r="J194" s="1">
        <v>0</v>
      </c>
      <c r="K194" s="1">
        <v>100</v>
      </c>
      <c r="L194" s="1">
        <v>0</v>
      </c>
      <c r="M194" s="1" t="s">
        <v>29</v>
      </c>
      <c r="N194" s="1" t="s">
        <v>57</v>
      </c>
      <c r="O194" s="1" t="s">
        <v>31</v>
      </c>
      <c r="P194" s="1" t="s">
        <v>58</v>
      </c>
      <c r="Q194" s="1" t="s">
        <v>45</v>
      </c>
      <c r="R194" s="1" t="s">
        <v>2620</v>
      </c>
      <c r="S194" s="1" t="s">
        <v>2620</v>
      </c>
      <c r="T194" s="1">
        <v>7</v>
      </c>
      <c r="U194" s="1" t="s">
        <v>2622</v>
      </c>
      <c r="V194" s="1" t="s">
        <v>2630</v>
      </c>
      <c r="W194" s="1" t="s">
        <v>2624</v>
      </c>
      <c r="X194" s="1" t="s">
        <v>2625</v>
      </c>
      <c r="Y194" s="1" t="s">
        <v>2623</v>
      </c>
      <c r="Z194" s="1" t="s">
        <v>2623</v>
      </c>
      <c r="AA194" s="1">
        <v>0</v>
      </c>
      <c r="AB194" s="1" t="s">
        <v>2626</v>
      </c>
      <c r="AC194" s="1" t="s">
        <v>2627</v>
      </c>
      <c r="AD194" s="1" t="str">
        <f>TEXT(Sales_data[[#This Row],[Order_Date]],"MMM")</f>
        <v>Oct</v>
      </c>
      <c r="AE194" s="1">
        <f t="shared" si="10"/>
        <v>2024</v>
      </c>
      <c r="AF194" s="1" t="str">
        <f>TEXT(Sales_data[[#This Row],[Order_Date]],"ddd")</f>
        <v>Sat</v>
      </c>
      <c r="AG194" s="1" t="str">
        <f t="shared" si="11"/>
        <v>Late</v>
      </c>
      <c r="AH194" s="1" t="str">
        <f t="shared" si="12"/>
        <v>Slow</v>
      </c>
      <c r="AI194" s="1" t="str">
        <f t="shared" si="13"/>
        <v>Low</v>
      </c>
      <c r="AJ194" s="6" t="str">
        <f t="shared" si="14"/>
        <v>Weekend</v>
      </c>
    </row>
    <row r="195" spans="1:36" x14ac:dyDescent="0.45">
      <c r="A195" s="5" t="s">
        <v>619</v>
      </c>
      <c r="B195" s="2">
        <v>45408</v>
      </c>
      <c r="C195" s="2">
        <v>45408</v>
      </c>
      <c r="D195" s="2">
        <v>45410</v>
      </c>
      <c r="E195" s="1" t="s">
        <v>2590</v>
      </c>
      <c r="F195" s="1" t="s">
        <v>2608</v>
      </c>
      <c r="G195" s="1" t="s">
        <v>41</v>
      </c>
      <c r="H195" s="1" t="s">
        <v>42</v>
      </c>
      <c r="I195" s="1" t="s">
        <v>43</v>
      </c>
      <c r="J195" s="1">
        <v>2</v>
      </c>
      <c r="K195" s="1">
        <v>100</v>
      </c>
      <c r="L195" s="1">
        <v>200</v>
      </c>
      <c r="M195" s="1" t="s">
        <v>2619</v>
      </c>
      <c r="N195" s="1" t="s">
        <v>57</v>
      </c>
      <c r="O195" s="1" t="s">
        <v>31</v>
      </c>
      <c r="P195" s="1" t="s">
        <v>32</v>
      </c>
      <c r="Q195" s="1" t="s">
        <v>33</v>
      </c>
      <c r="R195" s="1" t="s">
        <v>46</v>
      </c>
      <c r="S195" s="1" t="s">
        <v>2621</v>
      </c>
      <c r="T195" s="1">
        <v>2</v>
      </c>
      <c r="U195" s="1" t="s">
        <v>2622</v>
      </c>
      <c r="V195" s="1" t="s">
        <v>2623</v>
      </c>
      <c r="W195" s="1" t="s">
        <v>2624</v>
      </c>
      <c r="X195" s="1" t="s">
        <v>2625</v>
      </c>
      <c r="Y195" s="1" t="s">
        <v>2623</v>
      </c>
      <c r="Z195" s="1" t="s">
        <v>2623</v>
      </c>
      <c r="AA195" s="1">
        <v>200</v>
      </c>
      <c r="AB195" s="1" t="s">
        <v>2626</v>
      </c>
      <c r="AC195" s="1" t="s">
        <v>2621</v>
      </c>
      <c r="AD195" s="1" t="str">
        <f>TEXT(Sales_data[[#This Row],[Order_Date]],"MMM")</f>
        <v>Apr</v>
      </c>
      <c r="AE195" s="1">
        <f t="shared" ref="AE195:AE258" si="15">YEAR(C195)</f>
        <v>2024</v>
      </c>
      <c r="AF195" s="1" t="str">
        <f>TEXT(Sales_data[[#This Row],[Order_Date]],"ddd")</f>
        <v>Fri</v>
      </c>
      <c r="AG195" s="1" t="str">
        <f t="shared" ref="AG195:AG258" si="16">IF(T195&lt;=5,"On Time","Late")</f>
        <v>On Time</v>
      </c>
      <c r="AH195" s="1" t="str">
        <f t="shared" ref="AH195:AH258" si="17">IF(T195&lt;=2,"Fast",IF(T195&lt;=5,"Medium","Slow"))</f>
        <v>Fast</v>
      </c>
      <c r="AI195" s="1" t="str">
        <f t="shared" ref="AI195:AI258" si="18">IF(AA195&gt;=5000,"High",IF(AA195&gt;=2000,"Medium","Low"))</f>
        <v>Low</v>
      </c>
      <c r="AJ195" s="6" t="str">
        <f t="shared" ref="AJ195:AJ258" si="19">IF(AF195="Sat","Weekend",IF(AF195="Sun","Weekend","Weekday"))</f>
        <v>Weekday</v>
      </c>
    </row>
    <row r="196" spans="1:36" x14ac:dyDescent="0.45">
      <c r="A196" s="5" t="s">
        <v>621</v>
      </c>
      <c r="B196" s="2">
        <v>45520</v>
      </c>
      <c r="C196" s="2">
        <v>45522</v>
      </c>
      <c r="D196" s="2">
        <v>45524</v>
      </c>
      <c r="E196" s="1" t="s">
        <v>2598</v>
      </c>
      <c r="F196" s="1" t="s">
        <v>2607</v>
      </c>
      <c r="G196" s="1" t="s">
        <v>41</v>
      </c>
      <c r="H196" s="1" t="s">
        <v>128</v>
      </c>
      <c r="I196" s="1" t="s">
        <v>231</v>
      </c>
      <c r="J196" s="1">
        <v>3</v>
      </c>
      <c r="K196" s="1">
        <v>1000</v>
      </c>
      <c r="L196" s="1">
        <v>3000</v>
      </c>
      <c r="M196" s="1" t="s">
        <v>29</v>
      </c>
      <c r="N196" s="1" t="s">
        <v>93</v>
      </c>
      <c r="O196" s="1" t="s">
        <v>79</v>
      </c>
      <c r="P196" s="1" t="s">
        <v>58</v>
      </c>
      <c r="Q196" s="1" t="s">
        <v>33</v>
      </c>
      <c r="R196" s="1" t="s">
        <v>2620</v>
      </c>
      <c r="S196" s="1" t="s">
        <v>2620</v>
      </c>
      <c r="T196" s="1">
        <v>2</v>
      </c>
      <c r="U196" s="1" t="s">
        <v>2622</v>
      </c>
      <c r="V196" s="1" t="s">
        <v>2623</v>
      </c>
      <c r="W196" s="1" t="s">
        <v>2624</v>
      </c>
      <c r="X196" s="1" t="s">
        <v>2625</v>
      </c>
      <c r="Y196" s="1" t="s">
        <v>2623</v>
      </c>
      <c r="Z196" s="1" t="s">
        <v>2623</v>
      </c>
      <c r="AA196" s="1">
        <v>3000</v>
      </c>
      <c r="AB196" s="1" t="s">
        <v>2626</v>
      </c>
      <c r="AC196" s="1" t="s">
        <v>2627</v>
      </c>
      <c r="AD196" s="1" t="str">
        <f>TEXT(Sales_data[[#This Row],[Order_Date]],"MMM")</f>
        <v>Aug</v>
      </c>
      <c r="AE196" s="1">
        <f t="shared" si="15"/>
        <v>2024</v>
      </c>
      <c r="AF196" s="1" t="str">
        <f>TEXT(Sales_data[[#This Row],[Order_Date]],"ddd")</f>
        <v>Fri</v>
      </c>
      <c r="AG196" s="1" t="str">
        <f t="shared" si="16"/>
        <v>On Time</v>
      </c>
      <c r="AH196" s="1" t="str">
        <f t="shared" si="17"/>
        <v>Fast</v>
      </c>
      <c r="AI196" s="1" t="str">
        <f t="shared" si="18"/>
        <v>Medium</v>
      </c>
      <c r="AJ196" s="6" t="str">
        <f t="shared" si="19"/>
        <v>Weekday</v>
      </c>
    </row>
    <row r="197" spans="1:36" x14ac:dyDescent="0.45">
      <c r="A197" s="5" t="s">
        <v>623</v>
      </c>
      <c r="B197" s="2">
        <v>45505</v>
      </c>
      <c r="C197" s="2">
        <v>45508</v>
      </c>
      <c r="D197" s="2">
        <v>45515</v>
      </c>
      <c r="E197" s="1" t="s">
        <v>2565</v>
      </c>
      <c r="F197" s="1" t="s">
        <v>2609</v>
      </c>
      <c r="G197" s="1" t="s">
        <v>116</v>
      </c>
      <c r="H197" s="1" t="s">
        <v>27</v>
      </c>
      <c r="I197" s="1" t="s">
        <v>55</v>
      </c>
      <c r="J197" s="1">
        <v>-1</v>
      </c>
      <c r="K197" s="1">
        <v>500</v>
      </c>
      <c r="L197" s="1">
        <v>-500</v>
      </c>
      <c r="M197" s="1" t="s">
        <v>63</v>
      </c>
      <c r="N197" s="1" t="s">
        <v>30</v>
      </c>
      <c r="O197" s="1" t="s">
        <v>31</v>
      </c>
      <c r="P197" s="1" t="s">
        <v>58</v>
      </c>
      <c r="Q197" s="1" t="s">
        <v>45</v>
      </c>
      <c r="R197" s="1" t="s">
        <v>46</v>
      </c>
      <c r="S197" s="1" t="s">
        <v>254</v>
      </c>
      <c r="T197" s="1">
        <v>7</v>
      </c>
      <c r="U197" s="1" t="s">
        <v>2622</v>
      </c>
      <c r="V197" s="1" t="s">
        <v>2630</v>
      </c>
      <c r="W197" s="1" t="s">
        <v>2624</v>
      </c>
      <c r="X197" s="1" t="s">
        <v>2625</v>
      </c>
      <c r="Y197" s="1" t="s">
        <v>2623</v>
      </c>
      <c r="Z197" s="1" t="s">
        <v>2623</v>
      </c>
      <c r="AA197" s="1">
        <v>-500</v>
      </c>
      <c r="AB197" s="1" t="s">
        <v>2626</v>
      </c>
      <c r="AC197" s="1" t="s">
        <v>254</v>
      </c>
      <c r="AD197" s="1" t="str">
        <f>TEXT(Sales_data[[#This Row],[Order_Date]],"MMM")</f>
        <v>Aug</v>
      </c>
      <c r="AE197" s="1">
        <f t="shared" si="15"/>
        <v>2024</v>
      </c>
      <c r="AF197" s="1" t="str">
        <f>TEXT(Sales_data[[#This Row],[Order_Date]],"ddd")</f>
        <v>Thu</v>
      </c>
      <c r="AG197" s="1" t="str">
        <f t="shared" si="16"/>
        <v>Late</v>
      </c>
      <c r="AH197" s="1" t="str">
        <f t="shared" si="17"/>
        <v>Slow</v>
      </c>
      <c r="AI197" s="1" t="str">
        <f t="shared" si="18"/>
        <v>Low</v>
      </c>
      <c r="AJ197" s="6" t="str">
        <f t="shared" si="19"/>
        <v>Weekday</v>
      </c>
    </row>
    <row r="198" spans="1:36" x14ac:dyDescent="0.45">
      <c r="A198" s="5" t="s">
        <v>625</v>
      </c>
      <c r="B198" s="2">
        <v>45576</v>
      </c>
      <c r="C198" s="2">
        <v>45577</v>
      </c>
      <c r="D198" s="2">
        <v>45584</v>
      </c>
      <c r="E198" s="1" t="s">
        <v>2572</v>
      </c>
      <c r="F198" s="1" t="s">
        <v>168</v>
      </c>
      <c r="G198" s="1" t="s">
        <v>41</v>
      </c>
      <c r="H198" s="1" t="s">
        <v>42</v>
      </c>
      <c r="I198" s="1" t="s">
        <v>78</v>
      </c>
      <c r="J198" s="1">
        <v>1</v>
      </c>
      <c r="K198" s="1">
        <v>500</v>
      </c>
      <c r="L198" s="1">
        <v>500</v>
      </c>
      <c r="M198" s="1" t="s">
        <v>56</v>
      </c>
      <c r="N198" s="1" t="s">
        <v>30</v>
      </c>
      <c r="O198" s="1" t="s">
        <v>31</v>
      </c>
      <c r="P198" s="1" t="s">
        <v>32</v>
      </c>
      <c r="Q198" s="1" t="s">
        <v>33</v>
      </c>
      <c r="R198" s="1" t="s">
        <v>34</v>
      </c>
      <c r="S198" s="1" t="s">
        <v>2620</v>
      </c>
      <c r="T198" s="1">
        <v>7</v>
      </c>
      <c r="U198" s="1" t="s">
        <v>2622</v>
      </c>
      <c r="V198" s="1" t="s">
        <v>2623</v>
      </c>
      <c r="W198" s="1" t="s">
        <v>2624</v>
      </c>
      <c r="X198" s="1" t="s">
        <v>2625</v>
      </c>
      <c r="Y198" s="1" t="s">
        <v>2623</v>
      </c>
      <c r="Z198" s="1" t="s">
        <v>2623</v>
      </c>
      <c r="AA198" s="1">
        <v>500</v>
      </c>
      <c r="AB198" s="1" t="s">
        <v>2626</v>
      </c>
      <c r="AC198" s="1" t="s">
        <v>2627</v>
      </c>
      <c r="AD198" s="1" t="str">
        <f>TEXT(Sales_data[[#This Row],[Order_Date]],"MMM")</f>
        <v>Oct</v>
      </c>
      <c r="AE198" s="1">
        <f t="shared" si="15"/>
        <v>2024</v>
      </c>
      <c r="AF198" s="1" t="str">
        <f>TEXT(Sales_data[[#This Row],[Order_Date]],"ddd")</f>
        <v>Fri</v>
      </c>
      <c r="AG198" s="1" t="str">
        <f t="shared" si="16"/>
        <v>Late</v>
      </c>
      <c r="AH198" s="1" t="str">
        <f t="shared" si="17"/>
        <v>Slow</v>
      </c>
      <c r="AI198" s="1" t="str">
        <f t="shared" si="18"/>
        <v>Low</v>
      </c>
      <c r="AJ198" s="6" t="str">
        <f t="shared" si="19"/>
        <v>Weekday</v>
      </c>
    </row>
    <row r="199" spans="1:36" x14ac:dyDescent="0.45">
      <c r="A199" s="5" t="s">
        <v>626</v>
      </c>
      <c r="B199" s="2">
        <v>45589</v>
      </c>
      <c r="C199" s="2">
        <v>45592</v>
      </c>
      <c r="D199" s="2">
        <v>45595</v>
      </c>
      <c r="E199" s="1" t="s">
        <v>2529</v>
      </c>
      <c r="F199" s="1" t="s">
        <v>2607</v>
      </c>
      <c r="G199" s="1" t="s">
        <v>41</v>
      </c>
      <c r="H199" s="1" t="s">
        <v>128</v>
      </c>
      <c r="I199" s="1" t="s">
        <v>169</v>
      </c>
      <c r="J199" s="1">
        <v>-1</v>
      </c>
      <c r="K199" s="1">
        <v>500</v>
      </c>
      <c r="L199" s="1">
        <v>-500</v>
      </c>
      <c r="M199" s="1" t="s">
        <v>2619</v>
      </c>
      <c r="N199" s="1" t="s">
        <v>57</v>
      </c>
      <c r="O199" s="1" t="s">
        <v>79</v>
      </c>
      <c r="P199" s="1" t="s">
        <v>58</v>
      </c>
      <c r="Q199" s="1" t="s">
        <v>45</v>
      </c>
      <c r="R199" s="1" t="s">
        <v>34</v>
      </c>
      <c r="S199" s="1" t="s">
        <v>2620</v>
      </c>
      <c r="T199" s="1">
        <v>3</v>
      </c>
      <c r="U199" s="1" t="s">
        <v>2622</v>
      </c>
      <c r="V199" s="1" t="s">
        <v>2630</v>
      </c>
      <c r="W199" s="1" t="s">
        <v>2624</v>
      </c>
      <c r="X199" s="1" t="s">
        <v>2625</v>
      </c>
      <c r="Y199" s="1" t="s">
        <v>2623</v>
      </c>
      <c r="Z199" s="1" t="s">
        <v>2623</v>
      </c>
      <c r="AA199" s="1">
        <v>-500</v>
      </c>
      <c r="AB199" s="1" t="s">
        <v>2626</v>
      </c>
      <c r="AC199" s="1" t="s">
        <v>2627</v>
      </c>
      <c r="AD199" s="1" t="str">
        <f>TEXT(Sales_data[[#This Row],[Order_Date]],"MMM")</f>
        <v>Oct</v>
      </c>
      <c r="AE199" s="1">
        <f t="shared" si="15"/>
        <v>2024</v>
      </c>
      <c r="AF199" s="1" t="str">
        <f>TEXT(Sales_data[[#This Row],[Order_Date]],"ddd")</f>
        <v>Thu</v>
      </c>
      <c r="AG199" s="1" t="str">
        <f t="shared" si="16"/>
        <v>On Time</v>
      </c>
      <c r="AH199" s="1" t="str">
        <f t="shared" si="17"/>
        <v>Medium</v>
      </c>
      <c r="AI199" s="1" t="str">
        <f t="shared" si="18"/>
        <v>Low</v>
      </c>
      <c r="AJ199" s="6" t="str">
        <f t="shared" si="19"/>
        <v>Weekday</v>
      </c>
    </row>
    <row r="200" spans="1:36" x14ac:dyDescent="0.45">
      <c r="A200" s="5" t="s">
        <v>629</v>
      </c>
      <c r="B200" s="2">
        <v>45640</v>
      </c>
      <c r="C200" s="2">
        <v>45642</v>
      </c>
      <c r="D200" s="2">
        <v>45643</v>
      </c>
      <c r="E200" s="1" t="s">
        <v>2529</v>
      </c>
      <c r="F200" s="1" t="s">
        <v>168</v>
      </c>
      <c r="G200" s="1" t="s">
        <v>41</v>
      </c>
      <c r="H200" s="1" t="s">
        <v>42</v>
      </c>
      <c r="I200" s="1" t="s">
        <v>43</v>
      </c>
      <c r="J200" s="1">
        <v>1</v>
      </c>
      <c r="K200" s="1">
        <v>2000</v>
      </c>
      <c r="L200" s="1">
        <v>2000</v>
      </c>
      <c r="M200" s="1" t="s">
        <v>63</v>
      </c>
      <c r="N200" s="1" t="s">
        <v>30</v>
      </c>
      <c r="O200" s="1" t="s">
        <v>44</v>
      </c>
      <c r="P200" s="1" t="s">
        <v>58</v>
      </c>
      <c r="Q200" s="1" t="s">
        <v>33</v>
      </c>
      <c r="R200" s="1" t="s">
        <v>46</v>
      </c>
      <c r="S200" s="1" t="s">
        <v>245</v>
      </c>
      <c r="T200" s="1">
        <v>1</v>
      </c>
      <c r="U200" s="1" t="s">
        <v>2622</v>
      </c>
      <c r="V200" s="1" t="s">
        <v>2623</v>
      </c>
      <c r="W200" s="1" t="s">
        <v>2624</v>
      </c>
      <c r="X200" s="1" t="s">
        <v>2625</v>
      </c>
      <c r="Y200" s="1" t="s">
        <v>2623</v>
      </c>
      <c r="Z200" s="1" t="s">
        <v>2623</v>
      </c>
      <c r="AA200" s="1">
        <v>2000</v>
      </c>
      <c r="AB200" s="1" t="s">
        <v>2626</v>
      </c>
      <c r="AC200" s="1" t="s">
        <v>245</v>
      </c>
      <c r="AD200" s="1" t="str">
        <f>TEXT(Sales_data[[#This Row],[Order_Date]],"MMM")</f>
        <v>Dec</v>
      </c>
      <c r="AE200" s="1">
        <f t="shared" si="15"/>
        <v>2024</v>
      </c>
      <c r="AF200" s="1" t="str">
        <f>TEXT(Sales_data[[#This Row],[Order_Date]],"ddd")</f>
        <v>Sat</v>
      </c>
      <c r="AG200" s="1" t="str">
        <f t="shared" si="16"/>
        <v>On Time</v>
      </c>
      <c r="AH200" s="1" t="str">
        <f t="shared" si="17"/>
        <v>Fast</v>
      </c>
      <c r="AI200" s="1" t="str">
        <f t="shared" si="18"/>
        <v>Medium</v>
      </c>
      <c r="AJ200" s="6" t="str">
        <f t="shared" si="19"/>
        <v>Weekend</v>
      </c>
    </row>
    <row r="201" spans="1:36" x14ac:dyDescent="0.45">
      <c r="A201" s="5" t="s">
        <v>632</v>
      </c>
      <c r="B201" s="2">
        <v>45392</v>
      </c>
      <c r="C201" s="2">
        <v>45394</v>
      </c>
      <c r="D201" s="2">
        <v>45394</v>
      </c>
      <c r="E201" s="1" t="s">
        <v>2574</v>
      </c>
      <c r="F201" s="1" t="s">
        <v>2606</v>
      </c>
      <c r="G201" s="1" t="s">
        <v>26</v>
      </c>
      <c r="H201" s="1" t="s">
        <v>128</v>
      </c>
      <c r="I201" s="1" t="s">
        <v>231</v>
      </c>
      <c r="J201" s="1">
        <v>-1</v>
      </c>
      <c r="K201" s="1">
        <v>100</v>
      </c>
      <c r="L201" s="1">
        <v>-100</v>
      </c>
      <c r="M201" s="1" t="s">
        <v>2619</v>
      </c>
      <c r="N201" s="1" t="s">
        <v>57</v>
      </c>
      <c r="O201" s="1" t="s">
        <v>44</v>
      </c>
      <c r="P201" s="1" t="s">
        <v>58</v>
      </c>
      <c r="Q201" s="1" t="s">
        <v>45</v>
      </c>
      <c r="R201" s="1" t="s">
        <v>2620</v>
      </c>
      <c r="S201" s="1" t="s">
        <v>2620</v>
      </c>
      <c r="T201" s="1">
        <v>0</v>
      </c>
      <c r="U201" s="1" t="s">
        <v>2622</v>
      </c>
      <c r="V201" s="1" t="s">
        <v>2630</v>
      </c>
      <c r="W201" s="1" t="s">
        <v>2624</v>
      </c>
      <c r="X201" s="1" t="s">
        <v>2625</v>
      </c>
      <c r="Y201" s="1" t="s">
        <v>2623</v>
      </c>
      <c r="Z201" s="1" t="s">
        <v>2623</v>
      </c>
      <c r="AA201" s="1">
        <v>-100</v>
      </c>
      <c r="AB201" s="1" t="s">
        <v>2626</v>
      </c>
      <c r="AC201" s="1" t="s">
        <v>2632</v>
      </c>
      <c r="AD201" s="1" t="str">
        <f>TEXT(Sales_data[[#This Row],[Order_Date]],"MMM")</f>
        <v>Apr</v>
      </c>
      <c r="AE201" s="1">
        <f t="shared" si="15"/>
        <v>2024</v>
      </c>
      <c r="AF201" s="1" t="str">
        <f>TEXT(Sales_data[[#This Row],[Order_Date]],"ddd")</f>
        <v>Wed</v>
      </c>
      <c r="AG201" s="1" t="str">
        <f t="shared" si="16"/>
        <v>On Time</v>
      </c>
      <c r="AH201" s="1" t="str">
        <f t="shared" si="17"/>
        <v>Fast</v>
      </c>
      <c r="AI201" s="1" t="str">
        <f t="shared" si="18"/>
        <v>Low</v>
      </c>
      <c r="AJ201" s="6" t="str">
        <f t="shared" si="19"/>
        <v>Weekday</v>
      </c>
    </row>
    <row r="202" spans="1:36" x14ac:dyDescent="0.45">
      <c r="A202" s="5" t="s">
        <v>633</v>
      </c>
      <c r="B202" s="2">
        <v>45444</v>
      </c>
      <c r="C202" s="2">
        <v>45444</v>
      </c>
      <c r="D202" s="2">
        <v>45451</v>
      </c>
      <c r="E202" s="1" t="s">
        <v>2530</v>
      </c>
      <c r="F202" s="1" t="s">
        <v>69</v>
      </c>
      <c r="G202" s="1" t="s">
        <v>70</v>
      </c>
      <c r="H202" s="1" t="s">
        <v>71</v>
      </c>
      <c r="I202" s="1" t="s">
        <v>92</v>
      </c>
      <c r="J202" s="1">
        <v>3</v>
      </c>
      <c r="K202" s="1">
        <v>1000</v>
      </c>
      <c r="L202" s="1">
        <v>3000</v>
      </c>
      <c r="M202" s="1" t="s">
        <v>29</v>
      </c>
      <c r="N202" s="1" t="s">
        <v>57</v>
      </c>
      <c r="O202" s="1" t="s">
        <v>31</v>
      </c>
      <c r="P202" s="1" t="s">
        <v>32</v>
      </c>
      <c r="Q202" s="1" t="s">
        <v>45</v>
      </c>
      <c r="R202" s="1" t="s">
        <v>34</v>
      </c>
      <c r="S202" s="1" t="s">
        <v>2620</v>
      </c>
      <c r="T202" s="1">
        <v>7</v>
      </c>
      <c r="U202" s="1" t="s">
        <v>2622</v>
      </c>
      <c r="V202" s="1" t="s">
        <v>2623</v>
      </c>
      <c r="W202" s="1" t="s">
        <v>2624</v>
      </c>
      <c r="X202" s="1" t="s">
        <v>2625</v>
      </c>
      <c r="Y202" s="1" t="s">
        <v>2623</v>
      </c>
      <c r="Z202" s="1" t="s">
        <v>2623</v>
      </c>
      <c r="AA202" s="1">
        <v>3000</v>
      </c>
      <c r="AB202" s="1" t="s">
        <v>2626</v>
      </c>
      <c r="AC202" s="1" t="s">
        <v>2627</v>
      </c>
      <c r="AD202" s="1" t="str">
        <f>TEXT(Sales_data[[#This Row],[Order_Date]],"MMM")</f>
        <v>Jun</v>
      </c>
      <c r="AE202" s="1">
        <f t="shared" si="15"/>
        <v>2024</v>
      </c>
      <c r="AF202" s="1" t="str">
        <f>TEXT(Sales_data[[#This Row],[Order_Date]],"ddd")</f>
        <v>Sat</v>
      </c>
      <c r="AG202" s="1" t="str">
        <f t="shared" si="16"/>
        <v>Late</v>
      </c>
      <c r="AH202" s="1" t="str">
        <f t="shared" si="17"/>
        <v>Slow</v>
      </c>
      <c r="AI202" s="1" t="str">
        <f t="shared" si="18"/>
        <v>Medium</v>
      </c>
      <c r="AJ202" s="6" t="str">
        <f t="shared" si="19"/>
        <v>Weekend</v>
      </c>
    </row>
    <row r="203" spans="1:36" x14ac:dyDescent="0.45">
      <c r="A203" s="5" t="s">
        <v>635</v>
      </c>
      <c r="B203" s="2">
        <v>45305</v>
      </c>
      <c r="C203" s="2">
        <v>45305</v>
      </c>
      <c r="D203" s="2">
        <v>45308</v>
      </c>
      <c r="E203" s="1" t="s">
        <v>2560</v>
      </c>
      <c r="F203" s="1" t="s">
        <v>2606</v>
      </c>
      <c r="G203" s="1" t="s">
        <v>26</v>
      </c>
      <c r="H203" s="1" t="s">
        <v>71</v>
      </c>
      <c r="I203" s="1" t="s">
        <v>117</v>
      </c>
      <c r="J203" s="1">
        <v>2</v>
      </c>
      <c r="K203" s="1">
        <v>500</v>
      </c>
      <c r="L203" s="1">
        <v>1000</v>
      </c>
      <c r="M203" s="1" t="s">
        <v>63</v>
      </c>
      <c r="N203" s="1" t="s">
        <v>30</v>
      </c>
      <c r="O203" s="1" t="s">
        <v>79</v>
      </c>
      <c r="P203" s="1" t="s">
        <v>85</v>
      </c>
      <c r="Q203" s="1" t="s">
        <v>33</v>
      </c>
      <c r="R203" s="1" t="s">
        <v>46</v>
      </c>
      <c r="S203" s="1" t="s">
        <v>2621</v>
      </c>
      <c r="T203" s="1">
        <v>3</v>
      </c>
      <c r="U203" s="1" t="s">
        <v>2622</v>
      </c>
      <c r="V203" s="1" t="s">
        <v>2623</v>
      </c>
      <c r="W203" s="1" t="s">
        <v>2624</v>
      </c>
      <c r="X203" s="1" t="s">
        <v>2625</v>
      </c>
      <c r="Y203" s="1" t="s">
        <v>2623</v>
      </c>
      <c r="Z203" s="1" t="s">
        <v>2623</v>
      </c>
      <c r="AA203" s="1">
        <v>1000</v>
      </c>
      <c r="AB203" s="1" t="s">
        <v>2626</v>
      </c>
      <c r="AC203" s="1" t="s">
        <v>2621</v>
      </c>
      <c r="AD203" s="1" t="str">
        <f>TEXT(Sales_data[[#This Row],[Order_Date]],"MMM")</f>
        <v>Jan</v>
      </c>
      <c r="AE203" s="1">
        <f t="shared" si="15"/>
        <v>2024</v>
      </c>
      <c r="AF203" s="1" t="str">
        <f>TEXT(Sales_data[[#This Row],[Order_Date]],"ddd")</f>
        <v>Sun</v>
      </c>
      <c r="AG203" s="1" t="str">
        <f t="shared" si="16"/>
        <v>On Time</v>
      </c>
      <c r="AH203" s="1" t="str">
        <f t="shared" si="17"/>
        <v>Medium</v>
      </c>
      <c r="AI203" s="1" t="str">
        <f t="shared" si="18"/>
        <v>Low</v>
      </c>
      <c r="AJ203" s="6" t="str">
        <f t="shared" si="19"/>
        <v>Weekend</v>
      </c>
    </row>
    <row r="204" spans="1:36" x14ac:dyDescent="0.45">
      <c r="A204" s="5" t="s">
        <v>638</v>
      </c>
      <c r="B204" s="2">
        <v>45362</v>
      </c>
      <c r="C204" s="2">
        <v>45360</v>
      </c>
      <c r="D204" s="2">
        <v>45365</v>
      </c>
      <c r="E204" s="1" t="s">
        <v>2575</v>
      </c>
      <c r="F204" s="1" t="s">
        <v>2609</v>
      </c>
      <c r="G204" s="1" t="s">
        <v>116</v>
      </c>
      <c r="H204" s="1" t="s">
        <v>27</v>
      </c>
      <c r="I204" s="1" t="s">
        <v>55</v>
      </c>
      <c r="J204" s="1">
        <v>3</v>
      </c>
      <c r="K204" s="1">
        <v>500</v>
      </c>
      <c r="L204" s="1">
        <v>1500</v>
      </c>
      <c r="M204" s="1" t="s">
        <v>63</v>
      </c>
      <c r="N204" s="1" t="s">
        <v>57</v>
      </c>
      <c r="O204" s="1" t="s">
        <v>44</v>
      </c>
      <c r="P204" s="1" t="s">
        <v>85</v>
      </c>
      <c r="Q204" s="1" t="s">
        <v>33</v>
      </c>
      <c r="R204" s="1" t="s">
        <v>2620</v>
      </c>
      <c r="S204" s="1" t="s">
        <v>2620</v>
      </c>
      <c r="T204" s="1">
        <v>5</v>
      </c>
      <c r="U204" s="1" t="s">
        <v>2622</v>
      </c>
      <c r="V204" s="1" t="s">
        <v>2623</v>
      </c>
      <c r="W204" s="1" t="s">
        <v>2624</v>
      </c>
      <c r="X204" s="1" t="s">
        <v>2628</v>
      </c>
      <c r="Y204" s="1" t="s">
        <v>2623</v>
      </c>
      <c r="Z204" s="1" t="s">
        <v>2623</v>
      </c>
      <c r="AA204" s="1">
        <v>1500</v>
      </c>
      <c r="AB204" s="1" t="s">
        <v>2626</v>
      </c>
      <c r="AC204" s="1" t="s">
        <v>2627</v>
      </c>
      <c r="AD204" s="1" t="str">
        <f>TEXT(Sales_data[[#This Row],[Order_Date]],"MMM")</f>
        <v>Mar</v>
      </c>
      <c r="AE204" s="1">
        <f t="shared" si="15"/>
        <v>2024</v>
      </c>
      <c r="AF204" s="1" t="str">
        <f>TEXT(Sales_data[[#This Row],[Order_Date]],"ddd")</f>
        <v>Mon</v>
      </c>
      <c r="AG204" s="1" t="str">
        <f t="shared" si="16"/>
        <v>On Time</v>
      </c>
      <c r="AH204" s="1" t="str">
        <f t="shared" si="17"/>
        <v>Medium</v>
      </c>
      <c r="AI204" s="1" t="str">
        <f t="shared" si="18"/>
        <v>Low</v>
      </c>
      <c r="AJ204" s="6" t="str">
        <f t="shared" si="19"/>
        <v>Weekday</v>
      </c>
    </row>
    <row r="205" spans="1:36" x14ac:dyDescent="0.45">
      <c r="A205" s="5" t="s">
        <v>639</v>
      </c>
      <c r="B205" s="2">
        <v>45469</v>
      </c>
      <c r="C205" s="2">
        <v>45469</v>
      </c>
      <c r="D205" s="2">
        <v>45471</v>
      </c>
      <c r="E205" s="1" t="s">
        <v>2574</v>
      </c>
      <c r="F205" s="1" t="s">
        <v>2608</v>
      </c>
      <c r="G205" s="1" t="s">
        <v>41</v>
      </c>
      <c r="H205" s="1" t="s">
        <v>128</v>
      </c>
      <c r="I205" s="1" t="s">
        <v>169</v>
      </c>
      <c r="J205" s="1">
        <v>3</v>
      </c>
      <c r="K205" s="1">
        <v>2000</v>
      </c>
      <c r="L205" s="1">
        <v>6000</v>
      </c>
      <c r="M205" s="1" t="s">
        <v>2619</v>
      </c>
      <c r="N205" s="1" t="s">
        <v>30</v>
      </c>
      <c r="O205" s="1" t="s">
        <v>31</v>
      </c>
      <c r="P205" s="1" t="s">
        <v>85</v>
      </c>
      <c r="Q205" s="1" t="s">
        <v>33</v>
      </c>
      <c r="R205" s="1" t="s">
        <v>34</v>
      </c>
      <c r="S205" s="1" t="s">
        <v>2620</v>
      </c>
      <c r="T205" s="1">
        <v>2</v>
      </c>
      <c r="U205" s="1" t="s">
        <v>2622</v>
      </c>
      <c r="V205" s="1" t="s">
        <v>2623</v>
      </c>
      <c r="W205" s="1" t="s">
        <v>2624</v>
      </c>
      <c r="X205" s="1" t="s">
        <v>2625</v>
      </c>
      <c r="Y205" s="1" t="s">
        <v>2623</v>
      </c>
      <c r="Z205" s="1" t="s">
        <v>2623</v>
      </c>
      <c r="AA205" s="1">
        <v>6000</v>
      </c>
      <c r="AB205" s="1" t="s">
        <v>2626</v>
      </c>
      <c r="AC205" s="1" t="s">
        <v>2627</v>
      </c>
      <c r="AD205" s="1" t="str">
        <f>TEXT(Sales_data[[#This Row],[Order_Date]],"MMM")</f>
        <v>Jun</v>
      </c>
      <c r="AE205" s="1">
        <f t="shared" si="15"/>
        <v>2024</v>
      </c>
      <c r="AF205" s="1" t="str">
        <f>TEXT(Sales_data[[#This Row],[Order_Date]],"ddd")</f>
        <v>Wed</v>
      </c>
      <c r="AG205" s="1" t="str">
        <f t="shared" si="16"/>
        <v>On Time</v>
      </c>
      <c r="AH205" s="1" t="str">
        <f t="shared" si="17"/>
        <v>Fast</v>
      </c>
      <c r="AI205" s="1" t="str">
        <f t="shared" si="18"/>
        <v>High</v>
      </c>
      <c r="AJ205" s="6" t="str">
        <f t="shared" si="19"/>
        <v>Weekday</v>
      </c>
    </row>
    <row r="206" spans="1:36" x14ac:dyDescent="0.45">
      <c r="A206" s="5" t="s">
        <v>641</v>
      </c>
      <c r="B206" s="2">
        <v>45592</v>
      </c>
      <c r="C206" s="2">
        <v>45594</v>
      </c>
      <c r="D206" s="2">
        <v>45595</v>
      </c>
      <c r="E206" s="1" t="s">
        <v>2584</v>
      </c>
      <c r="F206" s="1" t="s">
        <v>69</v>
      </c>
      <c r="G206" s="1" t="s">
        <v>70</v>
      </c>
      <c r="H206" s="1" t="s">
        <v>42</v>
      </c>
      <c r="I206" s="1" t="s">
        <v>78</v>
      </c>
      <c r="J206" s="1">
        <v>3</v>
      </c>
      <c r="K206" s="1">
        <v>1000</v>
      </c>
      <c r="L206" s="1">
        <v>3000</v>
      </c>
      <c r="M206" s="1" t="s">
        <v>56</v>
      </c>
      <c r="N206" s="1" t="s">
        <v>93</v>
      </c>
      <c r="O206" s="1" t="s">
        <v>31</v>
      </c>
      <c r="P206" s="1" t="s">
        <v>85</v>
      </c>
      <c r="Q206" s="1" t="s">
        <v>33</v>
      </c>
      <c r="R206" s="1" t="s">
        <v>2620</v>
      </c>
      <c r="S206" s="1" t="s">
        <v>2620</v>
      </c>
      <c r="T206" s="1">
        <v>1</v>
      </c>
      <c r="U206" s="1" t="s">
        <v>2622</v>
      </c>
      <c r="V206" s="1" t="s">
        <v>2623</v>
      </c>
      <c r="W206" s="1" t="s">
        <v>2624</v>
      </c>
      <c r="X206" s="1" t="s">
        <v>2625</v>
      </c>
      <c r="Y206" s="1" t="s">
        <v>2623</v>
      </c>
      <c r="Z206" s="1" t="s">
        <v>2623</v>
      </c>
      <c r="AA206" s="1">
        <v>3000</v>
      </c>
      <c r="AB206" s="1" t="s">
        <v>2626</v>
      </c>
      <c r="AC206" s="1" t="s">
        <v>2627</v>
      </c>
      <c r="AD206" s="1" t="str">
        <f>TEXT(Sales_data[[#This Row],[Order_Date]],"MMM")</f>
        <v>Oct</v>
      </c>
      <c r="AE206" s="1">
        <f t="shared" si="15"/>
        <v>2024</v>
      </c>
      <c r="AF206" s="1" t="str">
        <f>TEXT(Sales_data[[#This Row],[Order_Date]],"ddd")</f>
        <v>Sun</v>
      </c>
      <c r="AG206" s="1" t="str">
        <f t="shared" si="16"/>
        <v>On Time</v>
      </c>
      <c r="AH206" s="1" t="str">
        <f t="shared" si="17"/>
        <v>Fast</v>
      </c>
      <c r="AI206" s="1" t="str">
        <f t="shared" si="18"/>
        <v>Medium</v>
      </c>
      <c r="AJ206" s="6" t="str">
        <f t="shared" si="19"/>
        <v>Weekend</v>
      </c>
    </row>
    <row r="207" spans="1:36" x14ac:dyDescent="0.45">
      <c r="A207" s="5" t="s">
        <v>642</v>
      </c>
      <c r="B207" s="2">
        <v>45563</v>
      </c>
      <c r="C207" s="2">
        <v>45564</v>
      </c>
      <c r="D207" s="2">
        <v>45570</v>
      </c>
      <c r="E207" s="1" t="s">
        <v>2564</v>
      </c>
      <c r="F207" s="1" t="s">
        <v>69</v>
      </c>
      <c r="G207" s="1" t="s">
        <v>70</v>
      </c>
      <c r="H207" s="1" t="s">
        <v>128</v>
      </c>
      <c r="I207" s="1" t="s">
        <v>169</v>
      </c>
      <c r="J207" s="1">
        <v>0</v>
      </c>
      <c r="K207" s="1">
        <v>100</v>
      </c>
      <c r="L207" s="1">
        <v>0</v>
      </c>
      <c r="M207" s="1" t="s">
        <v>56</v>
      </c>
      <c r="N207" s="1" t="s">
        <v>93</v>
      </c>
      <c r="O207" s="1" t="s">
        <v>64</v>
      </c>
      <c r="P207" s="1" t="s">
        <v>58</v>
      </c>
      <c r="Q207" s="1" t="s">
        <v>33</v>
      </c>
      <c r="R207" s="1" t="s">
        <v>46</v>
      </c>
      <c r="S207" s="1" t="s">
        <v>47</v>
      </c>
      <c r="T207" s="1">
        <v>6</v>
      </c>
      <c r="U207" s="1" t="s">
        <v>2622</v>
      </c>
      <c r="V207" s="1" t="s">
        <v>2630</v>
      </c>
      <c r="W207" s="1" t="s">
        <v>2624</v>
      </c>
      <c r="X207" s="1" t="s">
        <v>2625</v>
      </c>
      <c r="Y207" s="1" t="s">
        <v>2623</v>
      </c>
      <c r="Z207" s="1" t="s">
        <v>2623</v>
      </c>
      <c r="AA207" s="1">
        <v>0</v>
      </c>
      <c r="AB207" s="1" t="s">
        <v>2626</v>
      </c>
      <c r="AC207" s="1" t="s">
        <v>47</v>
      </c>
      <c r="AD207" s="1" t="str">
        <f>TEXT(Sales_data[[#This Row],[Order_Date]],"MMM")</f>
        <v>Sep</v>
      </c>
      <c r="AE207" s="1">
        <f t="shared" si="15"/>
        <v>2024</v>
      </c>
      <c r="AF207" s="1" t="str">
        <f>TEXT(Sales_data[[#This Row],[Order_Date]],"ddd")</f>
        <v>Sat</v>
      </c>
      <c r="AG207" s="1" t="str">
        <f t="shared" si="16"/>
        <v>Late</v>
      </c>
      <c r="AH207" s="1" t="str">
        <f t="shared" si="17"/>
        <v>Slow</v>
      </c>
      <c r="AI207" s="1" t="str">
        <f t="shared" si="18"/>
        <v>Low</v>
      </c>
      <c r="AJ207" s="6" t="str">
        <f t="shared" si="19"/>
        <v>Weekend</v>
      </c>
    </row>
    <row r="208" spans="1:36" x14ac:dyDescent="0.45">
      <c r="A208" s="5" t="s">
        <v>643</v>
      </c>
      <c r="B208" s="2">
        <v>45403</v>
      </c>
      <c r="C208" s="2">
        <v>45404</v>
      </c>
      <c r="D208" s="2">
        <v>45410</v>
      </c>
      <c r="E208" s="1" t="s">
        <v>2598</v>
      </c>
      <c r="F208" s="1" t="s">
        <v>2608</v>
      </c>
      <c r="G208" s="1" t="s">
        <v>41</v>
      </c>
      <c r="H208" s="1" t="s">
        <v>27</v>
      </c>
      <c r="I208" s="1" t="s">
        <v>28</v>
      </c>
      <c r="J208" s="1">
        <v>2</v>
      </c>
      <c r="K208" s="1">
        <v>500</v>
      </c>
      <c r="L208" s="1">
        <v>1000</v>
      </c>
      <c r="M208" s="1" t="s">
        <v>2619</v>
      </c>
      <c r="N208" s="1" t="s">
        <v>57</v>
      </c>
      <c r="O208" s="1" t="s">
        <v>44</v>
      </c>
      <c r="P208" s="1" t="s">
        <v>85</v>
      </c>
      <c r="Q208" s="1" t="s">
        <v>33</v>
      </c>
      <c r="R208" s="1" t="s">
        <v>34</v>
      </c>
      <c r="S208" s="1" t="s">
        <v>2620</v>
      </c>
      <c r="T208" s="1">
        <v>6</v>
      </c>
      <c r="U208" s="1" t="s">
        <v>2622</v>
      </c>
      <c r="V208" s="1" t="s">
        <v>2623</v>
      </c>
      <c r="W208" s="1" t="s">
        <v>2624</v>
      </c>
      <c r="X208" s="1" t="s">
        <v>2625</v>
      </c>
      <c r="Y208" s="1" t="s">
        <v>2623</v>
      </c>
      <c r="Z208" s="1" t="s">
        <v>2623</v>
      </c>
      <c r="AA208" s="1">
        <v>1000</v>
      </c>
      <c r="AB208" s="1" t="s">
        <v>2626</v>
      </c>
      <c r="AC208" s="1" t="s">
        <v>2627</v>
      </c>
      <c r="AD208" s="1" t="str">
        <f>TEXT(Sales_data[[#This Row],[Order_Date]],"MMM")</f>
        <v>Apr</v>
      </c>
      <c r="AE208" s="1">
        <f t="shared" si="15"/>
        <v>2024</v>
      </c>
      <c r="AF208" s="1" t="str">
        <f>TEXT(Sales_data[[#This Row],[Order_Date]],"ddd")</f>
        <v>Sun</v>
      </c>
      <c r="AG208" s="1" t="str">
        <f t="shared" si="16"/>
        <v>Late</v>
      </c>
      <c r="AH208" s="1" t="str">
        <f t="shared" si="17"/>
        <v>Slow</v>
      </c>
      <c r="AI208" s="1" t="str">
        <f t="shared" si="18"/>
        <v>Low</v>
      </c>
      <c r="AJ208" s="6" t="str">
        <f t="shared" si="19"/>
        <v>Weekend</v>
      </c>
    </row>
    <row r="209" spans="1:36" x14ac:dyDescent="0.45">
      <c r="A209" s="5" t="s">
        <v>645</v>
      </c>
      <c r="B209" s="2">
        <v>45613</v>
      </c>
      <c r="C209" s="2">
        <v>45616</v>
      </c>
      <c r="D209" s="2">
        <v>45618</v>
      </c>
      <c r="E209" s="1" t="s">
        <v>2596</v>
      </c>
      <c r="F209" s="1" t="s">
        <v>2607</v>
      </c>
      <c r="G209" s="1" t="s">
        <v>41</v>
      </c>
      <c r="H209" s="1" t="s">
        <v>27</v>
      </c>
      <c r="I209" s="1" t="s">
        <v>28</v>
      </c>
      <c r="J209" s="1">
        <v>0</v>
      </c>
      <c r="K209" s="1">
        <v>1000</v>
      </c>
      <c r="L209" s="1">
        <v>0</v>
      </c>
      <c r="M209" s="1" t="s">
        <v>56</v>
      </c>
      <c r="N209" s="1" t="s">
        <v>57</v>
      </c>
      <c r="O209" s="1" t="s">
        <v>79</v>
      </c>
      <c r="P209" s="1" t="s">
        <v>58</v>
      </c>
      <c r="Q209" s="1" t="s">
        <v>45</v>
      </c>
      <c r="R209" s="1" t="s">
        <v>46</v>
      </c>
      <c r="S209" s="1" t="s">
        <v>254</v>
      </c>
      <c r="T209" s="1">
        <v>2</v>
      </c>
      <c r="U209" s="1" t="s">
        <v>2622</v>
      </c>
      <c r="V209" s="1" t="s">
        <v>2630</v>
      </c>
      <c r="W209" s="1" t="s">
        <v>2624</v>
      </c>
      <c r="X209" s="1" t="s">
        <v>2625</v>
      </c>
      <c r="Y209" s="1" t="s">
        <v>2623</v>
      </c>
      <c r="Z209" s="1" t="s">
        <v>2623</v>
      </c>
      <c r="AA209" s="1">
        <v>0</v>
      </c>
      <c r="AB209" s="1" t="s">
        <v>2626</v>
      </c>
      <c r="AC209" s="1" t="s">
        <v>254</v>
      </c>
      <c r="AD209" s="1" t="str">
        <f>TEXT(Sales_data[[#This Row],[Order_Date]],"MMM")</f>
        <v>Nov</v>
      </c>
      <c r="AE209" s="1">
        <f t="shared" si="15"/>
        <v>2024</v>
      </c>
      <c r="AF209" s="1" t="str">
        <f>TEXT(Sales_data[[#This Row],[Order_Date]],"ddd")</f>
        <v>Sun</v>
      </c>
      <c r="AG209" s="1" t="str">
        <f t="shared" si="16"/>
        <v>On Time</v>
      </c>
      <c r="AH209" s="1" t="str">
        <f t="shared" si="17"/>
        <v>Fast</v>
      </c>
      <c r="AI209" s="1" t="str">
        <f t="shared" si="18"/>
        <v>Low</v>
      </c>
      <c r="AJ209" s="6" t="str">
        <f t="shared" si="19"/>
        <v>Weekend</v>
      </c>
    </row>
    <row r="210" spans="1:36" x14ac:dyDescent="0.45">
      <c r="A210" s="5" t="s">
        <v>646</v>
      </c>
      <c r="B210" s="2">
        <v>45433</v>
      </c>
      <c r="C210" s="2">
        <v>45435</v>
      </c>
      <c r="D210" s="2">
        <v>45436</v>
      </c>
      <c r="E210" s="1" t="s">
        <v>2549</v>
      </c>
      <c r="F210" s="1" t="s">
        <v>168</v>
      </c>
      <c r="G210" s="1" t="s">
        <v>41</v>
      </c>
      <c r="H210" s="1" t="s">
        <v>128</v>
      </c>
      <c r="I210" s="1" t="s">
        <v>231</v>
      </c>
      <c r="J210" s="1">
        <v>1</v>
      </c>
      <c r="K210" s="1">
        <v>0</v>
      </c>
      <c r="L210" s="1">
        <v>0</v>
      </c>
      <c r="M210" s="1" t="s">
        <v>2619</v>
      </c>
      <c r="N210" s="1" t="s">
        <v>57</v>
      </c>
      <c r="O210" s="1" t="s">
        <v>79</v>
      </c>
      <c r="P210" s="1" t="s">
        <v>58</v>
      </c>
      <c r="Q210" s="1" t="s">
        <v>33</v>
      </c>
      <c r="R210" s="1" t="s">
        <v>34</v>
      </c>
      <c r="S210" s="1" t="s">
        <v>2620</v>
      </c>
      <c r="T210" s="1">
        <v>1</v>
      </c>
      <c r="U210" s="1" t="s">
        <v>2622</v>
      </c>
      <c r="V210" s="1" t="s">
        <v>2623</v>
      </c>
      <c r="W210" s="1" t="s">
        <v>2629</v>
      </c>
      <c r="X210" s="1" t="s">
        <v>2625</v>
      </c>
      <c r="Y210" s="1" t="s">
        <v>2630</v>
      </c>
      <c r="Z210" s="1" t="s">
        <v>2623</v>
      </c>
      <c r="AA210" s="1">
        <v>0</v>
      </c>
      <c r="AB210" s="1" t="s">
        <v>2626</v>
      </c>
      <c r="AC210" s="1" t="s">
        <v>2627</v>
      </c>
      <c r="AD210" s="1" t="str">
        <f>TEXT(Sales_data[[#This Row],[Order_Date]],"MMM")</f>
        <v>May</v>
      </c>
      <c r="AE210" s="1">
        <f t="shared" si="15"/>
        <v>2024</v>
      </c>
      <c r="AF210" s="1" t="str">
        <f>TEXT(Sales_data[[#This Row],[Order_Date]],"ddd")</f>
        <v>Tue</v>
      </c>
      <c r="AG210" s="1" t="str">
        <f t="shared" si="16"/>
        <v>On Time</v>
      </c>
      <c r="AH210" s="1" t="str">
        <f t="shared" si="17"/>
        <v>Fast</v>
      </c>
      <c r="AI210" s="1" t="str">
        <f t="shared" si="18"/>
        <v>Low</v>
      </c>
      <c r="AJ210" s="6" t="str">
        <f t="shared" si="19"/>
        <v>Weekday</v>
      </c>
    </row>
    <row r="211" spans="1:36" x14ac:dyDescent="0.45">
      <c r="A211" s="5" t="s">
        <v>647</v>
      </c>
      <c r="B211" s="2">
        <v>45527</v>
      </c>
      <c r="C211" s="2">
        <v>45527</v>
      </c>
      <c r="D211" s="2">
        <v>45530</v>
      </c>
      <c r="E211" s="1" t="s">
        <v>2558</v>
      </c>
      <c r="F211" s="1" t="s">
        <v>2607</v>
      </c>
      <c r="G211" s="1" t="s">
        <v>41</v>
      </c>
      <c r="H211" s="1" t="s">
        <v>128</v>
      </c>
      <c r="I211" s="1" t="s">
        <v>231</v>
      </c>
      <c r="J211" s="1">
        <v>-1</v>
      </c>
      <c r="K211" s="1">
        <v>2000</v>
      </c>
      <c r="L211" s="1">
        <v>-2000</v>
      </c>
      <c r="M211" s="1" t="s">
        <v>56</v>
      </c>
      <c r="N211" s="1" t="s">
        <v>57</v>
      </c>
      <c r="O211" s="1" t="s">
        <v>44</v>
      </c>
      <c r="P211" s="1" t="s">
        <v>85</v>
      </c>
      <c r="Q211" s="1" t="s">
        <v>45</v>
      </c>
      <c r="R211" s="1" t="s">
        <v>46</v>
      </c>
      <c r="S211" s="1" t="s">
        <v>2621</v>
      </c>
      <c r="T211" s="1">
        <v>3</v>
      </c>
      <c r="U211" s="1" t="s">
        <v>2622</v>
      </c>
      <c r="V211" s="1" t="s">
        <v>2630</v>
      </c>
      <c r="W211" s="1" t="s">
        <v>2624</v>
      </c>
      <c r="X211" s="1" t="s">
        <v>2625</v>
      </c>
      <c r="Y211" s="1" t="s">
        <v>2623</v>
      </c>
      <c r="Z211" s="1" t="s">
        <v>2623</v>
      </c>
      <c r="AA211" s="1">
        <v>-2000</v>
      </c>
      <c r="AB211" s="1" t="s">
        <v>2626</v>
      </c>
      <c r="AC211" s="1" t="s">
        <v>2621</v>
      </c>
      <c r="AD211" s="1" t="str">
        <f>TEXT(Sales_data[[#This Row],[Order_Date]],"MMM")</f>
        <v>Aug</v>
      </c>
      <c r="AE211" s="1">
        <f t="shared" si="15"/>
        <v>2024</v>
      </c>
      <c r="AF211" s="1" t="str">
        <f>TEXT(Sales_data[[#This Row],[Order_Date]],"ddd")</f>
        <v>Fri</v>
      </c>
      <c r="AG211" s="1" t="str">
        <f t="shared" si="16"/>
        <v>On Time</v>
      </c>
      <c r="AH211" s="1" t="str">
        <f t="shared" si="17"/>
        <v>Medium</v>
      </c>
      <c r="AI211" s="1" t="str">
        <f t="shared" si="18"/>
        <v>Low</v>
      </c>
      <c r="AJ211" s="6" t="str">
        <f t="shared" si="19"/>
        <v>Weekday</v>
      </c>
    </row>
    <row r="212" spans="1:36" x14ac:dyDescent="0.45">
      <c r="A212" s="5" t="s">
        <v>648</v>
      </c>
      <c r="B212" s="2">
        <v>45509</v>
      </c>
      <c r="C212" s="2">
        <v>45508</v>
      </c>
      <c r="D212" s="2">
        <v>45508</v>
      </c>
      <c r="E212" s="1" t="s">
        <v>2601</v>
      </c>
      <c r="F212" s="1" t="s">
        <v>147</v>
      </c>
      <c r="G212" s="1" t="s">
        <v>147</v>
      </c>
      <c r="H212" s="1" t="s">
        <v>27</v>
      </c>
      <c r="I212" s="1" t="s">
        <v>28</v>
      </c>
      <c r="J212" s="1">
        <v>-1</v>
      </c>
      <c r="K212" s="1">
        <v>500</v>
      </c>
      <c r="L212" s="1">
        <v>-500</v>
      </c>
      <c r="M212" s="1" t="s">
        <v>29</v>
      </c>
      <c r="N212" s="1" t="s">
        <v>57</v>
      </c>
      <c r="O212" s="1" t="s">
        <v>44</v>
      </c>
      <c r="P212" s="1" t="s">
        <v>32</v>
      </c>
      <c r="Q212" s="1" t="s">
        <v>33</v>
      </c>
      <c r="R212" s="1" t="s">
        <v>46</v>
      </c>
      <c r="S212" s="1" t="s">
        <v>47</v>
      </c>
      <c r="T212" s="1">
        <v>0</v>
      </c>
      <c r="U212" s="1" t="s">
        <v>2622</v>
      </c>
      <c r="V212" s="1" t="s">
        <v>2630</v>
      </c>
      <c r="W212" s="1" t="s">
        <v>2624</v>
      </c>
      <c r="X212" s="1" t="s">
        <v>2628</v>
      </c>
      <c r="Y212" s="1" t="s">
        <v>2623</v>
      </c>
      <c r="Z212" s="1" t="s">
        <v>2623</v>
      </c>
      <c r="AA212" s="1">
        <v>-500</v>
      </c>
      <c r="AB212" s="1" t="s">
        <v>2626</v>
      </c>
      <c r="AC212" s="1" t="s">
        <v>47</v>
      </c>
      <c r="AD212" s="1" t="str">
        <f>TEXT(Sales_data[[#This Row],[Order_Date]],"MMM")</f>
        <v>Aug</v>
      </c>
      <c r="AE212" s="1">
        <f t="shared" si="15"/>
        <v>2024</v>
      </c>
      <c r="AF212" s="1" t="str">
        <f>TEXT(Sales_data[[#This Row],[Order_Date]],"ddd")</f>
        <v>Mon</v>
      </c>
      <c r="AG212" s="1" t="str">
        <f t="shared" si="16"/>
        <v>On Time</v>
      </c>
      <c r="AH212" s="1" t="str">
        <f t="shared" si="17"/>
        <v>Fast</v>
      </c>
      <c r="AI212" s="1" t="str">
        <f t="shared" si="18"/>
        <v>Low</v>
      </c>
      <c r="AJ212" s="6" t="str">
        <f t="shared" si="19"/>
        <v>Weekday</v>
      </c>
    </row>
    <row r="213" spans="1:36" x14ac:dyDescent="0.45">
      <c r="A213" s="5" t="s">
        <v>649</v>
      </c>
      <c r="B213" s="2">
        <v>45596</v>
      </c>
      <c r="C213" s="2">
        <v>45595</v>
      </c>
      <c r="D213" s="2">
        <v>45602</v>
      </c>
      <c r="E213" s="1" t="s">
        <v>2584</v>
      </c>
      <c r="F213" s="1" t="s">
        <v>69</v>
      </c>
      <c r="G213" s="1" t="s">
        <v>70</v>
      </c>
      <c r="H213" s="1" t="s">
        <v>71</v>
      </c>
      <c r="I213" s="1" t="s">
        <v>117</v>
      </c>
      <c r="J213" s="1">
        <v>1</v>
      </c>
      <c r="K213" s="1">
        <v>500</v>
      </c>
      <c r="L213" s="1">
        <v>500</v>
      </c>
      <c r="M213" s="1" t="s">
        <v>2619</v>
      </c>
      <c r="N213" s="1" t="s">
        <v>30</v>
      </c>
      <c r="O213" s="1" t="s">
        <v>31</v>
      </c>
      <c r="P213" s="1" t="s">
        <v>85</v>
      </c>
      <c r="Q213" s="1" t="s">
        <v>45</v>
      </c>
      <c r="R213" s="1" t="s">
        <v>34</v>
      </c>
      <c r="S213" s="1" t="s">
        <v>2620</v>
      </c>
      <c r="T213" s="1">
        <v>7</v>
      </c>
      <c r="U213" s="1" t="s">
        <v>2622</v>
      </c>
      <c r="V213" s="1" t="s">
        <v>2623</v>
      </c>
      <c r="W213" s="1" t="s">
        <v>2624</v>
      </c>
      <c r="X213" s="1" t="s">
        <v>2628</v>
      </c>
      <c r="Y213" s="1" t="s">
        <v>2623</v>
      </c>
      <c r="Z213" s="1" t="s">
        <v>2623</v>
      </c>
      <c r="AA213" s="1">
        <v>500</v>
      </c>
      <c r="AB213" s="1" t="s">
        <v>2626</v>
      </c>
      <c r="AC213" s="1" t="s">
        <v>2627</v>
      </c>
      <c r="AD213" s="1" t="str">
        <f>TEXT(Sales_data[[#This Row],[Order_Date]],"MMM")</f>
        <v>Oct</v>
      </c>
      <c r="AE213" s="1">
        <f t="shared" si="15"/>
        <v>2024</v>
      </c>
      <c r="AF213" s="1" t="str">
        <f>TEXT(Sales_data[[#This Row],[Order_Date]],"ddd")</f>
        <v>Thu</v>
      </c>
      <c r="AG213" s="1" t="str">
        <f t="shared" si="16"/>
        <v>Late</v>
      </c>
      <c r="AH213" s="1" t="str">
        <f t="shared" si="17"/>
        <v>Slow</v>
      </c>
      <c r="AI213" s="1" t="str">
        <f t="shared" si="18"/>
        <v>Low</v>
      </c>
      <c r="AJ213" s="6" t="str">
        <f t="shared" si="19"/>
        <v>Weekday</v>
      </c>
    </row>
    <row r="214" spans="1:36" x14ac:dyDescent="0.45">
      <c r="A214" s="5" t="s">
        <v>650</v>
      </c>
      <c r="B214" s="2">
        <v>45634</v>
      </c>
      <c r="C214" s="2">
        <v>45635</v>
      </c>
      <c r="D214" s="2">
        <v>45638</v>
      </c>
      <c r="E214" s="1" t="s">
        <v>2531</v>
      </c>
      <c r="F214" s="1" t="s">
        <v>2608</v>
      </c>
      <c r="G214" s="1" t="s">
        <v>41</v>
      </c>
      <c r="H214" s="1" t="s">
        <v>42</v>
      </c>
      <c r="I214" s="1" t="s">
        <v>78</v>
      </c>
      <c r="J214" s="1">
        <v>0</v>
      </c>
      <c r="K214" s="1">
        <v>100</v>
      </c>
      <c r="L214" s="1">
        <v>0</v>
      </c>
      <c r="M214" s="1" t="s">
        <v>29</v>
      </c>
      <c r="N214" s="1" t="s">
        <v>57</v>
      </c>
      <c r="O214" s="1" t="s">
        <v>44</v>
      </c>
      <c r="P214" s="1" t="s">
        <v>85</v>
      </c>
      <c r="Q214" s="1" t="s">
        <v>45</v>
      </c>
      <c r="R214" s="1" t="s">
        <v>34</v>
      </c>
      <c r="S214" s="1" t="s">
        <v>2620</v>
      </c>
      <c r="T214" s="1">
        <v>3</v>
      </c>
      <c r="U214" s="1" t="s">
        <v>2622</v>
      </c>
      <c r="V214" s="1" t="s">
        <v>2630</v>
      </c>
      <c r="W214" s="1" t="s">
        <v>2624</v>
      </c>
      <c r="X214" s="1" t="s">
        <v>2625</v>
      </c>
      <c r="Y214" s="1" t="s">
        <v>2623</v>
      </c>
      <c r="Z214" s="1" t="s">
        <v>2623</v>
      </c>
      <c r="AA214" s="1">
        <v>0</v>
      </c>
      <c r="AB214" s="1" t="s">
        <v>2626</v>
      </c>
      <c r="AC214" s="1" t="s">
        <v>2627</v>
      </c>
      <c r="AD214" s="1" t="str">
        <f>TEXT(Sales_data[[#This Row],[Order_Date]],"MMM")</f>
        <v>Dec</v>
      </c>
      <c r="AE214" s="1">
        <f t="shared" si="15"/>
        <v>2024</v>
      </c>
      <c r="AF214" s="1" t="str">
        <f>TEXT(Sales_data[[#This Row],[Order_Date]],"ddd")</f>
        <v>Sun</v>
      </c>
      <c r="AG214" s="1" t="str">
        <f t="shared" si="16"/>
        <v>On Time</v>
      </c>
      <c r="AH214" s="1" t="str">
        <f t="shared" si="17"/>
        <v>Medium</v>
      </c>
      <c r="AI214" s="1" t="str">
        <f t="shared" si="18"/>
        <v>Low</v>
      </c>
      <c r="AJ214" s="6" t="str">
        <f t="shared" si="19"/>
        <v>Weekend</v>
      </c>
    </row>
    <row r="215" spans="1:36" x14ac:dyDescent="0.45">
      <c r="A215" s="5" t="s">
        <v>651</v>
      </c>
      <c r="B215" s="2">
        <v>45311</v>
      </c>
      <c r="C215" s="2">
        <v>45310</v>
      </c>
      <c r="D215" s="2">
        <v>45317</v>
      </c>
      <c r="E215" s="1" t="s">
        <v>2527</v>
      </c>
      <c r="F215" s="1" t="s">
        <v>147</v>
      </c>
      <c r="G215" s="1" t="s">
        <v>147</v>
      </c>
      <c r="H215" s="1" t="s">
        <v>42</v>
      </c>
      <c r="I215" s="1" t="s">
        <v>122</v>
      </c>
      <c r="J215" s="1">
        <v>1</v>
      </c>
      <c r="K215" s="1">
        <v>500</v>
      </c>
      <c r="L215" s="1">
        <v>500</v>
      </c>
      <c r="M215" s="1" t="s">
        <v>29</v>
      </c>
      <c r="N215" s="1" t="s">
        <v>57</v>
      </c>
      <c r="O215" s="1" t="s">
        <v>44</v>
      </c>
      <c r="P215" s="1" t="s">
        <v>85</v>
      </c>
      <c r="Q215" s="1" t="s">
        <v>33</v>
      </c>
      <c r="R215" s="1" t="s">
        <v>34</v>
      </c>
      <c r="S215" s="1" t="s">
        <v>2620</v>
      </c>
      <c r="T215" s="1">
        <v>7</v>
      </c>
      <c r="U215" s="1" t="s">
        <v>2622</v>
      </c>
      <c r="V215" s="1" t="s">
        <v>2623</v>
      </c>
      <c r="W215" s="1" t="s">
        <v>2624</v>
      </c>
      <c r="X215" s="1" t="s">
        <v>2628</v>
      </c>
      <c r="Y215" s="1" t="s">
        <v>2623</v>
      </c>
      <c r="Z215" s="1" t="s">
        <v>2623</v>
      </c>
      <c r="AA215" s="1">
        <v>500</v>
      </c>
      <c r="AB215" s="1" t="s">
        <v>2626</v>
      </c>
      <c r="AC215" s="1" t="s">
        <v>2627</v>
      </c>
      <c r="AD215" s="1" t="str">
        <f>TEXT(Sales_data[[#This Row],[Order_Date]],"MMM")</f>
        <v>Jan</v>
      </c>
      <c r="AE215" s="1">
        <f t="shared" si="15"/>
        <v>2024</v>
      </c>
      <c r="AF215" s="1" t="str">
        <f>TEXT(Sales_data[[#This Row],[Order_Date]],"ddd")</f>
        <v>Sat</v>
      </c>
      <c r="AG215" s="1" t="str">
        <f t="shared" si="16"/>
        <v>Late</v>
      </c>
      <c r="AH215" s="1" t="str">
        <f t="shared" si="17"/>
        <v>Slow</v>
      </c>
      <c r="AI215" s="1" t="str">
        <f t="shared" si="18"/>
        <v>Low</v>
      </c>
      <c r="AJ215" s="6" t="str">
        <f t="shared" si="19"/>
        <v>Weekend</v>
      </c>
    </row>
    <row r="216" spans="1:36" x14ac:dyDescent="0.45">
      <c r="A216" s="5" t="s">
        <v>653</v>
      </c>
      <c r="B216" s="2">
        <v>45600</v>
      </c>
      <c r="C216" s="2">
        <v>45599</v>
      </c>
      <c r="D216" s="2">
        <v>45603</v>
      </c>
      <c r="E216" s="1" t="s">
        <v>2537</v>
      </c>
      <c r="F216" s="1" t="s">
        <v>69</v>
      </c>
      <c r="G216" s="1" t="s">
        <v>70</v>
      </c>
      <c r="H216" s="1" t="s">
        <v>71</v>
      </c>
      <c r="I216" s="1" t="s">
        <v>72</v>
      </c>
      <c r="J216" s="1">
        <v>1</v>
      </c>
      <c r="K216" s="1">
        <v>1000</v>
      </c>
      <c r="L216" s="1">
        <v>1000</v>
      </c>
      <c r="M216" s="1" t="s">
        <v>29</v>
      </c>
      <c r="N216" s="1" t="s">
        <v>30</v>
      </c>
      <c r="O216" s="1" t="s">
        <v>79</v>
      </c>
      <c r="P216" s="1" t="s">
        <v>32</v>
      </c>
      <c r="Q216" s="1" t="s">
        <v>33</v>
      </c>
      <c r="R216" s="1" t="s">
        <v>46</v>
      </c>
      <c r="S216" s="1" t="s">
        <v>254</v>
      </c>
      <c r="T216" s="1">
        <v>4</v>
      </c>
      <c r="U216" s="1" t="s">
        <v>2622</v>
      </c>
      <c r="V216" s="1" t="s">
        <v>2623</v>
      </c>
      <c r="W216" s="1" t="s">
        <v>2624</v>
      </c>
      <c r="X216" s="1" t="s">
        <v>2628</v>
      </c>
      <c r="Y216" s="1" t="s">
        <v>2623</v>
      </c>
      <c r="Z216" s="1" t="s">
        <v>2623</v>
      </c>
      <c r="AA216" s="1">
        <v>1000</v>
      </c>
      <c r="AB216" s="1" t="s">
        <v>2626</v>
      </c>
      <c r="AC216" s="1" t="s">
        <v>254</v>
      </c>
      <c r="AD216" s="1" t="str">
        <f>TEXT(Sales_data[[#This Row],[Order_Date]],"MMM")</f>
        <v>Nov</v>
      </c>
      <c r="AE216" s="1">
        <f t="shared" si="15"/>
        <v>2024</v>
      </c>
      <c r="AF216" s="1" t="str">
        <f>TEXT(Sales_data[[#This Row],[Order_Date]],"ddd")</f>
        <v>Mon</v>
      </c>
      <c r="AG216" s="1" t="str">
        <f t="shared" si="16"/>
        <v>On Time</v>
      </c>
      <c r="AH216" s="1" t="str">
        <f t="shared" si="17"/>
        <v>Medium</v>
      </c>
      <c r="AI216" s="1" t="str">
        <f t="shared" si="18"/>
        <v>Low</v>
      </c>
      <c r="AJ216" s="6" t="str">
        <f t="shared" si="19"/>
        <v>Weekday</v>
      </c>
    </row>
    <row r="217" spans="1:36" x14ac:dyDescent="0.45">
      <c r="A217" s="5" t="s">
        <v>655</v>
      </c>
      <c r="B217" s="2">
        <v>45414</v>
      </c>
      <c r="C217" s="2">
        <v>45414</v>
      </c>
      <c r="D217" s="2">
        <v>45416</v>
      </c>
      <c r="E217" s="1" t="s">
        <v>2597</v>
      </c>
      <c r="F217" s="1" t="s">
        <v>2607</v>
      </c>
      <c r="G217" s="1" t="s">
        <v>41</v>
      </c>
      <c r="H217" s="1" t="s">
        <v>71</v>
      </c>
      <c r="I217" s="1" t="s">
        <v>72</v>
      </c>
      <c r="J217" s="1">
        <v>1</v>
      </c>
      <c r="K217" s="1">
        <v>2000</v>
      </c>
      <c r="L217" s="1">
        <v>2000</v>
      </c>
      <c r="M217" s="1" t="s">
        <v>2619</v>
      </c>
      <c r="N217" s="1" t="s">
        <v>57</v>
      </c>
      <c r="O217" s="1" t="s">
        <v>31</v>
      </c>
      <c r="P217" s="1" t="s">
        <v>58</v>
      </c>
      <c r="Q217" s="1" t="s">
        <v>45</v>
      </c>
      <c r="R217" s="1" t="s">
        <v>2620</v>
      </c>
      <c r="S217" s="1" t="s">
        <v>2620</v>
      </c>
      <c r="T217" s="1">
        <v>2</v>
      </c>
      <c r="U217" s="1" t="s">
        <v>2622</v>
      </c>
      <c r="V217" s="1" t="s">
        <v>2623</v>
      </c>
      <c r="W217" s="1" t="s">
        <v>2624</v>
      </c>
      <c r="X217" s="1" t="s">
        <v>2625</v>
      </c>
      <c r="Y217" s="1" t="s">
        <v>2623</v>
      </c>
      <c r="Z217" s="1" t="s">
        <v>2623</v>
      </c>
      <c r="AA217" s="1">
        <v>2000</v>
      </c>
      <c r="AB217" s="1" t="s">
        <v>2626</v>
      </c>
      <c r="AC217" s="1" t="s">
        <v>2627</v>
      </c>
      <c r="AD217" s="1" t="str">
        <f>TEXT(Sales_data[[#This Row],[Order_Date]],"MMM")</f>
        <v>May</v>
      </c>
      <c r="AE217" s="1">
        <f t="shared" si="15"/>
        <v>2024</v>
      </c>
      <c r="AF217" s="1" t="str">
        <f>TEXT(Sales_data[[#This Row],[Order_Date]],"ddd")</f>
        <v>Thu</v>
      </c>
      <c r="AG217" s="1" t="str">
        <f t="shared" si="16"/>
        <v>On Time</v>
      </c>
      <c r="AH217" s="1" t="str">
        <f t="shared" si="17"/>
        <v>Fast</v>
      </c>
      <c r="AI217" s="1" t="str">
        <f t="shared" si="18"/>
        <v>Medium</v>
      </c>
      <c r="AJ217" s="6" t="str">
        <f t="shared" si="19"/>
        <v>Weekday</v>
      </c>
    </row>
    <row r="218" spans="1:36" x14ac:dyDescent="0.45">
      <c r="A218" s="5" t="s">
        <v>656</v>
      </c>
      <c r="B218" s="2">
        <v>45360</v>
      </c>
      <c r="C218" s="2">
        <v>45362</v>
      </c>
      <c r="D218" s="2">
        <v>45369</v>
      </c>
      <c r="E218" s="1" t="s">
        <v>2568</v>
      </c>
      <c r="F218" s="1" t="s">
        <v>147</v>
      </c>
      <c r="G218" s="1" t="s">
        <v>147</v>
      </c>
      <c r="H218" s="1" t="s">
        <v>42</v>
      </c>
      <c r="I218" s="1" t="s">
        <v>78</v>
      </c>
      <c r="J218" s="1">
        <v>2</v>
      </c>
      <c r="K218" s="1">
        <v>0</v>
      </c>
      <c r="L218" s="1">
        <v>0</v>
      </c>
      <c r="M218" s="1" t="s">
        <v>29</v>
      </c>
      <c r="N218" s="1" t="s">
        <v>93</v>
      </c>
      <c r="O218" s="1" t="s">
        <v>44</v>
      </c>
      <c r="P218" s="1" t="s">
        <v>85</v>
      </c>
      <c r="Q218" s="1" t="s">
        <v>45</v>
      </c>
      <c r="R218" s="1" t="s">
        <v>46</v>
      </c>
      <c r="S218" s="1" t="s">
        <v>47</v>
      </c>
      <c r="T218" s="1">
        <v>7</v>
      </c>
      <c r="U218" s="1" t="s">
        <v>2622</v>
      </c>
      <c r="V218" s="1" t="s">
        <v>2623</v>
      </c>
      <c r="W218" s="1" t="s">
        <v>2629</v>
      </c>
      <c r="X218" s="1" t="s">
        <v>2625</v>
      </c>
      <c r="Y218" s="1" t="s">
        <v>2630</v>
      </c>
      <c r="Z218" s="1" t="s">
        <v>2623</v>
      </c>
      <c r="AA218" s="1">
        <v>0</v>
      </c>
      <c r="AB218" s="1" t="s">
        <v>2626</v>
      </c>
      <c r="AC218" s="1" t="s">
        <v>47</v>
      </c>
      <c r="AD218" s="1" t="str">
        <f>TEXT(Sales_data[[#This Row],[Order_Date]],"MMM")</f>
        <v>Mar</v>
      </c>
      <c r="AE218" s="1">
        <f t="shared" si="15"/>
        <v>2024</v>
      </c>
      <c r="AF218" s="1" t="str">
        <f>TEXT(Sales_data[[#This Row],[Order_Date]],"ddd")</f>
        <v>Sat</v>
      </c>
      <c r="AG218" s="1" t="str">
        <f t="shared" si="16"/>
        <v>Late</v>
      </c>
      <c r="AH218" s="1" t="str">
        <f t="shared" si="17"/>
        <v>Slow</v>
      </c>
      <c r="AI218" s="1" t="str">
        <f t="shared" si="18"/>
        <v>Low</v>
      </c>
      <c r="AJ218" s="6" t="str">
        <f t="shared" si="19"/>
        <v>Weekend</v>
      </c>
    </row>
    <row r="219" spans="1:36" x14ac:dyDescent="0.45">
      <c r="A219" s="5" t="s">
        <v>657</v>
      </c>
      <c r="B219" s="2">
        <v>45427</v>
      </c>
      <c r="C219" s="2">
        <v>45428</v>
      </c>
      <c r="D219" s="2">
        <v>45435</v>
      </c>
      <c r="E219" s="1" t="s">
        <v>2573</v>
      </c>
      <c r="F219" s="1" t="s">
        <v>168</v>
      </c>
      <c r="G219" s="1" t="s">
        <v>41</v>
      </c>
      <c r="H219" s="1" t="s">
        <v>71</v>
      </c>
      <c r="I219" s="1" t="s">
        <v>92</v>
      </c>
      <c r="J219" s="1">
        <v>1</v>
      </c>
      <c r="K219" s="1">
        <v>2000</v>
      </c>
      <c r="L219" s="1">
        <v>2000</v>
      </c>
      <c r="M219" s="1" t="s">
        <v>2619</v>
      </c>
      <c r="N219" s="1" t="s">
        <v>57</v>
      </c>
      <c r="O219" s="1" t="s">
        <v>44</v>
      </c>
      <c r="P219" s="1" t="s">
        <v>32</v>
      </c>
      <c r="Q219" s="1" t="s">
        <v>45</v>
      </c>
      <c r="R219" s="1" t="s">
        <v>46</v>
      </c>
      <c r="S219" s="1" t="s">
        <v>47</v>
      </c>
      <c r="T219" s="1">
        <v>7</v>
      </c>
      <c r="U219" s="1" t="s">
        <v>2622</v>
      </c>
      <c r="V219" s="1" t="s">
        <v>2623</v>
      </c>
      <c r="W219" s="1" t="s">
        <v>2624</v>
      </c>
      <c r="X219" s="1" t="s">
        <v>2625</v>
      </c>
      <c r="Y219" s="1" t="s">
        <v>2623</v>
      </c>
      <c r="Z219" s="1" t="s">
        <v>2623</v>
      </c>
      <c r="AA219" s="1">
        <v>2000</v>
      </c>
      <c r="AB219" s="1" t="s">
        <v>2626</v>
      </c>
      <c r="AC219" s="1" t="s">
        <v>47</v>
      </c>
      <c r="AD219" s="1" t="str">
        <f>TEXT(Sales_data[[#This Row],[Order_Date]],"MMM")</f>
        <v>May</v>
      </c>
      <c r="AE219" s="1">
        <f t="shared" si="15"/>
        <v>2024</v>
      </c>
      <c r="AF219" s="1" t="str">
        <f>TEXT(Sales_data[[#This Row],[Order_Date]],"ddd")</f>
        <v>Wed</v>
      </c>
      <c r="AG219" s="1" t="str">
        <f t="shared" si="16"/>
        <v>Late</v>
      </c>
      <c r="AH219" s="1" t="str">
        <f t="shared" si="17"/>
        <v>Slow</v>
      </c>
      <c r="AI219" s="1" t="str">
        <f t="shared" si="18"/>
        <v>Medium</v>
      </c>
      <c r="AJ219" s="6" t="str">
        <f t="shared" si="19"/>
        <v>Weekday</v>
      </c>
    </row>
    <row r="220" spans="1:36" x14ac:dyDescent="0.45">
      <c r="A220" s="5" t="s">
        <v>658</v>
      </c>
      <c r="B220" s="2">
        <v>45457</v>
      </c>
      <c r="C220" s="2">
        <v>45460</v>
      </c>
      <c r="D220" s="2">
        <v>45465</v>
      </c>
      <c r="E220" s="1" t="s">
        <v>2537</v>
      </c>
      <c r="F220" s="1" t="s">
        <v>168</v>
      </c>
      <c r="G220" s="1" t="s">
        <v>41</v>
      </c>
      <c r="H220" s="1" t="s">
        <v>128</v>
      </c>
      <c r="I220" s="1" t="s">
        <v>129</v>
      </c>
      <c r="J220" s="1">
        <v>-1</v>
      </c>
      <c r="K220" s="1">
        <v>0</v>
      </c>
      <c r="L220" s="1">
        <v>0</v>
      </c>
      <c r="M220" s="1" t="s">
        <v>63</v>
      </c>
      <c r="N220" s="1" t="s">
        <v>30</v>
      </c>
      <c r="O220" s="1" t="s">
        <v>44</v>
      </c>
      <c r="P220" s="1" t="s">
        <v>58</v>
      </c>
      <c r="Q220" s="1" t="s">
        <v>45</v>
      </c>
      <c r="R220" s="1" t="s">
        <v>34</v>
      </c>
      <c r="S220" s="1" t="s">
        <v>2620</v>
      </c>
      <c r="T220" s="1">
        <v>5</v>
      </c>
      <c r="U220" s="1" t="s">
        <v>2622</v>
      </c>
      <c r="V220" s="1" t="s">
        <v>2630</v>
      </c>
      <c r="W220" s="1" t="s">
        <v>2629</v>
      </c>
      <c r="X220" s="1" t="s">
        <v>2625</v>
      </c>
      <c r="Y220" s="1" t="s">
        <v>2630</v>
      </c>
      <c r="Z220" s="1" t="s">
        <v>2623</v>
      </c>
      <c r="AA220" s="1">
        <v>0</v>
      </c>
      <c r="AB220" s="1" t="s">
        <v>2626</v>
      </c>
      <c r="AC220" s="1" t="s">
        <v>2627</v>
      </c>
      <c r="AD220" s="1" t="str">
        <f>TEXT(Sales_data[[#This Row],[Order_Date]],"MMM")</f>
        <v>Jun</v>
      </c>
      <c r="AE220" s="1">
        <f t="shared" si="15"/>
        <v>2024</v>
      </c>
      <c r="AF220" s="1" t="str">
        <f>TEXT(Sales_data[[#This Row],[Order_Date]],"ddd")</f>
        <v>Fri</v>
      </c>
      <c r="AG220" s="1" t="str">
        <f t="shared" si="16"/>
        <v>On Time</v>
      </c>
      <c r="AH220" s="1" t="str">
        <f t="shared" si="17"/>
        <v>Medium</v>
      </c>
      <c r="AI220" s="1" t="str">
        <f t="shared" si="18"/>
        <v>Low</v>
      </c>
      <c r="AJ220" s="6" t="str">
        <f t="shared" si="19"/>
        <v>Weekday</v>
      </c>
    </row>
    <row r="221" spans="1:36" x14ac:dyDescent="0.45">
      <c r="A221" s="5" t="s">
        <v>2494</v>
      </c>
      <c r="B221" s="2">
        <v>45298</v>
      </c>
      <c r="C221" s="2">
        <v>45297</v>
      </c>
      <c r="D221" s="2">
        <v>45301</v>
      </c>
      <c r="E221" s="1" t="s">
        <v>2592</v>
      </c>
      <c r="F221" s="1" t="s">
        <v>168</v>
      </c>
      <c r="G221" s="1" t="s">
        <v>41</v>
      </c>
      <c r="H221" s="1" t="s">
        <v>27</v>
      </c>
      <c r="I221" s="1" t="s">
        <v>55</v>
      </c>
      <c r="J221" s="1">
        <v>2</v>
      </c>
      <c r="K221" s="1">
        <v>100</v>
      </c>
      <c r="L221" s="1">
        <v>200</v>
      </c>
      <c r="M221" s="1" t="s">
        <v>29</v>
      </c>
      <c r="N221" s="1" t="s">
        <v>57</v>
      </c>
      <c r="O221" s="1" t="s">
        <v>31</v>
      </c>
      <c r="P221" s="1" t="s">
        <v>85</v>
      </c>
      <c r="Q221" s="1" t="s">
        <v>45</v>
      </c>
      <c r="R221" s="1" t="s">
        <v>34</v>
      </c>
      <c r="S221" s="1" t="s">
        <v>2620</v>
      </c>
      <c r="T221" s="1">
        <v>4</v>
      </c>
      <c r="U221" s="1" t="s">
        <v>2622</v>
      </c>
      <c r="V221" s="1" t="s">
        <v>2623</v>
      </c>
      <c r="W221" s="1" t="s">
        <v>2624</v>
      </c>
      <c r="X221" s="1" t="s">
        <v>2628</v>
      </c>
      <c r="Y221" s="1" t="s">
        <v>2623</v>
      </c>
      <c r="Z221" s="1" t="s">
        <v>2623</v>
      </c>
      <c r="AA221" s="1">
        <v>200</v>
      </c>
      <c r="AB221" s="1" t="s">
        <v>2626</v>
      </c>
      <c r="AC221" s="1" t="s">
        <v>2627</v>
      </c>
      <c r="AD221" s="1" t="str">
        <f>TEXT(Sales_data[[#This Row],[Order_Date]],"MMM")</f>
        <v>Jan</v>
      </c>
      <c r="AE221" s="1">
        <f t="shared" si="15"/>
        <v>2024</v>
      </c>
      <c r="AF221" s="1" t="str">
        <f>TEXT(Sales_data[[#This Row],[Order_Date]],"ddd")</f>
        <v>Sun</v>
      </c>
      <c r="AG221" s="1" t="str">
        <f t="shared" si="16"/>
        <v>On Time</v>
      </c>
      <c r="AH221" s="1" t="str">
        <f t="shared" si="17"/>
        <v>Medium</v>
      </c>
      <c r="AI221" s="1" t="str">
        <f t="shared" si="18"/>
        <v>Low</v>
      </c>
      <c r="AJ221" s="6" t="str">
        <f t="shared" si="19"/>
        <v>Weekend</v>
      </c>
    </row>
    <row r="222" spans="1:36" x14ac:dyDescent="0.45">
      <c r="A222" s="5" t="s">
        <v>662</v>
      </c>
      <c r="B222" s="2">
        <v>45381</v>
      </c>
      <c r="C222" s="2">
        <v>45383</v>
      </c>
      <c r="D222" s="2">
        <v>45387</v>
      </c>
      <c r="E222" s="1" t="s">
        <v>2583</v>
      </c>
      <c r="F222" s="1" t="s">
        <v>2606</v>
      </c>
      <c r="G222" s="1" t="s">
        <v>26</v>
      </c>
      <c r="H222" s="1" t="s">
        <v>27</v>
      </c>
      <c r="I222" s="1" t="s">
        <v>55</v>
      </c>
      <c r="J222" s="1">
        <v>1</v>
      </c>
      <c r="K222" s="1">
        <v>100</v>
      </c>
      <c r="L222" s="1">
        <v>100</v>
      </c>
      <c r="M222" s="1" t="s">
        <v>29</v>
      </c>
      <c r="N222" s="1" t="s">
        <v>30</v>
      </c>
      <c r="O222" s="1" t="s">
        <v>44</v>
      </c>
      <c r="P222" s="1" t="s">
        <v>85</v>
      </c>
      <c r="Q222" s="1" t="s">
        <v>33</v>
      </c>
      <c r="R222" s="1" t="s">
        <v>2620</v>
      </c>
      <c r="S222" s="1" t="s">
        <v>2620</v>
      </c>
      <c r="T222" s="1">
        <v>4</v>
      </c>
      <c r="U222" s="1" t="s">
        <v>2622</v>
      </c>
      <c r="V222" s="1" t="s">
        <v>2623</v>
      </c>
      <c r="W222" s="1" t="s">
        <v>2624</v>
      </c>
      <c r="X222" s="1" t="s">
        <v>2625</v>
      </c>
      <c r="Y222" s="1" t="s">
        <v>2623</v>
      </c>
      <c r="Z222" s="1" t="s">
        <v>2623</v>
      </c>
      <c r="AA222" s="1">
        <v>100</v>
      </c>
      <c r="AB222" s="1" t="s">
        <v>2626</v>
      </c>
      <c r="AC222" s="1" t="s">
        <v>2627</v>
      </c>
      <c r="AD222" s="1" t="str">
        <f>TEXT(Sales_data[[#This Row],[Order_Date]],"MMM")</f>
        <v>Mar</v>
      </c>
      <c r="AE222" s="1">
        <f t="shared" si="15"/>
        <v>2024</v>
      </c>
      <c r="AF222" s="1" t="str">
        <f>TEXT(Sales_data[[#This Row],[Order_Date]],"ddd")</f>
        <v>Sat</v>
      </c>
      <c r="AG222" s="1" t="str">
        <f t="shared" si="16"/>
        <v>On Time</v>
      </c>
      <c r="AH222" s="1" t="str">
        <f t="shared" si="17"/>
        <v>Medium</v>
      </c>
      <c r="AI222" s="1" t="str">
        <f t="shared" si="18"/>
        <v>Low</v>
      </c>
      <c r="AJ222" s="6" t="str">
        <f t="shared" si="19"/>
        <v>Weekend</v>
      </c>
    </row>
    <row r="223" spans="1:36" x14ac:dyDescent="0.45">
      <c r="A223" s="5" t="s">
        <v>664</v>
      </c>
      <c r="B223" s="2">
        <v>45477</v>
      </c>
      <c r="C223" s="2">
        <v>45475</v>
      </c>
      <c r="D223" s="2">
        <v>45479</v>
      </c>
      <c r="E223" s="1" t="s">
        <v>2593</v>
      </c>
      <c r="F223" s="1" t="s">
        <v>2609</v>
      </c>
      <c r="G223" s="1" t="s">
        <v>116</v>
      </c>
      <c r="H223" s="1" t="s">
        <v>27</v>
      </c>
      <c r="I223" s="1" t="s">
        <v>55</v>
      </c>
      <c r="J223" s="1">
        <v>0</v>
      </c>
      <c r="K223" s="1">
        <v>100</v>
      </c>
      <c r="L223" s="1">
        <v>0</v>
      </c>
      <c r="M223" s="1" t="s">
        <v>29</v>
      </c>
      <c r="N223" s="1" t="s">
        <v>57</v>
      </c>
      <c r="O223" s="1" t="s">
        <v>31</v>
      </c>
      <c r="P223" s="1" t="s">
        <v>58</v>
      </c>
      <c r="Q223" s="1" t="s">
        <v>33</v>
      </c>
      <c r="R223" s="1" t="s">
        <v>34</v>
      </c>
      <c r="S223" s="1" t="s">
        <v>2620</v>
      </c>
      <c r="T223" s="1">
        <v>4</v>
      </c>
      <c r="U223" s="1" t="s">
        <v>2622</v>
      </c>
      <c r="V223" s="1" t="s">
        <v>2630</v>
      </c>
      <c r="W223" s="1" t="s">
        <v>2624</v>
      </c>
      <c r="X223" s="1" t="s">
        <v>2628</v>
      </c>
      <c r="Y223" s="1" t="s">
        <v>2623</v>
      </c>
      <c r="Z223" s="1" t="s">
        <v>2623</v>
      </c>
      <c r="AA223" s="1">
        <v>0</v>
      </c>
      <c r="AB223" s="1" t="s">
        <v>2626</v>
      </c>
      <c r="AC223" s="1" t="s">
        <v>2627</v>
      </c>
      <c r="AD223" s="1" t="str">
        <f>TEXT(Sales_data[[#This Row],[Order_Date]],"MMM")</f>
        <v>Jul</v>
      </c>
      <c r="AE223" s="1">
        <f t="shared" si="15"/>
        <v>2024</v>
      </c>
      <c r="AF223" s="1" t="str">
        <f>TEXT(Sales_data[[#This Row],[Order_Date]],"ddd")</f>
        <v>Thu</v>
      </c>
      <c r="AG223" s="1" t="str">
        <f t="shared" si="16"/>
        <v>On Time</v>
      </c>
      <c r="AH223" s="1" t="str">
        <f t="shared" si="17"/>
        <v>Medium</v>
      </c>
      <c r="AI223" s="1" t="str">
        <f t="shared" si="18"/>
        <v>Low</v>
      </c>
      <c r="AJ223" s="6" t="str">
        <f t="shared" si="19"/>
        <v>Weekday</v>
      </c>
    </row>
    <row r="224" spans="1:36" x14ac:dyDescent="0.45">
      <c r="A224" s="5" t="s">
        <v>666</v>
      </c>
      <c r="B224" s="2">
        <v>45618</v>
      </c>
      <c r="C224" s="2">
        <v>45620</v>
      </c>
      <c r="D224" s="2">
        <v>45626</v>
      </c>
      <c r="E224" s="1" t="s">
        <v>2581</v>
      </c>
      <c r="F224" s="1" t="s">
        <v>2608</v>
      </c>
      <c r="G224" s="1" t="s">
        <v>41</v>
      </c>
      <c r="H224" s="1" t="s">
        <v>128</v>
      </c>
      <c r="I224" s="1" t="s">
        <v>169</v>
      </c>
      <c r="J224" s="1">
        <v>-1</v>
      </c>
      <c r="K224" s="1">
        <v>100</v>
      </c>
      <c r="L224" s="1">
        <v>-100</v>
      </c>
      <c r="M224" s="1" t="s">
        <v>29</v>
      </c>
      <c r="N224" s="1" t="s">
        <v>57</v>
      </c>
      <c r="O224" s="1" t="s">
        <v>64</v>
      </c>
      <c r="P224" s="1" t="s">
        <v>85</v>
      </c>
      <c r="Q224" s="1" t="s">
        <v>45</v>
      </c>
      <c r="R224" s="1" t="s">
        <v>46</v>
      </c>
      <c r="S224" s="1" t="s">
        <v>245</v>
      </c>
      <c r="T224" s="1">
        <v>6</v>
      </c>
      <c r="U224" s="1" t="s">
        <v>2622</v>
      </c>
      <c r="V224" s="1" t="s">
        <v>2630</v>
      </c>
      <c r="W224" s="1" t="s">
        <v>2624</v>
      </c>
      <c r="X224" s="1" t="s">
        <v>2625</v>
      </c>
      <c r="Y224" s="1" t="s">
        <v>2623</v>
      </c>
      <c r="Z224" s="1" t="s">
        <v>2623</v>
      </c>
      <c r="AA224" s="1">
        <v>-100</v>
      </c>
      <c r="AB224" s="1" t="s">
        <v>2626</v>
      </c>
      <c r="AC224" s="1" t="s">
        <v>245</v>
      </c>
      <c r="AD224" s="1" t="str">
        <f>TEXT(Sales_data[[#This Row],[Order_Date]],"MMM")</f>
        <v>Nov</v>
      </c>
      <c r="AE224" s="1">
        <f t="shared" si="15"/>
        <v>2024</v>
      </c>
      <c r="AF224" s="1" t="str">
        <f>TEXT(Sales_data[[#This Row],[Order_Date]],"ddd")</f>
        <v>Fri</v>
      </c>
      <c r="AG224" s="1" t="str">
        <f t="shared" si="16"/>
        <v>Late</v>
      </c>
      <c r="AH224" s="1" t="str">
        <f t="shared" si="17"/>
        <v>Slow</v>
      </c>
      <c r="AI224" s="1" t="str">
        <f t="shared" si="18"/>
        <v>Low</v>
      </c>
      <c r="AJ224" s="6" t="str">
        <f t="shared" si="19"/>
        <v>Weekday</v>
      </c>
    </row>
    <row r="225" spans="1:36" x14ac:dyDescent="0.45">
      <c r="A225" s="5" t="s">
        <v>668</v>
      </c>
      <c r="B225" s="2">
        <v>45614</v>
      </c>
      <c r="C225" s="2">
        <v>45613</v>
      </c>
      <c r="D225" s="2">
        <v>45613</v>
      </c>
      <c r="E225" s="1" t="s">
        <v>2554</v>
      </c>
      <c r="F225" s="1" t="s">
        <v>2607</v>
      </c>
      <c r="G225" s="1" t="s">
        <v>41</v>
      </c>
      <c r="H225" s="1" t="s">
        <v>27</v>
      </c>
      <c r="I225" s="1" t="s">
        <v>28</v>
      </c>
      <c r="J225" s="1">
        <v>2</v>
      </c>
      <c r="K225" s="1">
        <v>100</v>
      </c>
      <c r="L225" s="1">
        <v>200</v>
      </c>
      <c r="M225" s="1" t="s">
        <v>56</v>
      </c>
      <c r="N225" s="1" t="s">
        <v>93</v>
      </c>
      <c r="O225" s="1" t="s">
        <v>79</v>
      </c>
      <c r="P225" s="1" t="s">
        <v>58</v>
      </c>
      <c r="Q225" s="1" t="s">
        <v>45</v>
      </c>
      <c r="R225" s="1" t="s">
        <v>34</v>
      </c>
      <c r="S225" s="1" t="s">
        <v>2620</v>
      </c>
      <c r="T225" s="1">
        <v>0</v>
      </c>
      <c r="U225" s="1" t="s">
        <v>2622</v>
      </c>
      <c r="V225" s="1" t="s">
        <v>2623</v>
      </c>
      <c r="W225" s="1" t="s">
        <v>2624</v>
      </c>
      <c r="X225" s="1" t="s">
        <v>2628</v>
      </c>
      <c r="Y225" s="1" t="s">
        <v>2623</v>
      </c>
      <c r="Z225" s="1" t="s">
        <v>2623</v>
      </c>
      <c r="AA225" s="1">
        <v>200</v>
      </c>
      <c r="AB225" s="1" t="s">
        <v>2626</v>
      </c>
      <c r="AC225" s="1" t="s">
        <v>2627</v>
      </c>
      <c r="AD225" s="1" t="str">
        <f>TEXT(Sales_data[[#This Row],[Order_Date]],"MMM")</f>
        <v>Nov</v>
      </c>
      <c r="AE225" s="1">
        <f t="shared" si="15"/>
        <v>2024</v>
      </c>
      <c r="AF225" s="1" t="str">
        <f>TEXT(Sales_data[[#This Row],[Order_Date]],"ddd")</f>
        <v>Mon</v>
      </c>
      <c r="AG225" s="1" t="str">
        <f t="shared" si="16"/>
        <v>On Time</v>
      </c>
      <c r="AH225" s="1" t="str">
        <f t="shared" si="17"/>
        <v>Fast</v>
      </c>
      <c r="AI225" s="1" t="str">
        <f t="shared" si="18"/>
        <v>Low</v>
      </c>
      <c r="AJ225" s="6" t="str">
        <f t="shared" si="19"/>
        <v>Weekday</v>
      </c>
    </row>
    <row r="226" spans="1:36" x14ac:dyDescent="0.45">
      <c r="A226" s="5" t="s">
        <v>669</v>
      </c>
      <c r="B226" s="2">
        <v>45493</v>
      </c>
      <c r="C226" s="2">
        <v>45492</v>
      </c>
      <c r="D226" s="2">
        <v>45499</v>
      </c>
      <c r="E226" s="1" t="s">
        <v>2588</v>
      </c>
      <c r="F226" s="1" t="s">
        <v>2606</v>
      </c>
      <c r="G226" s="1" t="s">
        <v>26</v>
      </c>
      <c r="H226" s="1" t="s">
        <v>128</v>
      </c>
      <c r="I226" s="1" t="s">
        <v>231</v>
      </c>
      <c r="J226" s="1">
        <v>0</v>
      </c>
      <c r="K226" s="1">
        <v>500</v>
      </c>
      <c r="L226" s="1">
        <v>0</v>
      </c>
      <c r="M226" s="1" t="s">
        <v>56</v>
      </c>
      <c r="N226" s="1" t="s">
        <v>30</v>
      </c>
      <c r="O226" s="1" t="s">
        <v>79</v>
      </c>
      <c r="P226" s="1" t="s">
        <v>32</v>
      </c>
      <c r="Q226" s="1" t="s">
        <v>45</v>
      </c>
      <c r="R226" s="1" t="s">
        <v>2620</v>
      </c>
      <c r="S226" s="1" t="s">
        <v>2620</v>
      </c>
      <c r="T226" s="1">
        <v>7</v>
      </c>
      <c r="U226" s="1" t="s">
        <v>2622</v>
      </c>
      <c r="V226" s="1" t="s">
        <v>2630</v>
      </c>
      <c r="W226" s="1" t="s">
        <v>2624</v>
      </c>
      <c r="X226" s="1" t="s">
        <v>2628</v>
      </c>
      <c r="Y226" s="1" t="s">
        <v>2623</v>
      </c>
      <c r="Z226" s="1" t="s">
        <v>2623</v>
      </c>
      <c r="AA226" s="1">
        <v>0</v>
      </c>
      <c r="AB226" s="1" t="s">
        <v>2626</v>
      </c>
      <c r="AC226" s="1" t="s">
        <v>2627</v>
      </c>
      <c r="AD226" s="1" t="str">
        <f>TEXT(Sales_data[[#This Row],[Order_Date]],"MMM")</f>
        <v>Jul</v>
      </c>
      <c r="AE226" s="1">
        <f t="shared" si="15"/>
        <v>2024</v>
      </c>
      <c r="AF226" s="1" t="str">
        <f>TEXT(Sales_data[[#This Row],[Order_Date]],"ddd")</f>
        <v>Sat</v>
      </c>
      <c r="AG226" s="1" t="str">
        <f t="shared" si="16"/>
        <v>Late</v>
      </c>
      <c r="AH226" s="1" t="str">
        <f t="shared" si="17"/>
        <v>Slow</v>
      </c>
      <c r="AI226" s="1" t="str">
        <f t="shared" si="18"/>
        <v>Low</v>
      </c>
      <c r="AJ226" s="6" t="str">
        <f t="shared" si="19"/>
        <v>Weekend</v>
      </c>
    </row>
    <row r="227" spans="1:36" x14ac:dyDescent="0.45">
      <c r="A227" s="5" t="s">
        <v>670</v>
      </c>
      <c r="B227" s="2">
        <v>45615</v>
      </c>
      <c r="C227" s="2">
        <v>45618</v>
      </c>
      <c r="D227" s="2">
        <v>45623</v>
      </c>
      <c r="E227" s="1" t="s">
        <v>2566</v>
      </c>
      <c r="F227" s="1" t="s">
        <v>168</v>
      </c>
      <c r="G227" s="1" t="s">
        <v>41</v>
      </c>
      <c r="H227" s="1" t="s">
        <v>27</v>
      </c>
      <c r="I227" s="1" t="s">
        <v>55</v>
      </c>
      <c r="J227" s="1">
        <v>3</v>
      </c>
      <c r="K227" s="1">
        <v>0</v>
      </c>
      <c r="L227" s="1">
        <v>0</v>
      </c>
      <c r="M227" s="1" t="s">
        <v>29</v>
      </c>
      <c r="N227" s="1" t="s">
        <v>30</v>
      </c>
      <c r="O227" s="1" t="s">
        <v>31</v>
      </c>
      <c r="P227" s="1" t="s">
        <v>58</v>
      </c>
      <c r="Q227" s="1" t="s">
        <v>45</v>
      </c>
      <c r="R227" s="1" t="s">
        <v>2620</v>
      </c>
      <c r="S227" s="1" t="s">
        <v>2620</v>
      </c>
      <c r="T227" s="1">
        <v>5</v>
      </c>
      <c r="U227" s="1" t="s">
        <v>2622</v>
      </c>
      <c r="V227" s="1" t="s">
        <v>2623</v>
      </c>
      <c r="W227" s="1" t="s">
        <v>2629</v>
      </c>
      <c r="X227" s="1" t="s">
        <v>2625</v>
      </c>
      <c r="Y227" s="1" t="s">
        <v>2630</v>
      </c>
      <c r="Z227" s="1" t="s">
        <v>2623</v>
      </c>
      <c r="AA227" s="1">
        <v>0</v>
      </c>
      <c r="AB227" s="1" t="s">
        <v>2626</v>
      </c>
      <c r="AC227" s="1" t="s">
        <v>2627</v>
      </c>
      <c r="AD227" s="1" t="str">
        <f>TEXT(Sales_data[[#This Row],[Order_Date]],"MMM")</f>
        <v>Nov</v>
      </c>
      <c r="AE227" s="1">
        <f t="shared" si="15"/>
        <v>2024</v>
      </c>
      <c r="AF227" s="1" t="str">
        <f>TEXT(Sales_data[[#This Row],[Order_Date]],"ddd")</f>
        <v>Tue</v>
      </c>
      <c r="AG227" s="1" t="str">
        <f t="shared" si="16"/>
        <v>On Time</v>
      </c>
      <c r="AH227" s="1" t="str">
        <f t="shared" si="17"/>
        <v>Medium</v>
      </c>
      <c r="AI227" s="1" t="str">
        <f t="shared" si="18"/>
        <v>Low</v>
      </c>
      <c r="AJ227" s="6" t="str">
        <f t="shared" si="19"/>
        <v>Weekday</v>
      </c>
    </row>
    <row r="228" spans="1:36" x14ac:dyDescent="0.45">
      <c r="A228" s="5" t="s">
        <v>671</v>
      </c>
      <c r="B228" s="2">
        <v>45544</v>
      </c>
      <c r="C228" s="2">
        <v>45546</v>
      </c>
      <c r="D228" s="2">
        <v>45547</v>
      </c>
      <c r="E228" s="1" t="s">
        <v>2590</v>
      </c>
      <c r="F228" s="1" t="s">
        <v>168</v>
      </c>
      <c r="G228" s="1" t="s">
        <v>41</v>
      </c>
      <c r="H228" s="1" t="s">
        <v>128</v>
      </c>
      <c r="I228" s="1" t="s">
        <v>169</v>
      </c>
      <c r="J228" s="1">
        <v>0</v>
      </c>
      <c r="K228" s="1">
        <v>100</v>
      </c>
      <c r="L228" s="1">
        <v>0</v>
      </c>
      <c r="M228" s="1" t="s">
        <v>29</v>
      </c>
      <c r="N228" s="1" t="s">
        <v>30</v>
      </c>
      <c r="O228" s="1" t="s">
        <v>44</v>
      </c>
      <c r="P228" s="1" t="s">
        <v>85</v>
      </c>
      <c r="Q228" s="1" t="s">
        <v>45</v>
      </c>
      <c r="R228" s="1" t="s">
        <v>34</v>
      </c>
      <c r="S228" s="1" t="s">
        <v>2620</v>
      </c>
      <c r="T228" s="1">
        <v>1</v>
      </c>
      <c r="U228" s="1" t="s">
        <v>2622</v>
      </c>
      <c r="V228" s="1" t="s">
        <v>2630</v>
      </c>
      <c r="W228" s="1" t="s">
        <v>2624</v>
      </c>
      <c r="X228" s="1" t="s">
        <v>2625</v>
      </c>
      <c r="Y228" s="1" t="s">
        <v>2623</v>
      </c>
      <c r="Z228" s="1" t="s">
        <v>2623</v>
      </c>
      <c r="AA228" s="1">
        <v>0</v>
      </c>
      <c r="AB228" s="1" t="s">
        <v>2626</v>
      </c>
      <c r="AC228" s="1" t="s">
        <v>2627</v>
      </c>
      <c r="AD228" s="1" t="str">
        <f>TEXT(Sales_data[[#This Row],[Order_Date]],"MMM")</f>
        <v>Sep</v>
      </c>
      <c r="AE228" s="1">
        <f t="shared" si="15"/>
        <v>2024</v>
      </c>
      <c r="AF228" s="1" t="str">
        <f>TEXT(Sales_data[[#This Row],[Order_Date]],"ddd")</f>
        <v>Mon</v>
      </c>
      <c r="AG228" s="1" t="str">
        <f t="shared" si="16"/>
        <v>On Time</v>
      </c>
      <c r="AH228" s="1" t="str">
        <f t="shared" si="17"/>
        <v>Fast</v>
      </c>
      <c r="AI228" s="1" t="str">
        <f t="shared" si="18"/>
        <v>Low</v>
      </c>
      <c r="AJ228" s="6" t="str">
        <f t="shared" si="19"/>
        <v>Weekday</v>
      </c>
    </row>
    <row r="229" spans="1:36" x14ac:dyDescent="0.45">
      <c r="A229" s="5" t="s">
        <v>673</v>
      </c>
      <c r="B229" s="2">
        <v>45360</v>
      </c>
      <c r="C229" s="2">
        <v>45363</v>
      </c>
      <c r="D229" s="2">
        <v>45366</v>
      </c>
      <c r="E229" s="1" t="s">
        <v>2597</v>
      </c>
      <c r="F229" s="1" t="s">
        <v>2609</v>
      </c>
      <c r="G229" s="1" t="s">
        <v>116</v>
      </c>
      <c r="H229" s="1" t="s">
        <v>71</v>
      </c>
      <c r="I229" s="1" t="s">
        <v>72</v>
      </c>
      <c r="J229" s="1">
        <v>-1</v>
      </c>
      <c r="K229" s="1">
        <v>1000</v>
      </c>
      <c r="L229" s="1">
        <v>-1000</v>
      </c>
      <c r="M229" s="1" t="s">
        <v>29</v>
      </c>
      <c r="N229" s="1" t="s">
        <v>93</v>
      </c>
      <c r="O229" s="1" t="s">
        <v>79</v>
      </c>
      <c r="P229" s="1" t="s">
        <v>58</v>
      </c>
      <c r="Q229" s="1" t="s">
        <v>45</v>
      </c>
      <c r="R229" s="1" t="s">
        <v>46</v>
      </c>
      <c r="S229" s="1" t="s">
        <v>47</v>
      </c>
      <c r="T229" s="1">
        <v>3</v>
      </c>
      <c r="U229" s="1" t="s">
        <v>2622</v>
      </c>
      <c r="V229" s="1" t="s">
        <v>2630</v>
      </c>
      <c r="W229" s="1" t="s">
        <v>2624</v>
      </c>
      <c r="X229" s="1" t="s">
        <v>2625</v>
      </c>
      <c r="Y229" s="1" t="s">
        <v>2623</v>
      </c>
      <c r="Z229" s="1" t="s">
        <v>2623</v>
      </c>
      <c r="AA229" s="1">
        <v>-1000</v>
      </c>
      <c r="AB229" s="1" t="s">
        <v>2626</v>
      </c>
      <c r="AC229" s="1" t="s">
        <v>47</v>
      </c>
      <c r="AD229" s="1" t="str">
        <f>TEXT(Sales_data[[#This Row],[Order_Date]],"MMM")</f>
        <v>Mar</v>
      </c>
      <c r="AE229" s="1">
        <f t="shared" si="15"/>
        <v>2024</v>
      </c>
      <c r="AF229" s="1" t="str">
        <f>TEXT(Sales_data[[#This Row],[Order_Date]],"ddd")</f>
        <v>Sat</v>
      </c>
      <c r="AG229" s="1" t="str">
        <f t="shared" si="16"/>
        <v>On Time</v>
      </c>
      <c r="AH229" s="1" t="str">
        <f t="shared" si="17"/>
        <v>Medium</v>
      </c>
      <c r="AI229" s="1" t="str">
        <f t="shared" si="18"/>
        <v>Low</v>
      </c>
      <c r="AJ229" s="6" t="str">
        <f t="shared" si="19"/>
        <v>Weekend</v>
      </c>
    </row>
    <row r="230" spans="1:36" x14ac:dyDescent="0.45">
      <c r="A230" s="5" t="s">
        <v>676</v>
      </c>
      <c r="B230" s="2">
        <v>45453</v>
      </c>
      <c r="C230" s="2">
        <v>45456</v>
      </c>
      <c r="D230" s="2">
        <v>45459</v>
      </c>
      <c r="E230" s="1" t="s">
        <v>2597</v>
      </c>
      <c r="F230" s="1" t="s">
        <v>2609</v>
      </c>
      <c r="G230" s="1" t="s">
        <v>116</v>
      </c>
      <c r="H230" s="1" t="s">
        <v>128</v>
      </c>
      <c r="I230" s="1" t="s">
        <v>231</v>
      </c>
      <c r="J230" s="1">
        <v>0</v>
      </c>
      <c r="K230" s="1">
        <v>0</v>
      </c>
      <c r="L230" s="1">
        <v>0</v>
      </c>
      <c r="M230" s="1" t="s">
        <v>29</v>
      </c>
      <c r="N230" s="1" t="s">
        <v>30</v>
      </c>
      <c r="O230" s="1" t="s">
        <v>79</v>
      </c>
      <c r="P230" s="1" t="s">
        <v>58</v>
      </c>
      <c r="Q230" s="1" t="s">
        <v>33</v>
      </c>
      <c r="R230" s="1" t="s">
        <v>46</v>
      </c>
      <c r="S230" s="1" t="s">
        <v>254</v>
      </c>
      <c r="T230" s="1">
        <v>3</v>
      </c>
      <c r="U230" s="1" t="s">
        <v>2622</v>
      </c>
      <c r="V230" s="1" t="s">
        <v>2630</v>
      </c>
      <c r="W230" s="1" t="s">
        <v>2629</v>
      </c>
      <c r="X230" s="1" t="s">
        <v>2625</v>
      </c>
      <c r="Y230" s="1" t="s">
        <v>2630</v>
      </c>
      <c r="Z230" s="1" t="s">
        <v>2623</v>
      </c>
      <c r="AA230" s="1">
        <v>0</v>
      </c>
      <c r="AB230" s="1" t="s">
        <v>2626</v>
      </c>
      <c r="AC230" s="1" t="s">
        <v>254</v>
      </c>
      <c r="AD230" s="1" t="str">
        <f>TEXT(Sales_data[[#This Row],[Order_Date]],"MMM")</f>
        <v>Jun</v>
      </c>
      <c r="AE230" s="1">
        <f t="shared" si="15"/>
        <v>2024</v>
      </c>
      <c r="AF230" s="1" t="str">
        <f>TEXT(Sales_data[[#This Row],[Order_Date]],"ddd")</f>
        <v>Mon</v>
      </c>
      <c r="AG230" s="1" t="str">
        <f t="shared" si="16"/>
        <v>On Time</v>
      </c>
      <c r="AH230" s="1" t="str">
        <f t="shared" si="17"/>
        <v>Medium</v>
      </c>
      <c r="AI230" s="1" t="str">
        <f t="shared" si="18"/>
        <v>Low</v>
      </c>
      <c r="AJ230" s="6" t="str">
        <f t="shared" si="19"/>
        <v>Weekday</v>
      </c>
    </row>
    <row r="231" spans="1:36" x14ac:dyDescent="0.45">
      <c r="A231" s="5" t="s">
        <v>678</v>
      </c>
      <c r="B231" s="2">
        <v>45507</v>
      </c>
      <c r="C231" s="2">
        <v>45508</v>
      </c>
      <c r="D231" s="2">
        <v>45510</v>
      </c>
      <c r="E231" s="1" t="s">
        <v>2543</v>
      </c>
      <c r="F231" s="1" t="s">
        <v>69</v>
      </c>
      <c r="G231" s="1" t="s">
        <v>70</v>
      </c>
      <c r="H231" s="1" t="s">
        <v>27</v>
      </c>
      <c r="I231" s="1" t="s">
        <v>55</v>
      </c>
      <c r="J231" s="1">
        <v>-1</v>
      </c>
      <c r="K231" s="1">
        <v>100</v>
      </c>
      <c r="L231" s="1">
        <v>-100</v>
      </c>
      <c r="M231" s="1" t="s">
        <v>29</v>
      </c>
      <c r="N231" s="1" t="s">
        <v>30</v>
      </c>
      <c r="O231" s="1" t="s">
        <v>79</v>
      </c>
      <c r="P231" s="1" t="s">
        <v>32</v>
      </c>
      <c r="Q231" s="1" t="s">
        <v>45</v>
      </c>
      <c r="R231" s="1" t="s">
        <v>46</v>
      </c>
      <c r="S231" s="1" t="s">
        <v>245</v>
      </c>
      <c r="T231" s="1">
        <v>2</v>
      </c>
      <c r="U231" s="1" t="s">
        <v>2622</v>
      </c>
      <c r="V231" s="1" t="s">
        <v>2630</v>
      </c>
      <c r="W231" s="1" t="s">
        <v>2624</v>
      </c>
      <c r="X231" s="1" t="s">
        <v>2625</v>
      </c>
      <c r="Y231" s="1" t="s">
        <v>2623</v>
      </c>
      <c r="Z231" s="1" t="s">
        <v>2623</v>
      </c>
      <c r="AA231" s="1">
        <v>-100</v>
      </c>
      <c r="AB231" s="1" t="s">
        <v>2626</v>
      </c>
      <c r="AC231" s="1" t="s">
        <v>245</v>
      </c>
      <c r="AD231" s="1" t="str">
        <f>TEXT(Sales_data[[#This Row],[Order_Date]],"MMM")</f>
        <v>Aug</v>
      </c>
      <c r="AE231" s="1">
        <f t="shared" si="15"/>
        <v>2024</v>
      </c>
      <c r="AF231" s="1" t="str">
        <f>TEXT(Sales_data[[#This Row],[Order_Date]],"ddd")</f>
        <v>Sat</v>
      </c>
      <c r="AG231" s="1" t="str">
        <f t="shared" si="16"/>
        <v>On Time</v>
      </c>
      <c r="AH231" s="1" t="str">
        <f t="shared" si="17"/>
        <v>Fast</v>
      </c>
      <c r="AI231" s="1" t="str">
        <f t="shared" si="18"/>
        <v>Low</v>
      </c>
      <c r="AJ231" s="6" t="str">
        <f t="shared" si="19"/>
        <v>Weekend</v>
      </c>
    </row>
    <row r="232" spans="1:36" x14ac:dyDescent="0.45">
      <c r="A232" s="5" t="s">
        <v>679</v>
      </c>
      <c r="B232" s="2">
        <v>45465</v>
      </c>
      <c r="C232" s="2">
        <v>45468</v>
      </c>
      <c r="D232" s="2">
        <v>45473</v>
      </c>
      <c r="E232" s="1" t="s">
        <v>2542</v>
      </c>
      <c r="F232" s="1" t="s">
        <v>168</v>
      </c>
      <c r="G232" s="1" t="s">
        <v>41</v>
      </c>
      <c r="H232" s="1" t="s">
        <v>71</v>
      </c>
      <c r="I232" s="1" t="s">
        <v>117</v>
      </c>
      <c r="J232" s="1">
        <v>-1</v>
      </c>
      <c r="K232" s="1">
        <v>500</v>
      </c>
      <c r="L232" s="1">
        <v>-500</v>
      </c>
      <c r="M232" s="1" t="s">
        <v>2619</v>
      </c>
      <c r="N232" s="1" t="s">
        <v>57</v>
      </c>
      <c r="O232" s="1" t="s">
        <v>44</v>
      </c>
      <c r="P232" s="1" t="s">
        <v>32</v>
      </c>
      <c r="Q232" s="1" t="s">
        <v>33</v>
      </c>
      <c r="R232" s="1" t="s">
        <v>2620</v>
      </c>
      <c r="S232" s="1" t="s">
        <v>2620</v>
      </c>
      <c r="T232" s="1">
        <v>5</v>
      </c>
      <c r="U232" s="1" t="s">
        <v>2622</v>
      </c>
      <c r="V232" s="1" t="s">
        <v>2630</v>
      </c>
      <c r="W232" s="1" t="s">
        <v>2624</v>
      </c>
      <c r="X232" s="1" t="s">
        <v>2625</v>
      </c>
      <c r="Y232" s="1" t="s">
        <v>2623</v>
      </c>
      <c r="Z232" s="1" t="s">
        <v>2623</v>
      </c>
      <c r="AA232" s="1">
        <v>-500</v>
      </c>
      <c r="AB232" s="1" t="s">
        <v>2626</v>
      </c>
      <c r="AC232" s="1" t="s">
        <v>2632</v>
      </c>
      <c r="AD232" s="1" t="str">
        <f>TEXT(Sales_data[[#This Row],[Order_Date]],"MMM")</f>
        <v>Jun</v>
      </c>
      <c r="AE232" s="1">
        <f t="shared" si="15"/>
        <v>2024</v>
      </c>
      <c r="AF232" s="1" t="str">
        <f>TEXT(Sales_data[[#This Row],[Order_Date]],"ddd")</f>
        <v>Sat</v>
      </c>
      <c r="AG232" s="1" t="str">
        <f t="shared" si="16"/>
        <v>On Time</v>
      </c>
      <c r="AH232" s="1" t="str">
        <f t="shared" si="17"/>
        <v>Medium</v>
      </c>
      <c r="AI232" s="1" t="str">
        <f t="shared" si="18"/>
        <v>Low</v>
      </c>
      <c r="AJ232" s="6" t="str">
        <f t="shared" si="19"/>
        <v>Weekend</v>
      </c>
    </row>
    <row r="233" spans="1:36" x14ac:dyDescent="0.45">
      <c r="A233" s="5" t="s">
        <v>680</v>
      </c>
      <c r="B233" s="2">
        <v>45509</v>
      </c>
      <c r="C233" s="2">
        <v>45509</v>
      </c>
      <c r="D233" s="2">
        <v>45508</v>
      </c>
      <c r="E233" s="1" t="s">
        <v>2568</v>
      </c>
      <c r="F233" s="1" t="s">
        <v>53</v>
      </c>
      <c r="G233" s="1" t="s">
        <v>54</v>
      </c>
      <c r="H233" s="1" t="s">
        <v>71</v>
      </c>
      <c r="I233" s="1" t="s">
        <v>92</v>
      </c>
      <c r="J233" s="1">
        <v>0</v>
      </c>
      <c r="K233" s="1">
        <v>2000</v>
      </c>
      <c r="L233" s="1">
        <v>0</v>
      </c>
      <c r="M233" s="1" t="s">
        <v>63</v>
      </c>
      <c r="N233" s="1" t="s">
        <v>93</v>
      </c>
      <c r="O233" s="1" t="s">
        <v>31</v>
      </c>
      <c r="P233" s="1" t="s">
        <v>58</v>
      </c>
      <c r="Q233" s="1" t="s">
        <v>33</v>
      </c>
      <c r="R233" s="1" t="s">
        <v>34</v>
      </c>
      <c r="S233" s="1" t="s">
        <v>2620</v>
      </c>
      <c r="T233" s="1">
        <v>-1</v>
      </c>
      <c r="U233" s="1" t="s">
        <v>2622</v>
      </c>
      <c r="V233" s="1" t="s">
        <v>2630</v>
      </c>
      <c r="W233" s="1" t="s">
        <v>2624</v>
      </c>
      <c r="X233" s="1" t="s">
        <v>2633</v>
      </c>
      <c r="Y233" s="1" t="s">
        <v>2623</v>
      </c>
      <c r="Z233" s="1" t="s">
        <v>2623</v>
      </c>
      <c r="AA233" s="1">
        <v>0</v>
      </c>
      <c r="AB233" s="1" t="s">
        <v>2626</v>
      </c>
      <c r="AC233" s="1" t="s">
        <v>2627</v>
      </c>
      <c r="AD233" s="1" t="str">
        <f>TEXT(Sales_data[[#This Row],[Order_Date]],"MMM")</f>
        <v>Aug</v>
      </c>
      <c r="AE233" s="1">
        <f t="shared" si="15"/>
        <v>2024</v>
      </c>
      <c r="AF233" s="1" t="str">
        <f>TEXT(Sales_data[[#This Row],[Order_Date]],"ddd")</f>
        <v>Mon</v>
      </c>
      <c r="AG233" s="1" t="str">
        <f t="shared" si="16"/>
        <v>On Time</v>
      </c>
      <c r="AH233" s="1" t="str">
        <f t="shared" si="17"/>
        <v>Fast</v>
      </c>
      <c r="AI233" s="1" t="str">
        <f t="shared" si="18"/>
        <v>Low</v>
      </c>
      <c r="AJ233" s="6" t="str">
        <f t="shared" si="19"/>
        <v>Weekday</v>
      </c>
    </row>
    <row r="234" spans="1:36" x14ac:dyDescent="0.45">
      <c r="A234" s="5" t="s">
        <v>681</v>
      </c>
      <c r="B234" s="2">
        <v>45313</v>
      </c>
      <c r="C234" s="2">
        <v>45315</v>
      </c>
      <c r="D234" s="2">
        <v>45315</v>
      </c>
      <c r="E234" s="1" t="s">
        <v>2546</v>
      </c>
      <c r="F234" s="1" t="s">
        <v>53</v>
      </c>
      <c r="G234" s="1" t="s">
        <v>54</v>
      </c>
      <c r="H234" s="1" t="s">
        <v>128</v>
      </c>
      <c r="I234" s="1" t="s">
        <v>231</v>
      </c>
      <c r="J234" s="1">
        <v>1</v>
      </c>
      <c r="K234" s="1">
        <v>2000</v>
      </c>
      <c r="L234" s="1">
        <v>2000</v>
      </c>
      <c r="M234" s="1" t="s">
        <v>29</v>
      </c>
      <c r="N234" s="1" t="s">
        <v>57</v>
      </c>
      <c r="O234" s="1" t="s">
        <v>31</v>
      </c>
      <c r="P234" s="1" t="s">
        <v>85</v>
      </c>
      <c r="Q234" s="1" t="s">
        <v>45</v>
      </c>
      <c r="R234" s="1" t="s">
        <v>2620</v>
      </c>
      <c r="S234" s="1" t="s">
        <v>2620</v>
      </c>
      <c r="T234" s="1">
        <v>0</v>
      </c>
      <c r="U234" s="1" t="s">
        <v>2622</v>
      </c>
      <c r="V234" s="1" t="s">
        <v>2623</v>
      </c>
      <c r="W234" s="1" t="s">
        <v>2624</v>
      </c>
      <c r="X234" s="1" t="s">
        <v>2625</v>
      </c>
      <c r="Y234" s="1" t="s">
        <v>2623</v>
      </c>
      <c r="Z234" s="1" t="s">
        <v>2623</v>
      </c>
      <c r="AA234" s="1">
        <v>2000</v>
      </c>
      <c r="AB234" s="1" t="s">
        <v>2626</v>
      </c>
      <c r="AC234" s="1" t="s">
        <v>2627</v>
      </c>
      <c r="AD234" s="1" t="str">
        <f>TEXT(Sales_data[[#This Row],[Order_Date]],"MMM")</f>
        <v>Jan</v>
      </c>
      <c r="AE234" s="1">
        <f t="shared" si="15"/>
        <v>2024</v>
      </c>
      <c r="AF234" s="1" t="str">
        <f>TEXT(Sales_data[[#This Row],[Order_Date]],"ddd")</f>
        <v>Mon</v>
      </c>
      <c r="AG234" s="1" t="str">
        <f t="shared" si="16"/>
        <v>On Time</v>
      </c>
      <c r="AH234" s="1" t="str">
        <f t="shared" si="17"/>
        <v>Fast</v>
      </c>
      <c r="AI234" s="1" t="str">
        <f t="shared" si="18"/>
        <v>Medium</v>
      </c>
      <c r="AJ234" s="6" t="str">
        <f t="shared" si="19"/>
        <v>Weekday</v>
      </c>
    </row>
    <row r="235" spans="1:36" x14ac:dyDescent="0.45">
      <c r="A235" s="5" t="s">
        <v>683</v>
      </c>
      <c r="B235" s="2">
        <v>45481</v>
      </c>
      <c r="C235" s="2">
        <v>45482</v>
      </c>
      <c r="D235" s="2">
        <v>45482</v>
      </c>
      <c r="E235" s="1" t="s">
        <v>2547</v>
      </c>
      <c r="F235" s="1" t="s">
        <v>2609</v>
      </c>
      <c r="G235" s="1" t="s">
        <v>116</v>
      </c>
      <c r="H235" s="1" t="s">
        <v>42</v>
      </c>
      <c r="I235" s="1" t="s">
        <v>43</v>
      </c>
      <c r="J235" s="1">
        <v>3</v>
      </c>
      <c r="K235" s="1">
        <v>2000</v>
      </c>
      <c r="L235" s="1">
        <v>6000</v>
      </c>
      <c r="M235" s="1" t="s">
        <v>56</v>
      </c>
      <c r="N235" s="1" t="s">
        <v>57</v>
      </c>
      <c r="O235" s="1" t="s">
        <v>44</v>
      </c>
      <c r="P235" s="1" t="s">
        <v>58</v>
      </c>
      <c r="Q235" s="1" t="s">
        <v>33</v>
      </c>
      <c r="R235" s="1" t="s">
        <v>2620</v>
      </c>
      <c r="S235" s="1" t="s">
        <v>2620</v>
      </c>
      <c r="T235" s="1">
        <v>0</v>
      </c>
      <c r="U235" s="1" t="s">
        <v>2622</v>
      </c>
      <c r="V235" s="1" t="s">
        <v>2623</v>
      </c>
      <c r="W235" s="1" t="s">
        <v>2624</v>
      </c>
      <c r="X235" s="1" t="s">
        <v>2625</v>
      </c>
      <c r="Y235" s="1" t="s">
        <v>2623</v>
      </c>
      <c r="Z235" s="1" t="s">
        <v>2623</v>
      </c>
      <c r="AA235" s="1">
        <v>6000</v>
      </c>
      <c r="AB235" s="1" t="s">
        <v>2626</v>
      </c>
      <c r="AC235" s="1" t="s">
        <v>2627</v>
      </c>
      <c r="AD235" s="1" t="str">
        <f>TEXT(Sales_data[[#This Row],[Order_Date]],"MMM")</f>
        <v>Jul</v>
      </c>
      <c r="AE235" s="1">
        <f t="shared" si="15"/>
        <v>2024</v>
      </c>
      <c r="AF235" s="1" t="str">
        <f>TEXT(Sales_data[[#This Row],[Order_Date]],"ddd")</f>
        <v>Mon</v>
      </c>
      <c r="AG235" s="1" t="str">
        <f t="shared" si="16"/>
        <v>On Time</v>
      </c>
      <c r="AH235" s="1" t="str">
        <f t="shared" si="17"/>
        <v>Fast</v>
      </c>
      <c r="AI235" s="1" t="str">
        <f t="shared" si="18"/>
        <v>High</v>
      </c>
      <c r="AJ235" s="6" t="str">
        <f t="shared" si="19"/>
        <v>Weekday</v>
      </c>
    </row>
    <row r="236" spans="1:36" x14ac:dyDescent="0.45">
      <c r="A236" s="5" t="s">
        <v>685</v>
      </c>
      <c r="B236" s="2">
        <v>45329</v>
      </c>
      <c r="C236" s="2">
        <v>45331</v>
      </c>
      <c r="D236" s="2">
        <v>45337</v>
      </c>
      <c r="E236" s="1" t="s">
        <v>2566</v>
      </c>
      <c r="F236" s="1" t="s">
        <v>2606</v>
      </c>
      <c r="G236" s="1" t="s">
        <v>26</v>
      </c>
      <c r="H236" s="1" t="s">
        <v>42</v>
      </c>
      <c r="I236" s="1" t="s">
        <v>122</v>
      </c>
      <c r="J236" s="1">
        <v>3</v>
      </c>
      <c r="K236" s="1">
        <v>100</v>
      </c>
      <c r="L236" s="1">
        <v>300</v>
      </c>
      <c r="M236" s="1" t="s">
        <v>56</v>
      </c>
      <c r="N236" s="1" t="s">
        <v>30</v>
      </c>
      <c r="O236" s="1" t="s">
        <v>31</v>
      </c>
      <c r="P236" s="1" t="s">
        <v>85</v>
      </c>
      <c r="Q236" s="1" t="s">
        <v>33</v>
      </c>
      <c r="R236" s="1" t="s">
        <v>34</v>
      </c>
      <c r="S236" s="1" t="s">
        <v>2620</v>
      </c>
      <c r="T236" s="1">
        <v>6</v>
      </c>
      <c r="U236" s="1" t="s">
        <v>2622</v>
      </c>
      <c r="V236" s="1" t="s">
        <v>2623</v>
      </c>
      <c r="W236" s="1" t="s">
        <v>2624</v>
      </c>
      <c r="X236" s="1" t="s">
        <v>2625</v>
      </c>
      <c r="Y236" s="1" t="s">
        <v>2623</v>
      </c>
      <c r="Z236" s="1" t="s">
        <v>2623</v>
      </c>
      <c r="AA236" s="1">
        <v>300</v>
      </c>
      <c r="AB236" s="1" t="s">
        <v>2626</v>
      </c>
      <c r="AC236" s="1" t="s">
        <v>2627</v>
      </c>
      <c r="AD236" s="1" t="str">
        <f>TEXT(Sales_data[[#This Row],[Order_Date]],"MMM")</f>
        <v>Feb</v>
      </c>
      <c r="AE236" s="1">
        <f t="shared" si="15"/>
        <v>2024</v>
      </c>
      <c r="AF236" s="1" t="str">
        <f>TEXT(Sales_data[[#This Row],[Order_Date]],"ddd")</f>
        <v>Wed</v>
      </c>
      <c r="AG236" s="1" t="str">
        <f t="shared" si="16"/>
        <v>Late</v>
      </c>
      <c r="AH236" s="1" t="str">
        <f t="shared" si="17"/>
        <v>Slow</v>
      </c>
      <c r="AI236" s="1" t="str">
        <f t="shared" si="18"/>
        <v>Low</v>
      </c>
      <c r="AJ236" s="6" t="str">
        <f t="shared" si="19"/>
        <v>Weekday</v>
      </c>
    </row>
    <row r="237" spans="1:36" x14ac:dyDescent="0.45">
      <c r="A237" s="5" t="s">
        <v>688</v>
      </c>
      <c r="B237" s="2">
        <v>45332</v>
      </c>
      <c r="C237" s="2">
        <v>45331</v>
      </c>
      <c r="D237" s="2">
        <v>45332</v>
      </c>
      <c r="E237" s="1" t="s">
        <v>2584</v>
      </c>
      <c r="F237" s="1" t="s">
        <v>2608</v>
      </c>
      <c r="G237" s="1" t="s">
        <v>41</v>
      </c>
      <c r="H237" s="1" t="s">
        <v>128</v>
      </c>
      <c r="I237" s="1" t="s">
        <v>129</v>
      </c>
      <c r="J237" s="1">
        <v>0</v>
      </c>
      <c r="K237" s="1">
        <v>100</v>
      </c>
      <c r="L237" s="1">
        <v>0</v>
      </c>
      <c r="M237" s="1" t="s">
        <v>56</v>
      </c>
      <c r="N237" s="1" t="s">
        <v>57</v>
      </c>
      <c r="O237" s="1" t="s">
        <v>31</v>
      </c>
      <c r="P237" s="1" t="s">
        <v>58</v>
      </c>
      <c r="Q237" s="1" t="s">
        <v>33</v>
      </c>
      <c r="R237" s="1" t="s">
        <v>2620</v>
      </c>
      <c r="S237" s="1" t="s">
        <v>2620</v>
      </c>
      <c r="T237" s="1">
        <v>1</v>
      </c>
      <c r="U237" s="1" t="s">
        <v>2622</v>
      </c>
      <c r="V237" s="1" t="s">
        <v>2630</v>
      </c>
      <c r="W237" s="1" t="s">
        <v>2624</v>
      </c>
      <c r="X237" s="1" t="s">
        <v>2628</v>
      </c>
      <c r="Y237" s="1" t="s">
        <v>2623</v>
      </c>
      <c r="Z237" s="1" t="s">
        <v>2623</v>
      </c>
      <c r="AA237" s="1">
        <v>0</v>
      </c>
      <c r="AB237" s="1" t="s">
        <v>2626</v>
      </c>
      <c r="AC237" s="1" t="s">
        <v>2627</v>
      </c>
      <c r="AD237" s="1" t="str">
        <f>TEXT(Sales_data[[#This Row],[Order_Date]],"MMM")</f>
        <v>Feb</v>
      </c>
      <c r="AE237" s="1">
        <f t="shared" si="15"/>
        <v>2024</v>
      </c>
      <c r="AF237" s="1" t="str">
        <f>TEXT(Sales_data[[#This Row],[Order_Date]],"ddd")</f>
        <v>Sat</v>
      </c>
      <c r="AG237" s="1" t="str">
        <f t="shared" si="16"/>
        <v>On Time</v>
      </c>
      <c r="AH237" s="1" t="str">
        <f t="shared" si="17"/>
        <v>Fast</v>
      </c>
      <c r="AI237" s="1" t="str">
        <f t="shared" si="18"/>
        <v>Low</v>
      </c>
      <c r="AJ237" s="6" t="str">
        <f t="shared" si="19"/>
        <v>Weekend</v>
      </c>
    </row>
    <row r="238" spans="1:36" x14ac:dyDescent="0.45">
      <c r="A238" s="5" t="s">
        <v>690</v>
      </c>
      <c r="B238" s="2">
        <v>45410</v>
      </c>
      <c r="C238" s="2">
        <v>45411</v>
      </c>
      <c r="D238" s="2">
        <v>45416</v>
      </c>
      <c r="E238" s="1" t="s">
        <v>2548</v>
      </c>
      <c r="F238" s="1" t="s">
        <v>147</v>
      </c>
      <c r="G238" s="1" t="s">
        <v>147</v>
      </c>
      <c r="H238" s="1" t="s">
        <v>42</v>
      </c>
      <c r="I238" s="1" t="s">
        <v>43</v>
      </c>
      <c r="J238" s="1">
        <v>0</v>
      </c>
      <c r="K238" s="1">
        <v>2000</v>
      </c>
      <c r="L238" s="1">
        <v>0</v>
      </c>
      <c r="M238" s="1" t="s">
        <v>29</v>
      </c>
      <c r="N238" s="1" t="s">
        <v>57</v>
      </c>
      <c r="O238" s="1" t="s">
        <v>31</v>
      </c>
      <c r="P238" s="1" t="s">
        <v>58</v>
      </c>
      <c r="Q238" s="1" t="s">
        <v>45</v>
      </c>
      <c r="R238" s="1" t="s">
        <v>34</v>
      </c>
      <c r="S238" s="1" t="s">
        <v>2620</v>
      </c>
      <c r="T238" s="1">
        <v>5</v>
      </c>
      <c r="U238" s="1" t="s">
        <v>2622</v>
      </c>
      <c r="V238" s="1" t="s">
        <v>2630</v>
      </c>
      <c r="W238" s="1" t="s">
        <v>2624</v>
      </c>
      <c r="X238" s="1" t="s">
        <v>2625</v>
      </c>
      <c r="Y238" s="1" t="s">
        <v>2623</v>
      </c>
      <c r="Z238" s="1" t="s">
        <v>2623</v>
      </c>
      <c r="AA238" s="1">
        <v>0</v>
      </c>
      <c r="AB238" s="1" t="s">
        <v>2626</v>
      </c>
      <c r="AC238" s="1" t="s">
        <v>2627</v>
      </c>
      <c r="AD238" s="1" t="str">
        <f>TEXT(Sales_data[[#This Row],[Order_Date]],"MMM")</f>
        <v>Apr</v>
      </c>
      <c r="AE238" s="1">
        <f t="shared" si="15"/>
        <v>2024</v>
      </c>
      <c r="AF238" s="1" t="str">
        <f>TEXT(Sales_data[[#This Row],[Order_Date]],"ddd")</f>
        <v>Sun</v>
      </c>
      <c r="AG238" s="1" t="str">
        <f t="shared" si="16"/>
        <v>On Time</v>
      </c>
      <c r="AH238" s="1" t="str">
        <f t="shared" si="17"/>
        <v>Medium</v>
      </c>
      <c r="AI238" s="1" t="str">
        <f t="shared" si="18"/>
        <v>Low</v>
      </c>
      <c r="AJ238" s="6" t="str">
        <f t="shared" si="19"/>
        <v>Weekend</v>
      </c>
    </row>
    <row r="239" spans="1:36" x14ac:dyDescent="0.45">
      <c r="A239" s="5" t="s">
        <v>692</v>
      </c>
      <c r="B239" s="2">
        <v>45635</v>
      </c>
      <c r="C239" s="2">
        <v>45636</v>
      </c>
      <c r="D239" s="2">
        <v>45641</v>
      </c>
      <c r="E239" s="1" t="s">
        <v>2536</v>
      </c>
      <c r="F239" s="1" t="s">
        <v>168</v>
      </c>
      <c r="G239" s="1" t="s">
        <v>41</v>
      </c>
      <c r="H239" s="1" t="s">
        <v>42</v>
      </c>
      <c r="I239" s="1" t="s">
        <v>43</v>
      </c>
      <c r="J239" s="1">
        <v>0</v>
      </c>
      <c r="K239" s="1">
        <v>100</v>
      </c>
      <c r="L239" s="1">
        <v>0</v>
      </c>
      <c r="M239" s="1" t="s">
        <v>56</v>
      </c>
      <c r="N239" s="1" t="s">
        <v>57</v>
      </c>
      <c r="O239" s="1" t="s">
        <v>79</v>
      </c>
      <c r="P239" s="1" t="s">
        <v>58</v>
      </c>
      <c r="Q239" s="1" t="s">
        <v>45</v>
      </c>
      <c r="R239" s="1" t="s">
        <v>2620</v>
      </c>
      <c r="S239" s="1" t="s">
        <v>2620</v>
      </c>
      <c r="T239" s="1">
        <v>5</v>
      </c>
      <c r="U239" s="1" t="s">
        <v>2622</v>
      </c>
      <c r="V239" s="1" t="s">
        <v>2630</v>
      </c>
      <c r="W239" s="1" t="s">
        <v>2624</v>
      </c>
      <c r="X239" s="1" t="s">
        <v>2625</v>
      </c>
      <c r="Y239" s="1" t="s">
        <v>2623</v>
      </c>
      <c r="Z239" s="1" t="s">
        <v>2623</v>
      </c>
      <c r="AA239" s="1">
        <v>0</v>
      </c>
      <c r="AB239" s="1" t="s">
        <v>2626</v>
      </c>
      <c r="AC239" s="1" t="s">
        <v>2627</v>
      </c>
      <c r="AD239" s="1" t="str">
        <f>TEXT(Sales_data[[#This Row],[Order_Date]],"MMM")</f>
        <v>Dec</v>
      </c>
      <c r="AE239" s="1">
        <f t="shared" si="15"/>
        <v>2024</v>
      </c>
      <c r="AF239" s="1" t="str">
        <f>TEXT(Sales_data[[#This Row],[Order_Date]],"ddd")</f>
        <v>Mon</v>
      </c>
      <c r="AG239" s="1" t="str">
        <f t="shared" si="16"/>
        <v>On Time</v>
      </c>
      <c r="AH239" s="1" t="str">
        <f t="shared" si="17"/>
        <v>Medium</v>
      </c>
      <c r="AI239" s="1" t="str">
        <f t="shared" si="18"/>
        <v>Low</v>
      </c>
      <c r="AJ239" s="6" t="str">
        <f t="shared" si="19"/>
        <v>Weekday</v>
      </c>
    </row>
    <row r="240" spans="1:36" x14ac:dyDescent="0.45">
      <c r="A240" s="5" t="s">
        <v>693</v>
      </c>
      <c r="B240" s="2">
        <v>45510</v>
      </c>
      <c r="C240" s="2">
        <v>45508</v>
      </c>
      <c r="D240" s="2">
        <v>45514</v>
      </c>
      <c r="E240" s="1" t="s">
        <v>2565</v>
      </c>
      <c r="F240" s="1" t="s">
        <v>147</v>
      </c>
      <c r="G240" s="1" t="s">
        <v>147</v>
      </c>
      <c r="H240" s="1" t="s">
        <v>128</v>
      </c>
      <c r="I240" s="1" t="s">
        <v>231</v>
      </c>
      <c r="J240" s="1">
        <v>0</v>
      </c>
      <c r="K240" s="1">
        <v>500</v>
      </c>
      <c r="L240" s="1">
        <v>0</v>
      </c>
      <c r="M240" s="1" t="s">
        <v>56</v>
      </c>
      <c r="N240" s="1" t="s">
        <v>57</v>
      </c>
      <c r="O240" s="1" t="s">
        <v>44</v>
      </c>
      <c r="P240" s="1" t="s">
        <v>85</v>
      </c>
      <c r="Q240" s="1" t="s">
        <v>33</v>
      </c>
      <c r="R240" s="1" t="s">
        <v>2620</v>
      </c>
      <c r="S240" s="1" t="s">
        <v>2620</v>
      </c>
      <c r="T240" s="1">
        <v>6</v>
      </c>
      <c r="U240" s="1" t="s">
        <v>2622</v>
      </c>
      <c r="V240" s="1" t="s">
        <v>2630</v>
      </c>
      <c r="W240" s="1" t="s">
        <v>2624</v>
      </c>
      <c r="X240" s="1" t="s">
        <v>2628</v>
      </c>
      <c r="Y240" s="1" t="s">
        <v>2623</v>
      </c>
      <c r="Z240" s="1" t="s">
        <v>2623</v>
      </c>
      <c r="AA240" s="1">
        <v>0</v>
      </c>
      <c r="AB240" s="1" t="s">
        <v>2626</v>
      </c>
      <c r="AC240" s="1" t="s">
        <v>2627</v>
      </c>
      <c r="AD240" s="1" t="str">
        <f>TEXT(Sales_data[[#This Row],[Order_Date]],"MMM")</f>
        <v>Aug</v>
      </c>
      <c r="AE240" s="1">
        <f t="shared" si="15"/>
        <v>2024</v>
      </c>
      <c r="AF240" s="1" t="str">
        <f>TEXT(Sales_data[[#This Row],[Order_Date]],"ddd")</f>
        <v>Tue</v>
      </c>
      <c r="AG240" s="1" t="str">
        <f t="shared" si="16"/>
        <v>Late</v>
      </c>
      <c r="AH240" s="1" t="str">
        <f t="shared" si="17"/>
        <v>Slow</v>
      </c>
      <c r="AI240" s="1" t="str">
        <f t="shared" si="18"/>
        <v>Low</v>
      </c>
      <c r="AJ240" s="6" t="str">
        <f t="shared" si="19"/>
        <v>Weekday</v>
      </c>
    </row>
    <row r="241" spans="1:36" x14ac:dyDescent="0.45">
      <c r="A241" s="5" t="s">
        <v>694</v>
      </c>
      <c r="B241" s="2">
        <v>45496</v>
      </c>
      <c r="C241" s="2">
        <v>45498</v>
      </c>
      <c r="D241" s="2">
        <v>45500</v>
      </c>
      <c r="E241" s="1" t="s">
        <v>2561</v>
      </c>
      <c r="F241" s="1" t="s">
        <v>2609</v>
      </c>
      <c r="G241" s="1" t="s">
        <v>116</v>
      </c>
      <c r="H241" s="1" t="s">
        <v>27</v>
      </c>
      <c r="I241" s="1" t="s">
        <v>28</v>
      </c>
      <c r="J241" s="1">
        <v>-1</v>
      </c>
      <c r="K241" s="1">
        <v>1000</v>
      </c>
      <c r="L241" s="1">
        <v>-1000</v>
      </c>
      <c r="M241" s="1" t="s">
        <v>63</v>
      </c>
      <c r="N241" s="1" t="s">
        <v>30</v>
      </c>
      <c r="O241" s="1" t="s">
        <v>79</v>
      </c>
      <c r="P241" s="1" t="s">
        <v>32</v>
      </c>
      <c r="Q241" s="1" t="s">
        <v>33</v>
      </c>
      <c r="R241" s="1" t="s">
        <v>2620</v>
      </c>
      <c r="S241" s="1" t="s">
        <v>2620</v>
      </c>
      <c r="T241" s="1">
        <v>2</v>
      </c>
      <c r="U241" s="1" t="s">
        <v>2622</v>
      </c>
      <c r="V241" s="1" t="s">
        <v>2630</v>
      </c>
      <c r="W241" s="1" t="s">
        <v>2624</v>
      </c>
      <c r="X241" s="1" t="s">
        <v>2625</v>
      </c>
      <c r="Y241" s="1" t="s">
        <v>2623</v>
      </c>
      <c r="Z241" s="1" t="s">
        <v>2623</v>
      </c>
      <c r="AA241" s="1">
        <v>-1000</v>
      </c>
      <c r="AB241" s="1" t="s">
        <v>2626</v>
      </c>
      <c r="AC241" s="1" t="s">
        <v>2632</v>
      </c>
      <c r="AD241" s="1" t="str">
        <f>TEXT(Sales_data[[#This Row],[Order_Date]],"MMM")</f>
        <v>Jul</v>
      </c>
      <c r="AE241" s="1">
        <f t="shared" si="15"/>
        <v>2024</v>
      </c>
      <c r="AF241" s="1" t="str">
        <f>TEXT(Sales_data[[#This Row],[Order_Date]],"ddd")</f>
        <v>Tue</v>
      </c>
      <c r="AG241" s="1" t="str">
        <f t="shared" si="16"/>
        <v>On Time</v>
      </c>
      <c r="AH241" s="1" t="str">
        <f t="shared" si="17"/>
        <v>Fast</v>
      </c>
      <c r="AI241" s="1" t="str">
        <f t="shared" si="18"/>
        <v>Low</v>
      </c>
      <c r="AJ241" s="6" t="str">
        <f t="shared" si="19"/>
        <v>Weekday</v>
      </c>
    </row>
    <row r="242" spans="1:36" x14ac:dyDescent="0.45">
      <c r="A242" s="5" t="s">
        <v>695</v>
      </c>
      <c r="B242" s="2">
        <v>45633</v>
      </c>
      <c r="C242" s="2">
        <v>45636</v>
      </c>
      <c r="D242" s="2">
        <v>45637</v>
      </c>
      <c r="E242" s="1" t="s">
        <v>2552</v>
      </c>
      <c r="F242" s="1" t="s">
        <v>2607</v>
      </c>
      <c r="G242" s="1" t="s">
        <v>41</v>
      </c>
      <c r="H242" s="1" t="s">
        <v>27</v>
      </c>
      <c r="I242" s="1" t="s">
        <v>28</v>
      </c>
      <c r="J242" s="1">
        <v>2</v>
      </c>
      <c r="K242" s="1">
        <v>2000</v>
      </c>
      <c r="L242" s="1">
        <v>4000</v>
      </c>
      <c r="M242" s="1" t="s">
        <v>63</v>
      </c>
      <c r="N242" s="1" t="s">
        <v>57</v>
      </c>
      <c r="O242" s="1" t="s">
        <v>79</v>
      </c>
      <c r="P242" s="1" t="s">
        <v>85</v>
      </c>
      <c r="Q242" s="1" t="s">
        <v>33</v>
      </c>
      <c r="R242" s="1" t="s">
        <v>34</v>
      </c>
      <c r="S242" s="1" t="s">
        <v>2620</v>
      </c>
      <c r="T242" s="1">
        <v>1</v>
      </c>
      <c r="U242" s="1" t="s">
        <v>2622</v>
      </c>
      <c r="V242" s="1" t="s">
        <v>2623</v>
      </c>
      <c r="W242" s="1" t="s">
        <v>2624</v>
      </c>
      <c r="X242" s="1" t="s">
        <v>2625</v>
      </c>
      <c r="Y242" s="1" t="s">
        <v>2623</v>
      </c>
      <c r="Z242" s="1" t="s">
        <v>2623</v>
      </c>
      <c r="AA242" s="1">
        <v>4000</v>
      </c>
      <c r="AB242" s="1" t="s">
        <v>2626</v>
      </c>
      <c r="AC242" s="1" t="s">
        <v>2627</v>
      </c>
      <c r="AD242" s="1" t="str">
        <f>TEXT(Sales_data[[#This Row],[Order_Date]],"MMM")</f>
        <v>Dec</v>
      </c>
      <c r="AE242" s="1">
        <f t="shared" si="15"/>
        <v>2024</v>
      </c>
      <c r="AF242" s="1" t="str">
        <f>TEXT(Sales_data[[#This Row],[Order_Date]],"ddd")</f>
        <v>Sat</v>
      </c>
      <c r="AG242" s="1" t="str">
        <f t="shared" si="16"/>
        <v>On Time</v>
      </c>
      <c r="AH242" s="1" t="str">
        <f t="shared" si="17"/>
        <v>Fast</v>
      </c>
      <c r="AI242" s="1" t="str">
        <f t="shared" si="18"/>
        <v>Medium</v>
      </c>
      <c r="AJ242" s="6" t="str">
        <f t="shared" si="19"/>
        <v>Weekend</v>
      </c>
    </row>
    <row r="243" spans="1:36" x14ac:dyDescent="0.45">
      <c r="A243" s="5" t="s">
        <v>696</v>
      </c>
      <c r="B243" s="2">
        <v>45432</v>
      </c>
      <c r="C243" s="2">
        <v>45433</v>
      </c>
      <c r="D243" s="2">
        <v>45440</v>
      </c>
      <c r="E243" s="1" t="s">
        <v>2528</v>
      </c>
      <c r="F243" s="1" t="s">
        <v>168</v>
      </c>
      <c r="G243" s="1" t="s">
        <v>41</v>
      </c>
      <c r="H243" s="1" t="s">
        <v>128</v>
      </c>
      <c r="I243" s="1" t="s">
        <v>169</v>
      </c>
      <c r="J243" s="1">
        <v>1</v>
      </c>
      <c r="K243" s="1">
        <v>1000</v>
      </c>
      <c r="L243" s="1">
        <v>1000</v>
      </c>
      <c r="M243" s="1" t="s">
        <v>29</v>
      </c>
      <c r="N243" s="1" t="s">
        <v>57</v>
      </c>
      <c r="O243" s="1" t="s">
        <v>79</v>
      </c>
      <c r="P243" s="1" t="s">
        <v>58</v>
      </c>
      <c r="Q243" s="1" t="s">
        <v>33</v>
      </c>
      <c r="R243" s="1" t="s">
        <v>2620</v>
      </c>
      <c r="S243" s="1" t="s">
        <v>2620</v>
      </c>
      <c r="T243" s="1">
        <v>7</v>
      </c>
      <c r="U243" s="1" t="s">
        <v>2622</v>
      </c>
      <c r="V243" s="1" t="s">
        <v>2623</v>
      </c>
      <c r="W243" s="1" t="s">
        <v>2624</v>
      </c>
      <c r="X243" s="1" t="s">
        <v>2625</v>
      </c>
      <c r="Y243" s="1" t="s">
        <v>2623</v>
      </c>
      <c r="Z243" s="1" t="s">
        <v>2623</v>
      </c>
      <c r="AA243" s="1">
        <v>1000</v>
      </c>
      <c r="AB243" s="1" t="s">
        <v>2626</v>
      </c>
      <c r="AC243" s="1" t="s">
        <v>2627</v>
      </c>
      <c r="AD243" s="1" t="str">
        <f>TEXT(Sales_data[[#This Row],[Order_Date]],"MMM")</f>
        <v>May</v>
      </c>
      <c r="AE243" s="1">
        <f t="shared" si="15"/>
        <v>2024</v>
      </c>
      <c r="AF243" s="1" t="str">
        <f>TEXT(Sales_data[[#This Row],[Order_Date]],"ddd")</f>
        <v>Mon</v>
      </c>
      <c r="AG243" s="1" t="str">
        <f t="shared" si="16"/>
        <v>Late</v>
      </c>
      <c r="AH243" s="1" t="str">
        <f t="shared" si="17"/>
        <v>Slow</v>
      </c>
      <c r="AI243" s="1" t="str">
        <f t="shared" si="18"/>
        <v>Low</v>
      </c>
      <c r="AJ243" s="6" t="str">
        <f t="shared" si="19"/>
        <v>Weekday</v>
      </c>
    </row>
    <row r="244" spans="1:36" x14ac:dyDescent="0.45">
      <c r="A244" s="5" t="s">
        <v>697</v>
      </c>
      <c r="B244" s="2">
        <v>45355</v>
      </c>
      <c r="C244" s="2">
        <v>45356</v>
      </c>
      <c r="D244" s="2">
        <v>45356</v>
      </c>
      <c r="E244" s="1" t="s">
        <v>2536</v>
      </c>
      <c r="F244" s="1" t="s">
        <v>2607</v>
      </c>
      <c r="G244" s="1" t="s">
        <v>41</v>
      </c>
      <c r="H244" s="1" t="s">
        <v>71</v>
      </c>
      <c r="I244" s="1" t="s">
        <v>92</v>
      </c>
      <c r="J244" s="1">
        <v>3</v>
      </c>
      <c r="K244" s="1">
        <v>1000</v>
      </c>
      <c r="L244" s="1">
        <v>3000</v>
      </c>
      <c r="M244" s="1" t="s">
        <v>63</v>
      </c>
      <c r="N244" s="1" t="s">
        <v>57</v>
      </c>
      <c r="O244" s="1" t="s">
        <v>79</v>
      </c>
      <c r="P244" s="1" t="s">
        <v>85</v>
      </c>
      <c r="Q244" s="1" t="s">
        <v>45</v>
      </c>
      <c r="R244" s="1" t="s">
        <v>46</v>
      </c>
      <c r="S244" s="1" t="s">
        <v>245</v>
      </c>
      <c r="T244" s="1">
        <v>0</v>
      </c>
      <c r="U244" s="1" t="s">
        <v>2622</v>
      </c>
      <c r="V244" s="1" t="s">
        <v>2623</v>
      </c>
      <c r="W244" s="1" t="s">
        <v>2624</v>
      </c>
      <c r="X244" s="1" t="s">
        <v>2625</v>
      </c>
      <c r="Y244" s="1" t="s">
        <v>2623</v>
      </c>
      <c r="Z244" s="1" t="s">
        <v>2623</v>
      </c>
      <c r="AA244" s="1">
        <v>3000</v>
      </c>
      <c r="AB244" s="1" t="s">
        <v>2626</v>
      </c>
      <c r="AC244" s="1" t="s">
        <v>245</v>
      </c>
      <c r="AD244" s="1" t="str">
        <f>TEXT(Sales_data[[#This Row],[Order_Date]],"MMM")</f>
        <v>Mar</v>
      </c>
      <c r="AE244" s="1">
        <f t="shared" si="15"/>
        <v>2024</v>
      </c>
      <c r="AF244" s="1" t="str">
        <f>TEXT(Sales_data[[#This Row],[Order_Date]],"ddd")</f>
        <v>Mon</v>
      </c>
      <c r="AG244" s="1" t="str">
        <f t="shared" si="16"/>
        <v>On Time</v>
      </c>
      <c r="AH244" s="1" t="str">
        <f t="shared" si="17"/>
        <v>Fast</v>
      </c>
      <c r="AI244" s="1" t="str">
        <f t="shared" si="18"/>
        <v>Medium</v>
      </c>
      <c r="AJ244" s="6" t="str">
        <f t="shared" si="19"/>
        <v>Weekday</v>
      </c>
    </row>
    <row r="245" spans="1:36" x14ac:dyDescent="0.45">
      <c r="A245" s="5" t="s">
        <v>698</v>
      </c>
      <c r="B245" s="2">
        <v>45438</v>
      </c>
      <c r="C245" s="2">
        <v>45438</v>
      </c>
      <c r="D245" s="2">
        <v>45443</v>
      </c>
      <c r="E245" s="1" t="s">
        <v>2593</v>
      </c>
      <c r="F245" s="1" t="s">
        <v>2609</v>
      </c>
      <c r="G245" s="1" t="s">
        <v>116</v>
      </c>
      <c r="H245" s="1" t="s">
        <v>128</v>
      </c>
      <c r="I245" s="1" t="s">
        <v>231</v>
      </c>
      <c r="J245" s="1">
        <v>1</v>
      </c>
      <c r="K245" s="1">
        <v>2000</v>
      </c>
      <c r="L245" s="1">
        <v>2000</v>
      </c>
      <c r="M245" s="1" t="s">
        <v>29</v>
      </c>
      <c r="N245" s="1" t="s">
        <v>30</v>
      </c>
      <c r="O245" s="1" t="s">
        <v>64</v>
      </c>
      <c r="P245" s="1" t="s">
        <v>85</v>
      </c>
      <c r="Q245" s="1" t="s">
        <v>45</v>
      </c>
      <c r="R245" s="1" t="s">
        <v>34</v>
      </c>
      <c r="S245" s="1" t="s">
        <v>2620</v>
      </c>
      <c r="T245" s="1">
        <v>5</v>
      </c>
      <c r="U245" s="1" t="s">
        <v>2622</v>
      </c>
      <c r="V245" s="1" t="s">
        <v>2623</v>
      </c>
      <c r="W245" s="1" t="s">
        <v>2624</v>
      </c>
      <c r="X245" s="1" t="s">
        <v>2625</v>
      </c>
      <c r="Y245" s="1" t="s">
        <v>2623</v>
      </c>
      <c r="Z245" s="1" t="s">
        <v>2623</v>
      </c>
      <c r="AA245" s="1">
        <v>2000</v>
      </c>
      <c r="AB245" s="1" t="s">
        <v>2626</v>
      </c>
      <c r="AC245" s="1" t="s">
        <v>2627</v>
      </c>
      <c r="AD245" s="1" t="str">
        <f>TEXT(Sales_data[[#This Row],[Order_Date]],"MMM")</f>
        <v>May</v>
      </c>
      <c r="AE245" s="1">
        <f t="shared" si="15"/>
        <v>2024</v>
      </c>
      <c r="AF245" s="1" t="str">
        <f>TEXT(Sales_data[[#This Row],[Order_Date]],"ddd")</f>
        <v>Sun</v>
      </c>
      <c r="AG245" s="1" t="str">
        <f t="shared" si="16"/>
        <v>On Time</v>
      </c>
      <c r="AH245" s="1" t="str">
        <f t="shared" si="17"/>
        <v>Medium</v>
      </c>
      <c r="AI245" s="1" t="str">
        <f t="shared" si="18"/>
        <v>Medium</v>
      </c>
      <c r="AJ245" s="6" t="str">
        <f t="shared" si="19"/>
        <v>Weekend</v>
      </c>
    </row>
    <row r="246" spans="1:36" x14ac:dyDescent="0.45">
      <c r="A246" s="5" t="s">
        <v>699</v>
      </c>
      <c r="B246" s="2">
        <v>45389</v>
      </c>
      <c r="C246" s="2">
        <v>45387</v>
      </c>
      <c r="D246" s="2">
        <v>45386</v>
      </c>
      <c r="E246" s="1" t="s">
        <v>2531</v>
      </c>
      <c r="F246" s="1" t="s">
        <v>53</v>
      </c>
      <c r="G246" s="1" t="s">
        <v>54</v>
      </c>
      <c r="H246" s="1" t="s">
        <v>27</v>
      </c>
      <c r="I246" s="1" t="s">
        <v>84</v>
      </c>
      <c r="J246" s="1">
        <v>-1</v>
      </c>
      <c r="K246" s="1">
        <v>0</v>
      </c>
      <c r="L246" s="1">
        <v>0</v>
      </c>
      <c r="M246" s="1" t="s">
        <v>2619</v>
      </c>
      <c r="N246" s="1" t="s">
        <v>57</v>
      </c>
      <c r="O246" s="1" t="s">
        <v>79</v>
      </c>
      <c r="P246" s="1" t="s">
        <v>32</v>
      </c>
      <c r="Q246" s="1" t="s">
        <v>33</v>
      </c>
      <c r="R246" s="1" t="s">
        <v>2620</v>
      </c>
      <c r="S246" s="1" t="s">
        <v>2620</v>
      </c>
      <c r="T246" s="1">
        <v>-1</v>
      </c>
      <c r="U246" s="1" t="s">
        <v>2622</v>
      </c>
      <c r="V246" s="1" t="s">
        <v>2630</v>
      </c>
      <c r="W246" s="1" t="s">
        <v>2629</v>
      </c>
      <c r="X246" s="1" t="s">
        <v>2628</v>
      </c>
      <c r="Y246" s="1" t="s">
        <v>2630</v>
      </c>
      <c r="Z246" s="1" t="s">
        <v>2623</v>
      </c>
      <c r="AA246" s="1">
        <v>0</v>
      </c>
      <c r="AB246" s="1" t="s">
        <v>2626</v>
      </c>
      <c r="AC246" s="1" t="s">
        <v>2627</v>
      </c>
      <c r="AD246" s="1" t="str">
        <f>TEXT(Sales_data[[#This Row],[Order_Date]],"MMM")</f>
        <v>Apr</v>
      </c>
      <c r="AE246" s="1">
        <f t="shared" si="15"/>
        <v>2024</v>
      </c>
      <c r="AF246" s="1" t="str">
        <f>TEXT(Sales_data[[#This Row],[Order_Date]],"ddd")</f>
        <v>Sun</v>
      </c>
      <c r="AG246" s="1" t="str">
        <f t="shared" si="16"/>
        <v>On Time</v>
      </c>
      <c r="AH246" s="1" t="str">
        <f t="shared" si="17"/>
        <v>Fast</v>
      </c>
      <c r="AI246" s="1" t="str">
        <f t="shared" si="18"/>
        <v>Low</v>
      </c>
      <c r="AJ246" s="6" t="str">
        <f t="shared" si="19"/>
        <v>Weekend</v>
      </c>
    </row>
    <row r="247" spans="1:36" x14ac:dyDescent="0.45">
      <c r="A247" s="5" t="s">
        <v>700</v>
      </c>
      <c r="B247" s="2">
        <v>45515</v>
      </c>
      <c r="C247" s="2">
        <v>45518</v>
      </c>
      <c r="D247" s="2">
        <v>45520</v>
      </c>
      <c r="E247" s="1" t="s">
        <v>2544</v>
      </c>
      <c r="F247" s="1" t="s">
        <v>2606</v>
      </c>
      <c r="G247" s="1" t="s">
        <v>26</v>
      </c>
      <c r="H247" s="1" t="s">
        <v>128</v>
      </c>
      <c r="I247" s="1" t="s">
        <v>231</v>
      </c>
      <c r="J247" s="1">
        <v>1</v>
      </c>
      <c r="K247" s="1">
        <v>1000</v>
      </c>
      <c r="L247" s="1">
        <v>1000</v>
      </c>
      <c r="M247" s="1" t="s">
        <v>29</v>
      </c>
      <c r="N247" s="1" t="s">
        <v>30</v>
      </c>
      <c r="O247" s="1" t="s">
        <v>64</v>
      </c>
      <c r="P247" s="1" t="s">
        <v>58</v>
      </c>
      <c r="Q247" s="1" t="s">
        <v>45</v>
      </c>
      <c r="R247" s="1" t="s">
        <v>34</v>
      </c>
      <c r="S247" s="1" t="s">
        <v>2620</v>
      </c>
      <c r="T247" s="1">
        <v>2</v>
      </c>
      <c r="U247" s="1" t="s">
        <v>2622</v>
      </c>
      <c r="V247" s="1" t="s">
        <v>2623</v>
      </c>
      <c r="W247" s="1" t="s">
        <v>2624</v>
      </c>
      <c r="X247" s="1" t="s">
        <v>2625</v>
      </c>
      <c r="Y247" s="1" t="s">
        <v>2623</v>
      </c>
      <c r="Z247" s="1" t="s">
        <v>2623</v>
      </c>
      <c r="AA247" s="1">
        <v>1000</v>
      </c>
      <c r="AB247" s="1" t="s">
        <v>2626</v>
      </c>
      <c r="AC247" s="1" t="s">
        <v>2627</v>
      </c>
      <c r="AD247" s="1" t="str">
        <f>TEXT(Sales_data[[#This Row],[Order_Date]],"MMM")</f>
        <v>Aug</v>
      </c>
      <c r="AE247" s="1">
        <f t="shared" si="15"/>
        <v>2024</v>
      </c>
      <c r="AF247" s="1" t="str">
        <f>TEXT(Sales_data[[#This Row],[Order_Date]],"ddd")</f>
        <v>Sun</v>
      </c>
      <c r="AG247" s="1" t="str">
        <f t="shared" si="16"/>
        <v>On Time</v>
      </c>
      <c r="AH247" s="1" t="str">
        <f t="shared" si="17"/>
        <v>Fast</v>
      </c>
      <c r="AI247" s="1" t="str">
        <f t="shared" si="18"/>
        <v>Low</v>
      </c>
      <c r="AJ247" s="6" t="str">
        <f t="shared" si="19"/>
        <v>Weekend</v>
      </c>
    </row>
    <row r="248" spans="1:36" x14ac:dyDescent="0.45">
      <c r="A248" s="5" t="s">
        <v>701</v>
      </c>
      <c r="B248" s="2">
        <v>45482</v>
      </c>
      <c r="C248" s="2">
        <v>45484</v>
      </c>
      <c r="D248" s="2">
        <v>45485</v>
      </c>
      <c r="E248" s="1" t="s">
        <v>2535</v>
      </c>
      <c r="F248" s="1" t="s">
        <v>69</v>
      </c>
      <c r="G248" s="1" t="s">
        <v>70</v>
      </c>
      <c r="H248" s="1" t="s">
        <v>42</v>
      </c>
      <c r="I248" s="1" t="s">
        <v>78</v>
      </c>
      <c r="J248" s="1">
        <v>2</v>
      </c>
      <c r="K248" s="1">
        <v>0</v>
      </c>
      <c r="L248" s="1">
        <v>0</v>
      </c>
      <c r="M248" s="1" t="s">
        <v>56</v>
      </c>
      <c r="N248" s="1" t="s">
        <v>93</v>
      </c>
      <c r="O248" s="1" t="s">
        <v>64</v>
      </c>
      <c r="P248" s="1" t="s">
        <v>58</v>
      </c>
      <c r="Q248" s="1" t="s">
        <v>33</v>
      </c>
      <c r="R248" s="1" t="s">
        <v>34</v>
      </c>
      <c r="S248" s="1" t="s">
        <v>2620</v>
      </c>
      <c r="T248" s="1">
        <v>1</v>
      </c>
      <c r="U248" s="1" t="s">
        <v>2622</v>
      </c>
      <c r="V248" s="1" t="s">
        <v>2623</v>
      </c>
      <c r="W248" s="1" t="s">
        <v>2629</v>
      </c>
      <c r="X248" s="1" t="s">
        <v>2625</v>
      </c>
      <c r="Y248" s="1" t="s">
        <v>2630</v>
      </c>
      <c r="Z248" s="1" t="s">
        <v>2623</v>
      </c>
      <c r="AA248" s="1">
        <v>0</v>
      </c>
      <c r="AB248" s="1" t="s">
        <v>2626</v>
      </c>
      <c r="AC248" s="1" t="s">
        <v>2627</v>
      </c>
      <c r="AD248" s="1" t="str">
        <f>TEXT(Sales_data[[#This Row],[Order_Date]],"MMM")</f>
        <v>Jul</v>
      </c>
      <c r="AE248" s="1">
        <f t="shared" si="15"/>
        <v>2024</v>
      </c>
      <c r="AF248" s="1" t="str">
        <f>TEXT(Sales_data[[#This Row],[Order_Date]],"ddd")</f>
        <v>Tue</v>
      </c>
      <c r="AG248" s="1" t="str">
        <f t="shared" si="16"/>
        <v>On Time</v>
      </c>
      <c r="AH248" s="1" t="str">
        <f t="shared" si="17"/>
        <v>Fast</v>
      </c>
      <c r="AI248" s="1" t="str">
        <f t="shared" si="18"/>
        <v>Low</v>
      </c>
      <c r="AJ248" s="6" t="str">
        <f t="shared" si="19"/>
        <v>Weekday</v>
      </c>
    </row>
    <row r="249" spans="1:36" x14ac:dyDescent="0.45">
      <c r="A249" s="5" t="s">
        <v>704</v>
      </c>
      <c r="B249" s="2">
        <v>45649</v>
      </c>
      <c r="C249" s="2">
        <v>45649</v>
      </c>
      <c r="D249" s="2">
        <v>45650</v>
      </c>
      <c r="E249" s="1" t="s">
        <v>2591</v>
      </c>
      <c r="F249" s="1" t="s">
        <v>2608</v>
      </c>
      <c r="G249" s="1" t="s">
        <v>41</v>
      </c>
      <c r="H249" s="1" t="s">
        <v>42</v>
      </c>
      <c r="I249" s="1" t="s">
        <v>43</v>
      </c>
      <c r="J249" s="1">
        <v>0</v>
      </c>
      <c r="K249" s="1">
        <v>1000</v>
      </c>
      <c r="L249" s="1">
        <v>0</v>
      </c>
      <c r="M249" s="1" t="s">
        <v>2619</v>
      </c>
      <c r="N249" s="1" t="s">
        <v>57</v>
      </c>
      <c r="O249" s="1" t="s">
        <v>44</v>
      </c>
      <c r="P249" s="1" t="s">
        <v>58</v>
      </c>
      <c r="Q249" s="1" t="s">
        <v>33</v>
      </c>
      <c r="R249" s="1" t="s">
        <v>2620</v>
      </c>
      <c r="S249" s="1" t="s">
        <v>2620</v>
      </c>
      <c r="T249" s="1">
        <v>1</v>
      </c>
      <c r="U249" s="1" t="s">
        <v>2622</v>
      </c>
      <c r="V249" s="1" t="s">
        <v>2630</v>
      </c>
      <c r="W249" s="1" t="s">
        <v>2624</v>
      </c>
      <c r="X249" s="1" t="s">
        <v>2625</v>
      </c>
      <c r="Y249" s="1" t="s">
        <v>2623</v>
      </c>
      <c r="Z249" s="1" t="s">
        <v>2623</v>
      </c>
      <c r="AA249" s="1">
        <v>0</v>
      </c>
      <c r="AB249" s="1" t="s">
        <v>2626</v>
      </c>
      <c r="AC249" s="1" t="s">
        <v>2627</v>
      </c>
      <c r="AD249" s="1" t="str">
        <f>TEXT(Sales_data[[#This Row],[Order_Date]],"MMM")</f>
        <v>Dec</v>
      </c>
      <c r="AE249" s="1">
        <f t="shared" si="15"/>
        <v>2024</v>
      </c>
      <c r="AF249" s="1" t="str">
        <f>TEXT(Sales_data[[#This Row],[Order_Date]],"ddd")</f>
        <v>Mon</v>
      </c>
      <c r="AG249" s="1" t="str">
        <f t="shared" si="16"/>
        <v>On Time</v>
      </c>
      <c r="AH249" s="1" t="str">
        <f t="shared" si="17"/>
        <v>Fast</v>
      </c>
      <c r="AI249" s="1" t="str">
        <f t="shared" si="18"/>
        <v>Low</v>
      </c>
      <c r="AJ249" s="6" t="str">
        <f t="shared" si="19"/>
        <v>Weekday</v>
      </c>
    </row>
    <row r="250" spans="1:36" x14ac:dyDescent="0.45">
      <c r="A250" s="5" t="s">
        <v>707</v>
      </c>
      <c r="B250" s="2">
        <v>45602</v>
      </c>
      <c r="C250" s="2">
        <v>45605</v>
      </c>
      <c r="D250" s="2">
        <v>45606</v>
      </c>
      <c r="E250" s="1" t="s">
        <v>2552</v>
      </c>
      <c r="F250" s="1" t="s">
        <v>2607</v>
      </c>
      <c r="G250" s="1" t="s">
        <v>41</v>
      </c>
      <c r="H250" s="1" t="s">
        <v>128</v>
      </c>
      <c r="I250" s="1" t="s">
        <v>231</v>
      </c>
      <c r="J250" s="1">
        <v>-1</v>
      </c>
      <c r="K250" s="1">
        <v>1000</v>
      </c>
      <c r="L250" s="1">
        <v>-1000</v>
      </c>
      <c r="M250" s="1" t="s">
        <v>56</v>
      </c>
      <c r="N250" s="1" t="s">
        <v>57</v>
      </c>
      <c r="O250" s="1" t="s">
        <v>79</v>
      </c>
      <c r="P250" s="1" t="s">
        <v>58</v>
      </c>
      <c r="Q250" s="1" t="s">
        <v>33</v>
      </c>
      <c r="R250" s="1" t="s">
        <v>46</v>
      </c>
      <c r="S250" s="1" t="s">
        <v>254</v>
      </c>
      <c r="T250" s="1">
        <v>1</v>
      </c>
      <c r="U250" s="1" t="s">
        <v>2622</v>
      </c>
      <c r="V250" s="1" t="s">
        <v>2630</v>
      </c>
      <c r="W250" s="1" t="s">
        <v>2624</v>
      </c>
      <c r="X250" s="1" t="s">
        <v>2625</v>
      </c>
      <c r="Y250" s="1" t="s">
        <v>2623</v>
      </c>
      <c r="Z250" s="1" t="s">
        <v>2623</v>
      </c>
      <c r="AA250" s="1">
        <v>-1000</v>
      </c>
      <c r="AB250" s="1" t="s">
        <v>2626</v>
      </c>
      <c r="AC250" s="1" t="s">
        <v>254</v>
      </c>
      <c r="AD250" s="1" t="str">
        <f>TEXT(Sales_data[[#This Row],[Order_Date]],"MMM")</f>
        <v>Nov</v>
      </c>
      <c r="AE250" s="1">
        <f t="shared" si="15"/>
        <v>2024</v>
      </c>
      <c r="AF250" s="1" t="str">
        <f>TEXT(Sales_data[[#This Row],[Order_Date]],"ddd")</f>
        <v>Wed</v>
      </c>
      <c r="AG250" s="1" t="str">
        <f t="shared" si="16"/>
        <v>On Time</v>
      </c>
      <c r="AH250" s="1" t="str">
        <f t="shared" si="17"/>
        <v>Fast</v>
      </c>
      <c r="AI250" s="1" t="str">
        <f t="shared" si="18"/>
        <v>Low</v>
      </c>
      <c r="AJ250" s="6" t="str">
        <f t="shared" si="19"/>
        <v>Weekday</v>
      </c>
    </row>
    <row r="251" spans="1:36" x14ac:dyDescent="0.45">
      <c r="A251" s="5" t="s">
        <v>708</v>
      </c>
      <c r="B251" s="2">
        <v>45514</v>
      </c>
      <c r="C251" s="2">
        <v>45515</v>
      </c>
      <c r="D251" s="2">
        <v>45514</v>
      </c>
      <c r="E251" s="1" t="s">
        <v>2600</v>
      </c>
      <c r="F251" s="1" t="s">
        <v>2609</v>
      </c>
      <c r="G251" s="1" t="s">
        <v>116</v>
      </c>
      <c r="H251" s="1" t="s">
        <v>27</v>
      </c>
      <c r="I251" s="1" t="s">
        <v>55</v>
      </c>
      <c r="J251" s="1">
        <v>0</v>
      </c>
      <c r="K251" s="1">
        <v>100</v>
      </c>
      <c r="L251" s="1">
        <v>0</v>
      </c>
      <c r="M251" s="1" t="s">
        <v>29</v>
      </c>
      <c r="N251" s="1" t="s">
        <v>57</v>
      </c>
      <c r="O251" s="1" t="s">
        <v>79</v>
      </c>
      <c r="P251" s="1" t="s">
        <v>85</v>
      </c>
      <c r="Q251" s="1" t="s">
        <v>45</v>
      </c>
      <c r="R251" s="1" t="s">
        <v>34</v>
      </c>
      <c r="S251" s="1" t="s">
        <v>2620</v>
      </c>
      <c r="T251" s="1">
        <v>-1</v>
      </c>
      <c r="U251" s="1" t="s">
        <v>2622</v>
      </c>
      <c r="V251" s="1" t="s">
        <v>2630</v>
      </c>
      <c r="W251" s="1" t="s">
        <v>2624</v>
      </c>
      <c r="X251" s="1" t="s">
        <v>2631</v>
      </c>
      <c r="Y251" s="1" t="s">
        <v>2623</v>
      </c>
      <c r="Z251" s="1" t="s">
        <v>2623</v>
      </c>
      <c r="AA251" s="1">
        <v>0</v>
      </c>
      <c r="AB251" s="1" t="s">
        <v>2626</v>
      </c>
      <c r="AC251" s="1" t="s">
        <v>2627</v>
      </c>
      <c r="AD251" s="1" t="str">
        <f>TEXT(Sales_data[[#This Row],[Order_Date]],"MMM")</f>
        <v>Aug</v>
      </c>
      <c r="AE251" s="1">
        <f t="shared" si="15"/>
        <v>2024</v>
      </c>
      <c r="AF251" s="1" t="str">
        <f>TEXT(Sales_data[[#This Row],[Order_Date]],"ddd")</f>
        <v>Sat</v>
      </c>
      <c r="AG251" s="1" t="str">
        <f t="shared" si="16"/>
        <v>On Time</v>
      </c>
      <c r="AH251" s="1" t="str">
        <f t="shared" si="17"/>
        <v>Fast</v>
      </c>
      <c r="AI251" s="1" t="str">
        <f t="shared" si="18"/>
        <v>Low</v>
      </c>
      <c r="AJ251" s="6" t="str">
        <f t="shared" si="19"/>
        <v>Weekend</v>
      </c>
    </row>
    <row r="252" spans="1:36" x14ac:dyDescent="0.45">
      <c r="A252" s="5" t="s">
        <v>709</v>
      </c>
      <c r="B252" s="2">
        <v>45636</v>
      </c>
      <c r="C252" s="2">
        <v>45635</v>
      </c>
      <c r="D252" s="2">
        <v>45642</v>
      </c>
      <c r="E252" s="1" t="s">
        <v>2592</v>
      </c>
      <c r="F252" s="1" t="s">
        <v>2608</v>
      </c>
      <c r="G252" s="1" t="s">
        <v>41</v>
      </c>
      <c r="H252" s="1" t="s">
        <v>42</v>
      </c>
      <c r="I252" s="1" t="s">
        <v>78</v>
      </c>
      <c r="J252" s="1">
        <v>2</v>
      </c>
      <c r="K252" s="1">
        <v>2000</v>
      </c>
      <c r="L252" s="1">
        <v>4000</v>
      </c>
      <c r="M252" s="1" t="s">
        <v>56</v>
      </c>
      <c r="N252" s="1" t="s">
        <v>57</v>
      </c>
      <c r="O252" s="1" t="s">
        <v>31</v>
      </c>
      <c r="P252" s="1" t="s">
        <v>85</v>
      </c>
      <c r="Q252" s="1" t="s">
        <v>33</v>
      </c>
      <c r="R252" s="1" t="s">
        <v>46</v>
      </c>
      <c r="S252" s="1" t="s">
        <v>47</v>
      </c>
      <c r="T252" s="1">
        <v>7</v>
      </c>
      <c r="U252" s="1" t="s">
        <v>2622</v>
      </c>
      <c r="V252" s="1" t="s">
        <v>2623</v>
      </c>
      <c r="W252" s="1" t="s">
        <v>2624</v>
      </c>
      <c r="X252" s="1" t="s">
        <v>2628</v>
      </c>
      <c r="Y252" s="1" t="s">
        <v>2623</v>
      </c>
      <c r="Z252" s="1" t="s">
        <v>2623</v>
      </c>
      <c r="AA252" s="1">
        <v>4000</v>
      </c>
      <c r="AB252" s="1" t="s">
        <v>2626</v>
      </c>
      <c r="AC252" s="1" t="s">
        <v>47</v>
      </c>
      <c r="AD252" s="1" t="str">
        <f>TEXT(Sales_data[[#This Row],[Order_Date]],"MMM")</f>
        <v>Dec</v>
      </c>
      <c r="AE252" s="1">
        <f t="shared" si="15"/>
        <v>2024</v>
      </c>
      <c r="AF252" s="1" t="str">
        <f>TEXT(Sales_data[[#This Row],[Order_Date]],"ddd")</f>
        <v>Tue</v>
      </c>
      <c r="AG252" s="1" t="str">
        <f t="shared" si="16"/>
        <v>Late</v>
      </c>
      <c r="AH252" s="1" t="str">
        <f t="shared" si="17"/>
        <v>Slow</v>
      </c>
      <c r="AI252" s="1" t="str">
        <f t="shared" si="18"/>
        <v>Medium</v>
      </c>
      <c r="AJ252" s="6" t="str">
        <f t="shared" si="19"/>
        <v>Weekday</v>
      </c>
    </row>
    <row r="253" spans="1:36" x14ac:dyDescent="0.45">
      <c r="A253" s="5" t="s">
        <v>710</v>
      </c>
      <c r="B253" s="2">
        <v>45313</v>
      </c>
      <c r="C253" s="2">
        <v>45315</v>
      </c>
      <c r="D253" s="2">
        <v>45318</v>
      </c>
      <c r="E253" s="1" t="s">
        <v>2598</v>
      </c>
      <c r="F253" s="1" t="s">
        <v>2609</v>
      </c>
      <c r="G253" s="1" t="s">
        <v>116</v>
      </c>
      <c r="H253" s="1" t="s">
        <v>42</v>
      </c>
      <c r="I253" s="1" t="s">
        <v>78</v>
      </c>
      <c r="J253" s="1">
        <v>0</v>
      </c>
      <c r="K253" s="1">
        <v>100</v>
      </c>
      <c r="L253" s="1">
        <v>0</v>
      </c>
      <c r="M253" s="1" t="s">
        <v>2619</v>
      </c>
      <c r="N253" s="1" t="s">
        <v>57</v>
      </c>
      <c r="O253" s="1" t="s">
        <v>64</v>
      </c>
      <c r="P253" s="1" t="s">
        <v>85</v>
      </c>
      <c r="Q253" s="1" t="s">
        <v>45</v>
      </c>
      <c r="R253" s="1" t="s">
        <v>34</v>
      </c>
      <c r="S253" s="1" t="s">
        <v>2620</v>
      </c>
      <c r="T253" s="1">
        <v>3</v>
      </c>
      <c r="U253" s="1" t="s">
        <v>2622</v>
      </c>
      <c r="V253" s="1" t="s">
        <v>2630</v>
      </c>
      <c r="W253" s="1" t="s">
        <v>2624</v>
      </c>
      <c r="X253" s="1" t="s">
        <v>2625</v>
      </c>
      <c r="Y253" s="1" t="s">
        <v>2623</v>
      </c>
      <c r="Z253" s="1" t="s">
        <v>2623</v>
      </c>
      <c r="AA253" s="1">
        <v>0</v>
      </c>
      <c r="AB253" s="1" t="s">
        <v>2626</v>
      </c>
      <c r="AC253" s="1" t="s">
        <v>2627</v>
      </c>
      <c r="AD253" s="1" t="str">
        <f>TEXT(Sales_data[[#This Row],[Order_Date]],"MMM")</f>
        <v>Jan</v>
      </c>
      <c r="AE253" s="1">
        <f t="shared" si="15"/>
        <v>2024</v>
      </c>
      <c r="AF253" s="1" t="str">
        <f>TEXT(Sales_data[[#This Row],[Order_Date]],"ddd")</f>
        <v>Mon</v>
      </c>
      <c r="AG253" s="1" t="str">
        <f t="shared" si="16"/>
        <v>On Time</v>
      </c>
      <c r="AH253" s="1" t="str">
        <f t="shared" si="17"/>
        <v>Medium</v>
      </c>
      <c r="AI253" s="1" t="str">
        <f t="shared" si="18"/>
        <v>Low</v>
      </c>
      <c r="AJ253" s="6" t="str">
        <f t="shared" si="19"/>
        <v>Weekday</v>
      </c>
    </row>
    <row r="254" spans="1:36" x14ac:dyDescent="0.45">
      <c r="A254" s="5" t="s">
        <v>711</v>
      </c>
      <c r="B254" s="2">
        <v>45506</v>
      </c>
      <c r="C254" s="2">
        <v>45504</v>
      </c>
      <c r="D254" s="2">
        <v>45503</v>
      </c>
      <c r="E254" s="1" t="s">
        <v>2597</v>
      </c>
      <c r="F254" s="1" t="s">
        <v>2607</v>
      </c>
      <c r="G254" s="1" t="s">
        <v>41</v>
      </c>
      <c r="H254" s="1" t="s">
        <v>27</v>
      </c>
      <c r="I254" s="1" t="s">
        <v>28</v>
      </c>
      <c r="J254" s="1">
        <v>0</v>
      </c>
      <c r="K254" s="1">
        <v>0</v>
      </c>
      <c r="L254" s="1">
        <v>0</v>
      </c>
      <c r="M254" s="1" t="s">
        <v>63</v>
      </c>
      <c r="N254" s="1" t="s">
        <v>57</v>
      </c>
      <c r="O254" s="1" t="s">
        <v>31</v>
      </c>
      <c r="P254" s="1" t="s">
        <v>32</v>
      </c>
      <c r="Q254" s="1" t="s">
        <v>33</v>
      </c>
      <c r="R254" s="1" t="s">
        <v>2620</v>
      </c>
      <c r="S254" s="1" t="s">
        <v>2620</v>
      </c>
      <c r="T254" s="1">
        <v>-1</v>
      </c>
      <c r="U254" s="1" t="s">
        <v>2622</v>
      </c>
      <c r="V254" s="1" t="s">
        <v>2630</v>
      </c>
      <c r="W254" s="1" t="s">
        <v>2629</v>
      </c>
      <c r="X254" s="1" t="s">
        <v>2628</v>
      </c>
      <c r="Y254" s="1" t="s">
        <v>2630</v>
      </c>
      <c r="Z254" s="1" t="s">
        <v>2623</v>
      </c>
      <c r="AA254" s="1">
        <v>0</v>
      </c>
      <c r="AB254" s="1" t="s">
        <v>2626</v>
      </c>
      <c r="AC254" s="1" t="s">
        <v>2627</v>
      </c>
      <c r="AD254" s="1" t="str">
        <f>TEXT(Sales_data[[#This Row],[Order_Date]],"MMM")</f>
        <v>Aug</v>
      </c>
      <c r="AE254" s="1">
        <f t="shared" si="15"/>
        <v>2024</v>
      </c>
      <c r="AF254" s="1" t="str">
        <f>TEXT(Sales_data[[#This Row],[Order_Date]],"ddd")</f>
        <v>Fri</v>
      </c>
      <c r="AG254" s="1" t="str">
        <f t="shared" si="16"/>
        <v>On Time</v>
      </c>
      <c r="AH254" s="1" t="str">
        <f t="shared" si="17"/>
        <v>Fast</v>
      </c>
      <c r="AI254" s="1" t="str">
        <f t="shared" si="18"/>
        <v>Low</v>
      </c>
      <c r="AJ254" s="6" t="str">
        <f t="shared" si="19"/>
        <v>Weekday</v>
      </c>
    </row>
    <row r="255" spans="1:36" x14ac:dyDescent="0.45">
      <c r="A255" s="5" t="s">
        <v>712</v>
      </c>
      <c r="B255" s="2">
        <v>45326</v>
      </c>
      <c r="C255" s="2">
        <v>45328</v>
      </c>
      <c r="D255" s="2">
        <v>45333</v>
      </c>
      <c r="E255" s="1" t="s">
        <v>2598</v>
      </c>
      <c r="F255" s="1" t="s">
        <v>53</v>
      </c>
      <c r="G255" s="1" t="s">
        <v>54</v>
      </c>
      <c r="H255" s="1" t="s">
        <v>128</v>
      </c>
      <c r="I255" s="1" t="s">
        <v>129</v>
      </c>
      <c r="J255" s="1">
        <v>1</v>
      </c>
      <c r="K255" s="1">
        <v>1000</v>
      </c>
      <c r="L255" s="1">
        <v>1000</v>
      </c>
      <c r="M255" s="1" t="s">
        <v>2619</v>
      </c>
      <c r="N255" s="1" t="s">
        <v>57</v>
      </c>
      <c r="O255" s="1" t="s">
        <v>79</v>
      </c>
      <c r="P255" s="1" t="s">
        <v>58</v>
      </c>
      <c r="Q255" s="1" t="s">
        <v>45</v>
      </c>
      <c r="R255" s="1" t="s">
        <v>46</v>
      </c>
      <c r="S255" s="1" t="s">
        <v>2621</v>
      </c>
      <c r="T255" s="1">
        <v>5</v>
      </c>
      <c r="U255" s="1" t="s">
        <v>2622</v>
      </c>
      <c r="V255" s="1" t="s">
        <v>2623</v>
      </c>
      <c r="W255" s="1" t="s">
        <v>2624</v>
      </c>
      <c r="X255" s="1" t="s">
        <v>2625</v>
      </c>
      <c r="Y255" s="1" t="s">
        <v>2623</v>
      </c>
      <c r="Z255" s="1" t="s">
        <v>2623</v>
      </c>
      <c r="AA255" s="1">
        <v>1000</v>
      </c>
      <c r="AB255" s="1" t="s">
        <v>2626</v>
      </c>
      <c r="AC255" s="1" t="s">
        <v>2621</v>
      </c>
      <c r="AD255" s="1" t="str">
        <f>TEXT(Sales_data[[#This Row],[Order_Date]],"MMM")</f>
        <v>Feb</v>
      </c>
      <c r="AE255" s="1">
        <f t="shared" si="15"/>
        <v>2024</v>
      </c>
      <c r="AF255" s="1" t="str">
        <f>TEXT(Sales_data[[#This Row],[Order_Date]],"ddd")</f>
        <v>Sun</v>
      </c>
      <c r="AG255" s="1" t="str">
        <f t="shared" si="16"/>
        <v>On Time</v>
      </c>
      <c r="AH255" s="1" t="str">
        <f t="shared" si="17"/>
        <v>Medium</v>
      </c>
      <c r="AI255" s="1" t="str">
        <f t="shared" si="18"/>
        <v>Low</v>
      </c>
      <c r="AJ255" s="6" t="str">
        <f t="shared" si="19"/>
        <v>Weekend</v>
      </c>
    </row>
    <row r="256" spans="1:36" x14ac:dyDescent="0.45">
      <c r="A256" s="5" t="s">
        <v>716</v>
      </c>
      <c r="B256" s="2">
        <v>45297</v>
      </c>
      <c r="C256" s="2">
        <v>45295</v>
      </c>
      <c r="D256" s="2">
        <v>45301</v>
      </c>
      <c r="E256" s="1" t="s">
        <v>2535</v>
      </c>
      <c r="F256" s="1" t="s">
        <v>2609</v>
      </c>
      <c r="G256" s="1" t="s">
        <v>116</v>
      </c>
      <c r="H256" s="1" t="s">
        <v>128</v>
      </c>
      <c r="I256" s="1" t="s">
        <v>129</v>
      </c>
      <c r="J256" s="1">
        <v>1</v>
      </c>
      <c r="K256" s="1">
        <v>1000</v>
      </c>
      <c r="L256" s="1">
        <v>1000</v>
      </c>
      <c r="M256" s="1" t="s">
        <v>29</v>
      </c>
      <c r="N256" s="1" t="s">
        <v>57</v>
      </c>
      <c r="O256" s="1" t="s">
        <v>79</v>
      </c>
      <c r="P256" s="1" t="s">
        <v>32</v>
      </c>
      <c r="Q256" s="1" t="s">
        <v>33</v>
      </c>
      <c r="R256" s="1" t="s">
        <v>2620</v>
      </c>
      <c r="S256" s="1" t="s">
        <v>2620</v>
      </c>
      <c r="T256" s="1">
        <v>6</v>
      </c>
      <c r="U256" s="1" t="s">
        <v>2622</v>
      </c>
      <c r="V256" s="1" t="s">
        <v>2623</v>
      </c>
      <c r="W256" s="1" t="s">
        <v>2624</v>
      </c>
      <c r="X256" s="1" t="s">
        <v>2628</v>
      </c>
      <c r="Y256" s="1" t="s">
        <v>2623</v>
      </c>
      <c r="Z256" s="1" t="s">
        <v>2623</v>
      </c>
      <c r="AA256" s="1">
        <v>1000</v>
      </c>
      <c r="AB256" s="1" t="s">
        <v>2626</v>
      </c>
      <c r="AC256" s="1" t="s">
        <v>2627</v>
      </c>
      <c r="AD256" s="1" t="str">
        <f>TEXT(Sales_data[[#This Row],[Order_Date]],"MMM")</f>
        <v>Jan</v>
      </c>
      <c r="AE256" s="1">
        <f t="shared" si="15"/>
        <v>2024</v>
      </c>
      <c r="AF256" s="1" t="str">
        <f>TEXT(Sales_data[[#This Row],[Order_Date]],"ddd")</f>
        <v>Sat</v>
      </c>
      <c r="AG256" s="1" t="str">
        <f t="shared" si="16"/>
        <v>Late</v>
      </c>
      <c r="AH256" s="1" t="str">
        <f t="shared" si="17"/>
        <v>Slow</v>
      </c>
      <c r="AI256" s="1" t="str">
        <f t="shared" si="18"/>
        <v>Low</v>
      </c>
      <c r="AJ256" s="6" t="str">
        <f t="shared" si="19"/>
        <v>Weekend</v>
      </c>
    </row>
    <row r="257" spans="1:36" x14ac:dyDescent="0.45">
      <c r="A257" s="5" t="s">
        <v>717</v>
      </c>
      <c r="B257" s="2">
        <v>45624</v>
      </c>
      <c r="C257" s="2">
        <v>45623</v>
      </c>
      <c r="D257" s="2">
        <v>45623</v>
      </c>
      <c r="E257" s="1" t="s">
        <v>2559</v>
      </c>
      <c r="F257" s="1" t="s">
        <v>147</v>
      </c>
      <c r="G257" s="1" t="s">
        <v>147</v>
      </c>
      <c r="H257" s="1" t="s">
        <v>42</v>
      </c>
      <c r="I257" s="1" t="s">
        <v>78</v>
      </c>
      <c r="J257" s="1">
        <v>3</v>
      </c>
      <c r="K257" s="1">
        <v>500</v>
      </c>
      <c r="L257" s="1">
        <v>1500</v>
      </c>
      <c r="M257" s="1" t="s">
        <v>56</v>
      </c>
      <c r="N257" s="1" t="s">
        <v>30</v>
      </c>
      <c r="O257" s="1" t="s">
        <v>44</v>
      </c>
      <c r="P257" s="1" t="s">
        <v>85</v>
      </c>
      <c r="Q257" s="1" t="s">
        <v>45</v>
      </c>
      <c r="R257" s="1" t="s">
        <v>2620</v>
      </c>
      <c r="S257" s="1" t="s">
        <v>2620</v>
      </c>
      <c r="T257" s="1">
        <v>0</v>
      </c>
      <c r="U257" s="1" t="s">
        <v>2622</v>
      </c>
      <c r="V257" s="1" t="s">
        <v>2623</v>
      </c>
      <c r="W257" s="1" t="s">
        <v>2624</v>
      </c>
      <c r="X257" s="1" t="s">
        <v>2628</v>
      </c>
      <c r="Y257" s="1" t="s">
        <v>2623</v>
      </c>
      <c r="Z257" s="1" t="s">
        <v>2623</v>
      </c>
      <c r="AA257" s="1">
        <v>1500</v>
      </c>
      <c r="AB257" s="1" t="s">
        <v>2626</v>
      </c>
      <c r="AC257" s="1" t="s">
        <v>2627</v>
      </c>
      <c r="AD257" s="1" t="str">
        <f>TEXT(Sales_data[[#This Row],[Order_Date]],"MMM")</f>
        <v>Nov</v>
      </c>
      <c r="AE257" s="1">
        <f t="shared" si="15"/>
        <v>2024</v>
      </c>
      <c r="AF257" s="1" t="str">
        <f>TEXT(Sales_data[[#This Row],[Order_Date]],"ddd")</f>
        <v>Thu</v>
      </c>
      <c r="AG257" s="1" t="str">
        <f t="shared" si="16"/>
        <v>On Time</v>
      </c>
      <c r="AH257" s="1" t="str">
        <f t="shared" si="17"/>
        <v>Fast</v>
      </c>
      <c r="AI257" s="1" t="str">
        <f t="shared" si="18"/>
        <v>Low</v>
      </c>
      <c r="AJ257" s="6" t="str">
        <f t="shared" si="19"/>
        <v>Weekday</v>
      </c>
    </row>
    <row r="258" spans="1:36" x14ac:dyDescent="0.45">
      <c r="A258" s="5" t="s">
        <v>719</v>
      </c>
      <c r="B258" s="2">
        <v>45656</v>
      </c>
      <c r="C258" s="2">
        <v>45657</v>
      </c>
      <c r="D258" s="2">
        <v>45659</v>
      </c>
      <c r="E258" s="1" t="s">
        <v>2581</v>
      </c>
      <c r="F258" s="1" t="s">
        <v>2608</v>
      </c>
      <c r="G258" s="1" t="s">
        <v>41</v>
      </c>
      <c r="H258" s="1" t="s">
        <v>27</v>
      </c>
      <c r="I258" s="1" t="s">
        <v>55</v>
      </c>
      <c r="J258" s="1">
        <v>0</v>
      </c>
      <c r="K258" s="1">
        <v>2000</v>
      </c>
      <c r="L258" s="1">
        <v>0</v>
      </c>
      <c r="M258" s="1" t="s">
        <v>2619</v>
      </c>
      <c r="N258" s="1" t="s">
        <v>93</v>
      </c>
      <c r="O258" s="1" t="s">
        <v>31</v>
      </c>
      <c r="P258" s="1" t="s">
        <v>58</v>
      </c>
      <c r="Q258" s="1" t="s">
        <v>45</v>
      </c>
      <c r="R258" s="1" t="s">
        <v>2620</v>
      </c>
      <c r="S258" s="1" t="s">
        <v>2620</v>
      </c>
      <c r="T258" s="1">
        <v>2</v>
      </c>
      <c r="U258" s="1" t="s">
        <v>2622</v>
      </c>
      <c r="V258" s="1" t="s">
        <v>2630</v>
      </c>
      <c r="W258" s="1" t="s">
        <v>2624</v>
      </c>
      <c r="X258" s="1" t="s">
        <v>2625</v>
      </c>
      <c r="Y258" s="1" t="s">
        <v>2623</v>
      </c>
      <c r="Z258" s="1" t="s">
        <v>2623</v>
      </c>
      <c r="AA258" s="1">
        <v>0</v>
      </c>
      <c r="AB258" s="1" t="s">
        <v>2626</v>
      </c>
      <c r="AC258" s="1" t="s">
        <v>2627</v>
      </c>
      <c r="AD258" s="1" t="str">
        <f>TEXT(Sales_data[[#This Row],[Order_Date]],"MMM")</f>
        <v>Dec</v>
      </c>
      <c r="AE258" s="1">
        <f t="shared" si="15"/>
        <v>2024</v>
      </c>
      <c r="AF258" s="1" t="str">
        <f>TEXT(Sales_data[[#This Row],[Order_Date]],"ddd")</f>
        <v>Mon</v>
      </c>
      <c r="AG258" s="1" t="str">
        <f t="shared" si="16"/>
        <v>On Time</v>
      </c>
      <c r="AH258" s="1" t="str">
        <f t="shared" si="17"/>
        <v>Fast</v>
      </c>
      <c r="AI258" s="1" t="str">
        <f t="shared" si="18"/>
        <v>Low</v>
      </c>
      <c r="AJ258" s="6" t="str">
        <f t="shared" si="19"/>
        <v>Weekday</v>
      </c>
    </row>
    <row r="259" spans="1:36" x14ac:dyDescent="0.45">
      <c r="A259" s="5" t="s">
        <v>722</v>
      </c>
      <c r="B259" s="2">
        <v>45632</v>
      </c>
      <c r="C259" s="2">
        <v>45635</v>
      </c>
      <c r="D259" s="2">
        <v>45635</v>
      </c>
      <c r="E259" s="1" t="s">
        <v>2596</v>
      </c>
      <c r="F259" s="1" t="s">
        <v>168</v>
      </c>
      <c r="G259" s="1" t="s">
        <v>41</v>
      </c>
      <c r="H259" s="1" t="s">
        <v>71</v>
      </c>
      <c r="I259" s="1" t="s">
        <v>72</v>
      </c>
      <c r="J259" s="1">
        <v>2</v>
      </c>
      <c r="K259" s="1">
        <v>100</v>
      </c>
      <c r="L259" s="1">
        <v>200</v>
      </c>
      <c r="M259" s="1" t="s">
        <v>2619</v>
      </c>
      <c r="N259" s="1" t="s">
        <v>30</v>
      </c>
      <c r="O259" s="1" t="s">
        <v>31</v>
      </c>
      <c r="P259" s="1" t="s">
        <v>32</v>
      </c>
      <c r="Q259" s="1" t="s">
        <v>45</v>
      </c>
      <c r="R259" s="1" t="s">
        <v>2620</v>
      </c>
      <c r="S259" s="1" t="s">
        <v>2620</v>
      </c>
      <c r="T259" s="1">
        <v>0</v>
      </c>
      <c r="U259" s="1" t="s">
        <v>2622</v>
      </c>
      <c r="V259" s="1" t="s">
        <v>2623</v>
      </c>
      <c r="W259" s="1" t="s">
        <v>2624</v>
      </c>
      <c r="X259" s="1" t="s">
        <v>2625</v>
      </c>
      <c r="Y259" s="1" t="s">
        <v>2623</v>
      </c>
      <c r="Z259" s="1" t="s">
        <v>2623</v>
      </c>
      <c r="AA259" s="1">
        <v>200</v>
      </c>
      <c r="AB259" s="1" t="s">
        <v>2626</v>
      </c>
      <c r="AC259" s="1" t="s">
        <v>2627</v>
      </c>
      <c r="AD259" s="1" t="str">
        <f>TEXT(Sales_data[[#This Row],[Order_Date]],"MMM")</f>
        <v>Dec</v>
      </c>
      <c r="AE259" s="1">
        <f t="shared" ref="AE259:AE322" si="20">YEAR(C259)</f>
        <v>2024</v>
      </c>
      <c r="AF259" s="1" t="str">
        <f>TEXT(Sales_data[[#This Row],[Order_Date]],"ddd")</f>
        <v>Fri</v>
      </c>
      <c r="AG259" s="1" t="str">
        <f t="shared" ref="AG259:AG322" si="21">IF(T259&lt;=5,"On Time","Late")</f>
        <v>On Time</v>
      </c>
      <c r="AH259" s="1" t="str">
        <f t="shared" ref="AH259:AH322" si="22">IF(T259&lt;=2,"Fast",IF(T259&lt;=5,"Medium","Slow"))</f>
        <v>Fast</v>
      </c>
      <c r="AI259" s="1" t="str">
        <f t="shared" ref="AI259:AI322" si="23">IF(AA259&gt;=5000,"High",IF(AA259&gt;=2000,"Medium","Low"))</f>
        <v>Low</v>
      </c>
      <c r="AJ259" s="6" t="str">
        <f t="shared" ref="AJ259:AJ322" si="24">IF(AF259="Sat","Weekend",IF(AF259="Sun","Weekend","Weekday"))</f>
        <v>Weekday</v>
      </c>
    </row>
    <row r="260" spans="1:36" x14ac:dyDescent="0.45">
      <c r="A260" s="5" t="s">
        <v>723</v>
      </c>
      <c r="B260" s="2">
        <v>45428</v>
      </c>
      <c r="C260" s="2">
        <v>45428</v>
      </c>
      <c r="D260" s="2">
        <v>45431</v>
      </c>
      <c r="E260" s="1" t="s">
        <v>2595</v>
      </c>
      <c r="F260" s="1" t="s">
        <v>53</v>
      </c>
      <c r="G260" s="1" t="s">
        <v>54</v>
      </c>
      <c r="H260" s="1" t="s">
        <v>71</v>
      </c>
      <c r="I260" s="1" t="s">
        <v>117</v>
      </c>
      <c r="J260" s="1">
        <v>3</v>
      </c>
      <c r="K260" s="1">
        <v>500</v>
      </c>
      <c r="L260" s="1">
        <v>1500</v>
      </c>
      <c r="M260" s="1" t="s">
        <v>2619</v>
      </c>
      <c r="N260" s="1" t="s">
        <v>57</v>
      </c>
      <c r="O260" s="1" t="s">
        <v>31</v>
      </c>
      <c r="P260" s="1" t="s">
        <v>85</v>
      </c>
      <c r="Q260" s="1" t="s">
        <v>45</v>
      </c>
      <c r="R260" s="1" t="s">
        <v>34</v>
      </c>
      <c r="S260" s="1" t="s">
        <v>2620</v>
      </c>
      <c r="T260" s="1">
        <v>3</v>
      </c>
      <c r="U260" s="1" t="s">
        <v>2622</v>
      </c>
      <c r="V260" s="1" t="s">
        <v>2623</v>
      </c>
      <c r="W260" s="1" t="s">
        <v>2624</v>
      </c>
      <c r="X260" s="1" t="s">
        <v>2625</v>
      </c>
      <c r="Y260" s="1" t="s">
        <v>2623</v>
      </c>
      <c r="Z260" s="1" t="s">
        <v>2623</v>
      </c>
      <c r="AA260" s="1">
        <v>1500</v>
      </c>
      <c r="AB260" s="1" t="s">
        <v>2626</v>
      </c>
      <c r="AC260" s="1" t="s">
        <v>2627</v>
      </c>
      <c r="AD260" s="1" t="str">
        <f>TEXT(Sales_data[[#This Row],[Order_Date]],"MMM")</f>
        <v>May</v>
      </c>
      <c r="AE260" s="1">
        <f t="shared" si="20"/>
        <v>2024</v>
      </c>
      <c r="AF260" s="1" t="str">
        <f>TEXT(Sales_data[[#This Row],[Order_Date]],"ddd")</f>
        <v>Thu</v>
      </c>
      <c r="AG260" s="1" t="str">
        <f t="shared" si="21"/>
        <v>On Time</v>
      </c>
      <c r="AH260" s="1" t="str">
        <f t="shared" si="22"/>
        <v>Medium</v>
      </c>
      <c r="AI260" s="1" t="str">
        <f t="shared" si="23"/>
        <v>Low</v>
      </c>
      <c r="AJ260" s="6" t="str">
        <f t="shared" si="24"/>
        <v>Weekday</v>
      </c>
    </row>
    <row r="261" spans="1:36" x14ac:dyDescent="0.45">
      <c r="A261" s="5" t="s">
        <v>724</v>
      </c>
      <c r="B261" s="2">
        <v>45354</v>
      </c>
      <c r="C261" s="2">
        <v>45352</v>
      </c>
      <c r="D261" s="2">
        <v>45357</v>
      </c>
      <c r="E261" s="1" t="s">
        <v>2593</v>
      </c>
      <c r="F261" s="1" t="s">
        <v>147</v>
      </c>
      <c r="G261" s="1" t="s">
        <v>147</v>
      </c>
      <c r="H261" s="1" t="s">
        <v>128</v>
      </c>
      <c r="I261" s="1" t="s">
        <v>231</v>
      </c>
      <c r="J261" s="1">
        <v>0</v>
      </c>
      <c r="K261" s="1">
        <v>1000</v>
      </c>
      <c r="L261" s="1">
        <v>0</v>
      </c>
      <c r="M261" s="1" t="s">
        <v>63</v>
      </c>
      <c r="N261" s="1" t="s">
        <v>93</v>
      </c>
      <c r="O261" s="1" t="s">
        <v>44</v>
      </c>
      <c r="P261" s="1" t="s">
        <v>32</v>
      </c>
      <c r="Q261" s="1" t="s">
        <v>45</v>
      </c>
      <c r="R261" s="1" t="s">
        <v>34</v>
      </c>
      <c r="S261" s="1" t="s">
        <v>2620</v>
      </c>
      <c r="T261" s="1">
        <v>5</v>
      </c>
      <c r="U261" s="1" t="s">
        <v>2622</v>
      </c>
      <c r="V261" s="1" t="s">
        <v>2630</v>
      </c>
      <c r="W261" s="1" t="s">
        <v>2624</v>
      </c>
      <c r="X261" s="1" t="s">
        <v>2628</v>
      </c>
      <c r="Y261" s="1" t="s">
        <v>2623</v>
      </c>
      <c r="Z261" s="1" t="s">
        <v>2623</v>
      </c>
      <c r="AA261" s="1">
        <v>0</v>
      </c>
      <c r="AB261" s="1" t="s">
        <v>2626</v>
      </c>
      <c r="AC261" s="1" t="s">
        <v>2627</v>
      </c>
      <c r="AD261" s="1" t="str">
        <f>TEXT(Sales_data[[#This Row],[Order_Date]],"MMM")</f>
        <v>Mar</v>
      </c>
      <c r="AE261" s="1">
        <f t="shared" si="20"/>
        <v>2024</v>
      </c>
      <c r="AF261" s="1" t="str">
        <f>TEXT(Sales_data[[#This Row],[Order_Date]],"ddd")</f>
        <v>Sun</v>
      </c>
      <c r="AG261" s="1" t="str">
        <f t="shared" si="21"/>
        <v>On Time</v>
      </c>
      <c r="AH261" s="1" t="str">
        <f t="shared" si="22"/>
        <v>Medium</v>
      </c>
      <c r="AI261" s="1" t="str">
        <f t="shared" si="23"/>
        <v>Low</v>
      </c>
      <c r="AJ261" s="6" t="str">
        <f t="shared" si="24"/>
        <v>Weekend</v>
      </c>
    </row>
    <row r="262" spans="1:36" x14ac:dyDescent="0.45">
      <c r="A262" s="5" t="s">
        <v>725</v>
      </c>
      <c r="B262" s="2">
        <v>45565</v>
      </c>
      <c r="C262" s="2">
        <v>45567</v>
      </c>
      <c r="D262" s="2">
        <v>45570</v>
      </c>
      <c r="E262" s="1" t="s">
        <v>2586</v>
      </c>
      <c r="F262" s="1" t="s">
        <v>53</v>
      </c>
      <c r="G262" s="1" t="s">
        <v>54</v>
      </c>
      <c r="H262" s="1" t="s">
        <v>42</v>
      </c>
      <c r="I262" s="1" t="s">
        <v>78</v>
      </c>
      <c r="J262" s="1">
        <v>0</v>
      </c>
      <c r="K262" s="1">
        <v>0</v>
      </c>
      <c r="L262" s="1">
        <v>0</v>
      </c>
      <c r="M262" s="1" t="s">
        <v>63</v>
      </c>
      <c r="N262" s="1" t="s">
        <v>57</v>
      </c>
      <c r="O262" s="1" t="s">
        <v>31</v>
      </c>
      <c r="P262" s="1" t="s">
        <v>58</v>
      </c>
      <c r="Q262" s="1" t="s">
        <v>33</v>
      </c>
      <c r="R262" s="1" t="s">
        <v>46</v>
      </c>
      <c r="S262" s="1" t="s">
        <v>245</v>
      </c>
      <c r="T262" s="1">
        <v>3</v>
      </c>
      <c r="U262" s="1" t="s">
        <v>2622</v>
      </c>
      <c r="V262" s="1" t="s">
        <v>2630</v>
      </c>
      <c r="W262" s="1" t="s">
        <v>2629</v>
      </c>
      <c r="X262" s="1" t="s">
        <v>2625</v>
      </c>
      <c r="Y262" s="1" t="s">
        <v>2630</v>
      </c>
      <c r="Z262" s="1" t="s">
        <v>2623</v>
      </c>
      <c r="AA262" s="1">
        <v>0</v>
      </c>
      <c r="AB262" s="1" t="s">
        <v>2626</v>
      </c>
      <c r="AC262" s="1" t="s">
        <v>245</v>
      </c>
      <c r="AD262" s="1" t="str">
        <f>TEXT(Sales_data[[#This Row],[Order_Date]],"MMM")</f>
        <v>Sep</v>
      </c>
      <c r="AE262" s="1">
        <f t="shared" si="20"/>
        <v>2024</v>
      </c>
      <c r="AF262" s="1" t="str">
        <f>TEXT(Sales_data[[#This Row],[Order_Date]],"ddd")</f>
        <v>Mon</v>
      </c>
      <c r="AG262" s="1" t="str">
        <f t="shared" si="21"/>
        <v>On Time</v>
      </c>
      <c r="AH262" s="1" t="str">
        <f t="shared" si="22"/>
        <v>Medium</v>
      </c>
      <c r="AI262" s="1" t="str">
        <f t="shared" si="23"/>
        <v>Low</v>
      </c>
      <c r="AJ262" s="6" t="str">
        <f t="shared" si="24"/>
        <v>Weekday</v>
      </c>
    </row>
    <row r="263" spans="1:36" x14ac:dyDescent="0.45">
      <c r="A263" s="5" t="s">
        <v>726</v>
      </c>
      <c r="B263" s="2">
        <v>45552</v>
      </c>
      <c r="C263" s="2">
        <v>45551</v>
      </c>
      <c r="D263" s="2">
        <v>45553</v>
      </c>
      <c r="E263" s="1" t="s">
        <v>2559</v>
      </c>
      <c r="F263" s="1" t="s">
        <v>2608</v>
      </c>
      <c r="G263" s="1" t="s">
        <v>41</v>
      </c>
      <c r="H263" s="1" t="s">
        <v>27</v>
      </c>
      <c r="I263" s="1" t="s">
        <v>28</v>
      </c>
      <c r="J263" s="1">
        <v>-1</v>
      </c>
      <c r="K263" s="1">
        <v>1000</v>
      </c>
      <c r="L263" s="1">
        <v>-1000</v>
      </c>
      <c r="M263" s="1" t="s">
        <v>63</v>
      </c>
      <c r="N263" s="1" t="s">
        <v>57</v>
      </c>
      <c r="O263" s="1" t="s">
        <v>31</v>
      </c>
      <c r="P263" s="1" t="s">
        <v>85</v>
      </c>
      <c r="Q263" s="1" t="s">
        <v>45</v>
      </c>
      <c r="R263" s="1" t="s">
        <v>46</v>
      </c>
      <c r="S263" s="1" t="s">
        <v>254</v>
      </c>
      <c r="T263" s="1">
        <v>2</v>
      </c>
      <c r="U263" s="1" t="s">
        <v>2622</v>
      </c>
      <c r="V263" s="1" t="s">
        <v>2630</v>
      </c>
      <c r="W263" s="1" t="s">
        <v>2624</v>
      </c>
      <c r="X263" s="1" t="s">
        <v>2628</v>
      </c>
      <c r="Y263" s="1" t="s">
        <v>2623</v>
      </c>
      <c r="Z263" s="1" t="s">
        <v>2623</v>
      </c>
      <c r="AA263" s="1">
        <v>-1000</v>
      </c>
      <c r="AB263" s="1" t="s">
        <v>2626</v>
      </c>
      <c r="AC263" s="1" t="s">
        <v>254</v>
      </c>
      <c r="AD263" s="1" t="str">
        <f>TEXT(Sales_data[[#This Row],[Order_Date]],"MMM")</f>
        <v>Sep</v>
      </c>
      <c r="AE263" s="1">
        <f t="shared" si="20"/>
        <v>2024</v>
      </c>
      <c r="AF263" s="1" t="str">
        <f>TEXT(Sales_data[[#This Row],[Order_Date]],"ddd")</f>
        <v>Tue</v>
      </c>
      <c r="AG263" s="1" t="str">
        <f t="shared" si="21"/>
        <v>On Time</v>
      </c>
      <c r="AH263" s="1" t="str">
        <f t="shared" si="22"/>
        <v>Fast</v>
      </c>
      <c r="AI263" s="1" t="str">
        <f t="shared" si="23"/>
        <v>Low</v>
      </c>
      <c r="AJ263" s="6" t="str">
        <f t="shared" si="24"/>
        <v>Weekday</v>
      </c>
    </row>
    <row r="264" spans="1:36" x14ac:dyDescent="0.45">
      <c r="A264" s="5" t="s">
        <v>727</v>
      </c>
      <c r="B264" s="2">
        <v>45648</v>
      </c>
      <c r="C264" s="2">
        <v>45651</v>
      </c>
      <c r="D264" s="2">
        <v>45655</v>
      </c>
      <c r="E264" s="1" t="s">
        <v>2589</v>
      </c>
      <c r="F264" s="1" t="s">
        <v>2606</v>
      </c>
      <c r="G264" s="1" t="s">
        <v>26</v>
      </c>
      <c r="H264" s="1" t="s">
        <v>27</v>
      </c>
      <c r="I264" s="1" t="s">
        <v>28</v>
      </c>
      <c r="J264" s="1">
        <v>-1</v>
      </c>
      <c r="K264" s="1">
        <v>100</v>
      </c>
      <c r="L264" s="1">
        <v>-100</v>
      </c>
      <c r="M264" s="1" t="s">
        <v>56</v>
      </c>
      <c r="N264" s="1" t="s">
        <v>93</v>
      </c>
      <c r="O264" s="1" t="s">
        <v>79</v>
      </c>
      <c r="P264" s="1" t="s">
        <v>58</v>
      </c>
      <c r="Q264" s="1" t="s">
        <v>45</v>
      </c>
      <c r="R264" s="1" t="s">
        <v>46</v>
      </c>
      <c r="S264" s="1" t="s">
        <v>2621</v>
      </c>
      <c r="T264" s="1">
        <v>4</v>
      </c>
      <c r="U264" s="1" t="s">
        <v>2622</v>
      </c>
      <c r="V264" s="1" t="s">
        <v>2630</v>
      </c>
      <c r="W264" s="1" t="s">
        <v>2624</v>
      </c>
      <c r="X264" s="1" t="s">
        <v>2625</v>
      </c>
      <c r="Y264" s="1" t="s">
        <v>2623</v>
      </c>
      <c r="Z264" s="1" t="s">
        <v>2623</v>
      </c>
      <c r="AA264" s="1">
        <v>-100</v>
      </c>
      <c r="AB264" s="1" t="s">
        <v>2626</v>
      </c>
      <c r="AC264" s="1" t="s">
        <v>2621</v>
      </c>
      <c r="AD264" s="1" t="str">
        <f>TEXT(Sales_data[[#This Row],[Order_Date]],"MMM")</f>
        <v>Dec</v>
      </c>
      <c r="AE264" s="1">
        <f t="shared" si="20"/>
        <v>2024</v>
      </c>
      <c r="AF264" s="1" t="str">
        <f>TEXT(Sales_data[[#This Row],[Order_Date]],"ddd")</f>
        <v>Sun</v>
      </c>
      <c r="AG264" s="1" t="str">
        <f t="shared" si="21"/>
        <v>On Time</v>
      </c>
      <c r="AH264" s="1" t="str">
        <f t="shared" si="22"/>
        <v>Medium</v>
      </c>
      <c r="AI264" s="1" t="str">
        <f t="shared" si="23"/>
        <v>Low</v>
      </c>
      <c r="AJ264" s="6" t="str">
        <f t="shared" si="24"/>
        <v>Weekend</v>
      </c>
    </row>
    <row r="265" spans="1:36" x14ac:dyDescent="0.45">
      <c r="A265" s="5" t="s">
        <v>729</v>
      </c>
      <c r="B265" s="2">
        <v>45309</v>
      </c>
      <c r="C265" s="2">
        <v>45312</v>
      </c>
      <c r="D265" s="2">
        <v>45316</v>
      </c>
      <c r="E265" s="1" t="s">
        <v>2583</v>
      </c>
      <c r="F265" s="1" t="s">
        <v>168</v>
      </c>
      <c r="G265" s="1" t="s">
        <v>41</v>
      </c>
      <c r="H265" s="1" t="s">
        <v>27</v>
      </c>
      <c r="I265" s="1" t="s">
        <v>84</v>
      </c>
      <c r="J265" s="1">
        <v>0</v>
      </c>
      <c r="K265" s="1">
        <v>100</v>
      </c>
      <c r="L265" s="1">
        <v>0</v>
      </c>
      <c r="M265" s="1" t="s">
        <v>63</v>
      </c>
      <c r="N265" s="1" t="s">
        <v>57</v>
      </c>
      <c r="O265" s="1" t="s">
        <v>44</v>
      </c>
      <c r="P265" s="1" t="s">
        <v>32</v>
      </c>
      <c r="Q265" s="1" t="s">
        <v>45</v>
      </c>
      <c r="R265" s="1" t="s">
        <v>2620</v>
      </c>
      <c r="S265" s="1" t="s">
        <v>2620</v>
      </c>
      <c r="T265" s="1">
        <v>4</v>
      </c>
      <c r="U265" s="1" t="s">
        <v>2622</v>
      </c>
      <c r="V265" s="1" t="s">
        <v>2630</v>
      </c>
      <c r="W265" s="1" t="s">
        <v>2624</v>
      </c>
      <c r="X265" s="1" t="s">
        <v>2625</v>
      </c>
      <c r="Y265" s="1" t="s">
        <v>2623</v>
      </c>
      <c r="Z265" s="1" t="s">
        <v>2623</v>
      </c>
      <c r="AA265" s="1">
        <v>0</v>
      </c>
      <c r="AB265" s="1" t="s">
        <v>2626</v>
      </c>
      <c r="AC265" s="1" t="s">
        <v>2627</v>
      </c>
      <c r="AD265" s="1" t="str">
        <f>TEXT(Sales_data[[#This Row],[Order_Date]],"MMM")</f>
        <v>Jan</v>
      </c>
      <c r="AE265" s="1">
        <f t="shared" si="20"/>
        <v>2024</v>
      </c>
      <c r="AF265" s="1" t="str">
        <f>TEXT(Sales_data[[#This Row],[Order_Date]],"ddd")</f>
        <v>Thu</v>
      </c>
      <c r="AG265" s="1" t="str">
        <f t="shared" si="21"/>
        <v>On Time</v>
      </c>
      <c r="AH265" s="1" t="str">
        <f t="shared" si="22"/>
        <v>Medium</v>
      </c>
      <c r="AI265" s="1" t="str">
        <f t="shared" si="23"/>
        <v>Low</v>
      </c>
      <c r="AJ265" s="6" t="str">
        <f t="shared" si="24"/>
        <v>Weekday</v>
      </c>
    </row>
    <row r="266" spans="1:36" x14ac:dyDescent="0.45">
      <c r="A266" s="5" t="s">
        <v>731</v>
      </c>
      <c r="B266" s="2">
        <v>45627</v>
      </c>
      <c r="C266" s="2">
        <v>45628</v>
      </c>
      <c r="D266" s="2">
        <v>45628</v>
      </c>
      <c r="E266" s="1" t="s">
        <v>2572</v>
      </c>
      <c r="F266" s="1" t="s">
        <v>2606</v>
      </c>
      <c r="G266" s="1" t="s">
        <v>26</v>
      </c>
      <c r="H266" s="1" t="s">
        <v>42</v>
      </c>
      <c r="I266" s="1" t="s">
        <v>122</v>
      </c>
      <c r="J266" s="1">
        <v>3</v>
      </c>
      <c r="K266" s="1">
        <v>1000</v>
      </c>
      <c r="L266" s="1">
        <v>3000</v>
      </c>
      <c r="M266" s="1" t="s">
        <v>56</v>
      </c>
      <c r="N266" s="1" t="s">
        <v>57</v>
      </c>
      <c r="O266" s="1" t="s">
        <v>31</v>
      </c>
      <c r="P266" s="1" t="s">
        <v>58</v>
      </c>
      <c r="Q266" s="1" t="s">
        <v>45</v>
      </c>
      <c r="R266" s="1" t="s">
        <v>34</v>
      </c>
      <c r="S266" s="1" t="s">
        <v>2620</v>
      </c>
      <c r="T266" s="1">
        <v>0</v>
      </c>
      <c r="U266" s="1" t="s">
        <v>2622</v>
      </c>
      <c r="V266" s="1" t="s">
        <v>2623</v>
      </c>
      <c r="W266" s="1" t="s">
        <v>2624</v>
      </c>
      <c r="X266" s="1" t="s">
        <v>2625</v>
      </c>
      <c r="Y266" s="1" t="s">
        <v>2623</v>
      </c>
      <c r="Z266" s="1" t="s">
        <v>2623</v>
      </c>
      <c r="AA266" s="1">
        <v>3000</v>
      </c>
      <c r="AB266" s="1" t="s">
        <v>2626</v>
      </c>
      <c r="AC266" s="1" t="s">
        <v>2627</v>
      </c>
      <c r="AD266" s="1" t="str">
        <f>TEXT(Sales_data[[#This Row],[Order_Date]],"MMM")</f>
        <v>Dec</v>
      </c>
      <c r="AE266" s="1">
        <f t="shared" si="20"/>
        <v>2024</v>
      </c>
      <c r="AF266" s="1" t="str">
        <f>TEXT(Sales_data[[#This Row],[Order_Date]],"ddd")</f>
        <v>Sun</v>
      </c>
      <c r="AG266" s="1" t="str">
        <f t="shared" si="21"/>
        <v>On Time</v>
      </c>
      <c r="AH266" s="1" t="str">
        <f t="shared" si="22"/>
        <v>Fast</v>
      </c>
      <c r="AI266" s="1" t="str">
        <f t="shared" si="23"/>
        <v>Medium</v>
      </c>
      <c r="AJ266" s="6" t="str">
        <f t="shared" si="24"/>
        <v>Weekend</v>
      </c>
    </row>
    <row r="267" spans="1:36" x14ac:dyDescent="0.45">
      <c r="A267" s="5" t="s">
        <v>732</v>
      </c>
      <c r="B267" s="2">
        <v>45477</v>
      </c>
      <c r="C267" s="2">
        <v>45477</v>
      </c>
      <c r="D267" s="2">
        <v>45481</v>
      </c>
      <c r="E267" s="1" t="s">
        <v>2536</v>
      </c>
      <c r="F267" s="1" t="s">
        <v>2608</v>
      </c>
      <c r="G267" s="1" t="s">
        <v>41</v>
      </c>
      <c r="H267" s="1" t="s">
        <v>128</v>
      </c>
      <c r="I267" s="1" t="s">
        <v>169</v>
      </c>
      <c r="J267" s="1">
        <v>0</v>
      </c>
      <c r="K267" s="1">
        <v>1000</v>
      </c>
      <c r="L267" s="1">
        <v>0</v>
      </c>
      <c r="M267" s="1" t="s">
        <v>56</v>
      </c>
      <c r="N267" s="1" t="s">
        <v>93</v>
      </c>
      <c r="O267" s="1" t="s">
        <v>44</v>
      </c>
      <c r="P267" s="1" t="s">
        <v>58</v>
      </c>
      <c r="Q267" s="1" t="s">
        <v>45</v>
      </c>
      <c r="R267" s="1" t="s">
        <v>2620</v>
      </c>
      <c r="S267" s="1" t="s">
        <v>2620</v>
      </c>
      <c r="T267" s="1">
        <v>4</v>
      </c>
      <c r="U267" s="1" t="s">
        <v>2622</v>
      </c>
      <c r="V267" s="1" t="s">
        <v>2630</v>
      </c>
      <c r="W267" s="1" t="s">
        <v>2624</v>
      </c>
      <c r="X267" s="1" t="s">
        <v>2625</v>
      </c>
      <c r="Y267" s="1" t="s">
        <v>2623</v>
      </c>
      <c r="Z267" s="1" t="s">
        <v>2623</v>
      </c>
      <c r="AA267" s="1">
        <v>0</v>
      </c>
      <c r="AB267" s="1" t="s">
        <v>2626</v>
      </c>
      <c r="AC267" s="1" t="s">
        <v>2627</v>
      </c>
      <c r="AD267" s="1" t="str">
        <f>TEXT(Sales_data[[#This Row],[Order_Date]],"MMM")</f>
        <v>Jul</v>
      </c>
      <c r="AE267" s="1">
        <f t="shared" si="20"/>
        <v>2024</v>
      </c>
      <c r="AF267" s="1" t="str">
        <f>TEXT(Sales_data[[#This Row],[Order_Date]],"ddd")</f>
        <v>Thu</v>
      </c>
      <c r="AG267" s="1" t="str">
        <f t="shared" si="21"/>
        <v>On Time</v>
      </c>
      <c r="AH267" s="1" t="str">
        <f t="shared" si="22"/>
        <v>Medium</v>
      </c>
      <c r="AI267" s="1" t="str">
        <f t="shared" si="23"/>
        <v>Low</v>
      </c>
      <c r="AJ267" s="6" t="str">
        <f t="shared" si="24"/>
        <v>Weekday</v>
      </c>
    </row>
    <row r="268" spans="1:36" x14ac:dyDescent="0.45">
      <c r="A268" s="5" t="s">
        <v>338</v>
      </c>
      <c r="B268" s="2">
        <v>45549</v>
      </c>
      <c r="C268" s="2">
        <v>45550</v>
      </c>
      <c r="D268" s="2">
        <v>45554</v>
      </c>
      <c r="E268" s="1" t="s">
        <v>2570</v>
      </c>
      <c r="F268" s="1" t="s">
        <v>2609</v>
      </c>
      <c r="G268" s="1" t="s">
        <v>116</v>
      </c>
      <c r="H268" s="1" t="s">
        <v>128</v>
      </c>
      <c r="I268" s="1" t="s">
        <v>169</v>
      </c>
      <c r="J268" s="1">
        <v>2</v>
      </c>
      <c r="K268" s="1">
        <v>0</v>
      </c>
      <c r="L268" s="1">
        <v>0</v>
      </c>
      <c r="M268" s="1" t="s">
        <v>2619</v>
      </c>
      <c r="N268" s="1" t="s">
        <v>57</v>
      </c>
      <c r="O268" s="1" t="s">
        <v>31</v>
      </c>
      <c r="P268" s="1" t="s">
        <v>85</v>
      </c>
      <c r="Q268" s="1" t="s">
        <v>45</v>
      </c>
      <c r="R268" s="1" t="s">
        <v>2620</v>
      </c>
      <c r="S268" s="1" t="s">
        <v>2620</v>
      </c>
      <c r="T268" s="1">
        <v>4</v>
      </c>
      <c r="U268" s="1" t="s">
        <v>2622</v>
      </c>
      <c r="V268" s="1" t="s">
        <v>2623</v>
      </c>
      <c r="W268" s="1" t="s">
        <v>2629</v>
      </c>
      <c r="X268" s="1" t="s">
        <v>2625</v>
      </c>
      <c r="Y268" s="1" t="s">
        <v>2630</v>
      </c>
      <c r="Z268" s="1" t="s">
        <v>2623</v>
      </c>
      <c r="AA268" s="1">
        <v>0</v>
      </c>
      <c r="AB268" s="1" t="s">
        <v>2626</v>
      </c>
      <c r="AC268" s="1" t="s">
        <v>2627</v>
      </c>
      <c r="AD268" s="1" t="str">
        <f>TEXT(Sales_data[[#This Row],[Order_Date]],"MMM")</f>
        <v>Sep</v>
      </c>
      <c r="AE268" s="1">
        <f t="shared" si="20"/>
        <v>2024</v>
      </c>
      <c r="AF268" s="1" t="str">
        <f>TEXT(Sales_data[[#This Row],[Order_Date]],"ddd")</f>
        <v>Sat</v>
      </c>
      <c r="AG268" s="1" t="str">
        <f t="shared" si="21"/>
        <v>On Time</v>
      </c>
      <c r="AH268" s="1" t="str">
        <f t="shared" si="22"/>
        <v>Medium</v>
      </c>
      <c r="AI268" s="1" t="str">
        <f t="shared" si="23"/>
        <v>Low</v>
      </c>
      <c r="AJ268" s="6" t="str">
        <f t="shared" si="24"/>
        <v>Weekend</v>
      </c>
    </row>
    <row r="269" spans="1:36" x14ac:dyDescent="0.45">
      <c r="A269" s="5" t="s">
        <v>733</v>
      </c>
      <c r="B269" s="2">
        <v>45388</v>
      </c>
      <c r="C269" s="2">
        <v>45390</v>
      </c>
      <c r="D269" s="2">
        <v>45389</v>
      </c>
      <c r="E269" s="1" t="s">
        <v>2564</v>
      </c>
      <c r="F269" s="1" t="s">
        <v>147</v>
      </c>
      <c r="G269" s="1" t="s">
        <v>147</v>
      </c>
      <c r="H269" s="1" t="s">
        <v>42</v>
      </c>
      <c r="I269" s="1" t="s">
        <v>78</v>
      </c>
      <c r="J269" s="1">
        <v>-1</v>
      </c>
      <c r="K269" s="1">
        <v>100</v>
      </c>
      <c r="L269" s="1">
        <v>-100</v>
      </c>
      <c r="M269" s="1" t="s">
        <v>2619</v>
      </c>
      <c r="N269" s="1" t="s">
        <v>93</v>
      </c>
      <c r="O269" s="1" t="s">
        <v>79</v>
      </c>
      <c r="P269" s="1" t="s">
        <v>85</v>
      </c>
      <c r="Q269" s="1" t="s">
        <v>33</v>
      </c>
      <c r="R269" s="1" t="s">
        <v>46</v>
      </c>
      <c r="S269" s="1" t="s">
        <v>254</v>
      </c>
      <c r="T269" s="1">
        <v>-1</v>
      </c>
      <c r="U269" s="1" t="s">
        <v>2622</v>
      </c>
      <c r="V269" s="1" t="s">
        <v>2630</v>
      </c>
      <c r="W269" s="1" t="s">
        <v>2624</v>
      </c>
      <c r="X269" s="1" t="s">
        <v>2631</v>
      </c>
      <c r="Y269" s="1" t="s">
        <v>2623</v>
      </c>
      <c r="Z269" s="1" t="s">
        <v>2623</v>
      </c>
      <c r="AA269" s="1">
        <v>-100</v>
      </c>
      <c r="AB269" s="1" t="s">
        <v>2626</v>
      </c>
      <c r="AC269" s="1" t="s">
        <v>254</v>
      </c>
      <c r="AD269" s="1" t="str">
        <f>TEXT(Sales_data[[#This Row],[Order_Date]],"MMM")</f>
        <v>Apr</v>
      </c>
      <c r="AE269" s="1">
        <f t="shared" si="20"/>
        <v>2024</v>
      </c>
      <c r="AF269" s="1" t="str">
        <f>TEXT(Sales_data[[#This Row],[Order_Date]],"ddd")</f>
        <v>Sat</v>
      </c>
      <c r="AG269" s="1" t="str">
        <f t="shared" si="21"/>
        <v>On Time</v>
      </c>
      <c r="AH269" s="1" t="str">
        <f t="shared" si="22"/>
        <v>Fast</v>
      </c>
      <c r="AI269" s="1" t="str">
        <f t="shared" si="23"/>
        <v>Low</v>
      </c>
      <c r="AJ269" s="6" t="str">
        <f t="shared" si="24"/>
        <v>Weekend</v>
      </c>
    </row>
    <row r="270" spans="1:36" x14ac:dyDescent="0.45">
      <c r="A270" s="5" t="s">
        <v>734</v>
      </c>
      <c r="B270" s="2">
        <v>45609</v>
      </c>
      <c r="C270" s="2">
        <v>45611</v>
      </c>
      <c r="D270" s="2">
        <v>45618</v>
      </c>
      <c r="E270" s="1" t="s">
        <v>2602</v>
      </c>
      <c r="F270" s="1" t="s">
        <v>2609</v>
      </c>
      <c r="G270" s="1" t="s">
        <v>116</v>
      </c>
      <c r="H270" s="1" t="s">
        <v>42</v>
      </c>
      <c r="I270" s="1" t="s">
        <v>78</v>
      </c>
      <c r="J270" s="1">
        <v>-1</v>
      </c>
      <c r="K270" s="1">
        <v>2000</v>
      </c>
      <c r="L270" s="1">
        <v>-2000</v>
      </c>
      <c r="M270" s="1" t="s">
        <v>2619</v>
      </c>
      <c r="N270" s="1" t="s">
        <v>30</v>
      </c>
      <c r="O270" s="1" t="s">
        <v>31</v>
      </c>
      <c r="P270" s="1" t="s">
        <v>85</v>
      </c>
      <c r="Q270" s="1" t="s">
        <v>45</v>
      </c>
      <c r="R270" s="1" t="s">
        <v>34</v>
      </c>
      <c r="S270" s="1" t="s">
        <v>2620</v>
      </c>
      <c r="T270" s="1">
        <v>7</v>
      </c>
      <c r="U270" s="1" t="s">
        <v>2622</v>
      </c>
      <c r="V270" s="1" t="s">
        <v>2630</v>
      </c>
      <c r="W270" s="1" t="s">
        <v>2624</v>
      </c>
      <c r="X270" s="1" t="s">
        <v>2625</v>
      </c>
      <c r="Y270" s="1" t="s">
        <v>2623</v>
      </c>
      <c r="Z270" s="1" t="s">
        <v>2623</v>
      </c>
      <c r="AA270" s="1">
        <v>-2000</v>
      </c>
      <c r="AB270" s="1" t="s">
        <v>2626</v>
      </c>
      <c r="AC270" s="1" t="s">
        <v>2627</v>
      </c>
      <c r="AD270" s="1" t="str">
        <f>TEXT(Sales_data[[#This Row],[Order_Date]],"MMM")</f>
        <v>Nov</v>
      </c>
      <c r="AE270" s="1">
        <f t="shared" si="20"/>
        <v>2024</v>
      </c>
      <c r="AF270" s="1" t="str">
        <f>TEXT(Sales_data[[#This Row],[Order_Date]],"ddd")</f>
        <v>Wed</v>
      </c>
      <c r="AG270" s="1" t="str">
        <f t="shared" si="21"/>
        <v>Late</v>
      </c>
      <c r="AH270" s="1" t="str">
        <f t="shared" si="22"/>
        <v>Slow</v>
      </c>
      <c r="AI270" s="1" t="str">
        <f t="shared" si="23"/>
        <v>Low</v>
      </c>
      <c r="AJ270" s="6" t="str">
        <f t="shared" si="24"/>
        <v>Weekday</v>
      </c>
    </row>
    <row r="271" spans="1:36" x14ac:dyDescent="0.45">
      <c r="A271" s="5" t="s">
        <v>736</v>
      </c>
      <c r="B271" s="2">
        <v>45447</v>
      </c>
      <c r="C271" s="2">
        <v>45446</v>
      </c>
      <c r="D271" s="2">
        <v>45450</v>
      </c>
      <c r="E271" s="1" t="s">
        <v>2532</v>
      </c>
      <c r="F271" s="1" t="s">
        <v>69</v>
      </c>
      <c r="G271" s="1" t="s">
        <v>70</v>
      </c>
      <c r="H271" s="1" t="s">
        <v>128</v>
      </c>
      <c r="I271" s="1" t="s">
        <v>231</v>
      </c>
      <c r="J271" s="1">
        <v>-1</v>
      </c>
      <c r="K271" s="1">
        <v>1000</v>
      </c>
      <c r="L271" s="1">
        <v>-1000</v>
      </c>
      <c r="M271" s="1" t="s">
        <v>29</v>
      </c>
      <c r="N271" s="1" t="s">
        <v>30</v>
      </c>
      <c r="O271" s="1" t="s">
        <v>79</v>
      </c>
      <c r="P271" s="1" t="s">
        <v>85</v>
      </c>
      <c r="Q271" s="1" t="s">
        <v>45</v>
      </c>
      <c r="R271" s="1" t="s">
        <v>34</v>
      </c>
      <c r="S271" s="1" t="s">
        <v>2620</v>
      </c>
      <c r="T271" s="1">
        <v>4</v>
      </c>
      <c r="U271" s="1" t="s">
        <v>2622</v>
      </c>
      <c r="V271" s="1" t="s">
        <v>2630</v>
      </c>
      <c r="W271" s="1" t="s">
        <v>2624</v>
      </c>
      <c r="X271" s="1" t="s">
        <v>2628</v>
      </c>
      <c r="Y271" s="1" t="s">
        <v>2623</v>
      </c>
      <c r="Z271" s="1" t="s">
        <v>2623</v>
      </c>
      <c r="AA271" s="1">
        <v>-1000</v>
      </c>
      <c r="AB271" s="1" t="s">
        <v>2626</v>
      </c>
      <c r="AC271" s="1" t="s">
        <v>2627</v>
      </c>
      <c r="AD271" s="1" t="str">
        <f>TEXT(Sales_data[[#This Row],[Order_Date]],"MMM")</f>
        <v>Jun</v>
      </c>
      <c r="AE271" s="1">
        <f t="shared" si="20"/>
        <v>2024</v>
      </c>
      <c r="AF271" s="1" t="str">
        <f>TEXT(Sales_data[[#This Row],[Order_Date]],"ddd")</f>
        <v>Tue</v>
      </c>
      <c r="AG271" s="1" t="str">
        <f t="shared" si="21"/>
        <v>On Time</v>
      </c>
      <c r="AH271" s="1" t="str">
        <f t="shared" si="22"/>
        <v>Medium</v>
      </c>
      <c r="AI271" s="1" t="str">
        <f t="shared" si="23"/>
        <v>Low</v>
      </c>
      <c r="AJ271" s="6" t="str">
        <f t="shared" si="24"/>
        <v>Weekday</v>
      </c>
    </row>
    <row r="272" spans="1:36" x14ac:dyDescent="0.45">
      <c r="A272" s="5" t="s">
        <v>737</v>
      </c>
      <c r="B272" s="2">
        <v>45373</v>
      </c>
      <c r="C272" s="2">
        <v>45374</v>
      </c>
      <c r="D272" s="2">
        <v>45375</v>
      </c>
      <c r="E272" s="1" t="s">
        <v>2534</v>
      </c>
      <c r="F272" s="1" t="s">
        <v>147</v>
      </c>
      <c r="G272" s="1" t="s">
        <v>147</v>
      </c>
      <c r="H272" s="1" t="s">
        <v>128</v>
      </c>
      <c r="I272" s="1" t="s">
        <v>129</v>
      </c>
      <c r="J272" s="1">
        <v>3</v>
      </c>
      <c r="K272" s="1">
        <v>2000</v>
      </c>
      <c r="L272" s="1">
        <v>6000</v>
      </c>
      <c r="M272" s="1" t="s">
        <v>56</v>
      </c>
      <c r="N272" s="1" t="s">
        <v>57</v>
      </c>
      <c r="O272" s="1" t="s">
        <v>44</v>
      </c>
      <c r="P272" s="1" t="s">
        <v>85</v>
      </c>
      <c r="Q272" s="1" t="s">
        <v>33</v>
      </c>
      <c r="R272" s="1" t="s">
        <v>46</v>
      </c>
      <c r="S272" s="1" t="s">
        <v>245</v>
      </c>
      <c r="T272" s="1">
        <v>1</v>
      </c>
      <c r="U272" s="1" t="s">
        <v>2622</v>
      </c>
      <c r="V272" s="1" t="s">
        <v>2623</v>
      </c>
      <c r="W272" s="1" t="s">
        <v>2624</v>
      </c>
      <c r="X272" s="1" t="s">
        <v>2625</v>
      </c>
      <c r="Y272" s="1" t="s">
        <v>2623</v>
      </c>
      <c r="Z272" s="1" t="s">
        <v>2623</v>
      </c>
      <c r="AA272" s="1">
        <v>6000</v>
      </c>
      <c r="AB272" s="1" t="s">
        <v>2626</v>
      </c>
      <c r="AC272" s="1" t="s">
        <v>245</v>
      </c>
      <c r="AD272" s="1" t="str">
        <f>TEXT(Sales_data[[#This Row],[Order_Date]],"MMM")</f>
        <v>Mar</v>
      </c>
      <c r="AE272" s="1">
        <f t="shared" si="20"/>
        <v>2024</v>
      </c>
      <c r="AF272" s="1" t="str">
        <f>TEXT(Sales_data[[#This Row],[Order_Date]],"ddd")</f>
        <v>Fri</v>
      </c>
      <c r="AG272" s="1" t="str">
        <f t="shared" si="21"/>
        <v>On Time</v>
      </c>
      <c r="AH272" s="1" t="str">
        <f t="shared" si="22"/>
        <v>Fast</v>
      </c>
      <c r="AI272" s="1" t="str">
        <f t="shared" si="23"/>
        <v>High</v>
      </c>
      <c r="AJ272" s="6" t="str">
        <f t="shared" si="24"/>
        <v>Weekday</v>
      </c>
    </row>
    <row r="273" spans="1:36" x14ac:dyDescent="0.45">
      <c r="A273" s="5" t="s">
        <v>740</v>
      </c>
      <c r="B273" s="2">
        <v>45541</v>
      </c>
      <c r="C273" s="2">
        <v>45540</v>
      </c>
      <c r="D273" s="2">
        <v>45546</v>
      </c>
      <c r="E273" s="1" t="s">
        <v>2548</v>
      </c>
      <c r="F273" s="1" t="s">
        <v>53</v>
      </c>
      <c r="G273" s="1" t="s">
        <v>54</v>
      </c>
      <c r="H273" s="1" t="s">
        <v>42</v>
      </c>
      <c r="I273" s="1" t="s">
        <v>43</v>
      </c>
      <c r="J273" s="1">
        <v>-1</v>
      </c>
      <c r="K273" s="1">
        <v>0</v>
      </c>
      <c r="L273" s="1">
        <v>0</v>
      </c>
      <c r="M273" s="1" t="s">
        <v>63</v>
      </c>
      <c r="N273" s="1" t="s">
        <v>30</v>
      </c>
      <c r="O273" s="1" t="s">
        <v>31</v>
      </c>
      <c r="P273" s="1" t="s">
        <v>32</v>
      </c>
      <c r="Q273" s="1" t="s">
        <v>45</v>
      </c>
      <c r="R273" s="1" t="s">
        <v>46</v>
      </c>
      <c r="S273" s="1" t="s">
        <v>47</v>
      </c>
      <c r="T273" s="1">
        <v>6</v>
      </c>
      <c r="U273" s="1" t="s">
        <v>2622</v>
      </c>
      <c r="V273" s="1" t="s">
        <v>2630</v>
      </c>
      <c r="W273" s="1" t="s">
        <v>2629</v>
      </c>
      <c r="X273" s="1" t="s">
        <v>2628</v>
      </c>
      <c r="Y273" s="1" t="s">
        <v>2630</v>
      </c>
      <c r="Z273" s="1" t="s">
        <v>2623</v>
      </c>
      <c r="AA273" s="1">
        <v>0</v>
      </c>
      <c r="AB273" s="1" t="s">
        <v>2626</v>
      </c>
      <c r="AC273" s="1" t="s">
        <v>47</v>
      </c>
      <c r="AD273" s="1" t="str">
        <f>TEXT(Sales_data[[#This Row],[Order_Date]],"MMM")</f>
        <v>Sep</v>
      </c>
      <c r="AE273" s="1">
        <f t="shared" si="20"/>
        <v>2024</v>
      </c>
      <c r="AF273" s="1" t="str">
        <f>TEXT(Sales_data[[#This Row],[Order_Date]],"ddd")</f>
        <v>Fri</v>
      </c>
      <c r="AG273" s="1" t="str">
        <f t="shared" si="21"/>
        <v>Late</v>
      </c>
      <c r="AH273" s="1" t="str">
        <f t="shared" si="22"/>
        <v>Slow</v>
      </c>
      <c r="AI273" s="1" t="str">
        <f t="shared" si="23"/>
        <v>Low</v>
      </c>
      <c r="AJ273" s="6" t="str">
        <f t="shared" si="24"/>
        <v>Weekday</v>
      </c>
    </row>
    <row r="274" spans="1:36" x14ac:dyDescent="0.45">
      <c r="A274" s="5" t="s">
        <v>743</v>
      </c>
      <c r="B274" s="2">
        <v>45381</v>
      </c>
      <c r="C274" s="2">
        <v>45381</v>
      </c>
      <c r="D274" s="2">
        <v>45388</v>
      </c>
      <c r="E274" s="1" t="s">
        <v>2548</v>
      </c>
      <c r="F274" s="1" t="s">
        <v>2608</v>
      </c>
      <c r="G274" s="1" t="s">
        <v>41</v>
      </c>
      <c r="H274" s="1" t="s">
        <v>42</v>
      </c>
      <c r="I274" s="1" t="s">
        <v>78</v>
      </c>
      <c r="J274" s="1">
        <v>0</v>
      </c>
      <c r="K274" s="1">
        <v>0</v>
      </c>
      <c r="L274" s="1">
        <v>0</v>
      </c>
      <c r="M274" s="1" t="s">
        <v>2619</v>
      </c>
      <c r="N274" s="1" t="s">
        <v>93</v>
      </c>
      <c r="O274" s="1" t="s">
        <v>79</v>
      </c>
      <c r="P274" s="1" t="s">
        <v>58</v>
      </c>
      <c r="Q274" s="1" t="s">
        <v>45</v>
      </c>
      <c r="R274" s="1" t="s">
        <v>2620</v>
      </c>
      <c r="S274" s="1" t="s">
        <v>2620</v>
      </c>
      <c r="T274" s="1">
        <v>7</v>
      </c>
      <c r="U274" s="1" t="s">
        <v>2622</v>
      </c>
      <c r="V274" s="1" t="s">
        <v>2630</v>
      </c>
      <c r="W274" s="1" t="s">
        <v>2629</v>
      </c>
      <c r="X274" s="1" t="s">
        <v>2625</v>
      </c>
      <c r="Y274" s="1" t="s">
        <v>2630</v>
      </c>
      <c r="Z274" s="1" t="s">
        <v>2623</v>
      </c>
      <c r="AA274" s="1">
        <v>0</v>
      </c>
      <c r="AB274" s="1" t="s">
        <v>2626</v>
      </c>
      <c r="AC274" s="1" t="s">
        <v>2627</v>
      </c>
      <c r="AD274" s="1" t="str">
        <f>TEXT(Sales_data[[#This Row],[Order_Date]],"MMM")</f>
        <v>Mar</v>
      </c>
      <c r="AE274" s="1">
        <f t="shared" si="20"/>
        <v>2024</v>
      </c>
      <c r="AF274" s="1" t="str">
        <f>TEXT(Sales_data[[#This Row],[Order_Date]],"ddd")</f>
        <v>Sat</v>
      </c>
      <c r="AG274" s="1" t="str">
        <f t="shared" si="21"/>
        <v>Late</v>
      </c>
      <c r="AH274" s="1" t="str">
        <f t="shared" si="22"/>
        <v>Slow</v>
      </c>
      <c r="AI274" s="1" t="str">
        <f t="shared" si="23"/>
        <v>Low</v>
      </c>
      <c r="AJ274" s="6" t="str">
        <f t="shared" si="24"/>
        <v>Weekend</v>
      </c>
    </row>
    <row r="275" spans="1:36" x14ac:dyDescent="0.45">
      <c r="A275" s="5" t="s">
        <v>744</v>
      </c>
      <c r="B275" s="2">
        <v>45610</v>
      </c>
      <c r="C275" s="2">
        <v>45608</v>
      </c>
      <c r="D275" s="2">
        <v>45614</v>
      </c>
      <c r="E275" s="1" t="s">
        <v>2537</v>
      </c>
      <c r="F275" s="1" t="s">
        <v>2607</v>
      </c>
      <c r="G275" s="1" t="s">
        <v>41</v>
      </c>
      <c r="H275" s="1" t="s">
        <v>128</v>
      </c>
      <c r="I275" s="1" t="s">
        <v>129</v>
      </c>
      <c r="J275" s="1">
        <v>1</v>
      </c>
      <c r="K275" s="1">
        <v>0</v>
      </c>
      <c r="L275" s="1">
        <v>0</v>
      </c>
      <c r="M275" s="1" t="s">
        <v>29</v>
      </c>
      <c r="N275" s="1" t="s">
        <v>57</v>
      </c>
      <c r="O275" s="1" t="s">
        <v>79</v>
      </c>
      <c r="P275" s="1" t="s">
        <v>58</v>
      </c>
      <c r="Q275" s="1" t="s">
        <v>33</v>
      </c>
      <c r="R275" s="1" t="s">
        <v>2620</v>
      </c>
      <c r="S275" s="1" t="s">
        <v>2620</v>
      </c>
      <c r="T275" s="1">
        <v>6</v>
      </c>
      <c r="U275" s="1" t="s">
        <v>2622</v>
      </c>
      <c r="V275" s="1" t="s">
        <v>2623</v>
      </c>
      <c r="W275" s="1" t="s">
        <v>2629</v>
      </c>
      <c r="X275" s="1" t="s">
        <v>2628</v>
      </c>
      <c r="Y275" s="1" t="s">
        <v>2630</v>
      </c>
      <c r="Z275" s="1" t="s">
        <v>2623</v>
      </c>
      <c r="AA275" s="1">
        <v>0</v>
      </c>
      <c r="AB275" s="1" t="s">
        <v>2626</v>
      </c>
      <c r="AC275" s="1" t="s">
        <v>2627</v>
      </c>
      <c r="AD275" s="1" t="str">
        <f>TEXT(Sales_data[[#This Row],[Order_Date]],"MMM")</f>
        <v>Nov</v>
      </c>
      <c r="AE275" s="1">
        <f t="shared" si="20"/>
        <v>2024</v>
      </c>
      <c r="AF275" s="1" t="str">
        <f>TEXT(Sales_data[[#This Row],[Order_Date]],"ddd")</f>
        <v>Thu</v>
      </c>
      <c r="AG275" s="1" t="str">
        <f t="shared" si="21"/>
        <v>Late</v>
      </c>
      <c r="AH275" s="1" t="str">
        <f t="shared" si="22"/>
        <v>Slow</v>
      </c>
      <c r="AI275" s="1" t="str">
        <f t="shared" si="23"/>
        <v>Low</v>
      </c>
      <c r="AJ275" s="6" t="str">
        <f t="shared" si="24"/>
        <v>Weekday</v>
      </c>
    </row>
    <row r="276" spans="1:36" x14ac:dyDescent="0.45">
      <c r="A276" s="5" t="s">
        <v>2495</v>
      </c>
      <c r="B276" s="2">
        <v>45596</v>
      </c>
      <c r="C276" s="2">
        <v>45596</v>
      </c>
      <c r="D276" s="2">
        <v>45598</v>
      </c>
      <c r="E276" s="1" t="s">
        <v>2602</v>
      </c>
      <c r="F276" s="1" t="s">
        <v>69</v>
      </c>
      <c r="G276" s="1" t="s">
        <v>70</v>
      </c>
      <c r="H276" s="1" t="s">
        <v>71</v>
      </c>
      <c r="I276" s="1" t="s">
        <v>72</v>
      </c>
      <c r="J276" s="1">
        <v>0</v>
      </c>
      <c r="K276" s="1">
        <v>0</v>
      </c>
      <c r="L276" s="1">
        <v>0</v>
      </c>
      <c r="M276" s="1" t="s">
        <v>2619</v>
      </c>
      <c r="N276" s="1" t="s">
        <v>30</v>
      </c>
      <c r="O276" s="1" t="s">
        <v>64</v>
      </c>
      <c r="P276" s="1" t="s">
        <v>58</v>
      </c>
      <c r="Q276" s="1" t="s">
        <v>45</v>
      </c>
      <c r="R276" s="1" t="s">
        <v>34</v>
      </c>
      <c r="S276" s="1" t="s">
        <v>2620</v>
      </c>
      <c r="T276" s="1">
        <v>2</v>
      </c>
      <c r="U276" s="1" t="s">
        <v>2622</v>
      </c>
      <c r="V276" s="1" t="s">
        <v>2630</v>
      </c>
      <c r="W276" s="1" t="s">
        <v>2629</v>
      </c>
      <c r="X276" s="1" t="s">
        <v>2625</v>
      </c>
      <c r="Y276" s="1" t="s">
        <v>2630</v>
      </c>
      <c r="Z276" s="1" t="s">
        <v>2623</v>
      </c>
      <c r="AA276" s="1">
        <v>0</v>
      </c>
      <c r="AB276" s="1" t="s">
        <v>2626</v>
      </c>
      <c r="AC276" s="1" t="s">
        <v>2627</v>
      </c>
      <c r="AD276" s="1" t="str">
        <f>TEXT(Sales_data[[#This Row],[Order_Date]],"MMM")</f>
        <v>Oct</v>
      </c>
      <c r="AE276" s="1">
        <f t="shared" si="20"/>
        <v>2024</v>
      </c>
      <c r="AF276" s="1" t="str">
        <f>TEXT(Sales_data[[#This Row],[Order_Date]],"ddd")</f>
        <v>Thu</v>
      </c>
      <c r="AG276" s="1" t="str">
        <f t="shared" si="21"/>
        <v>On Time</v>
      </c>
      <c r="AH276" s="1" t="str">
        <f t="shared" si="22"/>
        <v>Fast</v>
      </c>
      <c r="AI276" s="1" t="str">
        <f t="shared" si="23"/>
        <v>Low</v>
      </c>
      <c r="AJ276" s="6" t="str">
        <f t="shared" si="24"/>
        <v>Weekday</v>
      </c>
    </row>
    <row r="277" spans="1:36" x14ac:dyDescent="0.45">
      <c r="A277" s="5" t="s">
        <v>746</v>
      </c>
      <c r="B277" s="2">
        <v>45323</v>
      </c>
      <c r="C277" s="2">
        <v>45321</v>
      </c>
      <c r="D277" s="2">
        <v>45325</v>
      </c>
      <c r="E277" s="1" t="s">
        <v>2590</v>
      </c>
      <c r="F277" s="1" t="s">
        <v>2606</v>
      </c>
      <c r="G277" s="1" t="s">
        <v>26</v>
      </c>
      <c r="H277" s="1" t="s">
        <v>128</v>
      </c>
      <c r="I277" s="1" t="s">
        <v>129</v>
      </c>
      <c r="J277" s="1">
        <v>0</v>
      </c>
      <c r="K277" s="1">
        <v>2000</v>
      </c>
      <c r="L277" s="1">
        <v>0</v>
      </c>
      <c r="M277" s="1" t="s">
        <v>63</v>
      </c>
      <c r="N277" s="1" t="s">
        <v>57</v>
      </c>
      <c r="O277" s="1" t="s">
        <v>31</v>
      </c>
      <c r="P277" s="1" t="s">
        <v>58</v>
      </c>
      <c r="Q277" s="1" t="s">
        <v>45</v>
      </c>
      <c r="R277" s="1" t="s">
        <v>2620</v>
      </c>
      <c r="S277" s="1" t="s">
        <v>2620</v>
      </c>
      <c r="T277" s="1">
        <v>4</v>
      </c>
      <c r="U277" s="1" t="s">
        <v>2622</v>
      </c>
      <c r="V277" s="1" t="s">
        <v>2630</v>
      </c>
      <c r="W277" s="1" t="s">
        <v>2624</v>
      </c>
      <c r="X277" s="1" t="s">
        <v>2628</v>
      </c>
      <c r="Y277" s="1" t="s">
        <v>2623</v>
      </c>
      <c r="Z277" s="1" t="s">
        <v>2623</v>
      </c>
      <c r="AA277" s="1">
        <v>0</v>
      </c>
      <c r="AB277" s="1" t="s">
        <v>2626</v>
      </c>
      <c r="AC277" s="1" t="s">
        <v>2627</v>
      </c>
      <c r="AD277" s="1" t="str">
        <f>TEXT(Sales_data[[#This Row],[Order_Date]],"MMM")</f>
        <v>Feb</v>
      </c>
      <c r="AE277" s="1">
        <f t="shared" si="20"/>
        <v>2024</v>
      </c>
      <c r="AF277" s="1" t="str">
        <f>TEXT(Sales_data[[#This Row],[Order_Date]],"ddd")</f>
        <v>Thu</v>
      </c>
      <c r="AG277" s="1" t="str">
        <f t="shared" si="21"/>
        <v>On Time</v>
      </c>
      <c r="AH277" s="1" t="str">
        <f t="shared" si="22"/>
        <v>Medium</v>
      </c>
      <c r="AI277" s="1" t="str">
        <f t="shared" si="23"/>
        <v>Low</v>
      </c>
      <c r="AJ277" s="6" t="str">
        <f t="shared" si="24"/>
        <v>Weekday</v>
      </c>
    </row>
    <row r="278" spans="1:36" x14ac:dyDescent="0.45">
      <c r="A278" s="5" t="s">
        <v>750</v>
      </c>
      <c r="B278" s="2">
        <v>45374</v>
      </c>
      <c r="C278" s="2">
        <v>45375</v>
      </c>
      <c r="D278" s="2">
        <v>45380</v>
      </c>
      <c r="E278" s="1" t="s">
        <v>2588</v>
      </c>
      <c r="F278" s="1" t="s">
        <v>53</v>
      </c>
      <c r="G278" s="1" t="s">
        <v>54</v>
      </c>
      <c r="H278" s="1" t="s">
        <v>27</v>
      </c>
      <c r="I278" s="1" t="s">
        <v>28</v>
      </c>
      <c r="J278" s="1">
        <v>3</v>
      </c>
      <c r="K278" s="1">
        <v>500</v>
      </c>
      <c r="L278" s="1">
        <v>1500</v>
      </c>
      <c r="M278" s="1" t="s">
        <v>56</v>
      </c>
      <c r="N278" s="1" t="s">
        <v>30</v>
      </c>
      <c r="O278" s="1" t="s">
        <v>79</v>
      </c>
      <c r="P278" s="1" t="s">
        <v>58</v>
      </c>
      <c r="Q278" s="1" t="s">
        <v>45</v>
      </c>
      <c r="R278" s="1" t="s">
        <v>34</v>
      </c>
      <c r="S278" s="1" t="s">
        <v>2620</v>
      </c>
      <c r="T278" s="1">
        <v>5</v>
      </c>
      <c r="U278" s="1" t="s">
        <v>2622</v>
      </c>
      <c r="V278" s="1" t="s">
        <v>2623</v>
      </c>
      <c r="W278" s="1" t="s">
        <v>2624</v>
      </c>
      <c r="X278" s="1" t="s">
        <v>2625</v>
      </c>
      <c r="Y278" s="1" t="s">
        <v>2623</v>
      </c>
      <c r="Z278" s="1" t="s">
        <v>2623</v>
      </c>
      <c r="AA278" s="1">
        <v>1500</v>
      </c>
      <c r="AB278" s="1" t="s">
        <v>2626</v>
      </c>
      <c r="AC278" s="1" t="s">
        <v>2627</v>
      </c>
      <c r="AD278" s="1" t="str">
        <f>TEXT(Sales_data[[#This Row],[Order_Date]],"MMM")</f>
        <v>Mar</v>
      </c>
      <c r="AE278" s="1">
        <f t="shared" si="20"/>
        <v>2024</v>
      </c>
      <c r="AF278" s="1" t="str">
        <f>TEXT(Sales_data[[#This Row],[Order_Date]],"ddd")</f>
        <v>Sat</v>
      </c>
      <c r="AG278" s="1" t="str">
        <f t="shared" si="21"/>
        <v>On Time</v>
      </c>
      <c r="AH278" s="1" t="str">
        <f t="shared" si="22"/>
        <v>Medium</v>
      </c>
      <c r="AI278" s="1" t="str">
        <f t="shared" si="23"/>
        <v>Low</v>
      </c>
      <c r="AJ278" s="6" t="str">
        <f t="shared" si="24"/>
        <v>Weekend</v>
      </c>
    </row>
    <row r="279" spans="1:36" x14ac:dyDescent="0.45">
      <c r="A279" s="5" t="s">
        <v>751</v>
      </c>
      <c r="B279" s="2">
        <v>45651</v>
      </c>
      <c r="C279" s="2">
        <v>45649</v>
      </c>
      <c r="D279" s="2">
        <v>45650</v>
      </c>
      <c r="E279" s="1" t="s">
        <v>2561</v>
      </c>
      <c r="F279" s="1" t="s">
        <v>2608</v>
      </c>
      <c r="G279" s="1" t="s">
        <v>41</v>
      </c>
      <c r="H279" s="1" t="s">
        <v>42</v>
      </c>
      <c r="I279" s="1" t="s">
        <v>122</v>
      </c>
      <c r="J279" s="1">
        <v>3</v>
      </c>
      <c r="K279" s="1">
        <v>1000</v>
      </c>
      <c r="L279" s="1">
        <v>3000</v>
      </c>
      <c r="M279" s="1" t="s">
        <v>56</v>
      </c>
      <c r="N279" s="1" t="s">
        <v>57</v>
      </c>
      <c r="O279" s="1" t="s">
        <v>31</v>
      </c>
      <c r="P279" s="1" t="s">
        <v>32</v>
      </c>
      <c r="Q279" s="1" t="s">
        <v>45</v>
      </c>
      <c r="R279" s="1" t="s">
        <v>46</v>
      </c>
      <c r="S279" s="1" t="s">
        <v>254</v>
      </c>
      <c r="T279" s="1">
        <v>1</v>
      </c>
      <c r="U279" s="1" t="s">
        <v>2622</v>
      </c>
      <c r="V279" s="1" t="s">
        <v>2623</v>
      </c>
      <c r="W279" s="1" t="s">
        <v>2624</v>
      </c>
      <c r="X279" s="1" t="s">
        <v>2628</v>
      </c>
      <c r="Y279" s="1" t="s">
        <v>2623</v>
      </c>
      <c r="Z279" s="1" t="s">
        <v>2623</v>
      </c>
      <c r="AA279" s="1">
        <v>3000</v>
      </c>
      <c r="AB279" s="1" t="s">
        <v>2626</v>
      </c>
      <c r="AC279" s="1" t="s">
        <v>254</v>
      </c>
      <c r="AD279" s="1" t="str">
        <f>TEXT(Sales_data[[#This Row],[Order_Date]],"MMM")</f>
        <v>Dec</v>
      </c>
      <c r="AE279" s="1">
        <f t="shared" si="20"/>
        <v>2024</v>
      </c>
      <c r="AF279" s="1" t="str">
        <f>TEXT(Sales_data[[#This Row],[Order_Date]],"ddd")</f>
        <v>Wed</v>
      </c>
      <c r="AG279" s="1" t="str">
        <f t="shared" si="21"/>
        <v>On Time</v>
      </c>
      <c r="AH279" s="1" t="str">
        <f t="shared" si="22"/>
        <v>Fast</v>
      </c>
      <c r="AI279" s="1" t="str">
        <f t="shared" si="23"/>
        <v>Medium</v>
      </c>
      <c r="AJ279" s="6" t="str">
        <f t="shared" si="24"/>
        <v>Weekday</v>
      </c>
    </row>
    <row r="280" spans="1:36" x14ac:dyDescent="0.45">
      <c r="A280" s="5" t="s">
        <v>752</v>
      </c>
      <c r="B280" s="2">
        <v>45593</v>
      </c>
      <c r="C280" s="2">
        <v>45596</v>
      </c>
      <c r="D280" s="2">
        <v>45598</v>
      </c>
      <c r="E280" s="1" t="s">
        <v>2577</v>
      </c>
      <c r="F280" s="1" t="s">
        <v>147</v>
      </c>
      <c r="G280" s="1" t="s">
        <v>147</v>
      </c>
      <c r="H280" s="1" t="s">
        <v>128</v>
      </c>
      <c r="I280" s="1" t="s">
        <v>169</v>
      </c>
      <c r="J280" s="1">
        <v>0</v>
      </c>
      <c r="K280" s="1">
        <v>500</v>
      </c>
      <c r="L280" s="1">
        <v>0</v>
      </c>
      <c r="M280" s="1" t="s">
        <v>56</v>
      </c>
      <c r="N280" s="1" t="s">
        <v>57</v>
      </c>
      <c r="O280" s="1" t="s">
        <v>64</v>
      </c>
      <c r="P280" s="1" t="s">
        <v>85</v>
      </c>
      <c r="Q280" s="1" t="s">
        <v>33</v>
      </c>
      <c r="R280" s="1" t="s">
        <v>34</v>
      </c>
      <c r="S280" s="1" t="s">
        <v>2620</v>
      </c>
      <c r="T280" s="1">
        <v>2</v>
      </c>
      <c r="U280" s="1" t="s">
        <v>2622</v>
      </c>
      <c r="V280" s="1" t="s">
        <v>2630</v>
      </c>
      <c r="W280" s="1" t="s">
        <v>2624</v>
      </c>
      <c r="X280" s="1" t="s">
        <v>2625</v>
      </c>
      <c r="Y280" s="1" t="s">
        <v>2623</v>
      </c>
      <c r="Z280" s="1" t="s">
        <v>2623</v>
      </c>
      <c r="AA280" s="1">
        <v>0</v>
      </c>
      <c r="AB280" s="1" t="s">
        <v>2626</v>
      </c>
      <c r="AC280" s="1" t="s">
        <v>2627</v>
      </c>
      <c r="AD280" s="1" t="str">
        <f>TEXT(Sales_data[[#This Row],[Order_Date]],"MMM")</f>
        <v>Oct</v>
      </c>
      <c r="AE280" s="1">
        <f t="shared" si="20"/>
        <v>2024</v>
      </c>
      <c r="AF280" s="1" t="str">
        <f>TEXT(Sales_data[[#This Row],[Order_Date]],"ddd")</f>
        <v>Mon</v>
      </c>
      <c r="AG280" s="1" t="str">
        <f t="shared" si="21"/>
        <v>On Time</v>
      </c>
      <c r="AH280" s="1" t="str">
        <f t="shared" si="22"/>
        <v>Fast</v>
      </c>
      <c r="AI280" s="1" t="str">
        <f t="shared" si="23"/>
        <v>Low</v>
      </c>
      <c r="AJ280" s="6" t="str">
        <f t="shared" si="24"/>
        <v>Weekday</v>
      </c>
    </row>
    <row r="281" spans="1:36" x14ac:dyDescent="0.45">
      <c r="A281" s="5" t="s">
        <v>753</v>
      </c>
      <c r="B281" s="2">
        <v>45452</v>
      </c>
      <c r="C281" s="2">
        <v>45453</v>
      </c>
      <c r="D281" s="2">
        <v>45460</v>
      </c>
      <c r="E281" s="1" t="s">
        <v>2579</v>
      </c>
      <c r="F281" s="1" t="s">
        <v>53</v>
      </c>
      <c r="G281" s="1" t="s">
        <v>54</v>
      </c>
      <c r="H281" s="1" t="s">
        <v>71</v>
      </c>
      <c r="I281" s="1" t="s">
        <v>117</v>
      </c>
      <c r="J281" s="1">
        <v>1</v>
      </c>
      <c r="K281" s="1">
        <v>100</v>
      </c>
      <c r="L281" s="1">
        <v>100</v>
      </c>
      <c r="M281" s="1" t="s">
        <v>2619</v>
      </c>
      <c r="N281" s="1" t="s">
        <v>93</v>
      </c>
      <c r="O281" s="1" t="s">
        <v>31</v>
      </c>
      <c r="P281" s="1" t="s">
        <v>85</v>
      </c>
      <c r="Q281" s="1" t="s">
        <v>33</v>
      </c>
      <c r="R281" s="1" t="s">
        <v>34</v>
      </c>
      <c r="S281" s="1" t="s">
        <v>2620</v>
      </c>
      <c r="T281" s="1">
        <v>7</v>
      </c>
      <c r="U281" s="1" t="s">
        <v>2622</v>
      </c>
      <c r="V281" s="1" t="s">
        <v>2623</v>
      </c>
      <c r="W281" s="1" t="s">
        <v>2624</v>
      </c>
      <c r="X281" s="1" t="s">
        <v>2625</v>
      </c>
      <c r="Y281" s="1" t="s">
        <v>2623</v>
      </c>
      <c r="Z281" s="1" t="s">
        <v>2623</v>
      </c>
      <c r="AA281" s="1">
        <v>100</v>
      </c>
      <c r="AB281" s="1" t="s">
        <v>2626</v>
      </c>
      <c r="AC281" s="1" t="s">
        <v>2627</v>
      </c>
      <c r="AD281" s="1" t="str">
        <f>TEXT(Sales_data[[#This Row],[Order_Date]],"MMM")</f>
        <v>Jun</v>
      </c>
      <c r="AE281" s="1">
        <f t="shared" si="20"/>
        <v>2024</v>
      </c>
      <c r="AF281" s="1" t="str">
        <f>TEXT(Sales_data[[#This Row],[Order_Date]],"ddd")</f>
        <v>Sun</v>
      </c>
      <c r="AG281" s="1" t="str">
        <f t="shared" si="21"/>
        <v>Late</v>
      </c>
      <c r="AH281" s="1" t="str">
        <f t="shared" si="22"/>
        <v>Slow</v>
      </c>
      <c r="AI281" s="1" t="str">
        <f t="shared" si="23"/>
        <v>Low</v>
      </c>
      <c r="AJ281" s="6" t="str">
        <f t="shared" si="24"/>
        <v>Weekend</v>
      </c>
    </row>
    <row r="282" spans="1:36" x14ac:dyDescent="0.45">
      <c r="A282" s="5" t="s">
        <v>754</v>
      </c>
      <c r="B282" s="2">
        <v>45569</v>
      </c>
      <c r="C282" s="2">
        <v>45572</v>
      </c>
      <c r="D282" s="2">
        <v>45575</v>
      </c>
      <c r="E282" s="1" t="s">
        <v>2531</v>
      </c>
      <c r="F282" s="1" t="s">
        <v>2607</v>
      </c>
      <c r="G282" s="1" t="s">
        <v>41</v>
      </c>
      <c r="H282" s="1" t="s">
        <v>71</v>
      </c>
      <c r="I282" s="1" t="s">
        <v>72</v>
      </c>
      <c r="J282" s="1">
        <v>1</v>
      </c>
      <c r="K282" s="1">
        <v>2000</v>
      </c>
      <c r="L282" s="1">
        <v>2000</v>
      </c>
      <c r="M282" s="1" t="s">
        <v>2619</v>
      </c>
      <c r="N282" s="1" t="s">
        <v>93</v>
      </c>
      <c r="O282" s="1" t="s">
        <v>79</v>
      </c>
      <c r="P282" s="1" t="s">
        <v>85</v>
      </c>
      <c r="Q282" s="1" t="s">
        <v>33</v>
      </c>
      <c r="R282" s="1" t="s">
        <v>34</v>
      </c>
      <c r="S282" s="1" t="s">
        <v>2620</v>
      </c>
      <c r="T282" s="1">
        <v>3</v>
      </c>
      <c r="U282" s="1" t="s">
        <v>2622</v>
      </c>
      <c r="V282" s="1" t="s">
        <v>2623</v>
      </c>
      <c r="W282" s="1" t="s">
        <v>2624</v>
      </c>
      <c r="X282" s="1" t="s">
        <v>2625</v>
      </c>
      <c r="Y282" s="1" t="s">
        <v>2623</v>
      </c>
      <c r="Z282" s="1" t="s">
        <v>2623</v>
      </c>
      <c r="AA282" s="1">
        <v>2000</v>
      </c>
      <c r="AB282" s="1" t="s">
        <v>2626</v>
      </c>
      <c r="AC282" s="1" t="s">
        <v>2627</v>
      </c>
      <c r="AD282" s="1" t="str">
        <f>TEXT(Sales_data[[#This Row],[Order_Date]],"MMM")</f>
        <v>Oct</v>
      </c>
      <c r="AE282" s="1">
        <f t="shared" si="20"/>
        <v>2024</v>
      </c>
      <c r="AF282" s="1" t="str">
        <f>TEXT(Sales_data[[#This Row],[Order_Date]],"ddd")</f>
        <v>Fri</v>
      </c>
      <c r="AG282" s="1" t="str">
        <f t="shared" si="21"/>
        <v>On Time</v>
      </c>
      <c r="AH282" s="1" t="str">
        <f t="shared" si="22"/>
        <v>Medium</v>
      </c>
      <c r="AI282" s="1" t="str">
        <f t="shared" si="23"/>
        <v>Medium</v>
      </c>
      <c r="AJ282" s="6" t="str">
        <f t="shared" si="24"/>
        <v>Weekday</v>
      </c>
    </row>
    <row r="283" spans="1:36" x14ac:dyDescent="0.45">
      <c r="A283" s="5" t="s">
        <v>755</v>
      </c>
      <c r="B283" s="2">
        <v>45559</v>
      </c>
      <c r="C283" s="2">
        <v>45562</v>
      </c>
      <c r="D283" s="2">
        <v>45565</v>
      </c>
      <c r="E283" s="1" t="s">
        <v>2603</v>
      </c>
      <c r="F283" s="1" t="s">
        <v>168</v>
      </c>
      <c r="G283" s="1" t="s">
        <v>41</v>
      </c>
      <c r="H283" s="1" t="s">
        <v>128</v>
      </c>
      <c r="I283" s="1" t="s">
        <v>169</v>
      </c>
      <c r="J283" s="1">
        <v>1</v>
      </c>
      <c r="K283" s="1">
        <v>0</v>
      </c>
      <c r="L283" s="1">
        <v>0</v>
      </c>
      <c r="M283" s="1" t="s">
        <v>29</v>
      </c>
      <c r="N283" s="1" t="s">
        <v>93</v>
      </c>
      <c r="O283" s="1" t="s">
        <v>31</v>
      </c>
      <c r="P283" s="1" t="s">
        <v>58</v>
      </c>
      <c r="Q283" s="1" t="s">
        <v>33</v>
      </c>
      <c r="R283" s="1" t="s">
        <v>2620</v>
      </c>
      <c r="S283" s="1" t="s">
        <v>2620</v>
      </c>
      <c r="T283" s="1">
        <v>3</v>
      </c>
      <c r="U283" s="1" t="s">
        <v>2622</v>
      </c>
      <c r="V283" s="1" t="s">
        <v>2623</v>
      </c>
      <c r="W283" s="1" t="s">
        <v>2629</v>
      </c>
      <c r="X283" s="1" t="s">
        <v>2625</v>
      </c>
      <c r="Y283" s="1" t="s">
        <v>2630</v>
      </c>
      <c r="Z283" s="1" t="s">
        <v>2623</v>
      </c>
      <c r="AA283" s="1">
        <v>0</v>
      </c>
      <c r="AB283" s="1" t="s">
        <v>2626</v>
      </c>
      <c r="AC283" s="1" t="s">
        <v>2627</v>
      </c>
      <c r="AD283" s="1" t="str">
        <f>TEXT(Sales_data[[#This Row],[Order_Date]],"MMM")</f>
        <v>Sep</v>
      </c>
      <c r="AE283" s="1">
        <f t="shared" si="20"/>
        <v>2024</v>
      </c>
      <c r="AF283" s="1" t="str">
        <f>TEXT(Sales_data[[#This Row],[Order_Date]],"ddd")</f>
        <v>Tue</v>
      </c>
      <c r="AG283" s="1" t="str">
        <f t="shared" si="21"/>
        <v>On Time</v>
      </c>
      <c r="AH283" s="1" t="str">
        <f t="shared" si="22"/>
        <v>Medium</v>
      </c>
      <c r="AI283" s="1" t="str">
        <f t="shared" si="23"/>
        <v>Low</v>
      </c>
      <c r="AJ283" s="6" t="str">
        <f t="shared" si="24"/>
        <v>Weekday</v>
      </c>
    </row>
    <row r="284" spans="1:36" x14ac:dyDescent="0.45">
      <c r="A284" s="5" t="s">
        <v>756</v>
      </c>
      <c r="B284" s="2">
        <v>45499</v>
      </c>
      <c r="C284" s="2">
        <v>45500</v>
      </c>
      <c r="D284" s="2">
        <v>45504</v>
      </c>
      <c r="E284" s="1" t="s">
        <v>2547</v>
      </c>
      <c r="F284" s="1" t="s">
        <v>147</v>
      </c>
      <c r="G284" s="1" t="s">
        <v>147</v>
      </c>
      <c r="H284" s="1" t="s">
        <v>27</v>
      </c>
      <c r="I284" s="1" t="s">
        <v>55</v>
      </c>
      <c r="J284" s="1">
        <v>2</v>
      </c>
      <c r="K284" s="1">
        <v>2000</v>
      </c>
      <c r="L284" s="1">
        <v>4000</v>
      </c>
      <c r="M284" s="1" t="s">
        <v>2619</v>
      </c>
      <c r="N284" s="1" t="s">
        <v>30</v>
      </c>
      <c r="O284" s="1" t="s">
        <v>31</v>
      </c>
      <c r="P284" s="1" t="s">
        <v>32</v>
      </c>
      <c r="Q284" s="1" t="s">
        <v>45</v>
      </c>
      <c r="R284" s="1" t="s">
        <v>34</v>
      </c>
      <c r="S284" s="1" t="s">
        <v>2620</v>
      </c>
      <c r="T284" s="1">
        <v>4</v>
      </c>
      <c r="U284" s="1" t="s">
        <v>2622</v>
      </c>
      <c r="V284" s="1" t="s">
        <v>2623</v>
      </c>
      <c r="W284" s="1" t="s">
        <v>2624</v>
      </c>
      <c r="X284" s="1" t="s">
        <v>2625</v>
      </c>
      <c r="Y284" s="1" t="s">
        <v>2623</v>
      </c>
      <c r="Z284" s="1" t="s">
        <v>2623</v>
      </c>
      <c r="AA284" s="1">
        <v>4000</v>
      </c>
      <c r="AB284" s="1" t="s">
        <v>2626</v>
      </c>
      <c r="AC284" s="1" t="s">
        <v>2627</v>
      </c>
      <c r="AD284" s="1" t="str">
        <f>TEXT(Sales_data[[#This Row],[Order_Date]],"MMM")</f>
        <v>Jul</v>
      </c>
      <c r="AE284" s="1">
        <f t="shared" si="20"/>
        <v>2024</v>
      </c>
      <c r="AF284" s="1" t="str">
        <f>TEXT(Sales_data[[#This Row],[Order_Date]],"ddd")</f>
        <v>Fri</v>
      </c>
      <c r="AG284" s="1" t="str">
        <f t="shared" si="21"/>
        <v>On Time</v>
      </c>
      <c r="AH284" s="1" t="str">
        <f t="shared" si="22"/>
        <v>Medium</v>
      </c>
      <c r="AI284" s="1" t="str">
        <f t="shared" si="23"/>
        <v>Medium</v>
      </c>
      <c r="AJ284" s="6" t="str">
        <f t="shared" si="24"/>
        <v>Weekday</v>
      </c>
    </row>
    <row r="285" spans="1:36" x14ac:dyDescent="0.45">
      <c r="A285" s="5" t="s">
        <v>757</v>
      </c>
      <c r="B285" s="2">
        <v>45332</v>
      </c>
      <c r="C285" s="2">
        <v>45334</v>
      </c>
      <c r="D285" s="2">
        <v>45338</v>
      </c>
      <c r="E285" s="1" t="s">
        <v>2576</v>
      </c>
      <c r="F285" s="1" t="s">
        <v>53</v>
      </c>
      <c r="G285" s="1" t="s">
        <v>54</v>
      </c>
      <c r="H285" s="1" t="s">
        <v>128</v>
      </c>
      <c r="I285" s="1" t="s">
        <v>231</v>
      </c>
      <c r="J285" s="1">
        <v>2</v>
      </c>
      <c r="K285" s="1">
        <v>100</v>
      </c>
      <c r="L285" s="1">
        <v>200</v>
      </c>
      <c r="M285" s="1" t="s">
        <v>29</v>
      </c>
      <c r="N285" s="1" t="s">
        <v>57</v>
      </c>
      <c r="O285" s="1" t="s">
        <v>31</v>
      </c>
      <c r="P285" s="1" t="s">
        <v>32</v>
      </c>
      <c r="Q285" s="1" t="s">
        <v>45</v>
      </c>
      <c r="R285" s="1" t="s">
        <v>2620</v>
      </c>
      <c r="S285" s="1" t="s">
        <v>2620</v>
      </c>
      <c r="T285" s="1">
        <v>4</v>
      </c>
      <c r="U285" s="1" t="s">
        <v>2622</v>
      </c>
      <c r="V285" s="1" t="s">
        <v>2623</v>
      </c>
      <c r="W285" s="1" t="s">
        <v>2624</v>
      </c>
      <c r="X285" s="1" t="s">
        <v>2625</v>
      </c>
      <c r="Y285" s="1" t="s">
        <v>2623</v>
      </c>
      <c r="Z285" s="1" t="s">
        <v>2623</v>
      </c>
      <c r="AA285" s="1">
        <v>200</v>
      </c>
      <c r="AB285" s="1" t="s">
        <v>2626</v>
      </c>
      <c r="AC285" s="1" t="s">
        <v>2627</v>
      </c>
      <c r="AD285" s="1" t="str">
        <f>TEXT(Sales_data[[#This Row],[Order_Date]],"MMM")</f>
        <v>Feb</v>
      </c>
      <c r="AE285" s="1">
        <f t="shared" si="20"/>
        <v>2024</v>
      </c>
      <c r="AF285" s="1" t="str">
        <f>TEXT(Sales_data[[#This Row],[Order_Date]],"ddd")</f>
        <v>Sat</v>
      </c>
      <c r="AG285" s="1" t="str">
        <f t="shared" si="21"/>
        <v>On Time</v>
      </c>
      <c r="AH285" s="1" t="str">
        <f t="shared" si="22"/>
        <v>Medium</v>
      </c>
      <c r="AI285" s="1" t="str">
        <f t="shared" si="23"/>
        <v>Low</v>
      </c>
      <c r="AJ285" s="6" t="str">
        <f t="shared" si="24"/>
        <v>Weekend</v>
      </c>
    </row>
    <row r="286" spans="1:36" x14ac:dyDescent="0.45">
      <c r="A286" s="5" t="s">
        <v>758</v>
      </c>
      <c r="B286" s="2">
        <v>45453</v>
      </c>
      <c r="C286" s="2">
        <v>45454</v>
      </c>
      <c r="D286" s="2">
        <v>45454</v>
      </c>
      <c r="E286" s="1" t="s">
        <v>2545</v>
      </c>
      <c r="F286" s="1" t="s">
        <v>53</v>
      </c>
      <c r="G286" s="1" t="s">
        <v>54</v>
      </c>
      <c r="H286" s="1" t="s">
        <v>42</v>
      </c>
      <c r="I286" s="1" t="s">
        <v>122</v>
      </c>
      <c r="J286" s="1">
        <v>2</v>
      </c>
      <c r="K286" s="1">
        <v>500</v>
      </c>
      <c r="L286" s="1">
        <v>1000</v>
      </c>
      <c r="M286" s="1" t="s">
        <v>2619</v>
      </c>
      <c r="N286" s="1" t="s">
        <v>57</v>
      </c>
      <c r="O286" s="1" t="s">
        <v>31</v>
      </c>
      <c r="P286" s="1" t="s">
        <v>32</v>
      </c>
      <c r="Q286" s="1" t="s">
        <v>33</v>
      </c>
      <c r="R286" s="1" t="s">
        <v>34</v>
      </c>
      <c r="S286" s="1" t="s">
        <v>2620</v>
      </c>
      <c r="T286" s="1">
        <v>0</v>
      </c>
      <c r="U286" s="1" t="s">
        <v>2622</v>
      </c>
      <c r="V286" s="1" t="s">
        <v>2623</v>
      </c>
      <c r="W286" s="1" t="s">
        <v>2624</v>
      </c>
      <c r="X286" s="1" t="s">
        <v>2625</v>
      </c>
      <c r="Y286" s="1" t="s">
        <v>2623</v>
      </c>
      <c r="Z286" s="1" t="s">
        <v>2623</v>
      </c>
      <c r="AA286" s="1">
        <v>1000</v>
      </c>
      <c r="AB286" s="1" t="s">
        <v>2626</v>
      </c>
      <c r="AC286" s="1" t="s">
        <v>2627</v>
      </c>
      <c r="AD286" s="1" t="str">
        <f>TEXT(Sales_data[[#This Row],[Order_Date]],"MMM")</f>
        <v>Jun</v>
      </c>
      <c r="AE286" s="1">
        <f t="shared" si="20"/>
        <v>2024</v>
      </c>
      <c r="AF286" s="1" t="str">
        <f>TEXT(Sales_data[[#This Row],[Order_Date]],"ddd")</f>
        <v>Mon</v>
      </c>
      <c r="AG286" s="1" t="str">
        <f t="shared" si="21"/>
        <v>On Time</v>
      </c>
      <c r="AH286" s="1" t="str">
        <f t="shared" si="22"/>
        <v>Fast</v>
      </c>
      <c r="AI286" s="1" t="str">
        <f t="shared" si="23"/>
        <v>Low</v>
      </c>
      <c r="AJ286" s="6" t="str">
        <f t="shared" si="24"/>
        <v>Weekday</v>
      </c>
    </row>
    <row r="287" spans="1:36" x14ac:dyDescent="0.45">
      <c r="A287" s="5" t="s">
        <v>760</v>
      </c>
      <c r="B287" s="2">
        <v>45297</v>
      </c>
      <c r="C287" s="2">
        <v>45299</v>
      </c>
      <c r="D287" s="2">
        <v>45302</v>
      </c>
      <c r="E287" s="1" t="s">
        <v>2580</v>
      </c>
      <c r="F287" s="1" t="s">
        <v>2607</v>
      </c>
      <c r="G287" s="1" t="s">
        <v>41</v>
      </c>
      <c r="H287" s="1" t="s">
        <v>128</v>
      </c>
      <c r="I287" s="1" t="s">
        <v>169</v>
      </c>
      <c r="J287" s="1">
        <v>-1</v>
      </c>
      <c r="K287" s="1">
        <v>2000</v>
      </c>
      <c r="L287" s="1">
        <v>-2000</v>
      </c>
      <c r="M287" s="1" t="s">
        <v>2619</v>
      </c>
      <c r="N287" s="1" t="s">
        <v>30</v>
      </c>
      <c r="O287" s="1" t="s">
        <v>44</v>
      </c>
      <c r="P287" s="1" t="s">
        <v>58</v>
      </c>
      <c r="Q287" s="1" t="s">
        <v>45</v>
      </c>
      <c r="R287" s="1" t="s">
        <v>46</v>
      </c>
      <c r="S287" s="1" t="s">
        <v>254</v>
      </c>
      <c r="T287" s="1">
        <v>3</v>
      </c>
      <c r="U287" s="1" t="s">
        <v>2622</v>
      </c>
      <c r="V287" s="1" t="s">
        <v>2630</v>
      </c>
      <c r="W287" s="1" t="s">
        <v>2624</v>
      </c>
      <c r="X287" s="1" t="s">
        <v>2625</v>
      </c>
      <c r="Y287" s="1" t="s">
        <v>2623</v>
      </c>
      <c r="Z287" s="1" t="s">
        <v>2623</v>
      </c>
      <c r="AA287" s="1">
        <v>-2000</v>
      </c>
      <c r="AB287" s="1" t="s">
        <v>2626</v>
      </c>
      <c r="AC287" s="1" t="s">
        <v>254</v>
      </c>
      <c r="AD287" s="1" t="str">
        <f>TEXT(Sales_data[[#This Row],[Order_Date]],"MMM")</f>
        <v>Jan</v>
      </c>
      <c r="AE287" s="1">
        <f t="shared" si="20"/>
        <v>2024</v>
      </c>
      <c r="AF287" s="1" t="str">
        <f>TEXT(Sales_data[[#This Row],[Order_Date]],"ddd")</f>
        <v>Sat</v>
      </c>
      <c r="AG287" s="1" t="str">
        <f t="shared" si="21"/>
        <v>On Time</v>
      </c>
      <c r="AH287" s="1" t="str">
        <f t="shared" si="22"/>
        <v>Medium</v>
      </c>
      <c r="AI287" s="1" t="str">
        <f t="shared" si="23"/>
        <v>Low</v>
      </c>
      <c r="AJ287" s="6" t="str">
        <f t="shared" si="24"/>
        <v>Weekend</v>
      </c>
    </row>
    <row r="288" spans="1:36" x14ac:dyDescent="0.45">
      <c r="A288" s="5" t="s">
        <v>661</v>
      </c>
      <c r="B288" s="2">
        <v>45299</v>
      </c>
      <c r="C288" s="2">
        <v>45299</v>
      </c>
      <c r="D288" s="2">
        <v>45299</v>
      </c>
      <c r="E288" s="1" t="s">
        <v>2567</v>
      </c>
      <c r="F288" s="1" t="s">
        <v>147</v>
      </c>
      <c r="G288" s="1" t="s">
        <v>147</v>
      </c>
      <c r="H288" s="1" t="s">
        <v>42</v>
      </c>
      <c r="I288" s="1" t="s">
        <v>43</v>
      </c>
      <c r="J288" s="1">
        <v>2</v>
      </c>
      <c r="K288" s="1">
        <v>2000</v>
      </c>
      <c r="L288" s="1">
        <v>4000</v>
      </c>
      <c r="M288" s="1" t="s">
        <v>63</v>
      </c>
      <c r="N288" s="1" t="s">
        <v>93</v>
      </c>
      <c r="O288" s="1" t="s">
        <v>64</v>
      </c>
      <c r="P288" s="1" t="s">
        <v>85</v>
      </c>
      <c r="Q288" s="1" t="s">
        <v>45</v>
      </c>
      <c r="R288" s="1" t="s">
        <v>46</v>
      </c>
      <c r="S288" s="1" t="s">
        <v>47</v>
      </c>
      <c r="T288" s="1">
        <v>0</v>
      </c>
      <c r="U288" s="1" t="s">
        <v>2622</v>
      </c>
      <c r="V288" s="1" t="s">
        <v>2623</v>
      </c>
      <c r="W288" s="1" t="s">
        <v>2624</v>
      </c>
      <c r="X288" s="1" t="s">
        <v>2625</v>
      </c>
      <c r="Y288" s="1" t="s">
        <v>2623</v>
      </c>
      <c r="Z288" s="1" t="s">
        <v>2623</v>
      </c>
      <c r="AA288" s="1">
        <v>4000</v>
      </c>
      <c r="AB288" s="1" t="s">
        <v>2626</v>
      </c>
      <c r="AC288" s="1" t="s">
        <v>47</v>
      </c>
      <c r="AD288" s="1" t="str">
        <f>TEXT(Sales_data[[#This Row],[Order_Date]],"MMM")</f>
        <v>Jan</v>
      </c>
      <c r="AE288" s="1">
        <f t="shared" si="20"/>
        <v>2024</v>
      </c>
      <c r="AF288" s="1" t="str">
        <f>TEXT(Sales_data[[#This Row],[Order_Date]],"ddd")</f>
        <v>Mon</v>
      </c>
      <c r="AG288" s="1" t="str">
        <f t="shared" si="21"/>
        <v>On Time</v>
      </c>
      <c r="AH288" s="1" t="str">
        <f t="shared" si="22"/>
        <v>Fast</v>
      </c>
      <c r="AI288" s="1" t="str">
        <f t="shared" si="23"/>
        <v>Medium</v>
      </c>
      <c r="AJ288" s="6" t="str">
        <f t="shared" si="24"/>
        <v>Weekday</v>
      </c>
    </row>
    <row r="289" spans="1:36" x14ac:dyDescent="0.45">
      <c r="A289" s="5" t="s">
        <v>762</v>
      </c>
      <c r="B289" s="2">
        <v>45350</v>
      </c>
      <c r="C289" s="2">
        <v>45353</v>
      </c>
      <c r="D289" s="2">
        <v>45355</v>
      </c>
      <c r="E289" s="1" t="s">
        <v>2562</v>
      </c>
      <c r="F289" s="1" t="s">
        <v>2607</v>
      </c>
      <c r="G289" s="1" t="s">
        <v>41</v>
      </c>
      <c r="H289" s="1" t="s">
        <v>27</v>
      </c>
      <c r="I289" s="1" t="s">
        <v>84</v>
      </c>
      <c r="J289" s="1">
        <v>2</v>
      </c>
      <c r="K289" s="1">
        <v>1000</v>
      </c>
      <c r="L289" s="1">
        <v>2000</v>
      </c>
      <c r="M289" s="1" t="s">
        <v>56</v>
      </c>
      <c r="N289" s="1" t="s">
        <v>57</v>
      </c>
      <c r="O289" s="1" t="s">
        <v>44</v>
      </c>
      <c r="P289" s="1" t="s">
        <v>32</v>
      </c>
      <c r="Q289" s="1" t="s">
        <v>33</v>
      </c>
      <c r="R289" s="1" t="s">
        <v>2620</v>
      </c>
      <c r="S289" s="1" t="s">
        <v>2620</v>
      </c>
      <c r="T289" s="1">
        <v>2</v>
      </c>
      <c r="U289" s="1" t="s">
        <v>2622</v>
      </c>
      <c r="V289" s="1" t="s">
        <v>2623</v>
      </c>
      <c r="W289" s="1" t="s">
        <v>2624</v>
      </c>
      <c r="X289" s="1" t="s">
        <v>2625</v>
      </c>
      <c r="Y289" s="1" t="s">
        <v>2623</v>
      </c>
      <c r="Z289" s="1" t="s">
        <v>2623</v>
      </c>
      <c r="AA289" s="1">
        <v>2000</v>
      </c>
      <c r="AB289" s="1" t="s">
        <v>2626</v>
      </c>
      <c r="AC289" s="1" t="s">
        <v>2627</v>
      </c>
      <c r="AD289" s="1" t="str">
        <f>TEXT(Sales_data[[#This Row],[Order_Date]],"MMM")</f>
        <v>Feb</v>
      </c>
      <c r="AE289" s="1">
        <f t="shared" si="20"/>
        <v>2024</v>
      </c>
      <c r="AF289" s="1" t="str">
        <f>TEXT(Sales_data[[#This Row],[Order_Date]],"ddd")</f>
        <v>Wed</v>
      </c>
      <c r="AG289" s="1" t="str">
        <f t="shared" si="21"/>
        <v>On Time</v>
      </c>
      <c r="AH289" s="1" t="str">
        <f t="shared" si="22"/>
        <v>Fast</v>
      </c>
      <c r="AI289" s="1" t="str">
        <f t="shared" si="23"/>
        <v>Medium</v>
      </c>
      <c r="AJ289" s="6" t="str">
        <f t="shared" si="24"/>
        <v>Weekday</v>
      </c>
    </row>
    <row r="290" spans="1:36" x14ac:dyDescent="0.45">
      <c r="A290" s="5" t="s">
        <v>763</v>
      </c>
      <c r="B290" s="2">
        <v>45577</v>
      </c>
      <c r="C290" s="2">
        <v>45579</v>
      </c>
      <c r="D290" s="2">
        <v>45585</v>
      </c>
      <c r="E290" s="1" t="s">
        <v>2580</v>
      </c>
      <c r="F290" s="1" t="s">
        <v>2609</v>
      </c>
      <c r="G290" s="1" t="s">
        <v>116</v>
      </c>
      <c r="H290" s="1" t="s">
        <v>71</v>
      </c>
      <c r="I290" s="1" t="s">
        <v>72</v>
      </c>
      <c r="J290" s="1">
        <v>0</v>
      </c>
      <c r="K290" s="1">
        <v>2000</v>
      </c>
      <c r="L290" s="1">
        <v>0</v>
      </c>
      <c r="M290" s="1" t="s">
        <v>63</v>
      </c>
      <c r="N290" s="1" t="s">
        <v>57</v>
      </c>
      <c r="O290" s="1" t="s">
        <v>31</v>
      </c>
      <c r="P290" s="1" t="s">
        <v>32</v>
      </c>
      <c r="Q290" s="1" t="s">
        <v>33</v>
      </c>
      <c r="R290" s="1" t="s">
        <v>2620</v>
      </c>
      <c r="S290" s="1" t="s">
        <v>2620</v>
      </c>
      <c r="T290" s="1">
        <v>6</v>
      </c>
      <c r="U290" s="1" t="s">
        <v>2622</v>
      </c>
      <c r="V290" s="1" t="s">
        <v>2630</v>
      </c>
      <c r="W290" s="1" t="s">
        <v>2624</v>
      </c>
      <c r="X290" s="1" t="s">
        <v>2625</v>
      </c>
      <c r="Y290" s="1" t="s">
        <v>2623</v>
      </c>
      <c r="Z290" s="1" t="s">
        <v>2623</v>
      </c>
      <c r="AA290" s="1">
        <v>0</v>
      </c>
      <c r="AB290" s="1" t="s">
        <v>2626</v>
      </c>
      <c r="AC290" s="1" t="s">
        <v>2627</v>
      </c>
      <c r="AD290" s="1" t="str">
        <f>TEXT(Sales_data[[#This Row],[Order_Date]],"MMM")</f>
        <v>Oct</v>
      </c>
      <c r="AE290" s="1">
        <f t="shared" si="20"/>
        <v>2024</v>
      </c>
      <c r="AF290" s="1" t="str">
        <f>TEXT(Sales_data[[#This Row],[Order_Date]],"ddd")</f>
        <v>Sat</v>
      </c>
      <c r="AG290" s="1" t="str">
        <f t="shared" si="21"/>
        <v>Late</v>
      </c>
      <c r="AH290" s="1" t="str">
        <f t="shared" si="22"/>
        <v>Slow</v>
      </c>
      <c r="AI290" s="1" t="str">
        <f t="shared" si="23"/>
        <v>Low</v>
      </c>
      <c r="AJ290" s="6" t="str">
        <f t="shared" si="24"/>
        <v>Weekend</v>
      </c>
    </row>
    <row r="291" spans="1:36" x14ac:dyDescent="0.45">
      <c r="A291" s="5" t="s">
        <v>764</v>
      </c>
      <c r="B291" s="2">
        <v>45533</v>
      </c>
      <c r="C291" s="2">
        <v>45532</v>
      </c>
      <c r="D291" s="2">
        <v>45538</v>
      </c>
      <c r="E291" s="1" t="s">
        <v>2542</v>
      </c>
      <c r="F291" s="1" t="s">
        <v>69</v>
      </c>
      <c r="G291" s="1" t="s">
        <v>70</v>
      </c>
      <c r="H291" s="1" t="s">
        <v>27</v>
      </c>
      <c r="I291" s="1" t="s">
        <v>55</v>
      </c>
      <c r="J291" s="1">
        <v>3</v>
      </c>
      <c r="K291" s="1">
        <v>1000</v>
      </c>
      <c r="L291" s="1">
        <v>3000</v>
      </c>
      <c r="M291" s="1" t="s">
        <v>29</v>
      </c>
      <c r="N291" s="1" t="s">
        <v>57</v>
      </c>
      <c r="O291" s="1" t="s">
        <v>44</v>
      </c>
      <c r="P291" s="1" t="s">
        <v>85</v>
      </c>
      <c r="Q291" s="1" t="s">
        <v>33</v>
      </c>
      <c r="R291" s="1" t="s">
        <v>2620</v>
      </c>
      <c r="S291" s="1" t="s">
        <v>2620</v>
      </c>
      <c r="T291" s="1">
        <v>6</v>
      </c>
      <c r="U291" s="1" t="s">
        <v>2622</v>
      </c>
      <c r="V291" s="1" t="s">
        <v>2623</v>
      </c>
      <c r="W291" s="1" t="s">
        <v>2624</v>
      </c>
      <c r="X291" s="1" t="s">
        <v>2628</v>
      </c>
      <c r="Y291" s="1" t="s">
        <v>2623</v>
      </c>
      <c r="Z291" s="1" t="s">
        <v>2623</v>
      </c>
      <c r="AA291" s="1">
        <v>3000</v>
      </c>
      <c r="AB291" s="1" t="s">
        <v>2626</v>
      </c>
      <c r="AC291" s="1" t="s">
        <v>2627</v>
      </c>
      <c r="AD291" s="1" t="str">
        <f>TEXT(Sales_data[[#This Row],[Order_Date]],"MMM")</f>
        <v>Aug</v>
      </c>
      <c r="AE291" s="1">
        <f t="shared" si="20"/>
        <v>2024</v>
      </c>
      <c r="AF291" s="1" t="str">
        <f>TEXT(Sales_data[[#This Row],[Order_Date]],"ddd")</f>
        <v>Thu</v>
      </c>
      <c r="AG291" s="1" t="str">
        <f t="shared" si="21"/>
        <v>Late</v>
      </c>
      <c r="AH291" s="1" t="str">
        <f t="shared" si="22"/>
        <v>Slow</v>
      </c>
      <c r="AI291" s="1" t="str">
        <f t="shared" si="23"/>
        <v>Medium</v>
      </c>
      <c r="AJ291" s="6" t="str">
        <f t="shared" si="24"/>
        <v>Weekday</v>
      </c>
    </row>
    <row r="292" spans="1:36" x14ac:dyDescent="0.45">
      <c r="A292" s="5" t="s">
        <v>766</v>
      </c>
      <c r="B292" s="2">
        <v>45456</v>
      </c>
      <c r="C292" s="2">
        <v>45459</v>
      </c>
      <c r="D292" s="2">
        <v>45459</v>
      </c>
      <c r="E292" s="1" t="s">
        <v>2557</v>
      </c>
      <c r="F292" s="1" t="s">
        <v>2609</v>
      </c>
      <c r="G292" s="1" t="s">
        <v>116</v>
      </c>
      <c r="H292" s="1" t="s">
        <v>42</v>
      </c>
      <c r="I292" s="1" t="s">
        <v>43</v>
      </c>
      <c r="J292" s="1">
        <v>-1</v>
      </c>
      <c r="K292" s="1">
        <v>100</v>
      </c>
      <c r="L292" s="1">
        <v>-100</v>
      </c>
      <c r="M292" s="1" t="s">
        <v>29</v>
      </c>
      <c r="N292" s="1" t="s">
        <v>57</v>
      </c>
      <c r="O292" s="1" t="s">
        <v>79</v>
      </c>
      <c r="P292" s="1" t="s">
        <v>32</v>
      </c>
      <c r="Q292" s="1" t="s">
        <v>45</v>
      </c>
      <c r="R292" s="1" t="s">
        <v>46</v>
      </c>
      <c r="S292" s="1" t="s">
        <v>2621</v>
      </c>
      <c r="T292" s="1">
        <v>0</v>
      </c>
      <c r="U292" s="1" t="s">
        <v>2622</v>
      </c>
      <c r="V292" s="1" t="s">
        <v>2630</v>
      </c>
      <c r="W292" s="1" t="s">
        <v>2624</v>
      </c>
      <c r="X292" s="1" t="s">
        <v>2625</v>
      </c>
      <c r="Y292" s="1" t="s">
        <v>2623</v>
      </c>
      <c r="Z292" s="1" t="s">
        <v>2623</v>
      </c>
      <c r="AA292" s="1">
        <v>-100</v>
      </c>
      <c r="AB292" s="1" t="s">
        <v>2626</v>
      </c>
      <c r="AC292" s="1" t="s">
        <v>2621</v>
      </c>
      <c r="AD292" s="1" t="str">
        <f>TEXT(Sales_data[[#This Row],[Order_Date]],"MMM")</f>
        <v>Jun</v>
      </c>
      <c r="AE292" s="1">
        <f t="shared" si="20"/>
        <v>2024</v>
      </c>
      <c r="AF292" s="1" t="str">
        <f>TEXT(Sales_data[[#This Row],[Order_Date]],"ddd")</f>
        <v>Thu</v>
      </c>
      <c r="AG292" s="1" t="str">
        <f t="shared" si="21"/>
        <v>On Time</v>
      </c>
      <c r="AH292" s="1" t="str">
        <f t="shared" si="22"/>
        <v>Fast</v>
      </c>
      <c r="AI292" s="1" t="str">
        <f t="shared" si="23"/>
        <v>Low</v>
      </c>
      <c r="AJ292" s="6" t="str">
        <f t="shared" si="24"/>
        <v>Weekday</v>
      </c>
    </row>
    <row r="293" spans="1:36" x14ac:dyDescent="0.45">
      <c r="A293" s="5" t="s">
        <v>767</v>
      </c>
      <c r="B293" s="2">
        <v>45324</v>
      </c>
      <c r="C293" s="2">
        <v>45326</v>
      </c>
      <c r="D293" s="2">
        <v>45327</v>
      </c>
      <c r="E293" s="1" t="s">
        <v>2543</v>
      </c>
      <c r="F293" s="1" t="s">
        <v>2607</v>
      </c>
      <c r="G293" s="1" t="s">
        <v>41</v>
      </c>
      <c r="H293" s="1" t="s">
        <v>71</v>
      </c>
      <c r="I293" s="1" t="s">
        <v>72</v>
      </c>
      <c r="J293" s="1">
        <v>-1</v>
      </c>
      <c r="K293" s="1">
        <v>1000</v>
      </c>
      <c r="L293" s="1">
        <v>-1000</v>
      </c>
      <c r="M293" s="1" t="s">
        <v>29</v>
      </c>
      <c r="N293" s="1" t="s">
        <v>57</v>
      </c>
      <c r="O293" s="1" t="s">
        <v>44</v>
      </c>
      <c r="P293" s="1" t="s">
        <v>32</v>
      </c>
      <c r="Q293" s="1" t="s">
        <v>45</v>
      </c>
      <c r="R293" s="1" t="s">
        <v>46</v>
      </c>
      <c r="S293" s="1" t="s">
        <v>2621</v>
      </c>
      <c r="T293" s="1">
        <v>1</v>
      </c>
      <c r="U293" s="1" t="s">
        <v>2622</v>
      </c>
      <c r="V293" s="1" t="s">
        <v>2630</v>
      </c>
      <c r="W293" s="1" t="s">
        <v>2624</v>
      </c>
      <c r="X293" s="1" t="s">
        <v>2625</v>
      </c>
      <c r="Y293" s="1" t="s">
        <v>2623</v>
      </c>
      <c r="Z293" s="1" t="s">
        <v>2623</v>
      </c>
      <c r="AA293" s="1">
        <v>-1000</v>
      </c>
      <c r="AB293" s="1" t="s">
        <v>2626</v>
      </c>
      <c r="AC293" s="1" t="s">
        <v>2621</v>
      </c>
      <c r="AD293" s="1" t="str">
        <f>TEXT(Sales_data[[#This Row],[Order_Date]],"MMM")</f>
        <v>Feb</v>
      </c>
      <c r="AE293" s="1">
        <f t="shared" si="20"/>
        <v>2024</v>
      </c>
      <c r="AF293" s="1" t="str">
        <f>TEXT(Sales_data[[#This Row],[Order_Date]],"ddd")</f>
        <v>Fri</v>
      </c>
      <c r="AG293" s="1" t="str">
        <f t="shared" si="21"/>
        <v>On Time</v>
      </c>
      <c r="AH293" s="1" t="str">
        <f t="shared" si="22"/>
        <v>Fast</v>
      </c>
      <c r="AI293" s="1" t="str">
        <f t="shared" si="23"/>
        <v>Low</v>
      </c>
      <c r="AJ293" s="6" t="str">
        <f t="shared" si="24"/>
        <v>Weekday</v>
      </c>
    </row>
    <row r="294" spans="1:36" x14ac:dyDescent="0.45">
      <c r="A294" s="5" t="s">
        <v>769</v>
      </c>
      <c r="B294" s="2">
        <v>45381</v>
      </c>
      <c r="C294" s="2">
        <v>45381</v>
      </c>
      <c r="D294" s="2">
        <v>45388</v>
      </c>
      <c r="E294" s="1" t="s">
        <v>2557</v>
      </c>
      <c r="F294" s="1" t="s">
        <v>69</v>
      </c>
      <c r="G294" s="1" t="s">
        <v>70</v>
      </c>
      <c r="H294" s="1" t="s">
        <v>71</v>
      </c>
      <c r="I294" s="1" t="s">
        <v>92</v>
      </c>
      <c r="J294" s="1">
        <v>-1</v>
      </c>
      <c r="K294" s="1">
        <v>2000</v>
      </c>
      <c r="L294" s="1">
        <v>-2000</v>
      </c>
      <c r="M294" s="1" t="s">
        <v>63</v>
      </c>
      <c r="N294" s="1" t="s">
        <v>93</v>
      </c>
      <c r="O294" s="1" t="s">
        <v>64</v>
      </c>
      <c r="P294" s="1" t="s">
        <v>32</v>
      </c>
      <c r="Q294" s="1" t="s">
        <v>33</v>
      </c>
      <c r="R294" s="1" t="s">
        <v>2620</v>
      </c>
      <c r="S294" s="1" t="s">
        <v>2620</v>
      </c>
      <c r="T294" s="1">
        <v>7</v>
      </c>
      <c r="U294" s="1" t="s">
        <v>2622</v>
      </c>
      <c r="V294" s="1" t="s">
        <v>2630</v>
      </c>
      <c r="W294" s="1" t="s">
        <v>2624</v>
      </c>
      <c r="X294" s="1" t="s">
        <v>2625</v>
      </c>
      <c r="Y294" s="1" t="s">
        <v>2623</v>
      </c>
      <c r="Z294" s="1" t="s">
        <v>2623</v>
      </c>
      <c r="AA294" s="1">
        <v>-2000</v>
      </c>
      <c r="AB294" s="1" t="s">
        <v>2626</v>
      </c>
      <c r="AC294" s="1" t="s">
        <v>2632</v>
      </c>
      <c r="AD294" s="1" t="str">
        <f>TEXT(Sales_data[[#This Row],[Order_Date]],"MMM")</f>
        <v>Mar</v>
      </c>
      <c r="AE294" s="1">
        <f t="shared" si="20"/>
        <v>2024</v>
      </c>
      <c r="AF294" s="1" t="str">
        <f>TEXT(Sales_data[[#This Row],[Order_Date]],"ddd")</f>
        <v>Sat</v>
      </c>
      <c r="AG294" s="1" t="str">
        <f t="shared" si="21"/>
        <v>Late</v>
      </c>
      <c r="AH294" s="1" t="str">
        <f t="shared" si="22"/>
        <v>Slow</v>
      </c>
      <c r="AI294" s="1" t="str">
        <f t="shared" si="23"/>
        <v>Low</v>
      </c>
      <c r="AJ294" s="6" t="str">
        <f t="shared" si="24"/>
        <v>Weekend</v>
      </c>
    </row>
    <row r="295" spans="1:36" x14ac:dyDescent="0.45">
      <c r="A295" s="5" t="s">
        <v>770</v>
      </c>
      <c r="B295" s="2">
        <v>45467</v>
      </c>
      <c r="C295" s="2">
        <v>45469</v>
      </c>
      <c r="D295" s="2">
        <v>45469</v>
      </c>
      <c r="E295" s="1" t="s">
        <v>2603</v>
      </c>
      <c r="F295" s="1" t="s">
        <v>2608</v>
      </c>
      <c r="G295" s="1" t="s">
        <v>41</v>
      </c>
      <c r="H295" s="1" t="s">
        <v>42</v>
      </c>
      <c r="I295" s="1" t="s">
        <v>43</v>
      </c>
      <c r="J295" s="1">
        <v>3</v>
      </c>
      <c r="K295" s="1">
        <v>1000</v>
      </c>
      <c r="L295" s="1">
        <v>3000</v>
      </c>
      <c r="M295" s="1" t="s">
        <v>56</v>
      </c>
      <c r="N295" s="1" t="s">
        <v>57</v>
      </c>
      <c r="O295" s="1" t="s">
        <v>64</v>
      </c>
      <c r="P295" s="1" t="s">
        <v>85</v>
      </c>
      <c r="Q295" s="1" t="s">
        <v>33</v>
      </c>
      <c r="R295" s="1" t="s">
        <v>34</v>
      </c>
      <c r="S295" s="1" t="s">
        <v>2620</v>
      </c>
      <c r="T295" s="1">
        <v>0</v>
      </c>
      <c r="U295" s="1" t="s">
        <v>2622</v>
      </c>
      <c r="V295" s="1" t="s">
        <v>2623</v>
      </c>
      <c r="W295" s="1" t="s">
        <v>2624</v>
      </c>
      <c r="X295" s="1" t="s">
        <v>2625</v>
      </c>
      <c r="Y295" s="1" t="s">
        <v>2623</v>
      </c>
      <c r="Z295" s="1" t="s">
        <v>2623</v>
      </c>
      <c r="AA295" s="1">
        <v>3000</v>
      </c>
      <c r="AB295" s="1" t="s">
        <v>2626</v>
      </c>
      <c r="AC295" s="1" t="s">
        <v>2627</v>
      </c>
      <c r="AD295" s="1" t="str">
        <f>TEXT(Sales_data[[#This Row],[Order_Date]],"MMM")</f>
        <v>Jun</v>
      </c>
      <c r="AE295" s="1">
        <f t="shared" si="20"/>
        <v>2024</v>
      </c>
      <c r="AF295" s="1" t="str">
        <f>TEXT(Sales_data[[#This Row],[Order_Date]],"ddd")</f>
        <v>Mon</v>
      </c>
      <c r="AG295" s="1" t="str">
        <f t="shared" si="21"/>
        <v>On Time</v>
      </c>
      <c r="AH295" s="1" t="str">
        <f t="shared" si="22"/>
        <v>Fast</v>
      </c>
      <c r="AI295" s="1" t="str">
        <f t="shared" si="23"/>
        <v>Medium</v>
      </c>
      <c r="AJ295" s="6" t="str">
        <f t="shared" si="24"/>
        <v>Weekday</v>
      </c>
    </row>
    <row r="296" spans="1:36" x14ac:dyDescent="0.45">
      <c r="A296" s="5" t="s">
        <v>771</v>
      </c>
      <c r="B296" s="2">
        <v>45430</v>
      </c>
      <c r="C296" s="2">
        <v>45432</v>
      </c>
      <c r="D296" s="2">
        <v>45439</v>
      </c>
      <c r="E296" s="1" t="s">
        <v>2549</v>
      </c>
      <c r="F296" s="1" t="s">
        <v>147</v>
      </c>
      <c r="G296" s="1" t="s">
        <v>147</v>
      </c>
      <c r="H296" s="1" t="s">
        <v>42</v>
      </c>
      <c r="I296" s="1" t="s">
        <v>43</v>
      </c>
      <c r="J296" s="1">
        <v>3</v>
      </c>
      <c r="K296" s="1">
        <v>500</v>
      </c>
      <c r="L296" s="1">
        <v>1500</v>
      </c>
      <c r="M296" s="1" t="s">
        <v>63</v>
      </c>
      <c r="N296" s="1" t="s">
        <v>57</v>
      </c>
      <c r="O296" s="1" t="s">
        <v>64</v>
      </c>
      <c r="P296" s="1" t="s">
        <v>85</v>
      </c>
      <c r="Q296" s="1" t="s">
        <v>33</v>
      </c>
      <c r="R296" s="1" t="s">
        <v>46</v>
      </c>
      <c r="S296" s="1" t="s">
        <v>245</v>
      </c>
      <c r="T296" s="1">
        <v>7</v>
      </c>
      <c r="U296" s="1" t="s">
        <v>2622</v>
      </c>
      <c r="V296" s="1" t="s">
        <v>2623</v>
      </c>
      <c r="W296" s="1" t="s">
        <v>2624</v>
      </c>
      <c r="X296" s="1" t="s">
        <v>2625</v>
      </c>
      <c r="Y296" s="1" t="s">
        <v>2623</v>
      </c>
      <c r="Z296" s="1" t="s">
        <v>2623</v>
      </c>
      <c r="AA296" s="1">
        <v>1500</v>
      </c>
      <c r="AB296" s="1" t="s">
        <v>2626</v>
      </c>
      <c r="AC296" s="1" t="s">
        <v>245</v>
      </c>
      <c r="AD296" s="1" t="str">
        <f>TEXT(Sales_data[[#This Row],[Order_Date]],"MMM")</f>
        <v>May</v>
      </c>
      <c r="AE296" s="1">
        <f t="shared" si="20"/>
        <v>2024</v>
      </c>
      <c r="AF296" s="1" t="str">
        <f>TEXT(Sales_data[[#This Row],[Order_Date]],"ddd")</f>
        <v>Sat</v>
      </c>
      <c r="AG296" s="1" t="str">
        <f t="shared" si="21"/>
        <v>Late</v>
      </c>
      <c r="AH296" s="1" t="str">
        <f t="shared" si="22"/>
        <v>Slow</v>
      </c>
      <c r="AI296" s="1" t="str">
        <f t="shared" si="23"/>
        <v>Low</v>
      </c>
      <c r="AJ296" s="6" t="str">
        <f t="shared" si="24"/>
        <v>Weekend</v>
      </c>
    </row>
    <row r="297" spans="1:36" x14ac:dyDescent="0.45">
      <c r="A297" s="5" t="s">
        <v>772</v>
      </c>
      <c r="B297" s="2">
        <v>45305</v>
      </c>
      <c r="C297" s="2">
        <v>45306</v>
      </c>
      <c r="D297" s="2">
        <v>45309</v>
      </c>
      <c r="E297" s="1" t="s">
        <v>2604</v>
      </c>
      <c r="F297" s="1" t="s">
        <v>53</v>
      </c>
      <c r="G297" s="1" t="s">
        <v>54</v>
      </c>
      <c r="H297" s="1" t="s">
        <v>128</v>
      </c>
      <c r="I297" s="1" t="s">
        <v>169</v>
      </c>
      <c r="J297" s="1">
        <v>2</v>
      </c>
      <c r="K297" s="1">
        <v>0</v>
      </c>
      <c r="L297" s="1">
        <v>0</v>
      </c>
      <c r="M297" s="1" t="s">
        <v>29</v>
      </c>
      <c r="N297" s="1" t="s">
        <v>57</v>
      </c>
      <c r="O297" s="1" t="s">
        <v>31</v>
      </c>
      <c r="P297" s="1" t="s">
        <v>58</v>
      </c>
      <c r="Q297" s="1" t="s">
        <v>45</v>
      </c>
      <c r="R297" s="1" t="s">
        <v>2620</v>
      </c>
      <c r="S297" s="1" t="s">
        <v>2620</v>
      </c>
      <c r="T297" s="1">
        <v>3</v>
      </c>
      <c r="U297" s="1" t="s">
        <v>2622</v>
      </c>
      <c r="V297" s="1" t="s">
        <v>2623</v>
      </c>
      <c r="W297" s="1" t="s">
        <v>2629</v>
      </c>
      <c r="X297" s="1" t="s">
        <v>2625</v>
      </c>
      <c r="Y297" s="1" t="s">
        <v>2630</v>
      </c>
      <c r="Z297" s="1" t="s">
        <v>2623</v>
      </c>
      <c r="AA297" s="1">
        <v>0</v>
      </c>
      <c r="AB297" s="1" t="s">
        <v>2626</v>
      </c>
      <c r="AC297" s="1" t="s">
        <v>2627</v>
      </c>
      <c r="AD297" s="1" t="str">
        <f>TEXT(Sales_data[[#This Row],[Order_Date]],"MMM")</f>
        <v>Jan</v>
      </c>
      <c r="AE297" s="1">
        <f t="shared" si="20"/>
        <v>2024</v>
      </c>
      <c r="AF297" s="1" t="str">
        <f>TEXT(Sales_data[[#This Row],[Order_Date]],"ddd")</f>
        <v>Sun</v>
      </c>
      <c r="AG297" s="1" t="str">
        <f t="shared" si="21"/>
        <v>On Time</v>
      </c>
      <c r="AH297" s="1" t="str">
        <f t="shared" si="22"/>
        <v>Medium</v>
      </c>
      <c r="AI297" s="1" t="str">
        <f t="shared" si="23"/>
        <v>Low</v>
      </c>
      <c r="AJ297" s="6" t="str">
        <f t="shared" si="24"/>
        <v>Weekend</v>
      </c>
    </row>
    <row r="298" spans="1:36" x14ac:dyDescent="0.45">
      <c r="A298" s="5" t="s">
        <v>775</v>
      </c>
      <c r="B298" s="2">
        <v>45566</v>
      </c>
      <c r="C298" s="2">
        <v>45568</v>
      </c>
      <c r="D298" s="2">
        <v>45570</v>
      </c>
      <c r="E298" s="1" t="s">
        <v>2534</v>
      </c>
      <c r="F298" s="1" t="s">
        <v>2607</v>
      </c>
      <c r="G298" s="1" t="s">
        <v>41</v>
      </c>
      <c r="H298" s="1" t="s">
        <v>128</v>
      </c>
      <c r="I298" s="1" t="s">
        <v>169</v>
      </c>
      <c r="J298" s="1">
        <v>1</v>
      </c>
      <c r="K298" s="1">
        <v>100</v>
      </c>
      <c r="L298" s="1">
        <v>100</v>
      </c>
      <c r="M298" s="1" t="s">
        <v>2619</v>
      </c>
      <c r="N298" s="1" t="s">
        <v>57</v>
      </c>
      <c r="O298" s="1" t="s">
        <v>31</v>
      </c>
      <c r="P298" s="1" t="s">
        <v>32</v>
      </c>
      <c r="Q298" s="1" t="s">
        <v>33</v>
      </c>
      <c r="R298" s="1" t="s">
        <v>34</v>
      </c>
      <c r="S298" s="1" t="s">
        <v>2620</v>
      </c>
      <c r="T298" s="1">
        <v>2</v>
      </c>
      <c r="U298" s="1" t="s">
        <v>2622</v>
      </c>
      <c r="V298" s="1" t="s">
        <v>2623</v>
      </c>
      <c r="W298" s="1" t="s">
        <v>2624</v>
      </c>
      <c r="X298" s="1" t="s">
        <v>2625</v>
      </c>
      <c r="Y298" s="1" t="s">
        <v>2623</v>
      </c>
      <c r="Z298" s="1" t="s">
        <v>2623</v>
      </c>
      <c r="AA298" s="1">
        <v>100</v>
      </c>
      <c r="AB298" s="1" t="s">
        <v>2626</v>
      </c>
      <c r="AC298" s="1" t="s">
        <v>2627</v>
      </c>
      <c r="AD298" s="1" t="str">
        <f>TEXT(Sales_data[[#This Row],[Order_Date]],"MMM")</f>
        <v>Oct</v>
      </c>
      <c r="AE298" s="1">
        <f t="shared" si="20"/>
        <v>2024</v>
      </c>
      <c r="AF298" s="1" t="str">
        <f>TEXT(Sales_data[[#This Row],[Order_Date]],"ddd")</f>
        <v>Tue</v>
      </c>
      <c r="AG298" s="1" t="str">
        <f t="shared" si="21"/>
        <v>On Time</v>
      </c>
      <c r="AH298" s="1" t="str">
        <f t="shared" si="22"/>
        <v>Fast</v>
      </c>
      <c r="AI298" s="1" t="str">
        <f t="shared" si="23"/>
        <v>Low</v>
      </c>
      <c r="AJ298" s="6" t="str">
        <f t="shared" si="24"/>
        <v>Weekday</v>
      </c>
    </row>
    <row r="299" spans="1:36" x14ac:dyDescent="0.45">
      <c r="A299" s="5" t="s">
        <v>776</v>
      </c>
      <c r="B299" s="2">
        <v>45602</v>
      </c>
      <c r="C299" s="2">
        <v>45601</v>
      </c>
      <c r="D299" s="2">
        <v>45603</v>
      </c>
      <c r="E299" s="1" t="s">
        <v>2594</v>
      </c>
      <c r="F299" s="1" t="s">
        <v>53</v>
      </c>
      <c r="G299" s="1" t="s">
        <v>54</v>
      </c>
      <c r="H299" s="1" t="s">
        <v>128</v>
      </c>
      <c r="I299" s="1" t="s">
        <v>129</v>
      </c>
      <c r="J299" s="1">
        <v>0</v>
      </c>
      <c r="K299" s="1">
        <v>500</v>
      </c>
      <c r="L299" s="1">
        <v>0</v>
      </c>
      <c r="M299" s="1" t="s">
        <v>2619</v>
      </c>
      <c r="N299" s="1" t="s">
        <v>93</v>
      </c>
      <c r="O299" s="1" t="s">
        <v>79</v>
      </c>
      <c r="P299" s="1" t="s">
        <v>85</v>
      </c>
      <c r="Q299" s="1" t="s">
        <v>45</v>
      </c>
      <c r="R299" s="1" t="s">
        <v>34</v>
      </c>
      <c r="S299" s="1" t="s">
        <v>2620</v>
      </c>
      <c r="T299" s="1">
        <v>2</v>
      </c>
      <c r="U299" s="1" t="s">
        <v>2622</v>
      </c>
      <c r="V299" s="1" t="s">
        <v>2630</v>
      </c>
      <c r="W299" s="1" t="s">
        <v>2624</v>
      </c>
      <c r="X299" s="1" t="s">
        <v>2628</v>
      </c>
      <c r="Y299" s="1" t="s">
        <v>2623</v>
      </c>
      <c r="Z299" s="1" t="s">
        <v>2623</v>
      </c>
      <c r="AA299" s="1">
        <v>0</v>
      </c>
      <c r="AB299" s="1" t="s">
        <v>2626</v>
      </c>
      <c r="AC299" s="1" t="s">
        <v>2627</v>
      </c>
      <c r="AD299" s="1" t="str">
        <f>TEXT(Sales_data[[#This Row],[Order_Date]],"MMM")</f>
        <v>Nov</v>
      </c>
      <c r="AE299" s="1">
        <f t="shared" si="20"/>
        <v>2024</v>
      </c>
      <c r="AF299" s="1" t="str">
        <f>TEXT(Sales_data[[#This Row],[Order_Date]],"ddd")</f>
        <v>Wed</v>
      </c>
      <c r="AG299" s="1" t="str">
        <f t="shared" si="21"/>
        <v>On Time</v>
      </c>
      <c r="AH299" s="1" t="str">
        <f t="shared" si="22"/>
        <v>Fast</v>
      </c>
      <c r="AI299" s="1" t="str">
        <f t="shared" si="23"/>
        <v>Low</v>
      </c>
      <c r="AJ299" s="6" t="str">
        <f t="shared" si="24"/>
        <v>Weekday</v>
      </c>
    </row>
    <row r="300" spans="1:36" x14ac:dyDescent="0.45">
      <c r="A300" s="5" t="s">
        <v>777</v>
      </c>
      <c r="B300" s="2">
        <v>45370</v>
      </c>
      <c r="C300" s="2">
        <v>45368</v>
      </c>
      <c r="D300" s="2">
        <v>45367</v>
      </c>
      <c r="E300" s="1" t="s">
        <v>2585</v>
      </c>
      <c r="F300" s="1" t="s">
        <v>69</v>
      </c>
      <c r="G300" s="1" t="s">
        <v>70</v>
      </c>
      <c r="H300" s="1" t="s">
        <v>71</v>
      </c>
      <c r="I300" s="1" t="s">
        <v>117</v>
      </c>
      <c r="J300" s="1">
        <v>0</v>
      </c>
      <c r="K300" s="1">
        <v>2000</v>
      </c>
      <c r="L300" s="1">
        <v>0</v>
      </c>
      <c r="M300" s="1" t="s">
        <v>56</v>
      </c>
      <c r="N300" s="1" t="s">
        <v>93</v>
      </c>
      <c r="O300" s="1" t="s">
        <v>64</v>
      </c>
      <c r="P300" s="1" t="s">
        <v>58</v>
      </c>
      <c r="Q300" s="1" t="s">
        <v>45</v>
      </c>
      <c r="R300" s="1" t="s">
        <v>46</v>
      </c>
      <c r="S300" s="1" t="s">
        <v>254</v>
      </c>
      <c r="T300" s="1">
        <v>-1</v>
      </c>
      <c r="U300" s="1" t="s">
        <v>2622</v>
      </c>
      <c r="V300" s="1" t="s">
        <v>2630</v>
      </c>
      <c r="W300" s="1" t="s">
        <v>2624</v>
      </c>
      <c r="X300" s="1" t="s">
        <v>2628</v>
      </c>
      <c r="Y300" s="1" t="s">
        <v>2623</v>
      </c>
      <c r="Z300" s="1" t="s">
        <v>2623</v>
      </c>
      <c r="AA300" s="1">
        <v>0</v>
      </c>
      <c r="AB300" s="1" t="s">
        <v>2626</v>
      </c>
      <c r="AC300" s="1" t="s">
        <v>254</v>
      </c>
      <c r="AD300" s="1" t="str">
        <f>TEXT(Sales_data[[#This Row],[Order_Date]],"MMM")</f>
        <v>Mar</v>
      </c>
      <c r="AE300" s="1">
        <f t="shared" si="20"/>
        <v>2024</v>
      </c>
      <c r="AF300" s="1" t="str">
        <f>TEXT(Sales_data[[#This Row],[Order_Date]],"ddd")</f>
        <v>Tue</v>
      </c>
      <c r="AG300" s="1" t="str">
        <f t="shared" si="21"/>
        <v>On Time</v>
      </c>
      <c r="AH300" s="1" t="str">
        <f t="shared" si="22"/>
        <v>Fast</v>
      </c>
      <c r="AI300" s="1" t="str">
        <f t="shared" si="23"/>
        <v>Low</v>
      </c>
      <c r="AJ300" s="6" t="str">
        <f t="shared" si="24"/>
        <v>Weekday</v>
      </c>
    </row>
    <row r="301" spans="1:36" x14ac:dyDescent="0.45">
      <c r="A301" s="5" t="s">
        <v>779</v>
      </c>
      <c r="B301" s="2">
        <v>45563</v>
      </c>
      <c r="C301" s="2">
        <v>45565</v>
      </c>
      <c r="D301" s="2">
        <v>45568</v>
      </c>
      <c r="E301" s="1" t="s">
        <v>2580</v>
      </c>
      <c r="F301" s="1" t="s">
        <v>2609</v>
      </c>
      <c r="G301" s="1" t="s">
        <v>116</v>
      </c>
      <c r="H301" s="1" t="s">
        <v>27</v>
      </c>
      <c r="I301" s="1" t="s">
        <v>28</v>
      </c>
      <c r="J301" s="1">
        <v>2</v>
      </c>
      <c r="K301" s="1">
        <v>0</v>
      </c>
      <c r="L301" s="1">
        <v>0</v>
      </c>
      <c r="M301" s="1" t="s">
        <v>29</v>
      </c>
      <c r="N301" s="1" t="s">
        <v>57</v>
      </c>
      <c r="O301" s="1" t="s">
        <v>31</v>
      </c>
      <c r="P301" s="1" t="s">
        <v>58</v>
      </c>
      <c r="Q301" s="1" t="s">
        <v>33</v>
      </c>
      <c r="R301" s="1" t="s">
        <v>34</v>
      </c>
      <c r="S301" s="1" t="s">
        <v>2620</v>
      </c>
      <c r="T301" s="1">
        <v>3</v>
      </c>
      <c r="U301" s="1" t="s">
        <v>2622</v>
      </c>
      <c r="V301" s="1" t="s">
        <v>2623</v>
      </c>
      <c r="W301" s="1" t="s">
        <v>2629</v>
      </c>
      <c r="X301" s="1" t="s">
        <v>2625</v>
      </c>
      <c r="Y301" s="1" t="s">
        <v>2630</v>
      </c>
      <c r="Z301" s="1" t="s">
        <v>2623</v>
      </c>
      <c r="AA301" s="1">
        <v>0</v>
      </c>
      <c r="AB301" s="1" t="s">
        <v>2626</v>
      </c>
      <c r="AC301" s="1" t="s">
        <v>2627</v>
      </c>
      <c r="AD301" s="1" t="str">
        <f>TEXT(Sales_data[[#This Row],[Order_Date]],"MMM")</f>
        <v>Sep</v>
      </c>
      <c r="AE301" s="1">
        <f t="shared" si="20"/>
        <v>2024</v>
      </c>
      <c r="AF301" s="1" t="str">
        <f>TEXT(Sales_data[[#This Row],[Order_Date]],"ddd")</f>
        <v>Sat</v>
      </c>
      <c r="AG301" s="1" t="str">
        <f t="shared" si="21"/>
        <v>On Time</v>
      </c>
      <c r="AH301" s="1" t="str">
        <f t="shared" si="22"/>
        <v>Medium</v>
      </c>
      <c r="AI301" s="1" t="str">
        <f t="shared" si="23"/>
        <v>Low</v>
      </c>
      <c r="AJ301" s="6" t="str">
        <f t="shared" si="24"/>
        <v>Weekend</v>
      </c>
    </row>
    <row r="302" spans="1:36" x14ac:dyDescent="0.45">
      <c r="A302" s="5" t="s">
        <v>780</v>
      </c>
      <c r="B302" s="2">
        <v>45423</v>
      </c>
      <c r="C302" s="2">
        <v>45426</v>
      </c>
      <c r="D302" s="2">
        <v>45426</v>
      </c>
      <c r="E302" s="1" t="s">
        <v>2552</v>
      </c>
      <c r="F302" s="1" t="s">
        <v>168</v>
      </c>
      <c r="G302" s="1" t="s">
        <v>41</v>
      </c>
      <c r="H302" s="1" t="s">
        <v>27</v>
      </c>
      <c r="I302" s="1" t="s">
        <v>28</v>
      </c>
      <c r="J302" s="1">
        <v>-1</v>
      </c>
      <c r="K302" s="1">
        <v>2000</v>
      </c>
      <c r="L302" s="1">
        <v>-2000</v>
      </c>
      <c r="M302" s="1" t="s">
        <v>2619</v>
      </c>
      <c r="N302" s="1" t="s">
        <v>57</v>
      </c>
      <c r="O302" s="1" t="s">
        <v>31</v>
      </c>
      <c r="P302" s="1" t="s">
        <v>85</v>
      </c>
      <c r="Q302" s="1" t="s">
        <v>33</v>
      </c>
      <c r="R302" s="1" t="s">
        <v>46</v>
      </c>
      <c r="S302" s="1" t="s">
        <v>47</v>
      </c>
      <c r="T302" s="1">
        <v>0</v>
      </c>
      <c r="U302" s="1" t="s">
        <v>2622</v>
      </c>
      <c r="V302" s="1" t="s">
        <v>2630</v>
      </c>
      <c r="W302" s="1" t="s">
        <v>2624</v>
      </c>
      <c r="X302" s="1" t="s">
        <v>2625</v>
      </c>
      <c r="Y302" s="1" t="s">
        <v>2623</v>
      </c>
      <c r="Z302" s="1" t="s">
        <v>2623</v>
      </c>
      <c r="AA302" s="1">
        <v>-2000</v>
      </c>
      <c r="AB302" s="1" t="s">
        <v>2626</v>
      </c>
      <c r="AC302" s="1" t="s">
        <v>47</v>
      </c>
      <c r="AD302" s="1" t="str">
        <f>TEXT(Sales_data[[#This Row],[Order_Date]],"MMM")</f>
        <v>May</v>
      </c>
      <c r="AE302" s="1">
        <f t="shared" si="20"/>
        <v>2024</v>
      </c>
      <c r="AF302" s="1" t="str">
        <f>TEXT(Sales_data[[#This Row],[Order_Date]],"ddd")</f>
        <v>Sat</v>
      </c>
      <c r="AG302" s="1" t="str">
        <f t="shared" si="21"/>
        <v>On Time</v>
      </c>
      <c r="AH302" s="1" t="str">
        <f t="shared" si="22"/>
        <v>Fast</v>
      </c>
      <c r="AI302" s="1" t="str">
        <f t="shared" si="23"/>
        <v>Low</v>
      </c>
      <c r="AJ302" s="6" t="str">
        <f t="shared" si="24"/>
        <v>Weekend</v>
      </c>
    </row>
    <row r="303" spans="1:36" x14ac:dyDescent="0.45">
      <c r="A303" s="5" t="s">
        <v>782</v>
      </c>
      <c r="B303" s="2">
        <v>45635</v>
      </c>
      <c r="C303" s="2">
        <v>45637</v>
      </c>
      <c r="D303" s="2">
        <v>45643</v>
      </c>
      <c r="E303" s="1" t="s">
        <v>2565</v>
      </c>
      <c r="F303" s="1" t="s">
        <v>147</v>
      </c>
      <c r="G303" s="1" t="s">
        <v>147</v>
      </c>
      <c r="H303" s="1" t="s">
        <v>42</v>
      </c>
      <c r="I303" s="1" t="s">
        <v>43</v>
      </c>
      <c r="J303" s="1">
        <v>2</v>
      </c>
      <c r="K303" s="1">
        <v>100</v>
      </c>
      <c r="L303" s="1">
        <v>200</v>
      </c>
      <c r="M303" s="1" t="s">
        <v>29</v>
      </c>
      <c r="N303" s="1" t="s">
        <v>30</v>
      </c>
      <c r="O303" s="1" t="s">
        <v>64</v>
      </c>
      <c r="P303" s="1" t="s">
        <v>58</v>
      </c>
      <c r="Q303" s="1" t="s">
        <v>45</v>
      </c>
      <c r="R303" s="1" t="s">
        <v>46</v>
      </c>
      <c r="S303" s="1" t="s">
        <v>245</v>
      </c>
      <c r="T303" s="1">
        <v>6</v>
      </c>
      <c r="U303" s="1" t="s">
        <v>2622</v>
      </c>
      <c r="V303" s="1" t="s">
        <v>2623</v>
      </c>
      <c r="W303" s="1" t="s">
        <v>2624</v>
      </c>
      <c r="X303" s="1" t="s">
        <v>2625</v>
      </c>
      <c r="Y303" s="1" t="s">
        <v>2623</v>
      </c>
      <c r="Z303" s="1" t="s">
        <v>2623</v>
      </c>
      <c r="AA303" s="1">
        <v>200</v>
      </c>
      <c r="AB303" s="1" t="s">
        <v>2626</v>
      </c>
      <c r="AC303" s="1" t="s">
        <v>245</v>
      </c>
      <c r="AD303" s="1" t="str">
        <f>TEXT(Sales_data[[#This Row],[Order_Date]],"MMM")</f>
        <v>Dec</v>
      </c>
      <c r="AE303" s="1">
        <f t="shared" si="20"/>
        <v>2024</v>
      </c>
      <c r="AF303" s="1" t="str">
        <f>TEXT(Sales_data[[#This Row],[Order_Date]],"ddd")</f>
        <v>Mon</v>
      </c>
      <c r="AG303" s="1" t="str">
        <f t="shared" si="21"/>
        <v>Late</v>
      </c>
      <c r="AH303" s="1" t="str">
        <f t="shared" si="22"/>
        <v>Slow</v>
      </c>
      <c r="AI303" s="1" t="str">
        <f t="shared" si="23"/>
        <v>Low</v>
      </c>
      <c r="AJ303" s="6" t="str">
        <f t="shared" si="24"/>
        <v>Weekday</v>
      </c>
    </row>
    <row r="304" spans="1:36" x14ac:dyDescent="0.45">
      <c r="A304" s="5" t="s">
        <v>783</v>
      </c>
      <c r="B304" s="2">
        <v>45500</v>
      </c>
      <c r="C304" s="2">
        <v>45500</v>
      </c>
      <c r="D304" s="2">
        <v>45507</v>
      </c>
      <c r="E304" s="1" t="s">
        <v>2531</v>
      </c>
      <c r="F304" s="1" t="s">
        <v>168</v>
      </c>
      <c r="G304" s="1" t="s">
        <v>41</v>
      </c>
      <c r="H304" s="1" t="s">
        <v>27</v>
      </c>
      <c r="I304" s="1" t="s">
        <v>28</v>
      </c>
      <c r="J304" s="1">
        <v>0</v>
      </c>
      <c r="K304" s="1">
        <v>100</v>
      </c>
      <c r="L304" s="1">
        <v>0</v>
      </c>
      <c r="M304" s="1" t="s">
        <v>63</v>
      </c>
      <c r="N304" s="1" t="s">
        <v>30</v>
      </c>
      <c r="O304" s="1" t="s">
        <v>31</v>
      </c>
      <c r="P304" s="1" t="s">
        <v>85</v>
      </c>
      <c r="Q304" s="1" t="s">
        <v>33</v>
      </c>
      <c r="R304" s="1" t="s">
        <v>34</v>
      </c>
      <c r="S304" s="1" t="s">
        <v>2620</v>
      </c>
      <c r="T304" s="1">
        <v>7</v>
      </c>
      <c r="U304" s="1" t="s">
        <v>2622</v>
      </c>
      <c r="V304" s="1" t="s">
        <v>2630</v>
      </c>
      <c r="W304" s="1" t="s">
        <v>2624</v>
      </c>
      <c r="X304" s="1" t="s">
        <v>2625</v>
      </c>
      <c r="Y304" s="1" t="s">
        <v>2623</v>
      </c>
      <c r="Z304" s="1" t="s">
        <v>2623</v>
      </c>
      <c r="AA304" s="1">
        <v>0</v>
      </c>
      <c r="AB304" s="1" t="s">
        <v>2626</v>
      </c>
      <c r="AC304" s="1" t="s">
        <v>2627</v>
      </c>
      <c r="AD304" s="1" t="str">
        <f>TEXT(Sales_data[[#This Row],[Order_Date]],"MMM")</f>
        <v>Jul</v>
      </c>
      <c r="AE304" s="1">
        <f t="shared" si="20"/>
        <v>2024</v>
      </c>
      <c r="AF304" s="1" t="str">
        <f>TEXT(Sales_data[[#This Row],[Order_Date]],"ddd")</f>
        <v>Sat</v>
      </c>
      <c r="AG304" s="1" t="str">
        <f t="shared" si="21"/>
        <v>Late</v>
      </c>
      <c r="AH304" s="1" t="str">
        <f t="shared" si="22"/>
        <v>Slow</v>
      </c>
      <c r="AI304" s="1" t="str">
        <f t="shared" si="23"/>
        <v>Low</v>
      </c>
      <c r="AJ304" s="6" t="str">
        <f t="shared" si="24"/>
        <v>Weekend</v>
      </c>
    </row>
    <row r="305" spans="1:36" x14ac:dyDescent="0.45">
      <c r="A305" s="5" t="s">
        <v>784</v>
      </c>
      <c r="B305" s="2">
        <v>45655</v>
      </c>
      <c r="C305" s="2">
        <v>45658</v>
      </c>
      <c r="D305" s="2">
        <v>45658</v>
      </c>
      <c r="E305" s="1" t="s">
        <v>2547</v>
      </c>
      <c r="F305" s="1" t="s">
        <v>2606</v>
      </c>
      <c r="G305" s="1" t="s">
        <v>26</v>
      </c>
      <c r="H305" s="1" t="s">
        <v>42</v>
      </c>
      <c r="I305" s="1" t="s">
        <v>78</v>
      </c>
      <c r="J305" s="1">
        <v>2</v>
      </c>
      <c r="K305" s="1">
        <v>0</v>
      </c>
      <c r="L305" s="1">
        <v>0</v>
      </c>
      <c r="M305" s="1" t="s">
        <v>2619</v>
      </c>
      <c r="N305" s="1" t="s">
        <v>30</v>
      </c>
      <c r="O305" s="1" t="s">
        <v>31</v>
      </c>
      <c r="P305" s="1" t="s">
        <v>85</v>
      </c>
      <c r="Q305" s="1" t="s">
        <v>33</v>
      </c>
      <c r="R305" s="1" t="s">
        <v>2620</v>
      </c>
      <c r="S305" s="1" t="s">
        <v>2620</v>
      </c>
      <c r="T305" s="1">
        <v>0</v>
      </c>
      <c r="U305" s="1" t="s">
        <v>2622</v>
      </c>
      <c r="V305" s="1" t="s">
        <v>2623</v>
      </c>
      <c r="W305" s="1" t="s">
        <v>2629</v>
      </c>
      <c r="X305" s="1" t="s">
        <v>2625</v>
      </c>
      <c r="Y305" s="1" t="s">
        <v>2630</v>
      </c>
      <c r="Z305" s="1" t="s">
        <v>2623</v>
      </c>
      <c r="AA305" s="1">
        <v>0</v>
      </c>
      <c r="AB305" s="1" t="s">
        <v>2626</v>
      </c>
      <c r="AC305" s="1" t="s">
        <v>2627</v>
      </c>
      <c r="AD305" s="1" t="str">
        <f>TEXT(Sales_data[[#This Row],[Order_Date]],"MMM")</f>
        <v>Dec</v>
      </c>
      <c r="AE305" s="1">
        <f t="shared" si="20"/>
        <v>2025</v>
      </c>
      <c r="AF305" s="1" t="str">
        <f>TEXT(Sales_data[[#This Row],[Order_Date]],"ddd")</f>
        <v>Sun</v>
      </c>
      <c r="AG305" s="1" t="str">
        <f t="shared" si="21"/>
        <v>On Time</v>
      </c>
      <c r="AH305" s="1" t="str">
        <f t="shared" si="22"/>
        <v>Fast</v>
      </c>
      <c r="AI305" s="1" t="str">
        <f t="shared" si="23"/>
        <v>Low</v>
      </c>
      <c r="AJ305" s="6" t="str">
        <f t="shared" si="24"/>
        <v>Weekend</v>
      </c>
    </row>
    <row r="306" spans="1:36" x14ac:dyDescent="0.45">
      <c r="A306" s="5" t="s">
        <v>785</v>
      </c>
      <c r="B306" s="2">
        <v>45437</v>
      </c>
      <c r="C306" s="2">
        <v>45438</v>
      </c>
      <c r="D306" s="2">
        <v>45438</v>
      </c>
      <c r="E306" s="1" t="s">
        <v>2593</v>
      </c>
      <c r="F306" s="1" t="s">
        <v>2606</v>
      </c>
      <c r="G306" s="1" t="s">
        <v>26</v>
      </c>
      <c r="H306" s="1" t="s">
        <v>42</v>
      </c>
      <c r="I306" s="1" t="s">
        <v>122</v>
      </c>
      <c r="J306" s="1">
        <v>-1</v>
      </c>
      <c r="K306" s="1">
        <v>0</v>
      </c>
      <c r="L306" s="1">
        <v>0</v>
      </c>
      <c r="M306" s="1" t="s">
        <v>63</v>
      </c>
      <c r="N306" s="1" t="s">
        <v>30</v>
      </c>
      <c r="O306" s="1" t="s">
        <v>31</v>
      </c>
      <c r="P306" s="1" t="s">
        <v>58</v>
      </c>
      <c r="Q306" s="1" t="s">
        <v>33</v>
      </c>
      <c r="R306" s="1" t="s">
        <v>2620</v>
      </c>
      <c r="S306" s="1" t="s">
        <v>2620</v>
      </c>
      <c r="T306" s="1">
        <v>0</v>
      </c>
      <c r="U306" s="1" t="s">
        <v>2622</v>
      </c>
      <c r="V306" s="1" t="s">
        <v>2630</v>
      </c>
      <c r="W306" s="1" t="s">
        <v>2629</v>
      </c>
      <c r="X306" s="1" t="s">
        <v>2625</v>
      </c>
      <c r="Y306" s="1" t="s">
        <v>2630</v>
      </c>
      <c r="Z306" s="1" t="s">
        <v>2623</v>
      </c>
      <c r="AA306" s="1">
        <v>0</v>
      </c>
      <c r="AB306" s="1" t="s">
        <v>2626</v>
      </c>
      <c r="AC306" s="1" t="s">
        <v>2627</v>
      </c>
      <c r="AD306" s="1" t="str">
        <f>TEXT(Sales_data[[#This Row],[Order_Date]],"MMM")</f>
        <v>May</v>
      </c>
      <c r="AE306" s="1">
        <f t="shared" si="20"/>
        <v>2024</v>
      </c>
      <c r="AF306" s="1" t="str">
        <f>TEXT(Sales_data[[#This Row],[Order_Date]],"ddd")</f>
        <v>Sat</v>
      </c>
      <c r="AG306" s="1" t="str">
        <f t="shared" si="21"/>
        <v>On Time</v>
      </c>
      <c r="AH306" s="1" t="str">
        <f t="shared" si="22"/>
        <v>Fast</v>
      </c>
      <c r="AI306" s="1" t="str">
        <f t="shared" si="23"/>
        <v>Low</v>
      </c>
      <c r="AJ306" s="6" t="str">
        <f t="shared" si="24"/>
        <v>Weekend</v>
      </c>
    </row>
    <row r="307" spans="1:36" x14ac:dyDescent="0.45">
      <c r="A307" s="5" t="s">
        <v>786</v>
      </c>
      <c r="B307" s="2">
        <v>45395</v>
      </c>
      <c r="C307" s="2">
        <v>45394</v>
      </c>
      <c r="D307" s="2">
        <v>45393</v>
      </c>
      <c r="E307" s="1" t="s">
        <v>2570</v>
      </c>
      <c r="F307" s="1" t="s">
        <v>69</v>
      </c>
      <c r="G307" s="1" t="s">
        <v>70</v>
      </c>
      <c r="H307" s="1" t="s">
        <v>71</v>
      </c>
      <c r="I307" s="1" t="s">
        <v>72</v>
      </c>
      <c r="J307" s="1">
        <v>0</v>
      </c>
      <c r="K307" s="1">
        <v>100</v>
      </c>
      <c r="L307" s="1">
        <v>0</v>
      </c>
      <c r="M307" s="1" t="s">
        <v>29</v>
      </c>
      <c r="N307" s="1" t="s">
        <v>93</v>
      </c>
      <c r="O307" s="1" t="s">
        <v>79</v>
      </c>
      <c r="P307" s="1" t="s">
        <v>58</v>
      </c>
      <c r="Q307" s="1" t="s">
        <v>45</v>
      </c>
      <c r="R307" s="1" t="s">
        <v>46</v>
      </c>
      <c r="S307" s="1" t="s">
        <v>254</v>
      </c>
      <c r="T307" s="1">
        <v>-1</v>
      </c>
      <c r="U307" s="1" t="s">
        <v>2622</v>
      </c>
      <c r="V307" s="1" t="s">
        <v>2630</v>
      </c>
      <c r="W307" s="1" t="s">
        <v>2624</v>
      </c>
      <c r="X307" s="1" t="s">
        <v>2628</v>
      </c>
      <c r="Y307" s="1" t="s">
        <v>2623</v>
      </c>
      <c r="Z307" s="1" t="s">
        <v>2623</v>
      </c>
      <c r="AA307" s="1">
        <v>0</v>
      </c>
      <c r="AB307" s="1" t="s">
        <v>2626</v>
      </c>
      <c r="AC307" s="1" t="s">
        <v>254</v>
      </c>
      <c r="AD307" s="1" t="str">
        <f>TEXT(Sales_data[[#This Row],[Order_Date]],"MMM")</f>
        <v>Apr</v>
      </c>
      <c r="AE307" s="1">
        <f t="shared" si="20"/>
        <v>2024</v>
      </c>
      <c r="AF307" s="1" t="str">
        <f>TEXT(Sales_data[[#This Row],[Order_Date]],"ddd")</f>
        <v>Sat</v>
      </c>
      <c r="AG307" s="1" t="str">
        <f t="shared" si="21"/>
        <v>On Time</v>
      </c>
      <c r="AH307" s="1" t="str">
        <f t="shared" si="22"/>
        <v>Fast</v>
      </c>
      <c r="AI307" s="1" t="str">
        <f t="shared" si="23"/>
        <v>Low</v>
      </c>
      <c r="AJ307" s="6" t="str">
        <f t="shared" si="24"/>
        <v>Weekend</v>
      </c>
    </row>
    <row r="308" spans="1:36" x14ac:dyDescent="0.45">
      <c r="A308" s="5" t="s">
        <v>787</v>
      </c>
      <c r="B308" s="2">
        <v>45377</v>
      </c>
      <c r="C308" s="2">
        <v>45375</v>
      </c>
      <c r="D308" s="2">
        <v>45379</v>
      </c>
      <c r="E308" s="1" t="s">
        <v>2543</v>
      </c>
      <c r="F308" s="1" t="s">
        <v>2606</v>
      </c>
      <c r="G308" s="1" t="s">
        <v>26</v>
      </c>
      <c r="H308" s="1" t="s">
        <v>42</v>
      </c>
      <c r="I308" s="1" t="s">
        <v>78</v>
      </c>
      <c r="J308" s="1">
        <v>3</v>
      </c>
      <c r="K308" s="1">
        <v>500</v>
      </c>
      <c r="L308" s="1">
        <v>1500</v>
      </c>
      <c r="M308" s="1" t="s">
        <v>2619</v>
      </c>
      <c r="N308" s="1" t="s">
        <v>30</v>
      </c>
      <c r="O308" s="1" t="s">
        <v>64</v>
      </c>
      <c r="P308" s="1" t="s">
        <v>32</v>
      </c>
      <c r="Q308" s="1" t="s">
        <v>33</v>
      </c>
      <c r="R308" s="1" t="s">
        <v>34</v>
      </c>
      <c r="S308" s="1" t="s">
        <v>2620</v>
      </c>
      <c r="T308" s="1">
        <v>4</v>
      </c>
      <c r="U308" s="1" t="s">
        <v>2622</v>
      </c>
      <c r="V308" s="1" t="s">
        <v>2623</v>
      </c>
      <c r="W308" s="1" t="s">
        <v>2624</v>
      </c>
      <c r="X308" s="1" t="s">
        <v>2628</v>
      </c>
      <c r="Y308" s="1" t="s">
        <v>2623</v>
      </c>
      <c r="Z308" s="1" t="s">
        <v>2623</v>
      </c>
      <c r="AA308" s="1">
        <v>1500</v>
      </c>
      <c r="AB308" s="1" t="s">
        <v>2626</v>
      </c>
      <c r="AC308" s="1" t="s">
        <v>2627</v>
      </c>
      <c r="AD308" s="1" t="str">
        <f>TEXT(Sales_data[[#This Row],[Order_Date]],"MMM")</f>
        <v>Mar</v>
      </c>
      <c r="AE308" s="1">
        <f t="shared" si="20"/>
        <v>2024</v>
      </c>
      <c r="AF308" s="1" t="str">
        <f>TEXT(Sales_data[[#This Row],[Order_Date]],"ddd")</f>
        <v>Tue</v>
      </c>
      <c r="AG308" s="1" t="str">
        <f t="shared" si="21"/>
        <v>On Time</v>
      </c>
      <c r="AH308" s="1" t="str">
        <f t="shared" si="22"/>
        <v>Medium</v>
      </c>
      <c r="AI308" s="1" t="str">
        <f t="shared" si="23"/>
        <v>Low</v>
      </c>
      <c r="AJ308" s="6" t="str">
        <f t="shared" si="24"/>
        <v>Weekday</v>
      </c>
    </row>
    <row r="309" spans="1:36" x14ac:dyDescent="0.45">
      <c r="A309" s="5" t="s">
        <v>789</v>
      </c>
      <c r="B309" s="2">
        <v>45428</v>
      </c>
      <c r="C309" s="2">
        <v>45426</v>
      </c>
      <c r="D309" s="2">
        <v>45426</v>
      </c>
      <c r="E309" s="1" t="s">
        <v>2548</v>
      </c>
      <c r="F309" s="1" t="s">
        <v>147</v>
      </c>
      <c r="G309" s="1" t="s">
        <v>147</v>
      </c>
      <c r="H309" s="1" t="s">
        <v>27</v>
      </c>
      <c r="I309" s="1" t="s">
        <v>84</v>
      </c>
      <c r="J309" s="1">
        <v>1</v>
      </c>
      <c r="K309" s="1">
        <v>2000</v>
      </c>
      <c r="L309" s="1">
        <v>2000</v>
      </c>
      <c r="M309" s="1" t="s">
        <v>2619</v>
      </c>
      <c r="N309" s="1" t="s">
        <v>93</v>
      </c>
      <c r="O309" s="1" t="s">
        <v>31</v>
      </c>
      <c r="P309" s="1" t="s">
        <v>85</v>
      </c>
      <c r="Q309" s="1" t="s">
        <v>33</v>
      </c>
      <c r="R309" s="1" t="s">
        <v>2620</v>
      </c>
      <c r="S309" s="1" t="s">
        <v>2620</v>
      </c>
      <c r="T309" s="1">
        <v>0</v>
      </c>
      <c r="U309" s="1" t="s">
        <v>2622</v>
      </c>
      <c r="V309" s="1" t="s">
        <v>2623</v>
      </c>
      <c r="W309" s="1" t="s">
        <v>2624</v>
      </c>
      <c r="X309" s="1" t="s">
        <v>2628</v>
      </c>
      <c r="Y309" s="1" t="s">
        <v>2623</v>
      </c>
      <c r="Z309" s="1" t="s">
        <v>2623</v>
      </c>
      <c r="AA309" s="1">
        <v>2000</v>
      </c>
      <c r="AB309" s="1" t="s">
        <v>2626</v>
      </c>
      <c r="AC309" s="1" t="s">
        <v>2627</v>
      </c>
      <c r="AD309" s="1" t="str">
        <f>TEXT(Sales_data[[#This Row],[Order_Date]],"MMM")</f>
        <v>May</v>
      </c>
      <c r="AE309" s="1">
        <f t="shared" si="20"/>
        <v>2024</v>
      </c>
      <c r="AF309" s="1" t="str">
        <f>TEXT(Sales_data[[#This Row],[Order_Date]],"ddd")</f>
        <v>Thu</v>
      </c>
      <c r="AG309" s="1" t="str">
        <f t="shared" si="21"/>
        <v>On Time</v>
      </c>
      <c r="AH309" s="1" t="str">
        <f t="shared" si="22"/>
        <v>Fast</v>
      </c>
      <c r="AI309" s="1" t="str">
        <f t="shared" si="23"/>
        <v>Medium</v>
      </c>
      <c r="AJ309" s="6" t="str">
        <f t="shared" si="24"/>
        <v>Weekday</v>
      </c>
    </row>
    <row r="310" spans="1:36" x14ac:dyDescent="0.45">
      <c r="A310" s="5" t="s">
        <v>790</v>
      </c>
      <c r="B310" s="2">
        <v>45544</v>
      </c>
      <c r="C310" s="2">
        <v>45543</v>
      </c>
      <c r="D310" s="2">
        <v>45546</v>
      </c>
      <c r="E310" s="1" t="s">
        <v>2586</v>
      </c>
      <c r="F310" s="1" t="s">
        <v>147</v>
      </c>
      <c r="G310" s="1" t="s">
        <v>147</v>
      </c>
      <c r="H310" s="1" t="s">
        <v>42</v>
      </c>
      <c r="I310" s="1" t="s">
        <v>122</v>
      </c>
      <c r="J310" s="1">
        <v>0</v>
      </c>
      <c r="K310" s="1">
        <v>2000</v>
      </c>
      <c r="L310" s="1">
        <v>0</v>
      </c>
      <c r="M310" s="1" t="s">
        <v>56</v>
      </c>
      <c r="N310" s="1" t="s">
        <v>57</v>
      </c>
      <c r="O310" s="1" t="s">
        <v>64</v>
      </c>
      <c r="P310" s="1" t="s">
        <v>58</v>
      </c>
      <c r="Q310" s="1" t="s">
        <v>33</v>
      </c>
      <c r="R310" s="1" t="s">
        <v>46</v>
      </c>
      <c r="S310" s="1" t="s">
        <v>2621</v>
      </c>
      <c r="T310" s="1">
        <v>3</v>
      </c>
      <c r="U310" s="1" t="s">
        <v>2622</v>
      </c>
      <c r="V310" s="1" t="s">
        <v>2630</v>
      </c>
      <c r="W310" s="1" t="s">
        <v>2624</v>
      </c>
      <c r="X310" s="1" t="s">
        <v>2628</v>
      </c>
      <c r="Y310" s="1" t="s">
        <v>2623</v>
      </c>
      <c r="Z310" s="1" t="s">
        <v>2623</v>
      </c>
      <c r="AA310" s="1">
        <v>0</v>
      </c>
      <c r="AB310" s="1" t="s">
        <v>2626</v>
      </c>
      <c r="AC310" s="1" t="s">
        <v>2621</v>
      </c>
      <c r="AD310" s="1" t="str">
        <f>TEXT(Sales_data[[#This Row],[Order_Date]],"MMM")</f>
        <v>Sep</v>
      </c>
      <c r="AE310" s="1">
        <f t="shared" si="20"/>
        <v>2024</v>
      </c>
      <c r="AF310" s="1" t="str">
        <f>TEXT(Sales_data[[#This Row],[Order_Date]],"ddd")</f>
        <v>Mon</v>
      </c>
      <c r="AG310" s="1" t="str">
        <f t="shared" si="21"/>
        <v>On Time</v>
      </c>
      <c r="AH310" s="1" t="str">
        <f t="shared" si="22"/>
        <v>Medium</v>
      </c>
      <c r="AI310" s="1" t="str">
        <f t="shared" si="23"/>
        <v>Low</v>
      </c>
      <c r="AJ310" s="6" t="str">
        <f t="shared" si="24"/>
        <v>Weekday</v>
      </c>
    </row>
    <row r="311" spans="1:36" x14ac:dyDescent="0.45">
      <c r="A311" s="5" t="s">
        <v>791</v>
      </c>
      <c r="B311" s="2">
        <v>45446</v>
      </c>
      <c r="C311" s="2">
        <v>45446</v>
      </c>
      <c r="D311" s="2">
        <v>45450</v>
      </c>
      <c r="E311" s="1" t="s">
        <v>2543</v>
      </c>
      <c r="F311" s="1" t="s">
        <v>69</v>
      </c>
      <c r="G311" s="1" t="s">
        <v>70</v>
      </c>
      <c r="H311" s="1" t="s">
        <v>71</v>
      </c>
      <c r="I311" s="1" t="s">
        <v>92</v>
      </c>
      <c r="J311" s="1">
        <v>-1</v>
      </c>
      <c r="K311" s="1">
        <v>0</v>
      </c>
      <c r="L311" s="1">
        <v>0</v>
      </c>
      <c r="M311" s="1" t="s">
        <v>29</v>
      </c>
      <c r="N311" s="1" t="s">
        <v>93</v>
      </c>
      <c r="O311" s="1" t="s">
        <v>64</v>
      </c>
      <c r="P311" s="1" t="s">
        <v>32</v>
      </c>
      <c r="Q311" s="1" t="s">
        <v>33</v>
      </c>
      <c r="R311" s="1" t="s">
        <v>46</v>
      </c>
      <c r="S311" s="1" t="s">
        <v>47</v>
      </c>
      <c r="T311" s="1">
        <v>4</v>
      </c>
      <c r="U311" s="1" t="s">
        <v>2622</v>
      </c>
      <c r="V311" s="1" t="s">
        <v>2630</v>
      </c>
      <c r="W311" s="1" t="s">
        <v>2629</v>
      </c>
      <c r="X311" s="1" t="s">
        <v>2625</v>
      </c>
      <c r="Y311" s="1" t="s">
        <v>2630</v>
      </c>
      <c r="Z311" s="1" t="s">
        <v>2623</v>
      </c>
      <c r="AA311" s="1">
        <v>0</v>
      </c>
      <c r="AB311" s="1" t="s">
        <v>2626</v>
      </c>
      <c r="AC311" s="1" t="s">
        <v>47</v>
      </c>
      <c r="AD311" s="1" t="str">
        <f>TEXT(Sales_data[[#This Row],[Order_Date]],"MMM")</f>
        <v>Jun</v>
      </c>
      <c r="AE311" s="1">
        <f t="shared" si="20"/>
        <v>2024</v>
      </c>
      <c r="AF311" s="1" t="str">
        <f>TEXT(Sales_data[[#This Row],[Order_Date]],"ddd")</f>
        <v>Mon</v>
      </c>
      <c r="AG311" s="1" t="str">
        <f t="shared" si="21"/>
        <v>On Time</v>
      </c>
      <c r="AH311" s="1" t="str">
        <f t="shared" si="22"/>
        <v>Medium</v>
      </c>
      <c r="AI311" s="1" t="str">
        <f t="shared" si="23"/>
        <v>Low</v>
      </c>
      <c r="AJ311" s="6" t="str">
        <f t="shared" si="24"/>
        <v>Weekday</v>
      </c>
    </row>
    <row r="312" spans="1:36" x14ac:dyDescent="0.45">
      <c r="A312" s="5" t="s">
        <v>792</v>
      </c>
      <c r="B312" s="2">
        <v>45462</v>
      </c>
      <c r="C312" s="2">
        <v>45465</v>
      </c>
      <c r="D312" s="2">
        <v>45466</v>
      </c>
      <c r="E312" s="1" t="s">
        <v>2537</v>
      </c>
      <c r="F312" s="1" t="s">
        <v>53</v>
      </c>
      <c r="G312" s="1" t="s">
        <v>54</v>
      </c>
      <c r="H312" s="1" t="s">
        <v>71</v>
      </c>
      <c r="I312" s="1" t="s">
        <v>72</v>
      </c>
      <c r="J312" s="1">
        <v>0</v>
      </c>
      <c r="K312" s="1">
        <v>0</v>
      </c>
      <c r="L312" s="1">
        <v>0</v>
      </c>
      <c r="M312" s="1" t="s">
        <v>63</v>
      </c>
      <c r="N312" s="1" t="s">
        <v>30</v>
      </c>
      <c r="O312" s="1" t="s">
        <v>31</v>
      </c>
      <c r="P312" s="1" t="s">
        <v>58</v>
      </c>
      <c r="Q312" s="1" t="s">
        <v>45</v>
      </c>
      <c r="R312" s="1" t="s">
        <v>46</v>
      </c>
      <c r="S312" s="1" t="s">
        <v>2621</v>
      </c>
      <c r="T312" s="1">
        <v>1</v>
      </c>
      <c r="U312" s="1" t="s">
        <v>2622</v>
      </c>
      <c r="V312" s="1" t="s">
        <v>2630</v>
      </c>
      <c r="W312" s="1" t="s">
        <v>2629</v>
      </c>
      <c r="X312" s="1" t="s">
        <v>2625</v>
      </c>
      <c r="Y312" s="1" t="s">
        <v>2630</v>
      </c>
      <c r="Z312" s="1" t="s">
        <v>2623</v>
      </c>
      <c r="AA312" s="1">
        <v>0</v>
      </c>
      <c r="AB312" s="1" t="s">
        <v>2626</v>
      </c>
      <c r="AC312" s="1" t="s">
        <v>2621</v>
      </c>
      <c r="AD312" s="1" t="str">
        <f>TEXT(Sales_data[[#This Row],[Order_Date]],"MMM")</f>
        <v>Jun</v>
      </c>
      <c r="AE312" s="1">
        <f t="shared" si="20"/>
        <v>2024</v>
      </c>
      <c r="AF312" s="1" t="str">
        <f>TEXT(Sales_data[[#This Row],[Order_Date]],"ddd")</f>
        <v>Wed</v>
      </c>
      <c r="AG312" s="1" t="str">
        <f t="shared" si="21"/>
        <v>On Time</v>
      </c>
      <c r="AH312" s="1" t="str">
        <f t="shared" si="22"/>
        <v>Fast</v>
      </c>
      <c r="AI312" s="1" t="str">
        <f t="shared" si="23"/>
        <v>Low</v>
      </c>
      <c r="AJ312" s="6" t="str">
        <f t="shared" si="24"/>
        <v>Weekday</v>
      </c>
    </row>
    <row r="313" spans="1:36" x14ac:dyDescent="0.45">
      <c r="A313" s="5" t="s">
        <v>794</v>
      </c>
      <c r="B313" s="2">
        <v>45454</v>
      </c>
      <c r="C313" s="2">
        <v>45453</v>
      </c>
      <c r="D313" s="2">
        <v>45452</v>
      </c>
      <c r="E313" s="1" t="s">
        <v>2563</v>
      </c>
      <c r="F313" s="1" t="s">
        <v>2607</v>
      </c>
      <c r="G313" s="1" t="s">
        <v>41</v>
      </c>
      <c r="H313" s="1" t="s">
        <v>27</v>
      </c>
      <c r="I313" s="1" t="s">
        <v>84</v>
      </c>
      <c r="J313" s="1">
        <v>2</v>
      </c>
      <c r="K313" s="1">
        <v>100</v>
      </c>
      <c r="L313" s="1">
        <v>200</v>
      </c>
      <c r="M313" s="1" t="s">
        <v>63</v>
      </c>
      <c r="N313" s="1" t="s">
        <v>57</v>
      </c>
      <c r="O313" s="1" t="s">
        <v>31</v>
      </c>
      <c r="P313" s="1" t="s">
        <v>32</v>
      </c>
      <c r="Q313" s="1" t="s">
        <v>45</v>
      </c>
      <c r="R313" s="1" t="s">
        <v>34</v>
      </c>
      <c r="S313" s="1" t="s">
        <v>2620</v>
      </c>
      <c r="T313" s="1">
        <v>-1</v>
      </c>
      <c r="U313" s="1" t="s">
        <v>2622</v>
      </c>
      <c r="V313" s="1" t="s">
        <v>2623</v>
      </c>
      <c r="W313" s="1" t="s">
        <v>2624</v>
      </c>
      <c r="X313" s="1" t="s">
        <v>2628</v>
      </c>
      <c r="Y313" s="1" t="s">
        <v>2623</v>
      </c>
      <c r="Z313" s="1" t="s">
        <v>2623</v>
      </c>
      <c r="AA313" s="1">
        <v>200</v>
      </c>
      <c r="AB313" s="1" t="s">
        <v>2626</v>
      </c>
      <c r="AC313" s="1" t="s">
        <v>2627</v>
      </c>
      <c r="AD313" s="1" t="str">
        <f>TEXT(Sales_data[[#This Row],[Order_Date]],"MMM")</f>
        <v>Jun</v>
      </c>
      <c r="AE313" s="1">
        <f t="shared" si="20"/>
        <v>2024</v>
      </c>
      <c r="AF313" s="1" t="str">
        <f>TEXT(Sales_data[[#This Row],[Order_Date]],"ddd")</f>
        <v>Tue</v>
      </c>
      <c r="AG313" s="1" t="str">
        <f t="shared" si="21"/>
        <v>On Time</v>
      </c>
      <c r="AH313" s="1" t="str">
        <f t="shared" si="22"/>
        <v>Fast</v>
      </c>
      <c r="AI313" s="1" t="str">
        <f t="shared" si="23"/>
        <v>Low</v>
      </c>
      <c r="AJ313" s="6" t="str">
        <f t="shared" si="24"/>
        <v>Weekday</v>
      </c>
    </row>
    <row r="314" spans="1:36" x14ac:dyDescent="0.45">
      <c r="A314" s="5" t="s">
        <v>795</v>
      </c>
      <c r="B314" s="2">
        <v>45316</v>
      </c>
      <c r="C314" s="2">
        <v>45317</v>
      </c>
      <c r="D314" s="2">
        <v>45324</v>
      </c>
      <c r="E314" s="1" t="s">
        <v>2558</v>
      </c>
      <c r="F314" s="1" t="s">
        <v>168</v>
      </c>
      <c r="G314" s="1" t="s">
        <v>41</v>
      </c>
      <c r="H314" s="1" t="s">
        <v>128</v>
      </c>
      <c r="I314" s="1" t="s">
        <v>231</v>
      </c>
      <c r="J314" s="1">
        <v>1</v>
      </c>
      <c r="K314" s="1">
        <v>500</v>
      </c>
      <c r="L314" s="1">
        <v>500</v>
      </c>
      <c r="M314" s="1" t="s">
        <v>2619</v>
      </c>
      <c r="N314" s="1" t="s">
        <v>57</v>
      </c>
      <c r="O314" s="1" t="s">
        <v>44</v>
      </c>
      <c r="P314" s="1" t="s">
        <v>32</v>
      </c>
      <c r="Q314" s="1" t="s">
        <v>45</v>
      </c>
      <c r="R314" s="1" t="s">
        <v>2620</v>
      </c>
      <c r="S314" s="1" t="s">
        <v>2620</v>
      </c>
      <c r="T314" s="1">
        <v>7</v>
      </c>
      <c r="U314" s="1" t="s">
        <v>2622</v>
      </c>
      <c r="V314" s="1" t="s">
        <v>2623</v>
      </c>
      <c r="W314" s="1" t="s">
        <v>2624</v>
      </c>
      <c r="X314" s="1" t="s">
        <v>2625</v>
      </c>
      <c r="Y314" s="1" t="s">
        <v>2623</v>
      </c>
      <c r="Z314" s="1" t="s">
        <v>2623</v>
      </c>
      <c r="AA314" s="1">
        <v>500</v>
      </c>
      <c r="AB314" s="1" t="s">
        <v>2626</v>
      </c>
      <c r="AC314" s="1" t="s">
        <v>2627</v>
      </c>
      <c r="AD314" s="1" t="str">
        <f>TEXT(Sales_data[[#This Row],[Order_Date]],"MMM")</f>
        <v>Jan</v>
      </c>
      <c r="AE314" s="1">
        <f t="shared" si="20"/>
        <v>2024</v>
      </c>
      <c r="AF314" s="1" t="str">
        <f>TEXT(Sales_data[[#This Row],[Order_Date]],"ddd")</f>
        <v>Thu</v>
      </c>
      <c r="AG314" s="1" t="str">
        <f t="shared" si="21"/>
        <v>Late</v>
      </c>
      <c r="AH314" s="1" t="str">
        <f t="shared" si="22"/>
        <v>Slow</v>
      </c>
      <c r="AI314" s="1" t="str">
        <f t="shared" si="23"/>
        <v>Low</v>
      </c>
      <c r="AJ314" s="6" t="str">
        <f t="shared" si="24"/>
        <v>Weekday</v>
      </c>
    </row>
    <row r="315" spans="1:36" x14ac:dyDescent="0.45">
      <c r="A315" s="5" t="s">
        <v>796</v>
      </c>
      <c r="B315" s="2">
        <v>45541</v>
      </c>
      <c r="C315" s="2">
        <v>45540</v>
      </c>
      <c r="D315" s="2">
        <v>45545</v>
      </c>
      <c r="E315" s="1" t="s">
        <v>2530</v>
      </c>
      <c r="F315" s="1" t="s">
        <v>168</v>
      </c>
      <c r="G315" s="1" t="s">
        <v>41</v>
      </c>
      <c r="H315" s="1" t="s">
        <v>71</v>
      </c>
      <c r="I315" s="1" t="s">
        <v>72</v>
      </c>
      <c r="J315" s="1">
        <v>2</v>
      </c>
      <c r="K315" s="1">
        <v>2000</v>
      </c>
      <c r="L315" s="1">
        <v>4000</v>
      </c>
      <c r="M315" s="1" t="s">
        <v>29</v>
      </c>
      <c r="N315" s="1" t="s">
        <v>57</v>
      </c>
      <c r="O315" s="1" t="s">
        <v>79</v>
      </c>
      <c r="P315" s="1" t="s">
        <v>32</v>
      </c>
      <c r="Q315" s="1" t="s">
        <v>33</v>
      </c>
      <c r="R315" s="1" t="s">
        <v>2620</v>
      </c>
      <c r="S315" s="1" t="s">
        <v>2620</v>
      </c>
      <c r="T315" s="1">
        <v>5</v>
      </c>
      <c r="U315" s="1" t="s">
        <v>2622</v>
      </c>
      <c r="V315" s="1" t="s">
        <v>2623</v>
      </c>
      <c r="W315" s="1" t="s">
        <v>2624</v>
      </c>
      <c r="X315" s="1" t="s">
        <v>2628</v>
      </c>
      <c r="Y315" s="1" t="s">
        <v>2623</v>
      </c>
      <c r="Z315" s="1" t="s">
        <v>2623</v>
      </c>
      <c r="AA315" s="1">
        <v>4000</v>
      </c>
      <c r="AB315" s="1" t="s">
        <v>2626</v>
      </c>
      <c r="AC315" s="1" t="s">
        <v>2627</v>
      </c>
      <c r="AD315" s="1" t="str">
        <f>TEXT(Sales_data[[#This Row],[Order_Date]],"MMM")</f>
        <v>Sep</v>
      </c>
      <c r="AE315" s="1">
        <f t="shared" si="20"/>
        <v>2024</v>
      </c>
      <c r="AF315" s="1" t="str">
        <f>TEXT(Sales_data[[#This Row],[Order_Date]],"ddd")</f>
        <v>Fri</v>
      </c>
      <c r="AG315" s="1" t="str">
        <f t="shared" si="21"/>
        <v>On Time</v>
      </c>
      <c r="AH315" s="1" t="str">
        <f t="shared" si="22"/>
        <v>Medium</v>
      </c>
      <c r="AI315" s="1" t="str">
        <f t="shared" si="23"/>
        <v>Medium</v>
      </c>
      <c r="AJ315" s="6" t="str">
        <f t="shared" si="24"/>
        <v>Weekday</v>
      </c>
    </row>
    <row r="316" spans="1:36" x14ac:dyDescent="0.45">
      <c r="A316" s="5" t="s">
        <v>797</v>
      </c>
      <c r="B316" s="2">
        <v>45519</v>
      </c>
      <c r="C316" s="2">
        <v>45522</v>
      </c>
      <c r="D316" s="2">
        <v>45528</v>
      </c>
      <c r="E316" s="1" t="s">
        <v>2597</v>
      </c>
      <c r="F316" s="1" t="s">
        <v>168</v>
      </c>
      <c r="G316" s="1" t="s">
        <v>41</v>
      </c>
      <c r="H316" s="1" t="s">
        <v>71</v>
      </c>
      <c r="I316" s="1" t="s">
        <v>72</v>
      </c>
      <c r="J316" s="1">
        <v>3</v>
      </c>
      <c r="K316" s="1">
        <v>500</v>
      </c>
      <c r="L316" s="1">
        <v>1500</v>
      </c>
      <c r="M316" s="1" t="s">
        <v>63</v>
      </c>
      <c r="N316" s="1" t="s">
        <v>30</v>
      </c>
      <c r="O316" s="1" t="s">
        <v>44</v>
      </c>
      <c r="P316" s="1" t="s">
        <v>32</v>
      </c>
      <c r="Q316" s="1" t="s">
        <v>45</v>
      </c>
      <c r="R316" s="1" t="s">
        <v>34</v>
      </c>
      <c r="S316" s="1" t="s">
        <v>2620</v>
      </c>
      <c r="T316" s="1">
        <v>6</v>
      </c>
      <c r="U316" s="1" t="s">
        <v>2622</v>
      </c>
      <c r="V316" s="1" t="s">
        <v>2623</v>
      </c>
      <c r="W316" s="1" t="s">
        <v>2624</v>
      </c>
      <c r="X316" s="1" t="s">
        <v>2625</v>
      </c>
      <c r="Y316" s="1" t="s">
        <v>2623</v>
      </c>
      <c r="Z316" s="1" t="s">
        <v>2623</v>
      </c>
      <c r="AA316" s="1">
        <v>1500</v>
      </c>
      <c r="AB316" s="1" t="s">
        <v>2626</v>
      </c>
      <c r="AC316" s="1" t="s">
        <v>2627</v>
      </c>
      <c r="AD316" s="1" t="str">
        <f>TEXT(Sales_data[[#This Row],[Order_Date]],"MMM")</f>
        <v>Aug</v>
      </c>
      <c r="AE316" s="1">
        <f t="shared" si="20"/>
        <v>2024</v>
      </c>
      <c r="AF316" s="1" t="str">
        <f>TEXT(Sales_data[[#This Row],[Order_Date]],"ddd")</f>
        <v>Thu</v>
      </c>
      <c r="AG316" s="1" t="str">
        <f t="shared" si="21"/>
        <v>Late</v>
      </c>
      <c r="AH316" s="1" t="str">
        <f t="shared" si="22"/>
        <v>Slow</v>
      </c>
      <c r="AI316" s="1" t="str">
        <f t="shared" si="23"/>
        <v>Low</v>
      </c>
      <c r="AJ316" s="6" t="str">
        <f t="shared" si="24"/>
        <v>Weekday</v>
      </c>
    </row>
    <row r="317" spans="1:36" x14ac:dyDescent="0.45">
      <c r="A317" s="5" t="s">
        <v>799</v>
      </c>
      <c r="B317" s="2">
        <v>45469</v>
      </c>
      <c r="C317" s="2">
        <v>45469</v>
      </c>
      <c r="D317" s="2">
        <v>45471</v>
      </c>
      <c r="E317" s="1" t="s">
        <v>2549</v>
      </c>
      <c r="F317" s="1" t="s">
        <v>2606</v>
      </c>
      <c r="G317" s="1" t="s">
        <v>26</v>
      </c>
      <c r="H317" s="1" t="s">
        <v>27</v>
      </c>
      <c r="I317" s="1" t="s">
        <v>55</v>
      </c>
      <c r="J317" s="1">
        <v>0</v>
      </c>
      <c r="K317" s="1">
        <v>100</v>
      </c>
      <c r="L317" s="1">
        <v>0</v>
      </c>
      <c r="M317" s="1" t="s">
        <v>63</v>
      </c>
      <c r="N317" s="1" t="s">
        <v>93</v>
      </c>
      <c r="O317" s="1" t="s">
        <v>44</v>
      </c>
      <c r="P317" s="1" t="s">
        <v>58</v>
      </c>
      <c r="Q317" s="1" t="s">
        <v>33</v>
      </c>
      <c r="R317" s="1" t="s">
        <v>2620</v>
      </c>
      <c r="S317" s="1" t="s">
        <v>2620</v>
      </c>
      <c r="T317" s="1">
        <v>2</v>
      </c>
      <c r="U317" s="1" t="s">
        <v>2622</v>
      </c>
      <c r="V317" s="1" t="s">
        <v>2630</v>
      </c>
      <c r="W317" s="1" t="s">
        <v>2624</v>
      </c>
      <c r="X317" s="1" t="s">
        <v>2625</v>
      </c>
      <c r="Y317" s="1" t="s">
        <v>2623</v>
      </c>
      <c r="Z317" s="1" t="s">
        <v>2623</v>
      </c>
      <c r="AA317" s="1">
        <v>0</v>
      </c>
      <c r="AB317" s="1" t="s">
        <v>2626</v>
      </c>
      <c r="AC317" s="1" t="s">
        <v>2627</v>
      </c>
      <c r="AD317" s="1" t="str">
        <f>TEXT(Sales_data[[#This Row],[Order_Date]],"MMM")</f>
        <v>Jun</v>
      </c>
      <c r="AE317" s="1">
        <f t="shared" si="20"/>
        <v>2024</v>
      </c>
      <c r="AF317" s="1" t="str">
        <f>TEXT(Sales_data[[#This Row],[Order_Date]],"ddd")</f>
        <v>Wed</v>
      </c>
      <c r="AG317" s="1" t="str">
        <f t="shared" si="21"/>
        <v>On Time</v>
      </c>
      <c r="AH317" s="1" t="str">
        <f t="shared" si="22"/>
        <v>Fast</v>
      </c>
      <c r="AI317" s="1" t="str">
        <f t="shared" si="23"/>
        <v>Low</v>
      </c>
      <c r="AJ317" s="6" t="str">
        <f t="shared" si="24"/>
        <v>Weekday</v>
      </c>
    </row>
    <row r="318" spans="1:36" x14ac:dyDescent="0.45">
      <c r="A318" s="5" t="s">
        <v>800</v>
      </c>
      <c r="B318" s="2">
        <v>45550</v>
      </c>
      <c r="C318" s="2">
        <v>45553</v>
      </c>
      <c r="D318" s="2">
        <v>45553</v>
      </c>
      <c r="E318" s="1" t="s">
        <v>2558</v>
      </c>
      <c r="F318" s="1" t="s">
        <v>2608</v>
      </c>
      <c r="G318" s="1" t="s">
        <v>41</v>
      </c>
      <c r="H318" s="1" t="s">
        <v>27</v>
      </c>
      <c r="I318" s="1" t="s">
        <v>55</v>
      </c>
      <c r="J318" s="1">
        <v>2</v>
      </c>
      <c r="K318" s="1">
        <v>2000</v>
      </c>
      <c r="L318" s="1">
        <v>4000</v>
      </c>
      <c r="M318" s="1" t="s">
        <v>29</v>
      </c>
      <c r="N318" s="1" t="s">
        <v>57</v>
      </c>
      <c r="O318" s="1" t="s">
        <v>31</v>
      </c>
      <c r="P318" s="1" t="s">
        <v>58</v>
      </c>
      <c r="Q318" s="1" t="s">
        <v>45</v>
      </c>
      <c r="R318" s="1" t="s">
        <v>2620</v>
      </c>
      <c r="S318" s="1" t="s">
        <v>2620</v>
      </c>
      <c r="T318" s="1">
        <v>0</v>
      </c>
      <c r="U318" s="1" t="s">
        <v>2622</v>
      </c>
      <c r="V318" s="1" t="s">
        <v>2623</v>
      </c>
      <c r="W318" s="1" t="s">
        <v>2624</v>
      </c>
      <c r="X318" s="1" t="s">
        <v>2625</v>
      </c>
      <c r="Y318" s="1" t="s">
        <v>2623</v>
      </c>
      <c r="Z318" s="1" t="s">
        <v>2623</v>
      </c>
      <c r="AA318" s="1">
        <v>4000</v>
      </c>
      <c r="AB318" s="1" t="s">
        <v>2626</v>
      </c>
      <c r="AC318" s="1" t="s">
        <v>2627</v>
      </c>
      <c r="AD318" s="1" t="str">
        <f>TEXT(Sales_data[[#This Row],[Order_Date]],"MMM")</f>
        <v>Sep</v>
      </c>
      <c r="AE318" s="1">
        <f t="shared" si="20"/>
        <v>2024</v>
      </c>
      <c r="AF318" s="1" t="str">
        <f>TEXT(Sales_data[[#This Row],[Order_Date]],"ddd")</f>
        <v>Sun</v>
      </c>
      <c r="AG318" s="1" t="str">
        <f t="shared" si="21"/>
        <v>On Time</v>
      </c>
      <c r="AH318" s="1" t="str">
        <f t="shared" si="22"/>
        <v>Fast</v>
      </c>
      <c r="AI318" s="1" t="str">
        <f t="shared" si="23"/>
        <v>Medium</v>
      </c>
      <c r="AJ318" s="6" t="str">
        <f t="shared" si="24"/>
        <v>Weekend</v>
      </c>
    </row>
    <row r="319" spans="1:36" x14ac:dyDescent="0.45">
      <c r="A319" s="5" t="s">
        <v>801</v>
      </c>
      <c r="B319" s="2">
        <v>45319</v>
      </c>
      <c r="C319" s="2">
        <v>45319</v>
      </c>
      <c r="D319" s="2">
        <v>45323</v>
      </c>
      <c r="E319" s="1" t="s">
        <v>2569</v>
      </c>
      <c r="F319" s="1" t="s">
        <v>2609</v>
      </c>
      <c r="G319" s="1" t="s">
        <v>116</v>
      </c>
      <c r="H319" s="1" t="s">
        <v>128</v>
      </c>
      <c r="I319" s="1" t="s">
        <v>129</v>
      </c>
      <c r="J319" s="1">
        <v>2</v>
      </c>
      <c r="K319" s="1">
        <v>500</v>
      </c>
      <c r="L319" s="1">
        <v>1000</v>
      </c>
      <c r="M319" s="1" t="s">
        <v>2619</v>
      </c>
      <c r="N319" s="1" t="s">
        <v>93</v>
      </c>
      <c r="O319" s="1" t="s">
        <v>31</v>
      </c>
      <c r="P319" s="1" t="s">
        <v>32</v>
      </c>
      <c r="Q319" s="1" t="s">
        <v>45</v>
      </c>
      <c r="R319" s="1" t="s">
        <v>34</v>
      </c>
      <c r="S319" s="1" t="s">
        <v>2620</v>
      </c>
      <c r="T319" s="1">
        <v>4</v>
      </c>
      <c r="U319" s="1" t="s">
        <v>2622</v>
      </c>
      <c r="V319" s="1" t="s">
        <v>2623</v>
      </c>
      <c r="W319" s="1" t="s">
        <v>2624</v>
      </c>
      <c r="X319" s="1" t="s">
        <v>2625</v>
      </c>
      <c r="Y319" s="1" t="s">
        <v>2623</v>
      </c>
      <c r="Z319" s="1" t="s">
        <v>2623</v>
      </c>
      <c r="AA319" s="1">
        <v>1000</v>
      </c>
      <c r="AB319" s="1" t="s">
        <v>2626</v>
      </c>
      <c r="AC319" s="1" t="s">
        <v>2627</v>
      </c>
      <c r="AD319" s="1" t="str">
        <f>TEXT(Sales_data[[#This Row],[Order_Date]],"MMM")</f>
        <v>Jan</v>
      </c>
      <c r="AE319" s="1">
        <f t="shared" si="20"/>
        <v>2024</v>
      </c>
      <c r="AF319" s="1" t="str">
        <f>TEXT(Sales_data[[#This Row],[Order_Date]],"ddd")</f>
        <v>Sun</v>
      </c>
      <c r="AG319" s="1" t="str">
        <f t="shared" si="21"/>
        <v>On Time</v>
      </c>
      <c r="AH319" s="1" t="str">
        <f t="shared" si="22"/>
        <v>Medium</v>
      </c>
      <c r="AI319" s="1" t="str">
        <f t="shared" si="23"/>
        <v>Low</v>
      </c>
      <c r="AJ319" s="6" t="str">
        <f t="shared" si="24"/>
        <v>Weekend</v>
      </c>
    </row>
    <row r="320" spans="1:36" x14ac:dyDescent="0.45">
      <c r="A320" s="5" t="s">
        <v>802</v>
      </c>
      <c r="B320" s="2">
        <v>45497</v>
      </c>
      <c r="C320" s="2">
        <v>45496</v>
      </c>
      <c r="D320" s="2">
        <v>45501</v>
      </c>
      <c r="E320" s="1" t="s">
        <v>2531</v>
      </c>
      <c r="F320" s="1" t="s">
        <v>147</v>
      </c>
      <c r="G320" s="1" t="s">
        <v>147</v>
      </c>
      <c r="H320" s="1" t="s">
        <v>42</v>
      </c>
      <c r="I320" s="1" t="s">
        <v>122</v>
      </c>
      <c r="J320" s="1">
        <v>-1</v>
      </c>
      <c r="K320" s="1">
        <v>0</v>
      </c>
      <c r="L320" s="1">
        <v>0</v>
      </c>
      <c r="M320" s="1" t="s">
        <v>56</v>
      </c>
      <c r="N320" s="1" t="s">
        <v>93</v>
      </c>
      <c r="O320" s="1" t="s">
        <v>79</v>
      </c>
      <c r="P320" s="1" t="s">
        <v>85</v>
      </c>
      <c r="Q320" s="1" t="s">
        <v>45</v>
      </c>
      <c r="R320" s="1" t="s">
        <v>46</v>
      </c>
      <c r="S320" s="1" t="s">
        <v>245</v>
      </c>
      <c r="T320" s="1">
        <v>5</v>
      </c>
      <c r="U320" s="1" t="s">
        <v>2622</v>
      </c>
      <c r="V320" s="1" t="s">
        <v>2630</v>
      </c>
      <c r="W320" s="1" t="s">
        <v>2629</v>
      </c>
      <c r="X320" s="1" t="s">
        <v>2628</v>
      </c>
      <c r="Y320" s="1" t="s">
        <v>2630</v>
      </c>
      <c r="Z320" s="1" t="s">
        <v>2623</v>
      </c>
      <c r="AA320" s="1">
        <v>0</v>
      </c>
      <c r="AB320" s="1" t="s">
        <v>2626</v>
      </c>
      <c r="AC320" s="1" t="s">
        <v>245</v>
      </c>
      <c r="AD320" s="1" t="str">
        <f>TEXT(Sales_data[[#This Row],[Order_Date]],"MMM")</f>
        <v>Jul</v>
      </c>
      <c r="AE320" s="1">
        <f t="shared" si="20"/>
        <v>2024</v>
      </c>
      <c r="AF320" s="1" t="str">
        <f>TEXT(Sales_data[[#This Row],[Order_Date]],"ddd")</f>
        <v>Wed</v>
      </c>
      <c r="AG320" s="1" t="str">
        <f t="shared" si="21"/>
        <v>On Time</v>
      </c>
      <c r="AH320" s="1" t="str">
        <f t="shared" si="22"/>
        <v>Medium</v>
      </c>
      <c r="AI320" s="1" t="str">
        <f t="shared" si="23"/>
        <v>Low</v>
      </c>
      <c r="AJ320" s="6" t="str">
        <f t="shared" si="24"/>
        <v>Weekday</v>
      </c>
    </row>
    <row r="321" spans="1:36" x14ac:dyDescent="0.45">
      <c r="A321" s="5" t="s">
        <v>803</v>
      </c>
      <c r="B321" s="2">
        <v>45638</v>
      </c>
      <c r="C321" s="2">
        <v>45641</v>
      </c>
      <c r="D321" s="2">
        <v>45648</v>
      </c>
      <c r="E321" s="1" t="s">
        <v>2578</v>
      </c>
      <c r="F321" s="1" t="s">
        <v>147</v>
      </c>
      <c r="G321" s="1" t="s">
        <v>147</v>
      </c>
      <c r="H321" s="1" t="s">
        <v>42</v>
      </c>
      <c r="I321" s="1" t="s">
        <v>122</v>
      </c>
      <c r="J321" s="1">
        <v>0</v>
      </c>
      <c r="K321" s="1">
        <v>0</v>
      </c>
      <c r="L321" s="1">
        <v>0</v>
      </c>
      <c r="M321" s="1" t="s">
        <v>56</v>
      </c>
      <c r="N321" s="1" t="s">
        <v>93</v>
      </c>
      <c r="O321" s="1" t="s">
        <v>79</v>
      </c>
      <c r="P321" s="1" t="s">
        <v>85</v>
      </c>
      <c r="Q321" s="1" t="s">
        <v>45</v>
      </c>
      <c r="R321" s="1" t="s">
        <v>34</v>
      </c>
      <c r="S321" s="1" t="s">
        <v>2620</v>
      </c>
      <c r="T321" s="1">
        <v>7</v>
      </c>
      <c r="U321" s="1" t="s">
        <v>2622</v>
      </c>
      <c r="V321" s="1" t="s">
        <v>2630</v>
      </c>
      <c r="W321" s="1" t="s">
        <v>2629</v>
      </c>
      <c r="X321" s="1" t="s">
        <v>2625</v>
      </c>
      <c r="Y321" s="1" t="s">
        <v>2630</v>
      </c>
      <c r="Z321" s="1" t="s">
        <v>2623</v>
      </c>
      <c r="AA321" s="1">
        <v>0</v>
      </c>
      <c r="AB321" s="1" t="s">
        <v>2626</v>
      </c>
      <c r="AC321" s="1" t="s">
        <v>2627</v>
      </c>
      <c r="AD321" s="1" t="str">
        <f>TEXT(Sales_data[[#This Row],[Order_Date]],"MMM")</f>
        <v>Dec</v>
      </c>
      <c r="AE321" s="1">
        <f t="shared" si="20"/>
        <v>2024</v>
      </c>
      <c r="AF321" s="1" t="str">
        <f>TEXT(Sales_data[[#This Row],[Order_Date]],"ddd")</f>
        <v>Thu</v>
      </c>
      <c r="AG321" s="1" t="str">
        <f t="shared" si="21"/>
        <v>Late</v>
      </c>
      <c r="AH321" s="1" t="str">
        <f t="shared" si="22"/>
        <v>Slow</v>
      </c>
      <c r="AI321" s="1" t="str">
        <f t="shared" si="23"/>
        <v>Low</v>
      </c>
      <c r="AJ321" s="6" t="str">
        <f t="shared" si="24"/>
        <v>Weekday</v>
      </c>
    </row>
    <row r="322" spans="1:36" x14ac:dyDescent="0.45">
      <c r="A322" s="5" t="s">
        <v>804</v>
      </c>
      <c r="B322" s="2">
        <v>45350</v>
      </c>
      <c r="C322" s="2">
        <v>45351</v>
      </c>
      <c r="D322" s="2">
        <v>45355</v>
      </c>
      <c r="E322" s="1" t="s">
        <v>2541</v>
      </c>
      <c r="F322" s="1" t="s">
        <v>2608</v>
      </c>
      <c r="G322" s="1" t="s">
        <v>41</v>
      </c>
      <c r="H322" s="1" t="s">
        <v>27</v>
      </c>
      <c r="I322" s="1" t="s">
        <v>84</v>
      </c>
      <c r="J322" s="1">
        <v>3</v>
      </c>
      <c r="K322" s="1">
        <v>500</v>
      </c>
      <c r="L322" s="1">
        <v>1500</v>
      </c>
      <c r="M322" s="1" t="s">
        <v>2619</v>
      </c>
      <c r="N322" s="1" t="s">
        <v>57</v>
      </c>
      <c r="O322" s="1" t="s">
        <v>79</v>
      </c>
      <c r="P322" s="1" t="s">
        <v>85</v>
      </c>
      <c r="Q322" s="1" t="s">
        <v>33</v>
      </c>
      <c r="R322" s="1" t="s">
        <v>34</v>
      </c>
      <c r="S322" s="1" t="s">
        <v>2620</v>
      </c>
      <c r="T322" s="1">
        <v>4</v>
      </c>
      <c r="U322" s="1" t="s">
        <v>2622</v>
      </c>
      <c r="V322" s="1" t="s">
        <v>2623</v>
      </c>
      <c r="W322" s="1" t="s">
        <v>2624</v>
      </c>
      <c r="X322" s="1" t="s">
        <v>2625</v>
      </c>
      <c r="Y322" s="1" t="s">
        <v>2623</v>
      </c>
      <c r="Z322" s="1" t="s">
        <v>2623</v>
      </c>
      <c r="AA322" s="1">
        <v>1500</v>
      </c>
      <c r="AB322" s="1" t="s">
        <v>2626</v>
      </c>
      <c r="AC322" s="1" t="s">
        <v>2627</v>
      </c>
      <c r="AD322" s="1" t="str">
        <f>TEXT(Sales_data[[#This Row],[Order_Date]],"MMM")</f>
        <v>Feb</v>
      </c>
      <c r="AE322" s="1">
        <f t="shared" si="20"/>
        <v>2024</v>
      </c>
      <c r="AF322" s="1" t="str">
        <f>TEXT(Sales_data[[#This Row],[Order_Date]],"ddd")</f>
        <v>Wed</v>
      </c>
      <c r="AG322" s="1" t="str">
        <f t="shared" si="21"/>
        <v>On Time</v>
      </c>
      <c r="AH322" s="1" t="str">
        <f t="shared" si="22"/>
        <v>Medium</v>
      </c>
      <c r="AI322" s="1" t="str">
        <f t="shared" si="23"/>
        <v>Low</v>
      </c>
      <c r="AJ322" s="6" t="str">
        <f t="shared" si="24"/>
        <v>Weekday</v>
      </c>
    </row>
    <row r="323" spans="1:36" x14ac:dyDescent="0.45">
      <c r="A323" s="5" t="s">
        <v>805</v>
      </c>
      <c r="B323" s="2">
        <v>45456</v>
      </c>
      <c r="C323" s="2">
        <v>45458</v>
      </c>
      <c r="D323" s="2">
        <v>45463</v>
      </c>
      <c r="E323" s="1" t="s">
        <v>2528</v>
      </c>
      <c r="F323" s="1" t="s">
        <v>2607</v>
      </c>
      <c r="G323" s="1" t="s">
        <v>41</v>
      </c>
      <c r="H323" s="1" t="s">
        <v>42</v>
      </c>
      <c r="I323" s="1" t="s">
        <v>43</v>
      </c>
      <c r="J323" s="1">
        <v>-1</v>
      </c>
      <c r="K323" s="1">
        <v>500</v>
      </c>
      <c r="L323" s="1">
        <v>-500</v>
      </c>
      <c r="M323" s="1" t="s">
        <v>29</v>
      </c>
      <c r="N323" s="1" t="s">
        <v>30</v>
      </c>
      <c r="O323" s="1" t="s">
        <v>79</v>
      </c>
      <c r="P323" s="1" t="s">
        <v>32</v>
      </c>
      <c r="Q323" s="1" t="s">
        <v>45</v>
      </c>
      <c r="R323" s="1" t="s">
        <v>46</v>
      </c>
      <c r="S323" s="1" t="s">
        <v>2621</v>
      </c>
      <c r="T323" s="1">
        <v>5</v>
      </c>
      <c r="U323" s="1" t="s">
        <v>2622</v>
      </c>
      <c r="V323" s="1" t="s">
        <v>2630</v>
      </c>
      <c r="W323" s="1" t="s">
        <v>2624</v>
      </c>
      <c r="X323" s="1" t="s">
        <v>2625</v>
      </c>
      <c r="Y323" s="1" t="s">
        <v>2623</v>
      </c>
      <c r="Z323" s="1" t="s">
        <v>2623</v>
      </c>
      <c r="AA323" s="1">
        <v>-500</v>
      </c>
      <c r="AB323" s="1" t="s">
        <v>2626</v>
      </c>
      <c r="AC323" s="1" t="s">
        <v>2621</v>
      </c>
      <c r="AD323" s="1" t="str">
        <f>TEXT(Sales_data[[#This Row],[Order_Date]],"MMM")</f>
        <v>Jun</v>
      </c>
      <c r="AE323" s="1">
        <f t="shared" ref="AE323:AE386" si="25">YEAR(C323)</f>
        <v>2024</v>
      </c>
      <c r="AF323" s="1" t="str">
        <f>TEXT(Sales_data[[#This Row],[Order_Date]],"ddd")</f>
        <v>Thu</v>
      </c>
      <c r="AG323" s="1" t="str">
        <f t="shared" ref="AG323:AG386" si="26">IF(T323&lt;=5,"On Time","Late")</f>
        <v>On Time</v>
      </c>
      <c r="AH323" s="1" t="str">
        <f t="shared" ref="AH323:AH386" si="27">IF(T323&lt;=2,"Fast",IF(T323&lt;=5,"Medium","Slow"))</f>
        <v>Medium</v>
      </c>
      <c r="AI323" s="1" t="str">
        <f t="shared" ref="AI323:AI386" si="28">IF(AA323&gt;=5000,"High",IF(AA323&gt;=2000,"Medium","Low"))</f>
        <v>Low</v>
      </c>
      <c r="AJ323" s="6" t="str">
        <f t="shared" ref="AJ323:AJ386" si="29">IF(AF323="Sat","Weekend",IF(AF323="Sun","Weekend","Weekday"))</f>
        <v>Weekday</v>
      </c>
    </row>
    <row r="324" spans="1:36" x14ac:dyDescent="0.45">
      <c r="A324" s="5" t="s">
        <v>806</v>
      </c>
      <c r="B324" s="2">
        <v>45514</v>
      </c>
      <c r="C324" s="2">
        <v>45513</v>
      </c>
      <c r="D324" s="2">
        <v>45515</v>
      </c>
      <c r="E324" s="1" t="s">
        <v>2539</v>
      </c>
      <c r="F324" s="1" t="s">
        <v>168</v>
      </c>
      <c r="G324" s="1" t="s">
        <v>41</v>
      </c>
      <c r="H324" s="1" t="s">
        <v>128</v>
      </c>
      <c r="I324" s="1" t="s">
        <v>231</v>
      </c>
      <c r="J324" s="1">
        <v>-1</v>
      </c>
      <c r="K324" s="1">
        <v>100</v>
      </c>
      <c r="L324" s="1">
        <v>-100</v>
      </c>
      <c r="M324" s="1" t="s">
        <v>63</v>
      </c>
      <c r="N324" s="1" t="s">
        <v>93</v>
      </c>
      <c r="O324" s="1" t="s">
        <v>44</v>
      </c>
      <c r="P324" s="1" t="s">
        <v>32</v>
      </c>
      <c r="Q324" s="1" t="s">
        <v>45</v>
      </c>
      <c r="R324" s="1" t="s">
        <v>46</v>
      </c>
      <c r="S324" s="1" t="s">
        <v>245</v>
      </c>
      <c r="T324" s="1">
        <v>2</v>
      </c>
      <c r="U324" s="1" t="s">
        <v>2622</v>
      </c>
      <c r="V324" s="1" t="s">
        <v>2630</v>
      </c>
      <c r="W324" s="1" t="s">
        <v>2624</v>
      </c>
      <c r="X324" s="1" t="s">
        <v>2628</v>
      </c>
      <c r="Y324" s="1" t="s">
        <v>2623</v>
      </c>
      <c r="Z324" s="1" t="s">
        <v>2623</v>
      </c>
      <c r="AA324" s="1">
        <v>-100</v>
      </c>
      <c r="AB324" s="1" t="s">
        <v>2626</v>
      </c>
      <c r="AC324" s="1" t="s">
        <v>245</v>
      </c>
      <c r="AD324" s="1" t="str">
        <f>TEXT(Sales_data[[#This Row],[Order_Date]],"MMM")</f>
        <v>Aug</v>
      </c>
      <c r="AE324" s="1">
        <f t="shared" si="25"/>
        <v>2024</v>
      </c>
      <c r="AF324" s="1" t="str">
        <f>TEXT(Sales_data[[#This Row],[Order_Date]],"ddd")</f>
        <v>Sat</v>
      </c>
      <c r="AG324" s="1" t="str">
        <f t="shared" si="26"/>
        <v>On Time</v>
      </c>
      <c r="AH324" s="1" t="str">
        <f t="shared" si="27"/>
        <v>Fast</v>
      </c>
      <c r="AI324" s="1" t="str">
        <f t="shared" si="28"/>
        <v>Low</v>
      </c>
      <c r="AJ324" s="6" t="str">
        <f t="shared" si="29"/>
        <v>Weekend</v>
      </c>
    </row>
    <row r="325" spans="1:36" x14ac:dyDescent="0.45">
      <c r="A325" s="5" t="s">
        <v>808</v>
      </c>
      <c r="B325" s="2">
        <v>45507</v>
      </c>
      <c r="C325" s="2">
        <v>45509</v>
      </c>
      <c r="D325" s="2">
        <v>45511</v>
      </c>
      <c r="E325" s="1" t="s">
        <v>2603</v>
      </c>
      <c r="F325" s="1" t="s">
        <v>2606</v>
      </c>
      <c r="G325" s="1" t="s">
        <v>26</v>
      </c>
      <c r="H325" s="1" t="s">
        <v>27</v>
      </c>
      <c r="I325" s="1" t="s">
        <v>28</v>
      </c>
      <c r="J325" s="1">
        <v>-1</v>
      </c>
      <c r="K325" s="1">
        <v>0</v>
      </c>
      <c r="L325" s="1">
        <v>0</v>
      </c>
      <c r="M325" s="1" t="s">
        <v>63</v>
      </c>
      <c r="N325" s="1" t="s">
        <v>93</v>
      </c>
      <c r="O325" s="1" t="s">
        <v>44</v>
      </c>
      <c r="P325" s="1" t="s">
        <v>32</v>
      </c>
      <c r="Q325" s="1" t="s">
        <v>45</v>
      </c>
      <c r="R325" s="1" t="s">
        <v>34</v>
      </c>
      <c r="S325" s="1" t="s">
        <v>2620</v>
      </c>
      <c r="T325" s="1">
        <v>2</v>
      </c>
      <c r="U325" s="1" t="s">
        <v>2622</v>
      </c>
      <c r="V325" s="1" t="s">
        <v>2630</v>
      </c>
      <c r="W325" s="1" t="s">
        <v>2629</v>
      </c>
      <c r="X325" s="1" t="s">
        <v>2625</v>
      </c>
      <c r="Y325" s="1" t="s">
        <v>2630</v>
      </c>
      <c r="Z325" s="1" t="s">
        <v>2623</v>
      </c>
      <c r="AA325" s="1">
        <v>0</v>
      </c>
      <c r="AB325" s="1" t="s">
        <v>2626</v>
      </c>
      <c r="AC325" s="1" t="s">
        <v>2627</v>
      </c>
      <c r="AD325" s="1" t="str">
        <f>TEXT(Sales_data[[#This Row],[Order_Date]],"MMM")</f>
        <v>Aug</v>
      </c>
      <c r="AE325" s="1">
        <f t="shared" si="25"/>
        <v>2024</v>
      </c>
      <c r="AF325" s="1" t="str">
        <f>TEXT(Sales_data[[#This Row],[Order_Date]],"ddd")</f>
        <v>Sat</v>
      </c>
      <c r="AG325" s="1" t="str">
        <f t="shared" si="26"/>
        <v>On Time</v>
      </c>
      <c r="AH325" s="1" t="str">
        <f t="shared" si="27"/>
        <v>Fast</v>
      </c>
      <c r="AI325" s="1" t="str">
        <f t="shared" si="28"/>
        <v>Low</v>
      </c>
      <c r="AJ325" s="6" t="str">
        <f t="shared" si="29"/>
        <v>Weekend</v>
      </c>
    </row>
    <row r="326" spans="1:36" x14ac:dyDescent="0.45">
      <c r="A326" s="5" t="s">
        <v>809</v>
      </c>
      <c r="B326" s="2">
        <v>45355</v>
      </c>
      <c r="C326" s="2">
        <v>45356</v>
      </c>
      <c r="D326" s="2">
        <v>45359</v>
      </c>
      <c r="E326" s="1" t="s">
        <v>2533</v>
      </c>
      <c r="F326" s="1" t="s">
        <v>2609</v>
      </c>
      <c r="G326" s="1" t="s">
        <v>116</v>
      </c>
      <c r="H326" s="1" t="s">
        <v>71</v>
      </c>
      <c r="I326" s="1" t="s">
        <v>92</v>
      </c>
      <c r="J326" s="1">
        <v>1</v>
      </c>
      <c r="K326" s="1">
        <v>1000</v>
      </c>
      <c r="L326" s="1">
        <v>1000</v>
      </c>
      <c r="M326" s="1" t="s">
        <v>56</v>
      </c>
      <c r="N326" s="1" t="s">
        <v>30</v>
      </c>
      <c r="O326" s="1" t="s">
        <v>64</v>
      </c>
      <c r="P326" s="1" t="s">
        <v>58</v>
      </c>
      <c r="Q326" s="1" t="s">
        <v>33</v>
      </c>
      <c r="R326" s="1" t="s">
        <v>34</v>
      </c>
      <c r="S326" s="1" t="s">
        <v>2620</v>
      </c>
      <c r="T326" s="1">
        <v>3</v>
      </c>
      <c r="U326" s="1" t="s">
        <v>2622</v>
      </c>
      <c r="V326" s="1" t="s">
        <v>2623</v>
      </c>
      <c r="W326" s="1" t="s">
        <v>2624</v>
      </c>
      <c r="X326" s="1" t="s">
        <v>2625</v>
      </c>
      <c r="Y326" s="1" t="s">
        <v>2623</v>
      </c>
      <c r="Z326" s="1" t="s">
        <v>2623</v>
      </c>
      <c r="AA326" s="1">
        <v>1000</v>
      </c>
      <c r="AB326" s="1" t="s">
        <v>2626</v>
      </c>
      <c r="AC326" s="1" t="s">
        <v>2627</v>
      </c>
      <c r="AD326" s="1" t="str">
        <f>TEXT(Sales_data[[#This Row],[Order_Date]],"MMM")</f>
        <v>Mar</v>
      </c>
      <c r="AE326" s="1">
        <f t="shared" si="25"/>
        <v>2024</v>
      </c>
      <c r="AF326" s="1" t="str">
        <f>TEXT(Sales_data[[#This Row],[Order_Date]],"ddd")</f>
        <v>Mon</v>
      </c>
      <c r="AG326" s="1" t="str">
        <f t="shared" si="26"/>
        <v>On Time</v>
      </c>
      <c r="AH326" s="1" t="str">
        <f t="shared" si="27"/>
        <v>Medium</v>
      </c>
      <c r="AI326" s="1" t="str">
        <f t="shared" si="28"/>
        <v>Low</v>
      </c>
      <c r="AJ326" s="6" t="str">
        <f t="shared" si="29"/>
        <v>Weekday</v>
      </c>
    </row>
    <row r="327" spans="1:36" x14ac:dyDescent="0.45">
      <c r="A327" s="5" t="s">
        <v>811</v>
      </c>
      <c r="B327" s="2">
        <v>45501</v>
      </c>
      <c r="C327" s="2">
        <v>45503</v>
      </c>
      <c r="D327" s="2">
        <v>45505</v>
      </c>
      <c r="E327" s="1" t="s">
        <v>2534</v>
      </c>
      <c r="F327" s="1" t="s">
        <v>147</v>
      </c>
      <c r="G327" s="1" t="s">
        <v>147</v>
      </c>
      <c r="H327" s="1" t="s">
        <v>71</v>
      </c>
      <c r="I327" s="1" t="s">
        <v>117</v>
      </c>
      <c r="J327" s="1">
        <v>2</v>
      </c>
      <c r="K327" s="1">
        <v>1000</v>
      </c>
      <c r="L327" s="1">
        <v>2000</v>
      </c>
      <c r="M327" s="1" t="s">
        <v>63</v>
      </c>
      <c r="N327" s="1" t="s">
        <v>57</v>
      </c>
      <c r="O327" s="1" t="s">
        <v>64</v>
      </c>
      <c r="P327" s="1" t="s">
        <v>85</v>
      </c>
      <c r="Q327" s="1" t="s">
        <v>45</v>
      </c>
      <c r="R327" s="1" t="s">
        <v>34</v>
      </c>
      <c r="S327" s="1" t="s">
        <v>2620</v>
      </c>
      <c r="T327" s="1">
        <v>2</v>
      </c>
      <c r="U327" s="1" t="s">
        <v>2622</v>
      </c>
      <c r="V327" s="1" t="s">
        <v>2623</v>
      </c>
      <c r="W327" s="1" t="s">
        <v>2624</v>
      </c>
      <c r="X327" s="1" t="s">
        <v>2625</v>
      </c>
      <c r="Y327" s="1" t="s">
        <v>2623</v>
      </c>
      <c r="Z327" s="1" t="s">
        <v>2623</v>
      </c>
      <c r="AA327" s="1">
        <v>2000</v>
      </c>
      <c r="AB327" s="1" t="s">
        <v>2626</v>
      </c>
      <c r="AC327" s="1" t="s">
        <v>2627</v>
      </c>
      <c r="AD327" s="1" t="str">
        <f>TEXT(Sales_data[[#This Row],[Order_Date]],"MMM")</f>
        <v>Jul</v>
      </c>
      <c r="AE327" s="1">
        <f t="shared" si="25"/>
        <v>2024</v>
      </c>
      <c r="AF327" s="1" t="str">
        <f>TEXT(Sales_data[[#This Row],[Order_Date]],"ddd")</f>
        <v>Sun</v>
      </c>
      <c r="AG327" s="1" t="str">
        <f t="shared" si="26"/>
        <v>On Time</v>
      </c>
      <c r="AH327" s="1" t="str">
        <f t="shared" si="27"/>
        <v>Fast</v>
      </c>
      <c r="AI327" s="1" t="str">
        <f t="shared" si="28"/>
        <v>Medium</v>
      </c>
      <c r="AJ327" s="6" t="str">
        <f t="shared" si="29"/>
        <v>Weekend</v>
      </c>
    </row>
    <row r="328" spans="1:36" x14ac:dyDescent="0.45">
      <c r="A328" s="5" t="s">
        <v>812</v>
      </c>
      <c r="B328" s="2">
        <v>45355</v>
      </c>
      <c r="C328" s="2">
        <v>45355</v>
      </c>
      <c r="D328" s="2">
        <v>45360</v>
      </c>
      <c r="E328" s="1" t="s">
        <v>2539</v>
      </c>
      <c r="F328" s="1" t="s">
        <v>2608</v>
      </c>
      <c r="G328" s="1" t="s">
        <v>41</v>
      </c>
      <c r="H328" s="1" t="s">
        <v>128</v>
      </c>
      <c r="I328" s="1" t="s">
        <v>169</v>
      </c>
      <c r="J328" s="1">
        <v>-1</v>
      </c>
      <c r="K328" s="1">
        <v>0</v>
      </c>
      <c r="L328" s="1">
        <v>0</v>
      </c>
      <c r="M328" s="1" t="s">
        <v>29</v>
      </c>
      <c r="N328" s="1" t="s">
        <v>30</v>
      </c>
      <c r="O328" s="1" t="s">
        <v>31</v>
      </c>
      <c r="P328" s="1" t="s">
        <v>32</v>
      </c>
      <c r="Q328" s="1" t="s">
        <v>33</v>
      </c>
      <c r="R328" s="1" t="s">
        <v>34</v>
      </c>
      <c r="S328" s="1" t="s">
        <v>2620</v>
      </c>
      <c r="T328" s="1">
        <v>5</v>
      </c>
      <c r="U328" s="1" t="s">
        <v>2622</v>
      </c>
      <c r="V328" s="1" t="s">
        <v>2630</v>
      </c>
      <c r="W328" s="1" t="s">
        <v>2629</v>
      </c>
      <c r="X328" s="1" t="s">
        <v>2625</v>
      </c>
      <c r="Y328" s="1" t="s">
        <v>2630</v>
      </c>
      <c r="Z328" s="1" t="s">
        <v>2623</v>
      </c>
      <c r="AA328" s="1">
        <v>0</v>
      </c>
      <c r="AB328" s="1" t="s">
        <v>2626</v>
      </c>
      <c r="AC328" s="1" t="s">
        <v>2627</v>
      </c>
      <c r="AD328" s="1" t="str">
        <f>TEXT(Sales_data[[#This Row],[Order_Date]],"MMM")</f>
        <v>Mar</v>
      </c>
      <c r="AE328" s="1">
        <f t="shared" si="25"/>
        <v>2024</v>
      </c>
      <c r="AF328" s="1" t="str">
        <f>TEXT(Sales_data[[#This Row],[Order_Date]],"ddd")</f>
        <v>Mon</v>
      </c>
      <c r="AG328" s="1" t="str">
        <f t="shared" si="26"/>
        <v>On Time</v>
      </c>
      <c r="AH328" s="1" t="str">
        <f t="shared" si="27"/>
        <v>Medium</v>
      </c>
      <c r="AI328" s="1" t="str">
        <f t="shared" si="28"/>
        <v>Low</v>
      </c>
      <c r="AJ328" s="6" t="str">
        <f t="shared" si="29"/>
        <v>Weekday</v>
      </c>
    </row>
    <row r="329" spans="1:36" x14ac:dyDescent="0.45">
      <c r="A329" s="5" t="s">
        <v>813</v>
      </c>
      <c r="B329" s="2">
        <v>45320</v>
      </c>
      <c r="C329" s="2">
        <v>45319</v>
      </c>
      <c r="D329" s="2">
        <v>45323</v>
      </c>
      <c r="E329" s="1" t="s">
        <v>2536</v>
      </c>
      <c r="F329" s="1" t="s">
        <v>53</v>
      </c>
      <c r="G329" s="1" t="s">
        <v>54</v>
      </c>
      <c r="H329" s="1" t="s">
        <v>128</v>
      </c>
      <c r="I329" s="1" t="s">
        <v>169</v>
      </c>
      <c r="J329" s="1">
        <v>3</v>
      </c>
      <c r="K329" s="1">
        <v>0</v>
      </c>
      <c r="L329" s="1">
        <v>0</v>
      </c>
      <c r="M329" s="1" t="s">
        <v>56</v>
      </c>
      <c r="N329" s="1" t="s">
        <v>93</v>
      </c>
      <c r="O329" s="1" t="s">
        <v>79</v>
      </c>
      <c r="P329" s="1" t="s">
        <v>32</v>
      </c>
      <c r="Q329" s="1" t="s">
        <v>45</v>
      </c>
      <c r="R329" s="1" t="s">
        <v>46</v>
      </c>
      <c r="S329" s="1" t="s">
        <v>245</v>
      </c>
      <c r="T329" s="1">
        <v>4</v>
      </c>
      <c r="U329" s="1" t="s">
        <v>2622</v>
      </c>
      <c r="V329" s="1" t="s">
        <v>2623</v>
      </c>
      <c r="W329" s="1" t="s">
        <v>2629</v>
      </c>
      <c r="X329" s="1" t="s">
        <v>2628</v>
      </c>
      <c r="Y329" s="1" t="s">
        <v>2630</v>
      </c>
      <c r="Z329" s="1" t="s">
        <v>2623</v>
      </c>
      <c r="AA329" s="1">
        <v>0</v>
      </c>
      <c r="AB329" s="1" t="s">
        <v>2626</v>
      </c>
      <c r="AC329" s="1" t="s">
        <v>245</v>
      </c>
      <c r="AD329" s="1" t="str">
        <f>TEXT(Sales_data[[#This Row],[Order_Date]],"MMM")</f>
        <v>Jan</v>
      </c>
      <c r="AE329" s="1">
        <f t="shared" si="25"/>
        <v>2024</v>
      </c>
      <c r="AF329" s="1" t="str">
        <f>TEXT(Sales_data[[#This Row],[Order_Date]],"ddd")</f>
        <v>Mon</v>
      </c>
      <c r="AG329" s="1" t="str">
        <f t="shared" si="26"/>
        <v>On Time</v>
      </c>
      <c r="AH329" s="1" t="str">
        <f t="shared" si="27"/>
        <v>Medium</v>
      </c>
      <c r="AI329" s="1" t="str">
        <f t="shared" si="28"/>
        <v>Low</v>
      </c>
      <c r="AJ329" s="6" t="str">
        <f t="shared" si="29"/>
        <v>Weekday</v>
      </c>
    </row>
    <row r="330" spans="1:36" x14ac:dyDescent="0.45">
      <c r="A330" s="5" t="s">
        <v>814</v>
      </c>
      <c r="B330" s="2">
        <v>45654</v>
      </c>
      <c r="C330" s="2">
        <v>45654</v>
      </c>
      <c r="D330" s="2">
        <v>45654</v>
      </c>
      <c r="E330" s="1" t="s">
        <v>2568</v>
      </c>
      <c r="F330" s="1" t="s">
        <v>2606</v>
      </c>
      <c r="G330" s="1" t="s">
        <v>26</v>
      </c>
      <c r="H330" s="1" t="s">
        <v>42</v>
      </c>
      <c r="I330" s="1" t="s">
        <v>78</v>
      </c>
      <c r="J330" s="1">
        <v>0</v>
      </c>
      <c r="K330" s="1">
        <v>2000</v>
      </c>
      <c r="L330" s="1">
        <v>0</v>
      </c>
      <c r="M330" s="1" t="s">
        <v>2619</v>
      </c>
      <c r="N330" s="1" t="s">
        <v>57</v>
      </c>
      <c r="O330" s="1" t="s">
        <v>44</v>
      </c>
      <c r="P330" s="1" t="s">
        <v>58</v>
      </c>
      <c r="Q330" s="1" t="s">
        <v>33</v>
      </c>
      <c r="R330" s="1" t="s">
        <v>2620</v>
      </c>
      <c r="S330" s="1" t="s">
        <v>2620</v>
      </c>
      <c r="T330" s="1">
        <v>0</v>
      </c>
      <c r="U330" s="1" t="s">
        <v>2622</v>
      </c>
      <c r="V330" s="1" t="s">
        <v>2630</v>
      </c>
      <c r="W330" s="1" t="s">
        <v>2624</v>
      </c>
      <c r="X330" s="1" t="s">
        <v>2625</v>
      </c>
      <c r="Y330" s="1" t="s">
        <v>2623</v>
      </c>
      <c r="Z330" s="1" t="s">
        <v>2623</v>
      </c>
      <c r="AA330" s="1">
        <v>0</v>
      </c>
      <c r="AB330" s="1" t="s">
        <v>2626</v>
      </c>
      <c r="AC330" s="1" t="s">
        <v>2627</v>
      </c>
      <c r="AD330" s="1" t="str">
        <f>TEXT(Sales_data[[#This Row],[Order_Date]],"MMM")</f>
        <v>Dec</v>
      </c>
      <c r="AE330" s="1">
        <f t="shared" si="25"/>
        <v>2024</v>
      </c>
      <c r="AF330" s="1" t="str">
        <f>TEXT(Sales_data[[#This Row],[Order_Date]],"ddd")</f>
        <v>Sat</v>
      </c>
      <c r="AG330" s="1" t="str">
        <f t="shared" si="26"/>
        <v>On Time</v>
      </c>
      <c r="AH330" s="1" t="str">
        <f t="shared" si="27"/>
        <v>Fast</v>
      </c>
      <c r="AI330" s="1" t="str">
        <f t="shared" si="28"/>
        <v>Low</v>
      </c>
      <c r="AJ330" s="6" t="str">
        <f t="shared" si="29"/>
        <v>Weekend</v>
      </c>
    </row>
    <row r="331" spans="1:36" x14ac:dyDescent="0.45">
      <c r="A331" s="5" t="s">
        <v>815</v>
      </c>
      <c r="B331" s="2">
        <v>45390</v>
      </c>
      <c r="C331" s="2">
        <v>45389</v>
      </c>
      <c r="D331" s="2">
        <v>45394</v>
      </c>
      <c r="E331" s="1" t="s">
        <v>2567</v>
      </c>
      <c r="F331" s="1" t="s">
        <v>2609</v>
      </c>
      <c r="G331" s="1" t="s">
        <v>116</v>
      </c>
      <c r="H331" s="1" t="s">
        <v>128</v>
      </c>
      <c r="I331" s="1" t="s">
        <v>129</v>
      </c>
      <c r="J331" s="1">
        <v>0</v>
      </c>
      <c r="K331" s="1">
        <v>500</v>
      </c>
      <c r="L331" s="1">
        <v>0</v>
      </c>
      <c r="M331" s="1" t="s">
        <v>56</v>
      </c>
      <c r="N331" s="1" t="s">
        <v>93</v>
      </c>
      <c r="O331" s="1" t="s">
        <v>79</v>
      </c>
      <c r="P331" s="1" t="s">
        <v>58</v>
      </c>
      <c r="Q331" s="1" t="s">
        <v>33</v>
      </c>
      <c r="R331" s="1" t="s">
        <v>34</v>
      </c>
      <c r="S331" s="1" t="s">
        <v>2620</v>
      </c>
      <c r="T331" s="1">
        <v>5</v>
      </c>
      <c r="U331" s="1" t="s">
        <v>2622</v>
      </c>
      <c r="V331" s="1" t="s">
        <v>2630</v>
      </c>
      <c r="W331" s="1" t="s">
        <v>2624</v>
      </c>
      <c r="X331" s="1" t="s">
        <v>2628</v>
      </c>
      <c r="Y331" s="1" t="s">
        <v>2623</v>
      </c>
      <c r="Z331" s="1" t="s">
        <v>2623</v>
      </c>
      <c r="AA331" s="1">
        <v>0</v>
      </c>
      <c r="AB331" s="1" t="s">
        <v>2626</v>
      </c>
      <c r="AC331" s="1" t="s">
        <v>2627</v>
      </c>
      <c r="AD331" s="1" t="str">
        <f>TEXT(Sales_data[[#This Row],[Order_Date]],"MMM")</f>
        <v>Apr</v>
      </c>
      <c r="AE331" s="1">
        <f t="shared" si="25"/>
        <v>2024</v>
      </c>
      <c r="AF331" s="1" t="str">
        <f>TEXT(Sales_data[[#This Row],[Order_Date]],"ddd")</f>
        <v>Mon</v>
      </c>
      <c r="AG331" s="1" t="str">
        <f t="shared" si="26"/>
        <v>On Time</v>
      </c>
      <c r="AH331" s="1" t="str">
        <f t="shared" si="27"/>
        <v>Medium</v>
      </c>
      <c r="AI331" s="1" t="str">
        <f t="shared" si="28"/>
        <v>Low</v>
      </c>
      <c r="AJ331" s="6" t="str">
        <f t="shared" si="29"/>
        <v>Weekday</v>
      </c>
    </row>
    <row r="332" spans="1:36" x14ac:dyDescent="0.45">
      <c r="A332" s="5" t="s">
        <v>816</v>
      </c>
      <c r="B332" s="2">
        <v>45390</v>
      </c>
      <c r="C332" s="2">
        <v>45389</v>
      </c>
      <c r="D332" s="2">
        <v>45394</v>
      </c>
      <c r="E332" s="1" t="s">
        <v>2544</v>
      </c>
      <c r="F332" s="1" t="s">
        <v>2608</v>
      </c>
      <c r="G332" s="1" t="s">
        <v>41</v>
      </c>
      <c r="H332" s="1" t="s">
        <v>71</v>
      </c>
      <c r="I332" s="1" t="s">
        <v>92</v>
      </c>
      <c r="J332" s="1">
        <v>2</v>
      </c>
      <c r="K332" s="1">
        <v>1000</v>
      </c>
      <c r="L332" s="1">
        <v>2000</v>
      </c>
      <c r="M332" s="1" t="s">
        <v>56</v>
      </c>
      <c r="N332" s="1" t="s">
        <v>57</v>
      </c>
      <c r="O332" s="1" t="s">
        <v>31</v>
      </c>
      <c r="P332" s="1" t="s">
        <v>58</v>
      </c>
      <c r="Q332" s="1" t="s">
        <v>33</v>
      </c>
      <c r="R332" s="1" t="s">
        <v>2620</v>
      </c>
      <c r="S332" s="1" t="s">
        <v>2620</v>
      </c>
      <c r="T332" s="1">
        <v>5</v>
      </c>
      <c r="U332" s="1" t="s">
        <v>2622</v>
      </c>
      <c r="V332" s="1" t="s">
        <v>2623</v>
      </c>
      <c r="W332" s="1" t="s">
        <v>2624</v>
      </c>
      <c r="X332" s="1" t="s">
        <v>2628</v>
      </c>
      <c r="Y332" s="1" t="s">
        <v>2623</v>
      </c>
      <c r="Z332" s="1" t="s">
        <v>2623</v>
      </c>
      <c r="AA332" s="1">
        <v>2000</v>
      </c>
      <c r="AB332" s="1" t="s">
        <v>2626</v>
      </c>
      <c r="AC332" s="1" t="s">
        <v>2627</v>
      </c>
      <c r="AD332" s="1" t="str">
        <f>TEXT(Sales_data[[#This Row],[Order_Date]],"MMM")</f>
        <v>Apr</v>
      </c>
      <c r="AE332" s="1">
        <f t="shared" si="25"/>
        <v>2024</v>
      </c>
      <c r="AF332" s="1" t="str">
        <f>TEXT(Sales_data[[#This Row],[Order_Date]],"ddd")</f>
        <v>Mon</v>
      </c>
      <c r="AG332" s="1" t="str">
        <f t="shared" si="26"/>
        <v>On Time</v>
      </c>
      <c r="AH332" s="1" t="str">
        <f t="shared" si="27"/>
        <v>Medium</v>
      </c>
      <c r="AI332" s="1" t="str">
        <f t="shared" si="28"/>
        <v>Medium</v>
      </c>
      <c r="AJ332" s="6" t="str">
        <f t="shared" si="29"/>
        <v>Weekday</v>
      </c>
    </row>
    <row r="333" spans="1:36" x14ac:dyDescent="0.45">
      <c r="A333" s="5" t="s">
        <v>2496</v>
      </c>
      <c r="B333" s="2">
        <v>45544</v>
      </c>
      <c r="C333" s="2">
        <v>45543</v>
      </c>
      <c r="D333" s="2">
        <v>45543</v>
      </c>
      <c r="E333" s="1" t="s">
        <v>2592</v>
      </c>
      <c r="F333" s="1" t="s">
        <v>2607</v>
      </c>
      <c r="G333" s="1" t="s">
        <v>41</v>
      </c>
      <c r="H333" s="1" t="s">
        <v>27</v>
      </c>
      <c r="I333" s="1" t="s">
        <v>84</v>
      </c>
      <c r="J333" s="1">
        <v>1</v>
      </c>
      <c r="K333" s="1">
        <v>500</v>
      </c>
      <c r="L333" s="1">
        <v>500</v>
      </c>
      <c r="M333" s="1" t="s">
        <v>56</v>
      </c>
      <c r="N333" s="1" t="s">
        <v>57</v>
      </c>
      <c r="O333" s="1" t="s">
        <v>44</v>
      </c>
      <c r="P333" s="1" t="s">
        <v>32</v>
      </c>
      <c r="Q333" s="1" t="s">
        <v>45</v>
      </c>
      <c r="R333" s="1" t="s">
        <v>2620</v>
      </c>
      <c r="S333" s="1" t="s">
        <v>2620</v>
      </c>
      <c r="T333" s="1">
        <v>0</v>
      </c>
      <c r="U333" s="1" t="s">
        <v>2622</v>
      </c>
      <c r="V333" s="1" t="s">
        <v>2623</v>
      </c>
      <c r="W333" s="1" t="s">
        <v>2624</v>
      </c>
      <c r="X333" s="1" t="s">
        <v>2628</v>
      </c>
      <c r="Y333" s="1" t="s">
        <v>2623</v>
      </c>
      <c r="Z333" s="1" t="s">
        <v>2623</v>
      </c>
      <c r="AA333" s="1">
        <v>500</v>
      </c>
      <c r="AB333" s="1" t="s">
        <v>2626</v>
      </c>
      <c r="AC333" s="1" t="s">
        <v>2627</v>
      </c>
      <c r="AD333" s="1" t="str">
        <f>TEXT(Sales_data[[#This Row],[Order_Date]],"MMM")</f>
        <v>Sep</v>
      </c>
      <c r="AE333" s="1">
        <f t="shared" si="25"/>
        <v>2024</v>
      </c>
      <c r="AF333" s="1" t="str">
        <f>TEXT(Sales_data[[#This Row],[Order_Date]],"ddd")</f>
        <v>Mon</v>
      </c>
      <c r="AG333" s="1" t="str">
        <f t="shared" si="26"/>
        <v>On Time</v>
      </c>
      <c r="AH333" s="1" t="str">
        <f t="shared" si="27"/>
        <v>Fast</v>
      </c>
      <c r="AI333" s="1" t="str">
        <f t="shared" si="28"/>
        <v>Low</v>
      </c>
      <c r="AJ333" s="6" t="str">
        <f t="shared" si="29"/>
        <v>Weekday</v>
      </c>
    </row>
    <row r="334" spans="1:36" x14ac:dyDescent="0.45">
      <c r="A334" s="5" t="s">
        <v>817</v>
      </c>
      <c r="B334" s="2">
        <v>45409</v>
      </c>
      <c r="C334" s="2">
        <v>45408</v>
      </c>
      <c r="D334" s="2">
        <v>45412</v>
      </c>
      <c r="E334" s="1" t="s">
        <v>2544</v>
      </c>
      <c r="F334" s="1" t="s">
        <v>53</v>
      </c>
      <c r="G334" s="1" t="s">
        <v>54</v>
      </c>
      <c r="H334" s="1" t="s">
        <v>71</v>
      </c>
      <c r="I334" s="1" t="s">
        <v>72</v>
      </c>
      <c r="J334" s="1">
        <v>0</v>
      </c>
      <c r="K334" s="1">
        <v>0</v>
      </c>
      <c r="L334" s="1">
        <v>0</v>
      </c>
      <c r="M334" s="1" t="s">
        <v>63</v>
      </c>
      <c r="N334" s="1" t="s">
        <v>57</v>
      </c>
      <c r="O334" s="1" t="s">
        <v>79</v>
      </c>
      <c r="P334" s="1" t="s">
        <v>58</v>
      </c>
      <c r="Q334" s="1" t="s">
        <v>45</v>
      </c>
      <c r="R334" s="1" t="s">
        <v>34</v>
      </c>
      <c r="S334" s="1" t="s">
        <v>2620</v>
      </c>
      <c r="T334" s="1">
        <v>4</v>
      </c>
      <c r="U334" s="1" t="s">
        <v>2622</v>
      </c>
      <c r="V334" s="1" t="s">
        <v>2630</v>
      </c>
      <c r="W334" s="1" t="s">
        <v>2629</v>
      </c>
      <c r="X334" s="1" t="s">
        <v>2628</v>
      </c>
      <c r="Y334" s="1" t="s">
        <v>2630</v>
      </c>
      <c r="Z334" s="1" t="s">
        <v>2623</v>
      </c>
      <c r="AA334" s="1">
        <v>0</v>
      </c>
      <c r="AB334" s="1" t="s">
        <v>2626</v>
      </c>
      <c r="AC334" s="1" t="s">
        <v>2627</v>
      </c>
      <c r="AD334" s="1" t="str">
        <f>TEXT(Sales_data[[#This Row],[Order_Date]],"MMM")</f>
        <v>Apr</v>
      </c>
      <c r="AE334" s="1">
        <f t="shared" si="25"/>
        <v>2024</v>
      </c>
      <c r="AF334" s="1" t="str">
        <f>TEXT(Sales_data[[#This Row],[Order_Date]],"ddd")</f>
        <v>Sat</v>
      </c>
      <c r="AG334" s="1" t="str">
        <f t="shared" si="26"/>
        <v>On Time</v>
      </c>
      <c r="AH334" s="1" t="str">
        <f t="shared" si="27"/>
        <v>Medium</v>
      </c>
      <c r="AI334" s="1" t="str">
        <f t="shared" si="28"/>
        <v>Low</v>
      </c>
      <c r="AJ334" s="6" t="str">
        <f t="shared" si="29"/>
        <v>Weekend</v>
      </c>
    </row>
    <row r="335" spans="1:36" x14ac:dyDescent="0.45">
      <c r="A335" s="5" t="s">
        <v>819</v>
      </c>
      <c r="B335" s="2">
        <v>45619</v>
      </c>
      <c r="C335" s="2">
        <v>45617</v>
      </c>
      <c r="D335" s="2">
        <v>45620</v>
      </c>
      <c r="E335" s="1" t="s">
        <v>2577</v>
      </c>
      <c r="F335" s="1" t="s">
        <v>53</v>
      </c>
      <c r="G335" s="1" t="s">
        <v>54</v>
      </c>
      <c r="H335" s="1" t="s">
        <v>27</v>
      </c>
      <c r="I335" s="1" t="s">
        <v>55</v>
      </c>
      <c r="J335" s="1">
        <v>0</v>
      </c>
      <c r="K335" s="1">
        <v>0</v>
      </c>
      <c r="L335" s="1">
        <v>0</v>
      </c>
      <c r="M335" s="1" t="s">
        <v>63</v>
      </c>
      <c r="N335" s="1" t="s">
        <v>30</v>
      </c>
      <c r="O335" s="1" t="s">
        <v>44</v>
      </c>
      <c r="P335" s="1" t="s">
        <v>85</v>
      </c>
      <c r="Q335" s="1" t="s">
        <v>33</v>
      </c>
      <c r="R335" s="1" t="s">
        <v>46</v>
      </c>
      <c r="S335" s="1" t="s">
        <v>47</v>
      </c>
      <c r="T335" s="1">
        <v>3</v>
      </c>
      <c r="U335" s="1" t="s">
        <v>2622</v>
      </c>
      <c r="V335" s="1" t="s">
        <v>2630</v>
      </c>
      <c r="W335" s="1" t="s">
        <v>2629</v>
      </c>
      <c r="X335" s="1" t="s">
        <v>2628</v>
      </c>
      <c r="Y335" s="1" t="s">
        <v>2630</v>
      </c>
      <c r="Z335" s="1" t="s">
        <v>2623</v>
      </c>
      <c r="AA335" s="1">
        <v>0</v>
      </c>
      <c r="AB335" s="1" t="s">
        <v>2626</v>
      </c>
      <c r="AC335" s="1" t="s">
        <v>47</v>
      </c>
      <c r="AD335" s="1" t="str">
        <f>TEXT(Sales_data[[#This Row],[Order_Date]],"MMM")</f>
        <v>Nov</v>
      </c>
      <c r="AE335" s="1">
        <f t="shared" si="25"/>
        <v>2024</v>
      </c>
      <c r="AF335" s="1" t="str">
        <f>TEXT(Sales_data[[#This Row],[Order_Date]],"ddd")</f>
        <v>Sat</v>
      </c>
      <c r="AG335" s="1" t="str">
        <f t="shared" si="26"/>
        <v>On Time</v>
      </c>
      <c r="AH335" s="1" t="str">
        <f t="shared" si="27"/>
        <v>Medium</v>
      </c>
      <c r="AI335" s="1" t="str">
        <f t="shared" si="28"/>
        <v>Low</v>
      </c>
      <c r="AJ335" s="6" t="str">
        <f t="shared" si="29"/>
        <v>Weekend</v>
      </c>
    </row>
    <row r="336" spans="1:36" x14ac:dyDescent="0.45">
      <c r="A336" s="5" t="s">
        <v>820</v>
      </c>
      <c r="B336" s="2">
        <v>45372</v>
      </c>
      <c r="C336" s="2">
        <v>45374</v>
      </c>
      <c r="D336" s="2">
        <v>45380</v>
      </c>
      <c r="E336" s="1" t="s">
        <v>2553</v>
      </c>
      <c r="F336" s="1" t="s">
        <v>2606</v>
      </c>
      <c r="G336" s="1" t="s">
        <v>26</v>
      </c>
      <c r="H336" s="1" t="s">
        <v>71</v>
      </c>
      <c r="I336" s="1" t="s">
        <v>72</v>
      </c>
      <c r="J336" s="1">
        <v>2</v>
      </c>
      <c r="K336" s="1">
        <v>0</v>
      </c>
      <c r="L336" s="1">
        <v>0</v>
      </c>
      <c r="M336" s="1" t="s">
        <v>63</v>
      </c>
      <c r="N336" s="1" t="s">
        <v>57</v>
      </c>
      <c r="O336" s="1" t="s">
        <v>31</v>
      </c>
      <c r="P336" s="1" t="s">
        <v>85</v>
      </c>
      <c r="Q336" s="1" t="s">
        <v>45</v>
      </c>
      <c r="R336" s="1" t="s">
        <v>34</v>
      </c>
      <c r="S336" s="1" t="s">
        <v>2620</v>
      </c>
      <c r="T336" s="1">
        <v>6</v>
      </c>
      <c r="U336" s="1" t="s">
        <v>2622</v>
      </c>
      <c r="V336" s="1" t="s">
        <v>2623</v>
      </c>
      <c r="W336" s="1" t="s">
        <v>2629</v>
      </c>
      <c r="X336" s="1" t="s">
        <v>2625</v>
      </c>
      <c r="Y336" s="1" t="s">
        <v>2630</v>
      </c>
      <c r="Z336" s="1" t="s">
        <v>2623</v>
      </c>
      <c r="AA336" s="1">
        <v>0</v>
      </c>
      <c r="AB336" s="1" t="s">
        <v>2626</v>
      </c>
      <c r="AC336" s="1" t="s">
        <v>2627</v>
      </c>
      <c r="AD336" s="1" t="str">
        <f>TEXT(Sales_data[[#This Row],[Order_Date]],"MMM")</f>
        <v>Mar</v>
      </c>
      <c r="AE336" s="1">
        <f t="shared" si="25"/>
        <v>2024</v>
      </c>
      <c r="AF336" s="1" t="str">
        <f>TEXT(Sales_data[[#This Row],[Order_Date]],"ddd")</f>
        <v>Thu</v>
      </c>
      <c r="AG336" s="1" t="str">
        <f t="shared" si="26"/>
        <v>Late</v>
      </c>
      <c r="AH336" s="1" t="str">
        <f t="shared" si="27"/>
        <v>Slow</v>
      </c>
      <c r="AI336" s="1" t="str">
        <f t="shared" si="28"/>
        <v>Low</v>
      </c>
      <c r="AJ336" s="6" t="str">
        <f t="shared" si="29"/>
        <v>Weekday</v>
      </c>
    </row>
    <row r="337" spans="1:36" x14ac:dyDescent="0.45">
      <c r="A337" s="5" t="s">
        <v>822</v>
      </c>
      <c r="B337" s="2">
        <v>45554</v>
      </c>
      <c r="C337" s="2">
        <v>45553</v>
      </c>
      <c r="D337" s="2">
        <v>45559</v>
      </c>
      <c r="E337" s="1" t="s">
        <v>2593</v>
      </c>
      <c r="F337" s="1" t="s">
        <v>53</v>
      </c>
      <c r="G337" s="1" t="s">
        <v>54</v>
      </c>
      <c r="H337" s="1" t="s">
        <v>27</v>
      </c>
      <c r="I337" s="1" t="s">
        <v>28</v>
      </c>
      <c r="J337" s="1">
        <v>2</v>
      </c>
      <c r="K337" s="1">
        <v>0</v>
      </c>
      <c r="L337" s="1">
        <v>0</v>
      </c>
      <c r="M337" s="1" t="s">
        <v>2619</v>
      </c>
      <c r="N337" s="1" t="s">
        <v>57</v>
      </c>
      <c r="O337" s="1" t="s">
        <v>31</v>
      </c>
      <c r="P337" s="1" t="s">
        <v>58</v>
      </c>
      <c r="Q337" s="1" t="s">
        <v>45</v>
      </c>
      <c r="R337" s="1" t="s">
        <v>34</v>
      </c>
      <c r="S337" s="1" t="s">
        <v>2620</v>
      </c>
      <c r="T337" s="1">
        <v>6</v>
      </c>
      <c r="U337" s="1" t="s">
        <v>2622</v>
      </c>
      <c r="V337" s="1" t="s">
        <v>2623</v>
      </c>
      <c r="W337" s="1" t="s">
        <v>2629</v>
      </c>
      <c r="X337" s="1" t="s">
        <v>2628</v>
      </c>
      <c r="Y337" s="1" t="s">
        <v>2630</v>
      </c>
      <c r="Z337" s="1" t="s">
        <v>2623</v>
      </c>
      <c r="AA337" s="1">
        <v>0</v>
      </c>
      <c r="AB337" s="1" t="s">
        <v>2626</v>
      </c>
      <c r="AC337" s="1" t="s">
        <v>2627</v>
      </c>
      <c r="AD337" s="1" t="str">
        <f>TEXT(Sales_data[[#This Row],[Order_Date]],"MMM")</f>
        <v>Sep</v>
      </c>
      <c r="AE337" s="1">
        <f t="shared" si="25"/>
        <v>2024</v>
      </c>
      <c r="AF337" s="1" t="str">
        <f>TEXT(Sales_data[[#This Row],[Order_Date]],"ddd")</f>
        <v>Thu</v>
      </c>
      <c r="AG337" s="1" t="str">
        <f t="shared" si="26"/>
        <v>Late</v>
      </c>
      <c r="AH337" s="1" t="str">
        <f t="shared" si="27"/>
        <v>Slow</v>
      </c>
      <c r="AI337" s="1" t="str">
        <f t="shared" si="28"/>
        <v>Low</v>
      </c>
      <c r="AJ337" s="6" t="str">
        <f t="shared" si="29"/>
        <v>Weekday</v>
      </c>
    </row>
    <row r="338" spans="1:36" x14ac:dyDescent="0.45">
      <c r="A338" s="5" t="s">
        <v>823</v>
      </c>
      <c r="B338" s="2">
        <v>45509</v>
      </c>
      <c r="C338" s="2">
        <v>45507</v>
      </c>
      <c r="D338" s="2">
        <v>45508</v>
      </c>
      <c r="E338" s="1" t="s">
        <v>2596</v>
      </c>
      <c r="F338" s="1" t="s">
        <v>53</v>
      </c>
      <c r="G338" s="1" t="s">
        <v>54</v>
      </c>
      <c r="H338" s="1" t="s">
        <v>71</v>
      </c>
      <c r="I338" s="1" t="s">
        <v>117</v>
      </c>
      <c r="J338" s="1">
        <v>2</v>
      </c>
      <c r="K338" s="1">
        <v>2000</v>
      </c>
      <c r="L338" s="1">
        <v>4000</v>
      </c>
      <c r="M338" s="1" t="s">
        <v>63</v>
      </c>
      <c r="N338" s="1" t="s">
        <v>57</v>
      </c>
      <c r="O338" s="1" t="s">
        <v>31</v>
      </c>
      <c r="P338" s="1" t="s">
        <v>85</v>
      </c>
      <c r="Q338" s="1" t="s">
        <v>45</v>
      </c>
      <c r="R338" s="1" t="s">
        <v>2620</v>
      </c>
      <c r="S338" s="1" t="s">
        <v>2620</v>
      </c>
      <c r="T338" s="1">
        <v>1</v>
      </c>
      <c r="U338" s="1" t="s">
        <v>2622</v>
      </c>
      <c r="V338" s="1" t="s">
        <v>2623</v>
      </c>
      <c r="W338" s="1" t="s">
        <v>2624</v>
      </c>
      <c r="X338" s="1" t="s">
        <v>2628</v>
      </c>
      <c r="Y338" s="1" t="s">
        <v>2623</v>
      </c>
      <c r="Z338" s="1" t="s">
        <v>2623</v>
      </c>
      <c r="AA338" s="1">
        <v>4000</v>
      </c>
      <c r="AB338" s="1" t="s">
        <v>2626</v>
      </c>
      <c r="AC338" s="1" t="s">
        <v>2627</v>
      </c>
      <c r="AD338" s="1" t="str">
        <f>TEXT(Sales_data[[#This Row],[Order_Date]],"MMM")</f>
        <v>Aug</v>
      </c>
      <c r="AE338" s="1">
        <f t="shared" si="25"/>
        <v>2024</v>
      </c>
      <c r="AF338" s="1" t="str">
        <f>TEXT(Sales_data[[#This Row],[Order_Date]],"ddd")</f>
        <v>Mon</v>
      </c>
      <c r="AG338" s="1" t="str">
        <f t="shared" si="26"/>
        <v>On Time</v>
      </c>
      <c r="AH338" s="1" t="str">
        <f t="shared" si="27"/>
        <v>Fast</v>
      </c>
      <c r="AI338" s="1" t="str">
        <f t="shared" si="28"/>
        <v>Medium</v>
      </c>
      <c r="AJ338" s="6" t="str">
        <f t="shared" si="29"/>
        <v>Weekday</v>
      </c>
    </row>
    <row r="339" spans="1:36" x14ac:dyDescent="0.45">
      <c r="A339" s="5" t="s">
        <v>824</v>
      </c>
      <c r="B339" s="2">
        <v>45550</v>
      </c>
      <c r="C339" s="2">
        <v>45551</v>
      </c>
      <c r="D339" s="2">
        <v>45552</v>
      </c>
      <c r="E339" s="1" t="s">
        <v>2587</v>
      </c>
      <c r="F339" s="1" t="s">
        <v>147</v>
      </c>
      <c r="G339" s="1" t="s">
        <v>147</v>
      </c>
      <c r="H339" s="1" t="s">
        <v>27</v>
      </c>
      <c r="I339" s="1" t="s">
        <v>84</v>
      </c>
      <c r="J339" s="1">
        <v>2</v>
      </c>
      <c r="K339" s="1">
        <v>1000</v>
      </c>
      <c r="L339" s="1">
        <v>2000</v>
      </c>
      <c r="M339" s="1" t="s">
        <v>63</v>
      </c>
      <c r="N339" s="1" t="s">
        <v>93</v>
      </c>
      <c r="O339" s="1" t="s">
        <v>44</v>
      </c>
      <c r="P339" s="1" t="s">
        <v>85</v>
      </c>
      <c r="Q339" s="1" t="s">
        <v>45</v>
      </c>
      <c r="R339" s="1" t="s">
        <v>2620</v>
      </c>
      <c r="S339" s="1" t="s">
        <v>2620</v>
      </c>
      <c r="T339" s="1">
        <v>1</v>
      </c>
      <c r="U339" s="1" t="s">
        <v>2622</v>
      </c>
      <c r="V339" s="1" t="s">
        <v>2623</v>
      </c>
      <c r="W339" s="1" t="s">
        <v>2624</v>
      </c>
      <c r="X339" s="1" t="s">
        <v>2625</v>
      </c>
      <c r="Y339" s="1" t="s">
        <v>2623</v>
      </c>
      <c r="Z339" s="1" t="s">
        <v>2623</v>
      </c>
      <c r="AA339" s="1">
        <v>2000</v>
      </c>
      <c r="AB339" s="1" t="s">
        <v>2626</v>
      </c>
      <c r="AC339" s="1" t="s">
        <v>2627</v>
      </c>
      <c r="AD339" s="1" t="str">
        <f>TEXT(Sales_data[[#This Row],[Order_Date]],"MMM")</f>
        <v>Sep</v>
      </c>
      <c r="AE339" s="1">
        <f t="shared" si="25"/>
        <v>2024</v>
      </c>
      <c r="AF339" s="1" t="str">
        <f>TEXT(Sales_data[[#This Row],[Order_Date]],"ddd")</f>
        <v>Sun</v>
      </c>
      <c r="AG339" s="1" t="str">
        <f t="shared" si="26"/>
        <v>On Time</v>
      </c>
      <c r="AH339" s="1" t="str">
        <f t="shared" si="27"/>
        <v>Fast</v>
      </c>
      <c r="AI339" s="1" t="str">
        <f t="shared" si="28"/>
        <v>Medium</v>
      </c>
      <c r="AJ339" s="6" t="str">
        <f t="shared" si="29"/>
        <v>Weekend</v>
      </c>
    </row>
    <row r="340" spans="1:36" x14ac:dyDescent="0.45">
      <c r="A340" s="5" t="s">
        <v>825</v>
      </c>
      <c r="B340" s="2">
        <v>45529</v>
      </c>
      <c r="C340" s="2">
        <v>45532</v>
      </c>
      <c r="D340" s="2">
        <v>45534</v>
      </c>
      <c r="E340" s="1" t="s">
        <v>2588</v>
      </c>
      <c r="F340" s="1" t="s">
        <v>168</v>
      </c>
      <c r="G340" s="1" t="s">
        <v>41</v>
      </c>
      <c r="H340" s="1" t="s">
        <v>27</v>
      </c>
      <c r="I340" s="1" t="s">
        <v>28</v>
      </c>
      <c r="J340" s="1">
        <v>-1</v>
      </c>
      <c r="K340" s="1">
        <v>0</v>
      </c>
      <c r="L340" s="1">
        <v>0</v>
      </c>
      <c r="M340" s="1" t="s">
        <v>2619</v>
      </c>
      <c r="N340" s="1" t="s">
        <v>30</v>
      </c>
      <c r="O340" s="1" t="s">
        <v>31</v>
      </c>
      <c r="P340" s="1" t="s">
        <v>32</v>
      </c>
      <c r="Q340" s="1" t="s">
        <v>45</v>
      </c>
      <c r="R340" s="1" t="s">
        <v>34</v>
      </c>
      <c r="S340" s="1" t="s">
        <v>2620</v>
      </c>
      <c r="T340" s="1">
        <v>2</v>
      </c>
      <c r="U340" s="1" t="s">
        <v>2622</v>
      </c>
      <c r="V340" s="1" t="s">
        <v>2630</v>
      </c>
      <c r="W340" s="1" t="s">
        <v>2629</v>
      </c>
      <c r="X340" s="1" t="s">
        <v>2625</v>
      </c>
      <c r="Y340" s="1" t="s">
        <v>2630</v>
      </c>
      <c r="Z340" s="1" t="s">
        <v>2623</v>
      </c>
      <c r="AA340" s="1">
        <v>0</v>
      </c>
      <c r="AB340" s="1" t="s">
        <v>2626</v>
      </c>
      <c r="AC340" s="1" t="s">
        <v>2627</v>
      </c>
      <c r="AD340" s="1" t="str">
        <f>TEXT(Sales_data[[#This Row],[Order_Date]],"MMM")</f>
        <v>Aug</v>
      </c>
      <c r="AE340" s="1">
        <f t="shared" si="25"/>
        <v>2024</v>
      </c>
      <c r="AF340" s="1" t="str">
        <f>TEXT(Sales_data[[#This Row],[Order_Date]],"ddd")</f>
        <v>Sun</v>
      </c>
      <c r="AG340" s="1" t="str">
        <f t="shared" si="26"/>
        <v>On Time</v>
      </c>
      <c r="AH340" s="1" t="str">
        <f t="shared" si="27"/>
        <v>Fast</v>
      </c>
      <c r="AI340" s="1" t="str">
        <f t="shared" si="28"/>
        <v>Low</v>
      </c>
      <c r="AJ340" s="6" t="str">
        <f t="shared" si="29"/>
        <v>Weekend</v>
      </c>
    </row>
    <row r="341" spans="1:36" x14ac:dyDescent="0.45">
      <c r="A341" s="5" t="s">
        <v>827</v>
      </c>
      <c r="B341" s="2">
        <v>45534</v>
      </c>
      <c r="C341" s="2">
        <v>45534</v>
      </c>
      <c r="D341" s="2">
        <v>45539</v>
      </c>
      <c r="E341" s="1" t="s">
        <v>2566</v>
      </c>
      <c r="F341" s="1" t="s">
        <v>168</v>
      </c>
      <c r="G341" s="1" t="s">
        <v>41</v>
      </c>
      <c r="H341" s="1" t="s">
        <v>71</v>
      </c>
      <c r="I341" s="1" t="s">
        <v>92</v>
      </c>
      <c r="J341" s="1">
        <v>-1</v>
      </c>
      <c r="K341" s="1">
        <v>0</v>
      </c>
      <c r="L341" s="1">
        <v>0</v>
      </c>
      <c r="M341" s="1" t="s">
        <v>56</v>
      </c>
      <c r="N341" s="1" t="s">
        <v>93</v>
      </c>
      <c r="O341" s="1" t="s">
        <v>44</v>
      </c>
      <c r="P341" s="1" t="s">
        <v>58</v>
      </c>
      <c r="Q341" s="1" t="s">
        <v>33</v>
      </c>
      <c r="R341" s="1" t="s">
        <v>46</v>
      </c>
      <c r="S341" s="1" t="s">
        <v>254</v>
      </c>
      <c r="T341" s="1">
        <v>5</v>
      </c>
      <c r="U341" s="1" t="s">
        <v>2622</v>
      </c>
      <c r="V341" s="1" t="s">
        <v>2630</v>
      </c>
      <c r="W341" s="1" t="s">
        <v>2629</v>
      </c>
      <c r="X341" s="1" t="s">
        <v>2625</v>
      </c>
      <c r="Y341" s="1" t="s">
        <v>2630</v>
      </c>
      <c r="Z341" s="1" t="s">
        <v>2623</v>
      </c>
      <c r="AA341" s="1">
        <v>0</v>
      </c>
      <c r="AB341" s="1" t="s">
        <v>2626</v>
      </c>
      <c r="AC341" s="1" t="s">
        <v>254</v>
      </c>
      <c r="AD341" s="1" t="str">
        <f>TEXT(Sales_data[[#This Row],[Order_Date]],"MMM")</f>
        <v>Aug</v>
      </c>
      <c r="AE341" s="1">
        <f t="shared" si="25"/>
        <v>2024</v>
      </c>
      <c r="AF341" s="1" t="str">
        <f>TEXT(Sales_data[[#This Row],[Order_Date]],"ddd")</f>
        <v>Fri</v>
      </c>
      <c r="AG341" s="1" t="str">
        <f t="shared" si="26"/>
        <v>On Time</v>
      </c>
      <c r="AH341" s="1" t="str">
        <f t="shared" si="27"/>
        <v>Medium</v>
      </c>
      <c r="AI341" s="1" t="str">
        <f t="shared" si="28"/>
        <v>Low</v>
      </c>
      <c r="AJ341" s="6" t="str">
        <f t="shared" si="29"/>
        <v>Weekday</v>
      </c>
    </row>
    <row r="342" spans="1:36" x14ac:dyDescent="0.45">
      <c r="A342" s="5" t="s">
        <v>828</v>
      </c>
      <c r="B342" s="2">
        <v>45328</v>
      </c>
      <c r="C342" s="2">
        <v>45326</v>
      </c>
      <c r="D342" s="2">
        <v>45332</v>
      </c>
      <c r="E342" s="1" t="s">
        <v>2545</v>
      </c>
      <c r="F342" s="1" t="s">
        <v>2606</v>
      </c>
      <c r="G342" s="1" t="s">
        <v>26</v>
      </c>
      <c r="H342" s="1" t="s">
        <v>128</v>
      </c>
      <c r="I342" s="1" t="s">
        <v>231</v>
      </c>
      <c r="J342" s="1">
        <v>3</v>
      </c>
      <c r="K342" s="1">
        <v>0</v>
      </c>
      <c r="L342" s="1">
        <v>0</v>
      </c>
      <c r="M342" s="1" t="s">
        <v>2619</v>
      </c>
      <c r="N342" s="1" t="s">
        <v>57</v>
      </c>
      <c r="O342" s="1" t="s">
        <v>79</v>
      </c>
      <c r="P342" s="1" t="s">
        <v>58</v>
      </c>
      <c r="Q342" s="1" t="s">
        <v>33</v>
      </c>
      <c r="R342" s="1" t="s">
        <v>46</v>
      </c>
      <c r="S342" s="1" t="s">
        <v>2621</v>
      </c>
      <c r="T342" s="1">
        <v>6</v>
      </c>
      <c r="U342" s="1" t="s">
        <v>2622</v>
      </c>
      <c r="V342" s="1" t="s">
        <v>2623</v>
      </c>
      <c r="W342" s="1" t="s">
        <v>2629</v>
      </c>
      <c r="X342" s="1" t="s">
        <v>2628</v>
      </c>
      <c r="Y342" s="1" t="s">
        <v>2630</v>
      </c>
      <c r="Z342" s="1" t="s">
        <v>2623</v>
      </c>
      <c r="AA342" s="1">
        <v>0</v>
      </c>
      <c r="AB342" s="1" t="s">
        <v>2626</v>
      </c>
      <c r="AC342" s="1" t="s">
        <v>2621</v>
      </c>
      <c r="AD342" s="1" t="str">
        <f>TEXT(Sales_data[[#This Row],[Order_Date]],"MMM")</f>
        <v>Feb</v>
      </c>
      <c r="AE342" s="1">
        <f t="shared" si="25"/>
        <v>2024</v>
      </c>
      <c r="AF342" s="1" t="str">
        <f>TEXT(Sales_data[[#This Row],[Order_Date]],"ddd")</f>
        <v>Tue</v>
      </c>
      <c r="AG342" s="1" t="str">
        <f t="shared" si="26"/>
        <v>Late</v>
      </c>
      <c r="AH342" s="1" t="str">
        <f t="shared" si="27"/>
        <v>Slow</v>
      </c>
      <c r="AI342" s="1" t="str">
        <f t="shared" si="28"/>
        <v>Low</v>
      </c>
      <c r="AJ342" s="6" t="str">
        <f t="shared" si="29"/>
        <v>Weekday</v>
      </c>
    </row>
    <row r="343" spans="1:36" x14ac:dyDescent="0.45">
      <c r="A343" s="5" t="s">
        <v>829</v>
      </c>
      <c r="B343" s="2">
        <v>45515</v>
      </c>
      <c r="C343" s="2">
        <v>45516</v>
      </c>
      <c r="D343" s="2">
        <v>45520</v>
      </c>
      <c r="E343" s="1" t="s">
        <v>2529</v>
      </c>
      <c r="F343" s="1" t="s">
        <v>2607</v>
      </c>
      <c r="G343" s="1" t="s">
        <v>41</v>
      </c>
      <c r="H343" s="1" t="s">
        <v>42</v>
      </c>
      <c r="I343" s="1" t="s">
        <v>122</v>
      </c>
      <c r="J343" s="1">
        <v>2</v>
      </c>
      <c r="K343" s="1">
        <v>1000</v>
      </c>
      <c r="L343" s="1">
        <v>2000</v>
      </c>
      <c r="M343" s="1" t="s">
        <v>29</v>
      </c>
      <c r="N343" s="1" t="s">
        <v>57</v>
      </c>
      <c r="O343" s="1" t="s">
        <v>44</v>
      </c>
      <c r="P343" s="1" t="s">
        <v>58</v>
      </c>
      <c r="Q343" s="1" t="s">
        <v>45</v>
      </c>
      <c r="R343" s="1" t="s">
        <v>34</v>
      </c>
      <c r="S343" s="1" t="s">
        <v>2620</v>
      </c>
      <c r="T343" s="1">
        <v>4</v>
      </c>
      <c r="U343" s="1" t="s">
        <v>2622</v>
      </c>
      <c r="V343" s="1" t="s">
        <v>2623</v>
      </c>
      <c r="W343" s="1" t="s">
        <v>2624</v>
      </c>
      <c r="X343" s="1" t="s">
        <v>2625</v>
      </c>
      <c r="Y343" s="1" t="s">
        <v>2623</v>
      </c>
      <c r="Z343" s="1" t="s">
        <v>2623</v>
      </c>
      <c r="AA343" s="1">
        <v>2000</v>
      </c>
      <c r="AB343" s="1" t="s">
        <v>2626</v>
      </c>
      <c r="AC343" s="1" t="s">
        <v>2627</v>
      </c>
      <c r="AD343" s="1" t="str">
        <f>TEXT(Sales_data[[#This Row],[Order_Date]],"MMM")</f>
        <v>Aug</v>
      </c>
      <c r="AE343" s="1">
        <f t="shared" si="25"/>
        <v>2024</v>
      </c>
      <c r="AF343" s="1" t="str">
        <f>TEXT(Sales_data[[#This Row],[Order_Date]],"ddd")</f>
        <v>Sun</v>
      </c>
      <c r="AG343" s="1" t="str">
        <f t="shared" si="26"/>
        <v>On Time</v>
      </c>
      <c r="AH343" s="1" t="str">
        <f t="shared" si="27"/>
        <v>Medium</v>
      </c>
      <c r="AI343" s="1" t="str">
        <f t="shared" si="28"/>
        <v>Medium</v>
      </c>
      <c r="AJ343" s="6" t="str">
        <f t="shared" si="29"/>
        <v>Weekend</v>
      </c>
    </row>
    <row r="344" spans="1:36" x14ac:dyDescent="0.45">
      <c r="A344" s="5" t="s">
        <v>830</v>
      </c>
      <c r="B344" s="2">
        <v>45354</v>
      </c>
      <c r="C344" s="2">
        <v>45353</v>
      </c>
      <c r="D344" s="2">
        <v>45353</v>
      </c>
      <c r="E344" s="1" t="s">
        <v>2548</v>
      </c>
      <c r="F344" s="1" t="s">
        <v>2609</v>
      </c>
      <c r="G344" s="1" t="s">
        <v>116</v>
      </c>
      <c r="H344" s="1" t="s">
        <v>42</v>
      </c>
      <c r="I344" s="1" t="s">
        <v>78</v>
      </c>
      <c r="J344" s="1">
        <v>3</v>
      </c>
      <c r="K344" s="1">
        <v>500</v>
      </c>
      <c r="L344" s="1">
        <v>1500</v>
      </c>
      <c r="M344" s="1" t="s">
        <v>56</v>
      </c>
      <c r="N344" s="1" t="s">
        <v>57</v>
      </c>
      <c r="O344" s="1" t="s">
        <v>31</v>
      </c>
      <c r="P344" s="1" t="s">
        <v>85</v>
      </c>
      <c r="Q344" s="1" t="s">
        <v>33</v>
      </c>
      <c r="R344" s="1" t="s">
        <v>34</v>
      </c>
      <c r="S344" s="1" t="s">
        <v>2620</v>
      </c>
      <c r="T344" s="1">
        <v>0</v>
      </c>
      <c r="U344" s="1" t="s">
        <v>2622</v>
      </c>
      <c r="V344" s="1" t="s">
        <v>2623</v>
      </c>
      <c r="W344" s="1" t="s">
        <v>2624</v>
      </c>
      <c r="X344" s="1" t="s">
        <v>2628</v>
      </c>
      <c r="Y344" s="1" t="s">
        <v>2623</v>
      </c>
      <c r="Z344" s="1" t="s">
        <v>2623</v>
      </c>
      <c r="AA344" s="1">
        <v>1500</v>
      </c>
      <c r="AB344" s="1" t="s">
        <v>2626</v>
      </c>
      <c r="AC344" s="1" t="s">
        <v>2627</v>
      </c>
      <c r="AD344" s="1" t="str">
        <f>TEXT(Sales_data[[#This Row],[Order_Date]],"MMM")</f>
        <v>Mar</v>
      </c>
      <c r="AE344" s="1">
        <f t="shared" si="25"/>
        <v>2024</v>
      </c>
      <c r="AF344" s="1" t="str">
        <f>TEXT(Sales_data[[#This Row],[Order_Date]],"ddd")</f>
        <v>Sun</v>
      </c>
      <c r="AG344" s="1" t="str">
        <f t="shared" si="26"/>
        <v>On Time</v>
      </c>
      <c r="AH344" s="1" t="str">
        <f t="shared" si="27"/>
        <v>Fast</v>
      </c>
      <c r="AI344" s="1" t="str">
        <f t="shared" si="28"/>
        <v>Low</v>
      </c>
      <c r="AJ344" s="6" t="str">
        <f t="shared" si="29"/>
        <v>Weekend</v>
      </c>
    </row>
    <row r="345" spans="1:36" x14ac:dyDescent="0.45">
      <c r="A345" s="5" t="s">
        <v>831</v>
      </c>
      <c r="B345" s="2">
        <v>45629</v>
      </c>
      <c r="C345" s="2">
        <v>45627</v>
      </c>
      <c r="D345" s="2">
        <v>45630</v>
      </c>
      <c r="E345" s="1" t="s">
        <v>2600</v>
      </c>
      <c r="F345" s="1" t="s">
        <v>168</v>
      </c>
      <c r="G345" s="1" t="s">
        <v>41</v>
      </c>
      <c r="H345" s="1" t="s">
        <v>42</v>
      </c>
      <c r="I345" s="1" t="s">
        <v>43</v>
      </c>
      <c r="J345" s="1">
        <v>2</v>
      </c>
      <c r="K345" s="1">
        <v>500</v>
      </c>
      <c r="L345" s="1">
        <v>1000</v>
      </c>
      <c r="M345" s="1" t="s">
        <v>29</v>
      </c>
      <c r="N345" s="1" t="s">
        <v>57</v>
      </c>
      <c r="O345" s="1" t="s">
        <v>79</v>
      </c>
      <c r="P345" s="1" t="s">
        <v>85</v>
      </c>
      <c r="Q345" s="1" t="s">
        <v>33</v>
      </c>
      <c r="R345" s="1" t="s">
        <v>46</v>
      </c>
      <c r="S345" s="1" t="s">
        <v>245</v>
      </c>
      <c r="T345" s="1">
        <v>3</v>
      </c>
      <c r="U345" s="1" t="s">
        <v>2622</v>
      </c>
      <c r="V345" s="1" t="s">
        <v>2623</v>
      </c>
      <c r="W345" s="1" t="s">
        <v>2624</v>
      </c>
      <c r="X345" s="1" t="s">
        <v>2628</v>
      </c>
      <c r="Y345" s="1" t="s">
        <v>2623</v>
      </c>
      <c r="Z345" s="1" t="s">
        <v>2623</v>
      </c>
      <c r="AA345" s="1">
        <v>1000</v>
      </c>
      <c r="AB345" s="1" t="s">
        <v>2626</v>
      </c>
      <c r="AC345" s="1" t="s">
        <v>245</v>
      </c>
      <c r="AD345" s="1" t="str">
        <f>TEXT(Sales_data[[#This Row],[Order_Date]],"MMM")</f>
        <v>Dec</v>
      </c>
      <c r="AE345" s="1">
        <f t="shared" si="25"/>
        <v>2024</v>
      </c>
      <c r="AF345" s="1" t="str">
        <f>TEXT(Sales_data[[#This Row],[Order_Date]],"ddd")</f>
        <v>Tue</v>
      </c>
      <c r="AG345" s="1" t="str">
        <f t="shared" si="26"/>
        <v>On Time</v>
      </c>
      <c r="AH345" s="1" t="str">
        <f t="shared" si="27"/>
        <v>Medium</v>
      </c>
      <c r="AI345" s="1" t="str">
        <f t="shared" si="28"/>
        <v>Low</v>
      </c>
      <c r="AJ345" s="6" t="str">
        <f t="shared" si="29"/>
        <v>Weekday</v>
      </c>
    </row>
    <row r="346" spans="1:36" x14ac:dyDescent="0.45">
      <c r="A346" s="5" t="s">
        <v>833</v>
      </c>
      <c r="B346" s="2">
        <v>45401</v>
      </c>
      <c r="C346" s="2">
        <v>45404</v>
      </c>
      <c r="D346" s="2">
        <v>45405</v>
      </c>
      <c r="E346" s="1" t="s">
        <v>2549</v>
      </c>
      <c r="F346" s="1" t="s">
        <v>2608</v>
      </c>
      <c r="G346" s="1" t="s">
        <v>41</v>
      </c>
      <c r="H346" s="1" t="s">
        <v>128</v>
      </c>
      <c r="I346" s="1" t="s">
        <v>231</v>
      </c>
      <c r="J346" s="1">
        <v>-1</v>
      </c>
      <c r="K346" s="1">
        <v>100</v>
      </c>
      <c r="L346" s="1">
        <v>-100</v>
      </c>
      <c r="M346" s="1" t="s">
        <v>56</v>
      </c>
      <c r="N346" s="1" t="s">
        <v>57</v>
      </c>
      <c r="O346" s="1" t="s">
        <v>64</v>
      </c>
      <c r="P346" s="1" t="s">
        <v>85</v>
      </c>
      <c r="Q346" s="1" t="s">
        <v>45</v>
      </c>
      <c r="R346" s="1" t="s">
        <v>46</v>
      </c>
      <c r="S346" s="1" t="s">
        <v>254</v>
      </c>
      <c r="T346" s="1">
        <v>1</v>
      </c>
      <c r="U346" s="1" t="s">
        <v>2622</v>
      </c>
      <c r="V346" s="1" t="s">
        <v>2630</v>
      </c>
      <c r="W346" s="1" t="s">
        <v>2624</v>
      </c>
      <c r="X346" s="1" t="s">
        <v>2625</v>
      </c>
      <c r="Y346" s="1" t="s">
        <v>2623</v>
      </c>
      <c r="Z346" s="1" t="s">
        <v>2623</v>
      </c>
      <c r="AA346" s="1">
        <v>-100</v>
      </c>
      <c r="AB346" s="1" t="s">
        <v>2626</v>
      </c>
      <c r="AC346" s="1" t="s">
        <v>254</v>
      </c>
      <c r="AD346" s="1" t="str">
        <f>TEXT(Sales_data[[#This Row],[Order_Date]],"MMM")</f>
        <v>Apr</v>
      </c>
      <c r="AE346" s="1">
        <f t="shared" si="25"/>
        <v>2024</v>
      </c>
      <c r="AF346" s="1" t="str">
        <f>TEXT(Sales_data[[#This Row],[Order_Date]],"ddd")</f>
        <v>Fri</v>
      </c>
      <c r="AG346" s="1" t="str">
        <f t="shared" si="26"/>
        <v>On Time</v>
      </c>
      <c r="AH346" s="1" t="str">
        <f t="shared" si="27"/>
        <v>Fast</v>
      </c>
      <c r="AI346" s="1" t="str">
        <f t="shared" si="28"/>
        <v>Low</v>
      </c>
      <c r="AJ346" s="6" t="str">
        <f t="shared" si="29"/>
        <v>Weekday</v>
      </c>
    </row>
    <row r="347" spans="1:36" x14ac:dyDescent="0.45">
      <c r="A347" s="5" t="s">
        <v>834</v>
      </c>
      <c r="B347" s="2">
        <v>45398</v>
      </c>
      <c r="C347" s="2">
        <v>45399</v>
      </c>
      <c r="D347" s="2">
        <v>45398</v>
      </c>
      <c r="E347" s="1" t="s">
        <v>2537</v>
      </c>
      <c r="F347" s="1" t="s">
        <v>2608</v>
      </c>
      <c r="G347" s="1" t="s">
        <v>41</v>
      </c>
      <c r="H347" s="1" t="s">
        <v>71</v>
      </c>
      <c r="I347" s="1" t="s">
        <v>92</v>
      </c>
      <c r="J347" s="1">
        <v>-1</v>
      </c>
      <c r="K347" s="1">
        <v>2000</v>
      </c>
      <c r="L347" s="1">
        <v>-2000</v>
      </c>
      <c r="M347" s="1" t="s">
        <v>29</v>
      </c>
      <c r="N347" s="1" t="s">
        <v>93</v>
      </c>
      <c r="O347" s="1" t="s">
        <v>44</v>
      </c>
      <c r="P347" s="1" t="s">
        <v>85</v>
      </c>
      <c r="Q347" s="1" t="s">
        <v>45</v>
      </c>
      <c r="R347" s="1" t="s">
        <v>2620</v>
      </c>
      <c r="S347" s="1" t="s">
        <v>2620</v>
      </c>
      <c r="T347" s="1">
        <v>-1</v>
      </c>
      <c r="U347" s="1" t="s">
        <v>2622</v>
      </c>
      <c r="V347" s="1" t="s">
        <v>2630</v>
      </c>
      <c r="W347" s="1" t="s">
        <v>2624</v>
      </c>
      <c r="X347" s="1" t="s">
        <v>2631</v>
      </c>
      <c r="Y347" s="1" t="s">
        <v>2623</v>
      </c>
      <c r="Z347" s="1" t="s">
        <v>2623</v>
      </c>
      <c r="AA347" s="1">
        <v>-2000</v>
      </c>
      <c r="AB347" s="1" t="s">
        <v>2626</v>
      </c>
      <c r="AC347" s="1" t="s">
        <v>2632</v>
      </c>
      <c r="AD347" s="1" t="str">
        <f>TEXT(Sales_data[[#This Row],[Order_Date]],"MMM")</f>
        <v>Apr</v>
      </c>
      <c r="AE347" s="1">
        <f t="shared" si="25"/>
        <v>2024</v>
      </c>
      <c r="AF347" s="1" t="str">
        <f>TEXT(Sales_data[[#This Row],[Order_Date]],"ddd")</f>
        <v>Tue</v>
      </c>
      <c r="AG347" s="1" t="str">
        <f t="shared" si="26"/>
        <v>On Time</v>
      </c>
      <c r="AH347" s="1" t="str">
        <f t="shared" si="27"/>
        <v>Fast</v>
      </c>
      <c r="AI347" s="1" t="str">
        <f t="shared" si="28"/>
        <v>Low</v>
      </c>
      <c r="AJ347" s="6" t="str">
        <f t="shared" si="29"/>
        <v>Weekday</v>
      </c>
    </row>
    <row r="348" spans="1:36" x14ac:dyDescent="0.45">
      <c r="A348" s="5" t="s">
        <v>836</v>
      </c>
      <c r="B348" s="2">
        <v>45342</v>
      </c>
      <c r="C348" s="2">
        <v>45342</v>
      </c>
      <c r="D348" s="2">
        <v>45346</v>
      </c>
      <c r="E348" s="1" t="s">
        <v>2550</v>
      </c>
      <c r="F348" s="1" t="s">
        <v>2607</v>
      </c>
      <c r="G348" s="1" t="s">
        <v>41</v>
      </c>
      <c r="H348" s="1" t="s">
        <v>42</v>
      </c>
      <c r="I348" s="1" t="s">
        <v>78</v>
      </c>
      <c r="J348" s="1">
        <v>-1</v>
      </c>
      <c r="K348" s="1">
        <v>1000</v>
      </c>
      <c r="L348" s="1">
        <v>-1000</v>
      </c>
      <c r="M348" s="1" t="s">
        <v>2619</v>
      </c>
      <c r="N348" s="1" t="s">
        <v>57</v>
      </c>
      <c r="O348" s="1" t="s">
        <v>31</v>
      </c>
      <c r="P348" s="1" t="s">
        <v>85</v>
      </c>
      <c r="Q348" s="1" t="s">
        <v>33</v>
      </c>
      <c r="R348" s="1" t="s">
        <v>2620</v>
      </c>
      <c r="S348" s="1" t="s">
        <v>2620</v>
      </c>
      <c r="T348" s="1">
        <v>4</v>
      </c>
      <c r="U348" s="1" t="s">
        <v>2622</v>
      </c>
      <c r="V348" s="1" t="s">
        <v>2630</v>
      </c>
      <c r="W348" s="1" t="s">
        <v>2624</v>
      </c>
      <c r="X348" s="1" t="s">
        <v>2625</v>
      </c>
      <c r="Y348" s="1" t="s">
        <v>2623</v>
      </c>
      <c r="Z348" s="1" t="s">
        <v>2623</v>
      </c>
      <c r="AA348" s="1">
        <v>-1000</v>
      </c>
      <c r="AB348" s="1" t="s">
        <v>2626</v>
      </c>
      <c r="AC348" s="1" t="s">
        <v>2632</v>
      </c>
      <c r="AD348" s="1" t="str">
        <f>TEXT(Sales_data[[#This Row],[Order_Date]],"MMM")</f>
        <v>Feb</v>
      </c>
      <c r="AE348" s="1">
        <f t="shared" si="25"/>
        <v>2024</v>
      </c>
      <c r="AF348" s="1" t="str">
        <f>TEXT(Sales_data[[#This Row],[Order_Date]],"ddd")</f>
        <v>Tue</v>
      </c>
      <c r="AG348" s="1" t="str">
        <f t="shared" si="26"/>
        <v>On Time</v>
      </c>
      <c r="AH348" s="1" t="str">
        <f t="shared" si="27"/>
        <v>Medium</v>
      </c>
      <c r="AI348" s="1" t="str">
        <f t="shared" si="28"/>
        <v>Low</v>
      </c>
      <c r="AJ348" s="6" t="str">
        <f t="shared" si="29"/>
        <v>Weekday</v>
      </c>
    </row>
    <row r="349" spans="1:36" x14ac:dyDescent="0.45">
      <c r="A349" s="5" t="s">
        <v>837</v>
      </c>
      <c r="B349" s="2">
        <v>45635</v>
      </c>
      <c r="C349" s="2">
        <v>45635</v>
      </c>
      <c r="D349" s="2">
        <v>45641</v>
      </c>
      <c r="E349" s="1" t="s">
        <v>2598</v>
      </c>
      <c r="F349" s="1" t="s">
        <v>2608</v>
      </c>
      <c r="G349" s="1" t="s">
        <v>41</v>
      </c>
      <c r="H349" s="1" t="s">
        <v>42</v>
      </c>
      <c r="I349" s="1" t="s">
        <v>43</v>
      </c>
      <c r="J349" s="1">
        <v>2</v>
      </c>
      <c r="K349" s="1">
        <v>500</v>
      </c>
      <c r="L349" s="1">
        <v>1000</v>
      </c>
      <c r="M349" s="1" t="s">
        <v>2619</v>
      </c>
      <c r="N349" s="1" t="s">
        <v>57</v>
      </c>
      <c r="O349" s="1" t="s">
        <v>44</v>
      </c>
      <c r="P349" s="1" t="s">
        <v>85</v>
      </c>
      <c r="Q349" s="1" t="s">
        <v>33</v>
      </c>
      <c r="R349" s="1" t="s">
        <v>2620</v>
      </c>
      <c r="S349" s="1" t="s">
        <v>2620</v>
      </c>
      <c r="T349" s="1">
        <v>6</v>
      </c>
      <c r="U349" s="1" t="s">
        <v>2622</v>
      </c>
      <c r="V349" s="1" t="s">
        <v>2623</v>
      </c>
      <c r="W349" s="1" t="s">
        <v>2624</v>
      </c>
      <c r="X349" s="1" t="s">
        <v>2625</v>
      </c>
      <c r="Y349" s="1" t="s">
        <v>2623</v>
      </c>
      <c r="Z349" s="1" t="s">
        <v>2623</v>
      </c>
      <c r="AA349" s="1">
        <v>1000</v>
      </c>
      <c r="AB349" s="1" t="s">
        <v>2626</v>
      </c>
      <c r="AC349" s="1" t="s">
        <v>2627</v>
      </c>
      <c r="AD349" s="1" t="str">
        <f>TEXT(Sales_data[[#This Row],[Order_Date]],"MMM")</f>
        <v>Dec</v>
      </c>
      <c r="AE349" s="1">
        <f t="shared" si="25"/>
        <v>2024</v>
      </c>
      <c r="AF349" s="1" t="str">
        <f>TEXT(Sales_data[[#This Row],[Order_Date]],"ddd")</f>
        <v>Mon</v>
      </c>
      <c r="AG349" s="1" t="str">
        <f t="shared" si="26"/>
        <v>Late</v>
      </c>
      <c r="AH349" s="1" t="str">
        <f t="shared" si="27"/>
        <v>Slow</v>
      </c>
      <c r="AI349" s="1" t="str">
        <f t="shared" si="28"/>
        <v>Low</v>
      </c>
      <c r="AJ349" s="6" t="str">
        <f t="shared" si="29"/>
        <v>Weekday</v>
      </c>
    </row>
    <row r="350" spans="1:36" x14ac:dyDescent="0.45">
      <c r="A350" s="5" t="s">
        <v>232</v>
      </c>
      <c r="B350" s="2">
        <v>45409</v>
      </c>
      <c r="C350" s="2">
        <v>45411</v>
      </c>
      <c r="D350" s="2">
        <v>45411</v>
      </c>
      <c r="E350" s="1" t="s">
        <v>2574</v>
      </c>
      <c r="F350" s="1" t="s">
        <v>2607</v>
      </c>
      <c r="G350" s="1" t="s">
        <v>41</v>
      </c>
      <c r="H350" s="1" t="s">
        <v>27</v>
      </c>
      <c r="I350" s="1" t="s">
        <v>55</v>
      </c>
      <c r="J350" s="1">
        <v>3</v>
      </c>
      <c r="K350" s="1">
        <v>0</v>
      </c>
      <c r="L350" s="1">
        <v>0</v>
      </c>
      <c r="M350" s="1" t="s">
        <v>63</v>
      </c>
      <c r="N350" s="1" t="s">
        <v>93</v>
      </c>
      <c r="O350" s="1" t="s">
        <v>31</v>
      </c>
      <c r="P350" s="1" t="s">
        <v>58</v>
      </c>
      <c r="Q350" s="1" t="s">
        <v>33</v>
      </c>
      <c r="R350" s="1" t="s">
        <v>2620</v>
      </c>
      <c r="S350" s="1" t="s">
        <v>2620</v>
      </c>
      <c r="T350" s="1">
        <v>0</v>
      </c>
      <c r="U350" s="1" t="s">
        <v>2622</v>
      </c>
      <c r="V350" s="1" t="s">
        <v>2623</v>
      </c>
      <c r="W350" s="1" t="s">
        <v>2629</v>
      </c>
      <c r="X350" s="1" t="s">
        <v>2625</v>
      </c>
      <c r="Y350" s="1" t="s">
        <v>2630</v>
      </c>
      <c r="Z350" s="1" t="s">
        <v>2623</v>
      </c>
      <c r="AA350" s="1">
        <v>0</v>
      </c>
      <c r="AB350" s="1" t="s">
        <v>2626</v>
      </c>
      <c r="AC350" s="1" t="s">
        <v>2627</v>
      </c>
      <c r="AD350" s="1" t="str">
        <f>TEXT(Sales_data[[#This Row],[Order_Date]],"MMM")</f>
        <v>Apr</v>
      </c>
      <c r="AE350" s="1">
        <f t="shared" si="25"/>
        <v>2024</v>
      </c>
      <c r="AF350" s="1" t="str">
        <f>TEXT(Sales_data[[#This Row],[Order_Date]],"ddd")</f>
        <v>Sat</v>
      </c>
      <c r="AG350" s="1" t="str">
        <f t="shared" si="26"/>
        <v>On Time</v>
      </c>
      <c r="AH350" s="1" t="str">
        <f t="shared" si="27"/>
        <v>Fast</v>
      </c>
      <c r="AI350" s="1" t="str">
        <f t="shared" si="28"/>
        <v>Low</v>
      </c>
      <c r="AJ350" s="6" t="str">
        <f t="shared" si="29"/>
        <v>Weekend</v>
      </c>
    </row>
    <row r="351" spans="1:36" x14ac:dyDescent="0.45">
      <c r="A351" s="5" t="s">
        <v>838</v>
      </c>
      <c r="B351" s="2">
        <v>45555</v>
      </c>
      <c r="C351" s="2">
        <v>45553</v>
      </c>
      <c r="D351" s="2">
        <v>45552</v>
      </c>
      <c r="E351" s="1" t="s">
        <v>2544</v>
      </c>
      <c r="F351" s="1" t="s">
        <v>69</v>
      </c>
      <c r="G351" s="1" t="s">
        <v>70</v>
      </c>
      <c r="H351" s="1" t="s">
        <v>128</v>
      </c>
      <c r="I351" s="1" t="s">
        <v>231</v>
      </c>
      <c r="J351" s="1">
        <v>2</v>
      </c>
      <c r="K351" s="1">
        <v>0</v>
      </c>
      <c r="L351" s="1">
        <v>0</v>
      </c>
      <c r="M351" s="1" t="s">
        <v>29</v>
      </c>
      <c r="N351" s="1" t="s">
        <v>30</v>
      </c>
      <c r="O351" s="1" t="s">
        <v>79</v>
      </c>
      <c r="P351" s="1" t="s">
        <v>58</v>
      </c>
      <c r="Q351" s="1" t="s">
        <v>45</v>
      </c>
      <c r="R351" s="1" t="s">
        <v>34</v>
      </c>
      <c r="S351" s="1" t="s">
        <v>2620</v>
      </c>
      <c r="T351" s="1">
        <v>-1</v>
      </c>
      <c r="U351" s="1" t="s">
        <v>2622</v>
      </c>
      <c r="V351" s="1" t="s">
        <v>2623</v>
      </c>
      <c r="W351" s="1" t="s">
        <v>2629</v>
      </c>
      <c r="X351" s="1" t="s">
        <v>2628</v>
      </c>
      <c r="Y351" s="1" t="s">
        <v>2630</v>
      </c>
      <c r="Z351" s="1" t="s">
        <v>2623</v>
      </c>
      <c r="AA351" s="1">
        <v>0</v>
      </c>
      <c r="AB351" s="1" t="s">
        <v>2626</v>
      </c>
      <c r="AC351" s="1" t="s">
        <v>2627</v>
      </c>
      <c r="AD351" s="1" t="str">
        <f>TEXT(Sales_data[[#This Row],[Order_Date]],"MMM")</f>
        <v>Sep</v>
      </c>
      <c r="AE351" s="1">
        <f t="shared" si="25"/>
        <v>2024</v>
      </c>
      <c r="AF351" s="1" t="str">
        <f>TEXT(Sales_data[[#This Row],[Order_Date]],"ddd")</f>
        <v>Fri</v>
      </c>
      <c r="AG351" s="1" t="str">
        <f t="shared" si="26"/>
        <v>On Time</v>
      </c>
      <c r="AH351" s="1" t="str">
        <f t="shared" si="27"/>
        <v>Fast</v>
      </c>
      <c r="AI351" s="1" t="str">
        <f t="shared" si="28"/>
        <v>Low</v>
      </c>
      <c r="AJ351" s="6" t="str">
        <f t="shared" si="29"/>
        <v>Weekday</v>
      </c>
    </row>
    <row r="352" spans="1:36" x14ac:dyDescent="0.45">
      <c r="A352" s="5" t="s">
        <v>840</v>
      </c>
      <c r="B352" s="2">
        <v>45636</v>
      </c>
      <c r="C352" s="2">
        <v>45636</v>
      </c>
      <c r="D352" s="2">
        <v>45639</v>
      </c>
      <c r="E352" s="1" t="s">
        <v>2569</v>
      </c>
      <c r="F352" s="1" t="s">
        <v>2607</v>
      </c>
      <c r="G352" s="1" t="s">
        <v>41</v>
      </c>
      <c r="H352" s="1" t="s">
        <v>128</v>
      </c>
      <c r="I352" s="1" t="s">
        <v>169</v>
      </c>
      <c r="J352" s="1">
        <v>-1</v>
      </c>
      <c r="K352" s="1">
        <v>2000</v>
      </c>
      <c r="L352" s="1">
        <v>-2000</v>
      </c>
      <c r="M352" s="1" t="s">
        <v>29</v>
      </c>
      <c r="N352" s="1" t="s">
        <v>30</v>
      </c>
      <c r="O352" s="1" t="s">
        <v>44</v>
      </c>
      <c r="P352" s="1" t="s">
        <v>85</v>
      </c>
      <c r="Q352" s="1" t="s">
        <v>33</v>
      </c>
      <c r="R352" s="1" t="s">
        <v>46</v>
      </c>
      <c r="S352" s="1" t="s">
        <v>2621</v>
      </c>
      <c r="T352" s="1">
        <v>3</v>
      </c>
      <c r="U352" s="1" t="s">
        <v>2622</v>
      </c>
      <c r="V352" s="1" t="s">
        <v>2630</v>
      </c>
      <c r="W352" s="1" t="s">
        <v>2624</v>
      </c>
      <c r="X352" s="1" t="s">
        <v>2625</v>
      </c>
      <c r="Y352" s="1" t="s">
        <v>2623</v>
      </c>
      <c r="Z352" s="1" t="s">
        <v>2623</v>
      </c>
      <c r="AA352" s="1">
        <v>-2000</v>
      </c>
      <c r="AB352" s="1" t="s">
        <v>2626</v>
      </c>
      <c r="AC352" s="1" t="s">
        <v>2621</v>
      </c>
      <c r="AD352" s="1" t="str">
        <f>TEXT(Sales_data[[#This Row],[Order_Date]],"MMM")</f>
        <v>Dec</v>
      </c>
      <c r="AE352" s="1">
        <f t="shared" si="25"/>
        <v>2024</v>
      </c>
      <c r="AF352" s="1" t="str">
        <f>TEXT(Sales_data[[#This Row],[Order_Date]],"ddd")</f>
        <v>Tue</v>
      </c>
      <c r="AG352" s="1" t="str">
        <f t="shared" si="26"/>
        <v>On Time</v>
      </c>
      <c r="AH352" s="1" t="str">
        <f t="shared" si="27"/>
        <v>Medium</v>
      </c>
      <c r="AI352" s="1" t="str">
        <f t="shared" si="28"/>
        <v>Low</v>
      </c>
      <c r="AJ352" s="6" t="str">
        <f t="shared" si="29"/>
        <v>Weekday</v>
      </c>
    </row>
    <row r="353" spans="1:36" x14ac:dyDescent="0.45">
      <c r="A353" s="5" t="s">
        <v>841</v>
      </c>
      <c r="B353" s="2">
        <v>45572</v>
      </c>
      <c r="C353" s="2">
        <v>45571</v>
      </c>
      <c r="D353" s="2">
        <v>45575</v>
      </c>
      <c r="E353" s="1" t="s">
        <v>2584</v>
      </c>
      <c r="F353" s="1" t="s">
        <v>2607</v>
      </c>
      <c r="G353" s="1" t="s">
        <v>41</v>
      </c>
      <c r="H353" s="1" t="s">
        <v>128</v>
      </c>
      <c r="I353" s="1" t="s">
        <v>169</v>
      </c>
      <c r="J353" s="1">
        <v>3</v>
      </c>
      <c r="K353" s="1">
        <v>1000</v>
      </c>
      <c r="L353" s="1">
        <v>3000</v>
      </c>
      <c r="M353" s="1" t="s">
        <v>56</v>
      </c>
      <c r="N353" s="1" t="s">
        <v>57</v>
      </c>
      <c r="O353" s="1" t="s">
        <v>44</v>
      </c>
      <c r="P353" s="1" t="s">
        <v>85</v>
      </c>
      <c r="Q353" s="1" t="s">
        <v>33</v>
      </c>
      <c r="R353" s="1" t="s">
        <v>34</v>
      </c>
      <c r="S353" s="1" t="s">
        <v>2620</v>
      </c>
      <c r="T353" s="1">
        <v>4</v>
      </c>
      <c r="U353" s="1" t="s">
        <v>2622</v>
      </c>
      <c r="V353" s="1" t="s">
        <v>2623</v>
      </c>
      <c r="W353" s="1" t="s">
        <v>2624</v>
      </c>
      <c r="X353" s="1" t="s">
        <v>2628</v>
      </c>
      <c r="Y353" s="1" t="s">
        <v>2623</v>
      </c>
      <c r="Z353" s="1" t="s">
        <v>2623</v>
      </c>
      <c r="AA353" s="1">
        <v>3000</v>
      </c>
      <c r="AB353" s="1" t="s">
        <v>2626</v>
      </c>
      <c r="AC353" s="1" t="s">
        <v>2627</v>
      </c>
      <c r="AD353" s="1" t="str">
        <f>TEXT(Sales_data[[#This Row],[Order_Date]],"MMM")</f>
        <v>Oct</v>
      </c>
      <c r="AE353" s="1">
        <f t="shared" si="25"/>
        <v>2024</v>
      </c>
      <c r="AF353" s="1" t="str">
        <f>TEXT(Sales_data[[#This Row],[Order_Date]],"ddd")</f>
        <v>Mon</v>
      </c>
      <c r="AG353" s="1" t="str">
        <f t="shared" si="26"/>
        <v>On Time</v>
      </c>
      <c r="AH353" s="1" t="str">
        <f t="shared" si="27"/>
        <v>Medium</v>
      </c>
      <c r="AI353" s="1" t="str">
        <f t="shared" si="28"/>
        <v>Medium</v>
      </c>
      <c r="AJ353" s="6" t="str">
        <f t="shared" si="29"/>
        <v>Weekday</v>
      </c>
    </row>
    <row r="354" spans="1:36" x14ac:dyDescent="0.45">
      <c r="A354" s="5" t="s">
        <v>842</v>
      </c>
      <c r="B354" s="2">
        <v>45348</v>
      </c>
      <c r="C354" s="2">
        <v>45351</v>
      </c>
      <c r="D354" s="2">
        <v>45356</v>
      </c>
      <c r="E354" s="1" t="s">
        <v>2566</v>
      </c>
      <c r="F354" s="1" t="s">
        <v>2607</v>
      </c>
      <c r="G354" s="1" t="s">
        <v>41</v>
      </c>
      <c r="H354" s="1" t="s">
        <v>128</v>
      </c>
      <c r="I354" s="1" t="s">
        <v>129</v>
      </c>
      <c r="J354" s="1">
        <v>1</v>
      </c>
      <c r="K354" s="1">
        <v>1000</v>
      </c>
      <c r="L354" s="1">
        <v>1000</v>
      </c>
      <c r="M354" s="1" t="s">
        <v>2619</v>
      </c>
      <c r="N354" s="1" t="s">
        <v>30</v>
      </c>
      <c r="O354" s="1" t="s">
        <v>64</v>
      </c>
      <c r="P354" s="1" t="s">
        <v>85</v>
      </c>
      <c r="Q354" s="1" t="s">
        <v>45</v>
      </c>
      <c r="R354" s="1" t="s">
        <v>46</v>
      </c>
      <c r="S354" s="1" t="s">
        <v>2621</v>
      </c>
      <c r="T354" s="1">
        <v>5</v>
      </c>
      <c r="U354" s="1" t="s">
        <v>2622</v>
      </c>
      <c r="V354" s="1" t="s">
        <v>2623</v>
      </c>
      <c r="W354" s="1" t="s">
        <v>2624</v>
      </c>
      <c r="X354" s="1" t="s">
        <v>2625</v>
      </c>
      <c r="Y354" s="1" t="s">
        <v>2623</v>
      </c>
      <c r="Z354" s="1" t="s">
        <v>2623</v>
      </c>
      <c r="AA354" s="1">
        <v>1000</v>
      </c>
      <c r="AB354" s="1" t="s">
        <v>2626</v>
      </c>
      <c r="AC354" s="1" t="s">
        <v>2621</v>
      </c>
      <c r="AD354" s="1" t="str">
        <f>TEXT(Sales_data[[#This Row],[Order_Date]],"MMM")</f>
        <v>Feb</v>
      </c>
      <c r="AE354" s="1">
        <f t="shared" si="25"/>
        <v>2024</v>
      </c>
      <c r="AF354" s="1" t="str">
        <f>TEXT(Sales_data[[#This Row],[Order_Date]],"ddd")</f>
        <v>Mon</v>
      </c>
      <c r="AG354" s="1" t="str">
        <f t="shared" si="26"/>
        <v>On Time</v>
      </c>
      <c r="AH354" s="1" t="str">
        <f t="shared" si="27"/>
        <v>Medium</v>
      </c>
      <c r="AI354" s="1" t="str">
        <f t="shared" si="28"/>
        <v>Low</v>
      </c>
      <c r="AJ354" s="6" t="str">
        <f t="shared" si="29"/>
        <v>Weekday</v>
      </c>
    </row>
    <row r="355" spans="1:36" x14ac:dyDescent="0.45">
      <c r="A355" s="5" t="s">
        <v>843</v>
      </c>
      <c r="B355" s="2">
        <v>45476</v>
      </c>
      <c r="C355" s="2">
        <v>45475</v>
      </c>
      <c r="D355" s="2">
        <v>45474</v>
      </c>
      <c r="E355" s="1" t="s">
        <v>2580</v>
      </c>
      <c r="F355" s="1" t="s">
        <v>53</v>
      </c>
      <c r="G355" s="1" t="s">
        <v>54</v>
      </c>
      <c r="H355" s="1" t="s">
        <v>128</v>
      </c>
      <c r="I355" s="1" t="s">
        <v>129</v>
      </c>
      <c r="J355" s="1">
        <v>2</v>
      </c>
      <c r="K355" s="1">
        <v>0</v>
      </c>
      <c r="L355" s="1">
        <v>0</v>
      </c>
      <c r="M355" s="1" t="s">
        <v>63</v>
      </c>
      <c r="N355" s="1" t="s">
        <v>57</v>
      </c>
      <c r="O355" s="1" t="s">
        <v>79</v>
      </c>
      <c r="P355" s="1" t="s">
        <v>85</v>
      </c>
      <c r="Q355" s="1" t="s">
        <v>33</v>
      </c>
      <c r="R355" s="1" t="s">
        <v>46</v>
      </c>
      <c r="S355" s="1" t="s">
        <v>2621</v>
      </c>
      <c r="T355" s="1">
        <v>-1</v>
      </c>
      <c r="U355" s="1" t="s">
        <v>2622</v>
      </c>
      <c r="V355" s="1" t="s">
        <v>2623</v>
      </c>
      <c r="W355" s="1" t="s">
        <v>2629</v>
      </c>
      <c r="X355" s="1" t="s">
        <v>2628</v>
      </c>
      <c r="Y355" s="1" t="s">
        <v>2630</v>
      </c>
      <c r="Z355" s="1" t="s">
        <v>2623</v>
      </c>
      <c r="AA355" s="1">
        <v>0</v>
      </c>
      <c r="AB355" s="1" t="s">
        <v>2626</v>
      </c>
      <c r="AC355" s="1" t="s">
        <v>2621</v>
      </c>
      <c r="AD355" s="1" t="str">
        <f>TEXT(Sales_data[[#This Row],[Order_Date]],"MMM")</f>
        <v>Jul</v>
      </c>
      <c r="AE355" s="1">
        <f t="shared" si="25"/>
        <v>2024</v>
      </c>
      <c r="AF355" s="1" t="str">
        <f>TEXT(Sales_data[[#This Row],[Order_Date]],"ddd")</f>
        <v>Wed</v>
      </c>
      <c r="AG355" s="1" t="str">
        <f t="shared" si="26"/>
        <v>On Time</v>
      </c>
      <c r="AH355" s="1" t="str">
        <f t="shared" si="27"/>
        <v>Fast</v>
      </c>
      <c r="AI355" s="1" t="str">
        <f t="shared" si="28"/>
        <v>Low</v>
      </c>
      <c r="AJ355" s="6" t="str">
        <f t="shared" si="29"/>
        <v>Weekday</v>
      </c>
    </row>
    <row r="356" spans="1:36" x14ac:dyDescent="0.45">
      <c r="A356" s="5" t="s">
        <v>846</v>
      </c>
      <c r="B356" s="2">
        <v>45345</v>
      </c>
      <c r="C356" s="2">
        <v>45347</v>
      </c>
      <c r="D356" s="2">
        <v>45348</v>
      </c>
      <c r="E356" s="1" t="s">
        <v>2565</v>
      </c>
      <c r="F356" s="1" t="s">
        <v>168</v>
      </c>
      <c r="G356" s="1" t="s">
        <v>41</v>
      </c>
      <c r="H356" s="1" t="s">
        <v>27</v>
      </c>
      <c r="I356" s="1" t="s">
        <v>84</v>
      </c>
      <c r="J356" s="1">
        <v>0</v>
      </c>
      <c r="K356" s="1">
        <v>1000</v>
      </c>
      <c r="L356" s="1">
        <v>0</v>
      </c>
      <c r="M356" s="1" t="s">
        <v>29</v>
      </c>
      <c r="N356" s="1" t="s">
        <v>30</v>
      </c>
      <c r="O356" s="1" t="s">
        <v>44</v>
      </c>
      <c r="P356" s="1" t="s">
        <v>32</v>
      </c>
      <c r="Q356" s="1" t="s">
        <v>33</v>
      </c>
      <c r="R356" s="1" t="s">
        <v>2620</v>
      </c>
      <c r="S356" s="1" t="s">
        <v>2620</v>
      </c>
      <c r="T356" s="1">
        <v>1</v>
      </c>
      <c r="U356" s="1" t="s">
        <v>2622</v>
      </c>
      <c r="V356" s="1" t="s">
        <v>2630</v>
      </c>
      <c r="W356" s="1" t="s">
        <v>2624</v>
      </c>
      <c r="X356" s="1" t="s">
        <v>2625</v>
      </c>
      <c r="Y356" s="1" t="s">
        <v>2623</v>
      </c>
      <c r="Z356" s="1" t="s">
        <v>2623</v>
      </c>
      <c r="AA356" s="1">
        <v>0</v>
      </c>
      <c r="AB356" s="1" t="s">
        <v>2626</v>
      </c>
      <c r="AC356" s="1" t="s">
        <v>2627</v>
      </c>
      <c r="AD356" s="1" t="str">
        <f>TEXT(Sales_data[[#This Row],[Order_Date]],"MMM")</f>
        <v>Feb</v>
      </c>
      <c r="AE356" s="1">
        <f t="shared" si="25"/>
        <v>2024</v>
      </c>
      <c r="AF356" s="1" t="str">
        <f>TEXT(Sales_data[[#This Row],[Order_Date]],"ddd")</f>
        <v>Fri</v>
      </c>
      <c r="AG356" s="1" t="str">
        <f t="shared" si="26"/>
        <v>On Time</v>
      </c>
      <c r="AH356" s="1" t="str">
        <f t="shared" si="27"/>
        <v>Fast</v>
      </c>
      <c r="AI356" s="1" t="str">
        <f t="shared" si="28"/>
        <v>Low</v>
      </c>
      <c r="AJ356" s="6" t="str">
        <f t="shared" si="29"/>
        <v>Weekday</v>
      </c>
    </row>
    <row r="357" spans="1:36" x14ac:dyDescent="0.45">
      <c r="A357" s="5" t="s">
        <v>847</v>
      </c>
      <c r="B357" s="2">
        <v>45440</v>
      </c>
      <c r="C357" s="2">
        <v>45442</v>
      </c>
      <c r="D357" s="2">
        <v>45447</v>
      </c>
      <c r="E357" s="1" t="s">
        <v>2546</v>
      </c>
      <c r="F357" s="1" t="s">
        <v>69</v>
      </c>
      <c r="G357" s="1" t="s">
        <v>70</v>
      </c>
      <c r="H357" s="1" t="s">
        <v>42</v>
      </c>
      <c r="I357" s="1" t="s">
        <v>122</v>
      </c>
      <c r="J357" s="1">
        <v>1</v>
      </c>
      <c r="K357" s="1">
        <v>100</v>
      </c>
      <c r="L357" s="1">
        <v>100</v>
      </c>
      <c r="M357" s="1" t="s">
        <v>56</v>
      </c>
      <c r="N357" s="1" t="s">
        <v>57</v>
      </c>
      <c r="O357" s="1" t="s">
        <v>44</v>
      </c>
      <c r="P357" s="1" t="s">
        <v>85</v>
      </c>
      <c r="Q357" s="1" t="s">
        <v>45</v>
      </c>
      <c r="R357" s="1" t="s">
        <v>34</v>
      </c>
      <c r="S357" s="1" t="s">
        <v>2620</v>
      </c>
      <c r="T357" s="1">
        <v>5</v>
      </c>
      <c r="U357" s="1" t="s">
        <v>2622</v>
      </c>
      <c r="V357" s="1" t="s">
        <v>2623</v>
      </c>
      <c r="W357" s="1" t="s">
        <v>2624</v>
      </c>
      <c r="X357" s="1" t="s">
        <v>2625</v>
      </c>
      <c r="Y357" s="1" t="s">
        <v>2623</v>
      </c>
      <c r="Z357" s="1" t="s">
        <v>2623</v>
      </c>
      <c r="AA357" s="1">
        <v>100</v>
      </c>
      <c r="AB357" s="1" t="s">
        <v>2626</v>
      </c>
      <c r="AC357" s="1" t="s">
        <v>2627</v>
      </c>
      <c r="AD357" s="1" t="str">
        <f>TEXT(Sales_data[[#This Row],[Order_Date]],"MMM")</f>
        <v>May</v>
      </c>
      <c r="AE357" s="1">
        <f t="shared" si="25"/>
        <v>2024</v>
      </c>
      <c r="AF357" s="1" t="str">
        <f>TEXT(Sales_data[[#This Row],[Order_Date]],"ddd")</f>
        <v>Tue</v>
      </c>
      <c r="AG357" s="1" t="str">
        <f t="shared" si="26"/>
        <v>On Time</v>
      </c>
      <c r="AH357" s="1" t="str">
        <f t="shared" si="27"/>
        <v>Medium</v>
      </c>
      <c r="AI357" s="1" t="str">
        <f t="shared" si="28"/>
        <v>Low</v>
      </c>
      <c r="AJ357" s="6" t="str">
        <f t="shared" si="29"/>
        <v>Weekday</v>
      </c>
    </row>
    <row r="358" spans="1:36" x14ac:dyDescent="0.45">
      <c r="A358" s="5" t="s">
        <v>312</v>
      </c>
      <c r="B358" s="2">
        <v>45334</v>
      </c>
      <c r="C358" s="2">
        <v>45334</v>
      </c>
      <c r="D358" s="2">
        <v>45335</v>
      </c>
      <c r="E358" s="1" t="s">
        <v>2601</v>
      </c>
      <c r="F358" s="1" t="s">
        <v>147</v>
      </c>
      <c r="G358" s="1" t="s">
        <v>147</v>
      </c>
      <c r="H358" s="1" t="s">
        <v>128</v>
      </c>
      <c r="I358" s="1" t="s">
        <v>169</v>
      </c>
      <c r="J358" s="1">
        <v>-1</v>
      </c>
      <c r="K358" s="1">
        <v>0</v>
      </c>
      <c r="L358" s="1">
        <v>0</v>
      </c>
      <c r="M358" s="1" t="s">
        <v>56</v>
      </c>
      <c r="N358" s="1" t="s">
        <v>93</v>
      </c>
      <c r="O358" s="1" t="s">
        <v>64</v>
      </c>
      <c r="P358" s="1" t="s">
        <v>32</v>
      </c>
      <c r="Q358" s="1" t="s">
        <v>45</v>
      </c>
      <c r="R358" s="1" t="s">
        <v>34</v>
      </c>
      <c r="S358" s="1" t="s">
        <v>2620</v>
      </c>
      <c r="T358" s="1">
        <v>1</v>
      </c>
      <c r="U358" s="1" t="s">
        <v>2622</v>
      </c>
      <c r="V358" s="1" t="s">
        <v>2630</v>
      </c>
      <c r="W358" s="1" t="s">
        <v>2629</v>
      </c>
      <c r="X358" s="1" t="s">
        <v>2625</v>
      </c>
      <c r="Y358" s="1" t="s">
        <v>2630</v>
      </c>
      <c r="Z358" s="1" t="s">
        <v>2623</v>
      </c>
      <c r="AA358" s="1">
        <v>0</v>
      </c>
      <c r="AB358" s="1" t="s">
        <v>2626</v>
      </c>
      <c r="AC358" s="1" t="s">
        <v>2627</v>
      </c>
      <c r="AD358" s="1" t="str">
        <f>TEXT(Sales_data[[#This Row],[Order_Date]],"MMM")</f>
        <v>Feb</v>
      </c>
      <c r="AE358" s="1">
        <f t="shared" si="25"/>
        <v>2024</v>
      </c>
      <c r="AF358" s="1" t="str">
        <f>TEXT(Sales_data[[#This Row],[Order_Date]],"ddd")</f>
        <v>Mon</v>
      </c>
      <c r="AG358" s="1" t="str">
        <f t="shared" si="26"/>
        <v>On Time</v>
      </c>
      <c r="AH358" s="1" t="str">
        <f t="shared" si="27"/>
        <v>Fast</v>
      </c>
      <c r="AI358" s="1" t="str">
        <f t="shared" si="28"/>
        <v>Low</v>
      </c>
      <c r="AJ358" s="6" t="str">
        <f t="shared" si="29"/>
        <v>Weekday</v>
      </c>
    </row>
    <row r="359" spans="1:36" x14ac:dyDescent="0.45">
      <c r="A359" s="5" t="s">
        <v>848</v>
      </c>
      <c r="B359" s="2">
        <v>45626</v>
      </c>
      <c r="C359" s="2">
        <v>45629</v>
      </c>
      <c r="D359" s="2">
        <v>45628</v>
      </c>
      <c r="E359" s="1" t="s">
        <v>2538</v>
      </c>
      <c r="F359" s="1" t="s">
        <v>168</v>
      </c>
      <c r="G359" s="1" t="s">
        <v>41</v>
      </c>
      <c r="H359" s="1" t="s">
        <v>71</v>
      </c>
      <c r="I359" s="1" t="s">
        <v>72</v>
      </c>
      <c r="J359" s="1">
        <v>0</v>
      </c>
      <c r="K359" s="1">
        <v>2000</v>
      </c>
      <c r="L359" s="1">
        <v>0</v>
      </c>
      <c r="M359" s="1" t="s">
        <v>63</v>
      </c>
      <c r="N359" s="1" t="s">
        <v>93</v>
      </c>
      <c r="O359" s="1" t="s">
        <v>79</v>
      </c>
      <c r="P359" s="1" t="s">
        <v>58</v>
      </c>
      <c r="Q359" s="1" t="s">
        <v>45</v>
      </c>
      <c r="R359" s="1" t="s">
        <v>2620</v>
      </c>
      <c r="S359" s="1" t="s">
        <v>2620</v>
      </c>
      <c r="T359" s="1">
        <v>-1</v>
      </c>
      <c r="U359" s="1" t="s">
        <v>2622</v>
      </c>
      <c r="V359" s="1" t="s">
        <v>2630</v>
      </c>
      <c r="W359" s="1" t="s">
        <v>2624</v>
      </c>
      <c r="X359" s="1" t="s">
        <v>2631</v>
      </c>
      <c r="Y359" s="1" t="s">
        <v>2623</v>
      </c>
      <c r="Z359" s="1" t="s">
        <v>2623</v>
      </c>
      <c r="AA359" s="1">
        <v>0</v>
      </c>
      <c r="AB359" s="1" t="s">
        <v>2626</v>
      </c>
      <c r="AC359" s="1" t="s">
        <v>2627</v>
      </c>
      <c r="AD359" s="1" t="str">
        <f>TEXT(Sales_data[[#This Row],[Order_Date]],"MMM")</f>
        <v>Nov</v>
      </c>
      <c r="AE359" s="1">
        <f t="shared" si="25"/>
        <v>2024</v>
      </c>
      <c r="AF359" s="1" t="str">
        <f>TEXT(Sales_data[[#This Row],[Order_Date]],"ddd")</f>
        <v>Sat</v>
      </c>
      <c r="AG359" s="1" t="str">
        <f t="shared" si="26"/>
        <v>On Time</v>
      </c>
      <c r="AH359" s="1" t="str">
        <f t="shared" si="27"/>
        <v>Fast</v>
      </c>
      <c r="AI359" s="1" t="str">
        <f t="shared" si="28"/>
        <v>Low</v>
      </c>
      <c r="AJ359" s="6" t="str">
        <f t="shared" si="29"/>
        <v>Weekend</v>
      </c>
    </row>
    <row r="360" spans="1:36" x14ac:dyDescent="0.45">
      <c r="A360" s="5" t="s">
        <v>849</v>
      </c>
      <c r="B360" s="2">
        <v>45624</v>
      </c>
      <c r="C360" s="2">
        <v>45622</v>
      </c>
      <c r="D360" s="2">
        <v>45629</v>
      </c>
      <c r="E360" s="1" t="s">
        <v>2536</v>
      </c>
      <c r="F360" s="1" t="s">
        <v>2606</v>
      </c>
      <c r="G360" s="1" t="s">
        <v>26</v>
      </c>
      <c r="H360" s="1" t="s">
        <v>27</v>
      </c>
      <c r="I360" s="1" t="s">
        <v>55</v>
      </c>
      <c r="J360" s="1">
        <v>-1</v>
      </c>
      <c r="K360" s="1">
        <v>100</v>
      </c>
      <c r="L360" s="1">
        <v>-100</v>
      </c>
      <c r="M360" s="1" t="s">
        <v>56</v>
      </c>
      <c r="N360" s="1" t="s">
        <v>93</v>
      </c>
      <c r="O360" s="1" t="s">
        <v>79</v>
      </c>
      <c r="P360" s="1" t="s">
        <v>58</v>
      </c>
      <c r="Q360" s="1" t="s">
        <v>45</v>
      </c>
      <c r="R360" s="1" t="s">
        <v>34</v>
      </c>
      <c r="S360" s="1" t="s">
        <v>2620</v>
      </c>
      <c r="T360" s="1">
        <v>7</v>
      </c>
      <c r="U360" s="1" t="s">
        <v>2622</v>
      </c>
      <c r="V360" s="1" t="s">
        <v>2630</v>
      </c>
      <c r="W360" s="1" t="s">
        <v>2624</v>
      </c>
      <c r="X360" s="1" t="s">
        <v>2628</v>
      </c>
      <c r="Y360" s="1" t="s">
        <v>2623</v>
      </c>
      <c r="Z360" s="1" t="s">
        <v>2623</v>
      </c>
      <c r="AA360" s="1">
        <v>-100</v>
      </c>
      <c r="AB360" s="1" t="s">
        <v>2626</v>
      </c>
      <c r="AC360" s="1" t="s">
        <v>2627</v>
      </c>
      <c r="AD360" s="1" t="str">
        <f>TEXT(Sales_data[[#This Row],[Order_Date]],"MMM")</f>
        <v>Nov</v>
      </c>
      <c r="AE360" s="1">
        <f t="shared" si="25"/>
        <v>2024</v>
      </c>
      <c r="AF360" s="1" t="str">
        <f>TEXT(Sales_data[[#This Row],[Order_Date]],"ddd")</f>
        <v>Thu</v>
      </c>
      <c r="AG360" s="1" t="str">
        <f t="shared" si="26"/>
        <v>Late</v>
      </c>
      <c r="AH360" s="1" t="str">
        <f t="shared" si="27"/>
        <v>Slow</v>
      </c>
      <c r="AI360" s="1" t="str">
        <f t="shared" si="28"/>
        <v>Low</v>
      </c>
      <c r="AJ360" s="6" t="str">
        <f t="shared" si="29"/>
        <v>Weekday</v>
      </c>
    </row>
    <row r="361" spans="1:36" x14ac:dyDescent="0.45">
      <c r="A361" s="5" t="s">
        <v>2497</v>
      </c>
      <c r="B361" s="2">
        <v>45625</v>
      </c>
      <c r="C361" s="2">
        <v>45623</v>
      </c>
      <c r="D361" s="2">
        <v>45626</v>
      </c>
      <c r="E361" s="1" t="s">
        <v>2597</v>
      </c>
      <c r="F361" s="1" t="s">
        <v>2606</v>
      </c>
      <c r="G361" s="1" t="s">
        <v>26</v>
      </c>
      <c r="H361" s="1" t="s">
        <v>128</v>
      </c>
      <c r="I361" s="1" t="s">
        <v>231</v>
      </c>
      <c r="J361" s="1">
        <v>3</v>
      </c>
      <c r="K361" s="1">
        <v>2000</v>
      </c>
      <c r="L361" s="1">
        <v>6000</v>
      </c>
      <c r="M361" s="1" t="s">
        <v>2619</v>
      </c>
      <c r="N361" s="1" t="s">
        <v>57</v>
      </c>
      <c r="O361" s="1" t="s">
        <v>64</v>
      </c>
      <c r="P361" s="1" t="s">
        <v>32</v>
      </c>
      <c r="Q361" s="1" t="s">
        <v>33</v>
      </c>
      <c r="R361" s="1" t="s">
        <v>34</v>
      </c>
      <c r="S361" s="1" t="s">
        <v>2620</v>
      </c>
      <c r="T361" s="1">
        <v>3</v>
      </c>
      <c r="U361" s="1" t="s">
        <v>2622</v>
      </c>
      <c r="V361" s="1" t="s">
        <v>2623</v>
      </c>
      <c r="W361" s="1" t="s">
        <v>2624</v>
      </c>
      <c r="X361" s="1" t="s">
        <v>2628</v>
      </c>
      <c r="Y361" s="1" t="s">
        <v>2623</v>
      </c>
      <c r="Z361" s="1" t="s">
        <v>2623</v>
      </c>
      <c r="AA361" s="1">
        <v>6000</v>
      </c>
      <c r="AB361" s="1" t="s">
        <v>2626</v>
      </c>
      <c r="AC361" s="1" t="s">
        <v>2627</v>
      </c>
      <c r="AD361" s="1" t="str">
        <f>TEXT(Sales_data[[#This Row],[Order_Date]],"MMM")</f>
        <v>Nov</v>
      </c>
      <c r="AE361" s="1">
        <f t="shared" si="25"/>
        <v>2024</v>
      </c>
      <c r="AF361" s="1" t="str">
        <f>TEXT(Sales_data[[#This Row],[Order_Date]],"ddd")</f>
        <v>Fri</v>
      </c>
      <c r="AG361" s="1" t="str">
        <f t="shared" si="26"/>
        <v>On Time</v>
      </c>
      <c r="AH361" s="1" t="str">
        <f t="shared" si="27"/>
        <v>Medium</v>
      </c>
      <c r="AI361" s="1" t="str">
        <f t="shared" si="28"/>
        <v>High</v>
      </c>
      <c r="AJ361" s="6" t="str">
        <f t="shared" si="29"/>
        <v>Weekday</v>
      </c>
    </row>
    <row r="362" spans="1:36" x14ac:dyDescent="0.45">
      <c r="A362" s="5" t="s">
        <v>851</v>
      </c>
      <c r="B362" s="2">
        <v>45352</v>
      </c>
      <c r="C362" s="2">
        <v>45352</v>
      </c>
      <c r="D362" s="2">
        <v>45351</v>
      </c>
      <c r="E362" s="1" t="s">
        <v>2540</v>
      </c>
      <c r="F362" s="1" t="s">
        <v>53</v>
      </c>
      <c r="G362" s="1" t="s">
        <v>54</v>
      </c>
      <c r="H362" s="1" t="s">
        <v>128</v>
      </c>
      <c r="I362" s="1" t="s">
        <v>169</v>
      </c>
      <c r="J362" s="1">
        <v>-1</v>
      </c>
      <c r="K362" s="1">
        <v>1000</v>
      </c>
      <c r="L362" s="1">
        <v>-1000</v>
      </c>
      <c r="M362" s="1" t="s">
        <v>56</v>
      </c>
      <c r="N362" s="1" t="s">
        <v>30</v>
      </c>
      <c r="O362" s="1" t="s">
        <v>31</v>
      </c>
      <c r="P362" s="1" t="s">
        <v>85</v>
      </c>
      <c r="Q362" s="1" t="s">
        <v>45</v>
      </c>
      <c r="R362" s="1" t="s">
        <v>46</v>
      </c>
      <c r="S362" s="1" t="s">
        <v>245</v>
      </c>
      <c r="T362" s="1">
        <v>-1</v>
      </c>
      <c r="U362" s="1" t="s">
        <v>2622</v>
      </c>
      <c r="V362" s="1" t="s">
        <v>2630</v>
      </c>
      <c r="W362" s="1" t="s">
        <v>2624</v>
      </c>
      <c r="X362" s="1" t="s">
        <v>2633</v>
      </c>
      <c r="Y362" s="1" t="s">
        <v>2623</v>
      </c>
      <c r="Z362" s="1" t="s">
        <v>2623</v>
      </c>
      <c r="AA362" s="1">
        <v>-1000</v>
      </c>
      <c r="AB362" s="1" t="s">
        <v>2626</v>
      </c>
      <c r="AC362" s="1" t="s">
        <v>245</v>
      </c>
      <c r="AD362" s="1" t="str">
        <f>TEXT(Sales_data[[#This Row],[Order_Date]],"MMM")</f>
        <v>Mar</v>
      </c>
      <c r="AE362" s="1">
        <f t="shared" si="25"/>
        <v>2024</v>
      </c>
      <c r="AF362" s="1" t="str">
        <f>TEXT(Sales_data[[#This Row],[Order_Date]],"ddd")</f>
        <v>Fri</v>
      </c>
      <c r="AG362" s="1" t="str">
        <f t="shared" si="26"/>
        <v>On Time</v>
      </c>
      <c r="AH362" s="1" t="str">
        <f t="shared" si="27"/>
        <v>Fast</v>
      </c>
      <c r="AI362" s="1" t="str">
        <f t="shared" si="28"/>
        <v>Low</v>
      </c>
      <c r="AJ362" s="6" t="str">
        <f t="shared" si="29"/>
        <v>Weekday</v>
      </c>
    </row>
    <row r="363" spans="1:36" x14ac:dyDescent="0.45">
      <c r="A363" s="5" t="s">
        <v>852</v>
      </c>
      <c r="B363" s="2">
        <v>45440</v>
      </c>
      <c r="C363" s="2">
        <v>45442</v>
      </c>
      <c r="D363" s="2">
        <v>45449</v>
      </c>
      <c r="E363" s="1" t="s">
        <v>2546</v>
      </c>
      <c r="F363" s="1" t="s">
        <v>2608</v>
      </c>
      <c r="G363" s="1" t="s">
        <v>41</v>
      </c>
      <c r="H363" s="1" t="s">
        <v>27</v>
      </c>
      <c r="I363" s="1" t="s">
        <v>84</v>
      </c>
      <c r="J363" s="1">
        <v>3</v>
      </c>
      <c r="K363" s="1">
        <v>0</v>
      </c>
      <c r="L363" s="1">
        <v>0</v>
      </c>
      <c r="M363" s="1" t="s">
        <v>56</v>
      </c>
      <c r="N363" s="1" t="s">
        <v>57</v>
      </c>
      <c r="O363" s="1" t="s">
        <v>44</v>
      </c>
      <c r="P363" s="1" t="s">
        <v>85</v>
      </c>
      <c r="Q363" s="1" t="s">
        <v>33</v>
      </c>
      <c r="R363" s="1" t="s">
        <v>46</v>
      </c>
      <c r="S363" s="1" t="s">
        <v>245</v>
      </c>
      <c r="T363" s="1">
        <v>7</v>
      </c>
      <c r="U363" s="1" t="s">
        <v>2622</v>
      </c>
      <c r="V363" s="1" t="s">
        <v>2623</v>
      </c>
      <c r="W363" s="1" t="s">
        <v>2629</v>
      </c>
      <c r="X363" s="1" t="s">
        <v>2625</v>
      </c>
      <c r="Y363" s="1" t="s">
        <v>2630</v>
      </c>
      <c r="Z363" s="1" t="s">
        <v>2623</v>
      </c>
      <c r="AA363" s="1">
        <v>0</v>
      </c>
      <c r="AB363" s="1" t="s">
        <v>2626</v>
      </c>
      <c r="AC363" s="1" t="s">
        <v>245</v>
      </c>
      <c r="AD363" s="1" t="str">
        <f>TEXT(Sales_data[[#This Row],[Order_Date]],"MMM")</f>
        <v>May</v>
      </c>
      <c r="AE363" s="1">
        <f t="shared" si="25"/>
        <v>2024</v>
      </c>
      <c r="AF363" s="1" t="str">
        <f>TEXT(Sales_data[[#This Row],[Order_Date]],"ddd")</f>
        <v>Tue</v>
      </c>
      <c r="AG363" s="1" t="str">
        <f t="shared" si="26"/>
        <v>Late</v>
      </c>
      <c r="AH363" s="1" t="str">
        <f t="shared" si="27"/>
        <v>Slow</v>
      </c>
      <c r="AI363" s="1" t="str">
        <f t="shared" si="28"/>
        <v>Low</v>
      </c>
      <c r="AJ363" s="6" t="str">
        <f t="shared" si="29"/>
        <v>Weekday</v>
      </c>
    </row>
    <row r="364" spans="1:36" x14ac:dyDescent="0.45">
      <c r="A364" s="5" t="s">
        <v>853</v>
      </c>
      <c r="B364" s="2">
        <v>45535</v>
      </c>
      <c r="C364" s="2">
        <v>45533</v>
      </c>
      <c r="D364" s="2">
        <v>45534</v>
      </c>
      <c r="E364" s="1" t="s">
        <v>2541</v>
      </c>
      <c r="F364" s="1" t="s">
        <v>2609</v>
      </c>
      <c r="G364" s="1" t="s">
        <v>116</v>
      </c>
      <c r="H364" s="1" t="s">
        <v>42</v>
      </c>
      <c r="I364" s="1" t="s">
        <v>122</v>
      </c>
      <c r="J364" s="1">
        <v>0</v>
      </c>
      <c r="K364" s="1">
        <v>1000</v>
      </c>
      <c r="L364" s="1">
        <v>0</v>
      </c>
      <c r="M364" s="1" t="s">
        <v>63</v>
      </c>
      <c r="N364" s="1" t="s">
        <v>93</v>
      </c>
      <c r="O364" s="1" t="s">
        <v>79</v>
      </c>
      <c r="P364" s="1" t="s">
        <v>85</v>
      </c>
      <c r="Q364" s="1" t="s">
        <v>33</v>
      </c>
      <c r="R364" s="1" t="s">
        <v>46</v>
      </c>
      <c r="S364" s="1" t="s">
        <v>47</v>
      </c>
      <c r="T364" s="1">
        <v>1</v>
      </c>
      <c r="U364" s="1" t="s">
        <v>2622</v>
      </c>
      <c r="V364" s="1" t="s">
        <v>2630</v>
      </c>
      <c r="W364" s="1" t="s">
        <v>2624</v>
      </c>
      <c r="X364" s="1" t="s">
        <v>2628</v>
      </c>
      <c r="Y364" s="1" t="s">
        <v>2623</v>
      </c>
      <c r="Z364" s="1" t="s">
        <v>2623</v>
      </c>
      <c r="AA364" s="1">
        <v>0</v>
      </c>
      <c r="AB364" s="1" t="s">
        <v>2626</v>
      </c>
      <c r="AC364" s="1" t="s">
        <v>47</v>
      </c>
      <c r="AD364" s="1" t="str">
        <f>TEXT(Sales_data[[#This Row],[Order_Date]],"MMM")</f>
        <v>Aug</v>
      </c>
      <c r="AE364" s="1">
        <f t="shared" si="25"/>
        <v>2024</v>
      </c>
      <c r="AF364" s="1" t="str">
        <f>TEXT(Sales_data[[#This Row],[Order_Date]],"ddd")</f>
        <v>Sat</v>
      </c>
      <c r="AG364" s="1" t="str">
        <f t="shared" si="26"/>
        <v>On Time</v>
      </c>
      <c r="AH364" s="1" t="str">
        <f t="shared" si="27"/>
        <v>Fast</v>
      </c>
      <c r="AI364" s="1" t="str">
        <f t="shared" si="28"/>
        <v>Low</v>
      </c>
      <c r="AJ364" s="6" t="str">
        <f t="shared" si="29"/>
        <v>Weekend</v>
      </c>
    </row>
    <row r="365" spans="1:36" x14ac:dyDescent="0.45">
      <c r="A365" s="5" t="s">
        <v>854</v>
      </c>
      <c r="B365" s="2">
        <v>45488</v>
      </c>
      <c r="C365" s="2">
        <v>45490</v>
      </c>
      <c r="D365" s="2">
        <v>45496</v>
      </c>
      <c r="E365" s="1" t="s">
        <v>2591</v>
      </c>
      <c r="F365" s="1" t="s">
        <v>2606</v>
      </c>
      <c r="G365" s="1" t="s">
        <v>26</v>
      </c>
      <c r="H365" s="1" t="s">
        <v>42</v>
      </c>
      <c r="I365" s="1" t="s">
        <v>43</v>
      </c>
      <c r="J365" s="1">
        <v>1</v>
      </c>
      <c r="K365" s="1">
        <v>2000</v>
      </c>
      <c r="L365" s="1">
        <v>2000</v>
      </c>
      <c r="M365" s="1" t="s">
        <v>29</v>
      </c>
      <c r="N365" s="1" t="s">
        <v>57</v>
      </c>
      <c r="O365" s="1" t="s">
        <v>79</v>
      </c>
      <c r="P365" s="1" t="s">
        <v>85</v>
      </c>
      <c r="Q365" s="1" t="s">
        <v>33</v>
      </c>
      <c r="R365" s="1" t="s">
        <v>46</v>
      </c>
      <c r="S365" s="1" t="s">
        <v>245</v>
      </c>
      <c r="T365" s="1">
        <v>6</v>
      </c>
      <c r="U365" s="1" t="s">
        <v>2622</v>
      </c>
      <c r="V365" s="1" t="s">
        <v>2623</v>
      </c>
      <c r="W365" s="1" t="s">
        <v>2624</v>
      </c>
      <c r="X365" s="1" t="s">
        <v>2625</v>
      </c>
      <c r="Y365" s="1" t="s">
        <v>2623</v>
      </c>
      <c r="Z365" s="1" t="s">
        <v>2623</v>
      </c>
      <c r="AA365" s="1">
        <v>2000</v>
      </c>
      <c r="AB365" s="1" t="s">
        <v>2626</v>
      </c>
      <c r="AC365" s="1" t="s">
        <v>245</v>
      </c>
      <c r="AD365" s="1" t="str">
        <f>TEXT(Sales_data[[#This Row],[Order_Date]],"MMM")</f>
        <v>Jul</v>
      </c>
      <c r="AE365" s="1">
        <f t="shared" si="25"/>
        <v>2024</v>
      </c>
      <c r="AF365" s="1" t="str">
        <f>TEXT(Sales_data[[#This Row],[Order_Date]],"ddd")</f>
        <v>Mon</v>
      </c>
      <c r="AG365" s="1" t="str">
        <f t="shared" si="26"/>
        <v>Late</v>
      </c>
      <c r="AH365" s="1" t="str">
        <f t="shared" si="27"/>
        <v>Slow</v>
      </c>
      <c r="AI365" s="1" t="str">
        <f t="shared" si="28"/>
        <v>Medium</v>
      </c>
      <c r="AJ365" s="6" t="str">
        <f t="shared" si="29"/>
        <v>Weekday</v>
      </c>
    </row>
    <row r="366" spans="1:36" x14ac:dyDescent="0.45">
      <c r="A366" s="5" t="s">
        <v>855</v>
      </c>
      <c r="B366" s="2">
        <v>45549</v>
      </c>
      <c r="C366" s="2">
        <v>45552</v>
      </c>
      <c r="D366" s="2">
        <v>45552</v>
      </c>
      <c r="E366" s="1" t="s">
        <v>2579</v>
      </c>
      <c r="F366" s="1" t="s">
        <v>2606</v>
      </c>
      <c r="G366" s="1" t="s">
        <v>26</v>
      </c>
      <c r="H366" s="1" t="s">
        <v>42</v>
      </c>
      <c r="I366" s="1" t="s">
        <v>43</v>
      </c>
      <c r="J366" s="1">
        <v>3</v>
      </c>
      <c r="K366" s="1">
        <v>0</v>
      </c>
      <c r="L366" s="1">
        <v>0</v>
      </c>
      <c r="M366" s="1" t="s">
        <v>29</v>
      </c>
      <c r="N366" s="1" t="s">
        <v>57</v>
      </c>
      <c r="O366" s="1" t="s">
        <v>79</v>
      </c>
      <c r="P366" s="1" t="s">
        <v>58</v>
      </c>
      <c r="Q366" s="1" t="s">
        <v>33</v>
      </c>
      <c r="R366" s="1" t="s">
        <v>34</v>
      </c>
      <c r="S366" s="1" t="s">
        <v>2620</v>
      </c>
      <c r="T366" s="1">
        <v>0</v>
      </c>
      <c r="U366" s="1" t="s">
        <v>2622</v>
      </c>
      <c r="V366" s="1" t="s">
        <v>2623</v>
      </c>
      <c r="W366" s="1" t="s">
        <v>2629</v>
      </c>
      <c r="X366" s="1" t="s">
        <v>2625</v>
      </c>
      <c r="Y366" s="1" t="s">
        <v>2630</v>
      </c>
      <c r="Z366" s="1" t="s">
        <v>2623</v>
      </c>
      <c r="AA366" s="1">
        <v>0</v>
      </c>
      <c r="AB366" s="1" t="s">
        <v>2626</v>
      </c>
      <c r="AC366" s="1" t="s">
        <v>2627</v>
      </c>
      <c r="AD366" s="1" t="str">
        <f>TEXT(Sales_data[[#This Row],[Order_Date]],"MMM")</f>
        <v>Sep</v>
      </c>
      <c r="AE366" s="1">
        <f t="shared" si="25"/>
        <v>2024</v>
      </c>
      <c r="AF366" s="1" t="str">
        <f>TEXT(Sales_data[[#This Row],[Order_Date]],"ddd")</f>
        <v>Sat</v>
      </c>
      <c r="AG366" s="1" t="str">
        <f t="shared" si="26"/>
        <v>On Time</v>
      </c>
      <c r="AH366" s="1" t="str">
        <f t="shared" si="27"/>
        <v>Fast</v>
      </c>
      <c r="AI366" s="1" t="str">
        <f t="shared" si="28"/>
        <v>Low</v>
      </c>
      <c r="AJ366" s="6" t="str">
        <f t="shared" si="29"/>
        <v>Weekend</v>
      </c>
    </row>
    <row r="367" spans="1:36" x14ac:dyDescent="0.45">
      <c r="A367" s="5" t="s">
        <v>856</v>
      </c>
      <c r="B367" s="2">
        <v>45492</v>
      </c>
      <c r="C367" s="2">
        <v>45495</v>
      </c>
      <c r="D367" s="2">
        <v>45502</v>
      </c>
      <c r="E367" s="1" t="s">
        <v>2561</v>
      </c>
      <c r="F367" s="1" t="s">
        <v>147</v>
      </c>
      <c r="G367" s="1" t="s">
        <v>147</v>
      </c>
      <c r="H367" s="1" t="s">
        <v>27</v>
      </c>
      <c r="I367" s="1" t="s">
        <v>55</v>
      </c>
      <c r="J367" s="1">
        <v>-1</v>
      </c>
      <c r="K367" s="1">
        <v>0</v>
      </c>
      <c r="L367" s="1">
        <v>0</v>
      </c>
      <c r="M367" s="1" t="s">
        <v>56</v>
      </c>
      <c r="N367" s="1" t="s">
        <v>57</v>
      </c>
      <c r="O367" s="1" t="s">
        <v>31</v>
      </c>
      <c r="P367" s="1" t="s">
        <v>58</v>
      </c>
      <c r="Q367" s="1" t="s">
        <v>33</v>
      </c>
      <c r="R367" s="1" t="s">
        <v>46</v>
      </c>
      <c r="S367" s="1" t="s">
        <v>245</v>
      </c>
      <c r="T367" s="1">
        <v>7</v>
      </c>
      <c r="U367" s="1" t="s">
        <v>2622</v>
      </c>
      <c r="V367" s="1" t="s">
        <v>2630</v>
      </c>
      <c r="W367" s="1" t="s">
        <v>2629</v>
      </c>
      <c r="X367" s="1" t="s">
        <v>2625</v>
      </c>
      <c r="Y367" s="1" t="s">
        <v>2630</v>
      </c>
      <c r="Z367" s="1" t="s">
        <v>2623</v>
      </c>
      <c r="AA367" s="1">
        <v>0</v>
      </c>
      <c r="AB367" s="1" t="s">
        <v>2626</v>
      </c>
      <c r="AC367" s="1" t="s">
        <v>245</v>
      </c>
      <c r="AD367" s="1" t="str">
        <f>TEXT(Sales_data[[#This Row],[Order_Date]],"MMM")</f>
        <v>Jul</v>
      </c>
      <c r="AE367" s="1">
        <f t="shared" si="25"/>
        <v>2024</v>
      </c>
      <c r="AF367" s="1" t="str">
        <f>TEXT(Sales_data[[#This Row],[Order_Date]],"ddd")</f>
        <v>Fri</v>
      </c>
      <c r="AG367" s="1" t="str">
        <f t="shared" si="26"/>
        <v>Late</v>
      </c>
      <c r="AH367" s="1" t="str">
        <f t="shared" si="27"/>
        <v>Slow</v>
      </c>
      <c r="AI367" s="1" t="str">
        <f t="shared" si="28"/>
        <v>Low</v>
      </c>
      <c r="AJ367" s="6" t="str">
        <f t="shared" si="29"/>
        <v>Weekday</v>
      </c>
    </row>
    <row r="368" spans="1:36" x14ac:dyDescent="0.45">
      <c r="A368" s="5" t="s">
        <v>857</v>
      </c>
      <c r="B368" s="2">
        <v>45341</v>
      </c>
      <c r="C368" s="2">
        <v>45344</v>
      </c>
      <c r="D368" s="2">
        <v>45343</v>
      </c>
      <c r="E368" s="1" t="s">
        <v>2564</v>
      </c>
      <c r="F368" s="1" t="s">
        <v>168</v>
      </c>
      <c r="G368" s="1" t="s">
        <v>41</v>
      </c>
      <c r="H368" s="1" t="s">
        <v>27</v>
      </c>
      <c r="I368" s="1" t="s">
        <v>84</v>
      </c>
      <c r="J368" s="1">
        <v>2</v>
      </c>
      <c r="K368" s="1">
        <v>0</v>
      </c>
      <c r="L368" s="1">
        <v>0</v>
      </c>
      <c r="M368" s="1" t="s">
        <v>56</v>
      </c>
      <c r="N368" s="1" t="s">
        <v>57</v>
      </c>
      <c r="O368" s="1" t="s">
        <v>44</v>
      </c>
      <c r="P368" s="1" t="s">
        <v>58</v>
      </c>
      <c r="Q368" s="1" t="s">
        <v>45</v>
      </c>
      <c r="R368" s="1" t="s">
        <v>2620</v>
      </c>
      <c r="S368" s="1" t="s">
        <v>2620</v>
      </c>
      <c r="T368" s="1">
        <v>-1</v>
      </c>
      <c r="U368" s="1" t="s">
        <v>2622</v>
      </c>
      <c r="V368" s="1" t="s">
        <v>2623</v>
      </c>
      <c r="W368" s="1" t="s">
        <v>2629</v>
      </c>
      <c r="X368" s="1" t="s">
        <v>2631</v>
      </c>
      <c r="Y368" s="1" t="s">
        <v>2630</v>
      </c>
      <c r="Z368" s="1" t="s">
        <v>2623</v>
      </c>
      <c r="AA368" s="1">
        <v>0</v>
      </c>
      <c r="AB368" s="1" t="s">
        <v>2626</v>
      </c>
      <c r="AC368" s="1" t="s">
        <v>2627</v>
      </c>
      <c r="AD368" s="1" t="str">
        <f>TEXT(Sales_data[[#This Row],[Order_Date]],"MMM")</f>
        <v>Feb</v>
      </c>
      <c r="AE368" s="1">
        <f t="shared" si="25"/>
        <v>2024</v>
      </c>
      <c r="AF368" s="1" t="str">
        <f>TEXT(Sales_data[[#This Row],[Order_Date]],"ddd")</f>
        <v>Mon</v>
      </c>
      <c r="AG368" s="1" t="str">
        <f t="shared" si="26"/>
        <v>On Time</v>
      </c>
      <c r="AH368" s="1" t="str">
        <f t="shared" si="27"/>
        <v>Fast</v>
      </c>
      <c r="AI368" s="1" t="str">
        <f t="shared" si="28"/>
        <v>Low</v>
      </c>
      <c r="AJ368" s="6" t="str">
        <f t="shared" si="29"/>
        <v>Weekday</v>
      </c>
    </row>
    <row r="369" spans="1:36" x14ac:dyDescent="0.45">
      <c r="A369" s="5" t="s">
        <v>858</v>
      </c>
      <c r="B369" s="2">
        <v>45328</v>
      </c>
      <c r="C369" s="2">
        <v>45329</v>
      </c>
      <c r="D369" s="2">
        <v>45330</v>
      </c>
      <c r="E369" s="1" t="s">
        <v>2596</v>
      </c>
      <c r="F369" s="1" t="s">
        <v>2608</v>
      </c>
      <c r="G369" s="1" t="s">
        <v>41</v>
      </c>
      <c r="H369" s="1" t="s">
        <v>71</v>
      </c>
      <c r="I369" s="1" t="s">
        <v>72</v>
      </c>
      <c r="J369" s="1">
        <v>-1</v>
      </c>
      <c r="K369" s="1">
        <v>2000</v>
      </c>
      <c r="L369" s="1">
        <v>-2000</v>
      </c>
      <c r="M369" s="1" t="s">
        <v>63</v>
      </c>
      <c r="N369" s="1" t="s">
        <v>93</v>
      </c>
      <c r="O369" s="1" t="s">
        <v>64</v>
      </c>
      <c r="P369" s="1" t="s">
        <v>85</v>
      </c>
      <c r="Q369" s="1" t="s">
        <v>33</v>
      </c>
      <c r="R369" s="1" t="s">
        <v>34</v>
      </c>
      <c r="S369" s="1" t="s">
        <v>2620</v>
      </c>
      <c r="T369" s="1">
        <v>1</v>
      </c>
      <c r="U369" s="1" t="s">
        <v>2622</v>
      </c>
      <c r="V369" s="1" t="s">
        <v>2630</v>
      </c>
      <c r="W369" s="1" t="s">
        <v>2624</v>
      </c>
      <c r="X369" s="1" t="s">
        <v>2625</v>
      </c>
      <c r="Y369" s="1" t="s">
        <v>2623</v>
      </c>
      <c r="Z369" s="1" t="s">
        <v>2623</v>
      </c>
      <c r="AA369" s="1">
        <v>-2000</v>
      </c>
      <c r="AB369" s="1" t="s">
        <v>2626</v>
      </c>
      <c r="AC369" s="1" t="s">
        <v>2627</v>
      </c>
      <c r="AD369" s="1" t="str">
        <f>TEXT(Sales_data[[#This Row],[Order_Date]],"MMM")</f>
        <v>Feb</v>
      </c>
      <c r="AE369" s="1">
        <f t="shared" si="25"/>
        <v>2024</v>
      </c>
      <c r="AF369" s="1" t="str">
        <f>TEXT(Sales_data[[#This Row],[Order_Date]],"ddd")</f>
        <v>Tue</v>
      </c>
      <c r="AG369" s="1" t="str">
        <f t="shared" si="26"/>
        <v>On Time</v>
      </c>
      <c r="AH369" s="1" t="str">
        <f t="shared" si="27"/>
        <v>Fast</v>
      </c>
      <c r="AI369" s="1" t="str">
        <f t="shared" si="28"/>
        <v>Low</v>
      </c>
      <c r="AJ369" s="6" t="str">
        <f t="shared" si="29"/>
        <v>Weekday</v>
      </c>
    </row>
    <row r="370" spans="1:36" x14ac:dyDescent="0.45">
      <c r="A370" s="5" t="s">
        <v>860</v>
      </c>
      <c r="B370" s="2">
        <v>45621</v>
      </c>
      <c r="C370" s="2">
        <v>45622</v>
      </c>
      <c r="D370" s="2">
        <v>45629</v>
      </c>
      <c r="E370" s="1" t="s">
        <v>2572</v>
      </c>
      <c r="F370" s="1" t="s">
        <v>2608</v>
      </c>
      <c r="G370" s="1" t="s">
        <v>41</v>
      </c>
      <c r="H370" s="1" t="s">
        <v>71</v>
      </c>
      <c r="I370" s="1" t="s">
        <v>117</v>
      </c>
      <c r="J370" s="1">
        <v>-1</v>
      </c>
      <c r="K370" s="1">
        <v>0</v>
      </c>
      <c r="L370" s="1">
        <v>0</v>
      </c>
      <c r="M370" s="1" t="s">
        <v>29</v>
      </c>
      <c r="N370" s="1" t="s">
        <v>93</v>
      </c>
      <c r="O370" s="1" t="s">
        <v>44</v>
      </c>
      <c r="P370" s="1" t="s">
        <v>32</v>
      </c>
      <c r="Q370" s="1" t="s">
        <v>33</v>
      </c>
      <c r="R370" s="1" t="s">
        <v>34</v>
      </c>
      <c r="S370" s="1" t="s">
        <v>2620</v>
      </c>
      <c r="T370" s="1">
        <v>7</v>
      </c>
      <c r="U370" s="1" t="s">
        <v>2622</v>
      </c>
      <c r="V370" s="1" t="s">
        <v>2630</v>
      </c>
      <c r="W370" s="1" t="s">
        <v>2629</v>
      </c>
      <c r="X370" s="1" t="s">
        <v>2625</v>
      </c>
      <c r="Y370" s="1" t="s">
        <v>2630</v>
      </c>
      <c r="Z370" s="1" t="s">
        <v>2623</v>
      </c>
      <c r="AA370" s="1">
        <v>0</v>
      </c>
      <c r="AB370" s="1" t="s">
        <v>2626</v>
      </c>
      <c r="AC370" s="1" t="s">
        <v>2627</v>
      </c>
      <c r="AD370" s="1" t="str">
        <f>TEXT(Sales_data[[#This Row],[Order_Date]],"MMM")</f>
        <v>Nov</v>
      </c>
      <c r="AE370" s="1">
        <f t="shared" si="25"/>
        <v>2024</v>
      </c>
      <c r="AF370" s="1" t="str">
        <f>TEXT(Sales_data[[#This Row],[Order_Date]],"ddd")</f>
        <v>Mon</v>
      </c>
      <c r="AG370" s="1" t="str">
        <f t="shared" si="26"/>
        <v>Late</v>
      </c>
      <c r="AH370" s="1" t="str">
        <f t="shared" si="27"/>
        <v>Slow</v>
      </c>
      <c r="AI370" s="1" t="str">
        <f t="shared" si="28"/>
        <v>Low</v>
      </c>
      <c r="AJ370" s="6" t="str">
        <f t="shared" si="29"/>
        <v>Weekday</v>
      </c>
    </row>
    <row r="371" spans="1:36" x14ac:dyDescent="0.45">
      <c r="A371" s="5" t="s">
        <v>861</v>
      </c>
      <c r="B371" s="2">
        <v>45478</v>
      </c>
      <c r="C371" s="2">
        <v>45476</v>
      </c>
      <c r="D371" s="2">
        <v>45476</v>
      </c>
      <c r="E371" s="1" t="s">
        <v>2561</v>
      </c>
      <c r="F371" s="1" t="s">
        <v>168</v>
      </c>
      <c r="G371" s="1" t="s">
        <v>41</v>
      </c>
      <c r="H371" s="1" t="s">
        <v>71</v>
      </c>
      <c r="I371" s="1" t="s">
        <v>117</v>
      </c>
      <c r="J371" s="1">
        <v>1</v>
      </c>
      <c r="K371" s="1">
        <v>1000</v>
      </c>
      <c r="L371" s="1">
        <v>1000</v>
      </c>
      <c r="M371" s="1" t="s">
        <v>63</v>
      </c>
      <c r="N371" s="1" t="s">
        <v>93</v>
      </c>
      <c r="O371" s="1" t="s">
        <v>44</v>
      </c>
      <c r="P371" s="1" t="s">
        <v>32</v>
      </c>
      <c r="Q371" s="1" t="s">
        <v>45</v>
      </c>
      <c r="R371" s="1" t="s">
        <v>2620</v>
      </c>
      <c r="S371" s="1" t="s">
        <v>2620</v>
      </c>
      <c r="T371" s="1">
        <v>0</v>
      </c>
      <c r="U371" s="1" t="s">
        <v>2622</v>
      </c>
      <c r="V371" s="1" t="s">
        <v>2623</v>
      </c>
      <c r="W371" s="1" t="s">
        <v>2624</v>
      </c>
      <c r="X371" s="1" t="s">
        <v>2628</v>
      </c>
      <c r="Y371" s="1" t="s">
        <v>2623</v>
      </c>
      <c r="Z371" s="1" t="s">
        <v>2623</v>
      </c>
      <c r="AA371" s="1">
        <v>1000</v>
      </c>
      <c r="AB371" s="1" t="s">
        <v>2626</v>
      </c>
      <c r="AC371" s="1" t="s">
        <v>2627</v>
      </c>
      <c r="AD371" s="1" t="str">
        <f>TEXT(Sales_data[[#This Row],[Order_Date]],"MMM")</f>
        <v>Jul</v>
      </c>
      <c r="AE371" s="1">
        <f t="shared" si="25"/>
        <v>2024</v>
      </c>
      <c r="AF371" s="1" t="str">
        <f>TEXT(Sales_data[[#This Row],[Order_Date]],"ddd")</f>
        <v>Fri</v>
      </c>
      <c r="AG371" s="1" t="str">
        <f t="shared" si="26"/>
        <v>On Time</v>
      </c>
      <c r="AH371" s="1" t="str">
        <f t="shared" si="27"/>
        <v>Fast</v>
      </c>
      <c r="AI371" s="1" t="str">
        <f t="shared" si="28"/>
        <v>Low</v>
      </c>
      <c r="AJ371" s="6" t="str">
        <f t="shared" si="29"/>
        <v>Weekday</v>
      </c>
    </row>
    <row r="372" spans="1:36" x14ac:dyDescent="0.45">
      <c r="A372" s="5" t="s">
        <v>863</v>
      </c>
      <c r="B372" s="2">
        <v>45484</v>
      </c>
      <c r="C372" s="2">
        <v>45483</v>
      </c>
      <c r="D372" s="2">
        <v>45484</v>
      </c>
      <c r="E372" s="1" t="s">
        <v>2603</v>
      </c>
      <c r="F372" s="1" t="s">
        <v>2607</v>
      </c>
      <c r="G372" s="1" t="s">
        <v>41</v>
      </c>
      <c r="H372" s="1" t="s">
        <v>71</v>
      </c>
      <c r="I372" s="1" t="s">
        <v>117</v>
      </c>
      <c r="J372" s="1">
        <v>-1</v>
      </c>
      <c r="K372" s="1">
        <v>100</v>
      </c>
      <c r="L372" s="1">
        <v>-100</v>
      </c>
      <c r="M372" s="1" t="s">
        <v>63</v>
      </c>
      <c r="N372" s="1" t="s">
        <v>57</v>
      </c>
      <c r="O372" s="1" t="s">
        <v>64</v>
      </c>
      <c r="P372" s="1" t="s">
        <v>85</v>
      </c>
      <c r="Q372" s="1" t="s">
        <v>45</v>
      </c>
      <c r="R372" s="1" t="s">
        <v>2620</v>
      </c>
      <c r="S372" s="1" t="s">
        <v>2620</v>
      </c>
      <c r="T372" s="1">
        <v>1</v>
      </c>
      <c r="U372" s="1" t="s">
        <v>2622</v>
      </c>
      <c r="V372" s="1" t="s">
        <v>2630</v>
      </c>
      <c r="W372" s="1" t="s">
        <v>2624</v>
      </c>
      <c r="X372" s="1" t="s">
        <v>2628</v>
      </c>
      <c r="Y372" s="1" t="s">
        <v>2623</v>
      </c>
      <c r="Z372" s="1" t="s">
        <v>2623</v>
      </c>
      <c r="AA372" s="1">
        <v>-100</v>
      </c>
      <c r="AB372" s="1" t="s">
        <v>2626</v>
      </c>
      <c r="AC372" s="1" t="s">
        <v>2632</v>
      </c>
      <c r="AD372" s="1" t="str">
        <f>TEXT(Sales_data[[#This Row],[Order_Date]],"MMM")</f>
        <v>Jul</v>
      </c>
      <c r="AE372" s="1">
        <f t="shared" si="25"/>
        <v>2024</v>
      </c>
      <c r="AF372" s="1" t="str">
        <f>TEXT(Sales_data[[#This Row],[Order_Date]],"ddd")</f>
        <v>Thu</v>
      </c>
      <c r="AG372" s="1" t="str">
        <f t="shared" si="26"/>
        <v>On Time</v>
      </c>
      <c r="AH372" s="1" t="str">
        <f t="shared" si="27"/>
        <v>Fast</v>
      </c>
      <c r="AI372" s="1" t="str">
        <f t="shared" si="28"/>
        <v>Low</v>
      </c>
      <c r="AJ372" s="6" t="str">
        <f t="shared" si="29"/>
        <v>Weekday</v>
      </c>
    </row>
    <row r="373" spans="1:36" x14ac:dyDescent="0.45">
      <c r="A373" s="5" t="s">
        <v>865</v>
      </c>
      <c r="B373" s="2">
        <v>45419</v>
      </c>
      <c r="C373" s="2">
        <v>45417</v>
      </c>
      <c r="D373" s="2">
        <v>45417</v>
      </c>
      <c r="E373" s="1" t="s">
        <v>2561</v>
      </c>
      <c r="F373" s="1" t="s">
        <v>2609</v>
      </c>
      <c r="G373" s="1" t="s">
        <v>116</v>
      </c>
      <c r="H373" s="1" t="s">
        <v>27</v>
      </c>
      <c r="I373" s="1" t="s">
        <v>84</v>
      </c>
      <c r="J373" s="1">
        <v>0</v>
      </c>
      <c r="K373" s="1">
        <v>500</v>
      </c>
      <c r="L373" s="1">
        <v>0</v>
      </c>
      <c r="M373" s="1" t="s">
        <v>63</v>
      </c>
      <c r="N373" s="1" t="s">
        <v>57</v>
      </c>
      <c r="O373" s="1" t="s">
        <v>31</v>
      </c>
      <c r="P373" s="1" t="s">
        <v>58</v>
      </c>
      <c r="Q373" s="1" t="s">
        <v>45</v>
      </c>
      <c r="R373" s="1" t="s">
        <v>2620</v>
      </c>
      <c r="S373" s="1" t="s">
        <v>2620</v>
      </c>
      <c r="T373" s="1">
        <v>0</v>
      </c>
      <c r="U373" s="1" t="s">
        <v>2622</v>
      </c>
      <c r="V373" s="1" t="s">
        <v>2630</v>
      </c>
      <c r="W373" s="1" t="s">
        <v>2624</v>
      </c>
      <c r="X373" s="1" t="s">
        <v>2628</v>
      </c>
      <c r="Y373" s="1" t="s">
        <v>2623</v>
      </c>
      <c r="Z373" s="1" t="s">
        <v>2623</v>
      </c>
      <c r="AA373" s="1">
        <v>0</v>
      </c>
      <c r="AB373" s="1" t="s">
        <v>2626</v>
      </c>
      <c r="AC373" s="1" t="s">
        <v>2627</v>
      </c>
      <c r="AD373" s="1" t="str">
        <f>TEXT(Sales_data[[#This Row],[Order_Date]],"MMM")</f>
        <v>May</v>
      </c>
      <c r="AE373" s="1">
        <f t="shared" si="25"/>
        <v>2024</v>
      </c>
      <c r="AF373" s="1" t="str">
        <f>TEXT(Sales_data[[#This Row],[Order_Date]],"ddd")</f>
        <v>Tue</v>
      </c>
      <c r="AG373" s="1" t="str">
        <f t="shared" si="26"/>
        <v>On Time</v>
      </c>
      <c r="AH373" s="1" t="str">
        <f t="shared" si="27"/>
        <v>Fast</v>
      </c>
      <c r="AI373" s="1" t="str">
        <f t="shared" si="28"/>
        <v>Low</v>
      </c>
      <c r="AJ373" s="6" t="str">
        <f t="shared" si="29"/>
        <v>Weekday</v>
      </c>
    </row>
    <row r="374" spans="1:36" x14ac:dyDescent="0.45">
      <c r="A374" s="5" t="s">
        <v>866</v>
      </c>
      <c r="B374" s="2">
        <v>45609</v>
      </c>
      <c r="C374" s="2">
        <v>45607</v>
      </c>
      <c r="D374" s="2">
        <v>45612</v>
      </c>
      <c r="E374" s="1" t="s">
        <v>2526</v>
      </c>
      <c r="F374" s="1" t="s">
        <v>2608</v>
      </c>
      <c r="G374" s="1" t="s">
        <v>41</v>
      </c>
      <c r="H374" s="1" t="s">
        <v>128</v>
      </c>
      <c r="I374" s="1" t="s">
        <v>231</v>
      </c>
      <c r="J374" s="1">
        <v>3</v>
      </c>
      <c r="K374" s="1">
        <v>2000</v>
      </c>
      <c r="L374" s="1">
        <v>6000</v>
      </c>
      <c r="M374" s="1" t="s">
        <v>2619</v>
      </c>
      <c r="N374" s="1" t="s">
        <v>57</v>
      </c>
      <c r="O374" s="1" t="s">
        <v>64</v>
      </c>
      <c r="P374" s="1" t="s">
        <v>32</v>
      </c>
      <c r="Q374" s="1" t="s">
        <v>33</v>
      </c>
      <c r="R374" s="1" t="s">
        <v>34</v>
      </c>
      <c r="S374" s="1" t="s">
        <v>2620</v>
      </c>
      <c r="T374" s="1">
        <v>5</v>
      </c>
      <c r="U374" s="1" t="s">
        <v>2622</v>
      </c>
      <c r="V374" s="1" t="s">
        <v>2623</v>
      </c>
      <c r="W374" s="1" t="s">
        <v>2624</v>
      </c>
      <c r="X374" s="1" t="s">
        <v>2628</v>
      </c>
      <c r="Y374" s="1" t="s">
        <v>2623</v>
      </c>
      <c r="Z374" s="1" t="s">
        <v>2623</v>
      </c>
      <c r="AA374" s="1">
        <v>6000</v>
      </c>
      <c r="AB374" s="1" t="s">
        <v>2626</v>
      </c>
      <c r="AC374" s="1" t="s">
        <v>2627</v>
      </c>
      <c r="AD374" s="1" t="str">
        <f>TEXT(Sales_data[[#This Row],[Order_Date]],"MMM")</f>
        <v>Nov</v>
      </c>
      <c r="AE374" s="1">
        <f t="shared" si="25"/>
        <v>2024</v>
      </c>
      <c r="AF374" s="1" t="str">
        <f>TEXT(Sales_data[[#This Row],[Order_Date]],"ddd")</f>
        <v>Wed</v>
      </c>
      <c r="AG374" s="1" t="str">
        <f t="shared" si="26"/>
        <v>On Time</v>
      </c>
      <c r="AH374" s="1" t="str">
        <f t="shared" si="27"/>
        <v>Medium</v>
      </c>
      <c r="AI374" s="1" t="str">
        <f t="shared" si="28"/>
        <v>High</v>
      </c>
      <c r="AJ374" s="6" t="str">
        <f t="shared" si="29"/>
        <v>Weekday</v>
      </c>
    </row>
    <row r="375" spans="1:36" x14ac:dyDescent="0.45">
      <c r="A375" s="5" t="s">
        <v>867</v>
      </c>
      <c r="B375" s="2">
        <v>45351</v>
      </c>
      <c r="C375" s="2">
        <v>45352</v>
      </c>
      <c r="D375" s="2">
        <v>45356</v>
      </c>
      <c r="E375" s="1" t="s">
        <v>2569</v>
      </c>
      <c r="F375" s="1" t="s">
        <v>69</v>
      </c>
      <c r="G375" s="1" t="s">
        <v>70</v>
      </c>
      <c r="H375" s="1" t="s">
        <v>128</v>
      </c>
      <c r="I375" s="1" t="s">
        <v>169</v>
      </c>
      <c r="J375" s="1">
        <v>1</v>
      </c>
      <c r="K375" s="1">
        <v>1000</v>
      </c>
      <c r="L375" s="1">
        <v>1000</v>
      </c>
      <c r="M375" s="1" t="s">
        <v>2619</v>
      </c>
      <c r="N375" s="1" t="s">
        <v>30</v>
      </c>
      <c r="O375" s="1" t="s">
        <v>44</v>
      </c>
      <c r="P375" s="1" t="s">
        <v>85</v>
      </c>
      <c r="Q375" s="1" t="s">
        <v>33</v>
      </c>
      <c r="R375" s="1" t="s">
        <v>46</v>
      </c>
      <c r="S375" s="1" t="s">
        <v>245</v>
      </c>
      <c r="T375" s="1">
        <v>4</v>
      </c>
      <c r="U375" s="1" t="s">
        <v>2622</v>
      </c>
      <c r="V375" s="1" t="s">
        <v>2623</v>
      </c>
      <c r="W375" s="1" t="s">
        <v>2624</v>
      </c>
      <c r="X375" s="1" t="s">
        <v>2625</v>
      </c>
      <c r="Y375" s="1" t="s">
        <v>2623</v>
      </c>
      <c r="Z375" s="1" t="s">
        <v>2623</v>
      </c>
      <c r="AA375" s="1">
        <v>1000</v>
      </c>
      <c r="AB375" s="1" t="s">
        <v>2626</v>
      </c>
      <c r="AC375" s="1" t="s">
        <v>245</v>
      </c>
      <c r="AD375" s="1" t="str">
        <f>TEXT(Sales_data[[#This Row],[Order_Date]],"MMM")</f>
        <v>Feb</v>
      </c>
      <c r="AE375" s="1">
        <f t="shared" si="25"/>
        <v>2024</v>
      </c>
      <c r="AF375" s="1" t="str">
        <f>TEXT(Sales_data[[#This Row],[Order_Date]],"ddd")</f>
        <v>Thu</v>
      </c>
      <c r="AG375" s="1" t="str">
        <f t="shared" si="26"/>
        <v>On Time</v>
      </c>
      <c r="AH375" s="1" t="str">
        <f t="shared" si="27"/>
        <v>Medium</v>
      </c>
      <c r="AI375" s="1" t="str">
        <f t="shared" si="28"/>
        <v>Low</v>
      </c>
      <c r="AJ375" s="6" t="str">
        <f t="shared" si="29"/>
        <v>Weekday</v>
      </c>
    </row>
    <row r="376" spans="1:36" x14ac:dyDescent="0.45">
      <c r="A376" s="5" t="s">
        <v>868</v>
      </c>
      <c r="B376" s="2">
        <v>45295</v>
      </c>
      <c r="C376" s="2">
        <v>45293</v>
      </c>
      <c r="D376" s="2">
        <v>45296</v>
      </c>
      <c r="E376" s="1" t="s">
        <v>2588</v>
      </c>
      <c r="F376" s="1" t="s">
        <v>2607</v>
      </c>
      <c r="G376" s="1" t="s">
        <v>41</v>
      </c>
      <c r="H376" s="1" t="s">
        <v>128</v>
      </c>
      <c r="I376" s="1" t="s">
        <v>231</v>
      </c>
      <c r="J376" s="1">
        <v>0</v>
      </c>
      <c r="K376" s="1">
        <v>1000</v>
      </c>
      <c r="L376" s="1">
        <v>0</v>
      </c>
      <c r="M376" s="1" t="s">
        <v>56</v>
      </c>
      <c r="N376" s="1" t="s">
        <v>57</v>
      </c>
      <c r="O376" s="1" t="s">
        <v>64</v>
      </c>
      <c r="P376" s="1" t="s">
        <v>32</v>
      </c>
      <c r="Q376" s="1" t="s">
        <v>45</v>
      </c>
      <c r="R376" s="1" t="s">
        <v>46</v>
      </c>
      <c r="S376" s="1" t="s">
        <v>47</v>
      </c>
      <c r="T376" s="1">
        <v>3</v>
      </c>
      <c r="U376" s="1" t="s">
        <v>2622</v>
      </c>
      <c r="V376" s="1" t="s">
        <v>2630</v>
      </c>
      <c r="W376" s="1" t="s">
        <v>2624</v>
      </c>
      <c r="X376" s="1" t="s">
        <v>2628</v>
      </c>
      <c r="Y376" s="1" t="s">
        <v>2623</v>
      </c>
      <c r="Z376" s="1" t="s">
        <v>2623</v>
      </c>
      <c r="AA376" s="1">
        <v>0</v>
      </c>
      <c r="AB376" s="1" t="s">
        <v>2626</v>
      </c>
      <c r="AC376" s="1" t="s">
        <v>47</v>
      </c>
      <c r="AD376" s="1" t="str">
        <f>TEXT(Sales_data[[#This Row],[Order_Date]],"MMM")</f>
        <v>Jan</v>
      </c>
      <c r="AE376" s="1">
        <f t="shared" si="25"/>
        <v>2024</v>
      </c>
      <c r="AF376" s="1" t="str">
        <f>TEXT(Sales_data[[#This Row],[Order_Date]],"ddd")</f>
        <v>Thu</v>
      </c>
      <c r="AG376" s="1" t="str">
        <f t="shared" si="26"/>
        <v>On Time</v>
      </c>
      <c r="AH376" s="1" t="str">
        <f t="shared" si="27"/>
        <v>Medium</v>
      </c>
      <c r="AI376" s="1" t="str">
        <f t="shared" si="28"/>
        <v>Low</v>
      </c>
      <c r="AJ376" s="6" t="str">
        <f t="shared" si="29"/>
        <v>Weekday</v>
      </c>
    </row>
    <row r="377" spans="1:36" x14ac:dyDescent="0.45">
      <c r="A377" s="5" t="s">
        <v>869</v>
      </c>
      <c r="B377" s="2">
        <v>45567</v>
      </c>
      <c r="C377" s="2">
        <v>45566</v>
      </c>
      <c r="D377" s="2">
        <v>45568</v>
      </c>
      <c r="E377" s="1" t="s">
        <v>2584</v>
      </c>
      <c r="F377" s="1" t="s">
        <v>147</v>
      </c>
      <c r="G377" s="1" t="s">
        <v>147</v>
      </c>
      <c r="H377" s="1" t="s">
        <v>27</v>
      </c>
      <c r="I377" s="1" t="s">
        <v>28</v>
      </c>
      <c r="J377" s="1">
        <v>-1</v>
      </c>
      <c r="K377" s="1">
        <v>100</v>
      </c>
      <c r="L377" s="1">
        <v>-100</v>
      </c>
      <c r="M377" s="1" t="s">
        <v>56</v>
      </c>
      <c r="N377" s="1" t="s">
        <v>57</v>
      </c>
      <c r="O377" s="1" t="s">
        <v>44</v>
      </c>
      <c r="P377" s="1" t="s">
        <v>58</v>
      </c>
      <c r="Q377" s="1" t="s">
        <v>45</v>
      </c>
      <c r="R377" s="1" t="s">
        <v>2620</v>
      </c>
      <c r="S377" s="1" t="s">
        <v>2620</v>
      </c>
      <c r="T377" s="1">
        <v>2</v>
      </c>
      <c r="U377" s="1" t="s">
        <v>2622</v>
      </c>
      <c r="V377" s="1" t="s">
        <v>2630</v>
      </c>
      <c r="W377" s="1" t="s">
        <v>2624</v>
      </c>
      <c r="X377" s="1" t="s">
        <v>2628</v>
      </c>
      <c r="Y377" s="1" t="s">
        <v>2623</v>
      </c>
      <c r="Z377" s="1" t="s">
        <v>2623</v>
      </c>
      <c r="AA377" s="1">
        <v>-100</v>
      </c>
      <c r="AB377" s="1" t="s">
        <v>2626</v>
      </c>
      <c r="AC377" s="1" t="s">
        <v>2632</v>
      </c>
      <c r="AD377" s="1" t="str">
        <f>TEXT(Sales_data[[#This Row],[Order_Date]],"MMM")</f>
        <v>Oct</v>
      </c>
      <c r="AE377" s="1">
        <f t="shared" si="25"/>
        <v>2024</v>
      </c>
      <c r="AF377" s="1" t="str">
        <f>TEXT(Sales_data[[#This Row],[Order_Date]],"ddd")</f>
        <v>Wed</v>
      </c>
      <c r="AG377" s="1" t="str">
        <f t="shared" si="26"/>
        <v>On Time</v>
      </c>
      <c r="AH377" s="1" t="str">
        <f t="shared" si="27"/>
        <v>Fast</v>
      </c>
      <c r="AI377" s="1" t="str">
        <f t="shared" si="28"/>
        <v>Low</v>
      </c>
      <c r="AJ377" s="6" t="str">
        <f t="shared" si="29"/>
        <v>Weekday</v>
      </c>
    </row>
    <row r="378" spans="1:36" x14ac:dyDescent="0.45">
      <c r="A378" s="5" t="s">
        <v>870</v>
      </c>
      <c r="B378" s="2">
        <v>45434</v>
      </c>
      <c r="C378" s="2">
        <v>45434</v>
      </c>
      <c r="D378" s="2">
        <v>45436</v>
      </c>
      <c r="E378" s="1" t="s">
        <v>2553</v>
      </c>
      <c r="F378" s="1" t="s">
        <v>147</v>
      </c>
      <c r="G378" s="1" t="s">
        <v>147</v>
      </c>
      <c r="H378" s="1" t="s">
        <v>71</v>
      </c>
      <c r="I378" s="1" t="s">
        <v>72</v>
      </c>
      <c r="J378" s="1">
        <v>3</v>
      </c>
      <c r="K378" s="1">
        <v>500</v>
      </c>
      <c r="L378" s="1">
        <v>1500</v>
      </c>
      <c r="M378" s="1" t="s">
        <v>63</v>
      </c>
      <c r="N378" s="1" t="s">
        <v>30</v>
      </c>
      <c r="O378" s="1" t="s">
        <v>44</v>
      </c>
      <c r="P378" s="1" t="s">
        <v>58</v>
      </c>
      <c r="Q378" s="1" t="s">
        <v>33</v>
      </c>
      <c r="R378" s="1" t="s">
        <v>2620</v>
      </c>
      <c r="S378" s="1" t="s">
        <v>2620</v>
      </c>
      <c r="T378" s="1">
        <v>2</v>
      </c>
      <c r="U378" s="1" t="s">
        <v>2622</v>
      </c>
      <c r="V378" s="1" t="s">
        <v>2623</v>
      </c>
      <c r="W378" s="1" t="s">
        <v>2624</v>
      </c>
      <c r="X378" s="1" t="s">
        <v>2625</v>
      </c>
      <c r="Y378" s="1" t="s">
        <v>2623</v>
      </c>
      <c r="Z378" s="1" t="s">
        <v>2623</v>
      </c>
      <c r="AA378" s="1">
        <v>1500</v>
      </c>
      <c r="AB378" s="1" t="s">
        <v>2626</v>
      </c>
      <c r="AC378" s="1" t="s">
        <v>2627</v>
      </c>
      <c r="AD378" s="1" t="str">
        <f>TEXT(Sales_data[[#This Row],[Order_Date]],"MMM")</f>
        <v>May</v>
      </c>
      <c r="AE378" s="1">
        <f t="shared" si="25"/>
        <v>2024</v>
      </c>
      <c r="AF378" s="1" t="str">
        <f>TEXT(Sales_data[[#This Row],[Order_Date]],"ddd")</f>
        <v>Wed</v>
      </c>
      <c r="AG378" s="1" t="str">
        <f t="shared" si="26"/>
        <v>On Time</v>
      </c>
      <c r="AH378" s="1" t="str">
        <f t="shared" si="27"/>
        <v>Fast</v>
      </c>
      <c r="AI378" s="1" t="str">
        <f t="shared" si="28"/>
        <v>Low</v>
      </c>
      <c r="AJ378" s="6" t="str">
        <f t="shared" si="29"/>
        <v>Weekday</v>
      </c>
    </row>
    <row r="379" spans="1:36" x14ac:dyDescent="0.45">
      <c r="A379" s="5" t="s">
        <v>871</v>
      </c>
      <c r="B379" s="2">
        <v>45547</v>
      </c>
      <c r="C379" s="2">
        <v>45545</v>
      </c>
      <c r="D379" s="2">
        <v>45550</v>
      </c>
      <c r="E379" s="1" t="s">
        <v>2578</v>
      </c>
      <c r="F379" s="1" t="s">
        <v>2608</v>
      </c>
      <c r="G379" s="1" t="s">
        <v>41</v>
      </c>
      <c r="H379" s="1" t="s">
        <v>71</v>
      </c>
      <c r="I379" s="1" t="s">
        <v>92</v>
      </c>
      <c r="J379" s="1">
        <v>2</v>
      </c>
      <c r="K379" s="1">
        <v>1000</v>
      </c>
      <c r="L379" s="1">
        <v>2000</v>
      </c>
      <c r="M379" s="1" t="s">
        <v>63</v>
      </c>
      <c r="N379" s="1" t="s">
        <v>93</v>
      </c>
      <c r="O379" s="1" t="s">
        <v>31</v>
      </c>
      <c r="P379" s="1" t="s">
        <v>32</v>
      </c>
      <c r="Q379" s="1" t="s">
        <v>45</v>
      </c>
      <c r="R379" s="1" t="s">
        <v>2620</v>
      </c>
      <c r="S379" s="1" t="s">
        <v>2620</v>
      </c>
      <c r="T379" s="1">
        <v>5</v>
      </c>
      <c r="U379" s="1" t="s">
        <v>2622</v>
      </c>
      <c r="V379" s="1" t="s">
        <v>2623</v>
      </c>
      <c r="W379" s="1" t="s">
        <v>2624</v>
      </c>
      <c r="X379" s="1" t="s">
        <v>2628</v>
      </c>
      <c r="Y379" s="1" t="s">
        <v>2623</v>
      </c>
      <c r="Z379" s="1" t="s">
        <v>2623</v>
      </c>
      <c r="AA379" s="1">
        <v>2000</v>
      </c>
      <c r="AB379" s="1" t="s">
        <v>2626</v>
      </c>
      <c r="AC379" s="1" t="s">
        <v>2627</v>
      </c>
      <c r="AD379" s="1" t="str">
        <f>TEXT(Sales_data[[#This Row],[Order_Date]],"MMM")</f>
        <v>Sep</v>
      </c>
      <c r="AE379" s="1">
        <f t="shared" si="25"/>
        <v>2024</v>
      </c>
      <c r="AF379" s="1" t="str">
        <f>TEXT(Sales_data[[#This Row],[Order_Date]],"ddd")</f>
        <v>Thu</v>
      </c>
      <c r="AG379" s="1" t="str">
        <f t="shared" si="26"/>
        <v>On Time</v>
      </c>
      <c r="AH379" s="1" t="str">
        <f t="shared" si="27"/>
        <v>Medium</v>
      </c>
      <c r="AI379" s="1" t="str">
        <f t="shared" si="28"/>
        <v>Medium</v>
      </c>
      <c r="AJ379" s="6" t="str">
        <f t="shared" si="29"/>
        <v>Weekday</v>
      </c>
    </row>
    <row r="380" spans="1:36" x14ac:dyDescent="0.45">
      <c r="A380" s="5" t="s">
        <v>872</v>
      </c>
      <c r="B380" s="2">
        <v>45459</v>
      </c>
      <c r="C380" s="2">
        <v>45461</v>
      </c>
      <c r="D380" s="2">
        <v>45465</v>
      </c>
      <c r="E380" s="1" t="s">
        <v>2548</v>
      </c>
      <c r="F380" s="1" t="s">
        <v>2607</v>
      </c>
      <c r="G380" s="1" t="s">
        <v>41</v>
      </c>
      <c r="H380" s="1" t="s">
        <v>42</v>
      </c>
      <c r="I380" s="1" t="s">
        <v>78</v>
      </c>
      <c r="J380" s="1">
        <v>0</v>
      </c>
      <c r="K380" s="1">
        <v>2000</v>
      </c>
      <c r="L380" s="1">
        <v>0</v>
      </c>
      <c r="M380" s="1" t="s">
        <v>2619</v>
      </c>
      <c r="N380" s="1" t="s">
        <v>93</v>
      </c>
      <c r="O380" s="1" t="s">
        <v>64</v>
      </c>
      <c r="P380" s="1" t="s">
        <v>32</v>
      </c>
      <c r="Q380" s="1" t="s">
        <v>33</v>
      </c>
      <c r="R380" s="1" t="s">
        <v>34</v>
      </c>
      <c r="S380" s="1" t="s">
        <v>2620</v>
      </c>
      <c r="T380" s="1">
        <v>4</v>
      </c>
      <c r="U380" s="1" t="s">
        <v>2622</v>
      </c>
      <c r="V380" s="1" t="s">
        <v>2630</v>
      </c>
      <c r="W380" s="1" t="s">
        <v>2624</v>
      </c>
      <c r="X380" s="1" t="s">
        <v>2625</v>
      </c>
      <c r="Y380" s="1" t="s">
        <v>2623</v>
      </c>
      <c r="Z380" s="1" t="s">
        <v>2623</v>
      </c>
      <c r="AA380" s="1">
        <v>0</v>
      </c>
      <c r="AB380" s="1" t="s">
        <v>2626</v>
      </c>
      <c r="AC380" s="1" t="s">
        <v>2627</v>
      </c>
      <c r="AD380" s="1" t="str">
        <f>TEXT(Sales_data[[#This Row],[Order_Date]],"MMM")</f>
        <v>Jun</v>
      </c>
      <c r="AE380" s="1">
        <f t="shared" si="25"/>
        <v>2024</v>
      </c>
      <c r="AF380" s="1" t="str">
        <f>TEXT(Sales_data[[#This Row],[Order_Date]],"ddd")</f>
        <v>Sun</v>
      </c>
      <c r="AG380" s="1" t="str">
        <f t="shared" si="26"/>
        <v>On Time</v>
      </c>
      <c r="AH380" s="1" t="str">
        <f t="shared" si="27"/>
        <v>Medium</v>
      </c>
      <c r="AI380" s="1" t="str">
        <f t="shared" si="28"/>
        <v>Low</v>
      </c>
      <c r="AJ380" s="6" t="str">
        <f t="shared" si="29"/>
        <v>Weekend</v>
      </c>
    </row>
    <row r="381" spans="1:36" x14ac:dyDescent="0.45">
      <c r="A381" s="5" t="s">
        <v>873</v>
      </c>
      <c r="B381" s="2">
        <v>45581</v>
      </c>
      <c r="C381" s="2">
        <v>45579</v>
      </c>
      <c r="D381" s="2">
        <v>45579</v>
      </c>
      <c r="E381" s="1" t="s">
        <v>2544</v>
      </c>
      <c r="F381" s="1" t="s">
        <v>2609</v>
      </c>
      <c r="G381" s="1" t="s">
        <v>116</v>
      </c>
      <c r="H381" s="1" t="s">
        <v>27</v>
      </c>
      <c r="I381" s="1" t="s">
        <v>84</v>
      </c>
      <c r="J381" s="1">
        <v>3</v>
      </c>
      <c r="K381" s="1">
        <v>500</v>
      </c>
      <c r="L381" s="1">
        <v>1500</v>
      </c>
      <c r="M381" s="1" t="s">
        <v>56</v>
      </c>
      <c r="N381" s="1" t="s">
        <v>30</v>
      </c>
      <c r="O381" s="1" t="s">
        <v>79</v>
      </c>
      <c r="P381" s="1" t="s">
        <v>58</v>
      </c>
      <c r="Q381" s="1" t="s">
        <v>33</v>
      </c>
      <c r="R381" s="1" t="s">
        <v>2620</v>
      </c>
      <c r="S381" s="1" t="s">
        <v>2620</v>
      </c>
      <c r="T381" s="1">
        <v>0</v>
      </c>
      <c r="U381" s="1" t="s">
        <v>2622</v>
      </c>
      <c r="V381" s="1" t="s">
        <v>2623</v>
      </c>
      <c r="W381" s="1" t="s">
        <v>2624</v>
      </c>
      <c r="X381" s="1" t="s">
        <v>2628</v>
      </c>
      <c r="Y381" s="1" t="s">
        <v>2623</v>
      </c>
      <c r="Z381" s="1" t="s">
        <v>2623</v>
      </c>
      <c r="AA381" s="1">
        <v>1500</v>
      </c>
      <c r="AB381" s="1" t="s">
        <v>2626</v>
      </c>
      <c r="AC381" s="1" t="s">
        <v>2627</v>
      </c>
      <c r="AD381" s="1" t="str">
        <f>TEXT(Sales_data[[#This Row],[Order_Date]],"MMM")</f>
        <v>Oct</v>
      </c>
      <c r="AE381" s="1">
        <f t="shared" si="25"/>
        <v>2024</v>
      </c>
      <c r="AF381" s="1" t="str">
        <f>TEXT(Sales_data[[#This Row],[Order_Date]],"ddd")</f>
        <v>Wed</v>
      </c>
      <c r="AG381" s="1" t="str">
        <f t="shared" si="26"/>
        <v>On Time</v>
      </c>
      <c r="AH381" s="1" t="str">
        <f t="shared" si="27"/>
        <v>Fast</v>
      </c>
      <c r="AI381" s="1" t="str">
        <f t="shared" si="28"/>
        <v>Low</v>
      </c>
      <c r="AJ381" s="6" t="str">
        <f t="shared" si="29"/>
        <v>Weekday</v>
      </c>
    </row>
    <row r="382" spans="1:36" x14ac:dyDescent="0.45">
      <c r="A382" s="5" t="s">
        <v>874</v>
      </c>
      <c r="B382" s="2">
        <v>45509</v>
      </c>
      <c r="C382" s="2">
        <v>45508</v>
      </c>
      <c r="D382" s="2">
        <v>45513</v>
      </c>
      <c r="E382" s="1" t="s">
        <v>2579</v>
      </c>
      <c r="F382" s="1" t="s">
        <v>2609</v>
      </c>
      <c r="G382" s="1" t="s">
        <v>116</v>
      </c>
      <c r="H382" s="1" t="s">
        <v>71</v>
      </c>
      <c r="I382" s="1" t="s">
        <v>117</v>
      </c>
      <c r="J382" s="1">
        <v>0</v>
      </c>
      <c r="K382" s="1">
        <v>100</v>
      </c>
      <c r="L382" s="1">
        <v>0</v>
      </c>
      <c r="M382" s="1" t="s">
        <v>63</v>
      </c>
      <c r="N382" s="1" t="s">
        <v>93</v>
      </c>
      <c r="O382" s="1" t="s">
        <v>64</v>
      </c>
      <c r="P382" s="1" t="s">
        <v>58</v>
      </c>
      <c r="Q382" s="1" t="s">
        <v>45</v>
      </c>
      <c r="R382" s="1" t="s">
        <v>34</v>
      </c>
      <c r="S382" s="1" t="s">
        <v>2620</v>
      </c>
      <c r="T382" s="1">
        <v>5</v>
      </c>
      <c r="U382" s="1" t="s">
        <v>2622</v>
      </c>
      <c r="V382" s="1" t="s">
        <v>2630</v>
      </c>
      <c r="W382" s="1" t="s">
        <v>2624</v>
      </c>
      <c r="X382" s="1" t="s">
        <v>2628</v>
      </c>
      <c r="Y382" s="1" t="s">
        <v>2623</v>
      </c>
      <c r="Z382" s="1" t="s">
        <v>2623</v>
      </c>
      <c r="AA382" s="1">
        <v>0</v>
      </c>
      <c r="AB382" s="1" t="s">
        <v>2626</v>
      </c>
      <c r="AC382" s="1" t="s">
        <v>2627</v>
      </c>
      <c r="AD382" s="1" t="str">
        <f>TEXT(Sales_data[[#This Row],[Order_Date]],"MMM")</f>
        <v>Aug</v>
      </c>
      <c r="AE382" s="1">
        <f t="shared" si="25"/>
        <v>2024</v>
      </c>
      <c r="AF382" s="1" t="str">
        <f>TEXT(Sales_data[[#This Row],[Order_Date]],"ddd")</f>
        <v>Mon</v>
      </c>
      <c r="AG382" s="1" t="str">
        <f t="shared" si="26"/>
        <v>On Time</v>
      </c>
      <c r="AH382" s="1" t="str">
        <f t="shared" si="27"/>
        <v>Medium</v>
      </c>
      <c r="AI382" s="1" t="str">
        <f t="shared" si="28"/>
        <v>Low</v>
      </c>
      <c r="AJ382" s="6" t="str">
        <f t="shared" si="29"/>
        <v>Weekday</v>
      </c>
    </row>
    <row r="383" spans="1:36" x14ac:dyDescent="0.45">
      <c r="A383" s="5" t="s">
        <v>875</v>
      </c>
      <c r="B383" s="2">
        <v>45464</v>
      </c>
      <c r="C383" s="2">
        <v>45466</v>
      </c>
      <c r="D383" s="2">
        <v>45473</v>
      </c>
      <c r="E383" s="1" t="s">
        <v>2530</v>
      </c>
      <c r="F383" s="1" t="s">
        <v>53</v>
      </c>
      <c r="G383" s="1" t="s">
        <v>54</v>
      </c>
      <c r="H383" s="1" t="s">
        <v>71</v>
      </c>
      <c r="I383" s="1" t="s">
        <v>72</v>
      </c>
      <c r="J383" s="1">
        <v>0</v>
      </c>
      <c r="K383" s="1">
        <v>100</v>
      </c>
      <c r="L383" s="1">
        <v>0</v>
      </c>
      <c r="M383" s="1" t="s">
        <v>63</v>
      </c>
      <c r="N383" s="1" t="s">
        <v>93</v>
      </c>
      <c r="O383" s="1" t="s">
        <v>44</v>
      </c>
      <c r="P383" s="1" t="s">
        <v>85</v>
      </c>
      <c r="Q383" s="1" t="s">
        <v>33</v>
      </c>
      <c r="R383" s="1" t="s">
        <v>2620</v>
      </c>
      <c r="S383" s="1" t="s">
        <v>2620</v>
      </c>
      <c r="T383" s="1">
        <v>7</v>
      </c>
      <c r="U383" s="1" t="s">
        <v>2622</v>
      </c>
      <c r="V383" s="1" t="s">
        <v>2630</v>
      </c>
      <c r="W383" s="1" t="s">
        <v>2624</v>
      </c>
      <c r="X383" s="1" t="s">
        <v>2625</v>
      </c>
      <c r="Y383" s="1" t="s">
        <v>2623</v>
      </c>
      <c r="Z383" s="1" t="s">
        <v>2623</v>
      </c>
      <c r="AA383" s="1">
        <v>0</v>
      </c>
      <c r="AB383" s="1" t="s">
        <v>2626</v>
      </c>
      <c r="AC383" s="1" t="s">
        <v>2627</v>
      </c>
      <c r="AD383" s="1" t="str">
        <f>TEXT(Sales_data[[#This Row],[Order_Date]],"MMM")</f>
        <v>Jun</v>
      </c>
      <c r="AE383" s="1">
        <f t="shared" si="25"/>
        <v>2024</v>
      </c>
      <c r="AF383" s="1" t="str">
        <f>TEXT(Sales_data[[#This Row],[Order_Date]],"ddd")</f>
        <v>Fri</v>
      </c>
      <c r="AG383" s="1" t="str">
        <f t="shared" si="26"/>
        <v>Late</v>
      </c>
      <c r="AH383" s="1" t="str">
        <f t="shared" si="27"/>
        <v>Slow</v>
      </c>
      <c r="AI383" s="1" t="str">
        <f t="shared" si="28"/>
        <v>Low</v>
      </c>
      <c r="AJ383" s="6" t="str">
        <f t="shared" si="29"/>
        <v>Weekday</v>
      </c>
    </row>
    <row r="384" spans="1:36" x14ac:dyDescent="0.45">
      <c r="A384" s="5" t="s">
        <v>876</v>
      </c>
      <c r="B384" s="2">
        <v>45490</v>
      </c>
      <c r="C384" s="2">
        <v>45489</v>
      </c>
      <c r="D384" s="2">
        <v>45491</v>
      </c>
      <c r="E384" s="1" t="s">
        <v>2530</v>
      </c>
      <c r="F384" s="1" t="s">
        <v>168</v>
      </c>
      <c r="G384" s="1" t="s">
        <v>41</v>
      </c>
      <c r="H384" s="1" t="s">
        <v>27</v>
      </c>
      <c r="I384" s="1" t="s">
        <v>84</v>
      </c>
      <c r="J384" s="1">
        <v>1</v>
      </c>
      <c r="K384" s="1">
        <v>1000</v>
      </c>
      <c r="L384" s="1">
        <v>1000</v>
      </c>
      <c r="M384" s="1" t="s">
        <v>63</v>
      </c>
      <c r="N384" s="1" t="s">
        <v>93</v>
      </c>
      <c r="O384" s="1" t="s">
        <v>44</v>
      </c>
      <c r="P384" s="1" t="s">
        <v>58</v>
      </c>
      <c r="Q384" s="1" t="s">
        <v>45</v>
      </c>
      <c r="R384" s="1" t="s">
        <v>34</v>
      </c>
      <c r="S384" s="1" t="s">
        <v>2620</v>
      </c>
      <c r="T384" s="1">
        <v>2</v>
      </c>
      <c r="U384" s="1" t="s">
        <v>2622</v>
      </c>
      <c r="V384" s="1" t="s">
        <v>2623</v>
      </c>
      <c r="W384" s="1" t="s">
        <v>2624</v>
      </c>
      <c r="X384" s="1" t="s">
        <v>2628</v>
      </c>
      <c r="Y384" s="1" t="s">
        <v>2623</v>
      </c>
      <c r="Z384" s="1" t="s">
        <v>2623</v>
      </c>
      <c r="AA384" s="1">
        <v>1000</v>
      </c>
      <c r="AB384" s="1" t="s">
        <v>2626</v>
      </c>
      <c r="AC384" s="1" t="s">
        <v>2627</v>
      </c>
      <c r="AD384" s="1" t="str">
        <f>TEXT(Sales_data[[#This Row],[Order_Date]],"MMM")</f>
        <v>Jul</v>
      </c>
      <c r="AE384" s="1">
        <f t="shared" si="25"/>
        <v>2024</v>
      </c>
      <c r="AF384" s="1" t="str">
        <f>TEXT(Sales_data[[#This Row],[Order_Date]],"ddd")</f>
        <v>Wed</v>
      </c>
      <c r="AG384" s="1" t="str">
        <f t="shared" si="26"/>
        <v>On Time</v>
      </c>
      <c r="AH384" s="1" t="str">
        <f t="shared" si="27"/>
        <v>Fast</v>
      </c>
      <c r="AI384" s="1" t="str">
        <f t="shared" si="28"/>
        <v>Low</v>
      </c>
      <c r="AJ384" s="6" t="str">
        <f t="shared" si="29"/>
        <v>Weekday</v>
      </c>
    </row>
    <row r="385" spans="1:36" x14ac:dyDescent="0.45">
      <c r="A385" s="5" t="s">
        <v>877</v>
      </c>
      <c r="B385" s="2">
        <v>45563</v>
      </c>
      <c r="C385" s="2">
        <v>45561</v>
      </c>
      <c r="D385" s="2">
        <v>45568</v>
      </c>
      <c r="E385" s="1" t="s">
        <v>2562</v>
      </c>
      <c r="F385" s="1" t="s">
        <v>53</v>
      </c>
      <c r="G385" s="1" t="s">
        <v>54</v>
      </c>
      <c r="H385" s="1" t="s">
        <v>71</v>
      </c>
      <c r="I385" s="1" t="s">
        <v>92</v>
      </c>
      <c r="J385" s="1">
        <v>2</v>
      </c>
      <c r="K385" s="1">
        <v>100</v>
      </c>
      <c r="L385" s="1">
        <v>200</v>
      </c>
      <c r="M385" s="1" t="s">
        <v>63</v>
      </c>
      <c r="N385" s="1" t="s">
        <v>93</v>
      </c>
      <c r="O385" s="1" t="s">
        <v>44</v>
      </c>
      <c r="P385" s="1" t="s">
        <v>85</v>
      </c>
      <c r="Q385" s="1" t="s">
        <v>33</v>
      </c>
      <c r="R385" s="1" t="s">
        <v>34</v>
      </c>
      <c r="S385" s="1" t="s">
        <v>2620</v>
      </c>
      <c r="T385" s="1">
        <v>7</v>
      </c>
      <c r="U385" s="1" t="s">
        <v>2622</v>
      </c>
      <c r="V385" s="1" t="s">
        <v>2623</v>
      </c>
      <c r="W385" s="1" t="s">
        <v>2624</v>
      </c>
      <c r="X385" s="1" t="s">
        <v>2628</v>
      </c>
      <c r="Y385" s="1" t="s">
        <v>2623</v>
      </c>
      <c r="Z385" s="1" t="s">
        <v>2623</v>
      </c>
      <c r="AA385" s="1">
        <v>200</v>
      </c>
      <c r="AB385" s="1" t="s">
        <v>2626</v>
      </c>
      <c r="AC385" s="1" t="s">
        <v>2627</v>
      </c>
      <c r="AD385" s="1" t="str">
        <f>TEXT(Sales_data[[#This Row],[Order_Date]],"MMM")</f>
        <v>Sep</v>
      </c>
      <c r="AE385" s="1">
        <f t="shared" si="25"/>
        <v>2024</v>
      </c>
      <c r="AF385" s="1" t="str">
        <f>TEXT(Sales_data[[#This Row],[Order_Date]],"ddd")</f>
        <v>Sat</v>
      </c>
      <c r="AG385" s="1" t="str">
        <f t="shared" si="26"/>
        <v>Late</v>
      </c>
      <c r="AH385" s="1" t="str">
        <f t="shared" si="27"/>
        <v>Slow</v>
      </c>
      <c r="AI385" s="1" t="str">
        <f t="shared" si="28"/>
        <v>Low</v>
      </c>
      <c r="AJ385" s="6" t="str">
        <f t="shared" si="29"/>
        <v>Weekend</v>
      </c>
    </row>
    <row r="386" spans="1:36" x14ac:dyDescent="0.45">
      <c r="A386" s="5" t="s">
        <v>878</v>
      </c>
      <c r="B386" s="2">
        <v>45343</v>
      </c>
      <c r="C386" s="2">
        <v>45345</v>
      </c>
      <c r="D386" s="2">
        <v>45344</v>
      </c>
      <c r="E386" s="1" t="s">
        <v>2585</v>
      </c>
      <c r="F386" s="1" t="s">
        <v>69</v>
      </c>
      <c r="G386" s="1" t="s">
        <v>70</v>
      </c>
      <c r="H386" s="1" t="s">
        <v>42</v>
      </c>
      <c r="I386" s="1" t="s">
        <v>78</v>
      </c>
      <c r="J386" s="1">
        <v>0</v>
      </c>
      <c r="K386" s="1">
        <v>0</v>
      </c>
      <c r="L386" s="1">
        <v>0</v>
      </c>
      <c r="M386" s="1" t="s">
        <v>2619</v>
      </c>
      <c r="N386" s="1" t="s">
        <v>57</v>
      </c>
      <c r="O386" s="1" t="s">
        <v>44</v>
      </c>
      <c r="P386" s="1" t="s">
        <v>32</v>
      </c>
      <c r="Q386" s="1" t="s">
        <v>45</v>
      </c>
      <c r="R386" s="1" t="s">
        <v>2620</v>
      </c>
      <c r="S386" s="1" t="s">
        <v>2620</v>
      </c>
      <c r="T386" s="1">
        <v>-1</v>
      </c>
      <c r="U386" s="1" t="s">
        <v>2622</v>
      </c>
      <c r="V386" s="1" t="s">
        <v>2630</v>
      </c>
      <c r="W386" s="1" t="s">
        <v>2629</v>
      </c>
      <c r="X386" s="1" t="s">
        <v>2631</v>
      </c>
      <c r="Y386" s="1" t="s">
        <v>2630</v>
      </c>
      <c r="Z386" s="1" t="s">
        <v>2623</v>
      </c>
      <c r="AA386" s="1">
        <v>0</v>
      </c>
      <c r="AB386" s="1" t="s">
        <v>2626</v>
      </c>
      <c r="AC386" s="1" t="s">
        <v>2627</v>
      </c>
      <c r="AD386" s="1" t="str">
        <f>TEXT(Sales_data[[#This Row],[Order_Date]],"MMM")</f>
        <v>Feb</v>
      </c>
      <c r="AE386" s="1">
        <f t="shared" si="25"/>
        <v>2024</v>
      </c>
      <c r="AF386" s="1" t="str">
        <f>TEXT(Sales_data[[#This Row],[Order_Date]],"ddd")</f>
        <v>Wed</v>
      </c>
      <c r="AG386" s="1" t="str">
        <f t="shared" si="26"/>
        <v>On Time</v>
      </c>
      <c r="AH386" s="1" t="str">
        <f t="shared" si="27"/>
        <v>Fast</v>
      </c>
      <c r="AI386" s="1" t="str">
        <f t="shared" si="28"/>
        <v>Low</v>
      </c>
      <c r="AJ386" s="6" t="str">
        <f t="shared" si="29"/>
        <v>Weekday</v>
      </c>
    </row>
    <row r="387" spans="1:36" x14ac:dyDescent="0.45">
      <c r="A387" s="5" t="s">
        <v>879</v>
      </c>
      <c r="B387" s="2">
        <v>45297</v>
      </c>
      <c r="C387" s="2">
        <v>45299</v>
      </c>
      <c r="D387" s="2">
        <v>45298</v>
      </c>
      <c r="E387" s="1" t="s">
        <v>2560</v>
      </c>
      <c r="F387" s="1" t="s">
        <v>2606</v>
      </c>
      <c r="G387" s="1" t="s">
        <v>26</v>
      </c>
      <c r="H387" s="1" t="s">
        <v>71</v>
      </c>
      <c r="I387" s="1" t="s">
        <v>117</v>
      </c>
      <c r="J387" s="1">
        <v>1</v>
      </c>
      <c r="K387" s="1">
        <v>1000</v>
      </c>
      <c r="L387" s="1">
        <v>1000</v>
      </c>
      <c r="M387" s="1" t="s">
        <v>63</v>
      </c>
      <c r="N387" s="1" t="s">
        <v>57</v>
      </c>
      <c r="O387" s="1" t="s">
        <v>31</v>
      </c>
      <c r="P387" s="1" t="s">
        <v>85</v>
      </c>
      <c r="Q387" s="1" t="s">
        <v>33</v>
      </c>
      <c r="R387" s="1" t="s">
        <v>34</v>
      </c>
      <c r="S387" s="1" t="s">
        <v>2620</v>
      </c>
      <c r="T387" s="1">
        <v>-1</v>
      </c>
      <c r="U387" s="1" t="s">
        <v>2622</v>
      </c>
      <c r="V387" s="1" t="s">
        <v>2623</v>
      </c>
      <c r="W387" s="1" t="s">
        <v>2624</v>
      </c>
      <c r="X387" s="1" t="s">
        <v>2631</v>
      </c>
      <c r="Y387" s="1" t="s">
        <v>2623</v>
      </c>
      <c r="Z387" s="1" t="s">
        <v>2623</v>
      </c>
      <c r="AA387" s="1">
        <v>1000</v>
      </c>
      <c r="AB387" s="1" t="s">
        <v>2626</v>
      </c>
      <c r="AC387" s="1" t="s">
        <v>2627</v>
      </c>
      <c r="AD387" s="1" t="str">
        <f>TEXT(Sales_data[[#This Row],[Order_Date]],"MMM")</f>
        <v>Jan</v>
      </c>
      <c r="AE387" s="1">
        <f t="shared" ref="AE387:AE450" si="30">YEAR(C387)</f>
        <v>2024</v>
      </c>
      <c r="AF387" s="1" t="str">
        <f>TEXT(Sales_data[[#This Row],[Order_Date]],"ddd")</f>
        <v>Sat</v>
      </c>
      <c r="AG387" s="1" t="str">
        <f t="shared" ref="AG387:AG450" si="31">IF(T387&lt;=5,"On Time","Late")</f>
        <v>On Time</v>
      </c>
      <c r="AH387" s="1" t="str">
        <f t="shared" ref="AH387:AH450" si="32">IF(T387&lt;=2,"Fast",IF(T387&lt;=5,"Medium","Slow"))</f>
        <v>Fast</v>
      </c>
      <c r="AI387" s="1" t="str">
        <f t="shared" ref="AI387:AI450" si="33">IF(AA387&gt;=5000,"High",IF(AA387&gt;=2000,"Medium","Low"))</f>
        <v>Low</v>
      </c>
      <c r="AJ387" s="6" t="str">
        <f t="shared" ref="AJ387:AJ450" si="34">IF(AF387="Sat","Weekend",IF(AF387="Sun","Weekend","Weekday"))</f>
        <v>Weekend</v>
      </c>
    </row>
    <row r="388" spans="1:36" x14ac:dyDescent="0.45">
      <c r="A388" s="5" t="s">
        <v>880</v>
      </c>
      <c r="B388" s="2">
        <v>45516</v>
      </c>
      <c r="C388" s="2">
        <v>45518</v>
      </c>
      <c r="D388" s="2">
        <v>45524</v>
      </c>
      <c r="E388" s="1" t="s">
        <v>2558</v>
      </c>
      <c r="F388" s="1" t="s">
        <v>2609</v>
      </c>
      <c r="G388" s="1" t="s">
        <v>116</v>
      </c>
      <c r="H388" s="1" t="s">
        <v>128</v>
      </c>
      <c r="I388" s="1" t="s">
        <v>231</v>
      </c>
      <c r="J388" s="1">
        <v>2</v>
      </c>
      <c r="K388" s="1">
        <v>2000</v>
      </c>
      <c r="L388" s="1">
        <v>4000</v>
      </c>
      <c r="M388" s="1" t="s">
        <v>56</v>
      </c>
      <c r="N388" s="1" t="s">
        <v>57</v>
      </c>
      <c r="O388" s="1" t="s">
        <v>44</v>
      </c>
      <c r="P388" s="1" t="s">
        <v>58</v>
      </c>
      <c r="Q388" s="1" t="s">
        <v>33</v>
      </c>
      <c r="R388" s="1" t="s">
        <v>2620</v>
      </c>
      <c r="S388" s="1" t="s">
        <v>2620</v>
      </c>
      <c r="T388" s="1">
        <v>6</v>
      </c>
      <c r="U388" s="1" t="s">
        <v>2622</v>
      </c>
      <c r="V388" s="1" t="s">
        <v>2623</v>
      </c>
      <c r="W388" s="1" t="s">
        <v>2624</v>
      </c>
      <c r="X388" s="1" t="s">
        <v>2625</v>
      </c>
      <c r="Y388" s="1" t="s">
        <v>2623</v>
      </c>
      <c r="Z388" s="1" t="s">
        <v>2623</v>
      </c>
      <c r="AA388" s="1">
        <v>4000</v>
      </c>
      <c r="AB388" s="1" t="s">
        <v>2626</v>
      </c>
      <c r="AC388" s="1" t="s">
        <v>2627</v>
      </c>
      <c r="AD388" s="1" t="str">
        <f>TEXT(Sales_data[[#This Row],[Order_Date]],"MMM")</f>
        <v>Aug</v>
      </c>
      <c r="AE388" s="1">
        <f t="shared" si="30"/>
        <v>2024</v>
      </c>
      <c r="AF388" s="1" t="str">
        <f>TEXT(Sales_data[[#This Row],[Order_Date]],"ddd")</f>
        <v>Mon</v>
      </c>
      <c r="AG388" s="1" t="str">
        <f t="shared" si="31"/>
        <v>Late</v>
      </c>
      <c r="AH388" s="1" t="str">
        <f t="shared" si="32"/>
        <v>Slow</v>
      </c>
      <c r="AI388" s="1" t="str">
        <f t="shared" si="33"/>
        <v>Medium</v>
      </c>
      <c r="AJ388" s="6" t="str">
        <f t="shared" si="34"/>
        <v>Weekday</v>
      </c>
    </row>
    <row r="389" spans="1:36" x14ac:dyDescent="0.45">
      <c r="A389" s="5" t="s">
        <v>881</v>
      </c>
      <c r="B389" s="2">
        <v>45601</v>
      </c>
      <c r="C389" s="2">
        <v>45599</v>
      </c>
      <c r="D389" s="2">
        <v>45603</v>
      </c>
      <c r="E389" s="1" t="s">
        <v>2527</v>
      </c>
      <c r="F389" s="1" t="s">
        <v>53</v>
      </c>
      <c r="G389" s="1" t="s">
        <v>54</v>
      </c>
      <c r="H389" s="1" t="s">
        <v>71</v>
      </c>
      <c r="I389" s="1" t="s">
        <v>72</v>
      </c>
      <c r="J389" s="1">
        <v>2</v>
      </c>
      <c r="K389" s="1">
        <v>500</v>
      </c>
      <c r="L389" s="1">
        <v>1000</v>
      </c>
      <c r="M389" s="1" t="s">
        <v>56</v>
      </c>
      <c r="N389" s="1" t="s">
        <v>30</v>
      </c>
      <c r="O389" s="1" t="s">
        <v>79</v>
      </c>
      <c r="P389" s="1" t="s">
        <v>85</v>
      </c>
      <c r="Q389" s="1" t="s">
        <v>45</v>
      </c>
      <c r="R389" s="1" t="s">
        <v>46</v>
      </c>
      <c r="S389" s="1" t="s">
        <v>254</v>
      </c>
      <c r="T389" s="1">
        <v>4</v>
      </c>
      <c r="U389" s="1" t="s">
        <v>2622</v>
      </c>
      <c r="V389" s="1" t="s">
        <v>2623</v>
      </c>
      <c r="W389" s="1" t="s">
        <v>2624</v>
      </c>
      <c r="X389" s="1" t="s">
        <v>2628</v>
      </c>
      <c r="Y389" s="1" t="s">
        <v>2623</v>
      </c>
      <c r="Z389" s="1" t="s">
        <v>2623</v>
      </c>
      <c r="AA389" s="1">
        <v>1000</v>
      </c>
      <c r="AB389" s="1" t="s">
        <v>2626</v>
      </c>
      <c r="AC389" s="1" t="s">
        <v>254</v>
      </c>
      <c r="AD389" s="1" t="str">
        <f>TEXT(Sales_data[[#This Row],[Order_Date]],"MMM")</f>
        <v>Nov</v>
      </c>
      <c r="AE389" s="1">
        <f t="shared" si="30"/>
        <v>2024</v>
      </c>
      <c r="AF389" s="1" t="str">
        <f>TEXT(Sales_data[[#This Row],[Order_Date]],"ddd")</f>
        <v>Tue</v>
      </c>
      <c r="AG389" s="1" t="str">
        <f t="shared" si="31"/>
        <v>On Time</v>
      </c>
      <c r="AH389" s="1" t="str">
        <f t="shared" si="32"/>
        <v>Medium</v>
      </c>
      <c r="AI389" s="1" t="str">
        <f t="shared" si="33"/>
        <v>Low</v>
      </c>
      <c r="AJ389" s="6" t="str">
        <f t="shared" si="34"/>
        <v>Weekday</v>
      </c>
    </row>
    <row r="390" spans="1:36" x14ac:dyDescent="0.45">
      <c r="A390" s="5" t="s">
        <v>882</v>
      </c>
      <c r="B390" s="2">
        <v>45327</v>
      </c>
      <c r="C390" s="2">
        <v>45330</v>
      </c>
      <c r="D390" s="2">
        <v>45337</v>
      </c>
      <c r="E390" s="1" t="s">
        <v>2588</v>
      </c>
      <c r="F390" s="1" t="s">
        <v>168</v>
      </c>
      <c r="G390" s="1" t="s">
        <v>41</v>
      </c>
      <c r="H390" s="1" t="s">
        <v>27</v>
      </c>
      <c r="I390" s="1" t="s">
        <v>28</v>
      </c>
      <c r="J390" s="1">
        <v>1</v>
      </c>
      <c r="K390" s="1">
        <v>1000</v>
      </c>
      <c r="L390" s="1">
        <v>1000</v>
      </c>
      <c r="M390" s="1" t="s">
        <v>56</v>
      </c>
      <c r="N390" s="1" t="s">
        <v>93</v>
      </c>
      <c r="O390" s="1" t="s">
        <v>31</v>
      </c>
      <c r="P390" s="1" t="s">
        <v>58</v>
      </c>
      <c r="Q390" s="1" t="s">
        <v>33</v>
      </c>
      <c r="R390" s="1" t="s">
        <v>46</v>
      </c>
      <c r="S390" s="1" t="s">
        <v>254</v>
      </c>
      <c r="T390" s="1">
        <v>7</v>
      </c>
      <c r="U390" s="1" t="s">
        <v>2622</v>
      </c>
      <c r="V390" s="1" t="s">
        <v>2623</v>
      </c>
      <c r="W390" s="1" t="s">
        <v>2624</v>
      </c>
      <c r="X390" s="1" t="s">
        <v>2625</v>
      </c>
      <c r="Y390" s="1" t="s">
        <v>2623</v>
      </c>
      <c r="Z390" s="1" t="s">
        <v>2623</v>
      </c>
      <c r="AA390" s="1">
        <v>1000</v>
      </c>
      <c r="AB390" s="1" t="s">
        <v>2626</v>
      </c>
      <c r="AC390" s="1" t="s">
        <v>254</v>
      </c>
      <c r="AD390" s="1" t="str">
        <f>TEXT(Sales_data[[#This Row],[Order_Date]],"MMM")</f>
        <v>Feb</v>
      </c>
      <c r="AE390" s="1">
        <f t="shared" si="30"/>
        <v>2024</v>
      </c>
      <c r="AF390" s="1" t="str">
        <f>TEXT(Sales_data[[#This Row],[Order_Date]],"ddd")</f>
        <v>Mon</v>
      </c>
      <c r="AG390" s="1" t="str">
        <f t="shared" si="31"/>
        <v>Late</v>
      </c>
      <c r="AH390" s="1" t="str">
        <f t="shared" si="32"/>
        <v>Slow</v>
      </c>
      <c r="AI390" s="1" t="str">
        <f t="shared" si="33"/>
        <v>Low</v>
      </c>
      <c r="AJ390" s="6" t="str">
        <f t="shared" si="34"/>
        <v>Weekday</v>
      </c>
    </row>
    <row r="391" spans="1:36" x14ac:dyDescent="0.45">
      <c r="A391" s="5" t="s">
        <v>883</v>
      </c>
      <c r="B391" s="2">
        <v>45485</v>
      </c>
      <c r="C391" s="2">
        <v>45486</v>
      </c>
      <c r="D391" s="2">
        <v>45486</v>
      </c>
      <c r="E391" s="1" t="s">
        <v>2540</v>
      </c>
      <c r="F391" s="1" t="s">
        <v>2608</v>
      </c>
      <c r="G391" s="1" t="s">
        <v>41</v>
      </c>
      <c r="H391" s="1" t="s">
        <v>71</v>
      </c>
      <c r="I391" s="1" t="s">
        <v>117</v>
      </c>
      <c r="J391" s="1">
        <v>2</v>
      </c>
      <c r="K391" s="1">
        <v>0</v>
      </c>
      <c r="L391" s="1">
        <v>0</v>
      </c>
      <c r="M391" s="1" t="s">
        <v>2619</v>
      </c>
      <c r="N391" s="1" t="s">
        <v>93</v>
      </c>
      <c r="O391" s="1" t="s">
        <v>64</v>
      </c>
      <c r="P391" s="1" t="s">
        <v>85</v>
      </c>
      <c r="Q391" s="1" t="s">
        <v>45</v>
      </c>
      <c r="R391" s="1" t="s">
        <v>34</v>
      </c>
      <c r="S391" s="1" t="s">
        <v>2620</v>
      </c>
      <c r="T391" s="1">
        <v>0</v>
      </c>
      <c r="U391" s="1" t="s">
        <v>2622</v>
      </c>
      <c r="V391" s="1" t="s">
        <v>2623</v>
      </c>
      <c r="W391" s="1" t="s">
        <v>2629</v>
      </c>
      <c r="X391" s="1" t="s">
        <v>2625</v>
      </c>
      <c r="Y391" s="1" t="s">
        <v>2630</v>
      </c>
      <c r="Z391" s="1" t="s">
        <v>2623</v>
      </c>
      <c r="AA391" s="1">
        <v>0</v>
      </c>
      <c r="AB391" s="1" t="s">
        <v>2626</v>
      </c>
      <c r="AC391" s="1" t="s">
        <v>2627</v>
      </c>
      <c r="AD391" s="1" t="str">
        <f>TEXT(Sales_data[[#This Row],[Order_Date]],"MMM")</f>
        <v>Jul</v>
      </c>
      <c r="AE391" s="1">
        <f t="shared" si="30"/>
        <v>2024</v>
      </c>
      <c r="AF391" s="1" t="str">
        <f>TEXT(Sales_data[[#This Row],[Order_Date]],"ddd")</f>
        <v>Fri</v>
      </c>
      <c r="AG391" s="1" t="str">
        <f t="shared" si="31"/>
        <v>On Time</v>
      </c>
      <c r="AH391" s="1" t="str">
        <f t="shared" si="32"/>
        <v>Fast</v>
      </c>
      <c r="AI391" s="1" t="str">
        <f t="shared" si="33"/>
        <v>Low</v>
      </c>
      <c r="AJ391" s="6" t="str">
        <f t="shared" si="34"/>
        <v>Weekday</v>
      </c>
    </row>
    <row r="392" spans="1:36" x14ac:dyDescent="0.45">
      <c r="A392" s="5" t="s">
        <v>884</v>
      </c>
      <c r="B392" s="2">
        <v>45531</v>
      </c>
      <c r="C392" s="2">
        <v>45533</v>
      </c>
      <c r="D392" s="2">
        <v>45534</v>
      </c>
      <c r="E392" s="1" t="s">
        <v>2590</v>
      </c>
      <c r="F392" s="1" t="s">
        <v>2609</v>
      </c>
      <c r="G392" s="1" t="s">
        <v>116</v>
      </c>
      <c r="H392" s="1" t="s">
        <v>42</v>
      </c>
      <c r="I392" s="1" t="s">
        <v>78</v>
      </c>
      <c r="J392" s="1">
        <v>2</v>
      </c>
      <c r="K392" s="1">
        <v>100</v>
      </c>
      <c r="L392" s="1">
        <v>200</v>
      </c>
      <c r="M392" s="1" t="s">
        <v>29</v>
      </c>
      <c r="N392" s="1" t="s">
        <v>93</v>
      </c>
      <c r="O392" s="1" t="s">
        <v>44</v>
      </c>
      <c r="P392" s="1" t="s">
        <v>58</v>
      </c>
      <c r="Q392" s="1" t="s">
        <v>33</v>
      </c>
      <c r="R392" s="1" t="s">
        <v>2620</v>
      </c>
      <c r="S392" s="1" t="s">
        <v>2620</v>
      </c>
      <c r="T392" s="1">
        <v>1</v>
      </c>
      <c r="U392" s="1" t="s">
        <v>2622</v>
      </c>
      <c r="V392" s="1" t="s">
        <v>2623</v>
      </c>
      <c r="W392" s="1" t="s">
        <v>2624</v>
      </c>
      <c r="X392" s="1" t="s">
        <v>2625</v>
      </c>
      <c r="Y392" s="1" t="s">
        <v>2623</v>
      </c>
      <c r="Z392" s="1" t="s">
        <v>2623</v>
      </c>
      <c r="AA392" s="1">
        <v>200</v>
      </c>
      <c r="AB392" s="1" t="s">
        <v>2626</v>
      </c>
      <c r="AC392" s="1" t="s">
        <v>2627</v>
      </c>
      <c r="AD392" s="1" t="str">
        <f>TEXT(Sales_data[[#This Row],[Order_Date]],"MMM")</f>
        <v>Aug</v>
      </c>
      <c r="AE392" s="1">
        <f t="shared" si="30"/>
        <v>2024</v>
      </c>
      <c r="AF392" s="1" t="str">
        <f>TEXT(Sales_data[[#This Row],[Order_Date]],"ddd")</f>
        <v>Tue</v>
      </c>
      <c r="AG392" s="1" t="str">
        <f t="shared" si="31"/>
        <v>On Time</v>
      </c>
      <c r="AH392" s="1" t="str">
        <f t="shared" si="32"/>
        <v>Fast</v>
      </c>
      <c r="AI392" s="1" t="str">
        <f t="shared" si="33"/>
        <v>Low</v>
      </c>
      <c r="AJ392" s="6" t="str">
        <f t="shared" si="34"/>
        <v>Weekday</v>
      </c>
    </row>
    <row r="393" spans="1:36" x14ac:dyDescent="0.45">
      <c r="A393" s="5" t="s">
        <v>885</v>
      </c>
      <c r="B393" s="2">
        <v>45527</v>
      </c>
      <c r="C393" s="2">
        <v>45529</v>
      </c>
      <c r="D393" s="2">
        <v>45528</v>
      </c>
      <c r="E393" s="1" t="s">
        <v>2591</v>
      </c>
      <c r="F393" s="1" t="s">
        <v>2609</v>
      </c>
      <c r="G393" s="1" t="s">
        <v>116</v>
      </c>
      <c r="H393" s="1" t="s">
        <v>42</v>
      </c>
      <c r="I393" s="1" t="s">
        <v>122</v>
      </c>
      <c r="J393" s="1">
        <v>3</v>
      </c>
      <c r="K393" s="1">
        <v>100</v>
      </c>
      <c r="L393" s="1">
        <v>300</v>
      </c>
      <c r="M393" s="1" t="s">
        <v>63</v>
      </c>
      <c r="N393" s="1" t="s">
        <v>57</v>
      </c>
      <c r="O393" s="1" t="s">
        <v>79</v>
      </c>
      <c r="P393" s="1" t="s">
        <v>32</v>
      </c>
      <c r="Q393" s="1" t="s">
        <v>45</v>
      </c>
      <c r="R393" s="1" t="s">
        <v>34</v>
      </c>
      <c r="S393" s="1" t="s">
        <v>2620</v>
      </c>
      <c r="T393" s="1">
        <v>-1</v>
      </c>
      <c r="U393" s="1" t="s">
        <v>2622</v>
      </c>
      <c r="V393" s="1" t="s">
        <v>2623</v>
      </c>
      <c r="W393" s="1" t="s">
        <v>2624</v>
      </c>
      <c r="X393" s="1" t="s">
        <v>2631</v>
      </c>
      <c r="Y393" s="1" t="s">
        <v>2623</v>
      </c>
      <c r="Z393" s="1" t="s">
        <v>2623</v>
      </c>
      <c r="AA393" s="1">
        <v>300</v>
      </c>
      <c r="AB393" s="1" t="s">
        <v>2626</v>
      </c>
      <c r="AC393" s="1" t="s">
        <v>2627</v>
      </c>
      <c r="AD393" s="1" t="str">
        <f>TEXT(Sales_data[[#This Row],[Order_Date]],"MMM")</f>
        <v>Aug</v>
      </c>
      <c r="AE393" s="1">
        <f t="shared" si="30"/>
        <v>2024</v>
      </c>
      <c r="AF393" s="1" t="str">
        <f>TEXT(Sales_data[[#This Row],[Order_Date]],"ddd")</f>
        <v>Fri</v>
      </c>
      <c r="AG393" s="1" t="str">
        <f t="shared" si="31"/>
        <v>On Time</v>
      </c>
      <c r="AH393" s="1" t="str">
        <f t="shared" si="32"/>
        <v>Fast</v>
      </c>
      <c r="AI393" s="1" t="str">
        <f t="shared" si="33"/>
        <v>Low</v>
      </c>
      <c r="AJ393" s="6" t="str">
        <f t="shared" si="34"/>
        <v>Weekday</v>
      </c>
    </row>
    <row r="394" spans="1:36" x14ac:dyDescent="0.45">
      <c r="A394" s="5" t="s">
        <v>886</v>
      </c>
      <c r="B394" s="2">
        <v>45539</v>
      </c>
      <c r="C394" s="2">
        <v>45539</v>
      </c>
      <c r="D394" s="2">
        <v>45538</v>
      </c>
      <c r="E394" s="1" t="s">
        <v>2554</v>
      </c>
      <c r="F394" s="1" t="s">
        <v>53</v>
      </c>
      <c r="G394" s="1" t="s">
        <v>54</v>
      </c>
      <c r="H394" s="1" t="s">
        <v>128</v>
      </c>
      <c r="I394" s="1" t="s">
        <v>169</v>
      </c>
      <c r="J394" s="1">
        <v>1</v>
      </c>
      <c r="K394" s="1">
        <v>2000</v>
      </c>
      <c r="L394" s="1">
        <v>2000</v>
      </c>
      <c r="M394" s="1" t="s">
        <v>63</v>
      </c>
      <c r="N394" s="1" t="s">
        <v>30</v>
      </c>
      <c r="O394" s="1" t="s">
        <v>44</v>
      </c>
      <c r="P394" s="1" t="s">
        <v>58</v>
      </c>
      <c r="Q394" s="1" t="s">
        <v>45</v>
      </c>
      <c r="R394" s="1" t="s">
        <v>2620</v>
      </c>
      <c r="S394" s="1" t="s">
        <v>2620</v>
      </c>
      <c r="T394" s="1">
        <v>-1</v>
      </c>
      <c r="U394" s="1" t="s">
        <v>2622</v>
      </c>
      <c r="V394" s="1" t="s">
        <v>2623</v>
      </c>
      <c r="W394" s="1" t="s">
        <v>2624</v>
      </c>
      <c r="X394" s="1" t="s">
        <v>2633</v>
      </c>
      <c r="Y394" s="1" t="s">
        <v>2623</v>
      </c>
      <c r="Z394" s="1" t="s">
        <v>2623</v>
      </c>
      <c r="AA394" s="1">
        <v>2000</v>
      </c>
      <c r="AB394" s="1" t="s">
        <v>2626</v>
      </c>
      <c r="AC394" s="1" t="s">
        <v>2627</v>
      </c>
      <c r="AD394" s="1" t="str">
        <f>TEXT(Sales_data[[#This Row],[Order_Date]],"MMM")</f>
        <v>Sep</v>
      </c>
      <c r="AE394" s="1">
        <f t="shared" si="30"/>
        <v>2024</v>
      </c>
      <c r="AF394" s="1" t="str">
        <f>TEXT(Sales_data[[#This Row],[Order_Date]],"ddd")</f>
        <v>Wed</v>
      </c>
      <c r="AG394" s="1" t="str">
        <f t="shared" si="31"/>
        <v>On Time</v>
      </c>
      <c r="AH394" s="1" t="str">
        <f t="shared" si="32"/>
        <v>Fast</v>
      </c>
      <c r="AI394" s="1" t="str">
        <f t="shared" si="33"/>
        <v>Medium</v>
      </c>
      <c r="AJ394" s="6" t="str">
        <f t="shared" si="34"/>
        <v>Weekday</v>
      </c>
    </row>
    <row r="395" spans="1:36" x14ac:dyDescent="0.45">
      <c r="A395" s="5" t="s">
        <v>887</v>
      </c>
      <c r="B395" s="2">
        <v>45646</v>
      </c>
      <c r="C395" s="2">
        <v>45644</v>
      </c>
      <c r="D395" s="2">
        <v>45651</v>
      </c>
      <c r="E395" s="1" t="s">
        <v>2579</v>
      </c>
      <c r="F395" s="1" t="s">
        <v>69</v>
      </c>
      <c r="G395" s="1" t="s">
        <v>70</v>
      </c>
      <c r="H395" s="1" t="s">
        <v>27</v>
      </c>
      <c r="I395" s="1" t="s">
        <v>55</v>
      </c>
      <c r="J395" s="1">
        <v>1</v>
      </c>
      <c r="K395" s="1">
        <v>0</v>
      </c>
      <c r="L395" s="1">
        <v>0</v>
      </c>
      <c r="M395" s="1" t="s">
        <v>63</v>
      </c>
      <c r="N395" s="1" t="s">
        <v>30</v>
      </c>
      <c r="O395" s="1" t="s">
        <v>44</v>
      </c>
      <c r="P395" s="1" t="s">
        <v>32</v>
      </c>
      <c r="Q395" s="1" t="s">
        <v>33</v>
      </c>
      <c r="R395" s="1" t="s">
        <v>34</v>
      </c>
      <c r="S395" s="1" t="s">
        <v>2620</v>
      </c>
      <c r="T395" s="1">
        <v>7</v>
      </c>
      <c r="U395" s="1" t="s">
        <v>2622</v>
      </c>
      <c r="V395" s="1" t="s">
        <v>2623</v>
      </c>
      <c r="W395" s="1" t="s">
        <v>2629</v>
      </c>
      <c r="X395" s="1" t="s">
        <v>2628</v>
      </c>
      <c r="Y395" s="1" t="s">
        <v>2630</v>
      </c>
      <c r="Z395" s="1" t="s">
        <v>2623</v>
      </c>
      <c r="AA395" s="1">
        <v>0</v>
      </c>
      <c r="AB395" s="1" t="s">
        <v>2626</v>
      </c>
      <c r="AC395" s="1" t="s">
        <v>2627</v>
      </c>
      <c r="AD395" s="1" t="str">
        <f>TEXT(Sales_data[[#This Row],[Order_Date]],"MMM")</f>
        <v>Dec</v>
      </c>
      <c r="AE395" s="1">
        <f t="shared" si="30"/>
        <v>2024</v>
      </c>
      <c r="AF395" s="1" t="str">
        <f>TEXT(Sales_data[[#This Row],[Order_Date]],"ddd")</f>
        <v>Fri</v>
      </c>
      <c r="AG395" s="1" t="str">
        <f t="shared" si="31"/>
        <v>Late</v>
      </c>
      <c r="AH395" s="1" t="str">
        <f t="shared" si="32"/>
        <v>Slow</v>
      </c>
      <c r="AI395" s="1" t="str">
        <f t="shared" si="33"/>
        <v>Low</v>
      </c>
      <c r="AJ395" s="6" t="str">
        <f t="shared" si="34"/>
        <v>Weekday</v>
      </c>
    </row>
    <row r="396" spans="1:36" x14ac:dyDescent="0.45">
      <c r="A396" s="5" t="s">
        <v>888</v>
      </c>
      <c r="B396" s="2">
        <v>45506</v>
      </c>
      <c r="C396" s="2">
        <v>45505</v>
      </c>
      <c r="D396" s="2">
        <v>45510</v>
      </c>
      <c r="E396" s="1" t="s">
        <v>2576</v>
      </c>
      <c r="F396" s="1" t="s">
        <v>168</v>
      </c>
      <c r="G396" s="1" t="s">
        <v>41</v>
      </c>
      <c r="H396" s="1" t="s">
        <v>71</v>
      </c>
      <c r="I396" s="1" t="s">
        <v>117</v>
      </c>
      <c r="J396" s="1">
        <v>1</v>
      </c>
      <c r="K396" s="1">
        <v>2000</v>
      </c>
      <c r="L396" s="1">
        <v>2000</v>
      </c>
      <c r="M396" s="1" t="s">
        <v>56</v>
      </c>
      <c r="N396" s="1" t="s">
        <v>30</v>
      </c>
      <c r="O396" s="1" t="s">
        <v>31</v>
      </c>
      <c r="P396" s="1" t="s">
        <v>58</v>
      </c>
      <c r="Q396" s="1" t="s">
        <v>33</v>
      </c>
      <c r="R396" s="1" t="s">
        <v>34</v>
      </c>
      <c r="S396" s="1" t="s">
        <v>2620</v>
      </c>
      <c r="T396" s="1">
        <v>5</v>
      </c>
      <c r="U396" s="1" t="s">
        <v>2622</v>
      </c>
      <c r="V396" s="1" t="s">
        <v>2623</v>
      </c>
      <c r="W396" s="1" t="s">
        <v>2624</v>
      </c>
      <c r="X396" s="1" t="s">
        <v>2628</v>
      </c>
      <c r="Y396" s="1" t="s">
        <v>2623</v>
      </c>
      <c r="Z396" s="1" t="s">
        <v>2623</v>
      </c>
      <c r="AA396" s="1">
        <v>2000</v>
      </c>
      <c r="AB396" s="1" t="s">
        <v>2626</v>
      </c>
      <c r="AC396" s="1" t="s">
        <v>2627</v>
      </c>
      <c r="AD396" s="1" t="str">
        <f>TEXT(Sales_data[[#This Row],[Order_Date]],"MMM")</f>
        <v>Aug</v>
      </c>
      <c r="AE396" s="1">
        <f t="shared" si="30"/>
        <v>2024</v>
      </c>
      <c r="AF396" s="1" t="str">
        <f>TEXT(Sales_data[[#This Row],[Order_Date]],"ddd")</f>
        <v>Fri</v>
      </c>
      <c r="AG396" s="1" t="str">
        <f t="shared" si="31"/>
        <v>On Time</v>
      </c>
      <c r="AH396" s="1" t="str">
        <f t="shared" si="32"/>
        <v>Medium</v>
      </c>
      <c r="AI396" s="1" t="str">
        <f t="shared" si="33"/>
        <v>Medium</v>
      </c>
      <c r="AJ396" s="6" t="str">
        <f t="shared" si="34"/>
        <v>Weekday</v>
      </c>
    </row>
    <row r="397" spans="1:36" x14ac:dyDescent="0.45">
      <c r="A397" s="5" t="s">
        <v>889</v>
      </c>
      <c r="B397" s="2">
        <v>45557</v>
      </c>
      <c r="C397" s="2">
        <v>45558</v>
      </c>
      <c r="D397" s="2">
        <v>45559</v>
      </c>
      <c r="E397" s="1" t="s">
        <v>2549</v>
      </c>
      <c r="F397" s="1" t="s">
        <v>168</v>
      </c>
      <c r="G397" s="1" t="s">
        <v>41</v>
      </c>
      <c r="H397" s="1" t="s">
        <v>42</v>
      </c>
      <c r="I397" s="1" t="s">
        <v>43</v>
      </c>
      <c r="J397" s="1">
        <v>3</v>
      </c>
      <c r="K397" s="1">
        <v>100</v>
      </c>
      <c r="L397" s="1">
        <v>300</v>
      </c>
      <c r="M397" s="1" t="s">
        <v>2619</v>
      </c>
      <c r="N397" s="1" t="s">
        <v>30</v>
      </c>
      <c r="O397" s="1" t="s">
        <v>64</v>
      </c>
      <c r="P397" s="1" t="s">
        <v>32</v>
      </c>
      <c r="Q397" s="1" t="s">
        <v>33</v>
      </c>
      <c r="R397" s="1" t="s">
        <v>34</v>
      </c>
      <c r="S397" s="1" t="s">
        <v>2620</v>
      </c>
      <c r="T397" s="1">
        <v>1</v>
      </c>
      <c r="U397" s="1" t="s">
        <v>2622</v>
      </c>
      <c r="V397" s="1" t="s">
        <v>2623</v>
      </c>
      <c r="W397" s="1" t="s">
        <v>2624</v>
      </c>
      <c r="X397" s="1" t="s">
        <v>2625</v>
      </c>
      <c r="Y397" s="1" t="s">
        <v>2623</v>
      </c>
      <c r="Z397" s="1" t="s">
        <v>2623</v>
      </c>
      <c r="AA397" s="1">
        <v>300</v>
      </c>
      <c r="AB397" s="1" t="s">
        <v>2626</v>
      </c>
      <c r="AC397" s="1" t="s">
        <v>2627</v>
      </c>
      <c r="AD397" s="1" t="str">
        <f>TEXT(Sales_data[[#This Row],[Order_Date]],"MMM")</f>
        <v>Sep</v>
      </c>
      <c r="AE397" s="1">
        <f t="shared" si="30"/>
        <v>2024</v>
      </c>
      <c r="AF397" s="1" t="str">
        <f>TEXT(Sales_data[[#This Row],[Order_Date]],"ddd")</f>
        <v>Sun</v>
      </c>
      <c r="AG397" s="1" t="str">
        <f t="shared" si="31"/>
        <v>On Time</v>
      </c>
      <c r="AH397" s="1" t="str">
        <f t="shared" si="32"/>
        <v>Fast</v>
      </c>
      <c r="AI397" s="1" t="str">
        <f t="shared" si="33"/>
        <v>Low</v>
      </c>
      <c r="AJ397" s="6" t="str">
        <f t="shared" si="34"/>
        <v>Weekend</v>
      </c>
    </row>
    <row r="398" spans="1:36" x14ac:dyDescent="0.45">
      <c r="A398" s="5" t="s">
        <v>890</v>
      </c>
      <c r="B398" s="2">
        <v>45393</v>
      </c>
      <c r="C398" s="2">
        <v>45396</v>
      </c>
      <c r="D398" s="2">
        <v>45396</v>
      </c>
      <c r="E398" s="1" t="s">
        <v>2604</v>
      </c>
      <c r="F398" s="1" t="s">
        <v>2609</v>
      </c>
      <c r="G398" s="1" t="s">
        <v>116</v>
      </c>
      <c r="H398" s="1" t="s">
        <v>71</v>
      </c>
      <c r="I398" s="1" t="s">
        <v>92</v>
      </c>
      <c r="J398" s="1">
        <v>0</v>
      </c>
      <c r="K398" s="1">
        <v>0</v>
      </c>
      <c r="L398" s="1">
        <v>0</v>
      </c>
      <c r="M398" s="1" t="s">
        <v>56</v>
      </c>
      <c r="N398" s="1" t="s">
        <v>93</v>
      </c>
      <c r="O398" s="1" t="s">
        <v>64</v>
      </c>
      <c r="P398" s="1" t="s">
        <v>32</v>
      </c>
      <c r="Q398" s="1" t="s">
        <v>33</v>
      </c>
      <c r="R398" s="1" t="s">
        <v>34</v>
      </c>
      <c r="S398" s="1" t="s">
        <v>2620</v>
      </c>
      <c r="T398" s="1">
        <v>0</v>
      </c>
      <c r="U398" s="1" t="s">
        <v>2622</v>
      </c>
      <c r="V398" s="1" t="s">
        <v>2630</v>
      </c>
      <c r="W398" s="1" t="s">
        <v>2629</v>
      </c>
      <c r="X398" s="1" t="s">
        <v>2625</v>
      </c>
      <c r="Y398" s="1" t="s">
        <v>2630</v>
      </c>
      <c r="Z398" s="1" t="s">
        <v>2623</v>
      </c>
      <c r="AA398" s="1">
        <v>0</v>
      </c>
      <c r="AB398" s="1" t="s">
        <v>2626</v>
      </c>
      <c r="AC398" s="1" t="s">
        <v>2627</v>
      </c>
      <c r="AD398" s="1" t="str">
        <f>TEXT(Sales_data[[#This Row],[Order_Date]],"MMM")</f>
        <v>Apr</v>
      </c>
      <c r="AE398" s="1">
        <f t="shared" si="30"/>
        <v>2024</v>
      </c>
      <c r="AF398" s="1" t="str">
        <f>TEXT(Sales_data[[#This Row],[Order_Date]],"ddd")</f>
        <v>Thu</v>
      </c>
      <c r="AG398" s="1" t="str">
        <f t="shared" si="31"/>
        <v>On Time</v>
      </c>
      <c r="AH398" s="1" t="str">
        <f t="shared" si="32"/>
        <v>Fast</v>
      </c>
      <c r="AI398" s="1" t="str">
        <f t="shared" si="33"/>
        <v>Low</v>
      </c>
      <c r="AJ398" s="6" t="str">
        <f t="shared" si="34"/>
        <v>Weekday</v>
      </c>
    </row>
    <row r="399" spans="1:36" x14ac:dyDescent="0.45">
      <c r="A399" s="5" t="s">
        <v>891</v>
      </c>
      <c r="B399" s="2">
        <v>45442</v>
      </c>
      <c r="C399" s="2">
        <v>45441</v>
      </c>
      <c r="D399" s="2">
        <v>45445</v>
      </c>
      <c r="E399" s="1" t="s">
        <v>2582</v>
      </c>
      <c r="F399" s="1" t="s">
        <v>69</v>
      </c>
      <c r="G399" s="1" t="s">
        <v>70</v>
      </c>
      <c r="H399" s="1" t="s">
        <v>27</v>
      </c>
      <c r="I399" s="1" t="s">
        <v>28</v>
      </c>
      <c r="J399" s="1">
        <v>3</v>
      </c>
      <c r="K399" s="1">
        <v>2000</v>
      </c>
      <c r="L399" s="1">
        <v>6000</v>
      </c>
      <c r="M399" s="1" t="s">
        <v>56</v>
      </c>
      <c r="N399" s="1" t="s">
        <v>57</v>
      </c>
      <c r="O399" s="1" t="s">
        <v>44</v>
      </c>
      <c r="P399" s="1" t="s">
        <v>58</v>
      </c>
      <c r="Q399" s="1" t="s">
        <v>33</v>
      </c>
      <c r="R399" s="1" t="s">
        <v>34</v>
      </c>
      <c r="S399" s="1" t="s">
        <v>2620</v>
      </c>
      <c r="T399" s="1">
        <v>4</v>
      </c>
      <c r="U399" s="1" t="s">
        <v>2622</v>
      </c>
      <c r="V399" s="1" t="s">
        <v>2623</v>
      </c>
      <c r="W399" s="1" t="s">
        <v>2624</v>
      </c>
      <c r="X399" s="1" t="s">
        <v>2628</v>
      </c>
      <c r="Y399" s="1" t="s">
        <v>2623</v>
      </c>
      <c r="Z399" s="1" t="s">
        <v>2623</v>
      </c>
      <c r="AA399" s="1">
        <v>6000</v>
      </c>
      <c r="AB399" s="1" t="s">
        <v>2626</v>
      </c>
      <c r="AC399" s="1" t="s">
        <v>2627</v>
      </c>
      <c r="AD399" s="1" t="str">
        <f>TEXT(Sales_data[[#This Row],[Order_Date]],"MMM")</f>
        <v>May</v>
      </c>
      <c r="AE399" s="1">
        <f t="shared" si="30"/>
        <v>2024</v>
      </c>
      <c r="AF399" s="1" t="str">
        <f>TEXT(Sales_data[[#This Row],[Order_Date]],"ddd")</f>
        <v>Thu</v>
      </c>
      <c r="AG399" s="1" t="str">
        <f t="shared" si="31"/>
        <v>On Time</v>
      </c>
      <c r="AH399" s="1" t="str">
        <f t="shared" si="32"/>
        <v>Medium</v>
      </c>
      <c r="AI399" s="1" t="str">
        <f t="shared" si="33"/>
        <v>High</v>
      </c>
      <c r="AJ399" s="6" t="str">
        <f t="shared" si="34"/>
        <v>Weekday</v>
      </c>
    </row>
    <row r="400" spans="1:36" x14ac:dyDescent="0.45">
      <c r="A400" s="5" t="s">
        <v>893</v>
      </c>
      <c r="B400" s="2">
        <v>45501</v>
      </c>
      <c r="C400" s="2">
        <v>45499</v>
      </c>
      <c r="D400" s="2">
        <v>45500</v>
      </c>
      <c r="E400" s="1" t="s">
        <v>2595</v>
      </c>
      <c r="F400" s="1" t="s">
        <v>2607</v>
      </c>
      <c r="G400" s="1" t="s">
        <v>41</v>
      </c>
      <c r="H400" s="1" t="s">
        <v>27</v>
      </c>
      <c r="I400" s="1" t="s">
        <v>55</v>
      </c>
      <c r="J400" s="1">
        <v>-1</v>
      </c>
      <c r="K400" s="1">
        <v>100</v>
      </c>
      <c r="L400" s="1">
        <v>-100</v>
      </c>
      <c r="M400" s="1" t="s">
        <v>63</v>
      </c>
      <c r="N400" s="1" t="s">
        <v>57</v>
      </c>
      <c r="O400" s="1" t="s">
        <v>44</v>
      </c>
      <c r="P400" s="1" t="s">
        <v>32</v>
      </c>
      <c r="Q400" s="1" t="s">
        <v>33</v>
      </c>
      <c r="R400" s="1" t="s">
        <v>46</v>
      </c>
      <c r="S400" s="1" t="s">
        <v>2621</v>
      </c>
      <c r="T400" s="1">
        <v>1</v>
      </c>
      <c r="U400" s="1" t="s">
        <v>2622</v>
      </c>
      <c r="V400" s="1" t="s">
        <v>2630</v>
      </c>
      <c r="W400" s="1" t="s">
        <v>2624</v>
      </c>
      <c r="X400" s="1" t="s">
        <v>2628</v>
      </c>
      <c r="Y400" s="1" t="s">
        <v>2623</v>
      </c>
      <c r="Z400" s="1" t="s">
        <v>2623</v>
      </c>
      <c r="AA400" s="1">
        <v>-100</v>
      </c>
      <c r="AB400" s="1" t="s">
        <v>2626</v>
      </c>
      <c r="AC400" s="1" t="s">
        <v>2621</v>
      </c>
      <c r="AD400" s="1" t="str">
        <f>TEXT(Sales_data[[#This Row],[Order_Date]],"MMM")</f>
        <v>Jul</v>
      </c>
      <c r="AE400" s="1">
        <f t="shared" si="30"/>
        <v>2024</v>
      </c>
      <c r="AF400" s="1" t="str">
        <f>TEXT(Sales_data[[#This Row],[Order_Date]],"ddd")</f>
        <v>Sun</v>
      </c>
      <c r="AG400" s="1" t="str">
        <f t="shared" si="31"/>
        <v>On Time</v>
      </c>
      <c r="AH400" s="1" t="str">
        <f t="shared" si="32"/>
        <v>Fast</v>
      </c>
      <c r="AI400" s="1" t="str">
        <f t="shared" si="33"/>
        <v>Low</v>
      </c>
      <c r="AJ400" s="6" t="str">
        <f t="shared" si="34"/>
        <v>Weekend</v>
      </c>
    </row>
    <row r="401" spans="1:36" x14ac:dyDescent="0.45">
      <c r="A401" s="5" t="s">
        <v>894</v>
      </c>
      <c r="B401" s="2">
        <v>45424</v>
      </c>
      <c r="C401" s="2">
        <v>45423</v>
      </c>
      <c r="D401" s="2">
        <v>45423</v>
      </c>
      <c r="E401" s="1" t="s">
        <v>2543</v>
      </c>
      <c r="F401" s="1" t="s">
        <v>2609</v>
      </c>
      <c r="G401" s="1" t="s">
        <v>116</v>
      </c>
      <c r="H401" s="1" t="s">
        <v>27</v>
      </c>
      <c r="I401" s="1" t="s">
        <v>28</v>
      </c>
      <c r="J401" s="1">
        <v>0</v>
      </c>
      <c r="K401" s="1">
        <v>100</v>
      </c>
      <c r="L401" s="1">
        <v>0</v>
      </c>
      <c r="M401" s="1" t="s">
        <v>63</v>
      </c>
      <c r="N401" s="1" t="s">
        <v>93</v>
      </c>
      <c r="O401" s="1" t="s">
        <v>44</v>
      </c>
      <c r="P401" s="1" t="s">
        <v>58</v>
      </c>
      <c r="Q401" s="1" t="s">
        <v>45</v>
      </c>
      <c r="R401" s="1" t="s">
        <v>46</v>
      </c>
      <c r="S401" s="1" t="s">
        <v>254</v>
      </c>
      <c r="T401" s="1">
        <v>0</v>
      </c>
      <c r="U401" s="1" t="s">
        <v>2622</v>
      </c>
      <c r="V401" s="1" t="s">
        <v>2630</v>
      </c>
      <c r="W401" s="1" t="s">
        <v>2624</v>
      </c>
      <c r="X401" s="1" t="s">
        <v>2628</v>
      </c>
      <c r="Y401" s="1" t="s">
        <v>2623</v>
      </c>
      <c r="Z401" s="1" t="s">
        <v>2623</v>
      </c>
      <c r="AA401" s="1">
        <v>0</v>
      </c>
      <c r="AB401" s="1" t="s">
        <v>2626</v>
      </c>
      <c r="AC401" s="1" t="s">
        <v>254</v>
      </c>
      <c r="AD401" s="1" t="str">
        <f>TEXT(Sales_data[[#This Row],[Order_Date]],"MMM")</f>
        <v>May</v>
      </c>
      <c r="AE401" s="1">
        <f t="shared" si="30"/>
        <v>2024</v>
      </c>
      <c r="AF401" s="1" t="str">
        <f>TEXT(Sales_data[[#This Row],[Order_Date]],"ddd")</f>
        <v>Sun</v>
      </c>
      <c r="AG401" s="1" t="str">
        <f t="shared" si="31"/>
        <v>On Time</v>
      </c>
      <c r="AH401" s="1" t="str">
        <f t="shared" si="32"/>
        <v>Fast</v>
      </c>
      <c r="AI401" s="1" t="str">
        <f t="shared" si="33"/>
        <v>Low</v>
      </c>
      <c r="AJ401" s="6" t="str">
        <f t="shared" si="34"/>
        <v>Weekend</v>
      </c>
    </row>
    <row r="402" spans="1:36" x14ac:dyDescent="0.45">
      <c r="A402" s="5" t="s">
        <v>896</v>
      </c>
      <c r="B402" s="2">
        <v>45389</v>
      </c>
      <c r="C402" s="2">
        <v>45388</v>
      </c>
      <c r="D402" s="2">
        <v>45394</v>
      </c>
      <c r="E402" s="1" t="s">
        <v>2576</v>
      </c>
      <c r="F402" s="1" t="s">
        <v>69</v>
      </c>
      <c r="G402" s="1" t="s">
        <v>70</v>
      </c>
      <c r="H402" s="1" t="s">
        <v>27</v>
      </c>
      <c r="I402" s="1" t="s">
        <v>84</v>
      </c>
      <c r="J402" s="1">
        <v>1</v>
      </c>
      <c r="K402" s="1">
        <v>1000</v>
      </c>
      <c r="L402" s="1">
        <v>1000</v>
      </c>
      <c r="M402" s="1" t="s">
        <v>29</v>
      </c>
      <c r="N402" s="1" t="s">
        <v>93</v>
      </c>
      <c r="O402" s="1" t="s">
        <v>79</v>
      </c>
      <c r="P402" s="1" t="s">
        <v>58</v>
      </c>
      <c r="Q402" s="1" t="s">
        <v>33</v>
      </c>
      <c r="R402" s="1" t="s">
        <v>34</v>
      </c>
      <c r="S402" s="1" t="s">
        <v>2620</v>
      </c>
      <c r="T402" s="1">
        <v>6</v>
      </c>
      <c r="U402" s="1" t="s">
        <v>2622</v>
      </c>
      <c r="V402" s="1" t="s">
        <v>2623</v>
      </c>
      <c r="W402" s="1" t="s">
        <v>2624</v>
      </c>
      <c r="X402" s="1" t="s">
        <v>2628</v>
      </c>
      <c r="Y402" s="1" t="s">
        <v>2623</v>
      </c>
      <c r="Z402" s="1" t="s">
        <v>2623</v>
      </c>
      <c r="AA402" s="1">
        <v>1000</v>
      </c>
      <c r="AB402" s="1" t="s">
        <v>2626</v>
      </c>
      <c r="AC402" s="1" t="s">
        <v>2627</v>
      </c>
      <c r="AD402" s="1" t="str">
        <f>TEXT(Sales_data[[#This Row],[Order_Date]],"MMM")</f>
        <v>Apr</v>
      </c>
      <c r="AE402" s="1">
        <f t="shared" si="30"/>
        <v>2024</v>
      </c>
      <c r="AF402" s="1" t="str">
        <f>TEXT(Sales_data[[#This Row],[Order_Date]],"ddd")</f>
        <v>Sun</v>
      </c>
      <c r="AG402" s="1" t="str">
        <f t="shared" si="31"/>
        <v>Late</v>
      </c>
      <c r="AH402" s="1" t="str">
        <f t="shared" si="32"/>
        <v>Slow</v>
      </c>
      <c r="AI402" s="1" t="str">
        <f t="shared" si="33"/>
        <v>Low</v>
      </c>
      <c r="AJ402" s="6" t="str">
        <f t="shared" si="34"/>
        <v>Weekend</v>
      </c>
    </row>
    <row r="403" spans="1:36" x14ac:dyDescent="0.45">
      <c r="A403" s="5" t="s">
        <v>897</v>
      </c>
      <c r="B403" s="2">
        <v>45466</v>
      </c>
      <c r="C403" s="2">
        <v>45468</v>
      </c>
      <c r="D403" s="2">
        <v>45469</v>
      </c>
      <c r="E403" s="1" t="s">
        <v>2565</v>
      </c>
      <c r="F403" s="1" t="s">
        <v>53</v>
      </c>
      <c r="G403" s="1" t="s">
        <v>54</v>
      </c>
      <c r="H403" s="1" t="s">
        <v>27</v>
      </c>
      <c r="I403" s="1" t="s">
        <v>84</v>
      </c>
      <c r="J403" s="1">
        <v>-1</v>
      </c>
      <c r="K403" s="1">
        <v>100</v>
      </c>
      <c r="L403" s="1">
        <v>-100</v>
      </c>
      <c r="M403" s="1" t="s">
        <v>56</v>
      </c>
      <c r="N403" s="1" t="s">
        <v>93</v>
      </c>
      <c r="O403" s="1" t="s">
        <v>31</v>
      </c>
      <c r="P403" s="1" t="s">
        <v>85</v>
      </c>
      <c r="Q403" s="1" t="s">
        <v>33</v>
      </c>
      <c r="R403" s="1" t="s">
        <v>34</v>
      </c>
      <c r="S403" s="1" t="s">
        <v>2620</v>
      </c>
      <c r="T403" s="1">
        <v>1</v>
      </c>
      <c r="U403" s="1" t="s">
        <v>2622</v>
      </c>
      <c r="V403" s="1" t="s">
        <v>2630</v>
      </c>
      <c r="W403" s="1" t="s">
        <v>2624</v>
      </c>
      <c r="X403" s="1" t="s">
        <v>2625</v>
      </c>
      <c r="Y403" s="1" t="s">
        <v>2623</v>
      </c>
      <c r="Z403" s="1" t="s">
        <v>2623</v>
      </c>
      <c r="AA403" s="1">
        <v>-100</v>
      </c>
      <c r="AB403" s="1" t="s">
        <v>2626</v>
      </c>
      <c r="AC403" s="1" t="s">
        <v>2627</v>
      </c>
      <c r="AD403" s="1" t="str">
        <f>TEXT(Sales_data[[#This Row],[Order_Date]],"MMM")</f>
        <v>Jun</v>
      </c>
      <c r="AE403" s="1">
        <f t="shared" si="30"/>
        <v>2024</v>
      </c>
      <c r="AF403" s="1" t="str">
        <f>TEXT(Sales_data[[#This Row],[Order_Date]],"ddd")</f>
        <v>Sun</v>
      </c>
      <c r="AG403" s="1" t="str">
        <f t="shared" si="31"/>
        <v>On Time</v>
      </c>
      <c r="AH403" s="1" t="str">
        <f t="shared" si="32"/>
        <v>Fast</v>
      </c>
      <c r="AI403" s="1" t="str">
        <f t="shared" si="33"/>
        <v>Low</v>
      </c>
      <c r="AJ403" s="6" t="str">
        <f t="shared" si="34"/>
        <v>Weekend</v>
      </c>
    </row>
    <row r="404" spans="1:36" x14ac:dyDescent="0.45">
      <c r="A404" s="5" t="s">
        <v>898</v>
      </c>
      <c r="B404" s="2">
        <v>45603</v>
      </c>
      <c r="C404" s="2">
        <v>45606</v>
      </c>
      <c r="D404" s="2">
        <v>45613</v>
      </c>
      <c r="E404" s="1" t="s">
        <v>2540</v>
      </c>
      <c r="F404" s="1" t="s">
        <v>2608</v>
      </c>
      <c r="G404" s="1" t="s">
        <v>41</v>
      </c>
      <c r="H404" s="1" t="s">
        <v>128</v>
      </c>
      <c r="I404" s="1" t="s">
        <v>231</v>
      </c>
      <c r="J404" s="1">
        <v>2</v>
      </c>
      <c r="K404" s="1">
        <v>0</v>
      </c>
      <c r="L404" s="1">
        <v>0</v>
      </c>
      <c r="M404" s="1" t="s">
        <v>63</v>
      </c>
      <c r="N404" s="1" t="s">
        <v>30</v>
      </c>
      <c r="O404" s="1" t="s">
        <v>79</v>
      </c>
      <c r="P404" s="1" t="s">
        <v>85</v>
      </c>
      <c r="Q404" s="1" t="s">
        <v>33</v>
      </c>
      <c r="R404" s="1" t="s">
        <v>34</v>
      </c>
      <c r="S404" s="1" t="s">
        <v>2620</v>
      </c>
      <c r="T404" s="1">
        <v>7</v>
      </c>
      <c r="U404" s="1" t="s">
        <v>2622</v>
      </c>
      <c r="V404" s="1" t="s">
        <v>2623</v>
      </c>
      <c r="W404" s="1" t="s">
        <v>2629</v>
      </c>
      <c r="X404" s="1" t="s">
        <v>2625</v>
      </c>
      <c r="Y404" s="1" t="s">
        <v>2630</v>
      </c>
      <c r="Z404" s="1" t="s">
        <v>2623</v>
      </c>
      <c r="AA404" s="1">
        <v>0</v>
      </c>
      <c r="AB404" s="1" t="s">
        <v>2626</v>
      </c>
      <c r="AC404" s="1" t="s">
        <v>2627</v>
      </c>
      <c r="AD404" s="1" t="str">
        <f>TEXT(Sales_data[[#This Row],[Order_Date]],"MMM")</f>
        <v>Nov</v>
      </c>
      <c r="AE404" s="1">
        <f t="shared" si="30"/>
        <v>2024</v>
      </c>
      <c r="AF404" s="1" t="str">
        <f>TEXT(Sales_data[[#This Row],[Order_Date]],"ddd")</f>
        <v>Thu</v>
      </c>
      <c r="AG404" s="1" t="str">
        <f t="shared" si="31"/>
        <v>Late</v>
      </c>
      <c r="AH404" s="1" t="str">
        <f t="shared" si="32"/>
        <v>Slow</v>
      </c>
      <c r="AI404" s="1" t="str">
        <f t="shared" si="33"/>
        <v>Low</v>
      </c>
      <c r="AJ404" s="6" t="str">
        <f t="shared" si="34"/>
        <v>Weekday</v>
      </c>
    </row>
    <row r="405" spans="1:36" x14ac:dyDescent="0.45">
      <c r="A405" s="5" t="s">
        <v>899</v>
      </c>
      <c r="B405" s="2">
        <v>45446</v>
      </c>
      <c r="C405" s="2">
        <v>45449</v>
      </c>
      <c r="D405" s="2">
        <v>45451</v>
      </c>
      <c r="E405" s="1" t="s">
        <v>2533</v>
      </c>
      <c r="F405" s="1" t="s">
        <v>2607</v>
      </c>
      <c r="G405" s="1" t="s">
        <v>41</v>
      </c>
      <c r="H405" s="1" t="s">
        <v>71</v>
      </c>
      <c r="I405" s="1" t="s">
        <v>117</v>
      </c>
      <c r="J405" s="1">
        <v>-1</v>
      </c>
      <c r="K405" s="1">
        <v>100</v>
      </c>
      <c r="L405" s="1">
        <v>-100</v>
      </c>
      <c r="M405" s="1" t="s">
        <v>63</v>
      </c>
      <c r="N405" s="1" t="s">
        <v>57</v>
      </c>
      <c r="O405" s="1" t="s">
        <v>44</v>
      </c>
      <c r="P405" s="1" t="s">
        <v>85</v>
      </c>
      <c r="Q405" s="1" t="s">
        <v>33</v>
      </c>
      <c r="R405" s="1" t="s">
        <v>2620</v>
      </c>
      <c r="S405" s="1" t="s">
        <v>2620</v>
      </c>
      <c r="T405" s="1">
        <v>2</v>
      </c>
      <c r="U405" s="1" t="s">
        <v>2622</v>
      </c>
      <c r="V405" s="1" t="s">
        <v>2630</v>
      </c>
      <c r="W405" s="1" t="s">
        <v>2624</v>
      </c>
      <c r="X405" s="1" t="s">
        <v>2625</v>
      </c>
      <c r="Y405" s="1" t="s">
        <v>2623</v>
      </c>
      <c r="Z405" s="1" t="s">
        <v>2623</v>
      </c>
      <c r="AA405" s="1">
        <v>-100</v>
      </c>
      <c r="AB405" s="1" t="s">
        <v>2626</v>
      </c>
      <c r="AC405" s="1" t="s">
        <v>2632</v>
      </c>
      <c r="AD405" s="1" t="str">
        <f>TEXT(Sales_data[[#This Row],[Order_Date]],"MMM")</f>
        <v>Jun</v>
      </c>
      <c r="AE405" s="1">
        <f t="shared" si="30"/>
        <v>2024</v>
      </c>
      <c r="AF405" s="1" t="str">
        <f>TEXT(Sales_data[[#This Row],[Order_Date]],"ddd")</f>
        <v>Mon</v>
      </c>
      <c r="AG405" s="1" t="str">
        <f t="shared" si="31"/>
        <v>On Time</v>
      </c>
      <c r="AH405" s="1" t="str">
        <f t="shared" si="32"/>
        <v>Fast</v>
      </c>
      <c r="AI405" s="1" t="str">
        <f t="shared" si="33"/>
        <v>Low</v>
      </c>
      <c r="AJ405" s="6" t="str">
        <f t="shared" si="34"/>
        <v>Weekday</v>
      </c>
    </row>
    <row r="406" spans="1:36" x14ac:dyDescent="0.45">
      <c r="A406" s="5" t="s">
        <v>900</v>
      </c>
      <c r="B406" s="2">
        <v>45501</v>
      </c>
      <c r="C406" s="2">
        <v>45501</v>
      </c>
      <c r="D406" s="2">
        <v>45500</v>
      </c>
      <c r="E406" s="1" t="s">
        <v>2588</v>
      </c>
      <c r="F406" s="1" t="s">
        <v>147</v>
      </c>
      <c r="G406" s="1" t="s">
        <v>147</v>
      </c>
      <c r="H406" s="1" t="s">
        <v>42</v>
      </c>
      <c r="I406" s="1" t="s">
        <v>78</v>
      </c>
      <c r="J406" s="1">
        <v>3</v>
      </c>
      <c r="K406" s="1">
        <v>100</v>
      </c>
      <c r="L406" s="1">
        <v>300</v>
      </c>
      <c r="M406" s="1" t="s">
        <v>63</v>
      </c>
      <c r="N406" s="1" t="s">
        <v>93</v>
      </c>
      <c r="O406" s="1" t="s">
        <v>31</v>
      </c>
      <c r="P406" s="1" t="s">
        <v>32</v>
      </c>
      <c r="Q406" s="1" t="s">
        <v>45</v>
      </c>
      <c r="R406" s="1" t="s">
        <v>2620</v>
      </c>
      <c r="S406" s="1" t="s">
        <v>2620</v>
      </c>
      <c r="T406" s="1">
        <v>-1</v>
      </c>
      <c r="U406" s="1" t="s">
        <v>2622</v>
      </c>
      <c r="V406" s="1" t="s">
        <v>2623</v>
      </c>
      <c r="W406" s="1" t="s">
        <v>2624</v>
      </c>
      <c r="X406" s="1" t="s">
        <v>2633</v>
      </c>
      <c r="Y406" s="1" t="s">
        <v>2623</v>
      </c>
      <c r="Z406" s="1" t="s">
        <v>2623</v>
      </c>
      <c r="AA406" s="1">
        <v>300</v>
      </c>
      <c r="AB406" s="1" t="s">
        <v>2626</v>
      </c>
      <c r="AC406" s="1" t="s">
        <v>2627</v>
      </c>
      <c r="AD406" s="1" t="str">
        <f>TEXT(Sales_data[[#This Row],[Order_Date]],"MMM")</f>
        <v>Jul</v>
      </c>
      <c r="AE406" s="1">
        <f t="shared" si="30"/>
        <v>2024</v>
      </c>
      <c r="AF406" s="1" t="str">
        <f>TEXT(Sales_data[[#This Row],[Order_Date]],"ddd")</f>
        <v>Sun</v>
      </c>
      <c r="AG406" s="1" t="str">
        <f t="shared" si="31"/>
        <v>On Time</v>
      </c>
      <c r="AH406" s="1" t="str">
        <f t="shared" si="32"/>
        <v>Fast</v>
      </c>
      <c r="AI406" s="1" t="str">
        <f t="shared" si="33"/>
        <v>Low</v>
      </c>
      <c r="AJ406" s="6" t="str">
        <f t="shared" si="34"/>
        <v>Weekend</v>
      </c>
    </row>
    <row r="407" spans="1:36" x14ac:dyDescent="0.45">
      <c r="A407" s="5" t="s">
        <v>901</v>
      </c>
      <c r="B407" s="2">
        <v>45487</v>
      </c>
      <c r="C407" s="2">
        <v>45487</v>
      </c>
      <c r="D407" s="2">
        <v>45491</v>
      </c>
      <c r="E407" s="1" t="s">
        <v>2564</v>
      </c>
      <c r="F407" s="1" t="s">
        <v>2609</v>
      </c>
      <c r="G407" s="1" t="s">
        <v>116</v>
      </c>
      <c r="H407" s="1" t="s">
        <v>42</v>
      </c>
      <c r="I407" s="1" t="s">
        <v>122</v>
      </c>
      <c r="J407" s="1">
        <v>1</v>
      </c>
      <c r="K407" s="1">
        <v>0</v>
      </c>
      <c r="L407" s="1">
        <v>0</v>
      </c>
      <c r="M407" s="1" t="s">
        <v>56</v>
      </c>
      <c r="N407" s="1" t="s">
        <v>57</v>
      </c>
      <c r="O407" s="1" t="s">
        <v>79</v>
      </c>
      <c r="P407" s="1" t="s">
        <v>58</v>
      </c>
      <c r="Q407" s="1" t="s">
        <v>33</v>
      </c>
      <c r="R407" s="1" t="s">
        <v>34</v>
      </c>
      <c r="S407" s="1" t="s">
        <v>2620</v>
      </c>
      <c r="T407" s="1">
        <v>4</v>
      </c>
      <c r="U407" s="1" t="s">
        <v>2622</v>
      </c>
      <c r="V407" s="1" t="s">
        <v>2623</v>
      </c>
      <c r="W407" s="1" t="s">
        <v>2629</v>
      </c>
      <c r="X407" s="1" t="s">
        <v>2625</v>
      </c>
      <c r="Y407" s="1" t="s">
        <v>2630</v>
      </c>
      <c r="Z407" s="1" t="s">
        <v>2623</v>
      </c>
      <c r="AA407" s="1">
        <v>0</v>
      </c>
      <c r="AB407" s="1" t="s">
        <v>2626</v>
      </c>
      <c r="AC407" s="1" t="s">
        <v>2627</v>
      </c>
      <c r="AD407" s="1" t="str">
        <f>TEXT(Sales_data[[#This Row],[Order_Date]],"MMM")</f>
        <v>Jul</v>
      </c>
      <c r="AE407" s="1">
        <f t="shared" si="30"/>
        <v>2024</v>
      </c>
      <c r="AF407" s="1" t="str">
        <f>TEXT(Sales_data[[#This Row],[Order_Date]],"ddd")</f>
        <v>Sun</v>
      </c>
      <c r="AG407" s="1" t="str">
        <f t="shared" si="31"/>
        <v>On Time</v>
      </c>
      <c r="AH407" s="1" t="str">
        <f t="shared" si="32"/>
        <v>Medium</v>
      </c>
      <c r="AI407" s="1" t="str">
        <f t="shared" si="33"/>
        <v>Low</v>
      </c>
      <c r="AJ407" s="6" t="str">
        <f t="shared" si="34"/>
        <v>Weekend</v>
      </c>
    </row>
    <row r="408" spans="1:36" x14ac:dyDescent="0.45">
      <c r="A408" s="5" t="s">
        <v>902</v>
      </c>
      <c r="B408" s="2">
        <v>45507</v>
      </c>
      <c r="C408" s="2">
        <v>45506</v>
      </c>
      <c r="D408" s="2">
        <v>45513</v>
      </c>
      <c r="E408" s="1" t="s">
        <v>2554</v>
      </c>
      <c r="F408" s="1" t="s">
        <v>2609</v>
      </c>
      <c r="G408" s="1" t="s">
        <v>116</v>
      </c>
      <c r="H408" s="1" t="s">
        <v>71</v>
      </c>
      <c r="I408" s="1" t="s">
        <v>92</v>
      </c>
      <c r="J408" s="1">
        <v>2</v>
      </c>
      <c r="K408" s="1">
        <v>2000</v>
      </c>
      <c r="L408" s="1">
        <v>4000</v>
      </c>
      <c r="M408" s="1" t="s">
        <v>63</v>
      </c>
      <c r="N408" s="1" t="s">
        <v>57</v>
      </c>
      <c r="O408" s="1" t="s">
        <v>79</v>
      </c>
      <c r="P408" s="1" t="s">
        <v>32</v>
      </c>
      <c r="Q408" s="1" t="s">
        <v>33</v>
      </c>
      <c r="R408" s="1" t="s">
        <v>34</v>
      </c>
      <c r="S408" s="1" t="s">
        <v>2620</v>
      </c>
      <c r="T408" s="1">
        <v>7</v>
      </c>
      <c r="U408" s="1" t="s">
        <v>2622</v>
      </c>
      <c r="V408" s="1" t="s">
        <v>2623</v>
      </c>
      <c r="W408" s="1" t="s">
        <v>2624</v>
      </c>
      <c r="X408" s="1" t="s">
        <v>2628</v>
      </c>
      <c r="Y408" s="1" t="s">
        <v>2623</v>
      </c>
      <c r="Z408" s="1" t="s">
        <v>2623</v>
      </c>
      <c r="AA408" s="1">
        <v>4000</v>
      </c>
      <c r="AB408" s="1" t="s">
        <v>2626</v>
      </c>
      <c r="AC408" s="1" t="s">
        <v>2627</v>
      </c>
      <c r="AD408" s="1" t="str">
        <f>TEXT(Sales_data[[#This Row],[Order_Date]],"MMM")</f>
        <v>Aug</v>
      </c>
      <c r="AE408" s="1">
        <f t="shared" si="30"/>
        <v>2024</v>
      </c>
      <c r="AF408" s="1" t="str">
        <f>TEXT(Sales_data[[#This Row],[Order_Date]],"ddd")</f>
        <v>Sat</v>
      </c>
      <c r="AG408" s="1" t="str">
        <f t="shared" si="31"/>
        <v>Late</v>
      </c>
      <c r="AH408" s="1" t="str">
        <f t="shared" si="32"/>
        <v>Slow</v>
      </c>
      <c r="AI408" s="1" t="str">
        <f t="shared" si="33"/>
        <v>Medium</v>
      </c>
      <c r="AJ408" s="6" t="str">
        <f t="shared" si="34"/>
        <v>Weekend</v>
      </c>
    </row>
    <row r="409" spans="1:36" x14ac:dyDescent="0.45">
      <c r="A409" s="5" t="s">
        <v>903</v>
      </c>
      <c r="B409" s="2">
        <v>45470</v>
      </c>
      <c r="C409" s="2">
        <v>45471</v>
      </c>
      <c r="D409" s="2">
        <v>45470</v>
      </c>
      <c r="E409" s="1" t="s">
        <v>2575</v>
      </c>
      <c r="F409" s="1" t="s">
        <v>2609</v>
      </c>
      <c r="G409" s="1" t="s">
        <v>116</v>
      </c>
      <c r="H409" s="1" t="s">
        <v>27</v>
      </c>
      <c r="I409" s="1" t="s">
        <v>84</v>
      </c>
      <c r="J409" s="1">
        <v>1</v>
      </c>
      <c r="K409" s="1">
        <v>100</v>
      </c>
      <c r="L409" s="1">
        <v>100</v>
      </c>
      <c r="M409" s="1" t="s">
        <v>56</v>
      </c>
      <c r="N409" s="1" t="s">
        <v>30</v>
      </c>
      <c r="O409" s="1" t="s">
        <v>79</v>
      </c>
      <c r="P409" s="1" t="s">
        <v>58</v>
      </c>
      <c r="Q409" s="1" t="s">
        <v>33</v>
      </c>
      <c r="R409" s="1" t="s">
        <v>46</v>
      </c>
      <c r="S409" s="1" t="s">
        <v>245</v>
      </c>
      <c r="T409" s="1">
        <v>-1</v>
      </c>
      <c r="U409" s="1" t="s">
        <v>2622</v>
      </c>
      <c r="V409" s="1" t="s">
        <v>2623</v>
      </c>
      <c r="W409" s="1" t="s">
        <v>2624</v>
      </c>
      <c r="X409" s="1" t="s">
        <v>2631</v>
      </c>
      <c r="Y409" s="1" t="s">
        <v>2623</v>
      </c>
      <c r="Z409" s="1" t="s">
        <v>2623</v>
      </c>
      <c r="AA409" s="1">
        <v>100</v>
      </c>
      <c r="AB409" s="1" t="s">
        <v>2626</v>
      </c>
      <c r="AC409" s="1" t="s">
        <v>245</v>
      </c>
      <c r="AD409" s="1" t="str">
        <f>TEXT(Sales_data[[#This Row],[Order_Date]],"MMM")</f>
        <v>Jun</v>
      </c>
      <c r="AE409" s="1">
        <f t="shared" si="30"/>
        <v>2024</v>
      </c>
      <c r="AF409" s="1" t="str">
        <f>TEXT(Sales_data[[#This Row],[Order_Date]],"ddd")</f>
        <v>Thu</v>
      </c>
      <c r="AG409" s="1" t="str">
        <f t="shared" si="31"/>
        <v>On Time</v>
      </c>
      <c r="AH409" s="1" t="str">
        <f t="shared" si="32"/>
        <v>Fast</v>
      </c>
      <c r="AI409" s="1" t="str">
        <f t="shared" si="33"/>
        <v>Low</v>
      </c>
      <c r="AJ409" s="6" t="str">
        <f t="shared" si="34"/>
        <v>Weekday</v>
      </c>
    </row>
    <row r="410" spans="1:36" x14ac:dyDescent="0.45">
      <c r="A410" s="5" t="s">
        <v>905</v>
      </c>
      <c r="B410" s="2">
        <v>45605</v>
      </c>
      <c r="C410" s="2">
        <v>45606</v>
      </c>
      <c r="D410" s="2">
        <v>45607</v>
      </c>
      <c r="E410" s="1" t="s">
        <v>2530</v>
      </c>
      <c r="F410" s="1" t="s">
        <v>2606</v>
      </c>
      <c r="G410" s="1" t="s">
        <v>26</v>
      </c>
      <c r="H410" s="1" t="s">
        <v>42</v>
      </c>
      <c r="I410" s="1" t="s">
        <v>78</v>
      </c>
      <c r="J410" s="1">
        <v>0</v>
      </c>
      <c r="K410" s="1">
        <v>1000</v>
      </c>
      <c r="L410" s="1">
        <v>0</v>
      </c>
      <c r="M410" s="1" t="s">
        <v>56</v>
      </c>
      <c r="N410" s="1" t="s">
        <v>57</v>
      </c>
      <c r="O410" s="1" t="s">
        <v>44</v>
      </c>
      <c r="P410" s="1" t="s">
        <v>32</v>
      </c>
      <c r="Q410" s="1" t="s">
        <v>45</v>
      </c>
      <c r="R410" s="1" t="s">
        <v>34</v>
      </c>
      <c r="S410" s="1" t="s">
        <v>2620</v>
      </c>
      <c r="T410" s="1">
        <v>1</v>
      </c>
      <c r="U410" s="1" t="s">
        <v>2622</v>
      </c>
      <c r="V410" s="1" t="s">
        <v>2630</v>
      </c>
      <c r="W410" s="1" t="s">
        <v>2624</v>
      </c>
      <c r="X410" s="1" t="s">
        <v>2625</v>
      </c>
      <c r="Y410" s="1" t="s">
        <v>2623</v>
      </c>
      <c r="Z410" s="1" t="s">
        <v>2623</v>
      </c>
      <c r="AA410" s="1">
        <v>0</v>
      </c>
      <c r="AB410" s="1" t="s">
        <v>2626</v>
      </c>
      <c r="AC410" s="1" t="s">
        <v>2627</v>
      </c>
      <c r="AD410" s="1" t="str">
        <f>TEXT(Sales_data[[#This Row],[Order_Date]],"MMM")</f>
        <v>Nov</v>
      </c>
      <c r="AE410" s="1">
        <f t="shared" si="30"/>
        <v>2024</v>
      </c>
      <c r="AF410" s="1" t="str">
        <f>TEXT(Sales_data[[#This Row],[Order_Date]],"ddd")</f>
        <v>Sat</v>
      </c>
      <c r="AG410" s="1" t="str">
        <f t="shared" si="31"/>
        <v>On Time</v>
      </c>
      <c r="AH410" s="1" t="str">
        <f t="shared" si="32"/>
        <v>Fast</v>
      </c>
      <c r="AI410" s="1" t="str">
        <f t="shared" si="33"/>
        <v>Low</v>
      </c>
      <c r="AJ410" s="6" t="str">
        <f t="shared" si="34"/>
        <v>Weekend</v>
      </c>
    </row>
    <row r="411" spans="1:36" x14ac:dyDescent="0.45">
      <c r="A411" s="5" t="s">
        <v>906</v>
      </c>
      <c r="B411" s="2">
        <v>45407</v>
      </c>
      <c r="C411" s="2">
        <v>45405</v>
      </c>
      <c r="D411" s="2">
        <v>45405</v>
      </c>
      <c r="E411" s="1" t="s">
        <v>2527</v>
      </c>
      <c r="F411" s="1" t="s">
        <v>53</v>
      </c>
      <c r="G411" s="1" t="s">
        <v>54</v>
      </c>
      <c r="H411" s="1" t="s">
        <v>27</v>
      </c>
      <c r="I411" s="1" t="s">
        <v>84</v>
      </c>
      <c r="J411" s="1">
        <v>3</v>
      </c>
      <c r="K411" s="1">
        <v>500</v>
      </c>
      <c r="L411" s="1">
        <v>1500</v>
      </c>
      <c r="M411" s="1" t="s">
        <v>2619</v>
      </c>
      <c r="N411" s="1" t="s">
        <v>30</v>
      </c>
      <c r="O411" s="1" t="s">
        <v>31</v>
      </c>
      <c r="P411" s="1" t="s">
        <v>58</v>
      </c>
      <c r="Q411" s="1" t="s">
        <v>33</v>
      </c>
      <c r="R411" s="1" t="s">
        <v>34</v>
      </c>
      <c r="S411" s="1" t="s">
        <v>2620</v>
      </c>
      <c r="T411" s="1">
        <v>0</v>
      </c>
      <c r="U411" s="1" t="s">
        <v>2622</v>
      </c>
      <c r="V411" s="1" t="s">
        <v>2623</v>
      </c>
      <c r="W411" s="1" t="s">
        <v>2624</v>
      </c>
      <c r="X411" s="1" t="s">
        <v>2628</v>
      </c>
      <c r="Y411" s="1" t="s">
        <v>2623</v>
      </c>
      <c r="Z411" s="1" t="s">
        <v>2623</v>
      </c>
      <c r="AA411" s="1">
        <v>1500</v>
      </c>
      <c r="AB411" s="1" t="s">
        <v>2626</v>
      </c>
      <c r="AC411" s="1" t="s">
        <v>2627</v>
      </c>
      <c r="AD411" s="1" t="str">
        <f>TEXT(Sales_data[[#This Row],[Order_Date]],"MMM")</f>
        <v>Apr</v>
      </c>
      <c r="AE411" s="1">
        <f t="shared" si="30"/>
        <v>2024</v>
      </c>
      <c r="AF411" s="1" t="str">
        <f>TEXT(Sales_data[[#This Row],[Order_Date]],"ddd")</f>
        <v>Thu</v>
      </c>
      <c r="AG411" s="1" t="str">
        <f t="shared" si="31"/>
        <v>On Time</v>
      </c>
      <c r="AH411" s="1" t="str">
        <f t="shared" si="32"/>
        <v>Fast</v>
      </c>
      <c r="AI411" s="1" t="str">
        <f t="shared" si="33"/>
        <v>Low</v>
      </c>
      <c r="AJ411" s="6" t="str">
        <f t="shared" si="34"/>
        <v>Weekday</v>
      </c>
    </row>
    <row r="412" spans="1:36" x14ac:dyDescent="0.45">
      <c r="A412" s="5" t="s">
        <v>907</v>
      </c>
      <c r="B412" s="2">
        <v>45300</v>
      </c>
      <c r="C412" s="2">
        <v>45303</v>
      </c>
      <c r="D412" s="2">
        <v>45304</v>
      </c>
      <c r="E412" s="1" t="s">
        <v>2553</v>
      </c>
      <c r="F412" s="1" t="s">
        <v>53</v>
      </c>
      <c r="G412" s="1" t="s">
        <v>54</v>
      </c>
      <c r="H412" s="1" t="s">
        <v>128</v>
      </c>
      <c r="I412" s="1" t="s">
        <v>169</v>
      </c>
      <c r="J412" s="1">
        <v>2</v>
      </c>
      <c r="K412" s="1">
        <v>0</v>
      </c>
      <c r="L412" s="1">
        <v>0</v>
      </c>
      <c r="M412" s="1" t="s">
        <v>56</v>
      </c>
      <c r="N412" s="1" t="s">
        <v>30</v>
      </c>
      <c r="O412" s="1" t="s">
        <v>79</v>
      </c>
      <c r="P412" s="1" t="s">
        <v>32</v>
      </c>
      <c r="Q412" s="1" t="s">
        <v>45</v>
      </c>
      <c r="R412" s="1" t="s">
        <v>2620</v>
      </c>
      <c r="S412" s="1" t="s">
        <v>2620</v>
      </c>
      <c r="T412" s="1">
        <v>1</v>
      </c>
      <c r="U412" s="1" t="s">
        <v>2622</v>
      </c>
      <c r="V412" s="1" t="s">
        <v>2623</v>
      </c>
      <c r="W412" s="1" t="s">
        <v>2629</v>
      </c>
      <c r="X412" s="1" t="s">
        <v>2625</v>
      </c>
      <c r="Y412" s="1" t="s">
        <v>2630</v>
      </c>
      <c r="Z412" s="1" t="s">
        <v>2623</v>
      </c>
      <c r="AA412" s="1">
        <v>0</v>
      </c>
      <c r="AB412" s="1" t="s">
        <v>2626</v>
      </c>
      <c r="AC412" s="1" t="s">
        <v>2627</v>
      </c>
      <c r="AD412" s="1" t="str">
        <f>TEXT(Sales_data[[#This Row],[Order_Date]],"MMM")</f>
        <v>Jan</v>
      </c>
      <c r="AE412" s="1">
        <f t="shared" si="30"/>
        <v>2024</v>
      </c>
      <c r="AF412" s="1" t="str">
        <f>TEXT(Sales_data[[#This Row],[Order_Date]],"ddd")</f>
        <v>Tue</v>
      </c>
      <c r="AG412" s="1" t="str">
        <f t="shared" si="31"/>
        <v>On Time</v>
      </c>
      <c r="AH412" s="1" t="str">
        <f t="shared" si="32"/>
        <v>Fast</v>
      </c>
      <c r="AI412" s="1" t="str">
        <f t="shared" si="33"/>
        <v>Low</v>
      </c>
      <c r="AJ412" s="6" t="str">
        <f t="shared" si="34"/>
        <v>Weekday</v>
      </c>
    </row>
    <row r="413" spans="1:36" x14ac:dyDescent="0.45">
      <c r="A413" s="5" t="s">
        <v>911</v>
      </c>
      <c r="B413" s="2">
        <v>45514</v>
      </c>
      <c r="C413" s="2">
        <v>45517</v>
      </c>
      <c r="D413" s="2">
        <v>45522</v>
      </c>
      <c r="E413" s="1" t="s">
        <v>2555</v>
      </c>
      <c r="F413" s="1" t="s">
        <v>147</v>
      </c>
      <c r="G413" s="1" t="s">
        <v>147</v>
      </c>
      <c r="H413" s="1" t="s">
        <v>27</v>
      </c>
      <c r="I413" s="1" t="s">
        <v>28</v>
      </c>
      <c r="J413" s="1">
        <v>2</v>
      </c>
      <c r="K413" s="1">
        <v>100</v>
      </c>
      <c r="L413" s="1">
        <v>200</v>
      </c>
      <c r="M413" s="1" t="s">
        <v>56</v>
      </c>
      <c r="N413" s="1" t="s">
        <v>57</v>
      </c>
      <c r="O413" s="1" t="s">
        <v>44</v>
      </c>
      <c r="P413" s="1" t="s">
        <v>32</v>
      </c>
      <c r="Q413" s="1" t="s">
        <v>33</v>
      </c>
      <c r="R413" s="1" t="s">
        <v>2620</v>
      </c>
      <c r="S413" s="1" t="s">
        <v>2620</v>
      </c>
      <c r="T413" s="1">
        <v>5</v>
      </c>
      <c r="U413" s="1" t="s">
        <v>2622</v>
      </c>
      <c r="V413" s="1" t="s">
        <v>2623</v>
      </c>
      <c r="W413" s="1" t="s">
        <v>2624</v>
      </c>
      <c r="X413" s="1" t="s">
        <v>2625</v>
      </c>
      <c r="Y413" s="1" t="s">
        <v>2623</v>
      </c>
      <c r="Z413" s="1" t="s">
        <v>2623</v>
      </c>
      <c r="AA413" s="1">
        <v>200</v>
      </c>
      <c r="AB413" s="1" t="s">
        <v>2626</v>
      </c>
      <c r="AC413" s="1" t="s">
        <v>2627</v>
      </c>
      <c r="AD413" s="1" t="str">
        <f>TEXT(Sales_data[[#This Row],[Order_Date]],"MMM")</f>
        <v>Aug</v>
      </c>
      <c r="AE413" s="1">
        <f t="shared" si="30"/>
        <v>2024</v>
      </c>
      <c r="AF413" s="1" t="str">
        <f>TEXT(Sales_data[[#This Row],[Order_Date]],"ddd")</f>
        <v>Sat</v>
      </c>
      <c r="AG413" s="1" t="str">
        <f t="shared" si="31"/>
        <v>On Time</v>
      </c>
      <c r="AH413" s="1" t="str">
        <f t="shared" si="32"/>
        <v>Medium</v>
      </c>
      <c r="AI413" s="1" t="str">
        <f t="shared" si="33"/>
        <v>Low</v>
      </c>
      <c r="AJ413" s="6" t="str">
        <f t="shared" si="34"/>
        <v>Weekend</v>
      </c>
    </row>
    <row r="414" spans="1:36" x14ac:dyDescent="0.45">
      <c r="A414" s="5" t="s">
        <v>912</v>
      </c>
      <c r="B414" s="2">
        <v>45294</v>
      </c>
      <c r="C414" s="2">
        <v>45294</v>
      </c>
      <c r="D414" s="2">
        <v>45297</v>
      </c>
      <c r="E414" s="1" t="s">
        <v>2553</v>
      </c>
      <c r="F414" s="1" t="s">
        <v>147</v>
      </c>
      <c r="G414" s="1" t="s">
        <v>147</v>
      </c>
      <c r="H414" s="1" t="s">
        <v>71</v>
      </c>
      <c r="I414" s="1" t="s">
        <v>92</v>
      </c>
      <c r="J414" s="1">
        <v>-1</v>
      </c>
      <c r="K414" s="1">
        <v>1000</v>
      </c>
      <c r="L414" s="1">
        <v>-1000</v>
      </c>
      <c r="M414" s="1" t="s">
        <v>29</v>
      </c>
      <c r="N414" s="1" t="s">
        <v>57</v>
      </c>
      <c r="O414" s="1" t="s">
        <v>44</v>
      </c>
      <c r="P414" s="1" t="s">
        <v>85</v>
      </c>
      <c r="Q414" s="1" t="s">
        <v>45</v>
      </c>
      <c r="R414" s="1" t="s">
        <v>46</v>
      </c>
      <c r="S414" s="1" t="s">
        <v>254</v>
      </c>
      <c r="T414" s="1">
        <v>3</v>
      </c>
      <c r="U414" s="1" t="s">
        <v>2622</v>
      </c>
      <c r="V414" s="1" t="s">
        <v>2630</v>
      </c>
      <c r="W414" s="1" t="s">
        <v>2624</v>
      </c>
      <c r="X414" s="1" t="s">
        <v>2625</v>
      </c>
      <c r="Y414" s="1" t="s">
        <v>2623</v>
      </c>
      <c r="Z414" s="1" t="s">
        <v>2623</v>
      </c>
      <c r="AA414" s="1">
        <v>-1000</v>
      </c>
      <c r="AB414" s="1" t="s">
        <v>2626</v>
      </c>
      <c r="AC414" s="1" t="s">
        <v>254</v>
      </c>
      <c r="AD414" s="1" t="str">
        <f>TEXT(Sales_data[[#This Row],[Order_Date]],"MMM")</f>
        <v>Jan</v>
      </c>
      <c r="AE414" s="1">
        <f t="shared" si="30"/>
        <v>2024</v>
      </c>
      <c r="AF414" s="1" t="str">
        <f>TEXT(Sales_data[[#This Row],[Order_Date]],"ddd")</f>
        <v>Wed</v>
      </c>
      <c r="AG414" s="1" t="str">
        <f t="shared" si="31"/>
        <v>On Time</v>
      </c>
      <c r="AH414" s="1" t="str">
        <f t="shared" si="32"/>
        <v>Medium</v>
      </c>
      <c r="AI414" s="1" t="str">
        <f t="shared" si="33"/>
        <v>Low</v>
      </c>
      <c r="AJ414" s="6" t="str">
        <f t="shared" si="34"/>
        <v>Weekday</v>
      </c>
    </row>
    <row r="415" spans="1:36" x14ac:dyDescent="0.45">
      <c r="A415" s="5" t="s">
        <v>913</v>
      </c>
      <c r="B415" s="2">
        <v>45483</v>
      </c>
      <c r="C415" s="2">
        <v>45481</v>
      </c>
      <c r="D415" s="2">
        <v>45483</v>
      </c>
      <c r="E415" s="1" t="s">
        <v>2566</v>
      </c>
      <c r="F415" s="1" t="s">
        <v>147</v>
      </c>
      <c r="G415" s="1" t="s">
        <v>147</v>
      </c>
      <c r="H415" s="1" t="s">
        <v>71</v>
      </c>
      <c r="I415" s="1" t="s">
        <v>117</v>
      </c>
      <c r="J415" s="1">
        <v>3</v>
      </c>
      <c r="K415" s="1">
        <v>500</v>
      </c>
      <c r="L415" s="1">
        <v>1500</v>
      </c>
      <c r="M415" s="1" t="s">
        <v>56</v>
      </c>
      <c r="N415" s="1" t="s">
        <v>30</v>
      </c>
      <c r="O415" s="1" t="s">
        <v>31</v>
      </c>
      <c r="P415" s="1" t="s">
        <v>58</v>
      </c>
      <c r="Q415" s="1" t="s">
        <v>33</v>
      </c>
      <c r="R415" s="1" t="s">
        <v>2620</v>
      </c>
      <c r="S415" s="1" t="s">
        <v>2620</v>
      </c>
      <c r="T415" s="1">
        <v>2</v>
      </c>
      <c r="U415" s="1" t="s">
        <v>2622</v>
      </c>
      <c r="V415" s="1" t="s">
        <v>2623</v>
      </c>
      <c r="W415" s="1" t="s">
        <v>2624</v>
      </c>
      <c r="X415" s="1" t="s">
        <v>2628</v>
      </c>
      <c r="Y415" s="1" t="s">
        <v>2623</v>
      </c>
      <c r="Z415" s="1" t="s">
        <v>2623</v>
      </c>
      <c r="AA415" s="1">
        <v>1500</v>
      </c>
      <c r="AB415" s="1" t="s">
        <v>2626</v>
      </c>
      <c r="AC415" s="1" t="s">
        <v>2627</v>
      </c>
      <c r="AD415" s="1" t="str">
        <f>TEXT(Sales_data[[#This Row],[Order_Date]],"MMM")</f>
        <v>Jul</v>
      </c>
      <c r="AE415" s="1">
        <f t="shared" si="30"/>
        <v>2024</v>
      </c>
      <c r="AF415" s="1" t="str">
        <f>TEXT(Sales_data[[#This Row],[Order_Date]],"ddd")</f>
        <v>Wed</v>
      </c>
      <c r="AG415" s="1" t="str">
        <f t="shared" si="31"/>
        <v>On Time</v>
      </c>
      <c r="AH415" s="1" t="str">
        <f t="shared" si="32"/>
        <v>Fast</v>
      </c>
      <c r="AI415" s="1" t="str">
        <f t="shared" si="33"/>
        <v>Low</v>
      </c>
      <c r="AJ415" s="6" t="str">
        <f t="shared" si="34"/>
        <v>Weekday</v>
      </c>
    </row>
    <row r="416" spans="1:36" x14ac:dyDescent="0.45">
      <c r="A416" s="5" t="s">
        <v>914</v>
      </c>
      <c r="B416" s="2">
        <v>45635</v>
      </c>
      <c r="C416" s="2">
        <v>45638</v>
      </c>
      <c r="D416" s="2">
        <v>45645</v>
      </c>
      <c r="E416" s="1" t="s">
        <v>2574</v>
      </c>
      <c r="F416" s="1" t="s">
        <v>69</v>
      </c>
      <c r="G416" s="1" t="s">
        <v>70</v>
      </c>
      <c r="H416" s="1" t="s">
        <v>128</v>
      </c>
      <c r="I416" s="1" t="s">
        <v>169</v>
      </c>
      <c r="J416" s="1">
        <v>3</v>
      </c>
      <c r="K416" s="1">
        <v>2000</v>
      </c>
      <c r="L416" s="1">
        <v>6000</v>
      </c>
      <c r="M416" s="1" t="s">
        <v>29</v>
      </c>
      <c r="N416" s="1" t="s">
        <v>30</v>
      </c>
      <c r="O416" s="1" t="s">
        <v>64</v>
      </c>
      <c r="P416" s="1" t="s">
        <v>32</v>
      </c>
      <c r="Q416" s="1" t="s">
        <v>33</v>
      </c>
      <c r="R416" s="1" t="s">
        <v>46</v>
      </c>
      <c r="S416" s="1" t="s">
        <v>47</v>
      </c>
      <c r="T416" s="1">
        <v>7</v>
      </c>
      <c r="U416" s="1" t="s">
        <v>2622</v>
      </c>
      <c r="V416" s="1" t="s">
        <v>2623</v>
      </c>
      <c r="W416" s="1" t="s">
        <v>2624</v>
      </c>
      <c r="X416" s="1" t="s">
        <v>2625</v>
      </c>
      <c r="Y416" s="1" t="s">
        <v>2623</v>
      </c>
      <c r="Z416" s="1" t="s">
        <v>2623</v>
      </c>
      <c r="AA416" s="1">
        <v>6000</v>
      </c>
      <c r="AB416" s="1" t="s">
        <v>2626</v>
      </c>
      <c r="AC416" s="1" t="s">
        <v>47</v>
      </c>
      <c r="AD416" s="1" t="str">
        <f>TEXT(Sales_data[[#This Row],[Order_Date]],"MMM")</f>
        <v>Dec</v>
      </c>
      <c r="AE416" s="1">
        <f t="shared" si="30"/>
        <v>2024</v>
      </c>
      <c r="AF416" s="1" t="str">
        <f>TEXT(Sales_data[[#This Row],[Order_Date]],"ddd")</f>
        <v>Mon</v>
      </c>
      <c r="AG416" s="1" t="str">
        <f t="shared" si="31"/>
        <v>Late</v>
      </c>
      <c r="AH416" s="1" t="str">
        <f t="shared" si="32"/>
        <v>Slow</v>
      </c>
      <c r="AI416" s="1" t="str">
        <f t="shared" si="33"/>
        <v>High</v>
      </c>
      <c r="AJ416" s="6" t="str">
        <f t="shared" si="34"/>
        <v>Weekday</v>
      </c>
    </row>
    <row r="417" spans="1:36" x14ac:dyDescent="0.45">
      <c r="A417" s="5" t="s">
        <v>915</v>
      </c>
      <c r="B417" s="2">
        <v>45637</v>
      </c>
      <c r="C417" s="2">
        <v>45637</v>
      </c>
      <c r="D417" s="2">
        <v>45642</v>
      </c>
      <c r="E417" s="1" t="s">
        <v>2574</v>
      </c>
      <c r="F417" s="1" t="s">
        <v>53</v>
      </c>
      <c r="G417" s="1" t="s">
        <v>54</v>
      </c>
      <c r="H417" s="1" t="s">
        <v>27</v>
      </c>
      <c r="I417" s="1" t="s">
        <v>28</v>
      </c>
      <c r="J417" s="1">
        <v>0</v>
      </c>
      <c r="K417" s="1">
        <v>500</v>
      </c>
      <c r="L417" s="1">
        <v>0</v>
      </c>
      <c r="M417" s="1" t="s">
        <v>2619</v>
      </c>
      <c r="N417" s="1" t="s">
        <v>30</v>
      </c>
      <c r="O417" s="1" t="s">
        <v>79</v>
      </c>
      <c r="P417" s="1" t="s">
        <v>32</v>
      </c>
      <c r="Q417" s="1" t="s">
        <v>45</v>
      </c>
      <c r="R417" s="1" t="s">
        <v>34</v>
      </c>
      <c r="S417" s="1" t="s">
        <v>2620</v>
      </c>
      <c r="T417" s="1">
        <v>5</v>
      </c>
      <c r="U417" s="1" t="s">
        <v>2622</v>
      </c>
      <c r="V417" s="1" t="s">
        <v>2630</v>
      </c>
      <c r="W417" s="1" t="s">
        <v>2624</v>
      </c>
      <c r="X417" s="1" t="s">
        <v>2625</v>
      </c>
      <c r="Y417" s="1" t="s">
        <v>2623</v>
      </c>
      <c r="Z417" s="1" t="s">
        <v>2623</v>
      </c>
      <c r="AA417" s="1">
        <v>0</v>
      </c>
      <c r="AB417" s="1" t="s">
        <v>2626</v>
      </c>
      <c r="AC417" s="1" t="s">
        <v>2627</v>
      </c>
      <c r="AD417" s="1" t="str">
        <f>TEXT(Sales_data[[#This Row],[Order_Date]],"MMM")</f>
        <v>Dec</v>
      </c>
      <c r="AE417" s="1">
        <f t="shared" si="30"/>
        <v>2024</v>
      </c>
      <c r="AF417" s="1" t="str">
        <f>TEXT(Sales_data[[#This Row],[Order_Date]],"ddd")</f>
        <v>Wed</v>
      </c>
      <c r="AG417" s="1" t="str">
        <f t="shared" si="31"/>
        <v>On Time</v>
      </c>
      <c r="AH417" s="1" t="str">
        <f t="shared" si="32"/>
        <v>Medium</v>
      </c>
      <c r="AI417" s="1" t="str">
        <f t="shared" si="33"/>
        <v>Low</v>
      </c>
      <c r="AJ417" s="6" t="str">
        <f t="shared" si="34"/>
        <v>Weekday</v>
      </c>
    </row>
    <row r="418" spans="1:36" x14ac:dyDescent="0.45">
      <c r="A418" s="5" t="s">
        <v>916</v>
      </c>
      <c r="B418" s="2">
        <v>45453</v>
      </c>
      <c r="C418" s="2">
        <v>45455</v>
      </c>
      <c r="D418" s="2">
        <v>45455</v>
      </c>
      <c r="E418" s="1" t="s">
        <v>2537</v>
      </c>
      <c r="F418" s="1" t="s">
        <v>2608</v>
      </c>
      <c r="G418" s="1" t="s">
        <v>41</v>
      </c>
      <c r="H418" s="1" t="s">
        <v>71</v>
      </c>
      <c r="I418" s="1" t="s">
        <v>72</v>
      </c>
      <c r="J418" s="1">
        <v>3</v>
      </c>
      <c r="K418" s="1">
        <v>0</v>
      </c>
      <c r="L418" s="1">
        <v>0</v>
      </c>
      <c r="M418" s="1" t="s">
        <v>63</v>
      </c>
      <c r="N418" s="1" t="s">
        <v>93</v>
      </c>
      <c r="O418" s="1" t="s">
        <v>44</v>
      </c>
      <c r="P418" s="1" t="s">
        <v>58</v>
      </c>
      <c r="Q418" s="1" t="s">
        <v>45</v>
      </c>
      <c r="R418" s="1" t="s">
        <v>46</v>
      </c>
      <c r="S418" s="1" t="s">
        <v>47</v>
      </c>
      <c r="T418" s="1">
        <v>0</v>
      </c>
      <c r="U418" s="1" t="s">
        <v>2622</v>
      </c>
      <c r="V418" s="1" t="s">
        <v>2623</v>
      </c>
      <c r="W418" s="1" t="s">
        <v>2629</v>
      </c>
      <c r="X418" s="1" t="s">
        <v>2625</v>
      </c>
      <c r="Y418" s="1" t="s">
        <v>2630</v>
      </c>
      <c r="Z418" s="1" t="s">
        <v>2623</v>
      </c>
      <c r="AA418" s="1">
        <v>0</v>
      </c>
      <c r="AB418" s="1" t="s">
        <v>2626</v>
      </c>
      <c r="AC418" s="1" t="s">
        <v>47</v>
      </c>
      <c r="AD418" s="1" t="str">
        <f>TEXT(Sales_data[[#This Row],[Order_Date]],"MMM")</f>
        <v>Jun</v>
      </c>
      <c r="AE418" s="1">
        <f t="shared" si="30"/>
        <v>2024</v>
      </c>
      <c r="AF418" s="1" t="str">
        <f>TEXT(Sales_data[[#This Row],[Order_Date]],"ddd")</f>
        <v>Mon</v>
      </c>
      <c r="AG418" s="1" t="str">
        <f t="shared" si="31"/>
        <v>On Time</v>
      </c>
      <c r="AH418" s="1" t="str">
        <f t="shared" si="32"/>
        <v>Fast</v>
      </c>
      <c r="AI418" s="1" t="str">
        <f t="shared" si="33"/>
        <v>Low</v>
      </c>
      <c r="AJ418" s="6" t="str">
        <f t="shared" si="34"/>
        <v>Weekday</v>
      </c>
    </row>
    <row r="419" spans="1:36" x14ac:dyDescent="0.45">
      <c r="A419" s="5" t="s">
        <v>917</v>
      </c>
      <c r="B419" s="2">
        <v>45496</v>
      </c>
      <c r="C419" s="2">
        <v>45497</v>
      </c>
      <c r="D419" s="2">
        <v>45504</v>
      </c>
      <c r="E419" s="1" t="s">
        <v>2563</v>
      </c>
      <c r="F419" s="1" t="s">
        <v>168</v>
      </c>
      <c r="G419" s="1" t="s">
        <v>41</v>
      </c>
      <c r="H419" s="1" t="s">
        <v>71</v>
      </c>
      <c r="I419" s="1" t="s">
        <v>72</v>
      </c>
      <c r="J419" s="1">
        <v>0</v>
      </c>
      <c r="K419" s="1">
        <v>1000</v>
      </c>
      <c r="L419" s="1">
        <v>0</v>
      </c>
      <c r="M419" s="1" t="s">
        <v>29</v>
      </c>
      <c r="N419" s="1" t="s">
        <v>30</v>
      </c>
      <c r="O419" s="1" t="s">
        <v>44</v>
      </c>
      <c r="P419" s="1" t="s">
        <v>58</v>
      </c>
      <c r="Q419" s="1" t="s">
        <v>33</v>
      </c>
      <c r="R419" s="1" t="s">
        <v>2620</v>
      </c>
      <c r="S419" s="1" t="s">
        <v>2620</v>
      </c>
      <c r="T419" s="1">
        <v>7</v>
      </c>
      <c r="U419" s="1" t="s">
        <v>2622</v>
      </c>
      <c r="V419" s="1" t="s">
        <v>2630</v>
      </c>
      <c r="W419" s="1" t="s">
        <v>2624</v>
      </c>
      <c r="X419" s="1" t="s">
        <v>2625</v>
      </c>
      <c r="Y419" s="1" t="s">
        <v>2623</v>
      </c>
      <c r="Z419" s="1" t="s">
        <v>2623</v>
      </c>
      <c r="AA419" s="1">
        <v>0</v>
      </c>
      <c r="AB419" s="1" t="s">
        <v>2626</v>
      </c>
      <c r="AC419" s="1" t="s">
        <v>2627</v>
      </c>
      <c r="AD419" s="1" t="str">
        <f>TEXT(Sales_data[[#This Row],[Order_Date]],"MMM")</f>
        <v>Jul</v>
      </c>
      <c r="AE419" s="1">
        <f t="shared" si="30"/>
        <v>2024</v>
      </c>
      <c r="AF419" s="1" t="str">
        <f>TEXT(Sales_data[[#This Row],[Order_Date]],"ddd")</f>
        <v>Tue</v>
      </c>
      <c r="AG419" s="1" t="str">
        <f t="shared" si="31"/>
        <v>Late</v>
      </c>
      <c r="AH419" s="1" t="str">
        <f t="shared" si="32"/>
        <v>Slow</v>
      </c>
      <c r="AI419" s="1" t="str">
        <f t="shared" si="33"/>
        <v>Low</v>
      </c>
      <c r="AJ419" s="6" t="str">
        <f t="shared" si="34"/>
        <v>Weekday</v>
      </c>
    </row>
    <row r="420" spans="1:36" x14ac:dyDescent="0.45">
      <c r="A420" s="5" t="s">
        <v>918</v>
      </c>
      <c r="B420" s="2">
        <v>45374</v>
      </c>
      <c r="C420" s="2">
        <v>45373</v>
      </c>
      <c r="D420" s="2">
        <v>45373</v>
      </c>
      <c r="E420" s="1" t="s">
        <v>2557</v>
      </c>
      <c r="F420" s="1" t="s">
        <v>69</v>
      </c>
      <c r="G420" s="1" t="s">
        <v>70</v>
      </c>
      <c r="H420" s="1" t="s">
        <v>128</v>
      </c>
      <c r="I420" s="1" t="s">
        <v>231</v>
      </c>
      <c r="J420" s="1">
        <v>-1</v>
      </c>
      <c r="K420" s="1">
        <v>1000</v>
      </c>
      <c r="L420" s="1">
        <v>-1000</v>
      </c>
      <c r="M420" s="1" t="s">
        <v>56</v>
      </c>
      <c r="N420" s="1" t="s">
        <v>30</v>
      </c>
      <c r="O420" s="1" t="s">
        <v>79</v>
      </c>
      <c r="P420" s="1" t="s">
        <v>32</v>
      </c>
      <c r="Q420" s="1" t="s">
        <v>45</v>
      </c>
      <c r="R420" s="1" t="s">
        <v>2620</v>
      </c>
      <c r="S420" s="1" t="s">
        <v>2620</v>
      </c>
      <c r="T420" s="1">
        <v>0</v>
      </c>
      <c r="U420" s="1" t="s">
        <v>2622</v>
      </c>
      <c r="V420" s="1" t="s">
        <v>2630</v>
      </c>
      <c r="W420" s="1" t="s">
        <v>2624</v>
      </c>
      <c r="X420" s="1" t="s">
        <v>2628</v>
      </c>
      <c r="Y420" s="1" t="s">
        <v>2623</v>
      </c>
      <c r="Z420" s="1" t="s">
        <v>2623</v>
      </c>
      <c r="AA420" s="1">
        <v>-1000</v>
      </c>
      <c r="AB420" s="1" t="s">
        <v>2626</v>
      </c>
      <c r="AC420" s="1" t="s">
        <v>2632</v>
      </c>
      <c r="AD420" s="1" t="str">
        <f>TEXT(Sales_data[[#This Row],[Order_Date]],"MMM")</f>
        <v>Mar</v>
      </c>
      <c r="AE420" s="1">
        <f t="shared" si="30"/>
        <v>2024</v>
      </c>
      <c r="AF420" s="1" t="str">
        <f>TEXT(Sales_data[[#This Row],[Order_Date]],"ddd")</f>
        <v>Sat</v>
      </c>
      <c r="AG420" s="1" t="str">
        <f t="shared" si="31"/>
        <v>On Time</v>
      </c>
      <c r="AH420" s="1" t="str">
        <f t="shared" si="32"/>
        <v>Fast</v>
      </c>
      <c r="AI420" s="1" t="str">
        <f t="shared" si="33"/>
        <v>Low</v>
      </c>
      <c r="AJ420" s="6" t="str">
        <f t="shared" si="34"/>
        <v>Weekend</v>
      </c>
    </row>
    <row r="421" spans="1:36" x14ac:dyDescent="0.45">
      <c r="A421" s="5" t="s">
        <v>919</v>
      </c>
      <c r="B421" s="2">
        <v>45343</v>
      </c>
      <c r="C421" s="2">
        <v>45346</v>
      </c>
      <c r="D421" s="2">
        <v>45352</v>
      </c>
      <c r="E421" s="1" t="s">
        <v>2543</v>
      </c>
      <c r="F421" s="1" t="s">
        <v>2608</v>
      </c>
      <c r="G421" s="1" t="s">
        <v>41</v>
      </c>
      <c r="H421" s="1" t="s">
        <v>27</v>
      </c>
      <c r="I421" s="1" t="s">
        <v>84</v>
      </c>
      <c r="J421" s="1">
        <v>3</v>
      </c>
      <c r="K421" s="1">
        <v>0</v>
      </c>
      <c r="L421" s="1">
        <v>0</v>
      </c>
      <c r="M421" s="1" t="s">
        <v>56</v>
      </c>
      <c r="N421" s="1" t="s">
        <v>93</v>
      </c>
      <c r="O421" s="1" t="s">
        <v>79</v>
      </c>
      <c r="P421" s="1" t="s">
        <v>32</v>
      </c>
      <c r="Q421" s="1" t="s">
        <v>33</v>
      </c>
      <c r="R421" s="1" t="s">
        <v>46</v>
      </c>
      <c r="S421" s="1" t="s">
        <v>254</v>
      </c>
      <c r="T421" s="1">
        <v>6</v>
      </c>
      <c r="U421" s="1" t="s">
        <v>2622</v>
      </c>
      <c r="V421" s="1" t="s">
        <v>2623</v>
      </c>
      <c r="W421" s="1" t="s">
        <v>2629</v>
      </c>
      <c r="X421" s="1" t="s">
        <v>2625</v>
      </c>
      <c r="Y421" s="1" t="s">
        <v>2630</v>
      </c>
      <c r="Z421" s="1" t="s">
        <v>2623</v>
      </c>
      <c r="AA421" s="1">
        <v>0</v>
      </c>
      <c r="AB421" s="1" t="s">
        <v>2626</v>
      </c>
      <c r="AC421" s="1" t="s">
        <v>254</v>
      </c>
      <c r="AD421" s="1" t="str">
        <f>TEXT(Sales_data[[#This Row],[Order_Date]],"MMM")</f>
        <v>Feb</v>
      </c>
      <c r="AE421" s="1">
        <f t="shared" si="30"/>
        <v>2024</v>
      </c>
      <c r="AF421" s="1" t="str">
        <f>TEXT(Sales_data[[#This Row],[Order_Date]],"ddd")</f>
        <v>Wed</v>
      </c>
      <c r="AG421" s="1" t="str">
        <f t="shared" si="31"/>
        <v>Late</v>
      </c>
      <c r="AH421" s="1" t="str">
        <f t="shared" si="32"/>
        <v>Slow</v>
      </c>
      <c r="AI421" s="1" t="str">
        <f t="shared" si="33"/>
        <v>Low</v>
      </c>
      <c r="AJ421" s="6" t="str">
        <f t="shared" si="34"/>
        <v>Weekday</v>
      </c>
    </row>
    <row r="422" spans="1:36" x14ac:dyDescent="0.45">
      <c r="A422" s="5" t="s">
        <v>2498</v>
      </c>
      <c r="B422" s="2">
        <v>45636</v>
      </c>
      <c r="C422" s="2">
        <v>45636</v>
      </c>
      <c r="D422" s="2">
        <v>45638</v>
      </c>
      <c r="E422" s="1" t="s">
        <v>2574</v>
      </c>
      <c r="F422" s="1" t="s">
        <v>2606</v>
      </c>
      <c r="G422" s="1" t="s">
        <v>26</v>
      </c>
      <c r="H422" s="1" t="s">
        <v>27</v>
      </c>
      <c r="I422" s="1" t="s">
        <v>28</v>
      </c>
      <c r="J422" s="1">
        <v>1</v>
      </c>
      <c r="K422" s="1">
        <v>500</v>
      </c>
      <c r="L422" s="1">
        <v>500</v>
      </c>
      <c r="M422" s="1" t="s">
        <v>2619</v>
      </c>
      <c r="N422" s="1" t="s">
        <v>57</v>
      </c>
      <c r="O422" s="1" t="s">
        <v>31</v>
      </c>
      <c r="P422" s="1" t="s">
        <v>85</v>
      </c>
      <c r="Q422" s="1" t="s">
        <v>45</v>
      </c>
      <c r="R422" s="1" t="s">
        <v>46</v>
      </c>
      <c r="S422" s="1" t="s">
        <v>2621</v>
      </c>
      <c r="T422" s="1">
        <v>2</v>
      </c>
      <c r="U422" s="1" t="s">
        <v>2622</v>
      </c>
      <c r="V422" s="1" t="s">
        <v>2623</v>
      </c>
      <c r="W422" s="1" t="s">
        <v>2624</v>
      </c>
      <c r="X422" s="1" t="s">
        <v>2625</v>
      </c>
      <c r="Y422" s="1" t="s">
        <v>2623</v>
      </c>
      <c r="Z422" s="1" t="s">
        <v>2623</v>
      </c>
      <c r="AA422" s="1">
        <v>500</v>
      </c>
      <c r="AB422" s="1" t="s">
        <v>2626</v>
      </c>
      <c r="AC422" s="1" t="s">
        <v>2621</v>
      </c>
      <c r="AD422" s="1" t="str">
        <f>TEXT(Sales_data[[#This Row],[Order_Date]],"MMM")</f>
        <v>Dec</v>
      </c>
      <c r="AE422" s="1">
        <f t="shared" si="30"/>
        <v>2024</v>
      </c>
      <c r="AF422" s="1" t="str">
        <f>TEXT(Sales_data[[#This Row],[Order_Date]],"ddd")</f>
        <v>Tue</v>
      </c>
      <c r="AG422" s="1" t="str">
        <f t="shared" si="31"/>
        <v>On Time</v>
      </c>
      <c r="AH422" s="1" t="str">
        <f t="shared" si="32"/>
        <v>Fast</v>
      </c>
      <c r="AI422" s="1" t="str">
        <f t="shared" si="33"/>
        <v>Low</v>
      </c>
      <c r="AJ422" s="6" t="str">
        <f t="shared" si="34"/>
        <v>Weekday</v>
      </c>
    </row>
    <row r="423" spans="1:36" x14ac:dyDescent="0.45">
      <c r="A423" s="5" t="s">
        <v>920</v>
      </c>
      <c r="B423" s="2">
        <v>45323</v>
      </c>
      <c r="C423" s="2">
        <v>45323</v>
      </c>
      <c r="D423" s="2">
        <v>45323</v>
      </c>
      <c r="E423" s="1" t="s">
        <v>2548</v>
      </c>
      <c r="F423" s="1" t="s">
        <v>2608</v>
      </c>
      <c r="G423" s="1" t="s">
        <v>41</v>
      </c>
      <c r="H423" s="1" t="s">
        <v>71</v>
      </c>
      <c r="I423" s="1" t="s">
        <v>72</v>
      </c>
      <c r="J423" s="1">
        <v>0</v>
      </c>
      <c r="K423" s="1">
        <v>500</v>
      </c>
      <c r="L423" s="1">
        <v>0</v>
      </c>
      <c r="M423" s="1" t="s">
        <v>63</v>
      </c>
      <c r="N423" s="1" t="s">
        <v>57</v>
      </c>
      <c r="O423" s="1" t="s">
        <v>44</v>
      </c>
      <c r="P423" s="1" t="s">
        <v>58</v>
      </c>
      <c r="Q423" s="1" t="s">
        <v>45</v>
      </c>
      <c r="R423" s="1" t="s">
        <v>34</v>
      </c>
      <c r="S423" s="1" t="s">
        <v>2620</v>
      </c>
      <c r="T423" s="1">
        <v>0</v>
      </c>
      <c r="U423" s="1" t="s">
        <v>2622</v>
      </c>
      <c r="V423" s="1" t="s">
        <v>2630</v>
      </c>
      <c r="W423" s="1" t="s">
        <v>2624</v>
      </c>
      <c r="X423" s="1" t="s">
        <v>2625</v>
      </c>
      <c r="Y423" s="1" t="s">
        <v>2623</v>
      </c>
      <c r="Z423" s="1" t="s">
        <v>2623</v>
      </c>
      <c r="AA423" s="1">
        <v>0</v>
      </c>
      <c r="AB423" s="1" t="s">
        <v>2626</v>
      </c>
      <c r="AC423" s="1" t="s">
        <v>2627</v>
      </c>
      <c r="AD423" s="1" t="str">
        <f>TEXT(Sales_data[[#This Row],[Order_Date]],"MMM")</f>
        <v>Feb</v>
      </c>
      <c r="AE423" s="1">
        <f t="shared" si="30"/>
        <v>2024</v>
      </c>
      <c r="AF423" s="1" t="str">
        <f>TEXT(Sales_data[[#This Row],[Order_Date]],"ddd")</f>
        <v>Thu</v>
      </c>
      <c r="AG423" s="1" t="str">
        <f t="shared" si="31"/>
        <v>On Time</v>
      </c>
      <c r="AH423" s="1" t="str">
        <f t="shared" si="32"/>
        <v>Fast</v>
      </c>
      <c r="AI423" s="1" t="str">
        <f t="shared" si="33"/>
        <v>Low</v>
      </c>
      <c r="AJ423" s="6" t="str">
        <f t="shared" si="34"/>
        <v>Weekday</v>
      </c>
    </row>
    <row r="424" spans="1:36" x14ac:dyDescent="0.45">
      <c r="A424" s="5" t="s">
        <v>921</v>
      </c>
      <c r="B424" s="2">
        <v>45449</v>
      </c>
      <c r="C424" s="2">
        <v>45447</v>
      </c>
      <c r="D424" s="2">
        <v>45451</v>
      </c>
      <c r="E424" s="1" t="s">
        <v>2573</v>
      </c>
      <c r="F424" s="1" t="s">
        <v>2607</v>
      </c>
      <c r="G424" s="1" t="s">
        <v>41</v>
      </c>
      <c r="H424" s="1" t="s">
        <v>42</v>
      </c>
      <c r="I424" s="1" t="s">
        <v>43</v>
      </c>
      <c r="J424" s="1">
        <v>1</v>
      </c>
      <c r="K424" s="1">
        <v>500</v>
      </c>
      <c r="L424" s="1">
        <v>500</v>
      </c>
      <c r="M424" s="1" t="s">
        <v>29</v>
      </c>
      <c r="N424" s="1" t="s">
        <v>93</v>
      </c>
      <c r="O424" s="1" t="s">
        <v>31</v>
      </c>
      <c r="P424" s="1" t="s">
        <v>58</v>
      </c>
      <c r="Q424" s="1" t="s">
        <v>45</v>
      </c>
      <c r="R424" s="1" t="s">
        <v>46</v>
      </c>
      <c r="S424" s="1" t="s">
        <v>245</v>
      </c>
      <c r="T424" s="1">
        <v>4</v>
      </c>
      <c r="U424" s="1" t="s">
        <v>2622</v>
      </c>
      <c r="V424" s="1" t="s">
        <v>2623</v>
      </c>
      <c r="W424" s="1" t="s">
        <v>2624</v>
      </c>
      <c r="X424" s="1" t="s">
        <v>2628</v>
      </c>
      <c r="Y424" s="1" t="s">
        <v>2623</v>
      </c>
      <c r="Z424" s="1" t="s">
        <v>2623</v>
      </c>
      <c r="AA424" s="1">
        <v>500</v>
      </c>
      <c r="AB424" s="1" t="s">
        <v>2626</v>
      </c>
      <c r="AC424" s="1" t="s">
        <v>245</v>
      </c>
      <c r="AD424" s="1" t="str">
        <f>TEXT(Sales_data[[#This Row],[Order_Date]],"MMM")</f>
        <v>Jun</v>
      </c>
      <c r="AE424" s="1">
        <f t="shared" si="30"/>
        <v>2024</v>
      </c>
      <c r="AF424" s="1" t="str">
        <f>TEXT(Sales_data[[#This Row],[Order_Date]],"ddd")</f>
        <v>Thu</v>
      </c>
      <c r="AG424" s="1" t="str">
        <f t="shared" si="31"/>
        <v>On Time</v>
      </c>
      <c r="AH424" s="1" t="str">
        <f t="shared" si="32"/>
        <v>Medium</v>
      </c>
      <c r="AI424" s="1" t="str">
        <f t="shared" si="33"/>
        <v>Low</v>
      </c>
      <c r="AJ424" s="6" t="str">
        <f t="shared" si="34"/>
        <v>Weekday</v>
      </c>
    </row>
    <row r="425" spans="1:36" x14ac:dyDescent="0.45">
      <c r="A425" s="5" t="s">
        <v>212</v>
      </c>
      <c r="B425" s="2">
        <v>45434</v>
      </c>
      <c r="C425" s="2">
        <v>45435</v>
      </c>
      <c r="D425" s="2">
        <v>45442</v>
      </c>
      <c r="E425" s="1" t="s">
        <v>2556</v>
      </c>
      <c r="F425" s="1" t="s">
        <v>168</v>
      </c>
      <c r="G425" s="1" t="s">
        <v>41</v>
      </c>
      <c r="H425" s="1" t="s">
        <v>71</v>
      </c>
      <c r="I425" s="1" t="s">
        <v>92</v>
      </c>
      <c r="J425" s="1">
        <v>2</v>
      </c>
      <c r="K425" s="1">
        <v>2000</v>
      </c>
      <c r="L425" s="1">
        <v>4000</v>
      </c>
      <c r="M425" s="1" t="s">
        <v>56</v>
      </c>
      <c r="N425" s="1" t="s">
        <v>93</v>
      </c>
      <c r="O425" s="1" t="s">
        <v>44</v>
      </c>
      <c r="P425" s="1" t="s">
        <v>32</v>
      </c>
      <c r="Q425" s="1" t="s">
        <v>33</v>
      </c>
      <c r="R425" s="1" t="s">
        <v>46</v>
      </c>
      <c r="S425" s="1" t="s">
        <v>245</v>
      </c>
      <c r="T425" s="1">
        <v>7</v>
      </c>
      <c r="U425" s="1" t="s">
        <v>2622</v>
      </c>
      <c r="V425" s="1" t="s">
        <v>2623</v>
      </c>
      <c r="W425" s="1" t="s">
        <v>2624</v>
      </c>
      <c r="X425" s="1" t="s">
        <v>2625</v>
      </c>
      <c r="Y425" s="1" t="s">
        <v>2623</v>
      </c>
      <c r="Z425" s="1" t="s">
        <v>2623</v>
      </c>
      <c r="AA425" s="1">
        <v>4000</v>
      </c>
      <c r="AB425" s="1" t="s">
        <v>2626</v>
      </c>
      <c r="AC425" s="1" t="s">
        <v>245</v>
      </c>
      <c r="AD425" s="1" t="str">
        <f>TEXT(Sales_data[[#This Row],[Order_Date]],"MMM")</f>
        <v>May</v>
      </c>
      <c r="AE425" s="1">
        <f t="shared" si="30"/>
        <v>2024</v>
      </c>
      <c r="AF425" s="1" t="str">
        <f>TEXT(Sales_data[[#This Row],[Order_Date]],"ddd")</f>
        <v>Wed</v>
      </c>
      <c r="AG425" s="1" t="str">
        <f t="shared" si="31"/>
        <v>Late</v>
      </c>
      <c r="AH425" s="1" t="str">
        <f t="shared" si="32"/>
        <v>Slow</v>
      </c>
      <c r="AI425" s="1" t="str">
        <f t="shared" si="33"/>
        <v>Medium</v>
      </c>
      <c r="AJ425" s="6" t="str">
        <f t="shared" si="34"/>
        <v>Weekday</v>
      </c>
    </row>
    <row r="426" spans="1:36" x14ac:dyDescent="0.45">
      <c r="A426" s="5" t="s">
        <v>2499</v>
      </c>
      <c r="B426" s="2">
        <v>45609</v>
      </c>
      <c r="C426" s="2">
        <v>45609</v>
      </c>
      <c r="D426" s="2">
        <v>45615</v>
      </c>
      <c r="E426" s="1" t="s">
        <v>2601</v>
      </c>
      <c r="F426" s="1" t="s">
        <v>2606</v>
      </c>
      <c r="G426" s="1" t="s">
        <v>26</v>
      </c>
      <c r="H426" s="1" t="s">
        <v>128</v>
      </c>
      <c r="I426" s="1" t="s">
        <v>169</v>
      </c>
      <c r="J426" s="1">
        <v>2</v>
      </c>
      <c r="K426" s="1">
        <v>0</v>
      </c>
      <c r="L426" s="1">
        <v>0</v>
      </c>
      <c r="M426" s="1" t="s">
        <v>56</v>
      </c>
      <c r="N426" s="1" t="s">
        <v>93</v>
      </c>
      <c r="O426" s="1" t="s">
        <v>44</v>
      </c>
      <c r="P426" s="1" t="s">
        <v>32</v>
      </c>
      <c r="Q426" s="1" t="s">
        <v>45</v>
      </c>
      <c r="R426" s="1" t="s">
        <v>34</v>
      </c>
      <c r="S426" s="1" t="s">
        <v>2620</v>
      </c>
      <c r="T426" s="1">
        <v>6</v>
      </c>
      <c r="U426" s="1" t="s">
        <v>2622</v>
      </c>
      <c r="V426" s="1" t="s">
        <v>2623</v>
      </c>
      <c r="W426" s="1" t="s">
        <v>2629</v>
      </c>
      <c r="X426" s="1" t="s">
        <v>2625</v>
      </c>
      <c r="Y426" s="1" t="s">
        <v>2630</v>
      </c>
      <c r="Z426" s="1" t="s">
        <v>2623</v>
      </c>
      <c r="AA426" s="1">
        <v>0</v>
      </c>
      <c r="AB426" s="1" t="s">
        <v>2626</v>
      </c>
      <c r="AC426" s="1" t="s">
        <v>2627</v>
      </c>
      <c r="AD426" s="1" t="str">
        <f>TEXT(Sales_data[[#This Row],[Order_Date]],"MMM")</f>
        <v>Nov</v>
      </c>
      <c r="AE426" s="1">
        <f t="shared" si="30"/>
        <v>2024</v>
      </c>
      <c r="AF426" s="1" t="str">
        <f>TEXT(Sales_data[[#This Row],[Order_Date]],"ddd")</f>
        <v>Wed</v>
      </c>
      <c r="AG426" s="1" t="str">
        <f t="shared" si="31"/>
        <v>Late</v>
      </c>
      <c r="AH426" s="1" t="str">
        <f t="shared" si="32"/>
        <v>Slow</v>
      </c>
      <c r="AI426" s="1" t="str">
        <f t="shared" si="33"/>
        <v>Low</v>
      </c>
      <c r="AJ426" s="6" t="str">
        <f t="shared" si="34"/>
        <v>Weekday</v>
      </c>
    </row>
    <row r="427" spans="1:36" x14ac:dyDescent="0.45">
      <c r="A427" s="5" t="s">
        <v>922</v>
      </c>
      <c r="B427" s="2">
        <v>45537</v>
      </c>
      <c r="C427" s="2">
        <v>45535</v>
      </c>
      <c r="D427" s="2">
        <v>45534</v>
      </c>
      <c r="E427" s="1" t="s">
        <v>2528</v>
      </c>
      <c r="F427" s="1" t="s">
        <v>168</v>
      </c>
      <c r="G427" s="1" t="s">
        <v>41</v>
      </c>
      <c r="H427" s="1" t="s">
        <v>71</v>
      </c>
      <c r="I427" s="1" t="s">
        <v>117</v>
      </c>
      <c r="J427" s="1">
        <v>2</v>
      </c>
      <c r="K427" s="1">
        <v>100</v>
      </c>
      <c r="L427" s="1">
        <v>200</v>
      </c>
      <c r="M427" s="1" t="s">
        <v>56</v>
      </c>
      <c r="N427" s="1" t="s">
        <v>57</v>
      </c>
      <c r="O427" s="1" t="s">
        <v>31</v>
      </c>
      <c r="P427" s="1" t="s">
        <v>85</v>
      </c>
      <c r="Q427" s="1" t="s">
        <v>33</v>
      </c>
      <c r="R427" s="1" t="s">
        <v>46</v>
      </c>
      <c r="S427" s="1" t="s">
        <v>254</v>
      </c>
      <c r="T427" s="1">
        <v>-1</v>
      </c>
      <c r="U427" s="1" t="s">
        <v>2622</v>
      </c>
      <c r="V427" s="1" t="s">
        <v>2623</v>
      </c>
      <c r="W427" s="1" t="s">
        <v>2624</v>
      </c>
      <c r="X427" s="1" t="s">
        <v>2628</v>
      </c>
      <c r="Y427" s="1" t="s">
        <v>2623</v>
      </c>
      <c r="Z427" s="1" t="s">
        <v>2623</v>
      </c>
      <c r="AA427" s="1">
        <v>200</v>
      </c>
      <c r="AB427" s="1" t="s">
        <v>2626</v>
      </c>
      <c r="AC427" s="1" t="s">
        <v>254</v>
      </c>
      <c r="AD427" s="1" t="str">
        <f>TEXT(Sales_data[[#This Row],[Order_Date]],"MMM")</f>
        <v>Sep</v>
      </c>
      <c r="AE427" s="1">
        <f t="shared" si="30"/>
        <v>2024</v>
      </c>
      <c r="AF427" s="1" t="str">
        <f>TEXT(Sales_data[[#This Row],[Order_Date]],"ddd")</f>
        <v>Mon</v>
      </c>
      <c r="AG427" s="1" t="str">
        <f t="shared" si="31"/>
        <v>On Time</v>
      </c>
      <c r="AH427" s="1" t="str">
        <f t="shared" si="32"/>
        <v>Fast</v>
      </c>
      <c r="AI427" s="1" t="str">
        <f t="shared" si="33"/>
        <v>Low</v>
      </c>
      <c r="AJ427" s="6" t="str">
        <f t="shared" si="34"/>
        <v>Weekday</v>
      </c>
    </row>
    <row r="428" spans="1:36" x14ac:dyDescent="0.45">
      <c r="A428" s="5" t="s">
        <v>923</v>
      </c>
      <c r="B428" s="2">
        <v>45453</v>
      </c>
      <c r="C428" s="2">
        <v>45451</v>
      </c>
      <c r="D428" s="2">
        <v>45456</v>
      </c>
      <c r="E428" s="1" t="s">
        <v>2554</v>
      </c>
      <c r="F428" s="1" t="s">
        <v>69</v>
      </c>
      <c r="G428" s="1" t="s">
        <v>70</v>
      </c>
      <c r="H428" s="1" t="s">
        <v>71</v>
      </c>
      <c r="I428" s="1" t="s">
        <v>117</v>
      </c>
      <c r="J428" s="1">
        <v>3</v>
      </c>
      <c r="K428" s="1">
        <v>1000</v>
      </c>
      <c r="L428" s="1">
        <v>3000</v>
      </c>
      <c r="M428" s="1" t="s">
        <v>56</v>
      </c>
      <c r="N428" s="1" t="s">
        <v>57</v>
      </c>
      <c r="O428" s="1" t="s">
        <v>44</v>
      </c>
      <c r="P428" s="1" t="s">
        <v>85</v>
      </c>
      <c r="Q428" s="1" t="s">
        <v>33</v>
      </c>
      <c r="R428" s="1" t="s">
        <v>46</v>
      </c>
      <c r="S428" s="1" t="s">
        <v>254</v>
      </c>
      <c r="T428" s="1">
        <v>5</v>
      </c>
      <c r="U428" s="1" t="s">
        <v>2622</v>
      </c>
      <c r="V428" s="1" t="s">
        <v>2623</v>
      </c>
      <c r="W428" s="1" t="s">
        <v>2624</v>
      </c>
      <c r="X428" s="1" t="s">
        <v>2628</v>
      </c>
      <c r="Y428" s="1" t="s">
        <v>2623</v>
      </c>
      <c r="Z428" s="1" t="s">
        <v>2623</v>
      </c>
      <c r="AA428" s="1">
        <v>3000</v>
      </c>
      <c r="AB428" s="1" t="s">
        <v>2626</v>
      </c>
      <c r="AC428" s="1" t="s">
        <v>254</v>
      </c>
      <c r="AD428" s="1" t="str">
        <f>TEXT(Sales_data[[#This Row],[Order_Date]],"MMM")</f>
        <v>Jun</v>
      </c>
      <c r="AE428" s="1">
        <f t="shared" si="30"/>
        <v>2024</v>
      </c>
      <c r="AF428" s="1" t="str">
        <f>TEXT(Sales_data[[#This Row],[Order_Date]],"ddd")</f>
        <v>Mon</v>
      </c>
      <c r="AG428" s="1" t="str">
        <f t="shared" si="31"/>
        <v>On Time</v>
      </c>
      <c r="AH428" s="1" t="str">
        <f t="shared" si="32"/>
        <v>Medium</v>
      </c>
      <c r="AI428" s="1" t="str">
        <f t="shared" si="33"/>
        <v>Medium</v>
      </c>
      <c r="AJ428" s="6" t="str">
        <f t="shared" si="34"/>
        <v>Weekday</v>
      </c>
    </row>
    <row r="429" spans="1:36" x14ac:dyDescent="0.45">
      <c r="A429" s="5" t="s">
        <v>924</v>
      </c>
      <c r="B429" s="2">
        <v>45304</v>
      </c>
      <c r="C429" s="2">
        <v>45303</v>
      </c>
      <c r="D429" s="2">
        <v>45304</v>
      </c>
      <c r="E429" s="1" t="s">
        <v>2566</v>
      </c>
      <c r="F429" s="1" t="s">
        <v>53</v>
      </c>
      <c r="G429" s="1" t="s">
        <v>54</v>
      </c>
      <c r="H429" s="1" t="s">
        <v>128</v>
      </c>
      <c r="I429" s="1" t="s">
        <v>129</v>
      </c>
      <c r="J429" s="1">
        <v>1</v>
      </c>
      <c r="K429" s="1">
        <v>1000</v>
      </c>
      <c r="L429" s="1">
        <v>1000</v>
      </c>
      <c r="M429" s="1" t="s">
        <v>2619</v>
      </c>
      <c r="N429" s="1" t="s">
        <v>30</v>
      </c>
      <c r="O429" s="1" t="s">
        <v>44</v>
      </c>
      <c r="P429" s="1" t="s">
        <v>58</v>
      </c>
      <c r="Q429" s="1" t="s">
        <v>33</v>
      </c>
      <c r="R429" s="1" t="s">
        <v>2620</v>
      </c>
      <c r="S429" s="1" t="s">
        <v>2620</v>
      </c>
      <c r="T429" s="1">
        <v>1</v>
      </c>
      <c r="U429" s="1" t="s">
        <v>2622</v>
      </c>
      <c r="V429" s="1" t="s">
        <v>2623</v>
      </c>
      <c r="W429" s="1" t="s">
        <v>2624</v>
      </c>
      <c r="X429" s="1" t="s">
        <v>2628</v>
      </c>
      <c r="Y429" s="1" t="s">
        <v>2623</v>
      </c>
      <c r="Z429" s="1" t="s">
        <v>2623</v>
      </c>
      <c r="AA429" s="1">
        <v>1000</v>
      </c>
      <c r="AB429" s="1" t="s">
        <v>2626</v>
      </c>
      <c r="AC429" s="1" t="s">
        <v>2627</v>
      </c>
      <c r="AD429" s="1" t="str">
        <f>TEXT(Sales_data[[#This Row],[Order_Date]],"MMM")</f>
        <v>Jan</v>
      </c>
      <c r="AE429" s="1">
        <f t="shared" si="30"/>
        <v>2024</v>
      </c>
      <c r="AF429" s="1" t="str">
        <f>TEXT(Sales_data[[#This Row],[Order_Date]],"ddd")</f>
        <v>Sat</v>
      </c>
      <c r="AG429" s="1" t="str">
        <f t="shared" si="31"/>
        <v>On Time</v>
      </c>
      <c r="AH429" s="1" t="str">
        <f t="shared" si="32"/>
        <v>Fast</v>
      </c>
      <c r="AI429" s="1" t="str">
        <f t="shared" si="33"/>
        <v>Low</v>
      </c>
      <c r="AJ429" s="6" t="str">
        <f t="shared" si="34"/>
        <v>Weekend</v>
      </c>
    </row>
    <row r="430" spans="1:36" x14ac:dyDescent="0.45">
      <c r="A430" s="5" t="s">
        <v>925</v>
      </c>
      <c r="B430" s="2">
        <v>45415</v>
      </c>
      <c r="C430" s="2">
        <v>45415</v>
      </c>
      <c r="D430" s="2">
        <v>45421</v>
      </c>
      <c r="E430" s="1" t="s">
        <v>2601</v>
      </c>
      <c r="F430" s="1" t="s">
        <v>53</v>
      </c>
      <c r="G430" s="1" t="s">
        <v>54</v>
      </c>
      <c r="H430" s="1" t="s">
        <v>27</v>
      </c>
      <c r="I430" s="1" t="s">
        <v>28</v>
      </c>
      <c r="J430" s="1">
        <v>2</v>
      </c>
      <c r="K430" s="1">
        <v>100</v>
      </c>
      <c r="L430" s="1">
        <v>200</v>
      </c>
      <c r="M430" s="1" t="s">
        <v>63</v>
      </c>
      <c r="N430" s="1" t="s">
        <v>57</v>
      </c>
      <c r="O430" s="1" t="s">
        <v>44</v>
      </c>
      <c r="P430" s="1" t="s">
        <v>58</v>
      </c>
      <c r="Q430" s="1" t="s">
        <v>33</v>
      </c>
      <c r="R430" s="1" t="s">
        <v>2620</v>
      </c>
      <c r="S430" s="1" t="s">
        <v>2620</v>
      </c>
      <c r="T430" s="1">
        <v>6</v>
      </c>
      <c r="U430" s="1" t="s">
        <v>2622</v>
      </c>
      <c r="V430" s="1" t="s">
        <v>2623</v>
      </c>
      <c r="W430" s="1" t="s">
        <v>2624</v>
      </c>
      <c r="X430" s="1" t="s">
        <v>2625</v>
      </c>
      <c r="Y430" s="1" t="s">
        <v>2623</v>
      </c>
      <c r="Z430" s="1" t="s">
        <v>2623</v>
      </c>
      <c r="AA430" s="1">
        <v>200</v>
      </c>
      <c r="AB430" s="1" t="s">
        <v>2626</v>
      </c>
      <c r="AC430" s="1" t="s">
        <v>2627</v>
      </c>
      <c r="AD430" s="1" t="str">
        <f>TEXT(Sales_data[[#This Row],[Order_Date]],"MMM")</f>
        <v>May</v>
      </c>
      <c r="AE430" s="1">
        <f t="shared" si="30"/>
        <v>2024</v>
      </c>
      <c r="AF430" s="1" t="str">
        <f>TEXT(Sales_data[[#This Row],[Order_Date]],"ddd")</f>
        <v>Fri</v>
      </c>
      <c r="AG430" s="1" t="str">
        <f t="shared" si="31"/>
        <v>Late</v>
      </c>
      <c r="AH430" s="1" t="str">
        <f t="shared" si="32"/>
        <v>Slow</v>
      </c>
      <c r="AI430" s="1" t="str">
        <f t="shared" si="33"/>
        <v>Low</v>
      </c>
      <c r="AJ430" s="6" t="str">
        <f t="shared" si="34"/>
        <v>Weekday</v>
      </c>
    </row>
    <row r="431" spans="1:36" x14ac:dyDescent="0.45">
      <c r="A431" s="5" t="s">
        <v>926</v>
      </c>
      <c r="B431" s="2">
        <v>45359</v>
      </c>
      <c r="C431" s="2">
        <v>45360</v>
      </c>
      <c r="D431" s="2">
        <v>45367</v>
      </c>
      <c r="E431" s="1" t="s">
        <v>2565</v>
      </c>
      <c r="F431" s="1" t="s">
        <v>2606</v>
      </c>
      <c r="G431" s="1" t="s">
        <v>26</v>
      </c>
      <c r="H431" s="1" t="s">
        <v>42</v>
      </c>
      <c r="I431" s="1" t="s">
        <v>122</v>
      </c>
      <c r="J431" s="1">
        <v>-1</v>
      </c>
      <c r="K431" s="1">
        <v>0</v>
      </c>
      <c r="L431" s="1">
        <v>0</v>
      </c>
      <c r="M431" s="1" t="s">
        <v>29</v>
      </c>
      <c r="N431" s="1" t="s">
        <v>93</v>
      </c>
      <c r="O431" s="1" t="s">
        <v>79</v>
      </c>
      <c r="P431" s="1" t="s">
        <v>58</v>
      </c>
      <c r="Q431" s="1" t="s">
        <v>33</v>
      </c>
      <c r="R431" s="1" t="s">
        <v>46</v>
      </c>
      <c r="S431" s="1" t="s">
        <v>245</v>
      </c>
      <c r="T431" s="1">
        <v>7</v>
      </c>
      <c r="U431" s="1" t="s">
        <v>2622</v>
      </c>
      <c r="V431" s="1" t="s">
        <v>2630</v>
      </c>
      <c r="W431" s="1" t="s">
        <v>2629</v>
      </c>
      <c r="X431" s="1" t="s">
        <v>2625</v>
      </c>
      <c r="Y431" s="1" t="s">
        <v>2630</v>
      </c>
      <c r="Z431" s="1" t="s">
        <v>2623</v>
      </c>
      <c r="AA431" s="1">
        <v>0</v>
      </c>
      <c r="AB431" s="1" t="s">
        <v>2626</v>
      </c>
      <c r="AC431" s="1" t="s">
        <v>245</v>
      </c>
      <c r="AD431" s="1" t="str">
        <f>TEXT(Sales_data[[#This Row],[Order_Date]],"MMM")</f>
        <v>Mar</v>
      </c>
      <c r="AE431" s="1">
        <f t="shared" si="30"/>
        <v>2024</v>
      </c>
      <c r="AF431" s="1" t="str">
        <f>TEXT(Sales_data[[#This Row],[Order_Date]],"ddd")</f>
        <v>Fri</v>
      </c>
      <c r="AG431" s="1" t="str">
        <f t="shared" si="31"/>
        <v>Late</v>
      </c>
      <c r="AH431" s="1" t="str">
        <f t="shared" si="32"/>
        <v>Slow</v>
      </c>
      <c r="AI431" s="1" t="str">
        <f t="shared" si="33"/>
        <v>Low</v>
      </c>
      <c r="AJ431" s="6" t="str">
        <f t="shared" si="34"/>
        <v>Weekday</v>
      </c>
    </row>
    <row r="432" spans="1:36" x14ac:dyDescent="0.45">
      <c r="A432" s="5" t="s">
        <v>927</v>
      </c>
      <c r="B432" s="2">
        <v>45490</v>
      </c>
      <c r="C432" s="2">
        <v>45493</v>
      </c>
      <c r="D432" s="2">
        <v>45499</v>
      </c>
      <c r="E432" s="1" t="s">
        <v>2564</v>
      </c>
      <c r="F432" s="1" t="s">
        <v>2607</v>
      </c>
      <c r="G432" s="1" t="s">
        <v>41</v>
      </c>
      <c r="H432" s="1" t="s">
        <v>42</v>
      </c>
      <c r="I432" s="1" t="s">
        <v>43</v>
      </c>
      <c r="J432" s="1">
        <v>-1</v>
      </c>
      <c r="K432" s="1">
        <v>0</v>
      </c>
      <c r="L432" s="1">
        <v>0</v>
      </c>
      <c r="M432" s="1" t="s">
        <v>29</v>
      </c>
      <c r="N432" s="1" t="s">
        <v>30</v>
      </c>
      <c r="O432" s="1" t="s">
        <v>31</v>
      </c>
      <c r="P432" s="1" t="s">
        <v>85</v>
      </c>
      <c r="Q432" s="1" t="s">
        <v>45</v>
      </c>
      <c r="R432" s="1" t="s">
        <v>2620</v>
      </c>
      <c r="S432" s="1" t="s">
        <v>2620</v>
      </c>
      <c r="T432" s="1">
        <v>6</v>
      </c>
      <c r="U432" s="1" t="s">
        <v>2622</v>
      </c>
      <c r="V432" s="1" t="s">
        <v>2630</v>
      </c>
      <c r="W432" s="1" t="s">
        <v>2629</v>
      </c>
      <c r="X432" s="1" t="s">
        <v>2625</v>
      </c>
      <c r="Y432" s="1" t="s">
        <v>2630</v>
      </c>
      <c r="Z432" s="1" t="s">
        <v>2623</v>
      </c>
      <c r="AA432" s="1">
        <v>0</v>
      </c>
      <c r="AB432" s="1" t="s">
        <v>2626</v>
      </c>
      <c r="AC432" s="1" t="s">
        <v>2627</v>
      </c>
      <c r="AD432" s="1" t="str">
        <f>TEXT(Sales_data[[#This Row],[Order_Date]],"MMM")</f>
        <v>Jul</v>
      </c>
      <c r="AE432" s="1">
        <f t="shared" si="30"/>
        <v>2024</v>
      </c>
      <c r="AF432" s="1" t="str">
        <f>TEXT(Sales_data[[#This Row],[Order_Date]],"ddd")</f>
        <v>Wed</v>
      </c>
      <c r="AG432" s="1" t="str">
        <f t="shared" si="31"/>
        <v>Late</v>
      </c>
      <c r="AH432" s="1" t="str">
        <f t="shared" si="32"/>
        <v>Slow</v>
      </c>
      <c r="AI432" s="1" t="str">
        <f t="shared" si="33"/>
        <v>Low</v>
      </c>
      <c r="AJ432" s="6" t="str">
        <f t="shared" si="34"/>
        <v>Weekday</v>
      </c>
    </row>
    <row r="433" spans="1:36" x14ac:dyDescent="0.45">
      <c r="A433" s="5" t="s">
        <v>928</v>
      </c>
      <c r="B433" s="2">
        <v>45487</v>
      </c>
      <c r="C433" s="2">
        <v>45490</v>
      </c>
      <c r="D433" s="2">
        <v>45496</v>
      </c>
      <c r="E433" s="1" t="s">
        <v>2583</v>
      </c>
      <c r="F433" s="1" t="s">
        <v>2606</v>
      </c>
      <c r="G433" s="1" t="s">
        <v>26</v>
      </c>
      <c r="H433" s="1" t="s">
        <v>27</v>
      </c>
      <c r="I433" s="1" t="s">
        <v>55</v>
      </c>
      <c r="J433" s="1">
        <v>2</v>
      </c>
      <c r="K433" s="1">
        <v>2000</v>
      </c>
      <c r="L433" s="1">
        <v>4000</v>
      </c>
      <c r="M433" s="1" t="s">
        <v>56</v>
      </c>
      <c r="N433" s="1" t="s">
        <v>57</v>
      </c>
      <c r="O433" s="1" t="s">
        <v>79</v>
      </c>
      <c r="P433" s="1" t="s">
        <v>58</v>
      </c>
      <c r="Q433" s="1" t="s">
        <v>45</v>
      </c>
      <c r="R433" s="1" t="s">
        <v>34</v>
      </c>
      <c r="S433" s="1" t="s">
        <v>2620</v>
      </c>
      <c r="T433" s="1">
        <v>6</v>
      </c>
      <c r="U433" s="1" t="s">
        <v>2622</v>
      </c>
      <c r="V433" s="1" t="s">
        <v>2623</v>
      </c>
      <c r="W433" s="1" t="s">
        <v>2624</v>
      </c>
      <c r="X433" s="1" t="s">
        <v>2625</v>
      </c>
      <c r="Y433" s="1" t="s">
        <v>2623</v>
      </c>
      <c r="Z433" s="1" t="s">
        <v>2623</v>
      </c>
      <c r="AA433" s="1">
        <v>4000</v>
      </c>
      <c r="AB433" s="1" t="s">
        <v>2626</v>
      </c>
      <c r="AC433" s="1" t="s">
        <v>2627</v>
      </c>
      <c r="AD433" s="1" t="str">
        <f>TEXT(Sales_data[[#This Row],[Order_Date]],"MMM")</f>
        <v>Jul</v>
      </c>
      <c r="AE433" s="1">
        <f t="shared" si="30"/>
        <v>2024</v>
      </c>
      <c r="AF433" s="1" t="str">
        <f>TEXT(Sales_data[[#This Row],[Order_Date]],"ddd")</f>
        <v>Sun</v>
      </c>
      <c r="AG433" s="1" t="str">
        <f t="shared" si="31"/>
        <v>Late</v>
      </c>
      <c r="AH433" s="1" t="str">
        <f t="shared" si="32"/>
        <v>Slow</v>
      </c>
      <c r="AI433" s="1" t="str">
        <f t="shared" si="33"/>
        <v>Medium</v>
      </c>
      <c r="AJ433" s="6" t="str">
        <f t="shared" si="34"/>
        <v>Weekend</v>
      </c>
    </row>
    <row r="434" spans="1:36" x14ac:dyDescent="0.45">
      <c r="A434" s="5" t="s">
        <v>929</v>
      </c>
      <c r="B434" s="2">
        <v>45493</v>
      </c>
      <c r="C434" s="2">
        <v>45495</v>
      </c>
      <c r="D434" s="2">
        <v>45501</v>
      </c>
      <c r="E434" s="1" t="s">
        <v>2583</v>
      </c>
      <c r="F434" s="1" t="s">
        <v>53</v>
      </c>
      <c r="G434" s="1" t="s">
        <v>54</v>
      </c>
      <c r="H434" s="1" t="s">
        <v>42</v>
      </c>
      <c r="I434" s="1" t="s">
        <v>122</v>
      </c>
      <c r="J434" s="1">
        <v>0</v>
      </c>
      <c r="K434" s="1">
        <v>1000</v>
      </c>
      <c r="L434" s="1">
        <v>0</v>
      </c>
      <c r="M434" s="1" t="s">
        <v>29</v>
      </c>
      <c r="N434" s="1" t="s">
        <v>57</v>
      </c>
      <c r="O434" s="1" t="s">
        <v>64</v>
      </c>
      <c r="P434" s="1" t="s">
        <v>58</v>
      </c>
      <c r="Q434" s="1" t="s">
        <v>45</v>
      </c>
      <c r="R434" s="1" t="s">
        <v>34</v>
      </c>
      <c r="S434" s="1" t="s">
        <v>2620</v>
      </c>
      <c r="T434" s="1">
        <v>6</v>
      </c>
      <c r="U434" s="1" t="s">
        <v>2622</v>
      </c>
      <c r="V434" s="1" t="s">
        <v>2630</v>
      </c>
      <c r="W434" s="1" t="s">
        <v>2624</v>
      </c>
      <c r="X434" s="1" t="s">
        <v>2625</v>
      </c>
      <c r="Y434" s="1" t="s">
        <v>2623</v>
      </c>
      <c r="Z434" s="1" t="s">
        <v>2623</v>
      </c>
      <c r="AA434" s="1">
        <v>0</v>
      </c>
      <c r="AB434" s="1" t="s">
        <v>2626</v>
      </c>
      <c r="AC434" s="1" t="s">
        <v>2627</v>
      </c>
      <c r="AD434" s="1" t="str">
        <f>TEXT(Sales_data[[#This Row],[Order_Date]],"MMM")</f>
        <v>Jul</v>
      </c>
      <c r="AE434" s="1">
        <f t="shared" si="30"/>
        <v>2024</v>
      </c>
      <c r="AF434" s="1" t="str">
        <f>TEXT(Sales_data[[#This Row],[Order_Date]],"ddd")</f>
        <v>Sat</v>
      </c>
      <c r="AG434" s="1" t="str">
        <f t="shared" si="31"/>
        <v>Late</v>
      </c>
      <c r="AH434" s="1" t="str">
        <f t="shared" si="32"/>
        <v>Slow</v>
      </c>
      <c r="AI434" s="1" t="str">
        <f t="shared" si="33"/>
        <v>Low</v>
      </c>
      <c r="AJ434" s="6" t="str">
        <f t="shared" si="34"/>
        <v>Weekend</v>
      </c>
    </row>
    <row r="435" spans="1:36" x14ac:dyDescent="0.45">
      <c r="A435" s="5" t="s">
        <v>930</v>
      </c>
      <c r="B435" s="2">
        <v>45349</v>
      </c>
      <c r="C435" s="2">
        <v>45350</v>
      </c>
      <c r="D435" s="2">
        <v>45351</v>
      </c>
      <c r="E435" s="1" t="s">
        <v>2530</v>
      </c>
      <c r="F435" s="1" t="s">
        <v>147</v>
      </c>
      <c r="G435" s="1" t="s">
        <v>147</v>
      </c>
      <c r="H435" s="1" t="s">
        <v>27</v>
      </c>
      <c r="I435" s="1" t="s">
        <v>55</v>
      </c>
      <c r="J435" s="1">
        <v>0</v>
      </c>
      <c r="K435" s="1">
        <v>500</v>
      </c>
      <c r="L435" s="1">
        <v>0</v>
      </c>
      <c r="M435" s="1" t="s">
        <v>56</v>
      </c>
      <c r="N435" s="1" t="s">
        <v>57</v>
      </c>
      <c r="O435" s="1" t="s">
        <v>31</v>
      </c>
      <c r="P435" s="1" t="s">
        <v>58</v>
      </c>
      <c r="Q435" s="1" t="s">
        <v>33</v>
      </c>
      <c r="R435" s="1" t="s">
        <v>46</v>
      </c>
      <c r="S435" s="1" t="s">
        <v>2621</v>
      </c>
      <c r="T435" s="1">
        <v>1</v>
      </c>
      <c r="U435" s="1" t="s">
        <v>2622</v>
      </c>
      <c r="V435" s="1" t="s">
        <v>2630</v>
      </c>
      <c r="W435" s="1" t="s">
        <v>2624</v>
      </c>
      <c r="X435" s="1" t="s">
        <v>2625</v>
      </c>
      <c r="Y435" s="1" t="s">
        <v>2623</v>
      </c>
      <c r="Z435" s="1" t="s">
        <v>2623</v>
      </c>
      <c r="AA435" s="1">
        <v>0</v>
      </c>
      <c r="AB435" s="1" t="s">
        <v>2626</v>
      </c>
      <c r="AC435" s="1" t="s">
        <v>2621</v>
      </c>
      <c r="AD435" s="1" t="str">
        <f>TEXT(Sales_data[[#This Row],[Order_Date]],"MMM")</f>
        <v>Feb</v>
      </c>
      <c r="AE435" s="1">
        <f t="shared" si="30"/>
        <v>2024</v>
      </c>
      <c r="AF435" s="1" t="str">
        <f>TEXT(Sales_data[[#This Row],[Order_Date]],"ddd")</f>
        <v>Tue</v>
      </c>
      <c r="AG435" s="1" t="str">
        <f t="shared" si="31"/>
        <v>On Time</v>
      </c>
      <c r="AH435" s="1" t="str">
        <f t="shared" si="32"/>
        <v>Fast</v>
      </c>
      <c r="AI435" s="1" t="str">
        <f t="shared" si="33"/>
        <v>Low</v>
      </c>
      <c r="AJ435" s="6" t="str">
        <f t="shared" si="34"/>
        <v>Weekday</v>
      </c>
    </row>
    <row r="436" spans="1:36" x14ac:dyDescent="0.45">
      <c r="A436" s="5" t="s">
        <v>931</v>
      </c>
      <c r="B436" s="2">
        <v>45508</v>
      </c>
      <c r="C436" s="2">
        <v>45506</v>
      </c>
      <c r="D436" s="2">
        <v>45513</v>
      </c>
      <c r="E436" s="1" t="s">
        <v>2571</v>
      </c>
      <c r="F436" s="1" t="s">
        <v>69</v>
      </c>
      <c r="G436" s="1" t="s">
        <v>70</v>
      </c>
      <c r="H436" s="1" t="s">
        <v>27</v>
      </c>
      <c r="I436" s="1" t="s">
        <v>55</v>
      </c>
      <c r="J436" s="1">
        <v>-1</v>
      </c>
      <c r="K436" s="1">
        <v>500</v>
      </c>
      <c r="L436" s="1">
        <v>-500</v>
      </c>
      <c r="M436" s="1" t="s">
        <v>29</v>
      </c>
      <c r="N436" s="1" t="s">
        <v>57</v>
      </c>
      <c r="O436" s="1" t="s">
        <v>44</v>
      </c>
      <c r="P436" s="1" t="s">
        <v>58</v>
      </c>
      <c r="Q436" s="1" t="s">
        <v>45</v>
      </c>
      <c r="R436" s="1" t="s">
        <v>46</v>
      </c>
      <c r="S436" s="1" t="s">
        <v>254</v>
      </c>
      <c r="T436" s="1">
        <v>7</v>
      </c>
      <c r="U436" s="1" t="s">
        <v>2622</v>
      </c>
      <c r="V436" s="1" t="s">
        <v>2630</v>
      </c>
      <c r="W436" s="1" t="s">
        <v>2624</v>
      </c>
      <c r="X436" s="1" t="s">
        <v>2628</v>
      </c>
      <c r="Y436" s="1" t="s">
        <v>2623</v>
      </c>
      <c r="Z436" s="1" t="s">
        <v>2623</v>
      </c>
      <c r="AA436" s="1">
        <v>-500</v>
      </c>
      <c r="AB436" s="1" t="s">
        <v>2626</v>
      </c>
      <c r="AC436" s="1" t="s">
        <v>254</v>
      </c>
      <c r="AD436" s="1" t="str">
        <f>TEXT(Sales_data[[#This Row],[Order_Date]],"MMM")</f>
        <v>Aug</v>
      </c>
      <c r="AE436" s="1">
        <f t="shared" si="30"/>
        <v>2024</v>
      </c>
      <c r="AF436" s="1" t="str">
        <f>TEXT(Sales_data[[#This Row],[Order_Date]],"ddd")</f>
        <v>Sun</v>
      </c>
      <c r="AG436" s="1" t="str">
        <f t="shared" si="31"/>
        <v>Late</v>
      </c>
      <c r="AH436" s="1" t="str">
        <f t="shared" si="32"/>
        <v>Slow</v>
      </c>
      <c r="AI436" s="1" t="str">
        <f t="shared" si="33"/>
        <v>Low</v>
      </c>
      <c r="AJ436" s="6" t="str">
        <f t="shared" si="34"/>
        <v>Weekend</v>
      </c>
    </row>
    <row r="437" spans="1:36" x14ac:dyDescent="0.45">
      <c r="A437" s="5" t="s">
        <v>932</v>
      </c>
      <c r="B437" s="2">
        <v>45442</v>
      </c>
      <c r="C437" s="2">
        <v>45440</v>
      </c>
      <c r="D437" s="2">
        <v>45439</v>
      </c>
      <c r="E437" s="1" t="s">
        <v>2543</v>
      </c>
      <c r="F437" s="1" t="s">
        <v>53</v>
      </c>
      <c r="G437" s="1" t="s">
        <v>54</v>
      </c>
      <c r="H437" s="1" t="s">
        <v>27</v>
      </c>
      <c r="I437" s="1" t="s">
        <v>28</v>
      </c>
      <c r="J437" s="1">
        <v>1</v>
      </c>
      <c r="K437" s="1">
        <v>1000</v>
      </c>
      <c r="L437" s="1">
        <v>1000</v>
      </c>
      <c r="M437" s="1" t="s">
        <v>56</v>
      </c>
      <c r="N437" s="1" t="s">
        <v>93</v>
      </c>
      <c r="O437" s="1" t="s">
        <v>79</v>
      </c>
      <c r="P437" s="1" t="s">
        <v>32</v>
      </c>
      <c r="Q437" s="1" t="s">
        <v>33</v>
      </c>
      <c r="R437" s="1" t="s">
        <v>46</v>
      </c>
      <c r="S437" s="1" t="s">
        <v>2621</v>
      </c>
      <c r="T437" s="1">
        <v>-1</v>
      </c>
      <c r="U437" s="1" t="s">
        <v>2622</v>
      </c>
      <c r="V437" s="1" t="s">
        <v>2623</v>
      </c>
      <c r="W437" s="1" t="s">
        <v>2624</v>
      </c>
      <c r="X437" s="1" t="s">
        <v>2628</v>
      </c>
      <c r="Y437" s="1" t="s">
        <v>2623</v>
      </c>
      <c r="Z437" s="1" t="s">
        <v>2623</v>
      </c>
      <c r="AA437" s="1">
        <v>1000</v>
      </c>
      <c r="AB437" s="1" t="s">
        <v>2626</v>
      </c>
      <c r="AC437" s="1" t="s">
        <v>2621</v>
      </c>
      <c r="AD437" s="1" t="str">
        <f>TEXT(Sales_data[[#This Row],[Order_Date]],"MMM")</f>
        <v>May</v>
      </c>
      <c r="AE437" s="1">
        <f t="shared" si="30"/>
        <v>2024</v>
      </c>
      <c r="AF437" s="1" t="str">
        <f>TEXT(Sales_data[[#This Row],[Order_Date]],"ddd")</f>
        <v>Thu</v>
      </c>
      <c r="AG437" s="1" t="str">
        <f t="shared" si="31"/>
        <v>On Time</v>
      </c>
      <c r="AH437" s="1" t="str">
        <f t="shared" si="32"/>
        <v>Fast</v>
      </c>
      <c r="AI437" s="1" t="str">
        <f t="shared" si="33"/>
        <v>Low</v>
      </c>
      <c r="AJ437" s="6" t="str">
        <f t="shared" si="34"/>
        <v>Weekday</v>
      </c>
    </row>
    <row r="438" spans="1:36" x14ac:dyDescent="0.45">
      <c r="A438" s="5" t="s">
        <v>933</v>
      </c>
      <c r="B438" s="2">
        <v>45531</v>
      </c>
      <c r="C438" s="2">
        <v>45532</v>
      </c>
      <c r="D438" s="2">
        <v>45533</v>
      </c>
      <c r="E438" s="1" t="s">
        <v>2576</v>
      </c>
      <c r="F438" s="1" t="s">
        <v>2608</v>
      </c>
      <c r="G438" s="1" t="s">
        <v>41</v>
      </c>
      <c r="H438" s="1" t="s">
        <v>27</v>
      </c>
      <c r="I438" s="1" t="s">
        <v>84</v>
      </c>
      <c r="J438" s="1">
        <v>2</v>
      </c>
      <c r="K438" s="1">
        <v>2000</v>
      </c>
      <c r="L438" s="1">
        <v>4000</v>
      </c>
      <c r="M438" s="1" t="s">
        <v>2619</v>
      </c>
      <c r="N438" s="1" t="s">
        <v>93</v>
      </c>
      <c r="O438" s="1" t="s">
        <v>79</v>
      </c>
      <c r="P438" s="1" t="s">
        <v>85</v>
      </c>
      <c r="Q438" s="1" t="s">
        <v>45</v>
      </c>
      <c r="R438" s="1" t="s">
        <v>2620</v>
      </c>
      <c r="S438" s="1" t="s">
        <v>2620</v>
      </c>
      <c r="T438" s="1">
        <v>1</v>
      </c>
      <c r="U438" s="1" t="s">
        <v>2622</v>
      </c>
      <c r="V438" s="1" t="s">
        <v>2623</v>
      </c>
      <c r="W438" s="1" t="s">
        <v>2624</v>
      </c>
      <c r="X438" s="1" t="s">
        <v>2625</v>
      </c>
      <c r="Y438" s="1" t="s">
        <v>2623</v>
      </c>
      <c r="Z438" s="1" t="s">
        <v>2623</v>
      </c>
      <c r="AA438" s="1">
        <v>4000</v>
      </c>
      <c r="AB438" s="1" t="s">
        <v>2626</v>
      </c>
      <c r="AC438" s="1" t="s">
        <v>2627</v>
      </c>
      <c r="AD438" s="1" t="str">
        <f>TEXT(Sales_data[[#This Row],[Order_Date]],"MMM")</f>
        <v>Aug</v>
      </c>
      <c r="AE438" s="1">
        <f t="shared" si="30"/>
        <v>2024</v>
      </c>
      <c r="AF438" s="1" t="str">
        <f>TEXT(Sales_data[[#This Row],[Order_Date]],"ddd")</f>
        <v>Tue</v>
      </c>
      <c r="AG438" s="1" t="str">
        <f t="shared" si="31"/>
        <v>On Time</v>
      </c>
      <c r="AH438" s="1" t="str">
        <f t="shared" si="32"/>
        <v>Fast</v>
      </c>
      <c r="AI438" s="1" t="str">
        <f t="shared" si="33"/>
        <v>Medium</v>
      </c>
      <c r="AJ438" s="6" t="str">
        <f t="shared" si="34"/>
        <v>Weekday</v>
      </c>
    </row>
    <row r="439" spans="1:36" x14ac:dyDescent="0.45">
      <c r="A439" s="5" t="s">
        <v>934</v>
      </c>
      <c r="B439" s="2">
        <v>45656</v>
      </c>
      <c r="C439" s="2">
        <v>45654</v>
      </c>
      <c r="D439" s="2">
        <v>45660</v>
      </c>
      <c r="E439" s="1" t="s">
        <v>2563</v>
      </c>
      <c r="F439" s="1" t="s">
        <v>147</v>
      </c>
      <c r="G439" s="1" t="s">
        <v>147</v>
      </c>
      <c r="H439" s="1" t="s">
        <v>27</v>
      </c>
      <c r="I439" s="1" t="s">
        <v>28</v>
      </c>
      <c r="J439" s="1">
        <v>0</v>
      </c>
      <c r="K439" s="1">
        <v>1000</v>
      </c>
      <c r="L439" s="1">
        <v>0</v>
      </c>
      <c r="M439" s="1" t="s">
        <v>63</v>
      </c>
      <c r="N439" s="1" t="s">
        <v>57</v>
      </c>
      <c r="O439" s="1" t="s">
        <v>31</v>
      </c>
      <c r="P439" s="1" t="s">
        <v>85</v>
      </c>
      <c r="Q439" s="1" t="s">
        <v>33</v>
      </c>
      <c r="R439" s="1" t="s">
        <v>34</v>
      </c>
      <c r="S439" s="1" t="s">
        <v>2620</v>
      </c>
      <c r="T439" s="1">
        <v>6</v>
      </c>
      <c r="U439" s="1" t="s">
        <v>2622</v>
      </c>
      <c r="V439" s="1" t="s">
        <v>2630</v>
      </c>
      <c r="W439" s="1" t="s">
        <v>2624</v>
      </c>
      <c r="X439" s="1" t="s">
        <v>2628</v>
      </c>
      <c r="Y439" s="1" t="s">
        <v>2623</v>
      </c>
      <c r="Z439" s="1" t="s">
        <v>2623</v>
      </c>
      <c r="AA439" s="1">
        <v>0</v>
      </c>
      <c r="AB439" s="1" t="s">
        <v>2626</v>
      </c>
      <c r="AC439" s="1" t="s">
        <v>2627</v>
      </c>
      <c r="AD439" s="1" t="str">
        <f>TEXT(Sales_data[[#This Row],[Order_Date]],"MMM")</f>
        <v>Dec</v>
      </c>
      <c r="AE439" s="1">
        <f t="shared" si="30"/>
        <v>2024</v>
      </c>
      <c r="AF439" s="1" t="str">
        <f>TEXT(Sales_data[[#This Row],[Order_Date]],"ddd")</f>
        <v>Mon</v>
      </c>
      <c r="AG439" s="1" t="str">
        <f t="shared" si="31"/>
        <v>Late</v>
      </c>
      <c r="AH439" s="1" t="str">
        <f t="shared" si="32"/>
        <v>Slow</v>
      </c>
      <c r="AI439" s="1" t="str">
        <f t="shared" si="33"/>
        <v>Low</v>
      </c>
      <c r="AJ439" s="6" t="str">
        <f t="shared" si="34"/>
        <v>Weekday</v>
      </c>
    </row>
    <row r="440" spans="1:36" x14ac:dyDescent="0.45">
      <c r="A440" s="5" t="s">
        <v>850</v>
      </c>
      <c r="B440" s="2">
        <v>45518</v>
      </c>
      <c r="C440" s="2">
        <v>45519</v>
      </c>
      <c r="D440" s="2">
        <v>45525</v>
      </c>
      <c r="E440" s="1" t="s">
        <v>2587</v>
      </c>
      <c r="F440" s="1" t="s">
        <v>69</v>
      </c>
      <c r="G440" s="1" t="s">
        <v>70</v>
      </c>
      <c r="H440" s="1" t="s">
        <v>27</v>
      </c>
      <c r="I440" s="1" t="s">
        <v>84</v>
      </c>
      <c r="J440" s="1">
        <v>-1</v>
      </c>
      <c r="K440" s="1">
        <v>2000</v>
      </c>
      <c r="L440" s="1">
        <v>-2000</v>
      </c>
      <c r="M440" s="1" t="s">
        <v>29</v>
      </c>
      <c r="N440" s="1" t="s">
        <v>93</v>
      </c>
      <c r="O440" s="1" t="s">
        <v>79</v>
      </c>
      <c r="P440" s="1" t="s">
        <v>32</v>
      </c>
      <c r="Q440" s="1" t="s">
        <v>33</v>
      </c>
      <c r="R440" s="1" t="s">
        <v>46</v>
      </c>
      <c r="S440" s="1" t="s">
        <v>245</v>
      </c>
      <c r="T440" s="1">
        <v>6</v>
      </c>
      <c r="U440" s="1" t="s">
        <v>2622</v>
      </c>
      <c r="V440" s="1" t="s">
        <v>2630</v>
      </c>
      <c r="W440" s="1" t="s">
        <v>2624</v>
      </c>
      <c r="X440" s="1" t="s">
        <v>2625</v>
      </c>
      <c r="Y440" s="1" t="s">
        <v>2623</v>
      </c>
      <c r="Z440" s="1" t="s">
        <v>2623</v>
      </c>
      <c r="AA440" s="1">
        <v>-2000</v>
      </c>
      <c r="AB440" s="1" t="s">
        <v>2626</v>
      </c>
      <c r="AC440" s="1" t="s">
        <v>245</v>
      </c>
      <c r="AD440" s="1" t="str">
        <f>TEXT(Sales_data[[#This Row],[Order_Date]],"MMM")</f>
        <v>Aug</v>
      </c>
      <c r="AE440" s="1">
        <f t="shared" si="30"/>
        <v>2024</v>
      </c>
      <c r="AF440" s="1" t="str">
        <f>TEXT(Sales_data[[#This Row],[Order_Date]],"ddd")</f>
        <v>Wed</v>
      </c>
      <c r="AG440" s="1" t="str">
        <f t="shared" si="31"/>
        <v>Late</v>
      </c>
      <c r="AH440" s="1" t="str">
        <f t="shared" si="32"/>
        <v>Slow</v>
      </c>
      <c r="AI440" s="1" t="str">
        <f t="shared" si="33"/>
        <v>Low</v>
      </c>
      <c r="AJ440" s="6" t="str">
        <f t="shared" si="34"/>
        <v>Weekday</v>
      </c>
    </row>
    <row r="441" spans="1:36" x14ac:dyDescent="0.45">
      <c r="A441" s="5" t="s">
        <v>936</v>
      </c>
      <c r="B441" s="2">
        <v>45623</v>
      </c>
      <c r="C441" s="2">
        <v>45623</v>
      </c>
      <c r="D441" s="2">
        <v>45622</v>
      </c>
      <c r="E441" s="1" t="s">
        <v>2580</v>
      </c>
      <c r="F441" s="1" t="s">
        <v>2608</v>
      </c>
      <c r="G441" s="1" t="s">
        <v>41</v>
      </c>
      <c r="H441" s="1" t="s">
        <v>71</v>
      </c>
      <c r="I441" s="1" t="s">
        <v>92</v>
      </c>
      <c r="J441" s="1">
        <v>0</v>
      </c>
      <c r="K441" s="1">
        <v>2000</v>
      </c>
      <c r="L441" s="1">
        <v>0</v>
      </c>
      <c r="M441" s="1" t="s">
        <v>2619</v>
      </c>
      <c r="N441" s="1" t="s">
        <v>57</v>
      </c>
      <c r="O441" s="1" t="s">
        <v>64</v>
      </c>
      <c r="P441" s="1" t="s">
        <v>85</v>
      </c>
      <c r="Q441" s="1" t="s">
        <v>33</v>
      </c>
      <c r="R441" s="1" t="s">
        <v>34</v>
      </c>
      <c r="S441" s="1" t="s">
        <v>2620</v>
      </c>
      <c r="T441" s="1">
        <v>-1</v>
      </c>
      <c r="U441" s="1" t="s">
        <v>2622</v>
      </c>
      <c r="V441" s="1" t="s">
        <v>2630</v>
      </c>
      <c r="W441" s="1" t="s">
        <v>2624</v>
      </c>
      <c r="X441" s="1" t="s">
        <v>2633</v>
      </c>
      <c r="Y441" s="1" t="s">
        <v>2623</v>
      </c>
      <c r="Z441" s="1" t="s">
        <v>2623</v>
      </c>
      <c r="AA441" s="1">
        <v>0</v>
      </c>
      <c r="AB441" s="1" t="s">
        <v>2626</v>
      </c>
      <c r="AC441" s="1" t="s">
        <v>2627</v>
      </c>
      <c r="AD441" s="1" t="str">
        <f>TEXT(Sales_data[[#This Row],[Order_Date]],"MMM")</f>
        <v>Nov</v>
      </c>
      <c r="AE441" s="1">
        <f t="shared" si="30"/>
        <v>2024</v>
      </c>
      <c r="AF441" s="1" t="str">
        <f>TEXT(Sales_data[[#This Row],[Order_Date]],"ddd")</f>
        <v>Wed</v>
      </c>
      <c r="AG441" s="1" t="str">
        <f t="shared" si="31"/>
        <v>On Time</v>
      </c>
      <c r="AH441" s="1" t="str">
        <f t="shared" si="32"/>
        <v>Fast</v>
      </c>
      <c r="AI441" s="1" t="str">
        <f t="shared" si="33"/>
        <v>Low</v>
      </c>
      <c r="AJ441" s="6" t="str">
        <f t="shared" si="34"/>
        <v>Weekday</v>
      </c>
    </row>
    <row r="442" spans="1:36" x14ac:dyDescent="0.45">
      <c r="A442" s="5" t="s">
        <v>937</v>
      </c>
      <c r="B442" s="2">
        <v>45306</v>
      </c>
      <c r="C442" s="2">
        <v>45308</v>
      </c>
      <c r="D442" s="2">
        <v>45313</v>
      </c>
      <c r="E442" s="1" t="s">
        <v>2565</v>
      </c>
      <c r="F442" s="1" t="s">
        <v>147</v>
      </c>
      <c r="G442" s="1" t="s">
        <v>147</v>
      </c>
      <c r="H442" s="1" t="s">
        <v>42</v>
      </c>
      <c r="I442" s="1" t="s">
        <v>122</v>
      </c>
      <c r="J442" s="1">
        <v>1</v>
      </c>
      <c r="K442" s="1">
        <v>2000</v>
      </c>
      <c r="L442" s="1">
        <v>2000</v>
      </c>
      <c r="M442" s="1" t="s">
        <v>2619</v>
      </c>
      <c r="N442" s="1" t="s">
        <v>57</v>
      </c>
      <c r="O442" s="1" t="s">
        <v>31</v>
      </c>
      <c r="P442" s="1" t="s">
        <v>58</v>
      </c>
      <c r="Q442" s="1" t="s">
        <v>45</v>
      </c>
      <c r="R442" s="1" t="s">
        <v>46</v>
      </c>
      <c r="S442" s="1" t="s">
        <v>245</v>
      </c>
      <c r="T442" s="1">
        <v>5</v>
      </c>
      <c r="U442" s="1" t="s">
        <v>2622</v>
      </c>
      <c r="V442" s="1" t="s">
        <v>2623</v>
      </c>
      <c r="W442" s="1" t="s">
        <v>2624</v>
      </c>
      <c r="X442" s="1" t="s">
        <v>2625</v>
      </c>
      <c r="Y442" s="1" t="s">
        <v>2623</v>
      </c>
      <c r="Z442" s="1" t="s">
        <v>2623</v>
      </c>
      <c r="AA442" s="1">
        <v>2000</v>
      </c>
      <c r="AB442" s="1" t="s">
        <v>2626</v>
      </c>
      <c r="AC442" s="1" t="s">
        <v>245</v>
      </c>
      <c r="AD442" s="1" t="str">
        <f>TEXT(Sales_data[[#This Row],[Order_Date]],"MMM")</f>
        <v>Jan</v>
      </c>
      <c r="AE442" s="1">
        <f t="shared" si="30"/>
        <v>2024</v>
      </c>
      <c r="AF442" s="1" t="str">
        <f>TEXT(Sales_data[[#This Row],[Order_Date]],"ddd")</f>
        <v>Mon</v>
      </c>
      <c r="AG442" s="1" t="str">
        <f t="shared" si="31"/>
        <v>On Time</v>
      </c>
      <c r="AH442" s="1" t="str">
        <f t="shared" si="32"/>
        <v>Medium</v>
      </c>
      <c r="AI442" s="1" t="str">
        <f t="shared" si="33"/>
        <v>Medium</v>
      </c>
      <c r="AJ442" s="6" t="str">
        <f t="shared" si="34"/>
        <v>Weekday</v>
      </c>
    </row>
    <row r="443" spans="1:36" x14ac:dyDescent="0.45">
      <c r="A443" s="5" t="s">
        <v>938</v>
      </c>
      <c r="B443" s="2">
        <v>45304</v>
      </c>
      <c r="C443" s="2">
        <v>45302</v>
      </c>
      <c r="D443" s="2">
        <v>45304</v>
      </c>
      <c r="E443" s="1" t="s">
        <v>2595</v>
      </c>
      <c r="F443" s="1" t="s">
        <v>147</v>
      </c>
      <c r="G443" s="1" t="s">
        <v>147</v>
      </c>
      <c r="H443" s="1" t="s">
        <v>128</v>
      </c>
      <c r="I443" s="1" t="s">
        <v>169</v>
      </c>
      <c r="J443" s="1">
        <v>3</v>
      </c>
      <c r="K443" s="1">
        <v>2000</v>
      </c>
      <c r="L443" s="1">
        <v>6000</v>
      </c>
      <c r="M443" s="1" t="s">
        <v>56</v>
      </c>
      <c r="N443" s="1" t="s">
        <v>57</v>
      </c>
      <c r="O443" s="1" t="s">
        <v>44</v>
      </c>
      <c r="P443" s="1" t="s">
        <v>85</v>
      </c>
      <c r="Q443" s="1" t="s">
        <v>33</v>
      </c>
      <c r="R443" s="1" t="s">
        <v>34</v>
      </c>
      <c r="S443" s="1" t="s">
        <v>2620</v>
      </c>
      <c r="T443" s="1">
        <v>2</v>
      </c>
      <c r="U443" s="1" t="s">
        <v>2622</v>
      </c>
      <c r="V443" s="1" t="s">
        <v>2623</v>
      </c>
      <c r="W443" s="1" t="s">
        <v>2624</v>
      </c>
      <c r="X443" s="1" t="s">
        <v>2628</v>
      </c>
      <c r="Y443" s="1" t="s">
        <v>2623</v>
      </c>
      <c r="Z443" s="1" t="s">
        <v>2623</v>
      </c>
      <c r="AA443" s="1">
        <v>6000</v>
      </c>
      <c r="AB443" s="1" t="s">
        <v>2626</v>
      </c>
      <c r="AC443" s="1" t="s">
        <v>2627</v>
      </c>
      <c r="AD443" s="1" t="str">
        <f>TEXT(Sales_data[[#This Row],[Order_Date]],"MMM")</f>
        <v>Jan</v>
      </c>
      <c r="AE443" s="1">
        <f t="shared" si="30"/>
        <v>2024</v>
      </c>
      <c r="AF443" s="1" t="str">
        <f>TEXT(Sales_data[[#This Row],[Order_Date]],"ddd")</f>
        <v>Sat</v>
      </c>
      <c r="AG443" s="1" t="str">
        <f t="shared" si="31"/>
        <v>On Time</v>
      </c>
      <c r="AH443" s="1" t="str">
        <f t="shared" si="32"/>
        <v>Fast</v>
      </c>
      <c r="AI443" s="1" t="str">
        <f t="shared" si="33"/>
        <v>High</v>
      </c>
      <c r="AJ443" s="6" t="str">
        <f t="shared" si="34"/>
        <v>Weekend</v>
      </c>
    </row>
    <row r="444" spans="1:36" x14ac:dyDescent="0.45">
      <c r="A444" s="5" t="s">
        <v>939</v>
      </c>
      <c r="B444" s="2">
        <v>45609</v>
      </c>
      <c r="C444" s="2">
        <v>45610</v>
      </c>
      <c r="D444" s="2">
        <v>45616</v>
      </c>
      <c r="E444" s="1" t="s">
        <v>2600</v>
      </c>
      <c r="F444" s="1" t="s">
        <v>2606</v>
      </c>
      <c r="G444" s="1" t="s">
        <v>26</v>
      </c>
      <c r="H444" s="1" t="s">
        <v>42</v>
      </c>
      <c r="I444" s="1" t="s">
        <v>78</v>
      </c>
      <c r="J444" s="1">
        <v>3</v>
      </c>
      <c r="K444" s="1">
        <v>500</v>
      </c>
      <c r="L444" s="1">
        <v>1500</v>
      </c>
      <c r="M444" s="1" t="s">
        <v>56</v>
      </c>
      <c r="N444" s="1" t="s">
        <v>57</v>
      </c>
      <c r="O444" s="1" t="s">
        <v>64</v>
      </c>
      <c r="P444" s="1" t="s">
        <v>58</v>
      </c>
      <c r="Q444" s="1" t="s">
        <v>33</v>
      </c>
      <c r="R444" s="1" t="s">
        <v>46</v>
      </c>
      <c r="S444" s="1" t="s">
        <v>47</v>
      </c>
      <c r="T444" s="1">
        <v>6</v>
      </c>
      <c r="U444" s="1" t="s">
        <v>2622</v>
      </c>
      <c r="V444" s="1" t="s">
        <v>2623</v>
      </c>
      <c r="W444" s="1" t="s">
        <v>2624</v>
      </c>
      <c r="X444" s="1" t="s">
        <v>2625</v>
      </c>
      <c r="Y444" s="1" t="s">
        <v>2623</v>
      </c>
      <c r="Z444" s="1" t="s">
        <v>2623</v>
      </c>
      <c r="AA444" s="1">
        <v>1500</v>
      </c>
      <c r="AB444" s="1" t="s">
        <v>2626</v>
      </c>
      <c r="AC444" s="1" t="s">
        <v>47</v>
      </c>
      <c r="AD444" s="1" t="str">
        <f>TEXT(Sales_data[[#This Row],[Order_Date]],"MMM")</f>
        <v>Nov</v>
      </c>
      <c r="AE444" s="1">
        <f t="shared" si="30"/>
        <v>2024</v>
      </c>
      <c r="AF444" s="1" t="str">
        <f>TEXT(Sales_data[[#This Row],[Order_Date]],"ddd")</f>
        <v>Wed</v>
      </c>
      <c r="AG444" s="1" t="str">
        <f t="shared" si="31"/>
        <v>Late</v>
      </c>
      <c r="AH444" s="1" t="str">
        <f t="shared" si="32"/>
        <v>Slow</v>
      </c>
      <c r="AI444" s="1" t="str">
        <f t="shared" si="33"/>
        <v>Low</v>
      </c>
      <c r="AJ444" s="6" t="str">
        <f t="shared" si="34"/>
        <v>Weekday</v>
      </c>
    </row>
    <row r="445" spans="1:36" x14ac:dyDescent="0.45">
      <c r="A445" s="5" t="s">
        <v>940</v>
      </c>
      <c r="B445" s="2">
        <v>45518</v>
      </c>
      <c r="C445" s="2">
        <v>45519</v>
      </c>
      <c r="D445" s="2">
        <v>45520</v>
      </c>
      <c r="E445" s="1" t="s">
        <v>2528</v>
      </c>
      <c r="F445" s="1" t="s">
        <v>168</v>
      </c>
      <c r="G445" s="1" t="s">
        <v>41</v>
      </c>
      <c r="H445" s="1" t="s">
        <v>128</v>
      </c>
      <c r="I445" s="1" t="s">
        <v>169</v>
      </c>
      <c r="J445" s="1">
        <v>-1</v>
      </c>
      <c r="K445" s="1">
        <v>2000</v>
      </c>
      <c r="L445" s="1">
        <v>-2000</v>
      </c>
      <c r="M445" s="1" t="s">
        <v>2619</v>
      </c>
      <c r="N445" s="1" t="s">
        <v>57</v>
      </c>
      <c r="O445" s="1" t="s">
        <v>44</v>
      </c>
      <c r="P445" s="1" t="s">
        <v>58</v>
      </c>
      <c r="Q445" s="1" t="s">
        <v>45</v>
      </c>
      <c r="R445" s="1" t="s">
        <v>46</v>
      </c>
      <c r="S445" s="1" t="s">
        <v>245</v>
      </c>
      <c r="T445" s="1">
        <v>1</v>
      </c>
      <c r="U445" s="1" t="s">
        <v>2622</v>
      </c>
      <c r="V445" s="1" t="s">
        <v>2630</v>
      </c>
      <c r="W445" s="1" t="s">
        <v>2624</v>
      </c>
      <c r="X445" s="1" t="s">
        <v>2625</v>
      </c>
      <c r="Y445" s="1" t="s">
        <v>2623</v>
      </c>
      <c r="Z445" s="1" t="s">
        <v>2623</v>
      </c>
      <c r="AA445" s="1">
        <v>-2000</v>
      </c>
      <c r="AB445" s="1" t="s">
        <v>2626</v>
      </c>
      <c r="AC445" s="1" t="s">
        <v>245</v>
      </c>
      <c r="AD445" s="1" t="str">
        <f>TEXT(Sales_data[[#This Row],[Order_Date]],"MMM")</f>
        <v>Aug</v>
      </c>
      <c r="AE445" s="1">
        <f t="shared" si="30"/>
        <v>2024</v>
      </c>
      <c r="AF445" s="1" t="str">
        <f>TEXT(Sales_data[[#This Row],[Order_Date]],"ddd")</f>
        <v>Wed</v>
      </c>
      <c r="AG445" s="1" t="str">
        <f t="shared" si="31"/>
        <v>On Time</v>
      </c>
      <c r="AH445" s="1" t="str">
        <f t="shared" si="32"/>
        <v>Fast</v>
      </c>
      <c r="AI445" s="1" t="str">
        <f t="shared" si="33"/>
        <v>Low</v>
      </c>
      <c r="AJ445" s="6" t="str">
        <f t="shared" si="34"/>
        <v>Weekday</v>
      </c>
    </row>
    <row r="446" spans="1:36" x14ac:dyDescent="0.45">
      <c r="A446" s="5" t="s">
        <v>941</v>
      </c>
      <c r="B446" s="2">
        <v>45402</v>
      </c>
      <c r="C446" s="2">
        <v>45404</v>
      </c>
      <c r="D446" s="2">
        <v>45406</v>
      </c>
      <c r="E446" s="1" t="s">
        <v>2582</v>
      </c>
      <c r="F446" s="1" t="s">
        <v>168</v>
      </c>
      <c r="G446" s="1" t="s">
        <v>41</v>
      </c>
      <c r="H446" s="1" t="s">
        <v>42</v>
      </c>
      <c r="I446" s="1" t="s">
        <v>78</v>
      </c>
      <c r="J446" s="1">
        <v>0</v>
      </c>
      <c r="K446" s="1">
        <v>100</v>
      </c>
      <c r="L446" s="1">
        <v>0</v>
      </c>
      <c r="M446" s="1" t="s">
        <v>56</v>
      </c>
      <c r="N446" s="1" t="s">
        <v>57</v>
      </c>
      <c r="O446" s="1" t="s">
        <v>79</v>
      </c>
      <c r="P446" s="1" t="s">
        <v>58</v>
      </c>
      <c r="Q446" s="1" t="s">
        <v>45</v>
      </c>
      <c r="R446" s="1" t="s">
        <v>2620</v>
      </c>
      <c r="S446" s="1" t="s">
        <v>2620</v>
      </c>
      <c r="T446" s="1">
        <v>2</v>
      </c>
      <c r="U446" s="1" t="s">
        <v>2622</v>
      </c>
      <c r="V446" s="1" t="s">
        <v>2630</v>
      </c>
      <c r="W446" s="1" t="s">
        <v>2624</v>
      </c>
      <c r="X446" s="1" t="s">
        <v>2625</v>
      </c>
      <c r="Y446" s="1" t="s">
        <v>2623</v>
      </c>
      <c r="Z446" s="1" t="s">
        <v>2623</v>
      </c>
      <c r="AA446" s="1">
        <v>0</v>
      </c>
      <c r="AB446" s="1" t="s">
        <v>2626</v>
      </c>
      <c r="AC446" s="1" t="s">
        <v>2627</v>
      </c>
      <c r="AD446" s="1" t="str">
        <f>TEXT(Sales_data[[#This Row],[Order_Date]],"MMM")</f>
        <v>Apr</v>
      </c>
      <c r="AE446" s="1">
        <f t="shared" si="30"/>
        <v>2024</v>
      </c>
      <c r="AF446" s="1" t="str">
        <f>TEXT(Sales_data[[#This Row],[Order_Date]],"ddd")</f>
        <v>Sat</v>
      </c>
      <c r="AG446" s="1" t="str">
        <f t="shared" si="31"/>
        <v>On Time</v>
      </c>
      <c r="AH446" s="1" t="str">
        <f t="shared" si="32"/>
        <v>Fast</v>
      </c>
      <c r="AI446" s="1" t="str">
        <f t="shared" si="33"/>
        <v>Low</v>
      </c>
      <c r="AJ446" s="6" t="str">
        <f t="shared" si="34"/>
        <v>Weekend</v>
      </c>
    </row>
    <row r="447" spans="1:36" x14ac:dyDescent="0.45">
      <c r="A447" s="5" t="s">
        <v>943</v>
      </c>
      <c r="B447" s="2">
        <v>45438</v>
      </c>
      <c r="C447" s="2">
        <v>45437</v>
      </c>
      <c r="D447" s="2">
        <v>45437</v>
      </c>
      <c r="E447" s="1" t="s">
        <v>2595</v>
      </c>
      <c r="F447" s="1" t="s">
        <v>2606</v>
      </c>
      <c r="G447" s="1" t="s">
        <v>26</v>
      </c>
      <c r="H447" s="1" t="s">
        <v>27</v>
      </c>
      <c r="I447" s="1" t="s">
        <v>84</v>
      </c>
      <c r="J447" s="1">
        <v>2</v>
      </c>
      <c r="K447" s="1">
        <v>1000</v>
      </c>
      <c r="L447" s="1">
        <v>2000</v>
      </c>
      <c r="M447" s="1" t="s">
        <v>56</v>
      </c>
      <c r="N447" s="1" t="s">
        <v>93</v>
      </c>
      <c r="O447" s="1" t="s">
        <v>79</v>
      </c>
      <c r="P447" s="1" t="s">
        <v>85</v>
      </c>
      <c r="Q447" s="1" t="s">
        <v>45</v>
      </c>
      <c r="R447" s="1" t="s">
        <v>34</v>
      </c>
      <c r="S447" s="1" t="s">
        <v>2620</v>
      </c>
      <c r="T447" s="1">
        <v>0</v>
      </c>
      <c r="U447" s="1" t="s">
        <v>2622</v>
      </c>
      <c r="V447" s="1" t="s">
        <v>2623</v>
      </c>
      <c r="W447" s="1" t="s">
        <v>2624</v>
      </c>
      <c r="X447" s="1" t="s">
        <v>2628</v>
      </c>
      <c r="Y447" s="1" t="s">
        <v>2623</v>
      </c>
      <c r="Z447" s="1" t="s">
        <v>2623</v>
      </c>
      <c r="AA447" s="1">
        <v>2000</v>
      </c>
      <c r="AB447" s="1" t="s">
        <v>2626</v>
      </c>
      <c r="AC447" s="1" t="s">
        <v>2627</v>
      </c>
      <c r="AD447" s="1" t="str">
        <f>TEXT(Sales_data[[#This Row],[Order_Date]],"MMM")</f>
        <v>May</v>
      </c>
      <c r="AE447" s="1">
        <f t="shared" si="30"/>
        <v>2024</v>
      </c>
      <c r="AF447" s="1" t="str">
        <f>TEXT(Sales_data[[#This Row],[Order_Date]],"ddd")</f>
        <v>Sun</v>
      </c>
      <c r="AG447" s="1" t="str">
        <f t="shared" si="31"/>
        <v>On Time</v>
      </c>
      <c r="AH447" s="1" t="str">
        <f t="shared" si="32"/>
        <v>Fast</v>
      </c>
      <c r="AI447" s="1" t="str">
        <f t="shared" si="33"/>
        <v>Medium</v>
      </c>
      <c r="AJ447" s="6" t="str">
        <f t="shared" si="34"/>
        <v>Weekend</v>
      </c>
    </row>
    <row r="448" spans="1:36" x14ac:dyDescent="0.45">
      <c r="A448" s="5" t="s">
        <v>944</v>
      </c>
      <c r="B448" s="2">
        <v>45647</v>
      </c>
      <c r="C448" s="2">
        <v>45648</v>
      </c>
      <c r="D448" s="2">
        <v>45655</v>
      </c>
      <c r="E448" s="1" t="s">
        <v>2568</v>
      </c>
      <c r="F448" s="1" t="s">
        <v>53</v>
      </c>
      <c r="G448" s="1" t="s">
        <v>54</v>
      </c>
      <c r="H448" s="1" t="s">
        <v>71</v>
      </c>
      <c r="I448" s="1" t="s">
        <v>92</v>
      </c>
      <c r="J448" s="1">
        <v>3</v>
      </c>
      <c r="K448" s="1">
        <v>500</v>
      </c>
      <c r="L448" s="1">
        <v>1500</v>
      </c>
      <c r="M448" s="1" t="s">
        <v>29</v>
      </c>
      <c r="N448" s="1" t="s">
        <v>57</v>
      </c>
      <c r="O448" s="1" t="s">
        <v>31</v>
      </c>
      <c r="P448" s="1" t="s">
        <v>85</v>
      </c>
      <c r="Q448" s="1" t="s">
        <v>45</v>
      </c>
      <c r="R448" s="1" t="s">
        <v>46</v>
      </c>
      <c r="S448" s="1" t="s">
        <v>2621</v>
      </c>
      <c r="T448" s="1">
        <v>7</v>
      </c>
      <c r="U448" s="1" t="s">
        <v>2622</v>
      </c>
      <c r="V448" s="1" t="s">
        <v>2623</v>
      </c>
      <c r="W448" s="1" t="s">
        <v>2624</v>
      </c>
      <c r="X448" s="1" t="s">
        <v>2625</v>
      </c>
      <c r="Y448" s="1" t="s">
        <v>2623</v>
      </c>
      <c r="Z448" s="1" t="s">
        <v>2623</v>
      </c>
      <c r="AA448" s="1">
        <v>1500</v>
      </c>
      <c r="AB448" s="1" t="s">
        <v>2626</v>
      </c>
      <c r="AC448" s="1" t="s">
        <v>2621</v>
      </c>
      <c r="AD448" s="1" t="str">
        <f>TEXT(Sales_data[[#This Row],[Order_Date]],"MMM")</f>
        <v>Dec</v>
      </c>
      <c r="AE448" s="1">
        <f t="shared" si="30"/>
        <v>2024</v>
      </c>
      <c r="AF448" s="1" t="str">
        <f>TEXT(Sales_data[[#This Row],[Order_Date]],"ddd")</f>
        <v>Sat</v>
      </c>
      <c r="AG448" s="1" t="str">
        <f t="shared" si="31"/>
        <v>Late</v>
      </c>
      <c r="AH448" s="1" t="str">
        <f t="shared" si="32"/>
        <v>Slow</v>
      </c>
      <c r="AI448" s="1" t="str">
        <f t="shared" si="33"/>
        <v>Low</v>
      </c>
      <c r="AJ448" s="6" t="str">
        <f t="shared" si="34"/>
        <v>Weekend</v>
      </c>
    </row>
    <row r="449" spans="1:36" x14ac:dyDescent="0.45">
      <c r="A449" s="5" t="s">
        <v>946</v>
      </c>
      <c r="B449" s="2">
        <v>45460</v>
      </c>
      <c r="C449" s="2">
        <v>45460</v>
      </c>
      <c r="D449" s="2">
        <v>45461</v>
      </c>
      <c r="E449" s="1" t="s">
        <v>2597</v>
      </c>
      <c r="F449" s="1" t="s">
        <v>69</v>
      </c>
      <c r="G449" s="1" t="s">
        <v>70</v>
      </c>
      <c r="H449" s="1" t="s">
        <v>27</v>
      </c>
      <c r="I449" s="1" t="s">
        <v>55</v>
      </c>
      <c r="J449" s="1">
        <v>2</v>
      </c>
      <c r="K449" s="1">
        <v>100</v>
      </c>
      <c r="L449" s="1">
        <v>200</v>
      </c>
      <c r="M449" s="1" t="s">
        <v>63</v>
      </c>
      <c r="N449" s="1" t="s">
        <v>57</v>
      </c>
      <c r="O449" s="1" t="s">
        <v>31</v>
      </c>
      <c r="P449" s="1" t="s">
        <v>58</v>
      </c>
      <c r="Q449" s="1" t="s">
        <v>33</v>
      </c>
      <c r="R449" s="1" t="s">
        <v>34</v>
      </c>
      <c r="S449" s="1" t="s">
        <v>2620</v>
      </c>
      <c r="T449" s="1">
        <v>1</v>
      </c>
      <c r="U449" s="1" t="s">
        <v>2622</v>
      </c>
      <c r="V449" s="1" t="s">
        <v>2623</v>
      </c>
      <c r="W449" s="1" t="s">
        <v>2624</v>
      </c>
      <c r="X449" s="1" t="s">
        <v>2625</v>
      </c>
      <c r="Y449" s="1" t="s">
        <v>2623</v>
      </c>
      <c r="Z449" s="1" t="s">
        <v>2623</v>
      </c>
      <c r="AA449" s="1">
        <v>200</v>
      </c>
      <c r="AB449" s="1" t="s">
        <v>2626</v>
      </c>
      <c r="AC449" s="1" t="s">
        <v>2627</v>
      </c>
      <c r="AD449" s="1" t="str">
        <f>TEXT(Sales_data[[#This Row],[Order_Date]],"MMM")</f>
        <v>Jun</v>
      </c>
      <c r="AE449" s="1">
        <f t="shared" si="30"/>
        <v>2024</v>
      </c>
      <c r="AF449" s="1" t="str">
        <f>TEXT(Sales_data[[#This Row],[Order_Date]],"ddd")</f>
        <v>Mon</v>
      </c>
      <c r="AG449" s="1" t="str">
        <f t="shared" si="31"/>
        <v>On Time</v>
      </c>
      <c r="AH449" s="1" t="str">
        <f t="shared" si="32"/>
        <v>Fast</v>
      </c>
      <c r="AI449" s="1" t="str">
        <f t="shared" si="33"/>
        <v>Low</v>
      </c>
      <c r="AJ449" s="6" t="str">
        <f t="shared" si="34"/>
        <v>Weekday</v>
      </c>
    </row>
    <row r="450" spans="1:36" x14ac:dyDescent="0.45">
      <c r="A450" s="5" t="s">
        <v>947</v>
      </c>
      <c r="B450" s="2">
        <v>45403</v>
      </c>
      <c r="C450" s="2">
        <v>45406</v>
      </c>
      <c r="D450" s="2">
        <v>45413</v>
      </c>
      <c r="E450" s="1" t="s">
        <v>2588</v>
      </c>
      <c r="F450" s="1" t="s">
        <v>2608</v>
      </c>
      <c r="G450" s="1" t="s">
        <v>41</v>
      </c>
      <c r="H450" s="1" t="s">
        <v>128</v>
      </c>
      <c r="I450" s="1" t="s">
        <v>129</v>
      </c>
      <c r="J450" s="1">
        <v>0</v>
      </c>
      <c r="K450" s="1">
        <v>100</v>
      </c>
      <c r="L450" s="1">
        <v>0</v>
      </c>
      <c r="M450" s="1" t="s">
        <v>56</v>
      </c>
      <c r="N450" s="1" t="s">
        <v>57</v>
      </c>
      <c r="O450" s="1" t="s">
        <v>31</v>
      </c>
      <c r="P450" s="1" t="s">
        <v>58</v>
      </c>
      <c r="Q450" s="1" t="s">
        <v>33</v>
      </c>
      <c r="R450" s="1" t="s">
        <v>2620</v>
      </c>
      <c r="S450" s="1" t="s">
        <v>2620</v>
      </c>
      <c r="T450" s="1">
        <v>7</v>
      </c>
      <c r="U450" s="1" t="s">
        <v>2622</v>
      </c>
      <c r="V450" s="1" t="s">
        <v>2630</v>
      </c>
      <c r="W450" s="1" t="s">
        <v>2624</v>
      </c>
      <c r="X450" s="1" t="s">
        <v>2625</v>
      </c>
      <c r="Y450" s="1" t="s">
        <v>2623</v>
      </c>
      <c r="Z450" s="1" t="s">
        <v>2623</v>
      </c>
      <c r="AA450" s="1">
        <v>0</v>
      </c>
      <c r="AB450" s="1" t="s">
        <v>2626</v>
      </c>
      <c r="AC450" s="1" t="s">
        <v>2627</v>
      </c>
      <c r="AD450" s="1" t="str">
        <f>TEXT(Sales_data[[#This Row],[Order_Date]],"MMM")</f>
        <v>Apr</v>
      </c>
      <c r="AE450" s="1">
        <f t="shared" si="30"/>
        <v>2024</v>
      </c>
      <c r="AF450" s="1" t="str">
        <f>TEXT(Sales_data[[#This Row],[Order_Date]],"ddd")</f>
        <v>Sun</v>
      </c>
      <c r="AG450" s="1" t="str">
        <f t="shared" si="31"/>
        <v>Late</v>
      </c>
      <c r="AH450" s="1" t="str">
        <f t="shared" si="32"/>
        <v>Slow</v>
      </c>
      <c r="AI450" s="1" t="str">
        <f t="shared" si="33"/>
        <v>Low</v>
      </c>
      <c r="AJ450" s="6" t="str">
        <f t="shared" si="34"/>
        <v>Weekend</v>
      </c>
    </row>
    <row r="451" spans="1:36" x14ac:dyDescent="0.45">
      <c r="A451" s="5" t="s">
        <v>948</v>
      </c>
      <c r="B451" s="2">
        <v>45333</v>
      </c>
      <c r="C451" s="2">
        <v>45333</v>
      </c>
      <c r="D451" s="2">
        <v>45333</v>
      </c>
      <c r="E451" s="1" t="s">
        <v>2568</v>
      </c>
      <c r="F451" s="1" t="s">
        <v>69</v>
      </c>
      <c r="G451" s="1" t="s">
        <v>70</v>
      </c>
      <c r="H451" s="1" t="s">
        <v>42</v>
      </c>
      <c r="I451" s="1" t="s">
        <v>43</v>
      </c>
      <c r="J451" s="1">
        <v>0</v>
      </c>
      <c r="K451" s="1">
        <v>0</v>
      </c>
      <c r="L451" s="1">
        <v>0</v>
      </c>
      <c r="M451" s="1" t="s">
        <v>63</v>
      </c>
      <c r="N451" s="1" t="s">
        <v>57</v>
      </c>
      <c r="O451" s="1" t="s">
        <v>64</v>
      </c>
      <c r="P451" s="1" t="s">
        <v>58</v>
      </c>
      <c r="Q451" s="1" t="s">
        <v>45</v>
      </c>
      <c r="R451" s="1" t="s">
        <v>34</v>
      </c>
      <c r="S451" s="1" t="s">
        <v>2620</v>
      </c>
      <c r="T451" s="1">
        <v>0</v>
      </c>
      <c r="U451" s="1" t="s">
        <v>2622</v>
      </c>
      <c r="V451" s="1" t="s">
        <v>2630</v>
      </c>
      <c r="W451" s="1" t="s">
        <v>2629</v>
      </c>
      <c r="X451" s="1" t="s">
        <v>2625</v>
      </c>
      <c r="Y451" s="1" t="s">
        <v>2630</v>
      </c>
      <c r="Z451" s="1" t="s">
        <v>2623</v>
      </c>
      <c r="AA451" s="1">
        <v>0</v>
      </c>
      <c r="AB451" s="1" t="s">
        <v>2626</v>
      </c>
      <c r="AC451" s="1" t="s">
        <v>2627</v>
      </c>
      <c r="AD451" s="1" t="str">
        <f>TEXT(Sales_data[[#This Row],[Order_Date]],"MMM")</f>
        <v>Feb</v>
      </c>
      <c r="AE451" s="1">
        <f t="shared" ref="AE451:AE514" si="35">YEAR(C451)</f>
        <v>2024</v>
      </c>
      <c r="AF451" s="1" t="str">
        <f>TEXT(Sales_data[[#This Row],[Order_Date]],"ddd")</f>
        <v>Sun</v>
      </c>
      <c r="AG451" s="1" t="str">
        <f t="shared" ref="AG451:AG514" si="36">IF(T451&lt;=5,"On Time","Late")</f>
        <v>On Time</v>
      </c>
      <c r="AH451" s="1" t="str">
        <f t="shared" ref="AH451:AH514" si="37">IF(T451&lt;=2,"Fast",IF(T451&lt;=5,"Medium","Slow"))</f>
        <v>Fast</v>
      </c>
      <c r="AI451" s="1" t="str">
        <f t="shared" ref="AI451:AI514" si="38">IF(AA451&gt;=5000,"High",IF(AA451&gt;=2000,"Medium","Low"))</f>
        <v>Low</v>
      </c>
      <c r="AJ451" s="6" t="str">
        <f t="shared" ref="AJ451:AJ514" si="39">IF(AF451="Sat","Weekend",IF(AF451="Sun","Weekend","Weekday"))</f>
        <v>Weekend</v>
      </c>
    </row>
    <row r="452" spans="1:36" x14ac:dyDescent="0.45">
      <c r="A452" s="5" t="s">
        <v>949</v>
      </c>
      <c r="B452" s="2">
        <v>45545</v>
      </c>
      <c r="C452" s="2">
        <v>45546</v>
      </c>
      <c r="D452" s="2">
        <v>45553</v>
      </c>
      <c r="E452" s="1" t="s">
        <v>2543</v>
      </c>
      <c r="F452" s="1" t="s">
        <v>147</v>
      </c>
      <c r="G452" s="1" t="s">
        <v>147</v>
      </c>
      <c r="H452" s="1" t="s">
        <v>27</v>
      </c>
      <c r="I452" s="1" t="s">
        <v>28</v>
      </c>
      <c r="J452" s="1">
        <v>-1</v>
      </c>
      <c r="K452" s="1">
        <v>100</v>
      </c>
      <c r="L452" s="1">
        <v>-100</v>
      </c>
      <c r="M452" s="1" t="s">
        <v>29</v>
      </c>
      <c r="N452" s="1" t="s">
        <v>57</v>
      </c>
      <c r="O452" s="1" t="s">
        <v>31</v>
      </c>
      <c r="P452" s="1" t="s">
        <v>32</v>
      </c>
      <c r="Q452" s="1" t="s">
        <v>45</v>
      </c>
      <c r="R452" s="1" t="s">
        <v>34</v>
      </c>
      <c r="S452" s="1" t="s">
        <v>2620</v>
      </c>
      <c r="T452" s="1">
        <v>7</v>
      </c>
      <c r="U452" s="1" t="s">
        <v>2622</v>
      </c>
      <c r="V452" s="1" t="s">
        <v>2630</v>
      </c>
      <c r="W452" s="1" t="s">
        <v>2624</v>
      </c>
      <c r="X452" s="1" t="s">
        <v>2625</v>
      </c>
      <c r="Y452" s="1" t="s">
        <v>2623</v>
      </c>
      <c r="Z452" s="1" t="s">
        <v>2623</v>
      </c>
      <c r="AA452" s="1">
        <v>-100</v>
      </c>
      <c r="AB452" s="1" t="s">
        <v>2626</v>
      </c>
      <c r="AC452" s="1" t="s">
        <v>2627</v>
      </c>
      <c r="AD452" s="1" t="str">
        <f>TEXT(Sales_data[[#This Row],[Order_Date]],"MMM")</f>
        <v>Sep</v>
      </c>
      <c r="AE452" s="1">
        <f t="shared" si="35"/>
        <v>2024</v>
      </c>
      <c r="AF452" s="1" t="str">
        <f>TEXT(Sales_data[[#This Row],[Order_Date]],"ddd")</f>
        <v>Tue</v>
      </c>
      <c r="AG452" s="1" t="str">
        <f t="shared" si="36"/>
        <v>Late</v>
      </c>
      <c r="AH452" s="1" t="str">
        <f t="shared" si="37"/>
        <v>Slow</v>
      </c>
      <c r="AI452" s="1" t="str">
        <f t="shared" si="38"/>
        <v>Low</v>
      </c>
      <c r="AJ452" s="6" t="str">
        <f t="shared" si="39"/>
        <v>Weekday</v>
      </c>
    </row>
    <row r="453" spans="1:36" x14ac:dyDescent="0.45">
      <c r="A453" s="5" t="s">
        <v>950</v>
      </c>
      <c r="B453" s="2">
        <v>45408</v>
      </c>
      <c r="C453" s="2">
        <v>45411</v>
      </c>
      <c r="D453" s="2">
        <v>45411</v>
      </c>
      <c r="E453" s="1" t="s">
        <v>2591</v>
      </c>
      <c r="F453" s="1" t="s">
        <v>147</v>
      </c>
      <c r="G453" s="1" t="s">
        <v>147</v>
      </c>
      <c r="H453" s="1" t="s">
        <v>42</v>
      </c>
      <c r="I453" s="1" t="s">
        <v>122</v>
      </c>
      <c r="J453" s="1">
        <v>-1</v>
      </c>
      <c r="K453" s="1">
        <v>0</v>
      </c>
      <c r="L453" s="1">
        <v>0</v>
      </c>
      <c r="M453" s="1" t="s">
        <v>63</v>
      </c>
      <c r="N453" s="1" t="s">
        <v>57</v>
      </c>
      <c r="O453" s="1" t="s">
        <v>64</v>
      </c>
      <c r="P453" s="1" t="s">
        <v>85</v>
      </c>
      <c r="Q453" s="1" t="s">
        <v>45</v>
      </c>
      <c r="R453" s="1" t="s">
        <v>34</v>
      </c>
      <c r="S453" s="1" t="s">
        <v>2620</v>
      </c>
      <c r="T453" s="1">
        <v>0</v>
      </c>
      <c r="U453" s="1" t="s">
        <v>2622</v>
      </c>
      <c r="V453" s="1" t="s">
        <v>2630</v>
      </c>
      <c r="W453" s="1" t="s">
        <v>2629</v>
      </c>
      <c r="X453" s="1" t="s">
        <v>2625</v>
      </c>
      <c r="Y453" s="1" t="s">
        <v>2630</v>
      </c>
      <c r="Z453" s="1" t="s">
        <v>2623</v>
      </c>
      <c r="AA453" s="1">
        <v>0</v>
      </c>
      <c r="AB453" s="1" t="s">
        <v>2626</v>
      </c>
      <c r="AC453" s="1" t="s">
        <v>2627</v>
      </c>
      <c r="AD453" s="1" t="str">
        <f>TEXT(Sales_data[[#This Row],[Order_Date]],"MMM")</f>
        <v>Apr</v>
      </c>
      <c r="AE453" s="1">
        <f t="shared" si="35"/>
        <v>2024</v>
      </c>
      <c r="AF453" s="1" t="str">
        <f>TEXT(Sales_data[[#This Row],[Order_Date]],"ddd")</f>
        <v>Fri</v>
      </c>
      <c r="AG453" s="1" t="str">
        <f t="shared" si="36"/>
        <v>On Time</v>
      </c>
      <c r="AH453" s="1" t="str">
        <f t="shared" si="37"/>
        <v>Fast</v>
      </c>
      <c r="AI453" s="1" t="str">
        <f t="shared" si="38"/>
        <v>Low</v>
      </c>
      <c r="AJ453" s="6" t="str">
        <f t="shared" si="39"/>
        <v>Weekday</v>
      </c>
    </row>
    <row r="454" spans="1:36" x14ac:dyDescent="0.45">
      <c r="A454" s="5" t="s">
        <v>951</v>
      </c>
      <c r="B454" s="2">
        <v>45324</v>
      </c>
      <c r="C454" s="2">
        <v>45324</v>
      </c>
      <c r="D454" s="2">
        <v>45326</v>
      </c>
      <c r="E454" s="1" t="s">
        <v>2600</v>
      </c>
      <c r="F454" s="1" t="s">
        <v>2606</v>
      </c>
      <c r="G454" s="1" t="s">
        <v>26</v>
      </c>
      <c r="H454" s="1" t="s">
        <v>27</v>
      </c>
      <c r="I454" s="1" t="s">
        <v>84</v>
      </c>
      <c r="J454" s="1">
        <v>3</v>
      </c>
      <c r="K454" s="1">
        <v>100</v>
      </c>
      <c r="L454" s="1">
        <v>300</v>
      </c>
      <c r="M454" s="1" t="s">
        <v>56</v>
      </c>
      <c r="N454" s="1" t="s">
        <v>57</v>
      </c>
      <c r="O454" s="1" t="s">
        <v>44</v>
      </c>
      <c r="P454" s="1" t="s">
        <v>58</v>
      </c>
      <c r="Q454" s="1" t="s">
        <v>45</v>
      </c>
      <c r="R454" s="1" t="s">
        <v>34</v>
      </c>
      <c r="S454" s="1" t="s">
        <v>2620</v>
      </c>
      <c r="T454" s="1">
        <v>2</v>
      </c>
      <c r="U454" s="1" t="s">
        <v>2622</v>
      </c>
      <c r="V454" s="1" t="s">
        <v>2623</v>
      </c>
      <c r="W454" s="1" t="s">
        <v>2624</v>
      </c>
      <c r="X454" s="1" t="s">
        <v>2625</v>
      </c>
      <c r="Y454" s="1" t="s">
        <v>2623</v>
      </c>
      <c r="Z454" s="1" t="s">
        <v>2623</v>
      </c>
      <c r="AA454" s="1">
        <v>300</v>
      </c>
      <c r="AB454" s="1" t="s">
        <v>2626</v>
      </c>
      <c r="AC454" s="1" t="s">
        <v>2627</v>
      </c>
      <c r="AD454" s="1" t="str">
        <f>TEXT(Sales_data[[#This Row],[Order_Date]],"MMM")</f>
        <v>Feb</v>
      </c>
      <c r="AE454" s="1">
        <f t="shared" si="35"/>
        <v>2024</v>
      </c>
      <c r="AF454" s="1" t="str">
        <f>TEXT(Sales_data[[#This Row],[Order_Date]],"ddd")</f>
        <v>Fri</v>
      </c>
      <c r="AG454" s="1" t="str">
        <f t="shared" si="36"/>
        <v>On Time</v>
      </c>
      <c r="AH454" s="1" t="str">
        <f t="shared" si="37"/>
        <v>Fast</v>
      </c>
      <c r="AI454" s="1" t="str">
        <f t="shared" si="38"/>
        <v>Low</v>
      </c>
      <c r="AJ454" s="6" t="str">
        <f t="shared" si="39"/>
        <v>Weekday</v>
      </c>
    </row>
    <row r="455" spans="1:36" x14ac:dyDescent="0.45">
      <c r="A455" s="5" t="s">
        <v>952</v>
      </c>
      <c r="B455" s="2">
        <v>45381</v>
      </c>
      <c r="C455" s="2">
        <v>45382</v>
      </c>
      <c r="D455" s="2">
        <v>45388</v>
      </c>
      <c r="E455" s="1" t="s">
        <v>2602</v>
      </c>
      <c r="F455" s="1" t="s">
        <v>69</v>
      </c>
      <c r="G455" s="1" t="s">
        <v>70</v>
      </c>
      <c r="H455" s="1" t="s">
        <v>128</v>
      </c>
      <c r="I455" s="1" t="s">
        <v>231</v>
      </c>
      <c r="J455" s="1">
        <v>3</v>
      </c>
      <c r="K455" s="1">
        <v>1000</v>
      </c>
      <c r="L455" s="1">
        <v>3000</v>
      </c>
      <c r="M455" s="1" t="s">
        <v>56</v>
      </c>
      <c r="N455" s="1" t="s">
        <v>30</v>
      </c>
      <c r="O455" s="1" t="s">
        <v>64</v>
      </c>
      <c r="P455" s="1" t="s">
        <v>58</v>
      </c>
      <c r="Q455" s="1" t="s">
        <v>45</v>
      </c>
      <c r="R455" s="1" t="s">
        <v>46</v>
      </c>
      <c r="S455" s="1" t="s">
        <v>47</v>
      </c>
      <c r="T455" s="1">
        <v>6</v>
      </c>
      <c r="U455" s="1" t="s">
        <v>2622</v>
      </c>
      <c r="V455" s="1" t="s">
        <v>2623</v>
      </c>
      <c r="W455" s="1" t="s">
        <v>2624</v>
      </c>
      <c r="X455" s="1" t="s">
        <v>2625</v>
      </c>
      <c r="Y455" s="1" t="s">
        <v>2623</v>
      </c>
      <c r="Z455" s="1" t="s">
        <v>2623</v>
      </c>
      <c r="AA455" s="1">
        <v>3000</v>
      </c>
      <c r="AB455" s="1" t="s">
        <v>2626</v>
      </c>
      <c r="AC455" s="1" t="s">
        <v>47</v>
      </c>
      <c r="AD455" s="1" t="str">
        <f>TEXT(Sales_data[[#This Row],[Order_Date]],"MMM")</f>
        <v>Mar</v>
      </c>
      <c r="AE455" s="1">
        <f t="shared" si="35"/>
        <v>2024</v>
      </c>
      <c r="AF455" s="1" t="str">
        <f>TEXT(Sales_data[[#This Row],[Order_Date]],"ddd")</f>
        <v>Sat</v>
      </c>
      <c r="AG455" s="1" t="str">
        <f t="shared" si="36"/>
        <v>Late</v>
      </c>
      <c r="AH455" s="1" t="str">
        <f t="shared" si="37"/>
        <v>Slow</v>
      </c>
      <c r="AI455" s="1" t="str">
        <f t="shared" si="38"/>
        <v>Medium</v>
      </c>
      <c r="AJ455" s="6" t="str">
        <f t="shared" si="39"/>
        <v>Weekend</v>
      </c>
    </row>
    <row r="456" spans="1:36" x14ac:dyDescent="0.45">
      <c r="A456" s="5" t="s">
        <v>2500</v>
      </c>
      <c r="B456" s="2">
        <v>45480</v>
      </c>
      <c r="C456" s="2">
        <v>45479</v>
      </c>
      <c r="D456" s="2">
        <v>45482</v>
      </c>
      <c r="E456" s="1" t="s">
        <v>2537</v>
      </c>
      <c r="F456" s="1" t="s">
        <v>2609</v>
      </c>
      <c r="G456" s="1" t="s">
        <v>116</v>
      </c>
      <c r="H456" s="1" t="s">
        <v>42</v>
      </c>
      <c r="I456" s="1" t="s">
        <v>78</v>
      </c>
      <c r="J456" s="1">
        <v>2</v>
      </c>
      <c r="K456" s="1">
        <v>100</v>
      </c>
      <c r="L456" s="1">
        <v>200</v>
      </c>
      <c r="M456" s="1" t="s">
        <v>29</v>
      </c>
      <c r="N456" s="1" t="s">
        <v>57</v>
      </c>
      <c r="O456" s="1" t="s">
        <v>31</v>
      </c>
      <c r="P456" s="1" t="s">
        <v>58</v>
      </c>
      <c r="Q456" s="1" t="s">
        <v>33</v>
      </c>
      <c r="R456" s="1" t="s">
        <v>34</v>
      </c>
      <c r="S456" s="1" t="s">
        <v>2620</v>
      </c>
      <c r="T456" s="1">
        <v>3</v>
      </c>
      <c r="U456" s="1" t="s">
        <v>2622</v>
      </c>
      <c r="V456" s="1" t="s">
        <v>2623</v>
      </c>
      <c r="W456" s="1" t="s">
        <v>2624</v>
      </c>
      <c r="X456" s="1" t="s">
        <v>2628</v>
      </c>
      <c r="Y456" s="1" t="s">
        <v>2623</v>
      </c>
      <c r="Z456" s="1" t="s">
        <v>2623</v>
      </c>
      <c r="AA456" s="1">
        <v>200</v>
      </c>
      <c r="AB456" s="1" t="s">
        <v>2626</v>
      </c>
      <c r="AC456" s="1" t="s">
        <v>2627</v>
      </c>
      <c r="AD456" s="1" t="str">
        <f>TEXT(Sales_data[[#This Row],[Order_Date]],"MMM")</f>
        <v>Jul</v>
      </c>
      <c r="AE456" s="1">
        <f t="shared" si="35"/>
        <v>2024</v>
      </c>
      <c r="AF456" s="1" t="str">
        <f>TEXT(Sales_data[[#This Row],[Order_Date]],"ddd")</f>
        <v>Sun</v>
      </c>
      <c r="AG456" s="1" t="str">
        <f t="shared" si="36"/>
        <v>On Time</v>
      </c>
      <c r="AH456" s="1" t="str">
        <f t="shared" si="37"/>
        <v>Medium</v>
      </c>
      <c r="AI456" s="1" t="str">
        <f t="shared" si="38"/>
        <v>Low</v>
      </c>
      <c r="AJ456" s="6" t="str">
        <f t="shared" si="39"/>
        <v>Weekend</v>
      </c>
    </row>
    <row r="457" spans="1:36" x14ac:dyDescent="0.45">
      <c r="A457" s="5" t="s">
        <v>953</v>
      </c>
      <c r="B457" s="2">
        <v>45576</v>
      </c>
      <c r="C457" s="2">
        <v>45577</v>
      </c>
      <c r="D457" s="2">
        <v>45580</v>
      </c>
      <c r="E457" s="1" t="s">
        <v>2533</v>
      </c>
      <c r="F457" s="1" t="s">
        <v>2609</v>
      </c>
      <c r="G457" s="1" t="s">
        <v>116</v>
      </c>
      <c r="H457" s="1" t="s">
        <v>42</v>
      </c>
      <c r="I457" s="1" t="s">
        <v>43</v>
      </c>
      <c r="J457" s="1">
        <v>2</v>
      </c>
      <c r="K457" s="1">
        <v>500</v>
      </c>
      <c r="L457" s="1">
        <v>1000</v>
      </c>
      <c r="M457" s="1" t="s">
        <v>63</v>
      </c>
      <c r="N457" s="1" t="s">
        <v>93</v>
      </c>
      <c r="O457" s="1" t="s">
        <v>31</v>
      </c>
      <c r="P457" s="1" t="s">
        <v>32</v>
      </c>
      <c r="Q457" s="1" t="s">
        <v>33</v>
      </c>
      <c r="R457" s="1" t="s">
        <v>2620</v>
      </c>
      <c r="S457" s="1" t="s">
        <v>2620</v>
      </c>
      <c r="T457" s="1">
        <v>3</v>
      </c>
      <c r="U457" s="1" t="s">
        <v>2622</v>
      </c>
      <c r="V457" s="1" t="s">
        <v>2623</v>
      </c>
      <c r="W457" s="1" t="s">
        <v>2624</v>
      </c>
      <c r="X457" s="1" t="s">
        <v>2625</v>
      </c>
      <c r="Y457" s="1" t="s">
        <v>2623</v>
      </c>
      <c r="Z457" s="1" t="s">
        <v>2623</v>
      </c>
      <c r="AA457" s="1">
        <v>1000</v>
      </c>
      <c r="AB457" s="1" t="s">
        <v>2626</v>
      </c>
      <c r="AC457" s="1" t="s">
        <v>2627</v>
      </c>
      <c r="AD457" s="1" t="str">
        <f>TEXT(Sales_data[[#This Row],[Order_Date]],"MMM")</f>
        <v>Oct</v>
      </c>
      <c r="AE457" s="1">
        <f t="shared" si="35"/>
        <v>2024</v>
      </c>
      <c r="AF457" s="1" t="str">
        <f>TEXT(Sales_data[[#This Row],[Order_Date]],"ddd")</f>
        <v>Fri</v>
      </c>
      <c r="AG457" s="1" t="str">
        <f t="shared" si="36"/>
        <v>On Time</v>
      </c>
      <c r="AH457" s="1" t="str">
        <f t="shared" si="37"/>
        <v>Medium</v>
      </c>
      <c r="AI457" s="1" t="str">
        <f t="shared" si="38"/>
        <v>Low</v>
      </c>
      <c r="AJ457" s="6" t="str">
        <f t="shared" si="39"/>
        <v>Weekday</v>
      </c>
    </row>
    <row r="458" spans="1:36" x14ac:dyDescent="0.45">
      <c r="A458" s="5" t="s">
        <v>954</v>
      </c>
      <c r="B458" s="2">
        <v>45475</v>
      </c>
      <c r="C458" s="2">
        <v>45474</v>
      </c>
      <c r="D458" s="2">
        <v>45473</v>
      </c>
      <c r="E458" s="1" t="s">
        <v>2597</v>
      </c>
      <c r="F458" s="1" t="s">
        <v>2608</v>
      </c>
      <c r="G458" s="1" t="s">
        <v>41</v>
      </c>
      <c r="H458" s="1" t="s">
        <v>27</v>
      </c>
      <c r="I458" s="1" t="s">
        <v>28</v>
      </c>
      <c r="J458" s="1">
        <v>1</v>
      </c>
      <c r="K458" s="1">
        <v>0</v>
      </c>
      <c r="L458" s="1">
        <v>0</v>
      </c>
      <c r="M458" s="1" t="s">
        <v>63</v>
      </c>
      <c r="N458" s="1" t="s">
        <v>30</v>
      </c>
      <c r="O458" s="1" t="s">
        <v>31</v>
      </c>
      <c r="P458" s="1" t="s">
        <v>85</v>
      </c>
      <c r="Q458" s="1" t="s">
        <v>33</v>
      </c>
      <c r="R458" s="1" t="s">
        <v>2620</v>
      </c>
      <c r="S458" s="1" t="s">
        <v>2620</v>
      </c>
      <c r="T458" s="1">
        <v>-1</v>
      </c>
      <c r="U458" s="1" t="s">
        <v>2622</v>
      </c>
      <c r="V458" s="1" t="s">
        <v>2623</v>
      </c>
      <c r="W458" s="1" t="s">
        <v>2629</v>
      </c>
      <c r="X458" s="1" t="s">
        <v>2628</v>
      </c>
      <c r="Y458" s="1" t="s">
        <v>2630</v>
      </c>
      <c r="Z458" s="1" t="s">
        <v>2623</v>
      </c>
      <c r="AA458" s="1">
        <v>0</v>
      </c>
      <c r="AB458" s="1" t="s">
        <v>2626</v>
      </c>
      <c r="AC458" s="1" t="s">
        <v>2627</v>
      </c>
      <c r="AD458" s="1" t="str">
        <f>TEXT(Sales_data[[#This Row],[Order_Date]],"MMM")</f>
        <v>Jul</v>
      </c>
      <c r="AE458" s="1">
        <f t="shared" si="35"/>
        <v>2024</v>
      </c>
      <c r="AF458" s="1" t="str">
        <f>TEXT(Sales_data[[#This Row],[Order_Date]],"ddd")</f>
        <v>Tue</v>
      </c>
      <c r="AG458" s="1" t="str">
        <f t="shared" si="36"/>
        <v>On Time</v>
      </c>
      <c r="AH458" s="1" t="str">
        <f t="shared" si="37"/>
        <v>Fast</v>
      </c>
      <c r="AI458" s="1" t="str">
        <f t="shared" si="38"/>
        <v>Low</v>
      </c>
      <c r="AJ458" s="6" t="str">
        <f t="shared" si="39"/>
        <v>Weekday</v>
      </c>
    </row>
    <row r="459" spans="1:36" x14ac:dyDescent="0.45">
      <c r="A459" s="5" t="s">
        <v>955</v>
      </c>
      <c r="B459" s="2">
        <v>45312</v>
      </c>
      <c r="C459" s="2">
        <v>45313</v>
      </c>
      <c r="D459" s="2">
        <v>45313</v>
      </c>
      <c r="E459" s="1" t="s">
        <v>2598</v>
      </c>
      <c r="F459" s="1" t="s">
        <v>2608</v>
      </c>
      <c r="G459" s="1" t="s">
        <v>41</v>
      </c>
      <c r="H459" s="1" t="s">
        <v>71</v>
      </c>
      <c r="I459" s="1" t="s">
        <v>117</v>
      </c>
      <c r="J459" s="1">
        <v>3</v>
      </c>
      <c r="K459" s="1">
        <v>500</v>
      </c>
      <c r="L459" s="1">
        <v>1500</v>
      </c>
      <c r="M459" s="1" t="s">
        <v>2619</v>
      </c>
      <c r="N459" s="1" t="s">
        <v>30</v>
      </c>
      <c r="O459" s="1" t="s">
        <v>31</v>
      </c>
      <c r="P459" s="1" t="s">
        <v>32</v>
      </c>
      <c r="Q459" s="1" t="s">
        <v>33</v>
      </c>
      <c r="R459" s="1" t="s">
        <v>2620</v>
      </c>
      <c r="S459" s="1" t="s">
        <v>2620</v>
      </c>
      <c r="T459" s="1">
        <v>0</v>
      </c>
      <c r="U459" s="1" t="s">
        <v>2622</v>
      </c>
      <c r="V459" s="1" t="s">
        <v>2623</v>
      </c>
      <c r="W459" s="1" t="s">
        <v>2624</v>
      </c>
      <c r="X459" s="1" t="s">
        <v>2625</v>
      </c>
      <c r="Y459" s="1" t="s">
        <v>2623</v>
      </c>
      <c r="Z459" s="1" t="s">
        <v>2623</v>
      </c>
      <c r="AA459" s="1">
        <v>1500</v>
      </c>
      <c r="AB459" s="1" t="s">
        <v>2626</v>
      </c>
      <c r="AC459" s="1" t="s">
        <v>2627</v>
      </c>
      <c r="AD459" s="1" t="str">
        <f>TEXT(Sales_data[[#This Row],[Order_Date]],"MMM")</f>
        <v>Jan</v>
      </c>
      <c r="AE459" s="1">
        <f t="shared" si="35"/>
        <v>2024</v>
      </c>
      <c r="AF459" s="1" t="str">
        <f>TEXT(Sales_data[[#This Row],[Order_Date]],"ddd")</f>
        <v>Sun</v>
      </c>
      <c r="AG459" s="1" t="str">
        <f t="shared" si="36"/>
        <v>On Time</v>
      </c>
      <c r="AH459" s="1" t="str">
        <f t="shared" si="37"/>
        <v>Fast</v>
      </c>
      <c r="AI459" s="1" t="str">
        <f t="shared" si="38"/>
        <v>Low</v>
      </c>
      <c r="AJ459" s="6" t="str">
        <f t="shared" si="39"/>
        <v>Weekend</v>
      </c>
    </row>
    <row r="460" spans="1:36" x14ac:dyDescent="0.45">
      <c r="A460" s="5" t="s">
        <v>956</v>
      </c>
      <c r="B460" s="2">
        <v>45527</v>
      </c>
      <c r="C460" s="2">
        <v>45528</v>
      </c>
      <c r="D460" s="2">
        <v>45530</v>
      </c>
      <c r="E460" s="1" t="s">
        <v>2568</v>
      </c>
      <c r="F460" s="1" t="s">
        <v>168</v>
      </c>
      <c r="G460" s="1" t="s">
        <v>41</v>
      </c>
      <c r="H460" s="1" t="s">
        <v>42</v>
      </c>
      <c r="I460" s="1" t="s">
        <v>78</v>
      </c>
      <c r="J460" s="1">
        <v>3</v>
      </c>
      <c r="K460" s="1">
        <v>500</v>
      </c>
      <c r="L460" s="1">
        <v>1500</v>
      </c>
      <c r="M460" s="1" t="s">
        <v>63</v>
      </c>
      <c r="N460" s="1" t="s">
        <v>57</v>
      </c>
      <c r="O460" s="1" t="s">
        <v>79</v>
      </c>
      <c r="P460" s="1" t="s">
        <v>32</v>
      </c>
      <c r="Q460" s="1" t="s">
        <v>45</v>
      </c>
      <c r="R460" s="1" t="s">
        <v>2620</v>
      </c>
      <c r="S460" s="1" t="s">
        <v>2620</v>
      </c>
      <c r="T460" s="1">
        <v>2</v>
      </c>
      <c r="U460" s="1" t="s">
        <v>2622</v>
      </c>
      <c r="V460" s="1" t="s">
        <v>2623</v>
      </c>
      <c r="W460" s="1" t="s">
        <v>2624</v>
      </c>
      <c r="X460" s="1" t="s">
        <v>2625</v>
      </c>
      <c r="Y460" s="1" t="s">
        <v>2623</v>
      </c>
      <c r="Z460" s="1" t="s">
        <v>2623</v>
      </c>
      <c r="AA460" s="1">
        <v>1500</v>
      </c>
      <c r="AB460" s="1" t="s">
        <v>2626</v>
      </c>
      <c r="AC460" s="1" t="s">
        <v>2627</v>
      </c>
      <c r="AD460" s="1" t="str">
        <f>TEXT(Sales_data[[#This Row],[Order_Date]],"MMM")</f>
        <v>Aug</v>
      </c>
      <c r="AE460" s="1">
        <f t="shared" si="35"/>
        <v>2024</v>
      </c>
      <c r="AF460" s="1" t="str">
        <f>TEXT(Sales_data[[#This Row],[Order_Date]],"ddd")</f>
        <v>Fri</v>
      </c>
      <c r="AG460" s="1" t="str">
        <f t="shared" si="36"/>
        <v>On Time</v>
      </c>
      <c r="AH460" s="1" t="str">
        <f t="shared" si="37"/>
        <v>Fast</v>
      </c>
      <c r="AI460" s="1" t="str">
        <f t="shared" si="38"/>
        <v>Low</v>
      </c>
      <c r="AJ460" s="6" t="str">
        <f t="shared" si="39"/>
        <v>Weekday</v>
      </c>
    </row>
    <row r="461" spans="1:36" x14ac:dyDescent="0.45">
      <c r="A461" s="5" t="s">
        <v>957</v>
      </c>
      <c r="B461" s="2">
        <v>45614</v>
      </c>
      <c r="C461" s="2">
        <v>45612</v>
      </c>
      <c r="D461" s="2">
        <v>45616</v>
      </c>
      <c r="E461" s="1" t="s">
        <v>2572</v>
      </c>
      <c r="F461" s="1" t="s">
        <v>2607</v>
      </c>
      <c r="G461" s="1" t="s">
        <v>41</v>
      </c>
      <c r="H461" s="1" t="s">
        <v>27</v>
      </c>
      <c r="I461" s="1" t="s">
        <v>55</v>
      </c>
      <c r="J461" s="1">
        <v>3</v>
      </c>
      <c r="K461" s="1">
        <v>1000</v>
      </c>
      <c r="L461" s="1">
        <v>3000</v>
      </c>
      <c r="M461" s="1" t="s">
        <v>63</v>
      </c>
      <c r="N461" s="1" t="s">
        <v>93</v>
      </c>
      <c r="O461" s="1" t="s">
        <v>79</v>
      </c>
      <c r="P461" s="1" t="s">
        <v>32</v>
      </c>
      <c r="Q461" s="1" t="s">
        <v>33</v>
      </c>
      <c r="R461" s="1" t="s">
        <v>34</v>
      </c>
      <c r="S461" s="1" t="s">
        <v>2620</v>
      </c>
      <c r="T461" s="1">
        <v>4</v>
      </c>
      <c r="U461" s="1" t="s">
        <v>2622</v>
      </c>
      <c r="V461" s="1" t="s">
        <v>2623</v>
      </c>
      <c r="W461" s="1" t="s">
        <v>2624</v>
      </c>
      <c r="X461" s="1" t="s">
        <v>2628</v>
      </c>
      <c r="Y461" s="1" t="s">
        <v>2623</v>
      </c>
      <c r="Z461" s="1" t="s">
        <v>2623</v>
      </c>
      <c r="AA461" s="1">
        <v>3000</v>
      </c>
      <c r="AB461" s="1" t="s">
        <v>2626</v>
      </c>
      <c r="AC461" s="1" t="s">
        <v>2627</v>
      </c>
      <c r="AD461" s="1" t="str">
        <f>TEXT(Sales_data[[#This Row],[Order_Date]],"MMM")</f>
        <v>Nov</v>
      </c>
      <c r="AE461" s="1">
        <f t="shared" si="35"/>
        <v>2024</v>
      </c>
      <c r="AF461" s="1" t="str">
        <f>TEXT(Sales_data[[#This Row],[Order_Date]],"ddd")</f>
        <v>Mon</v>
      </c>
      <c r="AG461" s="1" t="str">
        <f t="shared" si="36"/>
        <v>On Time</v>
      </c>
      <c r="AH461" s="1" t="str">
        <f t="shared" si="37"/>
        <v>Medium</v>
      </c>
      <c r="AI461" s="1" t="str">
        <f t="shared" si="38"/>
        <v>Medium</v>
      </c>
      <c r="AJ461" s="6" t="str">
        <f t="shared" si="39"/>
        <v>Weekday</v>
      </c>
    </row>
    <row r="462" spans="1:36" x14ac:dyDescent="0.45">
      <c r="A462" s="5" t="s">
        <v>958</v>
      </c>
      <c r="B462" s="2">
        <v>45433</v>
      </c>
      <c r="C462" s="2">
        <v>45436</v>
      </c>
      <c r="D462" s="2">
        <v>45435</v>
      </c>
      <c r="E462" s="1" t="s">
        <v>2570</v>
      </c>
      <c r="F462" s="1" t="s">
        <v>2606</v>
      </c>
      <c r="G462" s="1" t="s">
        <v>26</v>
      </c>
      <c r="H462" s="1" t="s">
        <v>27</v>
      </c>
      <c r="I462" s="1" t="s">
        <v>55</v>
      </c>
      <c r="J462" s="1">
        <v>1</v>
      </c>
      <c r="K462" s="1">
        <v>2000</v>
      </c>
      <c r="L462" s="1">
        <v>2000</v>
      </c>
      <c r="M462" s="1" t="s">
        <v>63</v>
      </c>
      <c r="N462" s="1" t="s">
        <v>57</v>
      </c>
      <c r="O462" s="1" t="s">
        <v>44</v>
      </c>
      <c r="P462" s="1" t="s">
        <v>32</v>
      </c>
      <c r="Q462" s="1" t="s">
        <v>45</v>
      </c>
      <c r="R462" s="1" t="s">
        <v>2620</v>
      </c>
      <c r="S462" s="1" t="s">
        <v>2620</v>
      </c>
      <c r="T462" s="1">
        <v>-1</v>
      </c>
      <c r="U462" s="1" t="s">
        <v>2622</v>
      </c>
      <c r="V462" s="1" t="s">
        <v>2623</v>
      </c>
      <c r="W462" s="1" t="s">
        <v>2624</v>
      </c>
      <c r="X462" s="1" t="s">
        <v>2631</v>
      </c>
      <c r="Y462" s="1" t="s">
        <v>2623</v>
      </c>
      <c r="Z462" s="1" t="s">
        <v>2623</v>
      </c>
      <c r="AA462" s="1">
        <v>2000</v>
      </c>
      <c r="AB462" s="1" t="s">
        <v>2626</v>
      </c>
      <c r="AC462" s="1" t="s">
        <v>2627</v>
      </c>
      <c r="AD462" s="1" t="str">
        <f>TEXT(Sales_data[[#This Row],[Order_Date]],"MMM")</f>
        <v>May</v>
      </c>
      <c r="AE462" s="1">
        <f t="shared" si="35"/>
        <v>2024</v>
      </c>
      <c r="AF462" s="1" t="str">
        <f>TEXT(Sales_data[[#This Row],[Order_Date]],"ddd")</f>
        <v>Tue</v>
      </c>
      <c r="AG462" s="1" t="str">
        <f t="shared" si="36"/>
        <v>On Time</v>
      </c>
      <c r="AH462" s="1" t="str">
        <f t="shared" si="37"/>
        <v>Fast</v>
      </c>
      <c r="AI462" s="1" t="str">
        <f t="shared" si="38"/>
        <v>Medium</v>
      </c>
      <c r="AJ462" s="6" t="str">
        <f t="shared" si="39"/>
        <v>Weekday</v>
      </c>
    </row>
    <row r="463" spans="1:36" x14ac:dyDescent="0.45">
      <c r="A463" s="5" t="s">
        <v>959</v>
      </c>
      <c r="B463" s="2">
        <v>45402</v>
      </c>
      <c r="C463" s="2">
        <v>45400</v>
      </c>
      <c r="D463" s="2">
        <v>45400</v>
      </c>
      <c r="E463" s="1" t="s">
        <v>2605</v>
      </c>
      <c r="F463" s="1" t="s">
        <v>147</v>
      </c>
      <c r="G463" s="1" t="s">
        <v>147</v>
      </c>
      <c r="H463" s="1" t="s">
        <v>42</v>
      </c>
      <c r="I463" s="1" t="s">
        <v>122</v>
      </c>
      <c r="J463" s="1">
        <v>0</v>
      </c>
      <c r="K463" s="1">
        <v>0</v>
      </c>
      <c r="L463" s="1">
        <v>0</v>
      </c>
      <c r="M463" s="1" t="s">
        <v>56</v>
      </c>
      <c r="N463" s="1" t="s">
        <v>57</v>
      </c>
      <c r="O463" s="1" t="s">
        <v>31</v>
      </c>
      <c r="P463" s="1" t="s">
        <v>32</v>
      </c>
      <c r="Q463" s="1" t="s">
        <v>33</v>
      </c>
      <c r="R463" s="1" t="s">
        <v>34</v>
      </c>
      <c r="S463" s="1" t="s">
        <v>2620</v>
      </c>
      <c r="T463" s="1">
        <v>0</v>
      </c>
      <c r="U463" s="1" t="s">
        <v>2622</v>
      </c>
      <c r="V463" s="1" t="s">
        <v>2630</v>
      </c>
      <c r="W463" s="1" t="s">
        <v>2629</v>
      </c>
      <c r="X463" s="1" t="s">
        <v>2628</v>
      </c>
      <c r="Y463" s="1" t="s">
        <v>2630</v>
      </c>
      <c r="Z463" s="1" t="s">
        <v>2623</v>
      </c>
      <c r="AA463" s="1">
        <v>0</v>
      </c>
      <c r="AB463" s="1" t="s">
        <v>2626</v>
      </c>
      <c r="AC463" s="1" t="s">
        <v>2627</v>
      </c>
      <c r="AD463" s="1" t="str">
        <f>TEXT(Sales_data[[#This Row],[Order_Date]],"MMM")</f>
        <v>Apr</v>
      </c>
      <c r="AE463" s="1">
        <f t="shared" si="35"/>
        <v>2024</v>
      </c>
      <c r="AF463" s="1" t="str">
        <f>TEXT(Sales_data[[#This Row],[Order_Date]],"ddd")</f>
        <v>Sat</v>
      </c>
      <c r="AG463" s="1" t="str">
        <f t="shared" si="36"/>
        <v>On Time</v>
      </c>
      <c r="AH463" s="1" t="str">
        <f t="shared" si="37"/>
        <v>Fast</v>
      </c>
      <c r="AI463" s="1" t="str">
        <f t="shared" si="38"/>
        <v>Low</v>
      </c>
      <c r="AJ463" s="6" t="str">
        <f t="shared" si="39"/>
        <v>Weekend</v>
      </c>
    </row>
    <row r="464" spans="1:36" x14ac:dyDescent="0.45">
      <c r="A464" s="5" t="s">
        <v>961</v>
      </c>
      <c r="B464" s="2">
        <v>45302</v>
      </c>
      <c r="C464" s="2">
        <v>45304</v>
      </c>
      <c r="D464" s="2">
        <v>45303</v>
      </c>
      <c r="E464" s="1" t="s">
        <v>2539</v>
      </c>
      <c r="F464" s="1" t="s">
        <v>2607</v>
      </c>
      <c r="G464" s="1" t="s">
        <v>41</v>
      </c>
      <c r="H464" s="1" t="s">
        <v>128</v>
      </c>
      <c r="I464" s="1" t="s">
        <v>129</v>
      </c>
      <c r="J464" s="1">
        <v>1</v>
      </c>
      <c r="K464" s="1">
        <v>100</v>
      </c>
      <c r="L464" s="1">
        <v>100</v>
      </c>
      <c r="M464" s="1" t="s">
        <v>56</v>
      </c>
      <c r="N464" s="1" t="s">
        <v>30</v>
      </c>
      <c r="O464" s="1" t="s">
        <v>79</v>
      </c>
      <c r="P464" s="1" t="s">
        <v>85</v>
      </c>
      <c r="Q464" s="1" t="s">
        <v>45</v>
      </c>
      <c r="R464" s="1" t="s">
        <v>34</v>
      </c>
      <c r="S464" s="1" t="s">
        <v>2620</v>
      </c>
      <c r="T464" s="1">
        <v>-1</v>
      </c>
      <c r="U464" s="1" t="s">
        <v>2622</v>
      </c>
      <c r="V464" s="1" t="s">
        <v>2623</v>
      </c>
      <c r="W464" s="1" t="s">
        <v>2624</v>
      </c>
      <c r="X464" s="1" t="s">
        <v>2631</v>
      </c>
      <c r="Y464" s="1" t="s">
        <v>2623</v>
      </c>
      <c r="Z464" s="1" t="s">
        <v>2623</v>
      </c>
      <c r="AA464" s="1">
        <v>100</v>
      </c>
      <c r="AB464" s="1" t="s">
        <v>2626</v>
      </c>
      <c r="AC464" s="1" t="s">
        <v>2627</v>
      </c>
      <c r="AD464" s="1" t="str">
        <f>TEXT(Sales_data[[#This Row],[Order_Date]],"MMM")</f>
        <v>Jan</v>
      </c>
      <c r="AE464" s="1">
        <f t="shared" si="35"/>
        <v>2024</v>
      </c>
      <c r="AF464" s="1" t="str">
        <f>TEXT(Sales_data[[#This Row],[Order_Date]],"ddd")</f>
        <v>Thu</v>
      </c>
      <c r="AG464" s="1" t="str">
        <f t="shared" si="36"/>
        <v>On Time</v>
      </c>
      <c r="AH464" s="1" t="str">
        <f t="shared" si="37"/>
        <v>Fast</v>
      </c>
      <c r="AI464" s="1" t="str">
        <f t="shared" si="38"/>
        <v>Low</v>
      </c>
      <c r="AJ464" s="6" t="str">
        <f t="shared" si="39"/>
        <v>Weekday</v>
      </c>
    </row>
    <row r="465" spans="1:36" x14ac:dyDescent="0.45">
      <c r="A465" s="5" t="s">
        <v>962</v>
      </c>
      <c r="B465" s="2">
        <v>45590</v>
      </c>
      <c r="C465" s="2">
        <v>45592</v>
      </c>
      <c r="D465" s="2">
        <v>45594</v>
      </c>
      <c r="E465" s="1" t="s">
        <v>2540</v>
      </c>
      <c r="F465" s="1" t="s">
        <v>69</v>
      </c>
      <c r="G465" s="1" t="s">
        <v>70</v>
      </c>
      <c r="H465" s="1" t="s">
        <v>27</v>
      </c>
      <c r="I465" s="1" t="s">
        <v>28</v>
      </c>
      <c r="J465" s="1">
        <v>2</v>
      </c>
      <c r="K465" s="1">
        <v>2000</v>
      </c>
      <c r="L465" s="1">
        <v>4000</v>
      </c>
      <c r="M465" s="1" t="s">
        <v>56</v>
      </c>
      <c r="N465" s="1" t="s">
        <v>57</v>
      </c>
      <c r="O465" s="1" t="s">
        <v>79</v>
      </c>
      <c r="P465" s="1" t="s">
        <v>32</v>
      </c>
      <c r="Q465" s="1" t="s">
        <v>33</v>
      </c>
      <c r="R465" s="1" t="s">
        <v>46</v>
      </c>
      <c r="S465" s="1" t="s">
        <v>254</v>
      </c>
      <c r="T465" s="1">
        <v>2</v>
      </c>
      <c r="U465" s="1" t="s">
        <v>2622</v>
      </c>
      <c r="V465" s="1" t="s">
        <v>2623</v>
      </c>
      <c r="W465" s="1" t="s">
        <v>2624</v>
      </c>
      <c r="X465" s="1" t="s">
        <v>2625</v>
      </c>
      <c r="Y465" s="1" t="s">
        <v>2623</v>
      </c>
      <c r="Z465" s="1" t="s">
        <v>2623</v>
      </c>
      <c r="AA465" s="1">
        <v>4000</v>
      </c>
      <c r="AB465" s="1" t="s">
        <v>2626</v>
      </c>
      <c r="AC465" s="1" t="s">
        <v>254</v>
      </c>
      <c r="AD465" s="1" t="str">
        <f>TEXT(Sales_data[[#This Row],[Order_Date]],"MMM")</f>
        <v>Oct</v>
      </c>
      <c r="AE465" s="1">
        <f t="shared" si="35"/>
        <v>2024</v>
      </c>
      <c r="AF465" s="1" t="str">
        <f>TEXT(Sales_data[[#This Row],[Order_Date]],"ddd")</f>
        <v>Fri</v>
      </c>
      <c r="AG465" s="1" t="str">
        <f t="shared" si="36"/>
        <v>On Time</v>
      </c>
      <c r="AH465" s="1" t="str">
        <f t="shared" si="37"/>
        <v>Fast</v>
      </c>
      <c r="AI465" s="1" t="str">
        <f t="shared" si="38"/>
        <v>Medium</v>
      </c>
      <c r="AJ465" s="6" t="str">
        <f t="shared" si="39"/>
        <v>Weekday</v>
      </c>
    </row>
    <row r="466" spans="1:36" x14ac:dyDescent="0.45">
      <c r="A466" s="5" t="s">
        <v>963</v>
      </c>
      <c r="B466" s="2">
        <v>45515</v>
      </c>
      <c r="C466" s="2">
        <v>45514</v>
      </c>
      <c r="D466" s="2">
        <v>45517</v>
      </c>
      <c r="E466" s="1" t="s">
        <v>2544</v>
      </c>
      <c r="F466" s="1" t="s">
        <v>69</v>
      </c>
      <c r="G466" s="1" t="s">
        <v>70</v>
      </c>
      <c r="H466" s="1" t="s">
        <v>71</v>
      </c>
      <c r="I466" s="1" t="s">
        <v>117</v>
      </c>
      <c r="J466" s="1">
        <v>3</v>
      </c>
      <c r="K466" s="1">
        <v>100</v>
      </c>
      <c r="L466" s="1">
        <v>300</v>
      </c>
      <c r="M466" s="1" t="s">
        <v>63</v>
      </c>
      <c r="N466" s="1" t="s">
        <v>57</v>
      </c>
      <c r="O466" s="1" t="s">
        <v>64</v>
      </c>
      <c r="P466" s="1" t="s">
        <v>32</v>
      </c>
      <c r="Q466" s="1" t="s">
        <v>45</v>
      </c>
      <c r="R466" s="1" t="s">
        <v>46</v>
      </c>
      <c r="S466" s="1" t="s">
        <v>245</v>
      </c>
      <c r="T466" s="1">
        <v>3</v>
      </c>
      <c r="U466" s="1" t="s">
        <v>2622</v>
      </c>
      <c r="V466" s="1" t="s">
        <v>2623</v>
      </c>
      <c r="W466" s="1" t="s">
        <v>2624</v>
      </c>
      <c r="X466" s="1" t="s">
        <v>2628</v>
      </c>
      <c r="Y466" s="1" t="s">
        <v>2623</v>
      </c>
      <c r="Z466" s="1" t="s">
        <v>2623</v>
      </c>
      <c r="AA466" s="1">
        <v>300</v>
      </c>
      <c r="AB466" s="1" t="s">
        <v>2626</v>
      </c>
      <c r="AC466" s="1" t="s">
        <v>245</v>
      </c>
      <c r="AD466" s="1" t="str">
        <f>TEXT(Sales_data[[#This Row],[Order_Date]],"MMM")</f>
        <v>Aug</v>
      </c>
      <c r="AE466" s="1">
        <f t="shared" si="35"/>
        <v>2024</v>
      </c>
      <c r="AF466" s="1" t="str">
        <f>TEXT(Sales_data[[#This Row],[Order_Date]],"ddd")</f>
        <v>Sun</v>
      </c>
      <c r="AG466" s="1" t="str">
        <f t="shared" si="36"/>
        <v>On Time</v>
      </c>
      <c r="AH466" s="1" t="str">
        <f t="shared" si="37"/>
        <v>Medium</v>
      </c>
      <c r="AI466" s="1" t="str">
        <f t="shared" si="38"/>
        <v>Low</v>
      </c>
      <c r="AJ466" s="6" t="str">
        <f t="shared" si="39"/>
        <v>Weekend</v>
      </c>
    </row>
    <row r="467" spans="1:36" x14ac:dyDescent="0.45">
      <c r="A467" s="5" t="s">
        <v>285</v>
      </c>
      <c r="B467" s="2">
        <v>45440</v>
      </c>
      <c r="C467" s="2">
        <v>45441</v>
      </c>
      <c r="D467" s="2">
        <v>45442</v>
      </c>
      <c r="E467" s="1" t="s">
        <v>2548</v>
      </c>
      <c r="F467" s="1" t="s">
        <v>2609</v>
      </c>
      <c r="G467" s="1" t="s">
        <v>116</v>
      </c>
      <c r="H467" s="1" t="s">
        <v>42</v>
      </c>
      <c r="I467" s="1" t="s">
        <v>43</v>
      </c>
      <c r="J467" s="1">
        <v>2</v>
      </c>
      <c r="K467" s="1">
        <v>0</v>
      </c>
      <c r="L467" s="1">
        <v>0</v>
      </c>
      <c r="M467" s="1" t="s">
        <v>63</v>
      </c>
      <c r="N467" s="1" t="s">
        <v>30</v>
      </c>
      <c r="O467" s="1" t="s">
        <v>64</v>
      </c>
      <c r="P467" s="1" t="s">
        <v>85</v>
      </c>
      <c r="Q467" s="1" t="s">
        <v>45</v>
      </c>
      <c r="R467" s="1" t="s">
        <v>46</v>
      </c>
      <c r="S467" s="1" t="s">
        <v>2621</v>
      </c>
      <c r="T467" s="1">
        <v>1</v>
      </c>
      <c r="U467" s="1" t="s">
        <v>2622</v>
      </c>
      <c r="V467" s="1" t="s">
        <v>2623</v>
      </c>
      <c r="W467" s="1" t="s">
        <v>2629</v>
      </c>
      <c r="X467" s="1" t="s">
        <v>2625</v>
      </c>
      <c r="Y467" s="1" t="s">
        <v>2630</v>
      </c>
      <c r="Z467" s="1" t="s">
        <v>2623</v>
      </c>
      <c r="AA467" s="1">
        <v>0</v>
      </c>
      <c r="AB467" s="1" t="s">
        <v>2626</v>
      </c>
      <c r="AC467" s="1" t="s">
        <v>2621</v>
      </c>
      <c r="AD467" s="1" t="str">
        <f>TEXT(Sales_data[[#This Row],[Order_Date]],"MMM")</f>
        <v>May</v>
      </c>
      <c r="AE467" s="1">
        <f t="shared" si="35"/>
        <v>2024</v>
      </c>
      <c r="AF467" s="1" t="str">
        <f>TEXT(Sales_data[[#This Row],[Order_Date]],"ddd")</f>
        <v>Tue</v>
      </c>
      <c r="AG467" s="1" t="str">
        <f t="shared" si="36"/>
        <v>On Time</v>
      </c>
      <c r="AH467" s="1" t="str">
        <f t="shared" si="37"/>
        <v>Fast</v>
      </c>
      <c r="AI467" s="1" t="str">
        <f t="shared" si="38"/>
        <v>Low</v>
      </c>
      <c r="AJ467" s="6" t="str">
        <f t="shared" si="39"/>
        <v>Weekday</v>
      </c>
    </row>
    <row r="468" spans="1:36" x14ac:dyDescent="0.45">
      <c r="A468" s="5" t="s">
        <v>964</v>
      </c>
      <c r="B468" s="2">
        <v>45533</v>
      </c>
      <c r="C468" s="2">
        <v>45532</v>
      </c>
      <c r="D468" s="2">
        <v>45539</v>
      </c>
      <c r="E468" s="1" t="s">
        <v>2574</v>
      </c>
      <c r="F468" s="1" t="s">
        <v>147</v>
      </c>
      <c r="G468" s="1" t="s">
        <v>147</v>
      </c>
      <c r="H468" s="1" t="s">
        <v>128</v>
      </c>
      <c r="I468" s="1" t="s">
        <v>169</v>
      </c>
      <c r="J468" s="1">
        <v>1</v>
      </c>
      <c r="K468" s="1">
        <v>500</v>
      </c>
      <c r="L468" s="1">
        <v>500</v>
      </c>
      <c r="M468" s="1" t="s">
        <v>56</v>
      </c>
      <c r="N468" s="1" t="s">
        <v>30</v>
      </c>
      <c r="O468" s="1" t="s">
        <v>44</v>
      </c>
      <c r="P468" s="1" t="s">
        <v>58</v>
      </c>
      <c r="Q468" s="1" t="s">
        <v>33</v>
      </c>
      <c r="R468" s="1" t="s">
        <v>2620</v>
      </c>
      <c r="S468" s="1" t="s">
        <v>2620</v>
      </c>
      <c r="T468" s="1">
        <v>7</v>
      </c>
      <c r="U468" s="1" t="s">
        <v>2622</v>
      </c>
      <c r="V468" s="1" t="s">
        <v>2623</v>
      </c>
      <c r="W468" s="1" t="s">
        <v>2624</v>
      </c>
      <c r="X468" s="1" t="s">
        <v>2628</v>
      </c>
      <c r="Y468" s="1" t="s">
        <v>2623</v>
      </c>
      <c r="Z468" s="1" t="s">
        <v>2623</v>
      </c>
      <c r="AA468" s="1">
        <v>500</v>
      </c>
      <c r="AB468" s="1" t="s">
        <v>2626</v>
      </c>
      <c r="AC468" s="1" t="s">
        <v>2627</v>
      </c>
      <c r="AD468" s="1" t="str">
        <f>TEXT(Sales_data[[#This Row],[Order_Date]],"MMM")</f>
        <v>Aug</v>
      </c>
      <c r="AE468" s="1">
        <f t="shared" si="35"/>
        <v>2024</v>
      </c>
      <c r="AF468" s="1" t="str">
        <f>TEXT(Sales_data[[#This Row],[Order_Date]],"ddd")</f>
        <v>Thu</v>
      </c>
      <c r="AG468" s="1" t="str">
        <f t="shared" si="36"/>
        <v>Late</v>
      </c>
      <c r="AH468" s="1" t="str">
        <f t="shared" si="37"/>
        <v>Slow</v>
      </c>
      <c r="AI468" s="1" t="str">
        <f t="shared" si="38"/>
        <v>Low</v>
      </c>
      <c r="AJ468" s="6" t="str">
        <f t="shared" si="39"/>
        <v>Weekday</v>
      </c>
    </row>
    <row r="469" spans="1:36" x14ac:dyDescent="0.45">
      <c r="A469" s="5" t="s">
        <v>965</v>
      </c>
      <c r="B469" s="2">
        <v>45474</v>
      </c>
      <c r="C469" s="2">
        <v>45477</v>
      </c>
      <c r="D469" s="2">
        <v>45480</v>
      </c>
      <c r="E469" s="1" t="s">
        <v>2571</v>
      </c>
      <c r="F469" s="1" t="s">
        <v>2606</v>
      </c>
      <c r="G469" s="1" t="s">
        <v>26</v>
      </c>
      <c r="H469" s="1" t="s">
        <v>128</v>
      </c>
      <c r="I469" s="1" t="s">
        <v>231</v>
      </c>
      <c r="J469" s="1">
        <v>1</v>
      </c>
      <c r="K469" s="1">
        <v>1000</v>
      </c>
      <c r="L469" s="1">
        <v>1000</v>
      </c>
      <c r="M469" s="1" t="s">
        <v>29</v>
      </c>
      <c r="N469" s="1" t="s">
        <v>93</v>
      </c>
      <c r="O469" s="1" t="s">
        <v>31</v>
      </c>
      <c r="P469" s="1" t="s">
        <v>32</v>
      </c>
      <c r="Q469" s="1" t="s">
        <v>33</v>
      </c>
      <c r="R469" s="1" t="s">
        <v>34</v>
      </c>
      <c r="S469" s="1" t="s">
        <v>2620</v>
      </c>
      <c r="T469" s="1">
        <v>3</v>
      </c>
      <c r="U469" s="1" t="s">
        <v>2622</v>
      </c>
      <c r="V469" s="1" t="s">
        <v>2623</v>
      </c>
      <c r="W469" s="1" t="s">
        <v>2624</v>
      </c>
      <c r="X469" s="1" t="s">
        <v>2625</v>
      </c>
      <c r="Y469" s="1" t="s">
        <v>2623</v>
      </c>
      <c r="Z469" s="1" t="s">
        <v>2623</v>
      </c>
      <c r="AA469" s="1">
        <v>1000</v>
      </c>
      <c r="AB469" s="1" t="s">
        <v>2626</v>
      </c>
      <c r="AC469" s="1" t="s">
        <v>2627</v>
      </c>
      <c r="AD469" s="1" t="str">
        <f>TEXT(Sales_data[[#This Row],[Order_Date]],"MMM")</f>
        <v>Jul</v>
      </c>
      <c r="AE469" s="1">
        <f t="shared" si="35"/>
        <v>2024</v>
      </c>
      <c r="AF469" s="1" t="str">
        <f>TEXT(Sales_data[[#This Row],[Order_Date]],"ddd")</f>
        <v>Mon</v>
      </c>
      <c r="AG469" s="1" t="str">
        <f t="shared" si="36"/>
        <v>On Time</v>
      </c>
      <c r="AH469" s="1" t="str">
        <f t="shared" si="37"/>
        <v>Medium</v>
      </c>
      <c r="AI469" s="1" t="str">
        <f t="shared" si="38"/>
        <v>Low</v>
      </c>
      <c r="AJ469" s="6" t="str">
        <f t="shared" si="39"/>
        <v>Weekday</v>
      </c>
    </row>
    <row r="470" spans="1:36" x14ac:dyDescent="0.45">
      <c r="A470" s="5" t="s">
        <v>966</v>
      </c>
      <c r="B470" s="2">
        <v>45607</v>
      </c>
      <c r="C470" s="2">
        <v>45610</v>
      </c>
      <c r="D470" s="2">
        <v>45613</v>
      </c>
      <c r="E470" s="1" t="s">
        <v>2567</v>
      </c>
      <c r="F470" s="1" t="s">
        <v>2607</v>
      </c>
      <c r="G470" s="1" t="s">
        <v>41</v>
      </c>
      <c r="H470" s="1" t="s">
        <v>42</v>
      </c>
      <c r="I470" s="1" t="s">
        <v>122</v>
      </c>
      <c r="J470" s="1">
        <v>2</v>
      </c>
      <c r="K470" s="1">
        <v>2000</v>
      </c>
      <c r="L470" s="1">
        <v>4000</v>
      </c>
      <c r="M470" s="1" t="s">
        <v>63</v>
      </c>
      <c r="N470" s="1" t="s">
        <v>30</v>
      </c>
      <c r="O470" s="1" t="s">
        <v>64</v>
      </c>
      <c r="P470" s="1" t="s">
        <v>32</v>
      </c>
      <c r="Q470" s="1" t="s">
        <v>33</v>
      </c>
      <c r="R470" s="1" t="s">
        <v>46</v>
      </c>
      <c r="S470" s="1" t="s">
        <v>254</v>
      </c>
      <c r="T470" s="1">
        <v>3</v>
      </c>
      <c r="U470" s="1" t="s">
        <v>2622</v>
      </c>
      <c r="V470" s="1" t="s">
        <v>2623</v>
      </c>
      <c r="W470" s="1" t="s">
        <v>2624</v>
      </c>
      <c r="X470" s="1" t="s">
        <v>2625</v>
      </c>
      <c r="Y470" s="1" t="s">
        <v>2623</v>
      </c>
      <c r="Z470" s="1" t="s">
        <v>2623</v>
      </c>
      <c r="AA470" s="1">
        <v>4000</v>
      </c>
      <c r="AB470" s="1" t="s">
        <v>2626</v>
      </c>
      <c r="AC470" s="1" t="s">
        <v>254</v>
      </c>
      <c r="AD470" s="1" t="str">
        <f>TEXT(Sales_data[[#This Row],[Order_Date]],"MMM")</f>
        <v>Nov</v>
      </c>
      <c r="AE470" s="1">
        <f t="shared" si="35"/>
        <v>2024</v>
      </c>
      <c r="AF470" s="1" t="str">
        <f>TEXT(Sales_data[[#This Row],[Order_Date]],"ddd")</f>
        <v>Mon</v>
      </c>
      <c r="AG470" s="1" t="str">
        <f t="shared" si="36"/>
        <v>On Time</v>
      </c>
      <c r="AH470" s="1" t="str">
        <f t="shared" si="37"/>
        <v>Medium</v>
      </c>
      <c r="AI470" s="1" t="str">
        <f t="shared" si="38"/>
        <v>Medium</v>
      </c>
      <c r="AJ470" s="6" t="str">
        <f t="shared" si="39"/>
        <v>Weekday</v>
      </c>
    </row>
    <row r="471" spans="1:36" x14ac:dyDescent="0.45">
      <c r="A471" s="5" t="s">
        <v>967</v>
      </c>
      <c r="B471" s="2">
        <v>45387</v>
      </c>
      <c r="C471" s="2">
        <v>45386</v>
      </c>
      <c r="D471" s="2">
        <v>45393</v>
      </c>
      <c r="E471" s="1" t="s">
        <v>2567</v>
      </c>
      <c r="F471" s="1" t="s">
        <v>168</v>
      </c>
      <c r="G471" s="1" t="s">
        <v>41</v>
      </c>
      <c r="H471" s="1" t="s">
        <v>128</v>
      </c>
      <c r="I471" s="1" t="s">
        <v>169</v>
      </c>
      <c r="J471" s="1">
        <v>3</v>
      </c>
      <c r="K471" s="1">
        <v>100</v>
      </c>
      <c r="L471" s="1">
        <v>300</v>
      </c>
      <c r="M471" s="1" t="s">
        <v>63</v>
      </c>
      <c r="N471" s="1" t="s">
        <v>93</v>
      </c>
      <c r="O471" s="1" t="s">
        <v>31</v>
      </c>
      <c r="P471" s="1" t="s">
        <v>85</v>
      </c>
      <c r="Q471" s="1" t="s">
        <v>45</v>
      </c>
      <c r="R471" s="1" t="s">
        <v>2620</v>
      </c>
      <c r="S471" s="1" t="s">
        <v>2620</v>
      </c>
      <c r="T471" s="1">
        <v>7</v>
      </c>
      <c r="U471" s="1" t="s">
        <v>2622</v>
      </c>
      <c r="V471" s="1" t="s">
        <v>2623</v>
      </c>
      <c r="W471" s="1" t="s">
        <v>2624</v>
      </c>
      <c r="X471" s="1" t="s">
        <v>2628</v>
      </c>
      <c r="Y471" s="1" t="s">
        <v>2623</v>
      </c>
      <c r="Z471" s="1" t="s">
        <v>2623</v>
      </c>
      <c r="AA471" s="1">
        <v>300</v>
      </c>
      <c r="AB471" s="1" t="s">
        <v>2626</v>
      </c>
      <c r="AC471" s="1" t="s">
        <v>2627</v>
      </c>
      <c r="AD471" s="1" t="str">
        <f>TEXT(Sales_data[[#This Row],[Order_Date]],"MMM")</f>
        <v>Apr</v>
      </c>
      <c r="AE471" s="1">
        <f t="shared" si="35"/>
        <v>2024</v>
      </c>
      <c r="AF471" s="1" t="str">
        <f>TEXT(Sales_data[[#This Row],[Order_Date]],"ddd")</f>
        <v>Fri</v>
      </c>
      <c r="AG471" s="1" t="str">
        <f t="shared" si="36"/>
        <v>Late</v>
      </c>
      <c r="AH471" s="1" t="str">
        <f t="shared" si="37"/>
        <v>Slow</v>
      </c>
      <c r="AI471" s="1" t="str">
        <f t="shared" si="38"/>
        <v>Low</v>
      </c>
      <c r="AJ471" s="6" t="str">
        <f t="shared" si="39"/>
        <v>Weekday</v>
      </c>
    </row>
    <row r="472" spans="1:36" x14ac:dyDescent="0.45">
      <c r="A472" s="5" t="s">
        <v>968</v>
      </c>
      <c r="B472" s="2">
        <v>45388</v>
      </c>
      <c r="C472" s="2">
        <v>45391</v>
      </c>
      <c r="D472" s="2">
        <v>45391</v>
      </c>
      <c r="E472" s="1" t="s">
        <v>2567</v>
      </c>
      <c r="F472" s="1" t="s">
        <v>53</v>
      </c>
      <c r="G472" s="1" t="s">
        <v>54</v>
      </c>
      <c r="H472" s="1" t="s">
        <v>71</v>
      </c>
      <c r="I472" s="1" t="s">
        <v>117</v>
      </c>
      <c r="J472" s="1">
        <v>3</v>
      </c>
      <c r="K472" s="1">
        <v>1000</v>
      </c>
      <c r="L472" s="1">
        <v>3000</v>
      </c>
      <c r="M472" s="1" t="s">
        <v>2619</v>
      </c>
      <c r="N472" s="1" t="s">
        <v>57</v>
      </c>
      <c r="O472" s="1" t="s">
        <v>31</v>
      </c>
      <c r="P472" s="1" t="s">
        <v>85</v>
      </c>
      <c r="Q472" s="1" t="s">
        <v>45</v>
      </c>
      <c r="R472" s="1" t="s">
        <v>2620</v>
      </c>
      <c r="S472" s="1" t="s">
        <v>2620</v>
      </c>
      <c r="T472" s="1">
        <v>0</v>
      </c>
      <c r="U472" s="1" t="s">
        <v>2622</v>
      </c>
      <c r="V472" s="1" t="s">
        <v>2623</v>
      </c>
      <c r="W472" s="1" t="s">
        <v>2624</v>
      </c>
      <c r="X472" s="1" t="s">
        <v>2625</v>
      </c>
      <c r="Y472" s="1" t="s">
        <v>2623</v>
      </c>
      <c r="Z472" s="1" t="s">
        <v>2623</v>
      </c>
      <c r="AA472" s="1">
        <v>3000</v>
      </c>
      <c r="AB472" s="1" t="s">
        <v>2626</v>
      </c>
      <c r="AC472" s="1" t="s">
        <v>2627</v>
      </c>
      <c r="AD472" s="1" t="str">
        <f>TEXT(Sales_data[[#This Row],[Order_Date]],"MMM")</f>
        <v>Apr</v>
      </c>
      <c r="AE472" s="1">
        <f t="shared" si="35"/>
        <v>2024</v>
      </c>
      <c r="AF472" s="1" t="str">
        <f>TEXT(Sales_data[[#This Row],[Order_Date]],"ddd")</f>
        <v>Sat</v>
      </c>
      <c r="AG472" s="1" t="str">
        <f t="shared" si="36"/>
        <v>On Time</v>
      </c>
      <c r="AH472" s="1" t="str">
        <f t="shared" si="37"/>
        <v>Fast</v>
      </c>
      <c r="AI472" s="1" t="str">
        <f t="shared" si="38"/>
        <v>Medium</v>
      </c>
      <c r="AJ472" s="6" t="str">
        <f t="shared" si="39"/>
        <v>Weekend</v>
      </c>
    </row>
    <row r="473" spans="1:36" x14ac:dyDescent="0.45">
      <c r="A473" s="5" t="s">
        <v>970</v>
      </c>
      <c r="B473" s="2">
        <v>45424</v>
      </c>
      <c r="C473" s="2">
        <v>45424</v>
      </c>
      <c r="D473" s="2">
        <v>45428</v>
      </c>
      <c r="E473" s="1" t="s">
        <v>2543</v>
      </c>
      <c r="F473" s="1" t="s">
        <v>2608</v>
      </c>
      <c r="G473" s="1" t="s">
        <v>41</v>
      </c>
      <c r="H473" s="1" t="s">
        <v>27</v>
      </c>
      <c r="I473" s="1" t="s">
        <v>28</v>
      </c>
      <c r="J473" s="1">
        <v>0</v>
      </c>
      <c r="K473" s="1">
        <v>500</v>
      </c>
      <c r="L473" s="1">
        <v>0</v>
      </c>
      <c r="M473" s="1" t="s">
        <v>63</v>
      </c>
      <c r="N473" s="1" t="s">
        <v>57</v>
      </c>
      <c r="O473" s="1" t="s">
        <v>31</v>
      </c>
      <c r="P473" s="1" t="s">
        <v>85</v>
      </c>
      <c r="Q473" s="1" t="s">
        <v>33</v>
      </c>
      <c r="R473" s="1" t="s">
        <v>46</v>
      </c>
      <c r="S473" s="1" t="s">
        <v>47</v>
      </c>
      <c r="T473" s="1">
        <v>4</v>
      </c>
      <c r="U473" s="1" t="s">
        <v>2622</v>
      </c>
      <c r="V473" s="1" t="s">
        <v>2630</v>
      </c>
      <c r="W473" s="1" t="s">
        <v>2624</v>
      </c>
      <c r="X473" s="1" t="s">
        <v>2625</v>
      </c>
      <c r="Y473" s="1" t="s">
        <v>2623</v>
      </c>
      <c r="Z473" s="1" t="s">
        <v>2623</v>
      </c>
      <c r="AA473" s="1">
        <v>0</v>
      </c>
      <c r="AB473" s="1" t="s">
        <v>2626</v>
      </c>
      <c r="AC473" s="1" t="s">
        <v>47</v>
      </c>
      <c r="AD473" s="1" t="str">
        <f>TEXT(Sales_data[[#This Row],[Order_Date]],"MMM")</f>
        <v>May</v>
      </c>
      <c r="AE473" s="1">
        <f t="shared" si="35"/>
        <v>2024</v>
      </c>
      <c r="AF473" s="1" t="str">
        <f>TEXT(Sales_data[[#This Row],[Order_Date]],"ddd")</f>
        <v>Sun</v>
      </c>
      <c r="AG473" s="1" t="str">
        <f t="shared" si="36"/>
        <v>On Time</v>
      </c>
      <c r="AH473" s="1" t="str">
        <f t="shared" si="37"/>
        <v>Medium</v>
      </c>
      <c r="AI473" s="1" t="str">
        <f t="shared" si="38"/>
        <v>Low</v>
      </c>
      <c r="AJ473" s="6" t="str">
        <f t="shared" si="39"/>
        <v>Weekend</v>
      </c>
    </row>
    <row r="474" spans="1:36" x14ac:dyDescent="0.45">
      <c r="A474" s="5" t="s">
        <v>971</v>
      </c>
      <c r="B474" s="2">
        <v>45628</v>
      </c>
      <c r="C474" s="2">
        <v>45627</v>
      </c>
      <c r="D474" s="2">
        <v>45634</v>
      </c>
      <c r="E474" s="1" t="s">
        <v>2576</v>
      </c>
      <c r="F474" s="1" t="s">
        <v>2607</v>
      </c>
      <c r="G474" s="1" t="s">
        <v>41</v>
      </c>
      <c r="H474" s="1" t="s">
        <v>128</v>
      </c>
      <c r="I474" s="1" t="s">
        <v>231</v>
      </c>
      <c r="J474" s="1">
        <v>0</v>
      </c>
      <c r="K474" s="1">
        <v>2000</v>
      </c>
      <c r="L474" s="1">
        <v>0</v>
      </c>
      <c r="M474" s="1" t="s">
        <v>63</v>
      </c>
      <c r="N474" s="1" t="s">
        <v>30</v>
      </c>
      <c r="O474" s="1" t="s">
        <v>79</v>
      </c>
      <c r="P474" s="1" t="s">
        <v>85</v>
      </c>
      <c r="Q474" s="1" t="s">
        <v>33</v>
      </c>
      <c r="R474" s="1" t="s">
        <v>34</v>
      </c>
      <c r="S474" s="1" t="s">
        <v>2620</v>
      </c>
      <c r="T474" s="1">
        <v>7</v>
      </c>
      <c r="U474" s="1" t="s">
        <v>2622</v>
      </c>
      <c r="V474" s="1" t="s">
        <v>2630</v>
      </c>
      <c r="W474" s="1" t="s">
        <v>2624</v>
      </c>
      <c r="X474" s="1" t="s">
        <v>2628</v>
      </c>
      <c r="Y474" s="1" t="s">
        <v>2623</v>
      </c>
      <c r="Z474" s="1" t="s">
        <v>2623</v>
      </c>
      <c r="AA474" s="1">
        <v>0</v>
      </c>
      <c r="AB474" s="1" t="s">
        <v>2626</v>
      </c>
      <c r="AC474" s="1" t="s">
        <v>2627</v>
      </c>
      <c r="AD474" s="1" t="str">
        <f>TEXT(Sales_data[[#This Row],[Order_Date]],"MMM")</f>
        <v>Dec</v>
      </c>
      <c r="AE474" s="1">
        <f t="shared" si="35"/>
        <v>2024</v>
      </c>
      <c r="AF474" s="1" t="str">
        <f>TEXT(Sales_data[[#This Row],[Order_Date]],"ddd")</f>
        <v>Mon</v>
      </c>
      <c r="AG474" s="1" t="str">
        <f t="shared" si="36"/>
        <v>Late</v>
      </c>
      <c r="AH474" s="1" t="str">
        <f t="shared" si="37"/>
        <v>Slow</v>
      </c>
      <c r="AI474" s="1" t="str">
        <f t="shared" si="38"/>
        <v>Low</v>
      </c>
      <c r="AJ474" s="6" t="str">
        <f t="shared" si="39"/>
        <v>Weekday</v>
      </c>
    </row>
    <row r="475" spans="1:36" x14ac:dyDescent="0.45">
      <c r="A475" s="5" t="s">
        <v>972</v>
      </c>
      <c r="B475" s="2">
        <v>45603</v>
      </c>
      <c r="C475" s="2">
        <v>45602</v>
      </c>
      <c r="D475" s="2">
        <v>45606</v>
      </c>
      <c r="E475" s="1" t="s">
        <v>2600</v>
      </c>
      <c r="F475" s="1" t="s">
        <v>2606</v>
      </c>
      <c r="G475" s="1" t="s">
        <v>26</v>
      </c>
      <c r="H475" s="1" t="s">
        <v>27</v>
      </c>
      <c r="I475" s="1" t="s">
        <v>84</v>
      </c>
      <c r="J475" s="1">
        <v>1</v>
      </c>
      <c r="K475" s="1">
        <v>1000</v>
      </c>
      <c r="L475" s="1">
        <v>1000</v>
      </c>
      <c r="M475" s="1" t="s">
        <v>29</v>
      </c>
      <c r="N475" s="1" t="s">
        <v>30</v>
      </c>
      <c r="O475" s="1" t="s">
        <v>79</v>
      </c>
      <c r="P475" s="1" t="s">
        <v>85</v>
      </c>
      <c r="Q475" s="1" t="s">
        <v>45</v>
      </c>
      <c r="R475" s="1" t="s">
        <v>34</v>
      </c>
      <c r="S475" s="1" t="s">
        <v>2620</v>
      </c>
      <c r="T475" s="1">
        <v>4</v>
      </c>
      <c r="U475" s="1" t="s">
        <v>2622</v>
      </c>
      <c r="V475" s="1" t="s">
        <v>2623</v>
      </c>
      <c r="W475" s="1" t="s">
        <v>2624</v>
      </c>
      <c r="X475" s="1" t="s">
        <v>2628</v>
      </c>
      <c r="Y475" s="1" t="s">
        <v>2623</v>
      </c>
      <c r="Z475" s="1" t="s">
        <v>2623</v>
      </c>
      <c r="AA475" s="1">
        <v>1000</v>
      </c>
      <c r="AB475" s="1" t="s">
        <v>2626</v>
      </c>
      <c r="AC475" s="1" t="s">
        <v>2627</v>
      </c>
      <c r="AD475" s="1" t="str">
        <f>TEXT(Sales_data[[#This Row],[Order_Date]],"MMM")</f>
        <v>Nov</v>
      </c>
      <c r="AE475" s="1">
        <f t="shared" si="35"/>
        <v>2024</v>
      </c>
      <c r="AF475" s="1" t="str">
        <f>TEXT(Sales_data[[#This Row],[Order_Date]],"ddd")</f>
        <v>Thu</v>
      </c>
      <c r="AG475" s="1" t="str">
        <f t="shared" si="36"/>
        <v>On Time</v>
      </c>
      <c r="AH475" s="1" t="str">
        <f t="shared" si="37"/>
        <v>Medium</v>
      </c>
      <c r="AI475" s="1" t="str">
        <f t="shared" si="38"/>
        <v>Low</v>
      </c>
      <c r="AJ475" s="6" t="str">
        <f t="shared" si="39"/>
        <v>Weekday</v>
      </c>
    </row>
    <row r="476" spans="1:36" x14ac:dyDescent="0.45">
      <c r="A476" s="5" t="s">
        <v>973</v>
      </c>
      <c r="B476" s="2">
        <v>45610</v>
      </c>
      <c r="C476" s="2">
        <v>45610</v>
      </c>
      <c r="D476" s="2">
        <v>45617</v>
      </c>
      <c r="E476" s="1" t="s">
        <v>2536</v>
      </c>
      <c r="F476" s="1" t="s">
        <v>147</v>
      </c>
      <c r="G476" s="1" t="s">
        <v>147</v>
      </c>
      <c r="H476" s="1" t="s">
        <v>71</v>
      </c>
      <c r="I476" s="1" t="s">
        <v>117</v>
      </c>
      <c r="J476" s="1">
        <v>0</v>
      </c>
      <c r="K476" s="1">
        <v>0</v>
      </c>
      <c r="L476" s="1">
        <v>0</v>
      </c>
      <c r="M476" s="1" t="s">
        <v>56</v>
      </c>
      <c r="N476" s="1" t="s">
        <v>30</v>
      </c>
      <c r="O476" s="1" t="s">
        <v>44</v>
      </c>
      <c r="P476" s="1" t="s">
        <v>32</v>
      </c>
      <c r="Q476" s="1" t="s">
        <v>33</v>
      </c>
      <c r="R476" s="1" t="s">
        <v>2620</v>
      </c>
      <c r="S476" s="1" t="s">
        <v>2620</v>
      </c>
      <c r="T476" s="1">
        <v>7</v>
      </c>
      <c r="U476" s="1" t="s">
        <v>2622</v>
      </c>
      <c r="V476" s="1" t="s">
        <v>2630</v>
      </c>
      <c r="W476" s="1" t="s">
        <v>2629</v>
      </c>
      <c r="X476" s="1" t="s">
        <v>2625</v>
      </c>
      <c r="Y476" s="1" t="s">
        <v>2630</v>
      </c>
      <c r="Z476" s="1" t="s">
        <v>2623</v>
      </c>
      <c r="AA476" s="1">
        <v>0</v>
      </c>
      <c r="AB476" s="1" t="s">
        <v>2626</v>
      </c>
      <c r="AC476" s="1" t="s">
        <v>2627</v>
      </c>
      <c r="AD476" s="1" t="str">
        <f>TEXT(Sales_data[[#This Row],[Order_Date]],"MMM")</f>
        <v>Nov</v>
      </c>
      <c r="AE476" s="1">
        <f t="shared" si="35"/>
        <v>2024</v>
      </c>
      <c r="AF476" s="1" t="str">
        <f>TEXT(Sales_data[[#This Row],[Order_Date]],"ddd")</f>
        <v>Thu</v>
      </c>
      <c r="AG476" s="1" t="str">
        <f t="shared" si="36"/>
        <v>Late</v>
      </c>
      <c r="AH476" s="1" t="str">
        <f t="shared" si="37"/>
        <v>Slow</v>
      </c>
      <c r="AI476" s="1" t="str">
        <f t="shared" si="38"/>
        <v>Low</v>
      </c>
      <c r="AJ476" s="6" t="str">
        <f t="shared" si="39"/>
        <v>Weekday</v>
      </c>
    </row>
    <row r="477" spans="1:36" x14ac:dyDescent="0.45">
      <c r="A477" s="5" t="s">
        <v>974</v>
      </c>
      <c r="B477" s="2">
        <v>45431</v>
      </c>
      <c r="C477" s="2">
        <v>45433</v>
      </c>
      <c r="D477" s="2">
        <v>45433</v>
      </c>
      <c r="E477" s="1" t="s">
        <v>2535</v>
      </c>
      <c r="F477" s="1" t="s">
        <v>69</v>
      </c>
      <c r="G477" s="1" t="s">
        <v>70</v>
      </c>
      <c r="H477" s="1" t="s">
        <v>71</v>
      </c>
      <c r="I477" s="1" t="s">
        <v>72</v>
      </c>
      <c r="J477" s="1">
        <v>-1</v>
      </c>
      <c r="K477" s="1">
        <v>1000</v>
      </c>
      <c r="L477" s="1">
        <v>-1000</v>
      </c>
      <c r="M477" s="1" t="s">
        <v>56</v>
      </c>
      <c r="N477" s="1" t="s">
        <v>57</v>
      </c>
      <c r="O477" s="1" t="s">
        <v>64</v>
      </c>
      <c r="P477" s="1" t="s">
        <v>32</v>
      </c>
      <c r="Q477" s="1" t="s">
        <v>33</v>
      </c>
      <c r="R477" s="1" t="s">
        <v>34</v>
      </c>
      <c r="S477" s="1" t="s">
        <v>2620</v>
      </c>
      <c r="T477" s="1">
        <v>0</v>
      </c>
      <c r="U477" s="1" t="s">
        <v>2622</v>
      </c>
      <c r="V477" s="1" t="s">
        <v>2630</v>
      </c>
      <c r="W477" s="1" t="s">
        <v>2624</v>
      </c>
      <c r="X477" s="1" t="s">
        <v>2625</v>
      </c>
      <c r="Y477" s="1" t="s">
        <v>2623</v>
      </c>
      <c r="Z477" s="1" t="s">
        <v>2623</v>
      </c>
      <c r="AA477" s="1">
        <v>-1000</v>
      </c>
      <c r="AB477" s="1" t="s">
        <v>2626</v>
      </c>
      <c r="AC477" s="1" t="s">
        <v>2627</v>
      </c>
      <c r="AD477" s="1" t="str">
        <f>TEXT(Sales_data[[#This Row],[Order_Date]],"MMM")</f>
        <v>May</v>
      </c>
      <c r="AE477" s="1">
        <f t="shared" si="35"/>
        <v>2024</v>
      </c>
      <c r="AF477" s="1" t="str">
        <f>TEXT(Sales_data[[#This Row],[Order_Date]],"ddd")</f>
        <v>Sun</v>
      </c>
      <c r="AG477" s="1" t="str">
        <f t="shared" si="36"/>
        <v>On Time</v>
      </c>
      <c r="AH477" s="1" t="str">
        <f t="shared" si="37"/>
        <v>Fast</v>
      </c>
      <c r="AI477" s="1" t="str">
        <f t="shared" si="38"/>
        <v>Low</v>
      </c>
      <c r="AJ477" s="6" t="str">
        <f t="shared" si="39"/>
        <v>Weekend</v>
      </c>
    </row>
    <row r="478" spans="1:36" x14ac:dyDescent="0.45">
      <c r="A478" s="5" t="s">
        <v>975</v>
      </c>
      <c r="B478" s="2">
        <v>45548</v>
      </c>
      <c r="C478" s="2">
        <v>45551</v>
      </c>
      <c r="D478" s="2">
        <v>45557</v>
      </c>
      <c r="E478" s="1" t="s">
        <v>2545</v>
      </c>
      <c r="F478" s="1" t="s">
        <v>69</v>
      </c>
      <c r="G478" s="1" t="s">
        <v>70</v>
      </c>
      <c r="H478" s="1" t="s">
        <v>42</v>
      </c>
      <c r="I478" s="1" t="s">
        <v>43</v>
      </c>
      <c r="J478" s="1">
        <v>0</v>
      </c>
      <c r="K478" s="1">
        <v>2000</v>
      </c>
      <c r="L478" s="1">
        <v>0</v>
      </c>
      <c r="M478" s="1" t="s">
        <v>2619</v>
      </c>
      <c r="N478" s="1" t="s">
        <v>30</v>
      </c>
      <c r="O478" s="1" t="s">
        <v>79</v>
      </c>
      <c r="P478" s="1" t="s">
        <v>32</v>
      </c>
      <c r="Q478" s="1" t="s">
        <v>33</v>
      </c>
      <c r="R478" s="1" t="s">
        <v>2620</v>
      </c>
      <c r="S478" s="1" t="s">
        <v>2620</v>
      </c>
      <c r="T478" s="1">
        <v>6</v>
      </c>
      <c r="U478" s="1" t="s">
        <v>2622</v>
      </c>
      <c r="V478" s="1" t="s">
        <v>2630</v>
      </c>
      <c r="W478" s="1" t="s">
        <v>2624</v>
      </c>
      <c r="X478" s="1" t="s">
        <v>2625</v>
      </c>
      <c r="Y478" s="1" t="s">
        <v>2623</v>
      </c>
      <c r="Z478" s="1" t="s">
        <v>2623</v>
      </c>
      <c r="AA478" s="1">
        <v>0</v>
      </c>
      <c r="AB478" s="1" t="s">
        <v>2626</v>
      </c>
      <c r="AC478" s="1" t="s">
        <v>2627</v>
      </c>
      <c r="AD478" s="1" t="str">
        <f>TEXT(Sales_data[[#This Row],[Order_Date]],"MMM")</f>
        <v>Sep</v>
      </c>
      <c r="AE478" s="1">
        <f t="shared" si="35"/>
        <v>2024</v>
      </c>
      <c r="AF478" s="1" t="str">
        <f>TEXT(Sales_data[[#This Row],[Order_Date]],"ddd")</f>
        <v>Fri</v>
      </c>
      <c r="AG478" s="1" t="str">
        <f t="shared" si="36"/>
        <v>Late</v>
      </c>
      <c r="AH478" s="1" t="str">
        <f t="shared" si="37"/>
        <v>Slow</v>
      </c>
      <c r="AI478" s="1" t="str">
        <f t="shared" si="38"/>
        <v>Low</v>
      </c>
      <c r="AJ478" s="6" t="str">
        <f t="shared" si="39"/>
        <v>Weekday</v>
      </c>
    </row>
    <row r="479" spans="1:36" x14ac:dyDescent="0.45">
      <c r="A479" s="5" t="s">
        <v>977</v>
      </c>
      <c r="B479" s="2">
        <v>45629</v>
      </c>
      <c r="C479" s="2">
        <v>45630</v>
      </c>
      <c r="D479" s="2">
        <v>45635</v>
      </c>
      <c r="E479" s="1" t="s">
        <v>2559</v>
      </c>
      <c r="F479" s="1" t="s">
        <v>168</v>
      </c>
      <c r="G479" s="1" t="s">
        <v>41</v>
      </c>
      <c r="H479" s="1" t="s">
        <v>71</v>
      </c>
      <c r="I479" s="1" t="s">
        <v>92</v>
      </c>
      <c r="J479" s="1">
        <v>-1</v>
      </c>
      <c r="K479" s="1">
        <v>100</v>
      </c>
      <c r="L479" s="1">
        <v>-100</v>
      </c>
      <c r="M479" s="1" t="s">
        <v>2619</v>
      </c>
      <c r="N479" s="1" t="s">
        <v>30</v>
      </c>
      <c r="O479" s="1" t="s">
        <v>31</v>
      </c>
      <c r="P479" s="1" t="s">
        <v>32</v>
      </c>
      <c r="Q479" s="1" t="s">
        <v>45</v>
      </c>
      <c r="R479" s="1" t="s">
        <v>34</v>
      </c>
      <c r="S479" s="1" t="s">
        <v>2620</v>
      </c>
      <c r="T479" s="1">
        <v>5</v>
      </c>
      <c r="U479" s="1" t="s">
        <v>2622</v>
      </c>
      <c r="V479" s="1" t="s">
        <v>2630</v>
      </c>
      <c r="W479" s="1" t="s">
        <v>2624</v>
      </c>
      <c r="X479" s="1" t="s">
        <v>2625</v>
      </c>
      <c r="Y479" s="1" t="s">
        <v>2623</v>
      </c>
      <c r="Z479" s="1" t="s">
        <v>2623</v>
      </c>
      <c r="AA479" s="1">
        <v>-100</v>
      </c>
      <c r="AB479" s="1" t="s">
        <v>2626</v>
      </c>
      <c r="AC479" s="1" t="s">
        <v>2627</v>
      </c>
      <c r="AD479" s="1" t="str">
        <f>TEXT(Sales_data[[#This Row],[Order_Date]],"MMM")</f>
        <v>Dec</v>
      </c>
      <c r="AE479" s="1">
        <f t="shared" si="35"/>
        <v>2024</v>
      </c>
      <c r="AF479" s="1" t="str">
        <f>TEXT(Sales_data[[#This Row],[Order_Date]],"ddd")</f>
        <v>Tue</v>
      </c>
      <c r="AG479" s="1" t="str">
        <f t="shared" si="36"/>
        <v>On Time</v>
      </c>
      <c r="AH479" s="1" t="str">
        <f t="shared" si="37"/>
        <v>Medium</v>
      </c>
      <c r="AI479" s="1" t="str">
        <f t="shared" si="38"/>
        <v>Low</v>
      </c>
      <c r="AJ479" s="6" t="str">
        <f t="shared" si="39"/>
        <v>Weekday</v>
      </c>
    </row>
    <row r="480" spans="1:36" x14ac:dyDescent="0.45">
      <c r="A480" s="5" t="s">
        <v>978</v>
      </c>
      <c r="B480" s="2">
        <v>45321</v>
      </c>
      <c r="C480" s="2">
        <v>45319</v>
      </c>
      <c r="D480" s="2">
        <v>45323</v>
      </c>
      <c r="E480" s="1" t="s">
        <v>2543</v>
      </c>
      <c r="F480" s="1" t="s">
        <v>53</v>
      </c>
      <c r="G480" s="1" t="s">
        <v>54</v>
      </c>
      <c r="H480" s="1" t="s">
        <v>128</v>
      </c>
      <c r="I480" s="1" t="s">
        <v>129</v>
      </c>
      <c r="J480" s="1">
        <v>2</v>
      </c>
      <c r="K480" s="1">
        <v>500</v>
      </c>
      <c r="L480" s="1">
        <v>1000</v>
      </c>
      <c r="M480" s="1" t="s">
        <v>2619</v>
      </c>
      <c r="N480" s="1" t="s">
        <v>30</v>
      </c>
      <c r="O480" s="1" t="s">
        <v>64</v>
      </c>
      <c r="P480" s="1" t="s">
        <v>58</v>
      </c>
      <c r="Q480" s="1" t="s">
        <v>33</v>
      </c>
      <c r="R480" s="1" t="s">
        <v>46</v>
      </c>
      <c r="S480" s="1" t="s">
        <v>47</v>
      </c>
      <c r="T480" s="1">
        <v>4</v>
      </c>
      <c r="U480" s="1" t="s">
        <v>2622</v>
      </c>
      <c r="V480" s="1" t="s">
        <v>2623</v>
      </c>
      <c r="W480" s="1" t="s">
        <v>2624</v>
      </c>
      <c r="X480" s="1" t="s">
        <v>2628</v>
      </c>
      <c r="Y480" s="1" t="s">
        <v>2623</v>
      </c>
      <c r="Z480" s="1" t="s">
        <v>2623</v>
      </c>
      <c r="AA480" s="1">
        <v>1000</v>
      </c>
      <c r="AB480" s="1" t="s">
        <v>2626</v>
      </c>
      <c r="AC480" s="1" t="s">
        <v>47</v>
      </c>
      <c r="AD480" s="1" t="str">
        <f>TEXT(Sales_data[[#This Row],[Order_Date]],"MMM")</f>
        <v>Jan</v>
      </c>
      <c r="AE480" s="1">
        <f t="shared" si="35"/>
        <v>2024</v>
      </c>
      <c r="AF480" s="1" t="str">
        <f>TEXT(Sales_data[[#This Row],[Order_Date]],"ddd")</f>
        <v>Tue</v>
      </c>
      <c r="AG480" s="1" t="str">
        <f t="shared" si="36"/>
        <v>On Time</v>
      </c>
      <c r="AH480" s="1" t="str">
        <f t="shared" si="37"/>
        <v>Medium</v>
      </c>
      <c r="AI480" s="1" t="str">
        <f t="shared" si="38"/>
        <v>Low</v>
      </c>
      <c r="AJ480" s="6" t="str">
        <f t="shared" si="39"/>
        <v>Weekday</v>
      </c>
    </row>
    <row r="481" spans="1:36" x14ac:dyDescent="0.45">
      <c r="A481" s="5" t="s">
        <v>979</v>
      </c>
      <c r="B481" s="2">
        <v>45476</v>
      </c>
      <c r="C481" s="2">
        <v>45474</v>
      </c>
      <c r="D481" s="2">
        <v>45480</v>
      </c>
      <c r="E481" s="1" t="s">
        <v>2534</v>
      </c>
      <c r="F481" s="1" t="s">
        <v>2606</v>
      </c>
      <c r="G481" s="1" t="s">
        <v>26</v>
      </c>
      <c r="H481" s="1" t="s">
        <v>42</v>
      </c>
      <c r="I481" s="1" t="s">
        <v>43</v>
      </c>
      <c r="J481" s="1">
        <v>0</v>
      </c>
      <c r="K481" s="1">
        <v>100</v>
      </c>
      <c r="L481" s="1">
        <v>0</v>
      </c>
      <c r="M481" s="1" t="s">
        <v>29</v>
      </c>
      <c r="N481" s="1" t="s">
        <v>30</v>
      </c>
      <c r="O481" s="1" t="s">
        <v>31</v>
      </c>
      <c r="P481" s="1" t="s">
        <v>32</v>
      </c>
      <c r="Q481" s="1" t="s">
        <v>45</v>
      </c>
      <c r="R481" s="1" t="s">
        <v>46</v>
      </c>
      <c r="S481" s="1" t="s">
        <v>47</v>
      </c>
      <c r="T481" s="1">
        <v>6</v>
      </c>
      <c r="U481" s="1" t="s">
        <v>2622</v>
      </c>
      <c r="V481" s="1" t="s">
        <v>2630</v>
      </c>
      <c r="W481" s="1" t="s">
        <v>2624</v>
      </c>
      <c r="X481" s="1" t="s">
        <v>2628</v>
      </c>
      <c r="Y481" s="1" t="s">
        <v>2623</v>
      </c>
      <c r="Z481" s="1" t="s">
        <v>2623</v>
      </c>
      <c r="AA481" s="1">
        <v>0</v>
      </c>
      <c r="AB481" s="1" t="s">
        <v>2626</v>
      </c>
      <c r="AC481" s="1" t="s">
        <v>47</v>
      </c>
      <c r="AD481" s="1" t="str">
        <f>TEXT(Sales_data[[#This Row],[Order_Date]],"MMM")</f>
        <v>Jul</v>
      </c>
      <c r="AE481" s="1">
        <f t="shared" si="35"/>
        <v>2024</v>
      </c>
      <c r="AF481" s="1" t="str">
        <f>TEXT(Sales_data[[#This Row],[Order_Date]],"ddd")</f>
        <v>Wed</v>
      </c>
      <c r="AG481" s="1" t="str">
        <f t="shared" si="36"/>
        <v>Late</v>
      </c>
      <c r="AH481" s="1" t="str">
        <f t="shared" si="37"/>
        <v>Slow</v>
      </c>
      <c r="AI481" s="1" t="str">
        <f t="shared" si="38"/>
        <v>Low</v>
      </c>
      <c r="AJ481" s="6" t="str">
        <f t="shared" si="39"/>
        <v>Weekday</v>
      </c>
    </row>
    <row r="482" spans="1:36" x14ac:dyDescent="0.45">
      <c r="A482" s="5" t="s">
        <v>980</v>
      </c>
      <c r="B482" s="2">
        <v>45334</v>
      </c>
      <c r="C482" s="2">
        <v>45336</v>
      </c>
      <c r="D482" s="2">
        <v>45338</v>
      </c>
      <c r="E482" s="1" t="s">
        <v>2582</v>
      </c>
      <c r="F482" s="1" t="s">
        <v>147</v>
      </c>
      <c r="G482" s="1" t="s">
        <v>147</v>
      </c>
      <c r="H482" s="1" t="s">
        <v>128</v>
      </c>
      <c r="I482" s="1" t="s">
        <v>169</v>
      </c>
      <c r="J482" s="1">
        <v>2</v>
      </c>
      <c r="K482" s="1">
        <v>2000</v>
      </c>
      <c r="L482" s="1">
        <v>4000</v>
      </c>
      <c r="M482" s="1" t="s">
        <v>2619</v>
      </c>
      <c r="N482" s="1" t="s">
        <v>93</v>
      </c>
      <c r="O482" s="1" t="s">
        <v>44</v>
      </c>
      <c r="P482" s="1" t="s">
        <v>85</v>
      </c>
      <c r="Q482" s="1" t="s">
        <v>45</v>
      </c>
      <c r="R482" s="1" t="s">
        <v>2620</v>
      </c>
      <c r="S482" s="1" t="s">
        <v>2620</v>
      </c>
      <c r="T482" s="1">
        <v>2</v>
      </c>
      <c r="U482" s="1" t="s">
        <v>2622</v>
      </c>
      <c r="V482" s="1" t="s">
        <v>2623</v>
      </c>
      <c r="W482" s="1" t="s">
        <v>2624</v>
      </c>
      <c r="X482" s="1" t="s">
        <v>2625</v>
      </c>
      <c r="Y482" s="1" t="s">
        <v>2623</v>
      </c>
      <c r="Z482" s="1" t="s">
        <v>2623</v>
      </c>
      <c r="AA482" s="1">
        <v>4000</v>
      </c>
      <c r="AB482" s="1" t="s">
        <v>2626</v>
      </c>
      <c r="AC482" s="1" t="s">
        <v>2627</v>
      </c>
      <c r="AD482" s="1" t="str">
        <f>TEXT(Sales_data[[#This Row],[Order_Date]],"MMM")</f>
        <v>Feb</v>
      </c>
      <c r="AE482" s="1">
        <f t="shared" si="35"/>
        <v>2024</v>
      </c>
      <c r="AF482" s="1" t="str">
        <f>TEXT(Sales_data[[#This Row],[Order_Date]],"ddd")</f>
        <v>Mon</v>
      </c>
      <c r="AG482" s="1" t="str">
        <f t="shared" si="36"/>
        <v>On Time</v>
      </c>
      <c r="AH482" s="1" t="str">
        <f t="shared" si="37"/>
        <v>Fast</v>
      </c>
      <c r="AI482" s="1" t="str">
        <f t="shared" si="38"/>
        <v>Medium</v>
      </c>
      <c r="AJ482" s="6" t="str">
        <f t="shared" si="39"/>
        <v>Weekday</v>
      </c>
    </row>
    <row r="483" spans="1:36" x14ac:dyDescent="0.45">
      <c r="A483" s="5" t="s">
        <v>2501</v>
      </c>
      <c r="B483" s="2">
        <v>45655</v>
      </c>
      <c r="C483" s="2">
        <v>45654</v>
      </c>
      <c r="D483" s="2">
        <v>45653</v>
      </c>
      <c r="E483" s="1" t="s">
        <v>2533</v>
      </c>
      <c r="F483" s="1" t="s">
        <v>2606</v>
      </c>
      <c r="G483" s="1" t="s">
        <v>26</v>
      </c>
      <c r="H483" s="1" t="s">
        <v>128</v>
      </c>
      <c r="I483" s="1" t="s">
        <v>169</v>
      </c>
      <c r="J483" s="1">
        <v>-1</v>
      </c>
      <c r="K483" s="1">
        <v>100</v>
      </c>
      <c r="L483" s="1">
        <v>-100</v>
      </c>
      <c r="M483" s="1" t="s">
        <v>56</v>
      </c>
      <c r="N483" s="1" t="s">
        <v>57</v>
      </c>
      <c r="O483" s="1" t="s">
        <v>79</v>
      </c>
      <c r="P483" s="1" t="s">
        <v>32</v>
      </c>
      <c r="Q483" s="1" t="s">
        <v>33</v>
      </c>
      <c r="R483" s="1" t="s">
        <v>46</v>
      </c>
      <c r="S483" s="1" t="s">
        <v>245</v>
      </c>
      <c r="T483" s="1">
        <v>-1</v>
      </c>
      <c r="U483" s="1" t="s">
        <v>2622</v>
      </c>
      <c r="V483" s="1" t="s">
        <v>2630</v>
      </c>
      <c r="W483" s="1" t="s">
        <v>2624</v>
      </c>
      <c r="X483" s="1" t="s">
        <v>2628</v>
      </c>
      <c r="Y483" s="1" t="s">
        <v>2623</v>
      </c>
      <c r="Z483" s="1" t="s">
        <v>2623</v>
      </c>
      <c r="AA483" s="1">
        <v>-100</v>
      </c>
      <c r="AB483" s="1" t="s">
        <v>2626</v>
      </c>
      <c r="AC483" s="1" t="s">
        <v>245</v>
      </c>
      <c r="AD483" s="1" t="str">
        <f>TEXT(Sales_data[[#This Row],[Order_Date]],"MMM")</f>
        <v>Dec</v>
      </c>
      <c r="AE483" s="1">
        <f t="shared" si="35"/>
        <v>2024</v>
      </c>
      <c r="AF483" s="1" t="str">
        <f>TEXT(Sales_data[[#This Row],[Order_Date]],"ddd")</f>
        <v>Sun</v>
      </c>
      <c r="AG483" s="1" t="str">
        <f t="shared" si="36"/>
        <v>On Time</v>
      </c>
      <c r="AH483" s="1" t="str">
        <f t="shared" si="37"/>
        <v>Fast</v>
      </c>
      <c r="AI483" s="1" t="str">
        <f t="shared" si="38"/>
        <v>Low</v>
      </c>
      <c r="AJ483" s="6" t="str">
        <f t="shared" si="39"/>
        <v>Weekend</v>
      </c>
    </row>
    <row r="484" spans="1:36" x14ac:dyDescent="0.45">
      <c r="A484" s="5" t="s">
        <v>982</v>
      </c>
      <c r="B484" s="2">
        <v>45315</v>
      </c>
      <c r="C484" s="2">
        <v>45317</v>
      </c>
      <c r="D484" s="2">
        <v>45316</v>
      </c>
      <c r="E484" s="1" t="s">
        <v>2531</v>
      </c>
      <c r="F484" s="1" t="s">
        <v>53</v>
      </c>
      <c r="G484" s="1" t="s">
        <v>54</v>
      </c>
      <c r="H484" s="1" t="s">
        <v>128</v>
      </c>
      <c r="I484" s="1" t="s">
        <v>231</v>
      </c>
      <c r="J484" s="1">
        <v>0</v>
      </c>
      <c r="K484" s="1">
        <v>1000</v>
      </c>
      <c r="L484" s="1">
        <v>0</v>
      </c>
      <c r="M484" s="1" t="s">
        <v>56</v>
      </c>
      <c r="N484" s="1" t="s">
        <v>30</v>
      </c>
      <c r="O484" s="1" t="s">
        <v>44</v>
      </c>
      <c r="P484" s="1" t="s">
        <v>85</v>
      </c>
      <c r="Q484" s="1" t="s">
        <v>33</v>
      </c>
      <c r="R484" s="1" t="s">
        <v>46</v>
      </c>
      <c r="S484" s="1" t="s">
        <v>47</v>
      </c>
      <c r="T484" s="1">
        <v>-1</v>
      </c>
      <c r="U484" s="1" t="s">
        <v>2622</v>
      </c>
      <c r="V484" s="1" t="s">
        <v>2630</v>
      </c>
      <c r="W484" s="1" t="s">
        <v>2624</v>
      </c>
      <c r="X484" s="1" t="s">
        <v>2631</v>
      </c>
      <c r="Y484" s="1" t="s">
        <v>2623</v>
      </c>
      <c r="Z484" s="1" t="s">
        <v>2623</v>
      </c>
      <c r="AA484" s="1">
        <v>0</v>
      </c>
      <c r="AB484" s="1" t="s">
        <v>2626</v>
      </c>
      <c r="AC484" s="1" t="s">
        <v>47</v>
      </c>
      <c r="AD484" s="1" t="str">
        <f>TEXT(Sales_data[[#This Row],[Order_Date]],"MMM")</f>
        <v>Jan</v>
      </c>
      <c r="AE484" s="1">
        <f t="shared" si="35"/>
        <v>2024</v>
      </c>
      <c r="AF484" s="1" t="str">
        <f>TEXT(Sales_data[[#This Row],[Order_Date]],"ddd")</f>
        <v>Wed</v>
      </c>
      <c r="AG484" s="1" t="str">
        <f t="shared" si="36"/>
        <v>On Time</v>
      </c>
      <c r="AH484" s="1" t="str">
        <f t="shared" si="37"/>
        <v>Fast</v>
      </c>
      <c r="AI484" s="1" t="str">
        <f t="shared" si="38"/>
        <v>Low</v>
      </c>
      <c r="AJ484" s="6" t="str">
        <f t="shared" si="39"/>
        <v>Weekday</v>
      </c>
    </row>
    <row r="485" spans="1:36" x14ac:dyDescent="0.45">
      <c r="A485" s="5" t="s">
        <v>983</v>
      </c>
      <c r="B485" s="2">
        <v>45298</v>
      </c>
      <c r="C485" s="2">
        <v>45298</v>
      </c>
      <c r="D485" s="2">
        <v>45298</v>
      </c>
      <c r="E485" s="1" t="s">
        <v>2585</v>
      </c>
      <c r="F485" s="1" t="s">
        <v>2609</v>
      </c>
      <c r="G485" s="1" t="s">
        <v>116</v>
      </c>
      <c r="H485" s="1" t="s">
        <v>27</v>
      </c>
      <c r="I485" s="1" t="s">
        <v>28</v>
      </c>
      <c r="J485" s="1">
        <v>2</v>
      </c>
      <c r="K485" s="1">
        <v>1000</v>
      </c>
      <c r="L485" s="1">
        <v>2000</v>
      </c>
      <c r="M485" s="1" t="s">
        <v>29</v>
      </c>
      <c r="N485" s="1" t="s">
        <v>30</v>
      </c>
      <c r="O485" s="1" t="s">
        <v>44</v>
      </c>
      <c r="P485" s="1" t="s">
        <v>58</v>
      </c>
      <c r="Q485" s="1" t="s">
        <v>45</v>
      </c>
      <c r="R485" s="1" t="s">
        <v>46</v>
      </c>
      <c r="S485" s="1" t="s">
        <v>254</v>
      </c>
      <c r="T485" s="1">
        <v>0</v>
      </c>
      <c r="U485" s="1" t="s">
        <v>2622</v>
      </c>
      <c r="V485" s="1" t="s">
        <v>2623</v>
      </c>
      <c r="W485" s="1" t="s">
        <v>2624</v>
      </c>
      <c r="X485" s="1" t="s">
        <v>2625</v>
      </c>
      <c r="Y485" s="1" t="s">
        <v>2623</v>
      </c>
      <c r="Z485" s="1" t="s">
        <v>2623</v>
      </c>
      <c r="AA485" s="1">
        <v>2000</v>
      </c>
      <c r="AB485" s="1" t="s">
        <v>2626</v>
      </c>
      <c r="AC485" s="1" t="s">
        <v>254</v>
      </c>
      <c r="AD485" s="1" t="str">
        <f>TEXT(Sales_data[[#This Row],[Order_Date]],"MMM")</f>
        <v>Jan</v>
      </c>
      <c r="AE485" s="1">
        <f t="shared" si="35"/>
        <v>2024</v>
      </c>
      <c r="AF485" s="1" t="str">
        <f>TEXT(Sales_data[[#This Row],[Order_Date]],"ddd")</f>
        <v>Sun</v>
      </c>
      <c r="AG485" s="1" t="str">
        <f t="shared" si="36"/>
        <v>On Time</v>
      </c>
      <c r="AH485" s="1" t="str">
        <f t="shared" si="37"/>
        <v>Fast</v>
      </c>
      <c r="AI485" s="1" t="str">
        <f t="shared" si="38"/>
        <v>Medium</v>
      </c>
      <c r="AJ485" s="6" t="str">
        <f t="shared" si="39"/>
        <v>Weekend</v>
      </c>
    </row>
    <row r="486" spans="1:36" x14ac:dyDescent="0.45">
      <c r="A486" s="5" t="s">
        <v>984</v>
      </c>
      <c r="B486" s="2">
        <v>45443</v>
      </c>
      <c r="C486" s="2">
        <v>45445</v>
      </c>
      <c r="D486" s="2">
        <v>45446</v>
      </c>
      <c r="E486" s="1" t="s">
        <v>2535</v>
      </c>
      <c r="F486" s="1" t="s">
        <v>2607</v>
      </c>
      <c r="G486" s="1" t="s">
        <v>41</v>
      </c>
      <c r="H486" s="1" t="s">
        <v>128</v>
      </c>
      <c r="I486" s="1" t="s">
        <v>231</v>
      </c>
      <c r="J486" s="1">
        <v>-1</v>
      </c>
      <c r="K486" s="1">
        <v>2000</v>
      </c>
      <c r="L486" s="1">
        <v>-2000</v>
      </c>
      <c r="M486" s="1" t="s">
        <v>63</v>
      </c>
      <c r="N486" s="1" t="s">
        <v>30</v>
      </c>
      <c r="O486" s="1" t="s">
        <v>79</v>
      </c>
      <c r="P486" s="1" t="s">
        <v>58</v>
      </c>
      <c r="Q486" s="1" t="s">
        <v>33</v>
      </c>
      <c r="R486" s="1" t="s">
        <v>46</v>
      </c>
      <c r="S486" s="1" t="s">
        <v>245</v>
      </c>
      <c r="T486" s="1">
        <v>1</v>
      </c>
      <c r="U486" s="1" t="s">
        <v>2622</v>
      </c>
      <c r="V486" s="1" t="s">
        <v>2630</v>
      </c>
      <c r="W486" s="1" t="s">
        <v>2624</v>
      </c>
      <c r="X486" s="1" t="s">
        <v>2625</v>
      </c>
      <c r="Y486" s="1" t="s">
        <v>2623</v>
      </c>
      <c r="Z486" s="1" t="s">
        <v>2623</v>
      </c>
      <c r="AA486" s="1">
        <v>-2000</v>
      </c>
      <c r="AB486" s="1" t="s">
        <v>2626</v>
      </c>
      <c r="AC486" s="1" t="s">
        <v>245</v>
      </c>
      <c r="AD486" s="1" t="str">
        <f>TEXT(Sales_data[[#This Row],[Order_Date]],"MMM")</f>
        <v>May</v>
      </c>
      <c r="AE486" s="1">
        <f t="shared" si="35"/>
        <v>2024</v>
      </c>
      <c r="AF486" s="1" t="str">
        <f>TEXT(Sales_data[[#This Row],[Order_Date]],"ddd")</f>
        <v>Fri</v>
      </c>
      <c r="AG486" s="1" t="str">
        <f t="shared" si="36"/>
        <v>On Time</v>
      </c>
      <c r="AH486" s="1" t="str">
        <f t="shared" si="37"/>
        <v>Fast</v>
      </c>
      <c r="AI486" s="1" t="str">
        <f t="shared" si="38"/>
        <v>Low</v>
      </c>
      <c r="AJ486" s="6" t="str">
        <f t="shared" si="39"/>
        <v>Weekday</v>
      </c>
    </row>
    <row r="487" spans="1:36" x14ac:dyDescent="0.45">
      <c r="A487" s="5" t="s">
        <v>985</v>
      </c>
      <c r="B487" s="2">
        <v>45292</v>
      </c>
      <c r="C487" s="2">
        <v>45294</v>
      </c>
      <c r="D487" s="2">
        <v>45300</v>
      </c>
      <c r="E487" s="1" t="s">
        <v>2577</v>
      </c>
      <c r="F487" s="1" t="s">
        <v>147</v>
      </c>
      <c r="G487" s="1" t="s">
        <v>147</v>
      </c>
      <c r="H487" s="1" t="s">
        <v>42</v>
      </c>
      <c r="I487" s="1" t="s">
        <v>43</v>
      </c>
      <c r="J487" s="1">
        <v>0</v>
      </c>
      <c r="K487" s="1">
        <v>0</v>
      </c>
      <c r="L487" s="1">
        <v>0</v>
      </c>
      <c r="M487" s="1" t="s">
        <v>63</v>
      </c>
      <c r="N487" s="1" t="s">
        <v>57</v>
      </c>
      <c r="O487" s="1" t="s">
        <v>44</v>
      </c>
      <c r="P487" s="1" t="s">
        <v>32</v>
      </c>
      <c r="Q487" s="1" t="s">
        <v>45</v>
      </c>
      <c r="R487" s="1" t="s">
        <v>46</v>
      </c>
      <c r="S487" s="1" t="s">
        <v>2621</v>
      </c>
      <c r="T487" s="1">
        <v>6</v>
      </c>
      <c r="U487" s="1" t="s">
        <v>2622</v>
      </c>
      <c r="V487" s="1" t="s">
        <v>2630</v>
      </c>
      <c r="W487" s="1" t="s">
        <v>2629</v>
      </c>
      <c r="X487" s="1" t="s">
        <v>2625</v>
      </c>
      <c r="Y487" s="1" t="s">
        <v>2630</v>
      </c>
      <c r="Z487" s="1" t="s">
        <v>2623</v>
      </c>
      <c r="AA487" s="1">
        <v>0</v>
      </c>
      <c r="AB487" s="1" t="s">
        <v>2626</v>
      </c>
      <c r="AC487" s="1" t="s">
        <v>2621</v>
      </c>
      <c r="AD487" s="1" t="str">
        <f>TEXT(Sales_data[[#This Row],[Order_Date]],"MMM")</f>
        <v>Jan</v>
      </c>
      <c r="AE487" s="1">
        <f t="shared" si="35"/>
        <v>2024</v>
      </c>
      <c r="AF487" s="1" t="str">
        <f>TEXT(Sales_data[[#This Row],[Order_Date]],"ddd")</f>
        <v>Mon</v>
      </c>
      <c r="AG487" s="1" t="str">
        <f t="shared" si="36"/>
        <v>Late</v>
      </c>
      <c r="AH487" s="1" t="str">
        <f t="shared" si="37"/>
        <v>Slow</v>
      </c>
      <c r="AI487" s="1" t="str">
        <f t="shared" si="38"/>
        <v>Low</v>
      </c>
      <c r="AJ487" s="6" t="str">
        <f t="shared" si="39"/>
        <v>Weekday</v>
      </c>
    </row>
    <row r="488" spans="1:36" x14ac:dyDescent="0.45">
      <c r="A488" s="5" t="s">
        <v>2502</v>
      </c>
      <c r="B488" s="2">
        <v>45517</v>
      </c>
      <c r="C488" s="2">
        <v>45518</v>
      </c>
      <c r="D488" s="2">
        <v>45524</v>
      </c>
      <c r="E488" s="1" t="s">
        <v>2526</v>
      </c>
      <c r="F488" s="1" t="s">
        <v>2608</v>
      </c>
      <c r="G488" s="1" t="s">
        <v>41</v>
      </c>
      <c r="H488" s="1" t="s">
        <v>27</v>
      </c>
      <c r="I488" s="1" t="s">
        <v>84</v>
      </c>
      <c r="J488" s="1">
        <v>3</v>
      </c>
      <c r="K488" s="1">
        <v>1000</v>
      </c>
      <c r="L488" s="1">
        <v>3000</v>
      </c>
      <c r="M488" s="1" t="s">
        <v>2619</v>
      </c>
      <c r="N488" s="1" t="s">
        <v>57</v>
      </c>
      <c r="O488" s="1" t="s">
        <v>44</v>
      </c>
      <c r="P488" s="1" t="s">
        <v>58</v>
      </c>
      <c r="Q488" s="1" t="s">
        <v>45</v>
      </c>
      <c r="R488" s="1" t="s">
        <v>46</v>
      </c>
      <c r="S488" s="1" t="s">
        <v>2621</v>
      </c>
      <c r="T488" s="1">
        <v>6</v>
      </c>
      <c r="U488" s="1" t="s">
        <v>2622</v>
      </c>
      <c r="V488" s="1" t="s">
        <v>2623</v>
      </c>
      <c r="W488" s="1" t="s">
        <v>2624</v>
      </c>
      <c r="X488" s="1" t="s">
        <v>2625</v>
      </c>
      <c r="Y488" s="1" t="s">
        <v>2623</v>
      </c>
      <c r="Z488" s="1" t="s">
        <v>2623</v>
      </c>
      <c r="AA488" s="1">
        <v>3000</v>
      </c>
      <c r="AB488" s="1" t="s">
        <v>2626</v>
      </c>
      <c r="AC488" s="1" t="s">
        <v>2621</v>
      </c>
      <c r="AD488" s="1" t="str">
        <f>TEXT(Sales_data[[#This Row],[Order_Date]],"MMM")</f>
        <v>Aug</v>
      </c>
      <c r="AE488" s="1">
        <f t="shared" si="35"/>
        <v>2024</v>
      </c>
      <c r="AF488" s="1" t="str">
        <f>TEXT(Sales_data[[#This Row],[Order_Date]],"ddd")</f>
        <v>Tue</v>
      </c>
      <c r="AG488" s="1" t="str">
        <f t="shared" si="36"/>
        <v>Late</v>
      </c>
      <c r="AH488" s="1" t="str">
        <f t="shared" si="37"/>
        <v>Slow</v>
      </c>
      <c r="AI488" s="1" t="str">
        <f t="shared" si="38"/>
        <v>Medium</v>
      </c>
      <c r="AJ488" s="6" t="str">
        <f t="shared" si="39"/>
        <v>Weekday</v>
      </c>
    </row>
    <row r="489" spans="1:36" x14ac:dyDescent="0.45">
      <c r="A489" s="5" t="s">
        <v>986</v>
      </c>
      <c r="B489" s="2">
        <v>45597</v>
      </c>
      <c r="C489" s="2">
        <v>45597</v>
      </c>
      <c r="D489" s="2">
        <v>45596</v>
      </c>
      <c r="E489" s="1" t="s">
        <v>2561</v>
      </c>
      <c r="F489" s="1" t="s">
        <v>69</v>
      </c>
      <c r="G489" s="1" t="s">
        <v>70</v>
      </c>
      <c r="H489" s="1" t="s">
        <v>27</v>
      </c>
      <c r="I489" s="1" t="s">
        <v>55</v>
      </c>
      <c r="J489" s="1">
        <v>1</v>
      </c>
      <c r="K489" s="1">
        <v>500</v>
      </c>
      <c r="L489" s="1">
        <v>500</v>
      </c>
      <c r="M489" s="1" t="s">
        <v>2619</v>
      </c>
      <c r="N489" s="1" t="s">
        <v>57</v>
      </c>
      <c r="O489" s="1" t="s">
        <v>31</v>
      </c>
      <c r="P489" s="1" t="s">
        <v>32</v>
      </c>
      <c r="Q489" s="1" t="s">
        <v>33</v>
      </c>
      <c r="R489" s="1" t="s">
        <v>46</v>
      </c>
      <c r="S489" s="1" t="s">
        <v>245</v>
      </c>
      <c r="T489" s="1">
        <v>-1</v>
      </c>
      <c r="U489" s="1" t="s">
        <v>2622</v>
      </c>
      <c r="V489" s="1" t="s">
        <v>2623</v>
      </c>
      <c r="W489" s="1" t="s">
        <v>2624</v>
      </c>
      <c r="X489" s="1" t="s">
        <v>2633</v>
      </c>
      <c r="Y489" s="1" t="s">
        <v>2623</v>
      </c>
      <c r="Z489" s="1" t="s">
        <v>2623</v>
      </c>
      <c r="AA489" s="1">
        <v>500</v>
      </c>
      <c r="AB489" s="1" t="s">
        <v>2626</v>
      </c>
      <c r="AC489" s="1" t="s">
        <v>245</v>
      </c>
      <c r="AD489" s="1" t="str">
        <f>TEXT(Sales_data[[#This Row],[Order_Date]],"MMM")</f>
        <v>Nov</v>
      </c>
      <c r="AE489" s="1">
        <f t="shared" si="35"/>
        <v>2024</v>
      </c>
      <c r="AF489" s="1" t="str">
        <f>TEXT(Sales_data[[#This Row],[Order_Date]],"ddd")</f>
        <v>Fri</v>
      </c>
      <c r="AG489" s="1" t="str">
        <f t="shared" si="36"/>
        <v>On Time</v>
      </c>
      <c r="AH489" s="1" t="str">
        <f t="shared" si="37"/>
        <v>Fast</v>
      </c>
      <c r="AI489" s="1" t="str">
        <f t="shared" si="38"/>
        <v>Low</v>
      </c>
      <c r="AJ489" s="6" t="str">
        <f t="shared" si="39"/>
        <v>Weekday</v>
      </c>
    </row>
    <row r="490" spans="1:36" x14ac:dyDescent="0.45">
      <c r="A490" s="5" t="s">
        <v>987</v>
      </c>
      <c r="B490" s="2">
        <v>45394</v>
      </c>
      <c r="C490" s="2">
        <v>45397</v>
      </c>
      <c r="D490" s="2">
        <v>45400</v>
      </c>
      <c r="E490" s="1" t="s">
        <v>2565</v>
      </c>
      <c r="F490" s="1" t="s">
        <v>53</v>
      </c>
      <c r="G490" s="1" t="s">
        <v>54</v>
      </c>
      <c r="H490" s="1" t="s">
        <v>128</v>
      </c>
      <c r="I490" s="1" t="s">
        <v>169</v>
      </c>
      <c r="J490" s="1">
        <v>2</v>
      </c>
      <c r="K490" s="1">
        <v>100</v>
      </c>
      <c r="L490" s="1">
        <v>200</v>
      </c>
      <c r="M490" s="1" t="s">
        <v>63</v>
      </c>
      <c r="N490" s="1" t="s">
        <v>30</v>
      </c>
      <c r="O490" s="1" t="s">
        <v>44</v>
      </c>
      <c r="P490" s="1" t="s">
        <v>32</v>
      </c>
      <c r="Q490" s="1" t="s">
        <v>33</v>
      </c>
      <c r="R490" s="1" t="s">
        <v>46</v>
      </c>
      <c r="S490" s="1" t="s">
        <v>2621</v>
      </c>
      <c r="T490" s="1">
        <v>3</v>
      </c>
      <c r="U490" s="1" t="s">
        <v>2622</v>
      </c>
      <c r="V490" s="1" t="s">
        <v>2623</v>
      </c>
      <c r="W490" s="1" t="s">
        <v>2624</v>
      </c>
      <c r="X490" s="1" t="s">
        <v>2625</v>
      </c>
      <c r="Y490" s="1" t="s">
        <v>2623</v>
      </c>
      <c r="Z490" s="1" t="s">
        <v>2623</v>
      </c>
      <c r="AA490" s="1">
        <v>200</v>
      </c>
      <c r="AB490" s="1" t="s">
        <v>2626</v>
      </c>
      <c r="AC490" s="1" t="s">
        <v>2621</v>
      </c>
      <c r="AD490" s="1" t="str">
        <f>TEXT(Sales_data[[#This Row],[Order_Date]],"MMM")</f>
        <v>Apr</v>
      </c>
      <c r="AE490" s="1">
        <f t="shared" si="35"/>
        <v>2024</v>
      </c>
      <c r="AF490" s="1" t="str">
        <f>TEXT(Sales_data[[#This Row],[Order_Date]],"ddd")</f>
        <v>Fri</v>
      </c>
      <c r="AG490" s="1" t="str">
        <f t="shared" si="36"/>
        <v>On Time</v>
      </c>
      <c r="AH490" s="1" t="str">
        <f t="shared" si="37"/>
        <v>Medium</v>
      </c>
      <c r="AI490" s="1" t="str">
        <f t="shared" si="38"/>
        <v>Low</v>
      </c>
      <c r="AJ490" s="6" t="str">
        <f t="shared" si="39"/>
        <v>Weekday</v>
      </c>
    </row>
    <row r="491" spans="1:36" x14ac:dyDescent="0.45">
      <c r="A491" s="5" t="s">
        <v>988</v>
      </c>
      <c r="B491" s="2">
        <v>45453</v>
      </c>
      <c r="C491" s="2">
        <v>45453</v>
      </c>
      <c r="D491" s="2">
        <v>45459</v>
      </c>
      <c r="E491" s="1" t="s">
        <v>2583</v>
      </c>
      <c r="F491" s="1" t="s">
        <v>2606</v>
      </c>
      <c r="G491" s="1" t="s">
        <v>26</v>
      </c>
      <c r="H491" s="1" t="s">
        <v>128</v>
      </c>
      <c r="I491" s="1" t="s">
        <v>169</v>
      </c>
      <c r="J491" s="1">
        <v>0</v>
      </c>
      <c r="K491" s="1">
        <v>2000</v>
      </c>
      <c r="L491" s="1">
        <v>0</v>
      </c>
      <c r="M491" s="1" t="s">
        <v>56</v>
      </c>
      <c r="N491" s="1" t="s">
        <v>30</v>
      </c>
      <c r="O491" s="1" t="s">
        <v>31</v>
      </c>
      <c r="P491" s="1" t="s">
        <v>58</v>
      </c>
      <c r="Q491" s="1" t="s">
        <v>33</v>
      </c>
      <c r="R491" s="1" t="s">
        <v>34</v>
      </c>
      <c r="S491" s="1" t="s">
        <v>2620</v>
      </c>
      <c r="T491" s="1">
        <v>6</v>
      </c>
      <c r="U491" s="1" t="s">
        <v>2622</v>
      </c>
      <c r="V491" s="1" t="s">
        <v>2630</v>
      </c>
      <c r="W491" s="1" t="s">
        <v>2624</v>
      </c>
      <c r="X491" s="1" t="s">
        <v>2625</v>
      </c>
      <c r="Y491" s="1" t="s">
        <v>2623</v>
      </c>
      <c r="Z491" s="1" t="s">
        <v>2623</v>
      </c>
      <c r="AA491" s="1">
        <v>0</v>
      </c>
      <c r="AB491" s="1" t="s">
        <v>2626</v>
      </c>
      <c r="AC491" s="1" t="s">
        <v>2627</v>
      </c>
      <c r="AD491" s="1" t="str">
        <f>TEXT(Sales_data[[#This Row],[Order_Date]],"MMM")</f>
        <v>Jun</v>
      </c>
      <c r="AE491" s="1">
        <f t="shared" si="35"/>
        <v>2024</v>
      </c>
      <c r="AF491" s="1" t="str">
        <f>TEXT(Sales_data[[#This Row],[Order_Date]],"ddd")</f>
        <v>Mon</v>
      </c>
      <c r="AG491" s="1" t="str">
        <f t="shared" si="36"/>
        <v>Late</v>
      </c>
      <c r="AH491" s="1" t="str">
        <f t="shared" si="37"/>
        <v>Slow</v>
      </c>
      <c r="AI491" s="1" t="str">
        <f t="shared" si="38"/>
        <v>Low</v>
      </c>
      <c r="AJ491" s="6" t="str">
        <f t="shared" si="39"/>
        <v>Weekday</v>
      </c>
    </row>
    <row r="492" spans="1:36" x14ac:dyDescent="0.45">
      <c r="A492" s="5" t="s">
        <v>989</v>
      </c>
      <c r="B492" s="2">
        <v>45530</v>
      </c>
      <c r="C492" s="2">
        <v>45533</v>
      </c>
      <c r="D492" s="2">
        <v>45535</v>
      </c>
      <c r="E492" s="1" t="s">
        <v>2550</v>
      </c>
      <c r="F492" s="1" t="s">
        <v>69</v>
      </c>
      <c r="G492" s="1" t="s">
        <v>70</v>
      </c>
      <c r="H492" s="1" t="s">
        <v>128</v>
      </c>
      <c r="I492" s="1" t="s">
        <v>129</v>
      </c>
      <c r="J492" s="1">
        <v>3</v>
      </c>
      <c r="K492" s="1">
        <v>500</v>
      </c>
      <c r="L492" s="1">
        <v>1500</v>
      </c>
      <c r="M492" s="1" t="s">
        <v>29</v>
      </c>
      <c r="N492" s="1" t="s">
        <v>57</v>
      </c>
      <c r="O492" s="1" t="s">
        <v>31</v>
      </c>
      <c r="P492" s="1" t="s">
        <v>85</v>
      </c>
      <c r="Q492" s="1" t="s">
        <v>45</v>
      </c>
      <c r="R492" s="1" t="s">
        <v>2620</v>
      </c>
      <c r="S492" s="1" t="s">
        <v>2620</v>
      </c>
      <c r="T492" s="1">
        <v>2</v>
      </c>
      <c r="U492" s="1" t="s">
        <v>2622</v>
      </c>
      <c r="V492" s="1" t="s">
        <v>2623</v>
      </c>
      <c r="W492" s="1" t="s">
        <v>2624</v>
      </c>
      <c r="X492" s="1" t="s">
        <v>2625</v>
      </c>
      <c r="Y492" s="1" t="s">
        <v>2623</v>
      </c>
      <c r="Z492" s="1" t="s">
        <v>2623</v>
      </c>
      <c r="AA492" s="1">
        <v>1500</v>
      </c>
      <c r="AB492" s="1" t="s">
        <v>2626</v>
      </c>
      <c r="AC492" s="1" t="s">
        <v>2627</v>
      </c>
      <c r="AD492" s="1" t="str">
        <f>TEXT(Sales_data[[#This Row],[Order_Date]],"MMM")</f>
        <v>Aug</v>
      </c>
      <c r="AE492" s="1">
        <f t="shared" si="35"/>
        <v>2024</v>
      </c>
      <c r="AF492" s="1" t="str">
        <f>TEXT(Sales_data[[#This Row],[Order_Date]],"ddd")</f>
        <v>Mon</v>
      </c>
      <c r="AG492" s="1" t="str">
        <f t="shared" si="36"/>
        <v>On Time</v>
      </c>
      <c r="AH492" s="1" t="str">
        <f t="shared" si="37"/>
        <v>Fast</v>
      </c>
      <c r="AI492" s="1" t="str">
        <f t="shared" si="38"/>
        <v>Low</v>
      </c>
      <c r="AJ492" s="6" t="str">
        <f t="shared" si="39"/>
        <v>Weekday</v>
      </c>
    </row>
    <row r="493" spans="1:36" x14ac:dyDescent="0.45">
      <c r="A493" s="5" t="s">
        <v>990</v>
      </c>
      <c r="B493" s="2">
        <v>45522</v>
      </c>
      <c r="C493" s="2">
        <v>45524</v>
      </c>
      <c r="D493" s="2">
        <v>45523</v>
      </c>
      <c r="E493" s="1" t="s">
        <v>2583</v>
      </c>
      <c r="F493" s="1" t="s">
        <v>147</v>
      </c>
      <c r="G493" s="1" t="s">
        <v>147</v>
      </c>
      <c r="H493" s="1" t="s">
        <v>42</v>
      </c>
      <c r="I493" s="1" t="s">
        <v>122</v>
      </c>
      <c r="J493" s="1">
        <v>-1</v>
      </c>
      <c r="K493" s="1">
        <v>2000</v>
      </c>
      <c r="L493" s="1">
        <v>-2000</v>
      </c>
      <c r="M493" s="1" t="s">
        <v>56</v>
      </c>
      <c r="N493" s="1" t="s">
        <v>93</v>
      </c>
      <c r="O493" s="1" t="s">
        <v>64</v>
      </c>
      <c r="P493" s="1" t="s">
        <v>58</v>
      </c>
      <c r="Q493" s="1" t="s">
        <v>33</v>
      </c>
      <c r="R493" s="1" t="s">
        <v>46</v>
      </c>
      <c r="S493" s="1" t="s">
        <v>2621</v>
      </c>
      <c r="T493" s="1">
        <v>-1</v>
      </c>
      <c r="U493" s="1" t="s">
        <v>2622</v>
      </c>
      <c r="V493" s="1" t="s">
        <v>2630</v>
      </c>
      <c r="W493" s="1" t="s">
        <v>2624</v>
      </c>
      <c r="X493" s="1" t="s">
        <v>2631</v>
      </c>
      <c r="Y493" s="1" t="s">
        <v>2623</v>
      </c>
      <c r="Z493" s="1" t="s">
        <v>2623</v>
      </c>
      <c r="AA493" s="1">
        <v>-2000</v>
      </c>
      <c r="AB493" s="1" t="s">
        <v>2626</v>
      </c>
      <c r="AC493" s="1" t="s">
        <v>2621</v>
      </c>
      <c r="AD493" s="1" t="str">
        <f>TEXT(Sales_data[[#This Row],[Order_Date]],"MMM")</f>
        <v>Aug</v>
      </c>
      <c r="AE493" s="1">
        <f t="shared" si="35"/>
        <v>2024</v>
      </c>
      <c r="AF493" s="1" t="str">
        <f>TEXT(Sales_data[[#This Row],[Order_Date]],"ddd")</f>
        <v>Sun</v>
      </c>
      <c r="AG493" s="1" t="str">
        <f t="shared" si="36"/>
        <v>On Time</v>
      </c>
      <c r="AH493" s="1" t="str">
        <f t="shared" si="37"/>
        <v>Fast</v>
      </c>
      <c r="AI493" s="1" t="str">
        <f t="shared" si="38"/>
        <v>Low</v>
      </c>
      <c r="AJ493" s="6" t="str">
        <f t="shared" si="39"/>
        <v>Weekend</v>
      </c>
    </row>
    <row r="494" spans="1:36" x14ac:dyDescent="0.45">
      <c r="A494" s="5" t="s">
        <v>991</v>
      </c>
      <c r="B494" s="2">
        <v>45429</v>
      </c>
      <c r="C494" s="2">
        <v>45430</v>
      </c>
      <c r="D494" s="2">
        <v>45429</v>
      </c>
      <c r="E494" s="1" t="s">
        <v>2551</v>
      </c>
      <c r="F494" s="1" t="s">
        <v>2606</v>
      </c>
      <c r="G494" s="1" t="s">
        <v>26</v>
      </c>
      <c r="H494" s="1" t="s">
        <v>71</v>
      </c>
      <c r="I494" s="1" t="s">
        <v>117</v>
      </c>
      <c r="J494" s="1">
        <v>-1</v>
      </c>
      <c r="K494" s="1">
        <v>0</v>
      </c>
      <c r="L494" s="1">
        <v>0</v>
      </c>
      <c r="M494" s="1" t="s">
        <v>2619</v>
      </c>
      <c r="N494" s="1" t="s">
        <v>57</v>
      </c>
      <c r="O494" s="1" t="s">
        <v>64</v>
      </c>
      <c r="P494" s="1" t="s">
        <v>58</v>
      </c>
      <c r="Q494" s="1" t="s">
        <v>45</v>
      </c>
      <c r="R494" s="1" t="s">
        <v>46</v>
      </c>
      <c r="S494" s="1" t="s">
        <v>245</v>
      </c>
      <c r="T494" s="1">
        <v>-1</v>
      </c>
      <c r="U494" s="1" t="s">
        <v>2622</v>
      </c>
      <c r="V494" s="1" t="s">
        <v>2630</v>
      </c>
      <c r="W494" s="1" t="s">
        <v>2629</v>
      </c>
      <c r="X494" s="1" t="s">
        <v>2631</v>
      </c>
      <c r="Y494" s="1" t="s">
        <v>2630</v>
      </c>
      <c r="Z494" s="1" t="s">
        <v>2623</v>
      </c>
      <c r="AA494" s="1">
        <v>0</v>
      </c>
      <c r="AB494" s="1" t="s">
        <v>2626</v>
      </c>
      <c r="AC494" s="1" t="s">
        <v>245</v>
      </c>
      <c r="AD494" s="1" t="str">
        <f>TEXT(Sales_data[[#This Row],[Order_Date]],"MMM")</f>
        <v>May</v>
      </c>
      <c r="AE494" s="1">
        <f t="shared" si="35"/>
        <v>2024</v>
      </c>
      <c r="AF494" s="1" t="str">
        <f>TEXT(Sales_data[[#This Row],[Order_Date]],"ddd")</f>
        <v>Fri</v>
      </c>
      <c r="AG494" s="1" t="str">
        <f t="shared" si="36"/>
        <v>On Time</v>
      </c>
      <c r="AH494" s="1" t="str">
        <f t="shared" si="37"/>
        <v>Fast</v>
      </c>
      <c r="AI494" s="1" t="str">
        <f t="shared" si="38"/>
        <v>Low</v>
      </c>
      <c r="AJ494" s="6" t="str">
        <f t="shared" si="39"/>
        <v>Weekday</v>
      </c>
    </row>
    <row r="495" spans="1:36" x14ac:dyDescent="0.45">
      <c r="A495" s="5" t="s">
        <v>992</v>
      </c>
      <c r="B495" s="2">
        <v>45454</v>
      </c>
      <c r="C495" s="2">
        <v>45454</v>
      </c>
      <c r="D495" s="2">
        <v>45461</v>
      </c>
      <c r="E495" s="1" t="s">
        <v>2553</v>
      </c>
      <c r="F495" s="1" t="s">
        <v>69</v>
      </c>
      <c r="G495" s="1" t="s">
        <v>70</v>
      </c>
      <c r="H495" s="1" t="s">
        <v>71</v>
      </c>
      <c r="I495" s="1" t="s">
        <v>72</v>
      </c>
      <c r="J495" s="1">
        <v>2</v>
      </c>
      <c r="K495" s="1">
        <v>0</v>
      </c>
      <c r="L495" s="1">
        <v>0</v>
      </c>
      <c r="M495" s="1" t="s">
        <v>2619</v>
      </c>
      <c r="N495" s="1" t="s">
        <v>57</v>
      </c>
      <c r="O495" s="1" t="s">
        <v>44</v>
      </c>
      <c r="P495" s="1" t="s">
        <v>32</v>
      </c>
      <c r="Q495" s="1" t="s">
        <v>45</v>
      </c>
      <c r="R495" s="1" t="s">
        <v>2620</v>
      </c>
      <c r="S495" s="1" t="s">
        <v>2620</v>
      </c>
      <c r="T495" s="1">
        <v>7</v>
      </c>
      <c r="U495" s="1" t="s">
        <v>2622</v>
      </c>
      <c r="V495" s="1" t="s">
        <v>2623</v>
      </c>
      <c r="W495" s="1" t="s">
        <v>2629</v>
      </c>
      <c r="X495" s="1" t="s">
        <v>2625</v>
      </c>
      <c r="Y495" s="1" t="s">
        <v>2630</v>
      </c>
      <c r="Z495" s="1" t="s">
        <v>2623</v>
      </c>
      <c r="AA495" s="1">
        <v>0</v>
      </c>
      <c r="AB495" s="1" t="s">
        <v>2626</v>
      </c>
      <c r="AC495" s="1" t="s">
        <v>2627</v>
      </c>
      <c r="AD495" s="1" t="str">
        <f>TEXT(Sales_data[[#This Row],[Order_Date]],"MMM")</f>
        <v>Jun</v>
      </c>
      <c r="AE495" s="1">
        <f t="shared" si="35"/>
        <v>2024</v>
      </c>
      <c r="AF495" s="1" t="str">
        <f>TEXT(Sales_data[[#This Row],[Order_Date]],"ddd")</f>
        <v>Tue</v>
      </c>
      <c r="AG495" s="1" t="str">
        <f t="shared" si="36"/>
        <v>Late</v>
      </c>
      <c r="AH495" s="1" t="str">
        <f t="shared" si="37"/>
        <v>Slow</v>
      </c>
      <c r="AI495" s="1" t="str">
        <f t="shared" si="38"/>
        <v>Low</v>
      </c>
      <c r="AJ495" s="6" t="str">
        <f t="shared" si="39"/>
        <v>Weekday</v>
      </c>
    </row>
    <row r="496" spans="1:36" x14ac:dyDescent="0.45">
      <c r="A496" s="5" t="s">
        <v>993</v>
      </c>
      <c r="B496" s="2">
        <v>45304</v>
      </c>
      <c r="C496" s="2">
        <v>45302</v>
      </c>
      <c r="D496" s="2">
        <v>45303</v>
      </c>
      <c r="E496" s="1" t="s">
        <v>2541</v>
      </c>
      <c r="F496" s="1" t="s">
        <v>168</v>
      </c>
      <c r="G496" s="1" t="s">
        <v>41</v>
      </c>
      <c r="H496" s="1" t="s">
        <v>128</v>
      </c>
      <c r="I496" s="1" t="s">
        <v>231</v>
      </c>
      <c r="J496" s="1">
        <v>0</v>
      </c>
      <c r="K496" s="1">
        <v>500</v>
      </c>
      <c r="L496" s="1">
        <v>0</v>
      </c>
      <c r="M496" s="1" t="s">
        <v>63</v>
      </c>
      <c r="N496" s="1" t="s">
        <v>57</v>
      </c>
      <c r="O496" s="1" t="s">
        <v>31</v>
      </c>
      <c r="P496" s="1" t="s">
        <v>32</v>
      </c>
      <c r="Q496" s="1" t="s">
        <v>45</v>
      </c>
      <c r="R496" s="1" t="s">
        <v>34</v>
      </c>
      <c r="S496" s="1" t="s">
        <v>2620</v>
      </c>
      <c r="T496" s="1">
        <v>1</v>
      </c>
      <c r="U496" s="1" t="s">
        <v>2622</v>
      </c>
      <c r="V496" s="1" t="s">
        <v>2630</v>
      </c>
      <c r="W496" s="1" t="s">
        <v>2624</v>
      </c>
      <c r="X496" s="1" t="s">
        <v>2628</v>
      </c>
      <c r="Y496" s="1" t="s">
        <v>2623</v>
      </c>
      <c r="Z496" s="1" t="s">
        <v>2623</v>
      </c>
      <c r="AA496" s="1">
        <v>0</v>
      </c>
      <c r="AB496" s="1" t="s">
        <v>2626</v>
      </c>
      <c r="AC496" s="1" t="s">
        <v>2627</v>
      </c>
      <c r="AD496" s="1" t="str">
        <f>TEXT(Sales_data[[#This Row],[Order_Date]],"MMM")</f>
        <v>Jan</v>
      </c>
      <c r="AE496" s="1">
        <f t="shared" si="35"/>
        <v>2024</v>
      </c>
      <c r="AF496" s="1" t="str">
        <f>TEXT(Sales_data[[#This Row],[Order_Date]],"ddd")</f>
        <v>Sat</v>
      </c>
      <c r="AG496" s="1" t="str">
        <f t="shared" si="36"/>
        <v>On Time</v>
      </c>
      <c r="AH496" s="1" t="str">
        <f t="shared" si="37"/>
        <v>Fast</v>
      </c>
      <c r="AI496" s="1" t="str">
        <f t="shared" si="38"/>
        <v>Low</v>
      </c>
      <c r="AJ496" s="6" t="str">
        <f t="shared" si="39"/>
        <v>Weekend</v>
      </c>
    </row>
    <row r="497" spans="1:36" x14ac:dyDescent="0.45">
      <c r="A497" s="5" t="s">
        <v>994</v>
      </c>
      <c r="B497" s="2">
        <v>45366</v>
      </c>
      <c r="C497" s="2">
        <v>45367</v>
      </c>
      <c r="D497" s="2">
        <v>45373</v>
      </c>
      <c r="E497" s="1" t="s">
        <v>2601</v>
      </c>
      <c r="F497" s="1" t="s">
        <v>2607</v>
      </c>
      <c r="G497" s="1" t="s">
        <v>41</v>
      </c>
      <c r="H497" s="1" t="s">
        <v>128</v>
      </c>
      <c r="I497" s="1" t="s">
        <v>231</v>
      </c>
      <c r="J497" s="1">
        <v>-1</v>
      </c>
      <c r="K497" s="1">
        <v>0</v>
      </c>
      <c r="L497" s="1">
        <v>0</v>
      </c>
      <c r="M497" s="1" t="s">
        <v>63</v>
      </c>
      <c r="N497" s="1" t="s">
        <v>57</v>
      </c>
      <c r="O497" s="1" t="s">
        <v>31</v>
      </c>
      <c r="P497" s="1" t="s">
        <v>32</v>
      </c>
      <c r="Q497" s="1" t="s">
        <v>33</v>
      </c>
      <c r="R497" s="1" t="s">
        <v>46</v>
      </c>
      <c r="S497" s="1" t="s">
        <v>245</v>
      </c>
      <c r="T497" s="1">
        <v>6</v>
      </c>
      <c r="U497" s="1" t="s">
        <v>2622</v>
      </c>
      <c r="V497" s="1" t="s">
        <v>2630</v>
      </c>
      <c r="W497" s="1" t="s">
        <v>2629</v>
      </c>
      <c r="X497" s="1" t="s">
        <v>2625</v>
      </c>
      <c r="Y497" s="1" t="s">
        <v>2630</v>
      </c>
      <c r="Z497" s="1" t="s">
        <v>2623</v>
      </c>
      <c r="AA497" s="1">
        <v>0</v>
      </c>
      <c r="AB497" s="1" t="s">
        <v>2626</v>
      </c>
      <c r="AC497" s="1" t="s">
        <v>245</v>
      </c>
      <c r="AD497" s="1" t="str">
        <f>TEXT(Sales_data[[#This Row],[Order_Date]],"MMM")</f>
        <v>Mar</v>
      </c>
      <c r="AE497" s="1">
        <f t="shared" si="35"/>
        <v>2024</v>
      </c>
      <c r="AF497" s="1" t="str">
        <f>TEXT(Sales_data[[#This Row],[Order_Date]],"ddd")</f>
        <v>Fri</v>
      </c>
      <c r="AG497" s="1" t="str">
        <f t="shared" si="36"/>
        <v>Late</v>
      </c>
      <c r="AH497" s="1" t="str">
        <f t="shared" si="37"/>
        <v>Slow</v>
      </c>
      <c r="AI497" s="1" t="str">
        <f t="shared" si="38"/>
        <v>Low</v>
      </c>
      <c r="AJ497" s="6" t="str">
        <f t="shared" si="39"/>
        <v>Weekday</v>
      </c>
    </row>
    <row r="498" spans="1:36" x14ac:dyDescent="0.45">
      <c r="A498" s="5" t="s">
        <v>995</v>
      </c>
      <c r="B498" s="2">
        <v>45301</v>
      </c>
      <c r="C498" s="2">
        <v>45304</v>
      </c>
      <c r="D498" s="2">
        <v>45309</v>
      </c>
      <c r="E498" s="1" t="s">
        <v>2576</v>
      </c>
      <c r="F498" s="1" t="s">
        <v>2608</v>
      </c>
      <c r="G498" s="1" t="s">
        <v>41</v>
      </c>
      <c r="H498" s="1" t="s">
        <v>42</v>
      </c>
      <c r="I498" s="1" t="s">
        <v>43</v>
      </c>
      <c r="J498" s="1">
        <v>0</v>
      </c>
      <c r="K498" s="1">
        <v>1000</v>
      </c>
      <c r="L498" s="1">
        <v>0</v>
      </c>
      <c r="M498" s="1" t="s">
        <v>63</v>
      </c>
      <c r="N498" s="1" t="s">
        <v>57</v>
      </c>
      <c r="O498" s="1" t="s">
        <v>31</v>
      </c>
      <c r="P498" s="1" t="s">
        <v>32</v>
      </c>
      <c r="Q498" s="1" t="s">
        <v>33</v>
      </c>
      <c r="R498" s="1" t="s">
        <v>34</v>
      </c>
      <c r="S498" s="1" t="s">
        <v>2620</v>
      </c>
      <c r="T498" s="1">
        <v>5</v>
      </c>
      <c r="U498" s="1" t="s">
        <v>2622</v>
      </c>
      <c r="V498" s="1" t="s">
        <v>2630</v>
      </c>
      <c r="W498" s="1" t="s">
        <v>2624</v>
      </c>
      <c r="X498" s="1" t="s">
        <v>2625</v>
      </c>
      <c r="Y498" s="1" t="s">
        <v>2623</v>
      </c>
      <c r="Z498" s="1" t="s">
        <v>2623</v>
      </c>
      <c r="AA498" s="1">
        <v>0</v>
      </c>
      <c r="AB498" s="1" t="s">
        <v>2626</v>
      </c>
      <c r="AC498" s="1" t="s">
        <v>2627</v>
      </c>
      <c r="AD498" s="1" t="str">
        <f>TEXT(Sales_data[[#This Row],[Order_Date]],"MMM")</f>
        <v>Jan</v>
      </c>
      <c r="AE498" s="1">
        <f t="shared" si="35"/>
        <v>2024</v>
      </c>
      <c r="AF498" s="1" t="str">
        <f>TEXT(Sales_data[[#This Row],[Order_Date]],"ddd")</f>
        <v>Wed</v>
      </c>
      <c r="AG498" s="1" t="str">
        <f t="shared" si="36"/>
        <v>On Time</v>
      </c>
      <c r="AH498" s="1" t="str">
        <f t="shared" si="37"/>
        <v>Medium</v>
      </c>
      <c r="AI498" s="1" t="str">
        <f t="shared" si="38"/>
        <v>Low</v>
      </c>
      <c r="AJ498" s="6" t="str">
        <f t="shared" si="39"/>
        <v>Weekday</v>
      </c>
    </row>
    <row r="499" spans="1:36" x14ac:dyDescent="0.45">
      <c r="A499" s="5" t="s">
        <v>996</v>
      </c>
      <c r="B499" s="2">
        <v>45408</v>
      </c>
      <c r="C499" s="2">
        <v>45408</v>
      </c>
      <c r="D499" s="2">
        <v>45411</v>
      </c>
      <c r="E499" s="1" t="s">
        <v>2580</v>
      </c>
      <c r="F499" s="1" t="s">
        <v>2607</v>
      </c>
      <c r="G499" s="1" t="s">
        <v>41</v>
      </c>
      <c r="H499" s="1" t="s">
        <v>71</v>
      </c>
      <c r="I499" s="1" t="s">
        <v>72</v>
      </c>
      <c r="J499" s="1">
        <v>2</v>
      </c>
      <c r="K499" s="1">
        <v>2000</v>
      </c>
      <c r="L499" s="1">
        <v>4000</v>
      </c>
      <c r="M499" s="1" t="s">
        <v>63</v>
      </c>
      <c r="N499" s="1" t="s">
        <v>57</v>
      </c>
      <c r="O499" s="1" t="s">
        <v>44</v>
      </c>
      <c r="P499" s="1" t="s">
        <v>32</v>
      </c>
      <c r="Q499" s="1" t="s">
        <v>45</v>
      </c>
      <c r="R499" s="1" t="s">
        <v>34</v>
      </c>
      <c r="S499" s="1" t="s">
        <v>2620</v>
      </c>
      <c r="T499" s="1">
        <v>3</v>
      </c>
      <c r="U499" s="1" t="s">
        <v>2622</v>
      </c>
      <c r="V499" s="1" t="s">
        <v>2623</v>
      </c>
      <c r="W499" s="1" t="s">
        <v>2624</v>
      </c>
      <c r="X499" s="1" t="s">
        <v>2625</v>
      </c>
      <c r="Y499" s="1" t="s">
        <v>2623</v>
      </c>
      <c r="Z499" s="1" t="s">
        <v>2623</v>
      </c>
      <c r="AA499" s="1">
        <v>4000</v>
      </c>
      <c r="AB499" s="1" t="s">
        <v>2626</v>
      </c>
      <c r="AC499" s="1" t="s">
        <v>2627</v>
      </c>
      <c r="AD499" s="1" t="str">
        <f>TEXT(Sales_data[[#This Row],[Order_Date]],"MMM")</f>
        <v>Apr</v>
      </c>
      <c r="AE499" s="1">
        <f t="shared" si="35"/>
        <v>2024</v>
      </c>
      <c r="AF499" s="1" t="str">
        <f>TEXT(Sales_data[[#This Row],[Order_Date]],"ddd")</f>
        <v>Fri</v>
      </c>
      <c r="AG499" s="1" t="str">
        <f t="shared" si="36"/>
        <v>On Time</v>
      </c>
      <c r="AH499" s="1" t="str">
        <f t="shared" si="37"/>
        <v>Medium</v>
      </c>
      <c r="AI499" s="1" t="str">
        <f t="shared" si="38"/>
        <v>Medium</v>
      </c>
      <c r="AJ499" s="6" t="str">
        <f t="shared" si="39"/>
        <v>Weekday</v>
      </c>
    </row>
    <row r="500" spans="1:36" x14ac:dyDescent="0.45">
      <c r="A500" s="5" t="s">
        <v>997</v>
      </c>
      <c r="B500" s="2">
        <v>45485</v>
      </c>
      <c r="C500" s="2">
        <v>45487</v>
      </c>
      <c r="D500" s="2">
        <v>45491</v>
      </c>
      <c r="E500" s="1" t="s">
        <v>2571</v>
      </c>
      <c r="F500" s="1" t="s">
        <v>147</v>
      </c>
      <c r="G500" s="1" t="s">
        <v>147</v>
      </c>
      <c r="H500" s="1" t="s">
        <v>42</v>
      </c>
      <c r="I500" s="1" t="s">
        <v>43</v>
      </c>
      <c r="J500" s="1">
        <v>0</v>
      </c>
      <c r="K500" s="1">
        <v>2000</v>
      </c>
      <c r="L500" s="1">
        <v>0</v>
      </c>
      <c r="M500" s="1" t="s">
        <v>29</v>
      </c>
      <c r="N500" s="1" t="s">
        <v>57</v>
      </c>
      <c r="O500" s="1" t="s">
        <v>64</v>
      </c>
      <c r="P500" s="1" t="s">
        <v>58</v>
      </c>
      <c r="Q500" s="1" t="s">
        <v>33</v>
      </c>
      <c r="R500" s="1" t="s">
        <v>34</v>
      </c>
      <c r="S500" s="1" t="s">
        <v>2620</v>
      </c>
      <c r="T500" s="1">
        <v>4</v>
      </c>
      <c r="U500" s="1" t="s">
        <v>2622</v>
      </c>
      <c r="V500" s="1" t="s">
        <v>2630</v>
      </c>
      <c r="W500" s="1" t="s">
        <v>2624</v>
      </c>
      <c r="X500" s="1" t="s">
        <v>2625</v>
      </c>
      <c r="Y500" s="1" t="s">
        <v>2623</v>
      </c>
      <c r="Z500" s="1" t="s">
        <v>2623</v>
      </c>
      <c r="AA500" s="1">
        <v>0</v>
      </c>
      <c r="AB500" s="1" t="s">
        <v>2626</v>
      </c>
      <c r="AC500" s="1" t="s">
        <v>2627</v>
      </c>
      <c r="AD500" s="1" t="str">
        <f>TEXT(Sales_data[[#This Row],[Order_Date]],"MMM")</f>
        <v>Jul</v>
      </c>
      <c r="AE500" s="1">
        <f t="shared" si="35"/>
        <v>2024</v>
      </c>
      <c r="AF500" s="1" t="str">
        <f>TEXT(Sales_data[[#This Row],[Order_Date]],"ddd")</f>
        <v>Fri</v>
      </c>
      <c r="AG500" s="1" t="str">
        <f t="shared" si="36"/>
        <v>On Time</v>
      </c>
      <c r="AH500" s="1" t="str">
        <f t="shared" si="37"/>
        <v>Medium</v>
      </c>
      <c r="AI500" s="1" t="str">
        <f t="shared" si="38"/>
        <v>Low</v>
      </c>
      <c r="AJ500" s="6" t="str">
        <f t="shared" si="39"/>
        <v>Weekday</v>
      </c>
    </row>
    <row r="501" spans="1:36" x14ac:dyDescent="0.45">
      <c r="A501" s="5" t="s">
        <v>2503</v>
      </c>
      <c r="B501" s="2">
        <v>45592</v>
      </c>
      <c r="C501" s="2">
        <v>45590</v>
      </c>
      <c r="D501" s="2">
        <v>45594</v>
      </c>
      <c r="E501" s="1" t="s">
        <v>2535</v>
      </c>
      <c r="F501" s="1" t="s">
        <v>2608</v>
      </c>
      <c r="G501" s="1" t="s">
        <v>41</v>
      </c>
      <c r="H501" s="1" t="s">
        <v>27</v>
      </c>
      <c r="I501" s="1" t="s">
        <v>55</v>
      </c>
      <c r="J501" s="1">
        <v>-1</v>
      </c>
      <c r="K501" s="1">
        <v>0</v>
      </c>
      <c r="L501" s="1">
        <v>0</v>
      </c>
      <c r="M501" s="1" t="s">
        <v>2619</v>
      </c>
      <c r="N501" s="1" t="s">
        <v>57</v>
      </c>
      <c r="O501" s="1" t="s">
        <v>44</v>
      </c>
      <c r="P501" s="1" t="s">
        <v>85</v>
      </c>
      <c r="Q501" s="1" t="s">
        <v>33</v>
      </c>
      <c r="R501" s="1" t="s">
        <v>2620</v>
      </c>
      <c r="S501" s="1" t="s">
        <v>2620</v>
      </c>
      <c r="T501" s="1">
        <v>4</v>
      </c>
      <c r="U501" s="1" t="s">
        <v>2622</v>
      </c>
      <c r="V501" s="1" t="s">
        <v>2630</v>
      </c>
      <c r="W501" s="1" t="s">
        <v>2629</v>
      </c>
      <c r="X501" s="1" t="s">
        <v>2628</v>
      </c>
      <c r="Y501" s="1" t="s">
        <v>2630</v>
      </c>
      <c r="Z501" s="1" t="s">
        <v>2623</v>
      </c>
      <c r="AA501" s="1">
        <v>0</v>
      </c>
      <c r="AB501" s="1" t="s">
        <v>2626</v>
      </c>
      <c r="AC501" s="1" t="s">
        <v>2627</v>
      </c>
      <c r="AD501" s="1" t="str">
        <f>TEXT(Sales_data[[#This Row],[Order_Date]],"MMM")</f>
        <v>Oct</v>
      </c>
      <c r="AE501" s="1">
        <f t="shared" si="35"/>
        <v>2024</v>
      </c>
      <c r="AF501" s="1" t="str">
        <f>TEXT(Sales_data[[#This Row],[Order_Date]],"ddd")</f>
        <v>Sun</v>
      </c>
      <c r="AG501" s="1" t="str">
        <f t="shared" si="36"/>
        <v>On Time</v>
      </c>
      <c r="AH501" s="1" t="str">
        <f t="shared" si="37"/>
        <v>Medium</v>
      </c>
      <c r="AI501" s="1" t="str">
        <f t="shared" si="38"/>
        <v>Low</v>
      </c>
      <c r="AJ501" s="6" t="str">
        <f t="shared" si="39"/>
        <v>Weekend</v>
      </c>
    </row>
    <row r="502" spans="1:36" x14ac:dyDescent="0.45">
      <c r="A502" s="5" t="s">
        <v>998</v>
      </c>
      <c r="B502" s="2">
        <v>45570</v>
      </c>
      <c r="C502" s="2">
        <v>45573</v>
      </c>
      <c r="D502" s="2">
        <v>45578</v>
      </c>
      <c r="E502" s="1" t="s">
        <v>2538</v>
      </c>
      <c r="F502" s="1" t="s">
        <v>2606</v>
      </c>
      <c r="G502" s="1" t="s">
        <v>26</v>
      </c>
      <c r="H502" s="1" t="s">
        <v>71</v>
      </c>
      <c r="I502" s="1" t="s">
        <v>117</v>
      </c>
      <c r="J502" s="1">
        <v>2</v>
      </c>
      <c r="K502" s="1">
        <v>500</v>
      </c>
      <c r="L502" s="1">
        <v>1000</v>
      </c>
      <c r="M502" s="1" t="s">
        <v>2619</v>
      </c>
      <c r="N502" s="1" t="s">
        <v>57</v>
      </c>
      <c r="O502" s="1" t="s">
        <v>79</v>
      </c>
      <c r="P502" s="1" t="s">
        <v>85</v>
      </c>
      <c r="Q502" s="1" t="s">
        <v>33</v>
      </c>
      <c r="R502" s="1" t="s">
        <v>34</v>
      </c>
      <c r="S502" s="1" t="s">
        <v>2620</v>
      </c>
      <c r="T502" s="1">
        <v>5</v>
      </c>
      <c r="U502" s="1" t="s">
        <v>2622</v>
      </c>
      <c r="V502" s="1" t="s">
        <v>2623</v>
      </c>
      <c r="W502" s="1" t="s">
        <v>2624</v>
      </c>
      <c r="X502" s="1" t="s">
        <v>2625</v>
      </c>
      <c r="Y502" s="1" t="s">
        <v>2623</v>
      </c>
      <c r="Z502" s="1" t="s">
        <v>2623</v>
      </c>
      <c r="AA502" s="1">
        <v>1000</v>
      </c>
      <c r="AB502" s="1" t="s">
        <v>2626</v>
      </c>
      <c r="AC502" s="1" t="s">
        <v>2627</v>
      </c>
      <c r="AD502" s="1" t="str">
        <f>TEXT(Sales_data[[#This Row],[Order_Date]],"MMM")</f>
        <v>Oct</v>
      </c>
      <c r="AE502" s="1">
        <f t="shared" si="35"/>
        <v>2024</v>
      </c>
      <c r="AF502" s="1" t="str">
        <f>TEXT(Sales_data[[#This Row],[Order_Date]],"ddd")</f>
        <v>Sat</v>
      </c>
      <c r="AG502" s="1" t="str">
        <f t="shared" si="36"/>
        <v>On Time</v>
      </c>
      <c r="AH502" s="1" t="str">
        <f t="shared" si="37"/>
        <v>Medium</v>
      </c>
      <c r="AI502" s="1" t="str">
        <f t="shared" si="38"/>
        <v>Low</v>
      </c>
      <c r="AJ502" s="6" t="str">
        <f t="shared" si="39"/>
        <v>Weekend</v>
      </c>
    </row>
    <row r="503" spans="1:36" x14ac:dyDescent="0.45">
      <c r="A503" s="5" t="s">
        <v>999</v>
      </c>
      <c r="B503" s="2">
        <v>45504</v>
      </c>
      <c r="C503" s="2">
        <v>45503</v>
      </c>
      <c r="D503" s="2">
        <v>45506</v>
      </c>
      <c r="E503" s="1" t="s">
        <v>2587</v>
      </c>
      <c r="F503" s="1" t="s">
        <v>2609</v>
      </c>
      <c r="G503" s="1" t="s">
        <v>116</v>
      </c>
      <c r="H503" s="1" t="s">
        <v>71</v>
      </c>
      <c r="I503" s="1" t="s">
        <v>92</v>
      </c>
      <c r="J503" s="1">
        <v>1</v>
      </c>
      <c r="K503" s="1">
        <v>2000</v>
      </c>
      <c r="L503" s="1">
        <v>2000</v>
      </c>
      <c r="M503" s="1" t="s">
        <v>56</v>
      </c>
      <c r="N503" s="1" t="s">
        <v>57</v>
      </c>
      <c r="O503" s="1" t="s">
        <v>79</v>
      </c>
      <c r="P503" s="1" t="s">
        <v>58</v>
      </c>
      <c r="Q503" s="1" t="s">
        <v>45</v>
      </c>
      <c r="R503" s="1" t="s">
        <v>2620</v>
      </c>
      <c r="S503" s="1" t="s">
        <v>2620</v>
      </c>
      <c r="T503" s="1">
        <v>3</v>
      </c>
      <c r="U503" s="1" t="s">
        <v>2622</v>
      </c>
      <c r="V503" s="1" t="s">
        <v>2623</v>
      </c>
      <c r="W503" s="1" t="s">
        <v>2624</v>
      </c>
      <c r="X503" s="1" t="s">
        <v>2628</v>
      </c>
      <c r="Y503" s="1" t="s">
        <v>2623</v>
      </c>
      <c r="Z503" s="1" t="s">
        <v>2623</v>
      </c>
      <c r="AA503" s="1">
        <v>2000</v>
      </c>
      <c r="AB503" s="1" t="s">
        <v>2626</v>
      </c>
      <c r="AC503" s="1" t="s">
        <v>2627</v>
      </c>
      <c r="AD503" s="1" t="str">
        <f>TEXT(Sales_data[[#This Row],[Order_Date]],"MMM")</f>
        <v>Jul</v>
      </c>
      <c r="AE503" s="1">
        <f t="shared" si="35"/>
        <v>2024</v>
      </c>
      <c r="AF503" s="1" t="str">
        <f>TEXT(Sales_data[[#This Row],[Order_Date]],"ddd")</f>
        <v>Wed</v>
      </c>
      <c r="AG503" s="1" t="str">
        <f t="shared" si="36"/>
        <v>On Time</v>
      </c>
      <c r="AH503" s="1" t="str">
        <f t="shared" si="37"/>
        <v>Medium</v>
      </c>
      <c r="AI503" s="1" t="str">
        <f t="shared" si="38"/>
        <v>Medium</v>
      </c>
      <c r="AJ503" s="6" t="str">
        <f t="shared" si="39"/>
        <v>Weekday</v>
      </c>
    </row>
    <row r="504" spans="1:36" x14ac:dyDescent="0.45">
      <c r="A504" s="5" t="s">
        <v>1000</v>
      </c>
      <c r="B504" s="2">
        <v>45618</v>
      </c>
      <c r="C504" s="2">
        <v>45619</v>
      </c>
      <c r="D504" s="2">
        <v>45624</v>
      </c>
      <c r="E504" s="1" t="s">
        <v>2584</v>
      </c>
      <c r="F504" s="1" t="s">
        <v>168</v>
      </c>
      <c r="G504" s="1" t="s">
        <v>41</v>
      </c>
      <c r="H504" s="1" t="s">
        <v>128</v>
      </c>
      <c r="I504" s="1" t="s">
        <v>129</v>
      </c>
      <c r="J504" s="1">
        <v>0</v>
      </c>
      <c r="K504" s="1">
        <v>500</v>
      </c>
      <c r="L504" s="1">
        <v>0</v>
      </c>
      <c r="M504" s="1" t="s">
        <v>63</v>
      </c>
      <c r="N504" s="1" t="s">
        <v>57</v>
      </c>
      <c r="O504" s="1" t="s">
        <v>31</v>
      </c>
      <c r="P504" s="1" t="s">
        <v>58</v>
      </c>
      <c r="Q504" s="1" t="s">
        <v>33</v>
      </c>
      <c r="R504" s="1" t="s">
        <v>2620</v>
      </c>
      <c r="S504" s="1" t="s">
        <v>2620</v>
      </c>
      <c r="T504" s="1">
        <v>5</v>
      </c>
      <c r="U504" s="1" t="s">
        <v>2622</v>
      </c>
      <c r="V504" s="1" t="s">
        <v>2630</v>
      </c>
      <c r="W504" s="1" t="s">
        <v>2624</v>
      </c>
      <c r="X504" s="1" t="s">
        <v>2625</v>
      </c>
      <c r="Y504" s="1" t="s">
        <v>2623</v>
      </c>
      <c r="Z504" s="1" t="s">
        <v>2623</v>
      </c>
      <c r="AA504" s="1">
        <v>0</v>
      </c>
      <c r="AB504" s="1" t="s">
        <v>2626</v>
      </c>
      <c r="AC504" s="1" t="s">
        <v>2627</v>
      </c>
      <c r="AD504" s="1" t="str">
        <f>TEXT(Sales_data[[#This Row],[Order_Date]],"MMM")</f>
        <v>Nov</v>
      </c>
      <c r="AE504" s="1">
        <f t="shared" si="35"/>
        <v>2024</v>
      </c>
      <c r="AF504" s="1" t="str">
        <f>TEXT(Sales_data[[#This Row],[Order_Date]],"ddd")</f>
        <v>Fri</v>
      </c>
      <c r="AG504" s="1" t="str">
        <f t="shared" si="36"/>
        <v>On Time</v>
      </c>
      <c r="AH504" s="1" t="str">
        <f t="shared" si="37"/>
        <v>Medium</v>
      </c>
      <c r="AI504" s="1" t="str">
        <f t="shared" si="38"/>
        <v>Low</v>
      </c>
      <c r="AJ504" s="6" t="str">
        <f t="shared" si="39"/>
        <v>Weekday</v>
      </c>
    </row>
    <row r="505" spans="1:36" x14ac:dyDescent="0.45">
      <c r="A505" s="5" t="s">
        <v>1001</v>
      </c>
      <c r="B505" s="2">
        <v>45560</v>
      </c>
      <c r="C505" s="2">
        <v>45563</v>
      </c>
      <c r="D505" s="2">
        <v>45564</v>
      </c>
      <c r="E505" s="1" t="s">
        <v>2571</v>
      </c>
      <c r="F505" s="1" t="s">
        <v>2609</v>
      </c>
      <c r="G505" s="1" t="s">
        <v>116</v>
      </c>
      <c r="H505" s="1" t="s">
        <v>71</v>
      </c>
      <c r="I505" s="1" t="s">
        <v>72</v>
      </c>
      <c r="J505" s="1">
        <v>3</v>
      </c>
      <c r="K505" s="1">
        <v>1000</v>
      </c>
      <c r="L505" s="1">
        <v>3000</v>
      </c>
      <c r="M505" s="1" t="s">
        <v>56</v>
      </c>
      <c r="N505" s="1" t="s">
        <v>57</v>
      </c>
      <c r="O505" s="1" t="s">
        <v>31</v>
      </c>
      <c r="P505" s="1" t="s">
        <v>32</v>
      </c>
      <c r="Q505" s="1" t="s">
        <v>45</v>
      </c>
      <c r="R505" s="1" t="s">
        <v>2620</v>
      </c>
      <c r="S505" s="1" t="s">
        <v>2620</v>
      </c>
      <c r="T505" s="1">
        <v>1</v>
      </c>
      <c r="U505" s="1" t="s">
        <v>2622</v>
      </c>
      <c r="V505" s="1" t="s">
        <v>2623</v>
      </c>
      <c r="W505" s="1" t="s">
        <v>2624</v>
      </c>
      <c r="X505" s="1" t="s">
        <v>2625</v>
      </c>
      <c r="Y505" s="1" t="s">
        <v>2623</v>
      </c>
      <c r="Z505" s="1" t="s">
        <v>2623</v>
      </c>
      <c r="AA505" s="1">
        <v>3000</v>
      </c>
      <c r="AB505" s="1" t="s">
        <v>2626</v>
      </c>
      <c r="AC505" s="1" t="s">
        <v>2627</v>
      </c>
      <c r="AD505" s="1" t="str">
        <f>TEXT(Sales_data[[#This Row],[Order_Date]],"MMM")</f>
        <v>Sep</v>
      </c>
      <c r="AE505" s="1">
        <f t="shared" si="35"/>
        <v>2024</v>
      </c>
      <c r="AF505" s="1" t="str">
        <f>TEXT(Sales_data[[#This Row],[Order_Date]],"ddd")</f>
        <v>Wed</v>
      </c>
      <c r="AG505" s="1" t="str">
        <f t="shared" si="36"/>
        <v>On Time</v>
      </c>
      <c r="AH505" s="1" t="str">
        <f t="shared" si="37"/>
        <v>Fast</v>
      </c>
      <c r="AI505" s="1" t="str">
        <f t="shared" si="38"/>
        <v>Medium</v>
      </c>
      <c r="AJ505" s="6" t="str">
        <f t="shared" si="39"/>
        <v>Weekday</v>
      </c>
    </row>
    <row r="506" spans="1:36" x14ac:dyDescent="0.45">
      <c r="A506" s="5" t="s">
        <v>1002</v>
      </c>
      <c r="B506" s="2">
        <v>45292</v>
      </c>
      <c r="C506" s="2">
        <v>45295</v>
      </c>
      <c r="D506" s="2">
        <v>45296</v>
      </c>
      <c r="E506" s="1" t="s">
        <v>2540</v>
      </c>
      <c r="F506" s="1" t="s">
        <v>53</v>
      </c>
      <c r="G506" s="1" t="s">
        <v>54</v>
      </c>
      <c r="H506" s="1" t="s">
        <v>128</v>
      </c>
      <c r="I506" s="1" t="s">
        <v>169</v>
      </c>
      <c r="J506" s="1">
        <v>-1</v>
      </c>
      <c r="K506" s="1">
        <v>2000</v>
      </c>
      <c r="L506" s="1">
        <v>-2000</v>
      </c>
      <c r="M506" s="1" t="s">
        <v>2619</v>
      </c>
      <c r="N506" s="1" t="s">
        <v>93</v>
      </c>
      <c r="O506" s="1" t="s">
        <v>31</v>
      </c>
      <c r="P506" s="1" t="s">
        <v>85</v>
      </c>
      <c r="Q506" s="1" t="s">
        <v>33</v>
      </c>
      <c r="R506" s="1" t="s">
        <v>34</v>
      </c>
      <c r="S506" s="1" t="s">
        <v>2620</v>
      </c>
      <c r="T506" s="1">
        <v>1</v>
      </c>
      <c r="U506" s="1" t="s">
        <v>2622</v>
      </c>
      <c r="V506" s="1" t="s">
        <v>2630</v>
      </c>
      <c r="W506" s="1" t="s">
        <v>2624</v>
      </c>
      <c r="X506" s="1" t="s">
        <v>2625</v>
      </c>
      <c r="Y506" s="1" t="s">
        <v>2623</v>
      </c>
      <c r="Z506" s="1" t="s">
        <v>2623</v>
      </c>
      <c r="AA506" s="1">
        <v>-2000</v>
      </c>
      <c r="AB506" s="1" t="s">
        <v>2626</v>
      </c>
      <c r="AC506" s="1" t="s">
        <v>2627</v>
      </c>
      <c r="AD506" s="1" t="str">
        <f>TEXT(Sales_data[[#This Row],[Order_Date]],"MMM")</f>
        <v>Jan</v>
      </c>
      <c r="AE506" s="1">
        <f t="shared" si="35"/>
        <v>2024</v>
      </c>
      <c r="AF506" s="1" t="str">
        <f>TEXT(Sales_data[[#This Row],[Order_Date]],"ddd")</f>
        <v>Mon</v>
      </c>
      <c r="AG506" s="1" t="str">
        <f t="shared" si="36"/>
        <v>On Time</v>
      </c>
      <c r="AH506" s="1" t="str">
        <f t="shared" si="37"/>
        <v>Fast</v>
      </c>
      <c r="AI506" s="1" t="str">
        <f t="shared" si="38"/>
        <v>Low</v>
      </c>
      <c r="AJ506" s="6" t="str">
        <f t="shared" si="39"/>
        <v>Weekday</v>
      </c>
    </row>
    <row r="507" spans="1:36" x14ac:dyDescent="0.45">
      <c r="A507" s="5" t="s">
        <v>1003</v>
      </c>
      <c r="B507" s="2">
        <v>45592</v>
      </c>
      <c r="C507" s="2">
        <v>45593</v>
      </c>
      <c r="D507" s="2">
        <v>45599</v>
      </c>
      <c r="E507" s="1" t="s">
        <v>2589</v>
      </c>
      <c r="F507" s="1" t="s">
        <v>69</v>
      </c>
      <c r="G507" s="1" t="s">
        <v>70</v>
      </c>
      <c r="H507" s="1" t="s">
        <v>27</v>
      </c>
      <c r="I507" s="1" t="s">
        <v>84</v>
      </c>
      <c r="J507" s="1">
        <v>1</v>
      </c>
      <c r="K507" s="1">
        <v>100</v>
      </c>
      <c r="L507" s="1">
        <v>100</v>
      </c>
      <c r="M507" s="1" t="s">
        <v>56</v>
      </c>
      <c r="N507" s="1" t="s">
        <v>93</v>
      </c>
      <c r="O507" s="1" t="s">
        <v>31</v>
      </c>
      <c r="P507" s="1" t="s">
        <v>85</v>
      </c>
      <c r="Q507" s="1" t="s">
        <v>45</v>
      </c>
      <c r="R507" s="1" t="s">
        <v>34</v>
      </c>
      <c r="S507" s="1" t="s">
        <v>2620</v>
      </c>
      <c r="T507" s="1">
        <v>6</v>
      </c>
      <c r="U507" s="1" t="s">
        <v>2622</v>
      </c>
      <c r="V507" s="1" t="s">
        <v>2623</v>
      </c>
      <c r="W507" s="1" t="s">
        <v>2624</v>
      </c>
      <c r="X507" s="1" t="s">
        <v>2625</v>
      </c>
      <c r="Y507" s="1" t="s">
        <v>2623</v>
      </c>
      <c r="Z507" s="1" t="s">
        <v>2623</v>
      </c>
      <c r="AA507" s="1">
        <v>100</v>
      </c>
      <c r="AB507" s="1" t="s">
        <v>2626</v>
      </c>
      <c r="AC507" s="1" t="s">
        <v>2627</v>
      </c>
      <c r="AD507" s="1" t="str">
        <f>TEXT(Sales_data[[#This Row],[Order_Date]],"MMM")</f>
        <v>Oct</v>
      </c>
      <c r="AE507" s="1">
        <f t="shared" si="35"/>
        <v>2024</v>
      </c>
      <c r="AF507" s="1" t="str">
        <f>TEXT(Sales_data[[#This Row],[Order_Date]],"ddd")</f>
        <v>Sun</v>
      </c>
      <c r="AG507" s="1" t="str">
        <f t="shared" si="36"/>
        <v>Late</v>
      </c>
      <c r="AH507" s="1" t="str">
        <f t="shared" si="37"/>
        <v>Slow</v>
      </c>
      <c r="AI507" s="1" t="str">
        <f t="shared" si="38"/>
        <v>Low</v>
      </c>
      <c r="AJ507" s="6" t="str">
        <f t="shared" si="39"/>
        <v>Weekend</v>
      </c>
    </row>
    <row r="508" spans="1:36" x14ac:dyDescent="0.45">
      <c r="A508" s="5" t="s">
        <v>1004</v>
      </c>
      <c r="B508" s="2">
        <v>45529</v>
      </c>
      <c r="C508" s="2">
        <v>45532</v>
      </c>
      <c r="D508" s="2">
        <v>45533</v>
      </c>
      <c r="E508" s="1" t="s">
        <v>2583</v>
      </c>
      <c r="F508" s="1" t="s">
        <v>69</v>
      </c>
      <c r="G508" s="1" t="s">
        <v>70</v>
      </c>
      <c r="H508" s="1" t="s">
        <v>71</v>
      </c>
      <c r="I508" s="1" t="s">
        <v>72</v>
      </c>
      <c r="J508" s="1">
        <v>0</v>
      </c>
      <c r="K508" s="1">
        <v>1000</v>
      </c>
      <c r="L508" s="1">
        <v>0</v>
      </c>
      <c r="M508" s="1" t="s">
        <v>29</v>
      </c>
      <c r="N508" s="1" t="s">
        <v>57</v>
      </c>
      <c r="O508" s="1" t="s">
        <v>79</v>
      </c>
      <c r="P508" s="1" t="s">
        <v>32</v>
      </c>
      <c r="Q508" s="1" t="s">
        <v>45</v>
      </c>
      <c r="R508" s="1" t="s">
        <v>2620</v>
      </c>
      <c r="S508" s="1" t="s">
        <v>2620</v>
      </c>
      <c r="T508" s="1">
        <v>1</v>
      </c>
      <c r="U508" s="1" t="s">
        <v>2622</v>
      </c>
      <c r="V508" s="1" t="s">
        <v>2630</v>
      </c>
      <c r="W508" s="1" t="s">
        <v>2624</v>
      </c>
      <c r="X508" s="1" t="s">
        <v>2625</v>
      </c>
      <c r="Y508" s="1" t="s">
        <v>2623</v>
      </c>
      <c r="Z508" s="1" t="s">
        <v>2623</v>
      </c>
      <c r="AA508" s="1">
        <v>0</v>
      </c>
      <c r="AB508" s="1" t="s">
        <v>2626</v>
      </c>
      <c r="AC508" s="1" t="s">
        <v>2627</v>
      </c>
      <c r="AD508" s="1" t="str">
        <f>TEXT(Sales_data[[#This Row],[Order_Date]],"MMM")</f>
        <v>Aug</v>
      </c>
      <c r="AE508" s="1">
        <f t="shared" si="35"/>
        <v>2024</v>
      </c>
      <c r="AF508" s="1" t="str">
        <f>TEXT(Sales_data[[#This Row],[Order_Date]],"ddd")</f>
        <v>Sun</v>
      </c>
      <c r="AG508" s="1" t="str">
        <f t="shared" si="36"/>
        <v>On Time</v>
      </c>
      <c r="AH508" s="1" t="str">
        <f t="shared" si="37"/>
        <v>Fast</v>
      </c>
      <c r="AI508" s="1" t="str">
        <f t="shared" si="38"/>
        <v>Low</v>
      </c>
      <c r="AJ508" s="6" t="str">
        <f t="shared" si="39"/>
        <v>Weekend</v>
      </c>
    </row>
    <row r="509" spans="1:36" x14ac:dyDescent="0.45">
      <c r="A509" s="5" t="s">
        <v>1005</v>
      </c>
      <c r="B509" s="2">
        <v>45441</v>
      </c>
      <c r="C509" s="2">
        <v>45444</v>
      </c>
      <c r="D509" s="2">
        <v>45449</v>
      </c>
      <c r="E509" s="1" t="s">
        <v>2560</v>
      </c>
      <c r="F509" s="1" t="s">
        <v>2609</v>
      </c>
      <c r="G509" s="1" t="s">
        <v>116</v>
      </c>
      <c r="H509" s="1" t="s">
        <v>71</v>
      </c>
      <c r="I509" s="1" t="s">
        <v>117</v>
      </c>
      <c r="J509" s="1">
        <v>1</v>
      </c>
      <c r="K509" s="1">
        <v>0</v>
      </c>
      <c r="L509" s="1">
        <v>0</v>
      </c>
      <c r="M509" s="1" t="s">
        <v>2619</v>
      </c>
      <c r="N509" s="1" t="s">
        <v>57</v>
      </c>
      <c r="O509" s="1" t="s">
        <v>44</v>
      </c>
      <c r="P509" s="1" t="s">
        <v>32</v>
      </c>
      <c r="Q509" s="1" t="s">
        <v>45</v>
      </c>
      <c r="R509" s="1" t="s">
        <v>46</v>
      </c>
      <c r="S509" s="1" t="s">
        <v>2621</v>
      </c>
      <c r="T509" s="1">
        <v>5</v>
      </c>
      <c r="U509" s="1" t="s">
        <v>2622</v>
      </c>
      <c r="V509" s="1" t="s">
        <v>2623</v>
      </c>
      <c r="W509" s="1" t="s">
        <v>2629</v>
      </c>
      <c r="X509" s="1" t="s">
        <v>2625</v>
      </c>
      <c r="Y509" s="1" t="s">
        <v>2630</v>
      </c>
      <c r="Z509" s="1" t="s">
        <v>2623</v>
      </c>
      <c r="AA509" s="1">
        <v>0</v>
      </c>
      <c r="AB509" s="1" t="s">
        <v>2626</v>
      </c>
      <c r="AC509" s="1" t="s">
        <v>2621</v>
      </c>
      <c r="AD509" s="1" t="str">
        <f>TEXT(Sales_data[[#This Row],[Order_Date]],"MMM")</f>
        <v>May</v>
      </c>
      <c r="AE509" s="1">
        <f t="shared" si="35"/>
        <v>2024</v>
      </c>
      <c r="AF509" s="1" t="str">
        <f>TEXT(Sales_data[[#This Row],[Order_Date]],"ddd")</f>
        <v>Wed</v>
      </c>
      <c r="AG509" s="1" t="str">
        <f t="shared" si="36"/>
        <v>On Time</v>
      </c>
      <c r="AH509" s="1" t="str">
        <f t="shared" si="37"/>
        <v>Medium</v>
      </c>
      <c r="AI509" s="1" t="str">
        <f t="shared" si="38"/>
        <v>Low</v>
      </c>
      <c r="AJ509" s="6" t="str">
        <f t="shared" si="39"/>
        <v>Weekday</v>
      </c>
    </row>
    <row r="510" spans="1:36" x14ac:dyDescent="0.45">
      <c r="A510" s="5" t="s">
        <v>1006</v>
      </c>
      <c r="B510" s="2">
        <v>45396</v>
      </c>
      <c r="C510" s="2">
        <v>45394</v>
      </c>
      <c r="D510" s="2">
        <v>45399</v>
      </c>
      <c r="E510" s="1" t="s">
        <v>2566</v>
      </c>
      <c r="F510" s="1" t="s">
        <v>2607</v>
      </c>
      <c r="G510" s="1" t="s">
        <v>41</v>
      </c>
      <c r="H510" s="1" t="s">
        <v>128</v>
      </c>
      <c r="I510" s="1" t="s">
        <v>169</v>
      </c>
      <c r="J510" s="1">
        <v>2</v>
      </c>
      <c r="K510" s="1">
        <v>2000</v>
      </c>
      <c r="L510" s="1">
        <v>4000</v>
      </c>
      <c r="M510" s="1" t="s">
        <v>56</v>
      </c>
      <c r="N510" s="1" t="s">
        <v>57</v>
      </c>
      <c r="O510" s="1" t="s">
        <v>31</v>
      </c>
      <c r="P510" s="1" t="s">
        <v>85</v>
      </c>
      <c r="Q510" s="1" t="s">
        <v>45</v>
      </c>
      <c r="R510" s="1" t="s">
        <v>46</v>
      </c>
      <c r="S510" s="1" t="s">
        <v>47</v>
      </c>
      <c r="T510" s="1">
        <v>5</v>
      </c>
      <c r="U510" s="1" t="s">
        <v>2622</v>
      </c>
      <c r="V510" s="1" t="s">
        <v>2623</v>
      </c>
      <c r="W510" s="1" t="s">
        <v>2624</v>
      </c>
      <c r="X510" s="1" t="s">
        <v>2628</v>
      </c>
      <c r="Y510" s="1" t="s">
        <v>2623</v>
      </c>
      <c r="Z510" s="1" t="s">
        <v>2623</v>
      </c>
      <c r="AA510" s="1">
        <v>4000</v>
      </c>
      <c r="AB510" s="1" t="s">
        <v>2626</v>
      </c>
      <c r="AC510" s="1" t="s">
        <v>47</v>
      </c>
      <c r="AD510" s="1" t="str">
        <f>TEXT(Sales_data[[#This Row],[Order_Date]],"MMM")</f>
        <v>Apr</v>
      </c>
      <c r="AE510" s="1">
        <f t="shared" si="35"/>
        <v>2024</v>
      </c>
      <c r="AF510" s="1" t="str">
        <f>TEXT(Sales_data[[#This Row],[Order_Date]],"ddd")</f>
        <v>Sun</v>
      </c>
      <c r="AG510" s="1" t="str">
        <f t="shared" si="36"/>
        <v>On Time</v>
      </c>
      <c r="AH510" s="1" t="str">
        <f t="shared" si="37"/>
        <v>Medium</v>
      </c>
      <c r="AI510" s="1" t="str">
        <f t="shared" si="38"/>
        <v>Medium</v>
      </c>
      <c r="AJ510" s="6" t="str">
        <f t="shared" si="39"/>
        <v>Weekend</v>
      </c>
    </row>
    <row r="511" spans="1:36" x14ac:dyDescent="0.45">
      <c r="A511" s="5" t="s">
        <v>1007</v>
      </c>
      <c r="B511" s="2">
        <v>45465</v>
      </c>
      <c r="C511" s="2">
        <v>45468</v>
      </c>
      <c r="D511" s="2">
        <v>45468</v>
      </c>
      <c r="E511" s="1" t="s">
        <v>2586</v>
      </c>
      <c r="F511" s="1" t="s">
        <v>2607</v>
      </c>
      <c r="G511" s="1" t="s">
        <v>41</v>
      </c>
      <c r="H511" s="1" t="s">
        <v>71</v>
      </c>
      <c r="I511" s="1" t="s">
        <v>72</v>
      </c>
      <c r="J511" s="1">
        <v>-1</v>
      </c>
      <c r="K511" s="1">
        <v>1000</v>
      </c>
      <c r="L511" s="1">
        <v>-1000</v>
      </c>
      <c r="M511" s="1" t="s">
        <v>56</v>
      </c>
      <c r="N511" s="1" t="s">
        <v>30</v>
      </c>
      <c r="O511" s="1" t="s">
        <v>31</v>
      </c>
      <c r="P511" s="1" t="s">
        <v>32</v>
      </c>
      <c r="Q511" s="1" t="s">
        <v>45</v>
      </c>
      <c r="R511" s="1" t="s">
        <v>46</v>
      </c>
      <c r="S511" s="1" t="s">
        <v>47</v>
      </c>
      <c r="T511" s="1">
        <v>0</v>
      </c>
      <c r="U511" s="1" t="s">
        <v>2622</v>
      </c>
      <c r="V511" s="1" t="s">
        <v>2630</v>
      </c>
      <c r="W511" s="1" t="s">
        <v>2624</v>
      </c>
      <c r="X511" s="1" t="s">
        <v>2625</v>
      </c>
      <c r="Y511" s="1" t="s">
        <v>2623</v>
      </c>
      <c r="Z511" s="1" t="s">
        <v>2623</v>
      </c>
      <c r="AA511" s="1">
        <v>-1000</v>
      </c>
      <c r="AB511" s="1" t="s">
        <v>2626</v>
      </c>
      <c r="AC511" s="1" t="s">
        <v>47</v>
      </c>
      <c r="AD511" s="1" t="str">
        <f>TEXT(Sales_data[[#This Row],[Order_Date]],"MMM")</f>
        <v>Jun</v>
      </c>
      <c r="AE511" s="1">
        <f t="shared" si="35"/>
        <v>2024</v>
      </c>
      <c r="AF511" s="1" t="str">
        <f>TEXT(Sales_data[[#This Row],[Order_Date]],"ddd")</f>
        <v>Sat</v>
      </c>
      <c r="AG511" s="1" t="str">
        <f t="shared" si="36"/>
        <v>On Time</v>
      </c>
      <c r="AH511" s="1" t="str">
        <f t="shared" si="37"/>
        <v>Fast</v>
      </c>
      <c r="AI511" s="1" t="str">
        <f t="shared" si="38"/>
        <v>Low</v>
      </c>
      <c r="AJ511" s="6" t="str">
        <f t="shared" si="39"/>
        <v>Weekend</v>
      </c>
    </row>
    <row r="512" spans="1:36" x14ac:dyDescent="0.45">
      <c r="A512" s="5" t="s">
        <v>1008</v>
      </c>
      <c r="B512" s="2">
        <v>45560</v>
      </c>
      <c r="C512" s="2">
        <v>45560</v>
      </c>
      <c r="D512" s="2">
        <v>45560</v>
      </c>
      <c r="E512" s="1" t="s">
        <v>2561</v>
      </c>
      <c r="F512" s="1" t="s">
        <v>147</v>
      </c>
      <c r="G512" s="1" t="s">
        <v>147</v>
      </c>
      <c r="H512" s="1" t="s">
        <v>71</v>
      </c>
      <c r="I512" s="1" t="s">
        <v>72</v>
      </c>
      <c r="J512" s="1">
        <v>1</v>
      </c>
      <c r="K512" s="1">
        <v>2000</v>
      </c>
      <c r="L512" s="1">
        <v>2000</v>
      </c>
      <c r="M512" s="1" t="s">
        <v>56</v>
      </c>
      <c r="N512" s="1" t="s">
        <v>30</v>
      </c>
      <c r="O512" s="1" t="s">
        <v>31</v>
      </c>
      <c r="P512" s="1" t="s">
        <v>58</v>
      </c>
      <c r="Q512" s="1" t="s">
        <v>33</v>
      </c>
      <c r="R512" s="1" t="s">
        <v>46</v>
      </c>
      <c r="S512" s="1" t="s">
        <v>47</v>
      </c>
      <c r="T512" s="1">
        <v>0</v>
      </c>
      <c r="U512" s="1" t="s">
        <v>2622</v>
      </c>
      <c r="V512" s="1" t="s">
        <v>2623</v>
      </c>
      <c r="W512" s="1" t="s">
        <v>2624</v>
      </c>
      <c r="X512" s="1" t="s">
        <v>2625</v>
      </c>
      <c r="Y512" s="1" t="s">
        <v>2623</v>
      </c>
      <c r="Z512" s="1" t="s">
        <v>2623</v>
      </c>
      <c r="AA512" s="1">
        <v>2000</v>
      </c>
      <c r="AB512" s="1" t="s">
        <v>2626</v>
      </c>
      <c r="AC512" s="1" t="s">
        <v>47</v>
      </c>
      <c r="AD512" s="1" t="str">
        <f>TEXT(Sales_data[[#This Row],[Order_Date]],"MMM")</f>
        <v>Sep</v>
      </c>
      <c r="AE512" s="1">
        <f t="shared" si="35"/>
        <v>2024</v>
      </c>
      <c r="AF512" s="1" t="str">
        <f>TEXT(Sales_data[[#This Row],[Order_Date]],"ddd")</f>
        <v>Wed</v>
      </c>
      <c r="AG512" s="1" t="str">
        <f t="shared" si="36"/>
        <v>On Time</v>
      </c>
      <c r="AH512" s="1" t="str">
        <f t="shared" si="37"/>
        <v>Fast</v>
      </c>
      <c r="AI512" s="1" t="str">
        <f t="shared" si="38"/>
        <v>Medium</v>
      </c>
      <c r="AJ512" s="6" t="str">
        <f t="shared" si="39"/>
        <v>Weekday</v>
      </c>
    </row>
    <row r="513" spans="1:36" x14ac:dyDescent="0.45">
      <c r="A513" s="5" t="s">
        <v>1009</v>
      </c>
      <c r="B513" s="2">
        <v>45462</v>
      </c>
      <c r="C513" s="2">
        <v>45460</v>
      </c>
      <c r="D513" s="2">
        <v>45460</v>
      </c>
      <c r="E513" s="1" t="s">
        <v>2588</v>
      </c>
      <c r="F513" s="1" t="s">
        <v>2608</v>
      </c>
      <c r="G513" s="1" t="s">
        <v>41</v>
      </c>
      <c r="H513" s="1" t="s">
        <v>128</v>
      </c>
      <c r="I513" s="1" t="s">
        <v>129</v>
      </c>
      <c r="J513" s="1">
        <v>0</v>
      </c>
      <c r="K513" s="1">
        <v>500</v>
      </c>
      <c r="L513" s="1">
        <v>0</v>
      </c>
      <c r="M513" s="1" t="s">
        <v>63</v>
      </c>
      <c r="N513" s="1" t="s">
        <v>57</v>
      </c>
      <c r="O513" s="1" t="s">
        <v>44</v>
      </c>
      <c r="P513" s="1" t="s">
        <v>58</v>
      </c>
      <c r="Q513" s="1" t="s">
        <v>45</v>
      </c>
      <c r="R513" s="1" t="s">
        <v>2620</v>
      </c>
      <c r="S513" s="1" t="s">
        <v>2620</v>
      </c>
      <c r="T513" s="1">
        <v>0</v>
      </c>
      <c r="U513" s="1" t="s">
        <v>2622</v>
      </c>
      <c r="V513" s="1" t="s">
        <v>2630</v>
      </c>
      <c r="W513" s="1" t="s">
        <v>2624</v>
      </c>
      <c r="X513" s="1" t="s">
        <v>2628</v>
      </c>
      <c r="Y513" s="1" t="s">
        <v>2623</v>
      </c>
      <c r="Z513" s="1" t="s">
        <v>2623</v>
      </c>
      <c r="AA513" s="1">
        <v>0</v>
      </c>
      <c r="AB513" s="1" t="s">
        <v>2626</v>
      </c>
      <c r="AC513" s="1" t="s">
        <v>2627</v>
      </c>
      <c r="AD513" s="1" t="str">
        <f>TEXT(Sales_data[[#This Row],[Order_Date]],"MMM")</f>
        <v>Jun</v>
      </c>
      <c r="AE513" s="1">
        <f t="shared" si="35"/>
        <v>2024</v>
      </c>
      <c r="AF513" s="1" t="str">
        <f>TEXT(Sales_data[[#This Row],[Order_Date]],"ddd")</f>
        <v>Wed</v>
      </c>
      <c r="AG513" s="1" t="str">
        <f t="shared" si="36"/>
        <v>On Time</v>
      </c>
      <c r="AH513" s="1" t="str">
        <f t="shared" si="37"/>
        <v>Fast</v>
      </c>
      <c r="AI513" s="1" t="str">
        <f t="shared" si="38"/>
        <v>Low</v>
      </c>
      <c r="AJ513" s="6" t="str">
        <f t="shared" si="39"/>
        <v>Weekday</v>
      </c>
    </row>
    <row r="514" spans="1:36" x14ac:dyDescent="0.45">
      <c r="A514" s="5" t="s">
        <v>1010</v>
      </c>
      <c r="B514" s="2">
        <v>45415</v>
      </c>
      <c r="C514" s="2">
        <v>45418</v>
      </c>
      <c r="D514" s="2">
        <v>45425</v>
      </c>
      <c r="E514" s="1" t="s">
        <v>2544</v>
      </c>
      <c r="F514" s="1" t="s">
        <v>53</v>
      </c>
      <c r="G514" s="1" t="s">
        <v>54</v>
      </c>
      <c r="H514" s="1" t="s">
        <v>27</v>
      </c>
      <c r="I514" s="1" t="s">
        <v>55</v>
      </c>
      <c r="J514" s="1">
        <v>-1</v>
      </c>
      <c r="K514" s="1">
        <v>0</v>
      </c>
      <c r="L514" s="1">
        <v>0</v>
      </c>
      <c r="M514" s="1" t="s">
        <v>56</v>
      </c>
      <c r="N514" s="1" t="s">
        <v>57</v>
      </c>
      <c r="O514" s="1" t="s">
        <v>79</v>
      </c>
      <c r="P514" s="1" t="s">
        <v>85</v>
      </c>
      <c r="Q514" s="1" t="s">
        <v>45</v>
      </c>
      <c r="R514" s="1" t="s">
        <v>2620</v>
      </c>
      <c r="S514" s="1" t="s">
        <v>2620</v>
      </c>
      <c r="T514" s="1">
        <v>7</v>
      </c>
      <c r="U514" s="1" t="s">
        <v>2622</v>
      </c>
      <c r="V514" s="1" t="s">
        <v>2630</v>
      </c>
      <c r="W514" s="1" t="s">
        <v>2629</v>
      </c>
      <c r="X514" s="1" t="s">
        <v>2625</v>
      </c>
      <c r="Y514" s="1" t="s">
        <v>2630</v>
      </c>
      <c r="Z514" s="1" t="s">
        <v>2623</v>
      </c>
      <c r="AA514" s="1">
        <v>0</v>
      </c>
      <c r="AB514" s="1" t="s">
        <v>2626</v>
      </c>
      <c r="AC514" s="1" t="s">
        <v>2627</v>
      </c>
      <c r="AD514" s="1" t="str">
        <f>TEXT(Sales_data[[#This Row],[Order_Date]],"MMM")</f>
        <v>May</v>
      </c>
      <c r="AE514" s="1">
        <f t="shared" si="35"/>
        <v>2024</v>
      </c>
      <c r="AF514" s="1" t="str">
        <f>TEXT(Sales_data[[#This Row],[Order_Date]],"ddd")</f>
        <v>Fri</v>
      </c>
      <c r="AG514" s="1" t="str">
        <f t="shared" si="36"/>
        <v>Late</v>
      </c>
      <c r="AH514" s="1" t="str">
        <f t="shared" si="37"/>
        <v>Slow</v>
      </c>
      <c r="AI514" s="1" t="str">
        <f t="shared" si="38"/>
        <v>Low</v>
      </c>
      <c r="AJ514" s="6" t="str">
        <f t="shared" si="39"/>
        <v>Weekday</v>
      </c>
    </row>
    <row r="515" spans="1:36" x14ac:dyDescent="0.45">
      <c r="A515" s="5" t="s">
        <v>1013</v>
      </c>
      <c r="B515" s="2">
        <v>45653</v>
      </c>
      <c r="C515" s="2">
        <v>45652</v>
      </c>
      <c r="D515" s="2">
        <v>45654</v>
      </c>
      <c r="E515" s="1" t="s">
        <v>2551</v>
      </c>
      <c r="F515" s="1" t="s">
        <v>2609</v>
      </c>
      <c r="G515" s="1" t="s">
        <v>116</v>
      </c>
      <c r="H515" s="1" t="s">
        <v>128</v>
      </c>
      <c r="I515" s="1" t="s">
        <v>231</v>
      </c>
      <c r="J515" s="1">
        <v>0</v>
      </c>
      <c r="K515" s="1">
        <v>1000</v>
      </c>
      <c r="L515" s="1">
        <v>0</v>
      </c>
      <c r="M515" s="1" t="s">
        <v>2619</v>
      </c>
      <c r="N515" s="1" t="s">
        <v>57</v>
      </c>
      <c r="O515" s="1" t="s">
        <v>31</v>
      </c>
      <c r="P515" s="1" t="s">
        <v>85</v>
      </c>
      <c r="Q515" s="1" t="s">
        <v>33</v>
      </c>
      <c r="R515" s="1" t="s">
        <v>34</v>
      </c>
      <c r="S515" s="1" t="s">
        <v>2620</v>
      </c>
      <c r="T515" s="1">
        <v>2</v>
      </c>
      <c r="U515" s="1" t="s">
        <v>2622</v>
      </c>
      <c r="V515" s="1" t="s">
        <v>2630</v>
      </c>
      <c r="W515" s="1" t="s">
        <v>2624</v>
      </c>
      <c r="X515" s="1" t="s">
        <v>2628</v>
      </c>
      <c r="Y515" s="1" t="s">
        <v>2623</v>
      </c>
      <c r="Z515" s="1" t="s">
        <v>2623</v>
      </c>
      <c r="AA515" s="1">
        <v>0</v>
      </c>
      <c r="AB515" s="1" t="s">
        <v>2626</v>
      </c>
      <c r="AC515" s="1" t="s">
        <v>2627</v>
      </c>
      <c r="AD515" s="1" t="str">
        <f>TEXT(Sales_data[[#This Row],[Order_Date]],"MMM")</f>
        <v>Dec</v>
      </c>
      <c r="AE515" s="1">
        <f t="shared" ref="AE515:AE578" si="40">YEAR(C515)</f>
        <v>2024</v>
      </c>
      <c r="AF515" s="1" t="str">
        <f>TEXT(Sales_data[[#This Row],[Order_Date]],"ddd")</f>
        <v>Fri</v>
      </c>
      <c r="AG515" s="1" t="str">
        <f t="shared" ref="AG515:AG578" si="41">IF(T515&lt;=5,"On Time","Late")</f>
        <v>On Time</v>
      </c>
      <c r="AH515" s="1" t="str">
        <f t="shared" ref="AH515:AH578" si="42">IF(T515&lt;=2,"Fast",IF(T515&lt;=5,"Medium","Slow"))</f>
        <v>Fast</v>
      </c>
      <c r="AI515" s="1" t="str">
        <f t="shared" ref="AI515:AI578" si="43">IF(AA515&gt;=5000,"High",IF(AA515&gt;=2000,"Medium","Low"))</f>
        <v>Low</v>
      </c>
      <c r="AJ515" s="6" t="str">
        <f t="shared" ref="AJ515:AJ578" si="44">IF(AF515="Sat","Weekend",IF(AF515="Sun","Weekend","Weekday"))</f>
        <v>Weekday</v>
      </c>
    </row>
    <row r="516" spans="1:36" x14ac:dyDescent="0.45">
      <c r="A516" s="5" t="s">
        <v>1014</v>
      </c>
      <c r="B516" s="2">
        <v>45440</v>
      </c>
      <c r="C516" s="2">
        <v>45442</v>
      </c>
      <c r="D516" s="2">
        <v>45441</v>
      </c>
      <c r="E516" s="1" t="s">
        <v>2572</v>
      </c>
      <c r="F516" s="1" t="s">
        <v>2608</v>
      </c>
      <c r="G516" s="1" t="s">
        <v>41</v>
      </c>
      <c r="H516" s="1" t="s">
        <v>42</v>
      </c>
      <c r="I516" s="1" t="s">
        <v>78</v>
      </c>
      <c r="J516" s="1">
        <v>2</v>
      </c>
      <c r="K516" s="1">
        <v>500</v>
      </c>
      <c r="L516" s="1">
        <v>1000</v>
      </c>
      <c r="M516" s="1" t="s">
        <v>56</v>
      </c>
      <c r="N516" s="1" t="s">
        <v>93</v>
      </c>
      <c r="O516" s="1" t="s">
        <v>31</v>
      </c>
      <c r="P516" s="1" t="s">
        <v>32</v>
      </c>
      <c r="Q516" s="1" t="s">
        <v>45</v>
      </c>
      <c r="R516" s="1" t="s">
        <v>34</v>
      </c>
      <c r="S516" s="1" t="s">
        <v>2620</v>
      </c>
      <c r="T516" s="1">
        <v>-1</v>
      </c>
      <c r="U516" s="1" t="s">
        <v>2622</v>
      </c>
      <c r="V516" s="1" t="s">
        <v>2623</v>
      </c>
      <c r="W516" s="1" t="s">
        <v>2624</v>
      </c>
      <c r="X516" s="1" t="s">
        <v>2631</v>
      </c>
      <c r="Y516" s="1" t="s">
        <v>2623</v>
      </c>
      <c r="Z516" s="1" t="s">
        <v>2623</v>
      </c>
      <c r="AA516" s="1">
        <v>1000</v>
      </c>
      <c r="AB516" s="1" t="s">
        <v>2626</v>
      </c>
      <c r="AC516" s="1" t="s">
        <v>2627</v>
      </c>
      <c r="AD516" s="1" t="str">
        <f>TEXT(Sales_data[[#This Row],[Order_Date]],"MMM")</f>
        <v>May</v>
      </c>
      <c r="AE516" s="1">
        <f t="shared" si="40"/>
        <v>2024</v>
      </c>
      <c r="AF516" s="1" t="str">
        <f>TEXT(Sales_data[[#This Row],[Order_Date]],"ddd")</f>
        <v>Tue</v>
      </c>
      <c r="AG516" s="1" t="str">
        <f t="shared" si="41"/>
        <v>On Time</v>
      </c>
      <c r="AH516" s="1" t="str">
        <f t="shared" si="42"/>
        <v>Fast</v>
      </c>
      <c r="AI516" s="1" t="str">
        <f t="shared" si="43"/>
        <v>Low</v>
      </c>
      <c r="AJ516" s="6" t="str">
        <f t="shared" si="44"/>
        <v>Weekday</v>
      </c>
    </row>
    <row r="517" spans="1:36" x14ac:dyDescent="0.45">
      <c r="A517" s="5" t="s">
        <v>1015</v>
      </c>
      <c r="B517" s="2">
        <v>45498</v>
      </c>
      <c r="C517" s="2">
        <v>45496</v>
      </c>
      <c r="D517" s="2">
        <v>45503</v>
      </c>
      <c r="E517" s="1" t="s">
        <v>2556</v>
      </c>
      <c r="F517" s="1" t="s">
        <v>2607</v>
      </c>
      <c r="G517" s="1" t="s">
        <v>41</v>
      </c>
      <c r="H517" s="1" t="s">
        <v>27</v>
      </c>
      <c r="I517" s="1" t="s">
        <v>55</v>
      </c>
      <c r="J517" s="1">
        <v>3</v>
      </c>
      <c r="K517" s="1">
        <v>0</v>
      </c>
      <c r="L517" s="1">
        <v>0</v>
      </c>
      <c r="M517" s="1" t="s">
        <v>29</v>
      </c>
      <c r="N517" s="1" t="s">
        <v>93</v>
      </c>
      <c r="O517" s="1" t="s">
        <v>44</v>
      </c>
      <c r="P517" s="1" t="s">
        <v>58</v>
      </c>
      <c r="Q517" s="1" t="s">
        <v>33</v>
      </c>
      <c r="R517" s="1" t="s">
        <v>46</v>
      </c>
      <c r="S517" s="1" t="s">
        <v>2621</v>
      </c>
      <c r="T517" s="1">
        <v>7</v>
      </c>
      <c r="U517" s="1" t="s">
        <v>2622</v>
      </c>
      <c r="V517" s="1" t="s">
        <v>2623</v>
      </c>
      <c r="W517" s="1" t="s">
        <v>2629</v>
      </c>
      <c r="X517" s="1" t="s">
        <v>2628</v>
      </c>
      <c r="Y517" s="1" t="s">
        <v>2630</v>
      </c>
      <c r="Z517" s="1" t="s">
        <v>2623</v>
      </c>
      <c r="AA517" s="1">
        <v>0</v>
      </c>
      <c r="AB517" s="1" t="s">
        <v>2626</v>
      </c>
      <c r="AC517" s="1" t="s">
        <v>2621</v>
      </c>
      <c r="AD517" s="1" t="str">
        <f>TEXT(Sales_data[[#This Row],[Order_Date]],"MMM")</f>
        <v>Jul</v>
      </c>
      <c r="AE517" s="1">
        <f t="shared" si="40"/>
        <v>2024</v>
      </c>
      <c r="AF517" s="1" t="str">
        <f>TEXT(Sales_data[[#This Row],[Order_Date]],"ddd")</f>
        <v>Thu</v>
      </c>
      <c r="AG517" s="1" t="str">
        <f t="shared" si="41"/>
        <v>Late</v>
      </c>
      <c r="AH517" s="1" t="str">
        <f t="shared" si="42"/>
        <v>Slow</v>
      </c>
      <c r="AI517" s="1" t="str">
        <f t="shared" si="43"/>
        <v>Low</v>
      </c>
      <c r="AJ517" s="6" t="str">
        <f t="shared" si="44"/>
        <v>Weekday</v>
      </c>
    </row>
    <row r="518" spans="1:36" x14ac:dyDescent="0.45">
      <c r="A518" s="5" t="s">
        <v>1016</v>
      </c>
      <c r="B518" s="2">
        <v>45619</v>
      </c>
      <c r="C518" s="2">
        <v>45622</v>
      </c>
      <c r="D518" s="2">
        <v>45625</v>
      </c>
      <c r="E518" s="1" t="s">
        <v>2543</v>
      </c>
      <c r="F518" s="1" t="s">
        <v>2608</v>
      </c>
      <c r="G518" s="1" t="s">
        <v>41</v>
      </c>
      <c r="H518" s="1" t="s">
        <v>27</v>
      </c>
      <c r="I518" s="1" t="s">
        <v>84</v>
      </c>
      <c r="J518" s="1">
        <v>2</v>
      </c>
      <c r="K518" s="1">
        <v>0</v>
      </c>
      <c r="L518" s="1">
        <v>0</v>
      </c>
      <c r="M518" s="1" t="s">
        <v>63</v>
      </c>
      <c r="N518" s="1" t="s">
        <v>30</v>
      </c>
      <c r="O518" s="1" t="s">
        <v>31</v>
      </c>
      <c r="P518" s="1" t="s">
        <v>58</v>
      </c>
      <c r="Q518" s="1" t="s">
        <v>45</v>
      </c>
      <c r="R518" s="1" t="s">
        <v>46</v>
      </c>
      <c r="S518" s="1" t="s">
        <v>2621</v>
      </c>
      <c r="T518" s="1">
        <v>3</v>
      </c>
      <c r="U518" s="1" t="s">
        <v>2622</v>
      </c>
      <c r="V518" s="1" t="s">
        <v>2623</v>
      </c>
      <c r="W518" s="1" t="s">
        <v>2629</v>
      </c>
      <c r="X518" s="1" t="s">
        <v>2625</v>
      </c>
      <c r="Y518" s="1" t="s">
        <v>2630</v>
      </c>
      <c r="Z518" s="1" t="s">
        <v>2623</v>
      </c>
      <c r="AA518" s="1">
        <v>0</v>
      </c>
      <c r="AB518" s="1" t="s">
        <v>2626</v>
      </c>
      <c r="AC518" s="1" t="s">
        <v>2621</v>
      </c>
      <c r="AD518" s="1" t="str">
        <f>TEXT(Sales_data[[#This Row],[Order_Date]],"MMM")</f>
        <v>Nov</v>
      </c>
      <c r="AE518" s="1">
        <f t="shared" si="40"/>
        <v>2024</v>
      </c>
      <c r="AF518" s="1" t="str">
        <f>TEXT(Sales_data[[#This Row],[Order_Date]],"ddd")</f>
        <v>Sat</v>
      </c>
      <c r="AG518" s="1" t="str">
        <f t="shared" si="41"/>
        <v>On Time</v>
      </c>
      <c r="AH518" s="1" t="str">
        <f t="shared" si="42"/>
        <v>Medium</v>
      </c>
      <c r="AI518" s="1" t="str">
        <f t="shared" si="43"/>
        <v>Low</v>
      </c>
      <c r="AJ518" s="6" t="str">
        <f t="shared" si="44"/>
        <v>Weekend</v>
      </c>
    </row>
    <row r="519" spans="1:36" x14ac:dyDescent="0.45">
      <c r="A519" s="5" t="s">
        <v>1017</v>
      </c>
      <c r="B519" s="2">
        <v>45655</v>
      </c>
      <c r="C519" s="2">
        <v>45654</v>
      </c>
      <c r="D519" s="2">
        <v>45658</v>
      </c>
      <c r="E519" s="1" t="s">
        <v>2549</v>
      </c>
      <c r="F519" s="1" t="s">
        <v>2608</v>
      </c>
      <c r="G519" s="1" t="s">
        <v>41</v>
      </c>
      <c r="H519" s="1" t="s">
        <v>128</v>
      </c>
      <c r="I519" s="1" t="s">
        <v>169</v>
      </c>
      <c r="J519" s="1">
        <v>1</v>
      </c>
      <c r="K519" s="1">
        <v>1000</v>
      </c>
      <c r="L519" s="1">
        <v>1000</v>
      </c>
      <c r="M519" s="1" t="s">
        <v>56</v>
      </c>
      <c r="N519" s="1" t="s">
        <v>93</v>
      </c>
      <c r="O519" s="1" t="s">
        <v>64</v>
      </c>
      <c r="P519" s="1" t="s">
        <v>32</v>
      </c>
      <c r="Q519" s="1" t="s">
        <v>45</v>
      </c>
      <c r="R519" s="1" t="s">
        <v>46</v>
      </c>
      <c r="S519" s="1" t="s">
        <v>47</v>
      </c>
      <c r="T519" s="1">
        <v>4</v>
      </c>
      <c r="U519" s="1" t="s">
        <v>2622</v>
      </c>
      <c r="V519" s="1" t="s">
        <v>2623</v>
      </c>
      <c r="W519" s="1" t="s">
        <v>2624</v>
      </c>
      <c r="X519" s="1" t="s">
        <v>2628</v>
      </c>
      <c r="Y519" s="1" t="s">
        <v>2623</v>
      </c>
      <c r="Z519" s="1" t="s">
        <v>2623</v>
      </c>
      <c r="AA519" s="1">
        <v>1000</v>
      </c>
      <c r="AB519" s="1" t="s">
        <v>2626</v>
      </c>
      <c r="AC519" s="1" t="s">
        <v>47</v>
      </c>
      <c r="AD519" s="1" t="str">
        <f>TEXT(Sales_data[[#This Row],[Order_Date]],"MMM")</f>
        <v>Dec</v>
      </c>
      <c r="AE519" s="1">
        <f t="shared" si="40"/>
        <v>2024</v>
      </c>
      <c r="AF519" s="1" t="str">
        <f>TEXT(Sales_data[[#This Row],[Order_Date]],"ddd")</f>
        <v>Sun</v>
      </c>
      <c r="AG519" s="1" t="str">
        <f t="shared" si="41"/>
        <v>On Time</v>
      </c>
      <c r="AH519" s="1" t="str">
        <f t="shared" si="42"/>
        <v>Medium</v>
      </c>
      <c r="AI519" s="1" t="str">
        <f t="shared" si="43"/>
        <v>Low</v>
      </c>
      <c r="AJ519" s="6" t="str">
        <f t="shared" si="44"/>
        <v>Weekend</v>
      </c>
    </row>
    <row r="520" spans="1:36" x14ac:dyDescent="0.45">
      <c r="A520" s="5" t="s">
        <v>1018</v>
      </c>
      <c r="B520" s="2">
        <v>45434</v>
      </c>
      <c r="C520" s="2">
        <v>45435</v>
      </c>
      <c r="D520" s="2">
        <v>45440</v>
      </c>
      <c r="E520" s="1" t="s">
        <v>2605</v>
      </c>
      <c r="F520" s="1" t="s">
        <v>53</v>
      </c>
      <c r="G520" s="1" t="s">
        <v>54</v>
      </c>
      <c r="H520" s="1" t="s">
        <v>42</v>
      </c>
      <c r="I520" s="1" t="s">
        <v>43</v>
      </c>
      <c r="J520" s="1">
        <v>2</v>
      </c>
      <c r="K520" s="1">
        <v>0</v>
      </c>
      <c r="L520" s="1">
        <v>0</v>
      </c>
      <c r="M520" s="1" t="s">
        <v>29</v>
      </c>
      <c r="N520" s="1" t="s">
        <v>30</v>
      </c>
      <c r="O520" s="1" t="s">
        <v>31</v>
      </c>
      <c r="P520" s="1" t="s">
        <v>85</v>
      </c>
      <c r="Q520" s="1" t="s">
        <v>45</v>
      </c>
      <c r="R520" s="1" t="s">
        <v>2620</v>
      </c>
      <c r="S520" s="1" t="s">
        <v>2620</v>
      </c>
      <c r="T520" s="1">
        <v>5</v>
      </c>
      <c r="U520" s="1" t="s">
        <v>2622</v>
      </c>
      <c r="V520" s="1" t="s">
        <v>2623</v>
      </c>
      <c r="W520" s="1" t="s">
        <v>2629</v>
      </c>
      <c r="X520" s="1" t="s">
        <v>2625</v>
      </c>
      <c r="Y520" s="1" t="s">
        <v>2630</v>
      </c>
      <c r="Z520" s="1" t="s">
        <v>2623</v>
      </c>
      <c r="AA520" s="1">
        <v>0</v>
      </c>
      <c r="AB520" s="1" t="s">
        <v>2626</v>
      </c>
      <c r="AC520" s="1" t="s">
        <v>2627</v>
      </c>
      <c r="AD520" s="1" t="str">
        <f>TEXT(Sales_data[[#This Row],[Order_Date]],"MMM")</f>
        <v>May</v>
      </c>
      <c r="AE520" s="1">
        <f t="shared" si="40"/>
        <v>2024</v>
      </c>
      <c r="AF520" s="1" t="str">
        <f>TEXT(Sales_data[[#This Row],[Order_Date]],"ddd")</f>
        <v>Wed</v>
      </c>
      <c r="AG520" s="1" t="str">
        <f t="shared" si="41"/>
        <v>On Time</v>
      </c>
      <c r="AH520" s="1" t="str">
        <f t="shared" si="42"/>
        <v>Medium</v>
      </c>
      <c r="AI520" s="1" t="str">
        <f t="shared" si="43"/>
        <v>Low</v>
      </c>
      <c r="AJ520" s="6" t="str">
        <f t="shared" si="44"/>
        <v>Weekday</v>
      </c>
    </row>
    <row r="521" spans="1:36" x14ac:dyDescent="0.45">
      <c r="A521" s="5" t="s">
        <v>1019</v>
      </c>
      <c r="B521" s="2">
        <v>45540</v>
      </c>
      <c r="C521" s="2">
        <v>45543</v>
      </c>
      <c r="D521" s="2">
        <v>45543</v>
      </c>
      <c r="E521" s="1" t="s">
        <v>2537</v>
      </c>
      <c r="F521" s="1" t="s">
        <v>2609</v>
      </c>
      <c r="G521" s="1" t="s">
        <v>116</v>
      </c>
      <c r="H521" s="1" t="s">
        <v>42</v>
      </c>
      <c r="I521" s="1" t="s">
        <v>122</v>
      </c>
      <c r="J521" s="1">
        <v>3</v>
      </c>
      <c r="K521" s="1">
        <v>500</v>
      </c>
      <c r="L521" s="1">
        <v>1500</v>
      </c>
      <c r="M521" s="1" t="s">
        <v>2619</v>
      </c>
      <c r="N521" s="1" t="s">
        <v>57</v>
      </c>
      <c r="O521" s="1" t="s">
        <v>31</v>
      </c>
      <c r="P521" s="1" t="s">
        <v>32</v>
      </c>
      <c r="Q521" s="1" t="s">
        <v>33</v>
      </c>
      <c r="R521" s="1" t="s">
        <v>2620</v>
      </c>
      <c r="S521" s="1" t="s">
        <v>2620</v>
      </c>
      <c r="T521" s="1">
        <v>0</v>
      </c>
      <c r="U521" s="1" t="s">
        <v>2622</v>
      </c>
      <c r="V521" s="1" t="s">
        <v>2623</v>
      </c>
      <c r="W521" s="1" t="s">
        <v>2624</v>
      </c>
      <c r="X521" s="1" t="s">
        <v>2625</v>
      </c>
      <c r="Y521" s="1" t="s">
        <v>2623</v>
      </c>
      <c r="Z521" s="1" t="s">
        <v>2623</v>
      </c>
      <c r="AA521" s="1">
        <v>1500</v>
      </c>
      <c r="AB521" s="1" t="s">
        <v>2626</v>
      </c>
      <c r="AC521" s="1" t="s">
        <v>2627</v>
      </c>
      <c r="AD521" s="1" t="str">
        <f>TEXT(Sales_data[[#This Row],[Order_Date]],"MMM")</f>
        <v>Sep</v>
      </c>
      <c r="AE521" s="1">
        <f t="shared" si="40"/>
        <v>2024</v>
      </c>
      <c r="AF521" s="1" t="str">
        <f>TEXT(Sales_data[[#This Row],[Order_Date]],"ddd")</f>
        <v>Thu</v>
      </c>
      <c r="AG521" s="1" t="str">
        <f t="shared" si="41"/>
        <v>On Time</v>
      </c>
      <c r="AH521" s="1" t="str">
        <f t="shared" si="42"/>
        <v>Fast</v>
      </c>
      <c r="AI521" s="1" t="str">
        <f t="shared" si="43"/>
        <v>Low</v>
      </c>
      <c r="AJ521" s="6" t="str">
        <f t="shared" si="44"/>
        <v>Weekday</v>
      </c>
    </row>
    <row r="522" spans="1:36" x14ac:dyDescent="0.45">
      <c r="A522" s="5" t="s">
        <v>1020</v>
      </c>
      <c r="B522" s="2">
        <v>45580</v>
      </c>
      <c r="C522" s="2">
        <v>45581</v>
      </c>
      <c r="D522" s="2">
        <v>45588</v>
      </c>
      <c r="E522" s="1" t="s">
        <v>2603</v>
      </c>
      <c r="F522" s="1" t="s">
        <v>168</v>
      </c>
      <c r="G522" s="1" t="s">
        <v>41</v>
      </c>
      <c r="H522" s="1" t="s">
        <v>128</v>
      </c>
      <c r="I522" s="1" t="s">
        <v>231</v>
      </c>
      <c r="J522" s="1">
        <v>3</v>
      </c>
      <c r="K522" s="1">
        <v>0</v>
      </c>
      <c r="L522" s="1">
        <v>0</v>
      </c>
      <c r="M522" s="1" t="s">
        <v>56</v>
      </c>
      <c r="N522" s="1" t="s">
        <v>93</v>
      </c>
      <c r="O522" s="1" t="s">
        <v>44</v>
      </c>
      <c r="P522" s="1" t="s">
        <v>32</v>
      </c>
      <c r="Q522" s="1" t="s">
        <v>45</v>
      </c>
      <c r="R522" s="1" t="s">
        <v>46</v>
      </c>
      <c r="S522" s="1" t="s">
        <v>245</v>
      </c>
      <c r="T522" s="1">
        <v>7</v>
      </c>
      <c r="U522" s="1" t="s">
        <v>2622</v>
      </c>
      <c r="V522" s="1" t="s">
        <v>2623</v>
      </c>
      <c r="W522" s="1" t="s">
        <v>2629</v>
      </c>
      <c r="X522" s="1" t="s">
        <v>2625</v>
      </c>
      <c r="Y522" s="1" t="s">
        <v>2630</v>
      </c>
      <c r="Z522" s="1" t="s">
        <v>2623</v>
      </c>
      <c r="AA522" s="1">
        <v>0</v>
      </c>
      <c r="AB522" s="1" t="s">
        <v>2626</v>
      </c>
      <c r="AC522" s="1" t="s">
        <v>245</v>
      </c>
      <c r="AD522" s="1" t="str">
        <f>TEXT(Sales_data[[#This Row],[Order_Date]],"MMM")</f>
        <v>Oct</v>
      </c>
      <c r="AE522" s="1">
        <f t="shared" si="40"/>
        <v>2024</v>
      </c>
      <c r="AF522" s="1" t="str">
        <f>TEXT(Sales_data[[#This Row],[Order_Date]],"ddd")</f>
        <v>Tue</v>
      </c>
      <c r="AG522" s="1" t="str">
        <f t="shared" si="41"/>
        <v>Late</v>
      </c>
      <c r="AH522" s="1" t="str">
        <f t="shared" si="42"/>
        <v>Slow</v>
      </c>
      <c r="AI522" s="1" t="str">
        <f t="shared" si="43"/>
        <v>Low</v>
      </c>
      <c r="AJ522" s="6" t="str">
        <f t="shared" si="44"/>
        <v>Weekday</v>
      </c>
    </row>
    <row r="523" spans="1:36" x14ac:dyDescent="0.45">
      <c r="A523" s="5" t="s">
        <v>2504</v>
      </c>
      <c r="B523" s="2">
        <v>45566</v>
      </c>
      <c r="C523" s="2">
        <v>45565</v>
      </c>
      <c r="D523" s="2">
        <v>45564</v>
      </c>
      <c r="E523" s="1" t="s">
        <v>2575</v>
      </c>
      <c r="F523" s="1" t="s">
        <v>53</v>
      </c>
      <c r="G523" s="1" t="s">
        <v>54</v>
      </c>
      <c r="H523" s="1" t="s">
        <v>71</v>
      </c>
      <c r="I523" s="1" t="s">
        <v>117</v>
      </c>
      <c r="J523" s="1">
        <v>2</v>
      </c>
      <c r="K523" s="1">
        <v>500</v>
      </c>
      <c r="L523" s="1">
        <v>1000</v>
      </c>
      <c r="M523" s="1" t="s">
        <v>56</v>
      </c>
      <c r="N523" s="1" t="s">
        <v>57</v>
      </c>
      <c r="O523" s="1" t="s">
        <v>44</v>
      </c>
      <c r="P523" s="1" t="s">
        <v>85</v>
      </c>
      <c r="Q523" s="1" t="s">
        <v>45</v>
      </c>
      <c r="R523" s="1" t="s">
        <v>34</v>
      </c>
      <c r="S523" s="1" t="s">
        <v>2620</v>
      </c>
      <c r="T523" s="1">
        <v>-1</v>
      </c>
      <c r="U523" s="1" t="s">
        <v>2622</v>
      </c>
      <c r="V523" s="1" t="s">
        <v>2623</v>
      </c>
      <c r="W523" s="1" t="s">
        <v>2624</v>
      </c>
      <c r="X523" s="1" t="s">
        <v>2628</v>
      </c>
      <c r="Y523" s="1" t="s">
        <v>2623</v>
      </c>
      <c r="Z523" s="1" t="s">
        <v>2623</v>
      </c>
      <c r="AA523" s="1">
        <v>1000</v>
      </c>
      <c r="AB523" s="1" t="s">
        <v>2626</v>
      </c>
      <c r="AC523" s="1" t="s">
        <v>2627</v>
      </c>
      <c r="AD523" s="1" t="str">
        <f>TEXT(Sales_data[[#This Row],[Order_Date]],"MMM")</f>
        <v>Oct</v>
      </c>
      <c r="AE523" s="1">
        <f t="shared" si="40"/>
        <v>2024</v>
      </c>
      <c r="AF523" s="1" t="str">
        <f>TEXT(Sales_data[[#This Row],[Order_Date]],"ddd")</f>
        <v>Tue</v>
      </c>
      <c r="AG523" s="1" t="str">
        <f t="shared" si="41"/>
        <v>On Time</v>
      </c>
      <c r="AH523" s="1" t="str">
        <f t="shared" si="42"/>
        <v>Fast</v>
      </c>
      <c r="AI523" s="1" t="str">
        <f t="shared" si="43"/>
        <v>Low</v>
      </c>
      <c r="AJ523" s="6" t="str">
        <f t="shared" si="44"/>
        <v>Weekday</v>
      </c>
    </row>
    <row r="524" spans="1:36" x14ac:dyDescent="0.45">
      <c r="A524" s="5" t="s">
        <v>1021</v>
      </c>
      <c r="B524" s="2">
        <v>45438</v>
      </c>
      <c r="C524" s="2">
        <v>45441</v>
      </c>
      <c r="D524" s="2">
        <v>45444</v>
      </c>
      <c r="E524" s="1" t="s">
        <v>2572</v>
      </c>
      <c r="F524" s="1" t="s">
        <v>2608</v>
      </c>
      <c r="G524" s="1" t="s">
        <v>41</v>
      </c>
      <c r="H524" s="1" t="s">
        <v>128</v>
      </c>
      <c r="I524" s="1" t="s">
        <v>129</v>
      </c>
      <c r="J524" s="1">
        <v>3</v>
      </c>
      <c r="K524" s="1">
        <v>2000</v>
      </c>
      <c r="L524" s="1">
        <v>6000</v>
      </c>
      <c r="M524" s="1" t="s">
        <v>56</v>
      </c>
      <c r="N524" s="1" t="s">
        <v>30</v>
      </c>
      <c r="O524" s="1" t="s">
        <v>44</v>
      </c>
      <c r="P524" s="1" t="s">
        <v>32</v>
      </c>
      <c r="Q524" s="1" t="s">
        <v>33</v>
      </c>
      <c r="R524" s="1" t="s">
        <v>2620</v>
      </c>
      <c r="S524" s="1" t="s">
        <v>2620</v>
      </c>
      <c r="T524" s="1">
        <v>3</v>
      </c>
      <c r="U524" s="1" t="s">
        <v>2622</v>
      </c>
      <c r="V524" s="1" t="s">
        <v>2623</v>
      </c>
      <c r="W524" s="1" t="s">
        <v>2624</v>
      </c>
      <c r="X524" s="1" t="s">
        <v>2625</v>
      </c>
      <c r="Y524" s="1" t="s">
        <v>2623</v>
      </c>
      <c r="Z524" s="1" t="s">
        <v>2623</v>
      </c>
      <c r="AA524" s="1">
        <v>6000</v>
      </c>
      <c r="AB524" s="1" t="s">
        <v>2626</v>
      </c>
      <c r="AC524" s="1" t="s">
        <v>2627</v>
      </c>
      <c r="AD524" s="1" t="str">
        <f>TEXT(Sales_data[[#This Row],[Order_Date]],"MMM")</f>
        <v>May</v>
      </c>
      <c r="AE524" s="1">
        <f t="shared" si="40"/>
        <v>2024</v>
      </c>
      <c r="AF524" s="1" t="str">
        <f>TEXT(Sales_data[[#This Row],[Order_Date]],"ddd")</f>
        <v>Sun</v>
      </c>
      <c r="AG524" s="1" t="str">
        <f t="shared" si="41"/>
        <v>On Time</v>
      </c>
      <c r="AH524" s="1" t="str">
        <f t="shared" si="42"/>
        <v>Medium</v>
      </c>
      <c r="AI524" s="1" t="str">
        <f t="shared" si="43"/>
        <v>High</v>
      </c>
      <c r="AJ524" s="6" t="str">
        <f t="shared" si="44"/>
        <v>Weekend</v>
      </c>
    </row>
    <row r="525" spans="1:36" x14ac:dyDescent="0.45">
      <c r="A525" s="5" t="s">
        <v>1022</v>
      </c>
      <c r="B525" s="2">
        <v>45542</v>
      </c>
      <c r="C525" s="2">
        <v>45545</v>
      </c>
      <c r="D525" s="2">
        <v>45546</v>
      </c>
      <c r="E525" s="1" t="s">
        <v>2548</v>
      </c>
      <c r="F525" s="1" t="s">
        <v>2607</v>
      </c>
      <c r="G525" s="1" t="s">
        <v>41</v>
      </c>
      <c r="H525" s="1" t="s">
        <v>42</v>
      </c>
      <c r="I525" s="1" t="s">
        <v>78</v>
      </c>
      <c r="J525" s="1">
        <v>3</v>
      </c>
      <c r="K525" s="1">
        <v>1000</v>
      </c>
      <c r="L525" s="1">
        <v>3000</v>
      </c>
      <c r="M525" s="1" t="s">
        <v>56</v>
      </c>
      <c r="N525" s="1" t="s">
        <v>57</v>
      </c>
      <c r="O525" s="1" t="s">
        <v>79</v>
      </c>
      <c r="P525" s="1" t="s">
        <v>32</v>
      </c>
      <c r="Q525" s="1" t="s">
        <v>45</v>
      </c>
      <c r="R525" s="1" t="s">
        <v>34</v>
      </c>
      <c r="S525" s="1" t="s">
        <v>2620</v>
      </c>
      <c r="T525" s="1">
        <v>1</v>
      </c>
      <c r="U525" s="1" t="s">
        <v>2622</v>
      </c>
      <c r="V525" s="1" t="s">
        <v>2623</v>
      </c>
      <c r="W525" s="1" t="s">
        <v>2624</v>
      </c>
      <c r="X525" s="1" t="s">
        <v>2625</v>
      </c>
      <c r="Y525" s="1" t="s">
        <v>2623</v>
      </c>
      <c r="Z525" s="1" t="s">
        <v>2623</v>
      </c>
      <c r="AA525" s="1">
        <v>3000</v>
      </c>
      <c r="AB525" s="1" t="s">
        <v>2626</v>
      </c>
      <c r="AC525" s="1" t="s">
        <v>2627</v>
      </c>
      <c r="AD525" s="1" t="str">
        <f>TEXT(Sales_data[[#This Row],[Order_Date]],"MMM")</f>
        <v>Sep</v>
      </c>
      <c r="AE525" s="1">
        <f t="shared" si="40"/>
        <v>2024</v>
      </c>
      <c r="AF525" s="1" t="str">
        <f>TEXT(Sales_data[[#This Row],[Order_Date]],"ddd")</f>
        <v>Sat</v>
      </c>
      <c r="AG525" s="1" t="str">
        <f t="shared" si="41"/>
        <v>On Time</v>
      </c>
      <c r="AH525" s="1" t="str">
        <f t="shared" si="42"/>
        <v>Fast</v>
      </c>
      <c r="AI525" s="1" t="str">
        <f t="shared" si="43"/>
        <v>Medium</v>
      </c>
      <c r="AJ525" s="6" t="str">
        <f t="shared" si="44"/>
        <v>Weekend</v>
      </c>
    </row>
    <row r="526" spans="1:36" x14ac:dyDescent="0.45">
      <c r="A526" s="5" t="s">
        <v>1023</v>
      </c>
      <c r="B526" s="2">
        <v>45550</v>
      </c>
      <c r="C526" s="2">
        <v>45549</v>
      </c>
      <c r="D526" s="2">
        <v>45550</v>
      </c>
      <c r="E526" s="1" t="s">
        <v>2573</v>
      </c>
      <c r="F526" s="1" t="s">
        <v>2608</v>
      </c>
      <c r="G526" s="1" t="s">
        <v>41</v>
      </c>
      <c r="H526" s="1" t="s">
        <v>42</v>
      </c>
      <c r="I526" s="1" t="s">
        <v>78</v>
      </c>
      <c r="J526" s="1">
        <v>3</v>
      </c>
      <c r="K526" s="1">
        <v>1000</v>
      </c>
      <c r="L526" s="1">
        <v>3000</v>
      </c>
      <c r="M526" s="1" t="s">
        <v>2619</v>
      </c>
      <c r="N526" s="1" t="s">
        <v>30</v>
      </c>
      <c r="O526" s="1" t="s">
        <v>79</v>
      </c>
      <c r="P526" s="1" t="s">
        <v>58</v>
      </c>
      <c r="Q526" s="1" t="s">
        <v>33</v>
      </c>
      <c r="R526" s="1" t="s">
        <v>2620</v>
      </c>
      <c r="S526" s="1" t="s">
        <v>2620</v>
      </c>
      <c r="T526" s="1">
        <v>1</v>
      </c>
      <c r="U526" s="1" t="s">
        <v>2622</v>
      </c>
      <c r="V526" s="1" t="s">
        <v>2623</v>
      </c>
      <c r="W526" s="1" t="s">
        <v>2624</v>
      </c>
      <c r="X526" s="1" t="s">
        <v>2628</v>
      </c>
      <c r="Y526" s="1" t="s">
        <v>2623</v>
      </c>
      <c r="Z526" s="1" t="s">
        <v>2623</v>
      </c>
      <c r="AA526" s="1">
        <v>3000</v>
      </c>
      <c r="AB526" s="1" t="s">
        <v>2626</v>
      </c>
      <c r="AC526" s="1" t="s">
        <v>2627</v>
      </c>
      <c r="AD526" s="1" t="str">
        <f>TEXT(Sales_data[[#This Row],[Order_Date]],"MMM")</f>
        <v>Sep</v>
      </c>
      <c r="AE526" s="1">
        <f t="shared" si="40"/>
        <v>2024</v>
      </c>
      <c r="AF526" s="1" t="str">
        <f>TEXT(Sales_data[[#This Row],[Order_Date]],"ddd")</f>
        <v>Sun</v>
      </c>
      <c r="AG526" s="1" t="str">
        <f t="shared" si="41"/>
        <v>On Time</v>
      </c>
      <c r="AH526" s="1" t="str">
        <f t="shared" si="42"/>
        <v>Fast</v>
      </c>
      <c r="AI526" s="1" t="str">
        <f t="shared" si="43"/>
        <v>Medium</v>
      </c>
      <c r="AJ526" s="6" t="str">
        <f t="shared" si="44"/>
        <v>Weekend</v>
      </c>
    </row>
    <row r="527" spans="1:36" x14ac:dyDescent="0.45">
      <c r="A527" s="5" t="s">
        <v>1024</v>
      </c>
      <c r="B527" s="2">
        <v>45558</v>
      </c>
      <c r="C527" s="2">
        <v>45560</v>
      </c>
      <c r="D527" s="2">
        <v>45566</v>
      </c>
      <c r="E527" s="1" t="s">
        <v>2550</v>
      </c>
      <c r="F527" s="1" t="s">
        <v>168</v>
      </c>
      <c r="G527" s="1" t="s">
        <v>41</v>
      </c>
      <c r="H527" s="1" t="s">
        <v>27</v>
      </c>
      <c r="I527" s="1" t="s">
        <v>28</v>
      </c>
      <c r="J527" s="1">
        <v>0</v>
      </c>
      <c r="K527" s="1">
        <v>2000</v>
      </c>
      <c r="L527" s="1">
        <v>0</v>
      </c>
      <c r="M527" s="1" t="s">
        <v>56</v>
      </c>
      <c r="N527" s="1" t="s">
        <v>57</v>
      </c>
      <c r="O527" s="1" t="s">
        <v>31</v>
      </c>
      <c r="P527" s="1" t="s">
        <v>32</v>
      </c>
      <c r="Q527" s="1" t="s">
        <v>45</v>
      </c>
      <c r="R527" s="1" t="s">
        <v>34</v>
      </c>
      <c r="S527" s="1" t="s">
        <v>2620</v>
      </c>
      <c r="T527" s="1">
        <v>6</v>
      </c>
      <c r="U527" s="1" t="s">
        <v>2622</v>
      </c>
      <c r="V527" s="1" t="s">
        <v>2630</v>
      </c>
      <c r="W527" s="1" t="s">
        <v>2624</v>
      </c>
      <c r="X527" s="1" t="s">
        <v>2625</v>
      </c>
      <c r="Y527" s="1" t="s">
        <v>2623</v>
      </c>
      <c r="Z527" s="1" t="s">
        <v>2623</v>
      </c>
      <c r="AA527" s="1">
        <v>0</v>
      </c>
      <c r="AB527" s="1" t="s">
        <v>2626</v>
      </c>
      <c r="AC527" s="1" t="s">
        <v>2627</v>
      </c>
      <c r="AD527" s="1" t="str">
        <f>TEXT(Sales_data[[#This Row],[Order_Date]],"MMM")</f>
        <v>Sep</v>
      </c>
      <c r="AE527" s="1">
        <f t="shared" si="40"/>
        <v>2024</v>
      </c>
      <c r="AF527" s="1" t="str">
        <f>TEXT(Sales_data[[#This Row],[Order_Date]],"ddd")</f>
        <v>Mon</v>
      </c>
      <c r="AG527" s="1" t="str">
        <f t="shared" si="41"/>
        <v>Late</v>
      </c>
      <c r="AH527" s="1" t="str">
        <f t="shared" si="42"/>
        <v>Slow</v>
      </c>
      <c r="AI527" s="1" t="str">
        <f t="shared" si="43"/>
        <v>Low</v>
      </c>
      <c r="AJ527" s="6" t="str">
        <f t="shared" si="44"/>
        <v>Weekday</v>
      </c>
    </row>
    <row r="528" spans="1:36" x14ac:dyDescent="0.45">
      <c r="A528" s="5" t="s">
        <v>1025</v>
      </c>
      <c r="B528" s="2">
        <v>45307</v>
      </c>
      <c r="C528" s="2">
        <v>45308</v>
      </c>
      <c r="D528" s="2">
        <v>45312</v>
      </c>
      <c r="E528" s="1" t="s">
        <v>2542</v>
      </c>
      <c r="F528" s="1" t="s">
        <v>2609</v>
      </c>
      <c r="G528" s="1" t="s">
        <v>116</v>
      </c>
      <c r="H528" s="1" t="s">
        <v>27</v>
      </c>
      <c r="I528" s="1" t="s">
        <v>84</v>
      </c>
      <c r="J528" s="1">
        <v>2</v>
      </c>
      <c r="K528" s="1">
        <v>0</v>
      </c>
      <c r="L528" s="1">
        <v>0</v>
      </c>
      <c r="M528" s="1" t="s">
        <v>2619</v>
      </c>
      <c r="N528" s="1" t="s">
        <v>30</v>
      </c>
      <c r="O528" s="1" t="s">
        <v>44</v>
      </c>
      <c r="P528" s="1" t="s">
        <v>32</v>
      </c>
      <c r="Q528" s="1" t="s">
        <v>33</v>
      </c>
      <c r="R528" s="1" t="s">
        <v>34</v>
      </c>
      <c r="S528" s="1" t="s">
        <v>2620</v>
      </c>
      <c r="T528" s="1">
        <v>4</v>
      </c>
      <c r="U528" s="1" t="s">
        <v>2622</v>
      </c>
      <c r="V528" s="1" t="s">
        <v>2623</v>
      </c>
      <c r="W528" s="1" t="s">
        <v>2629</v>
      </c>
      <c r="X528" s="1" t="s">
        <v>2625</v>
      </c>
      <c r="Y528" s="1" t="s">
        <v>2630</v>
      </c>
      <c r="Z528" s="1" t="s">
        <v>2623</v>
      </c>
      <c r="AA528" s="1">
        <v>0</v>
      </c>
      <c r="AB528" s="1" t="s">
        <v>2626</v>
      </c>
      <c r="AC528" s="1" t="s">
        <v>2627</v>
      </c>
      <c r="AD528" s="1" t="str">
        <f>TEXT(Sales_data[[#This Row],[Order_Date]],"MMM")</f>
        <v>Jan</v>
      </c>
      <c r="AE528" s="1">
        <f t="shared" si="40"/>
        <v>2024</v>
      </c>
      <c r="AF528" s="1" t="str">
        <f>TEXT(Sales_data[[#This Row],[Order_Date]],"ddd")</f>
        <v>Tue</v>
      </c>
      <c r="AG528" s="1" t="str">
        <f t="shared" si="41"/>
        <v>On Time</v>
      </c>
      <c r="AH528" s="1" t="str">
        <f t="shared" si="42"/>
        <v>Medium</v>
      </c>
      <c r="AI528" s="1" t="str">
        <f t="shared" si="43"/>
        <v>Low</v>
      </c>
      <c r="AJ528" s="6" t="str">
        <f t="shared" si="44"/>
        <v>Weekday</v>
      </c>
    </row>
    <row r="529" spans="1:36" x14ac:dyDescent="0.45">
      <c r="A529" s="5" t="s">
        <v>1027</v>
      </c>
      <c r="B529" s="2">
        <v>45392</v>
      </c>
      <c r="C529" s="2">
        <v>45393</v>
      </c>
      <c r="D529" s="2">
        <v>45396</v>
      </c>
      <c r="E529" s="1" t="s">
        <v>2564</v>
      </c>
      <c r="F529" s="1" t="s">
        <v>2606</v>
      </c>
      <c r="G529" s="1" t="s">
        <v>26</v>
      </c>
      <c r="H529" s="1" t="s">
        <v>128</v>
      </c>
      <c r="I529" s="1" t="s">
        <v>231</v>
      </c>
      <c r="J529" s="1">
        <v>0</v>
      </c>
      <c r="K529" s="1">
        <v>1000</v>
      </c>
      <c r="L529" s="1">
        <v>0</v>
      </c>
      <c r="M529" s="1" t="s">
        <v>56</v>
      </c>
      <c r="N529" s="1" t="s">
        <v>57</v>
      </c>
      <c r="O529" s="1" t="s">
        <v>79</v>
      </c>
      <c r="P529" s="1" t="s">
        <v>85</v>
      </c>
      <c r="Q529" s="1" t="s">
        <v>45</v>
      </c>
      <c r="R529" s="1" t="s">
        <v>46</v>
      </c>
      <c r="S529" s="1" t="s">
        <v>47</v>
      </c>
      <c r="T529" s="1">
        <v>3</v>
      </c>
      <c r="U529" s="1" t="s">
        <v>2622</v>
      </c>
      <c r="V529" s="1" t="s">
        <v>2630</v>
      </c>
      <c r="W529" s="1" t="s">
        <v>2624</v>
      </c>
      <c r="X529" s="1" t="s">
        <v>2625</v>
      </c>
      <c r="Y529" s="1" t="s">
        <v>2623</v>
      </c>
      <c r="Z529" s="1" t="s">
        <v>2623</v>
      </c>
      <c r="AA529" s="1">
        <v>0</v>
      </c>
      <c r="AB529" s="1" t="s">
        <v>2626</v>
      </c>
      <c r="AC529" s="1" t="s">
        <v>47</v>
      </c>
      <c r="AD529" s="1" t="str">
        <f>TEXT(Sales_data[[#This Row],[Order_Date]],"MMM")</f>
        <v>Apr</v>
      </c>
      <c r="AE529" s="1">
        <f t="shared" si="40"/>
        <v>2024</v>
      </c>
      <c r="AF529" s="1" t="str">
        <f>TEXT(Sales_data[[#This Row],[Order_Date]],"ddd")</f>
        <v>Wed</v>
      </c>
      <c r="AG529" s="1" t="str">
        <f t="shared" si="41"/>
        <v>On Time</v>
      </c>
      <c r="AH529" s="1" t="str">
        <f t="shared" si="42"/>
        <v>Medium</v>
      </c>
      <c r="AI529" s="1" t="str">
        <f t="shared" si="43"/>
        <v>Low</v>
      </c>
      <c r="AJ529" s="6" t="str">
        <f t="shared" si="44"/>
        <v>Weekday</v>
      </c>
    </row>
    <row r="530" spans="1:36" x14ac:dyDescent="0.45">
      <c r="A530" s="5" t="s">
        <v>1028</v>
      </c>
      <c r="B530" s="2">
        <v>45530</v>
      </c>
      <c r="C530" s="2">
        <v>45530</v>
      </c>
      <c r="D530" s="2">
        <v>45531</v>
      </c>
      <c r="E530" s="1" t="s">
        <v>2594</v>
      </c>
      <c r="F530" s="1" t="s">
        <v>2607</v>
      </c>
      <c r="G530" s="1" t="s">
        <v>41</v>
      </c>
      <c r="H530" s="1" t="s">
        <v>42</v>
      </c>
      <c r="I530" s="1" t="s">
        <v>78</v>
      </c>
      <c r="J530" s="1">
        <v>3</v>
      </c>
      <c r="K530" s="1">
        <v>1000</v>
      </c>
      <c r="L530" s="1">
        <v>3000</v>
      </c>
      <c r="M530" s="1" t="s">
        <v>2619</v>
      </c>
      <c r="N530" s="1" t="s">
        <v>93</v>
      </c>
      <c r="O530" s="1" t="s">
        <v>44</v>
      </c>
      <c r="P530" s="1" t="s">
        <v>58</v>
      </c>
      <c r="Q530" s="1" t="s">
        <v>33</v>
      </c>
      <c r="R530" s="1" t="s">
        <v>46</v>
      </c>
      <c r="S530" s="1" t="s">
        <v>245</v>
      </c>
      <c r="T530" s="1">
        <v>1</v>
      </c>
      <c r="U530" s="1" t="s">
        <v>2622</v>
      </c>
      <c r="V530" s="1" t="s">
        <v>2623</v>
      </c>
      <c r="W530" s="1" t="s">
        <v>2624</v>
      </c>
      <c r="X530" s="1" t="s">
        <v>2625</v>
      </c>
      <c r="Y530" s="1" t="s">
        <v>2623</v>
      </c>
      <c r="Z530" s="1" t="s">
        <v>2623</v>
      </c>
      <c r="AA530" s="1">
        <v>3000</v>
      </c>
      <c r="AB530" s="1" t="s">
        <v>2626</v>
      </c>
      <c r="AC530" s="1" t="s">
        <v>245</v>
      </c>
      <c r="AD530" s="1" t="str">
        <f>TEXT(Sales_data[[#This Row],[Order_Date]],"MMM")</f>
        <v>Aug</v>
      </c>
      <c r="AE530" s="1">
        <f t="shared" si="40"/>
        <v>2024</v>
      </c>
      <c r="AF530" s="1" t="str">
        <f>TEXT(Sales_data[[#This Row],[Order_Date]],"ddd")</f>
        <v>Mon</v>
      </c>
      <c r="AG530" s="1" t="str">
        <f t="shared" si="41"/>
        <v>On Time</v>
      </c>
      <c r="AH530" s="1" t="str">
        <f t="shared" si="42"/>
        <v>Fast</v>
      </c>
      <c r="AI530" s="1" t="str">
        <f t="shared" si="43"/>
        <v>Medium</v>
      </c>
      <c r="AJ530" s="6" t="str">
        <f t="shared" si="44"/>
        <v>Weekday</v>
      </c>
    </row>
    <row r="531" spans="1:36" x14ac:dyDescent="0.45">
      <c r="A531" s="5" t="s">
        <v>1029</v>
      </c>
      <c r="B531" s="2">
        <v>45497</v>
      </c>
      <c r="C531" s="2">
        <v>45498</v>
      </c>
      <c r="D531" s="2">
        <v>45505</v>
      </c>
      <c r="E531" s="1" t="s">
        <v>2602</v>
      </c>
      <c r="F531" s="1" t="s">
        <v>2607</v>
      </c>
      <c r="G531" s="1" t="s">
        <v>41</v>
      </c>
      <c r="H531" s="1" t="s">
        <v>71</v>
      </c>
      <c r="I531" s="1" t="s">
        <v>92</v>
      </c>
      <c r="J531" s="1">
        <v>0</v>
      </c>
      <c r="K531" s="1">
        <v>100</v>
      </c>
      <c r="L531" s="1">
        <v>0</v>
      </c>
      <c r="M531" s="1" t="s">
        <v>29</v>
      </c>
      <c r="N531" s="1" t="s">
        <v>30</v>
      </c>
      <c r="O531" s="1" t="s">
        <v>64</v>
      </c>
      <c r="P531" s="1" t="s">
        <v>32</v>
      </c>
      <c r="Q531" s="1" t="s">
        <v>33</v>
      </c>
      <c r="R531" s="1" t="s">
        <v>46</v>
      </c>
      <c r="S531" s="1" t="s">
        <v>2621</v>
      </c>
      <c r="T531" s="1">
        <v>7</v>
      </c>
      <c r="U531" s="1" t="s">
        <v>2622</v>
      </c>
      <c r="V531" s="1" t="s">
        <v>2630</v>
      </c>
      <c r="W531" s="1" t="s">
        <v>2624</v>
      </c>
      <c r="X531" s="1" t="s">
        <v>2625</v>
      </c>
      <c r="Y531" s="1" t="s">
        <v>2623</v>
      </c>
      <c r="Z531" s="1" t="s">
        <v>2623</v>
      </c>
      <c r="AA531" s="1">
        <v>0</v>
      </c>
      <c r="AB531" s="1" t="s">
        <v>2626</v>
      </c>
      <c r="AC531" s="1" t="s">
        <v>2621</v>
      </c>
      <c r="AD531" s="1" t="str">
        <f>TEXT(Sales_data[[#This Row],[Order_Date]],"MMM")</f>
        <v>Jul</v>
      </c>
      <c r="AE531" s="1">
        <f t="shared" si="40"/>
        <v>2024</v>
      </c>
      <c r="AF531" s="1" t="str">
        <f>TEXT(Sales_data[[#This Row],[Order_Date]],"ddd")</f>
        <v>Wed</v>
      </c>
      <c r="AG531" s="1" t="str">
        <f t="shared" si="41"/>
        <v>Late</v>
      </c>
      <c r="AH531" s="1" t="str">
        <f t="shared" si="42"/>
        <v>Slow</v>
      </c>
      <c r="AI531" s="1" t="str">
        <f t="shared" si="43"/>
        <v>Low</v>
      </c>
      <c r="AJ531" s="6" t="str">
        <f t="shared" si="44"/>
        <v>Weekday</v>
      </c>
    </row>
    <row r="532" spans="1:36" x14ac:dyDescent="0.45">
      <c r="A532" s="5" t="s">
        <v>1030</v>
      </c>
      <c r="B532" s="2">
        <v>45612</v>
      </c>
      <c r="C532" s="2">
        <v>45615</v>
      </c>
      <c r="D532" s="2">
        <v>45622</v>
      </c>
      <c r="E532" s="1" t="s">
        <v>2557</v>
      </c>
      <c r="F532" s="1" t="s">
        <v>147</v>
      </c>
      <c r="G532" s="1" t="s">
        <v>147</v>
      </c>
      <c r="H532" s="1" t="s">
        <v>128</v>
      </c>
      <c r="I532" s="1" t="s">
        <v>129</v>
      </c>
      <c r="J532" s="1">
        <v>1</v>
      </c>
      <c r="K532" s="1">
        <v>500</v>
      </c>
      <c r="L532" s="1">
        <v>500</v>
      </c>
      <c r="M532" s="1" t="s">
        <v>29</v>
      </c>
      <c r="N532" s="1" t="s">
        <v>57</v>
      </c>
      <c r="O532" s="1" t="s">
        <v>31</v>
      </c>
      <c r="P532" s="1" t="s">
        <v>32</v>
      </c>
      <c r="Q532" s="1" t="s">
        <v>33</v>
      </c>
      <c r="R532" s="1" t="s">
        <v>2620</v>
      </c>
      <c r="S532" s="1" t="s">
        <v>2620</v>
      </c>
      <c r="T532" s="1">
        <v>7</v>
      </c>
      <c r="U532" s="1" t="s">
        <v>2622</v>
      </c>
      <c r="V532" s="1" t="s">
        <v>2623</v>
      </c>
      <c r="W532" s="1" t="s">
        <v>2624</v>
      </c>
      <c r="X532" s="1" t="s">
        <v>2625</v>
      </c>
      <c r="Y532" s="1" t="s">
        <v>2623</v>
      </c>
      <c r="Z532" s="1" t="s">
        <v>2623</v>
      </c>
      <c r="AA532" s="1">
        <v>500</v>
      </c>
      <c r="AB532" s="1" t="s">
        <v>2626</v>
      </c>
      <c r="AC532" s="1" t="s">
        <v>2627</v>
      </c>
      <c r="AD532" s="1" t="str">
        <f>TEXT(Sales_data[[#This Row],[Order_Date]],"MMM")</f>
        <v>Nov</v>
      </c>
      <c r="AE532" s="1">
        <f t="shared" si="40"/>
        <v>2024</v>
      </c>
      <c r="AF532" s="1" t="str">
        <f>TEXT(Sales_data[[#This Row],[Order_Date]],"ddd")</f>
        <v>Sat</v>
      </c>
      <c r="AG532" s="1" t="str">
        <f t="shared" si="41"/>
        <v>Late</v>
      </c>
      <c r="AH532" s="1" t="str">
        <f t="shared" si="42"/>
        <v>Slow</v>
      </c>
      <c r="AI532" s="1" t="str">
        <f t="shared" si="43"/>
        <v>Low</v>
      </c>
      <c r="AJ532" s="6" t="str">
        <f t="shared" si="44"/>
        <v>Weekend</v>
      </c>
    </row>
    <row r="533" spans="1:36" x14ac:dyDescent="0.45">
      <c r="A533" s="5" t="s">
        <v>1031</v>
      </c>
      <c r="B533" s="2">
        <v>45554</v>
      </c>
      <c r="C533" s="2">
        <v>45553</v>
      </c>
      <c r="D533" s="2">
        <v>45555</v>
      </c>
      <c r="E533" s="1" t="s">
        <v>2526</v>
      </c>
      <c r="F533" s="1" t="s">
        <v>147</v>
      </c>
      <c r="G533" s="1" t="s">
        <v>147</v>
      </c>
      <c r="H533" s="1" t="s">
        <v>42</v>
      </c>
      <c r="I533" s="1" t="s">
        <v>122</v>
      </c>
      <c r="J533" s="1">
        <v>-1</v>
      </c>
      <c r="K533" s="1">
        <v>500</v>
      </c>
      <c r="L533" s="1">
        <v>-500</v>
      </c>
      <c r="M533" s="1" t="s">
        <v>29</v>
      </c>
      <c r="N533" s="1" t="s">
        <v>57</v>
      </c>
      <c r="O533" s="1" t="s">
        <v>31</v>
      </c>
      <c r="P533" s="1" t="s">
        <v>32</v>
      </c>
      <c r="Q533" s="1" t="s">
        <v>33</v>
      </c>
      <c r="R533" s="1" t="s">
        <v>46</v>
      </c>
      <c r="S533" s="1" t="s">
        <v>2621</v>
      </c>
      <c r="T533" s="1">
        <v>2</v>
      </c>
      <c r="U533" s="1" t="s">
        <v>2622</v>
      </c>
      <c r="V533" s="1" t="s">
        <v>2630</v>
      </c>
      <c r="W533" s="1" t="s">
        <v>2624</v>
      </c>
      <c r="X533" s="1" t="s">
        <v>2628</v>
      </c>
      <c r="Y533" s="1" t="s">
        <v>2623</v>
      </c>
      <c r="Z533" s="1" t="s">
        <v>2623</v>
      </c>
      <c r="AA533" s="1">
        <v>-500</v>
      </c>
      <c r="AB533" s="1" t="s">
        <v>2626</v>
      </c>
      <c r="AC533" s="1" t="s">
        <v>2621</v>
      </c>
      <c r="AD533" s="1" t="str">
        <f>TEXT(Sales_data[[#This Row],[Order_Date]],"MMM")</f>
        <v>Sep</v>
      </c>
      <c r="AE533" s="1">
        <f t="shared" si="40"/>
        <v>2024</v>
      </c>
      <c r="AF533" s="1" t="str">
        <f>TEXT(Sales_data[[#This Row],[Order_Date]],"ddd")</f>
        <v>Thu</v>
      </c>
      <c r="AG533" s="1" t="str">
        <f t="shared" si="41"/>
        <v>On Time</v>
      </c>
      <c r="AH533" s="1" t="str">
        <f t="shared" si="42"/>
        <v>Fast</v>
      </c>
      <c r="AI533" s="1" t="str">
        <f t="shared" si="43"/>
        <v>Low</v>
      </c>
      <c r="AJ533" s="6" t="str">
        <f t="shared" si="44"/>
        <v>Weekday</v>
      </c>
    </row>
    <row r="534" spans="1:36" x14ac:dyDescent="0.45">
      <c r="A534" s="5" t="s">
        <v>1032</v>
      </c>
      <c r="B534" s="2">
        <v>45647</v>
      </c>
      <c r="C534" s="2">
        <v>45645</v>
      </c>
      <c r="D534" s="2">
        <v>45648</v>
      </c>
      <c r="E534" s="1" t="s">
        <v>2577</v>
      </c>
      <c r="F534" s="1" t="s">
        <v>147</v>
      </c>
      <c r="G534" s="1" t="s">
        <v>147</v>
      </c>
      <c r="H534" s="1" t="s">
        <v>42</v>
      </c>
      <c r="I534" s="1" t="s">
        <v>122</v>
      </c>
      <c r="J534" s="1">
        <v>-1</v>
      </c>
      <c r="K534" s="1">
        <v>100</v>
      </c>
      <c r="L534" s="1">
        <v>-100</v>
      </c>
      <c r="M534" s="1" t="s">
        <v>2619</v>
      </c>
      <c r="N534" s="1" t="s">
        <v>57</v>
      </c>
      <c r="O534" s="1" t="s">
        <v>44</v>
      </c>
      <c r="P534" s="1" t="s">
        <v>58</v>
      </c>
      <c r="Q534" s="1" t="s">
        <v>33</v>
      </c>
      <c r="R534" s="1" t="s">
        <v>46</v>
      </c>
      <c r="S534" s="1" t="s">
        <v>254</v>
      </c>
      <c r="T534" s="1">
        <v>3</v>
      </c>
      <c r="U534" s="1" t="s">
        <v>2622</v>
      </c>
      <c r="V534" s="1" t="s">
        <v>2630</v>
      </c>
      <c r="W534" s="1" t="s">
        <v>2624</v>
      </c>
      <c r="X534" s="1" t="s">
        <v>2628</v>
      </c>
      <c r="Y534" s="1" t="s">
        <v>2623</v>
      </c>
      <c r="Z534" s="1" t="s">
        <v>2623</v>
      </c>
      <c r="AA534" s="1">
        <v>-100</v>
      </c>
      <c r="AB534" s="1" t="s">
        <v>2626</v>
      </c>
      <c r="AC534" s="1" t="s">
        <v>254</v>
      </c>
      <c r="AD534" s="1" t="str">
        <f>TEXT(Sales_data[[#This Row],[Order_Date]],"MMM")</f>
        <v>Dec</v>
      </c>
      <c r="AE534" s="1">
        <f t="shared" si="40"/>
        <v>2024</v>
      </c>
      <c r="AF534" s="1" t="str">
        <f>TEXT(Sales_data[[#This Row],[Order_Date]],"ddd")</f>
        <v>Sat</v>
      </c>
      <c r="AG534" s="1" t="str">
        <f t="shared" si="41"/>
        <v>On Time</v>
      </c>
      <c r="AH534" s="1" t="str">
        <f t="shared" si="42"/>
        <v>Medium</v>
      </c>
      <c r="AI534" s="1" t="str">
        <f t="shared" si="43"/>
        <v>Low</v>
      </c>
      <c r="AJ534" s="6" t="str">
        <f t="shared" si="44"/>
        <v>Weekend</v>
      </c>
    </row>
    <row r="535" spans="1:36" x14ac:dyDescent="0.45">
      <c r="A535" s="5" t="s">
        <v>1033</v>
      </c>
      <c r="B535" s="2">
        <v>45378</v>
      </c>
      <c r="C535" s="2">
        <v>45379</v>
      </c>
      <c r="D535" s="2">
        <v>45383</v>
      </c>
      <c r="E535" s="1" t="s">
        <v>2561</v>
      </c>
      <c r="F535" s="1" t="s">
        <v>69</v>
      </c>
      <c r="G535" s="1" t="s">
        <v>70</v>
      </c>
      <c r="H535" s="1" t="s">
        <v>71</v>
      </c>
      <c r="I535" s="1" t="s">
        <v>72</v>
      </c>
      <c r="J535" s="1">
        <v>-1</v>
      </c>
      <c r="K535" s="1">
        <v>1000</v>
      </c>
      <c r="L535" s="1">
        <v>-1000</v>
      </c>
      <c r="M535" s="1" t="s">
        <v>29</v>
      </c>
      <c r="N535" s="1" t="s">
        <v>93</v>
      </c>
      <c r="O535" s="1" t="s">
        <v>79</v>
      </c>
      <c r="P535" s="1" t="s">
        <v>32</v>
      </c>
      <c r="Q535" s="1" t="s">
        <v>33</v>
      </c>
      <c r="R535" s="1" t="s">
        <v>34</v>
      </c>
      <c r="S535" s="1" t="s">
        <v>2620</v>
      </c>
      <c r="T535" s="1">
        <v>4</v>
      </c>
      <c r="U535" s="1" t="s">
        <v>2622</v>
      </c>
      <c r="V535" s="1" t="s">
        <v>2630</v>
      </c>
      <c r="W535" s="1" t="s">
        <v>2624</v>
      </c>
      <c r="X535" s="1" t="s">
        <v>2625</v>
      </c>
      <c r="Y535" s="1" t="s">
        <v>2623</v>
      </c>
      <c r="Z535" s="1" t="s">
        <v>2623</v>
      </c>
      <c r="AA535" s="1">
        <v>-1000</v>
      </c>
      <c r="AB535" s="1" t="s">
        <v>2626</v>
      </c>
      <c r="AC535" s="1" t="s">
        <v>2627</v>
      </c>
      <c r="AD535" s="1" t="str">
        <f>TEXT(Sales_data[[#This Row],[Order_Date]],"MMM")</f>
        <v>Mar</v>
      </c>
      <c r="AE535" s="1">
        <f t="shared" si="40"/>
        <v>2024</v>
      </c>
      <c r="AF535" s="1" t="str">
        <f>TEXT(Sales_data[[#This Row],[Order_Date]],"ddd")</f>
        <v>Wed</v>
      </c>
      <c r="AG535" s="1" t="str">
        <f t="shared" si="41"/>
        <v>On Time</v>
      </c>
      <c r="AH535" s="1" t="str">
        <f t="shared" si="42"/>
        <v>Medium</v>
      </c>
      <c r="AI535" s="1" t="str">
        <f t="shared" si="43"/>
        <v>Low</v>
      </c>
      <c r="AJ535" s="6" t="str">
        <f t="shared" si="44"/>
        <v>Weekday</v>
      </c>
    </row>
    <row r="536" spans="1:36" x14ac:dyDescent="0.45">
      <c r="A536" s="5" t="s">
        <v>1034</v>
      </c>
      <c r="B536" s="2">
        <v>45545</v>
      </c>
      <c r="C536" s="2">
        <v>45547</v>
      </c>
      <c r="D536" s="2">
        <v>45552</v>
      </c>
      <c r="E536" s="1" t="s">
        <v>2572</v>
      </c>
      <c r="F536" s="1" t="s">
        <v>168</v>
      </c>
      <c r="G536" s="1" t="s">
        <v>41</v>
      </c>
      <c r="H536" s="1" t="s">
        <v>71</v>
      </c>
      <c r="I536" s="1" t="s">
        <v>72</v>
      </c>
      <c r="J536" s="1">
        <v>2</v>
      </c>
      <c r="K536" s="1">
        <v>2000</v>
      </c>
      <c r="L536" s="1">
        <v>4000</v>
      </c>
      <c r="M536" s="1" t="s">
        <v>29</v>
      </c>
      <c r="N536" s="1" t="s">
        <v>57</v>
      </c>
      <c r="O536" s="1" t="s">
        <v>31</v>
      </c>
      <c r="P536" s="1" t="s">
        <v>85</v>
      </c>
      <c r="Q536" s="1" t="s">
        <v>45</v>
      </c>
      <c r="R536" s="1" t="s">
        <v>46</v>
      </c>
      <c r="S536" s="1" t="s">
        <v>254</v>
      </c>
      <c r="T536" s="1">
        <v>5</v>
      </c>
      <c r="U536" s="1" t="s">
        <v>2622</v>
      </c>
      <c r="V536" s="1" t="s">
        <v>2623</v>
      </c>
      <c r="W536" s="1" t="s">
        <v>2624</v>
      </c>
      <c r="X536" s="1" t="s">
        <v>2625</v>
      </c>
      <c r="Y536" s="1" t="s">
        <v>2623</v>
      </c>
      <c r="Z536" s="1" t="s">
        <v>2623</v>
      </c>
      <c r="AA536" s="1">
        <v>4000</v>
      </c>
      <c r="AB536" s="1" t="s">
        <v>2626</v>
      </c>
      <c r="AC536" s="1" t="s">
        <v>254</v>
      </c>
      <c r="AD536" s="1" t="str">
        <f>TEXT(Sales_data[[#This Row],[Order_Date]],"MMM")</f>
        <v>Sep</v>
      </c>
      <c r="AE536" s="1">
        <f t="shared" si="40"/>
        <v>2024</v>
      </c>
      <c r="AF536" s="1" t="str">
        <f>TEXT(Sales_data[[#This Row],[Order_Date]],"ddd")</f>
        <v>Tue</v>
      </c>
      <c r="AG536" s="1" t="str">
        <f t="shared" si="41"/>
        <v>On Time</v>
      </c>
      <c r="AH536" s="1" t="str">
        <f t="shared" si="42"/>
        <v>Medium</v>
      </c>
      <c r="AI536" s="1" t="str">
        <f t="shared" si="43"/>
        <v>Medium</v>
      </c>
      <c r="AJ536" s="6" t="str">
        <f t="shared" si="44"/>
        <v>Weekday</v>
      </c>
    </row>
    <row r="537" spans="1:36" x14ac:dyDescent="0.45">
      <c r="A537" s="5" t="s">
        <v>1035</v>
      </c>
      <c r="B537" s="2">
        <v>45436</v>
      </c>
      <c r="C537" s="2">
        <v>45435</v>
      </c>
      <c r="D537" s="2">
        <v>45435</v>
      </c>
      <c r="E537" s="1" t="s">
        <v>2550</v>
      </c>
      <c r="F537" s="1" t="s">
        <v>69</v>
      </c>
      <c r="G537" s="1" t="s">
        <v>70</v>
      </c>
      <c r="H537" s="1" t="s">
        <v>27</v>
      </c>
      <c r="I537" s="1" t="s">
        <v>55</v>
      </c>
      <c r="J537" s="1">
        <v>-1</v>
      </c>
      <c r="K537" s="1">
        <v>2000</v>
      </c>
      <c r="L537" s="1">
        <v>-2000</v>
      </c>
      <c r="M537" s="1" t="s">
        <v>56</v>
      </c>
      <c r="N537" s="1" t="s">
        <v>57</v>
      </c>
      <c r="O537" s="1" t="s">
        <v>44</v>
      </c>
      <c r="P537" s="1" t="s">
        <v>85</v>
      </c>
      <c r="Q537" s="1" t="s">
        <v>45</v>
      </c>
      <c r="R537" s="1" t="s">
        <v>34</v>
      </c>
      <c r="S537" s="1" t="s">
        <v>2620</v>
      </c>
      <c r="T537" s="1">
        <v>0</v>
      </c>
      <c r="U537" s="1" t="s">
        <v>2622</v>
      </c>
      <c r="V537" s="1" t="s">
        <v>2630</v>
      </c>
      <c r="W537" s="1" t="s">
        <v>2624</v>
      </c>
      <c r="X537" s="1" t="s">
        <v>2628</v>
      </c>
      <c r="Y537" s="1" t="s">
        <v>2623</v>
      </c>
      <c r="Z537" s="1" t="s">
        <v>2623</v>
      </c>
      <c r="AA537" s="1">
        <v>-2000</v>
      </c>
      <c r="AB537" s="1" t="s">
        <v>2626</v>
      </c>
      <c r="AC537" s="1" t="s">
        <v>2627</v>
      </c>
      <c r="AD537" s="1" t="str">
        <f>TEXT(Sales_data[[#This Row],[Order_Date]],"MMM")</f>
        <v>May</v>
      </c>
      <c r="AE537" s="1">
        <f t="shared" si="40"/>
        <v>2024</v>
      </c>
      <c r="AF537" s="1" t="str">
        <f>TEXT(Sales_data[[#This Row],[Order_Date]],"ddd")</f>
        <v>Fri</v>
      </c>
      <c r="AG537" s="1" t="str">
        <f t="shared" si="41"/>
        <v>On Time</v>
      </c>
      <c r="AH537" s="1" t="str">
        <f t="shared" si="42"/>
        <v>Fast</v>
      </c>
      <c r="AI537" s="1" t="str">
        <f t="shared" si="43"/>
        <v>Low</v>
      </c>
      <c r="AJ537" s="6" t="str">
        <f t="shared" si="44"/>
        <v>Weekday</v>
      </c>
    </row>
    <row r="538" spans="1:36" x14ac:dyDescent="0.45">
      <c r="A538" s="5" t="s">
        <v>1036</v>
      </c>
      <c r="B538" s="2">
        <v>45605</v>
      </c>
      <c r="C538" s="2">
        <v>45607</v>
      </c>
      <c r="D538" s="2">
        <v>45612</v>
      </c>
      <c r="E538" s="1" t="s">
        <v>2596</v>
      </c>
      <c r="F538" s="1" t="s">
        <v>2606</v>
      </c>
      <c r="G538" s="1" t="s">
        <v>26</v>
      </c>
      <c r="H538" s="1" t="s">
        <v>27</v>
      </c>
      <c r="I538" s="1" t="s">
        <v>84</v>
      </c>
      <c r="J538" s="1">
        <v>0</v>
      </c>
      <c r="K538" s="1">
        <v>1000</v>
      </c>
      <c r="L538" s="1">
        <v>0</v>
      </c>
      <c r="M538" s="1" t="s">
        <v>63</v>
      </c>
      <c r="N538" s="1" t="s">
        <v>57</v>
      </c>
      <c r="O538" s="1" t="s">
        <v>31</v>
      </c>
      <c r="P538" s="1" t="s">
        <v>32</v>
      </c>
      <c r="Q538" s="1" t="s">
        <v>45</v>
      </c>
      <c r="R538" s="1" t="s">
        <v>46</v>
      </c>
      <c r="S538" s="1" t="s">
        <v>2621</v>
      </c>
      <c r="T538" s="1">
        <v>5</v>
      </c>
      <c r="U538" s="1" t="s">
        <v>2622</v>
      </c>
      <c r="V538" s="1" t="s">
        <v>2630</v>
      </c>
      <c r="W538" s="1" t="s">
        <v>2624</v>
      </c>
      <c r="X538" s="1" t="s">
        <v>2625</v>
      </c>
      <c r="Y538" s="1" t="s">
        <v>2623</v>
      </c>
      <c r="Z538" s="1" t="s">
        <v>2623</v>
      </c>
      <c r="AA538" s="1">
        <v>0</v>
      </c>
      <c r="AB538" s="1" t="s">
        <v>2626</v>
      </c>
      <c r="AC538" s="1" t="s">
        <v>2621</v>
      </c>
      <c r="AD538" s="1" t="str">
        <f>TEXT(Sales_data[[#This Row],[Order_Date]],"MMM")</f>
        <v>Nov</v>
      </c>
      <c r="AE538" s="1">
        <f t="shared" si="40"/>
        <v>2024</v>
      </c>
      <c r="AF538" s="1" t="str">
        <f>TEXT(Sales_data[[#This Row],[Order_Date]],"ddd")</f>
        <v>Sat</v>
      </c>
      <c r="AG538" s="1" t="str">
        <f t="shared" si="41"/>
        <v>On Time</v>
      </c>
      <c r="AH538" s="1" t="str">
        <f t="shared" si="42"/>
        <v>Medium</v>
      </c>
      <c r="AI538" s="1" t="str">
        <f t="shared" si="43"/>
        <v>Low</v>
      </c>
      <c r="AJ538" s="6" t="str">
        <f t="shared" si="44"/>
        <v>Weekend</v>
      </c>
    </row>
    <row r="539" spans="1:36" x14ac:dyDescent="0.45">
      <c r="A539" s="5" t="s">
        <v>1037</v>
      </c>
      <c r="B539" s="2">
        <v>45631</v>
      </c>
      <c r="C539" s="2">
        <v>45631</v>
      </c>
      <c r="D539" s="2">
        <v>45631</v>
      </c>
      <c r="E539" s="1" t="s">
        <v>2584</v>
      </c>
      <c r="F539" s="1" t="s">
        <v>53</v>
      </c>
      <c r="G539" s="1" t="s">
        <v>54</v>
      </c>
      <c r="H539" s="1" t="s">
        <v>71</v>
      </c>
      <c r="I539" s="1" t="s">
        <v>72</v>
      </c>
      <c r="J539" s="1">
        <v>1</v>
      </c>
      <c r="K539" s="1">
        <v>500</v>
      </c>
      <c r="L539" s="1">
        <v>500</v>
      </c>
      <c r="M539" s="1" t="s">
        <v>63</v>
      </c>
      <c r="N539" s="1" t="s">
        <v>30</v>
      </c>
      <c r="O539" s="1" t="s">
        <v>44</v>
      </c>
      <c r="P539" s="1" t="s">
        <v>58</v>
      </c>
      <c r="Q539" s="1" t="s">
        <v>33</v>
      </c>
      <c r="R539" s="1" t="s">
        <v>34</v>
      </c>
      <c r="S539" s="1" t="s">
        <v>2620</v>
      </c>
      <c r="T539" s="1">
        <v>0</v>
      </c>
      <c r="U539" s="1" t="s">
        <v>2622</v>
      </c>
      <c r="V539" s="1" t="s">
        <v>2623</v>
      </c>
      <c r="W539" s="1" t="s">
        <v>2624</v>
      </c>
      <c r="X539" s="1" t="s">
        <v>2625</v>
      </c>
      <c r="Y539" s="1" t="s">
        <v>2623</v>
      </c>
      <c r="Z539" s="1" t="s">
        <v>2623</v>
      </c>
      <c r="AA539" s="1">
        <v>500</v>
      </c>
      <c r="AB539" s="1" t="s">
        <v>2626</v>
      </c>
      <c r="AC539" s="1" t="s">
        <v>2627</v>
      </c>
      <c r="AD539" s="1" t="str">
        <f>TEXT(Sales_data[[#This Row],[Order_Date]],"MMM")</f>
        <v>Dec</v>
      </c>
      <c r="AE539" s="1">
        <f t="shared" si="40"/>
        <v>2024</v>
      </c>
      <c r="AF539" s="1" t="str">
        <f>TEXT(Sales_data[[#This Row],[Order_Date]],"ddd")</f>
        <v>Thu</v>
      </c>
      <c r="AG539" s="1" t="str">
        <f t="shared" si="41"/>
        <v>On Time</v>
      </c>
      <c r="AH539" s="1" t="str">
        <f t="shared" si="42"/>
        <v>Fast</v>
      </c>
      <c r="AI539" s="1" t="str">
        <f t="shared" si="43"/>
        <v>Low</v>
      </c>
      <c r="AJ539" s="6" t="str">
        <f t="shared" si="44"/>
        <v>Weekday</v>
      </c>
    </row>
    <row r="540" spans="1:36" x14ac:dyDescent="0.45">
      <c r="A540" s="5" t="s">
        <v>1038</v>
      </c>
      <c r="B540" s="2">
        <v>45599</v>
      </c>
      <c r="C540" s="2">
        <v>45597</v>
      </c>
      <c r="D540" s="2">
        <v>45604</v>
      </c>
      <c r="E540" s="1" t="s">
        <v>2563</v>
      </c>
      <c r="F540" s="1" t="s">
        <v>147</v>
      </c>
      <c r="G540" s="1" t="s">
        <v>147</v>
      </c>
      <c r="H540" s="1" t="s">
        <v>128</v>
      </c>
      <c r="I540" s="1" t="s">
        <v>129</v>
      </c>
      <c r="J540" s="1">
        <v>2</v>
      </c>
      <c r="K540" s="1">
        <v>500</v>
      </c>
      <c r="L540" s="1">
        <v>1000</v>
      </c>
      <c r="M540" s="1" t="s">
        <v>56</v>
      </c>
      <c r="N540" s="1" t="s">
        <v>57</v>
      </c>
      <c r="O540" s="1" t="s">
        <v>79</v>
      </c>
      <c r="P540" s="1" t="s">
        <v>85</v>
      </c>
      <c r="Q540" s="1" t="s">
        <v>33</v>
      </c>
      <c r="R540" s="1" t="s">
        <v>46</v>
      </c>
      <c r="S540" s="1" t="s">
        <v>2621</v>
      </c>
      <c r="T540" s="1">
        <v>7</v>
      </c>
      <c r="U540" s="1" t="s">
        <v>2622</v>
      </c>
      <c r="V540" s="1" t="s">
        <v>2623</v>
      </c>
      <c r="W540" s="1" t="s">
        <v>2624</v>
      </c>
      <c r="X540" s="1" t="s">
        <v>2628</v>
      </c>
      <c r="Y540" s="1" t="s">
        <v>2623</v>
      </c>
      <c r="Z540" s="1" t="s">
        <v>2623</v>
      </c>
      <c r="AA540" s="1">
        <v>1000</v>
      </c>
      <c r="AB540" s="1" t="s">
        <v>2626</v>
      </c>
      <c r="AC540" s="1" t="s">
        <v>2621</v>
      </c>
      <c r="AD540" s="1" t="str">
        <f>TEXT(Sales_data[[#This Row],[Order_Date]],"MMM")</f>
        <v>Nov</v>
      </c>
      <c r="AE540" s="1">
        <f t="shared" si="40"/>
        <v>2024</v>
      </c>
      <c r="AF540" s="1" t="str">
        <f>TEXT(Sales_data[[#This Row],[Order_Date]],"ddd")</f>
        <v>Sun</v>
      </c>
      <c r="AG540" s="1" t="str">
        <f t="shared" si="41"/>
        <v>Late</v>
      </c>
      <c r="AH540" s="1" t="str">
        <f t="shared" si="42"/>
        <v>Slow</v>
      </c>
      <c r="AI540" s="1" t="str">
        <f t="shared" si="43"/>
        <v>Low</v>
      </c>
      <c r="AJ540" s="6" t="str">
        <f t="shared" si="44"/>
        <v>Weekend</v>
      </c>
    </row>
    <row r="541" spans="1:36" x14ac:dyDescent="0.45">
      <c r="A541" s="5" t="s">
        <v>1039</v>
      </c>
      <c r="B541" s="2">
        <v>45485</v>
      </c>
      <c r="C541" s="2">
        <v>45487</v>
      </c>
      <c r="D541" s="2">
        <v>45490</v>
      </c>
      <c r="E541" s="1" t="s">
        <v>2567</v>
      </c>
      <c r="F541" s="1" t="s">
        <v>2607</v>
      </c>
      <c r="G541" s="1" t="s">
        <v>41</v>
      </c>
      <c r="H541" s="1" t="s">
        <v>42</v>
      </c>
      <c r="I541" s="1" t="s">
        <v>122</v>
      </c>
      <c r="J541" s="1">
        <v>0</v>
      </c>
      <c r="K541" s="1">
        <v>500</v>
      </c>
      <c r="L541" s="1">
        <v>0</v>
      </c>
      <c r="M541" s="1" t="s">
        <v>56</v>
      </c>
      <c r="N541" s="1" t="s">
        <v>93</v>
      </c>
      <c r="O541" s="1" t="s">
        <v>64</v>
      </c>
      <c r="P541" s="1" t="s">
        <v>32</v>
      </c>
      <c r="Q541" s="1" t="s">
        <v>45</v>
      </c>
      <c r="R541" s="1" t="s">
        <v>34</v>
      </c>
      <c r="S541" s="1" t="s">
        <v>2620</v>
      </c>
      <c r="T541" s="1">
        <v>3</v>
      </c>
      <c r="U541" s="1" t="s">
        <v>2622</v>
      </c>
      <c r="V541" s="1" t="s">
        <v>2630</v>
      </c>
      <c r="W541" s="1" t="s">
        <v>2624</v>
      </c>
      <c r="X541" s="1" t="s">
        <v>2625</v>
      </c>
      <c r="Y541" s="1" t="s">
        <v>2623</v>
      </c>
      <c r="Z541" s="1" t="s">
        <v>2623</v>
      </c>
      <c r="AA541" s="1">
        <v>0</v>
      </c>
      <c r="AB541" s="1" t="s">
        <v>2626</v>
      </c>
      <c r="AC541" s="1" t="s">
        <v>2627</v>
      </c>
      <c r="AD541" s="1" t="str">
        <f>TEXT(Sales_data[[#This Row],[Order_Date]],"MMM")</f>
        <v>Jul</v>
      </c>
      <c r="AE541" s="1">
        <f t="shared" si="40"/>
        <v>2024</v>
      </c>
      <c r="AF541" s="1" t="str">
        <f>TEXT(Sales_data[[#This Row],[Order_Date]],"ddd")</f>
        <v>Fri</v>
      </c>
      <c r="AG541" s="1" t="str">
        <f t="shared" si="41"/>
        <v>On Time</v>
      </c>
      <c r="AH541" s="1" t="str">
        <f t="shared" si="42"/>
        <v>Medium</v>
      </c>
      <c r="AI541" s="1" t="str">
        <f t="shared" si="43"/>
        <v>Low</v>
      </c>
      <c r="AJ541" s="6" t="str">
        <f t="shared" si="44"/>
        <v>Weekday</v>
      </c>
    </row>
    <row r="542" spans="1:36" x14ac:dyDescent="0.45">
      <c r="A542" s="5" t="s">
        <v>1040</v>
      </c>
      <c r="B542" s="2">
        <v>45336</v>
      </c>
      <c r="C542" s="2">
        <v>45336</v>
      </c>
      <c r="D542" s="2">
        <v>45342</v>
      </c>
      <c r="E542" s="1" t="s">
        <v>2541</v>
      </c>
      <c r="F542" s="1" t="s">
        <v>168</v>
      </c>
      <c r="G542" s="1" t="s">
        <v>41</v>
      </c>
      <c r="H542" s="1" t="s">
        <v>27</v>
      </c>
      <c r="I542" s="1" t="s">
        <v>28</v>
      </c>
      <c r="J542" s="1">
        <v>1</v>
      </c>
      <c r="K542" s="1">
        <v>1000</v>
      </c>
      <c r="L542" s="1">
        <v>1000</v>
      </c>
      <c r="M542" s="1" t="s">
        <v>2619</v>
      </c>
      <c r="N542" s="1" t="s">
        <v>57</v>
      </c>
      <c r="O542" s="1" t="s">
        <v>79</v>
      </c>
      <c r="P542" s="1" t="s">
        <v>32</v>
      </c>
      <c r="Q542" s="1" t="s">
        <v>45</v>
      </c>
      <c r="R542" s="1" t="s">
        <v>46</v>
      </c>
      <c r="S542" s="1" t="s">
        <v>245</v>
      </c>
      <c r="T542" s="1">
        <v>6</v>
      </c>
      <c r="U542" s="1" t="s">
        <v>2622</v>
      </c>
      <c r="V542" s="1" t="s">
        <v>2623</v>
      </c>
      <c r="W542" s="1" t="s">
        <v>2624</v>
      </c>
      <c r="X542" s="1" t="s">
        <v>2625</v>
      </c>
      <c r="Y542" s="1" t="s">
        <v>2623</v>
      </c>
      <c r="Z542" s="1" t="s">
        <v>2623</v>
      </c>
      <c r="AA542" s="1">
        <v>1000</v>
      </c>
      <c r="AB542" s="1" t="s">
        <v>2626</v>
      </c>
      <c r="AC542" s="1" t="s">
        <v>245</v>
      </c>
      <c r="AD542" s="1" t="str">
        <f>TEXT(Sales_data[[#This Row],[Order_Date]],"MMM")</f>
        <v>Feb</v>
      </c>
      <c r="AE542" s="1">
        <f t="shared" si="40"/>
        <v>2024</v>
      </c>
      <c r="AF542" s="1" t="str">
        <f>TEXT(Sales_data[[#This Row],[Order_Date]],"ddd")</f>
        <v>Wed</v>
      </c>
      <c r="AG542" s="1" t="str">
        <f t="shared" si="41"/>
        <v>Late</v>
      </c>
      <c r="AH542" s="1" t="str">
        <f t="shared" si="42"/>
        <v>Slow</v>
      </c>
      <c r="AI542" s="1" t="str">
        <f t="shared" si="43"/>
        <v>Low</v>
      </c>
      <c r="AJ542" s="6" t="str">
        <f t="shared" si="44"/>
        <v>Weekday</v>
      </c>
    </row>
    <row r="543" spans="1:36" x14ac:dyDescent="0.45">
      <c r="A543" s="5" t="s">
        <v>1041</v>
      </c>
      <c r="B543" s="2">
        <v>45389</v>
      </c>
      <c r="C543" s="2">
        <v>45392</v>
      </c>
      <c r="D543" s="2">
        <v>45394</v>
      </c>
      <c r="E543" s="1" t="s">
        <v>2559</v>
      </c>
      <c r="F543" s="1" t="s">
        <v>2606</v>
      </c>
      <c r="G543" s="1" t="s">
        <v>26</v>
      </c>
      <c r="H543" s="1" t="s">
        <v>42</v>
      </c>
      <c r="I543" s="1" t="s">
        <v>122</v>
      </c>
      <c r="J543" s="1">
        <v>3</v>
      </c>
      <c r="K543" s="1">
        <v>100</v>
      </c>
      <c r="L543" s="1">
        <v>300</v>
      </c>
      <c r="M543" s="1" t="s">
        <v>2619</v>
      </c>
      <c r="N543" s="1" t="s">
        <v>57</v>
      </c>
      <c r="O543" s="1" t="s">
        <v>31</v>
      </c>
      <c r="P543" s="1" t="s">
        <v>32</v>
      </c>
      <c r="Q543" s="1" t="s">
        <v>33</v>
      </c>
      <c r="R543" s="1" t="s">
        <v>34</v>
      </c>
      <c r="S543" s="1" t="s">
        <v>2620</v>
      </c>
      <c r="T543" s="1">
        <v>2</v>
      </c>
      <c r="U543" s="1" t="s">
        <v>2622</v>
      </c>
      <c r="V543" s="1" t="s">
        <v>2623</v>
      </c>
      <c r="W543" s="1" t="s">
        <v>2624</v>
      </c>
      <c r="X543" s="1" t="s">
        <v>2625</v>
      </c>
      <c r="Y543" s="1" t="s">
        <v>2623</v>
      </c>
      <c r="Z543" s="1" t="s">
        <v>2623</v>
      </c>
      <c r="AA543" s="1">
        <v>300</v>
      </c>
      <c r="AB543" s="1" t="s">
        <v>2626</v>
      </c>
      <c r="AC543" s="1" t="s">
        <v>2627</v>
      </c>
      <c r="AD543" s="1" t="str">
        <f>TEXT(Sales_data[[#This Row],[Order_Date]],"MMM")</f>
        <v>Apr</v>
      </c>
      <c r="AE543" s="1">
        <f t="shared" si="40"/>
        <v>2024</v>
      </c>
      <c r="AF543" s="1" t="str">
        <f>TEXT(Sales_data[[#This Row],[Order_Date]],"ddd")</f>
        <v>Sun</v>
      </c>
      <c r="AG543" s="1" t="str">
        <f t="shared" si="41"/>
        <v>On Time</v>
      </c>
      <c r="AH543" s="1" t="str">
        <f t="shared" si="42"/>
        <v>Fast</v>
      </c>
      <c r="AI543" s="1" t="str">
        <f t="shared" si="43"/>
        <v>Low</v>
      </c>
      <c r="AJ543" s="6" t="str">
        <f t="shared" si="44"/>
        <v>Weekend</v>
      </c>
    </row>
    <row r="544" spans="1:36" x14ac:dyDescent="0.45">
      <c r="A544" s="5" t="s">
        <v>1042</v>
      </c>
      <c r="B544" s="2">
        <v>45535</v>
      </c>
      <c r="C544" s="2">
        <v>45536</v>
      </c>
      <c r="D544" s="2">
        <v>45536</v>
      </c>
      <c r="E544" s="1" t="s">
        <v>2591</v>
      </c>
      <c r="F544" s="1" t="s">
        <v>2606</v>
      </c>
      <c r="G544" s="1" t="s">
        <v>26</v>
      </c>
      <c r="H544" s="1" t="s">
        <v>27</v>
      </c>
      <c r="I544" s="1" t="s">
        <v>28</v>
      </c>
      <c r="J544" s="1">
        <v>0</v>
      </c>
      <c r="K544" s="1">
        <v>100</v>
      </c>
      <c r="L544" s="1">
        <v>0</v>
      </c>
      <c r="M544" s="1" t="s">
        <v>29</v>
      </c>
      <c r="N544" s="1" t="s">
        <v>57</v>
      </c>
      <c r="O544" s="1" t="s">
        <v>31</v>
      </c>
      <c r="P544" s="1" t="s">
        <v>32</v>
      </c>
      <c r="Q544" s="1" t="s">
        <v>33</v>
      </c>
      <c r="R544" s="1" t="s">
        <v>46</v>
      </c>
      <c r="S544" s="1" t="s">
        <v>254</v>
      </c>
      <c r="T544" s="1">
        <v>0</v>
      </c>
      <c r="U544" s="1" t="s">
        <v>2622</v>
      </c>
      <c r="V544" s="1" t="s">
        <v>2630</v>
      </c>
      <c r="W544" s="1" t="s">
        <v>2624</v>
      </c>
      <c r="X544" s="1" t="s">
        <v>2625</v>
      </c>
      <c r="Y544" s="1" t="s">
        <v>2623</v>
      </c>
      <c r="Z544" s="1" t="s">
        <v>2623</v>
      </c>
      <c r="AA544" s="1">
        <v>0</v>
      </c>
      <c r="AB544" s="1" t="s">
        <v>2626</v>
      </c>
      <c r="AC544" s="1" t="s">
        <v>254</v>
      </c>
      <c r="AD544" s="1" t="str">
        <f>TEXT(Sales_data[[#This Row],[Order_Date]],"MMM")</f>
        <v>Aug</v>
      </c>
      <c r="AE544" s="1">
        <f t="shared" si="40"/>
        <v>2024</v>
      </c>
      <c r="AF544" s="1" t="str">
        <f>TEXT(Sales_data[[#This Row],[Order_Date]],"ddd")</f>
        <v>Sat</v>
      </c>
      <c r="AG544" s="1" t="str">
        <f t="shared" si="41"/>
        <v>On Time</v>
      </c>
      <c r="AH544" s="1" t="str">
        <f t="shared" si="42"/>
        <v>Fast</v>
      </c>
      <c r="AI544" s="1" t="str">
        <f t="shared" si="43"/>
        <v>Low</v>
      </c>
      <c r="AJ544" s="6" t="str">
        <f t="shared" si="44"/>
        <v>Weekend</v>
      </c>
    </row>
    <row r="545" spans="1:36" x14ac:dyDescent="0.45">
      <c r="A545" s="5" t="s">
        <v>1043</v>
      </c>
      <c r="B545" s="2">
        <v>45432</v>
      </c>
      <c r="C545" s="2">
        <v>45433</v>
      </c>
      <c r="D545" s="2">
        <v>45434</v>
      </c>
      <c r="E545" s="1" t="s">
        <v>2605</v>
      </c>
      <c r="F545" s="1" t="s">
        <v>147</v>
      </c>
      <c r="G545" s="1" t="s">
        <v>147</v>
      </c>
      <c r="H545" s="1" t="s">
        <v>42</v>
      </c>
      <c r="I545" s="1" t="s">
        <v>122</v>
      </c>
      <c r="J545" s="1">
        <v>-1</v>
      </c>
      <c r="K545" s="1">
        <v>2000</v>
      </c>
      <c r="L545" s="1">
        <v>-2000</v>
      </c>
      <c r="M545" s="1" t="s">
        <v>56</v>
      </c>
      <c r="N545" s="1" t="s">
        <v>57</v>
      </c>
      <c r="O545" s="1" t="s">
        <v>31</v>
      </c>
      <c r="P545" s="1" t="s">
        <v>58</v>
      </c>
      <c r="Q545" s="1" t="s">
        <v>45</v>
      </c>
      <c r="R545" s="1" t="s">
        <v>2620</v>
      </c>
      <c r="S545" s="1" t="s">
        <v>2620</v>
      </c>
      <c r="T545" s="1">
        <v>1</v>
      </c>
      <c r="U545" s="1" t="s">
        <v>2622</v>
      </c>
      <c r="V545" s="1" t="s">
        <v>2630</v>
      </c>
      <c r="W545" s="1" t="s">
        <v>2624</v>
      </c>
      <c r="X545" s="1" t="s">
        <v>2625</v>
      </c>
      <c r="Y545" s="1" t="s">
        <v>2623</v>
      </c>
      <c r="Z545" s="1" t="s">
        <v>2623</v>
      </c>
      <c r="AA545" s="1">
        <v>-2000</v>
      </c>
      <c r="AB545" s="1" t="s">
        <v>2626</v>
      </c>
      <c r="AC545" s="1" t="s">
        <v>2632</v>
      </c>
      <c r="AD545" s="1" t="str">
        <f>TEXT(Sales_data[[#This Row],[Order_Date]],"MMM")</f>
        <v>May</v>
      </c>
      <c r="AE545" s="1">
        <f t="shared" si="40"/>
        <v>2024</v>
      </c>
      <c r="AF545" s="1" t="str">
        <f>TEXT(Sales_data[[#This Row],[Order_Date]],"ddd")</f>
        <v>Mon</v>
      </c>
      <c r="AG545" s="1" t="str">
        <f t="shared" si="41"/>
        <v>On Time</v>
      </c>
      <c r="AH545" s="1" t="str">
        <f t="shared" si="42"/>
        <v>Fast</v>
      </c>
      <c r="AI545" s="1" t="str">
        <f t="shared" si="43"/>
        <v>Low</v>
      </c>
      <c r="AJ545" s="6" t="str">
        <f t="shared" si="44"/>
        <v>Weekday</v>
      </c>
    </row>
    <row r="546" spans="1:36" x14ac:dyDescent="0.45">
      <c r="A546" s="5" t="s">
        <v>1044</v>
      </c>
      <c r="B546" s="2">
        <v>45592</v>
      </c>
      <c r="C546" s="2">
        <v>45592</v>
      </c>
      <c r="D546" s="2">
        <v>45591</v>
      </c>
      <c r="E546" s="1" t="s">
        <v>2564</v>
      </c>
      <c r="F546" s="1" t="s">
        <v>168</v>
      </c>
      <c r="G546" s="1" t="s">
        <v>41</v>
      </c>
      <c r="H546" s="1" t="s">
        <v>71</v>
      </c>
      <c r="I546" s="1" t="s">
        <v>72</v>
      </c>
      <c r="J546" s="1">
        <v>0</v>
      </c>
      <c r="K546" s="1">
        <v>1000</v>
      </c>
      <c r="L546" s="1">
        <v>0</v>
      </c>
      <c r="M546" s="1" t="s">
        <v>2619</v>
      </c>
      <c r="N546" s="1" t="s">
        <v>57</v>
      </c>
      <c r="O546" s="1" t="s">
        <v>31</v>
      </c>
      <c r="P546" s="1" t="s">
        <v>32</v>
      </c>
      <c r="Q546" s="1" t="s">
        <v>33</v>
      </c>
      <c r="R546" s="1" t="s">
        <v>2620</v>
      </c>
      <c r="S546" s="1" t="s">
        <v>2620</v>
      </c>
      <c r="T546" s="1">
        <v>-1</v>
      </c>
      <c r="U546" s="1" t="s">
        <v>2622</v>
      </c>
      <c r="V546" s="1" t="s">
        <v>2630</v>
      </c>
      <c r="W546" s="1" t="s">
        <v>2624</v>
      </c>
      <c r="X546" s="1" t="s">
        <v>2633</v>
      </c>
      <c r="Y546" s="1" t="s">
        <v>2623</v>
      </c>
      <c r="Z546" s="1" t="s">
        <v>2623</v>
      </c>
      <c r="AA546" s="1">
        <v>0</v>
      </c>
      <c r="AB546" s="1" t="s">
        <v>2626</v>
      </c>
      <c r="AC546" s="1" t="s">
        <v>2627</v>
      </c>
      <c r="AD546" s="1" t="str">
        <f>TEXT(Sales_data[[#This Row],[Order_Date]],"MMM")</f>
        <v>Oct</v>
      </c>
      <c r="AE546" s="1">
        <f t="shared" si="40"/>
        <v>2024</v>
      </c>
      <c r="AF546" s="1" t="str">
        <f>TEXT(Sales_data[[#This Row],[Order_Date]],"ddd")</f>
        <v>Sun</v>
      </c>
      <c r="AG546" s="1" t="str">
        <f t="shared" si="41"/>
        <v>On Time</v>
      </c>
      <c r="AH546" s="1" t="str">
        <f t="shared" si="42"/>
        <v>Fast</v>
      </c>
      <c r="AI546" s="1" t="str">
        <f t="shared" si="43"/>
        <v>Low</v>
      </c>
      <c r="AJ546" s="6" t="str">
        <f t="shared" si="44"/>
        <v>Weekend</v>
      </c>
    </row>
    <row r="547" spans="1:36" x14ac:dyDescent="0.45">
      <c r="A547" s="5" t="s">
        <v>1045</v>
      </c>
      <c r="B547" s="2">
        <v>45504</v>
      </c>
      <c r="C547" s="2">
        <v>45502</v>
      </c>
      <c r="D547" s="2">
        <v>45501</v>
      </c>
      <c r="E547" s="1" t="s">
        <v>2547</v>
      </c>
      <c r="F547" s="1" t="s">
        <v>53</v>
      </c>
      <c r="G547" s="1" t="s">
        <v>54</v>
      </c>
      <c r="H547" s="1" t="s">
        <v>42</v>
      </c>
      <c r="I547" s="1" t="s">
        <v>43</v>
      </c>
      <c r="J547" s="1">
        <v>0</v>
      </c>
      <c r="K547" s="1">
        <v>100</v>
      </c>
      <c r="L547" s="1">
        <v>0</v>
      </c>
      <c r="M547" s="1" t="s">
        <v>2619</v>
      </c>
      <c r="N547" s="1" t="s">
        <v>30</v>
      </c>
      <c r="O547" s="1" t="s">
        <v>31</v>
      </c>
      <c r="P547" s="1" t="s">
        <v>85</v>
      </c>
      <c r="Q547" s="1" t="s">
        <v>33</v>
      </c>
      <c r="R547" s="1" t="s">
        <v>46</v>
      </c>
      <c r="S547" s="1" t="s">
        <v>254</v>
      </c>
      <c r="T547" s="1">
        <v>-1</v>
      </c>
      <c r="U547" s="1" t="s">
        <v>2622</v>
      </c>
      <c r="V547" s="1" t="s">
        <v>2630</v>
      </c>
      <c r="W547" s="1" t="s">
        <v>2624</v>
      </c>
      <c r="X547" s="1" t="s">
        <v>2628</v>
      </c>
      <c r="Y547" s="1" t="s">
        <v>2623</v>
      </c>
      <c r="Z547" s="1" t="s">
        <v>2623</v>
      </c>
      <c r="AA547" s="1">
        <v>0</v>
      </c>
      <c r="AB547" s="1" t="s">
        <v>2626</v>
      </c>
      <c r="AC547" s="1" t="s">
        <v>254</v>
      </c>
      <c r="AD547" s="1" t="str">
        <f>TEXT(Sales_data[[#This Row],[Order_Date]],"MMM")</f>
        <v>Jul</v>
      </c>
      <c r="AE547" s="1">
        <f t="shared" si="40"/>
        <v>2024</v>
      </c>
      <c r="AF547" s="1" t="str">
        <f>TEXT(Sales_data[[#This Row],[Order_Date]],"ddd")</f>
        <v>Wed</v>
      </c>
      <c r="AG547" s="1" t="str">
        <f t="shared" si="41"/>
        <v>On Time</v>
      </c>
      <c r="AH547" s="1" t="str">
        <f t="shared" si="42"/>
        <v>Fast</v>
      </c>
      <c r="AI547" s="1" t="str">
        <f t="shared" si="43"/>
        <v>Low</v>
      </c>
      <c r="AJ547" s="6" t="str">
        <f t="shared" si="44"/>
        <v>Weekday</v>
      </c>
    </row>
    <row r="548" spans="1:36" x14ac:dyDescent="0.45">
      <c r="A548" s="5" t="s">
        <v>1046</v>
      </c>
      <c r="B548" s="2">
        <v>45618</v>
      </c>
      <c r="C548" s="2">
        <v>45621</v>
      </c>
      <c r="D548" s="2">
        <v>45622</v>
      </c>
      <c r="E548" s="1" t="s">
        <v>2544</v>
      </c>
      <c r="F548" s="1" t="s">
        <v>2608</v>
      </c>
      <c r="G548" s="1" t="s">
        <v>41</v>
      </c>
      <c r="H548" s="1" t="s">
        <v>128</v>
      </c>
      <c r="I548" s="1" t="s">
        <v>169</v>
      </c>
      <c r="J548" s="1">
        <v>-1</v>
      </c>
      <c r="K548" s="1">
        <v>2000</v>
      </c>
      <c r="L548" s="1">
        <v>-2000</v>
      </c>
      <c r="M548" s="1" t="s">
        <v>56</v>
      </c>
      <c r="N548" s="1" t="s">
        <v>57</v>
      </c>
      <c r="O548" s="1" t="s">
        <v>44</v>
      </c>
      <c r="P548" s="1" t="s">
        <v>32</v>
      </c>
      <c r="Q548" s="1" t="s">
        <v>45</v>
      </c>
      <c r="R548" s="1" t="s">
        <v>46</v>
      </c>
      <c r="S548" s="1" t="s">
        <v>245</v>
      </c>
      <c r="T548" s="1">
        <v>1</v>
      </c>
      <c r="U548" s="1" t="s">
        <v>2622</v>
      </c>
      <c r="V548" s="1" t="s">
        <v>2630</v>
      </c>
      <c r="W548" s="1" t="s">
        <v>2624</v>
      </c>
      <c r="X548" s="1" t="s">
        <v>2625</v>
      </c>
      <c r="Y548" s="1" t="s">
        <v>2623</v>
      </c>
      <c r="Z548" s="1" t="s">
        <v>2623</v>
      </c>
      <c r="AA548" s="1">
        <v>-2000</v>
      </c>
      <c r="AB548" s="1" t="s">
        <v>2626</v>
      </c>
      <c r="AC548" s="1" t="s">
        <v>245</v>
      </c>
      <c r="AD548" s="1" t="str">
        <f>TEXT(Sales_data[[#This Row],[Order_Date]],"MMM")</f>
        <v>Nov</v>
      </c>
      <c r="AE548" s="1">
        <f t="shared" si="40"/>
        <v>2024</v>
      </c>
      <c r="AF548" s="1" t="str">
        <f>TEXT(Sales_data[[#This Row],[Order_Date]],"ddd")</f>
        <v>Fri</v>
      </c>
      <c r="AG548" s="1" t="str">
        <f t="shared" si="41"/>
        <v>On Time</v>
      </c>
      <c r="AH548" s="1" t="str">
        <f t="shared" si="42"/>
        <v>Fast</v>
      </c>
      <c r="AI548" s="1" t="str">
        <f t="shared" si="43"/>
        <v>Low</v>
      </c>
      <c r="AJ548" s="6" t="str">
        <f t="shared" si="44"/>
        <v>Weekday</v>
      </c>
    </row>
    <row r="549" spans="1:36" x14ac:dyDescent="0.45">
      <c r="A549" s="5" t="s">
        <v>1047</v>
      </c>
      <c r="B549" s="2">
        <v>45390</v>
      </c>
      <c r="C549" s="2">
        <v>45390</v>
      </c>
      <c r="D549" s="2">
        <v>45394</v>
      </c>
      <c r="E549" s="1" t="s">
        <v>2538</v>
      </c>
      <c r="F549" s="1" t="s">
        <v>2608</v>
      </c>
      <c r="G549" s="1" t="s">
        <v>41</v>
      </c>
      <c r="H549" s="1" t="s">
        <v>42</v>
      </c>
      <c r="I549" s="1" t="s">
        <v>78</v>
      </c>
      <c r="J549" s="1">
        <v>0</v>
      </c>
      <c r="K549" s="1">
        <v>500</v>
      </c>
      <c r="L549" s="1">
        <v>0</v>
      </c>
      <c r="M549" s="1" t="s">
        <v>63</v>
      </c>
      <c r="N549" s="1" t="s">
        <v>93</v>
      </c>
      <c r="O549" s="1" t="s">
        <v>64</v>
      </c>
      <c r="P549" s="1" t="s">
        <v>85</v>
      </c>
      <c r="Q549" s="1" t="s">
        <v>33</v>
      </c>
      <c r="R549" s="1" t="s">
        <v>46</v>
      </c>
      <c r="S549" s="1" t="s">
        <v>47</v>
      </c>
      <c r="T549" s="1">
        <v>4</v>
      </c>
      <c r="U549" s="1" t="s">
        <v>2622</v>
      </c>
      <c r="V549" s="1" t="s">
        <v>2630</v>
      </c>
      <c r="W549" s="1" t="s">
        <v>2624</v>
      </c>
      <c r="X549" s="1" t="s">
        <v>2625</v>
      </c>
      <c r="Y549" s="1" t="s">
        <v>2623</v>
      </c>
      <c r="Z549" s="1" t="s">
        <v>2623</v>
      </c>
      <c r="AA549" s="1">
        <v>0</v>
      </c>
      <c r="AB549" s="1" t="s">
        <v>2626</v>
      </c>
      <c r="AC549" s="1" t="s">
        <v>47</v>
      </c>
      <c r="AD549" s="1" t="str">
        <f>TEXT(Sales_data[[#This Row],[Order_Date]],"MMM")</f>
        <v>Apr</v>
      </c>
      <c r="AE549" s="1">
        <f t="shared" si="40"/>
        <v>2024</v>
      </c>
      <c r="AF549" s="1" t="str">
        <f>TEXT(Sales_data[[#This Row],[Order_Date]],"ddd")</f>
        <v>Mon</v>
      </c>
      <c r="AG549" s="1" t="str">
        <f t="shared" si="41"/>
        <v>On Time</v>
      </c>
      <c r="AH549" s="1" t="str">
        <f t="shared" si="42"/>
        <v>Medium</v>
      </c>
      <c r="AI549" s="1" t="str">
        <f t="shared" si="43"/>
        <v>Low</v>
      </c>
      <c r="AJ549" s="6" t="str">
        <f t="shared" si="44"/>
        <v>Weekday</v>
      </c>
    </row>
    <row r="550" spans="1:36" x14ac:dyDescent="0.45">
      <c r="A550" s="5" t="s">
        <v>1048</v>
      </c>
      <c r="B550" s="2">
        <v>45611</v>
      </c>
      <c r="C550" s="2">
        <v>45610</v>
      </c>
      <c r="D550" s="2">
        <v>45613</v>
      </c>
      <c r="E550" s="1" t="s">
        <v>2532</v>
      </c>
      <c r="F550" s="1" t="s">
        <v>2609</v>
      </c>
      <c r="G550" s="1" t="s">
        <v>116</v>
      </c>
      <c r="H550" s="1" t="s">
        <v>71</v>
      </c>
      <c r="I550" s="1" t="s">
        <v>92</v>
      </c>
      <c r="J550" s="1">
        <v>0</v>
      </c>
      <c r="K550" s="1">
        <v>100</v>
      </c>
      <c r="L550" s="1">
        <v>0</v>
      </c>
      <c r="M550" s="1" t="s">
        <v>63</v>
      </c>
      <c r="N550" s="1" t="s">
        <v>57</v>
      </c>
      <c r="O550" s="1" t="s">
        <v>31</v>
      </c>
      <c r="P550" s="1" t="s">
        <v>32</v>
      </c>
      <c r="Q550" s="1" t="s">
        <v>45</v>
      </c>
      <c r="R550" s="1" t="s">
        <v>34</v>
      </c>
      <c r="S550" s="1" t="s">
        <v>2620</v>
      </c>
      <c r="T550" s="1">
        <v>3</v>
      </c>
      <c r="U550" s="1" t="s">
        <v>2622</v>
      </c>
      <c r="V550" s="1" t="s">
        <v>2630</v>
      </c>
      <c r="W550" s="1" t="s">
        <v>2624</v>
      </c>
      <c r="X550" s="1" t="s">
        <v>2628</v>
      </c>
      <c r="Y550" s="1" t="s">
        <v>2623</v>
      </c>
      <c r="Z550" s="1" t="s">
        <v>2623</v>
      </c>
      <c r="AA550" s="1">
        <v>0</v>
      </c>
      <c r="AB550" s="1" t="s">
        <v>2626</v>
      </c>
      <c r="AC550" s="1" t="s">
        <v>2627</v>
      </c>
      <c r="AD550" s="1" t="str">
        <f>TEXT(Sales_data[[#This Row],[Order_Date]],"MMM")</f>
        <v>Nov</v>
      </c>
      <c r="AE550" s="1">
        <f t="shared" si="40"/>
        <v>2024</v>
      </c>
      <c r="AF550" s="1" t="str">
        <f>TEXT(Sales_data[[#This Row],[Order_Date]],"ddd")</f>
        <v>Fri</v>
      </c>
      <c r="AG550" s="1" t="str">
        <f t="shared" si="41"/>
        <v>On Time</v>
      </c>
      <c r="AH550" s="1" t="str">
        <f t="shared" si="42"/>
        <v>Medium</v>
      </c>
      <c r="AI550" s="1" t="str">
        <f t="shared" si="43"/>
        <v>Low</v>
      </c>
      <c r="AJ550" s="6" t="str">
        <f t="shared" si="44"/>
        <v>Weekday</v>
      </c>
    </row>
    <row r="551" spans="1:36" x14ac:dyDescent="0.45">
      <c r="A551" s="5" t="s">
        <v>1049</v>
      </c>
      <c r="B551" s="2">
        <v>45610</v>
      </c>
      <c r="C551" s="2">
        <v>45612</v>
      </c>
      <c r="D551" s="2">
        <v>45616</v>
      </c>
      <c r="E551" s="1" t="s">
        <v>2585</v>
      </c>
      <c r="F551" s="1" t="s">
        <v>147</v>
      </c>
      <c r="G551" s="1" t="s">
        <v>147</v>
      </c>
      <c r="H551" s="1" t="s">
        <v>128</v>
      </c>
      <c r="I551" s="1" t="s">
        <v>129</v>
      </c>
      <c r="J551" s="1">
        <v>2</v>
      </c>
      <c r="K551" s="1">
        <v>0</v>
      </c>
      <c r="L551" s="1">
        <v>0</v>
      </c>
      <c r="M551" s="1" t="s">
        <v>29</v>
      </c>
      <c r="N551" s="1" t="s">
        <v>57</v>
      </c>
      <c r="O551" s="1" t="s">
        <v>31</v>
      </c>
      <c r="P551" s="1" t="s">
        <v>32</v>
      </c>
      <c r="Q551" s="1" t="s">
        <v>45</v>
      </c>
      <c r="R551" s="1" t="s">
        <v>46</v>
      </c>
      <c r="S551" s="1" t="s">
        <v>2621</v>
      </c>
      <c r="T551" s="1">
        <v>4</v>
      </c>
      <c r="U551" s="1" t="s">
        <v>2622</v>
      </c>
      <c r="V551" s="1" t="s">
        <v>2623</v>
      </c>
      <c r="W551" s="1" t="s">
        <v>2629</v>
      </c>
      <c r="X551" s="1" t="s">
        <v>2625</v>
      </c>
      <c r="Y551" s="1" t="s">
        <v>2630</v>
      </c>
      <c r="Z551" s="1" t="s">
        <v>2623</v>
      </c>
      <c r="AA551" s="1">
        <v>0</v>
      </c>
      <c r="AB551" s="1" t="s">
        <v>2626</v>
      </c>
      <c r="AC551" s="1" t="s">
        <v>2621</v>
      </c>
      <c r="AD551" s="1" t="str">
        <f>TEXT(Sales_data[[#This Row],[Order_Date]],"MMM")</f>
        <v>Nov</v>
      </c>
      <c r="AE551" s="1">
        <f t="shared" si="40"/>
        <v>2024</v>
      </c>
      <c r="AF551" s="1" t="str">
        <f>TEXT(Sales_data[[#This Row],[Order_Date]],"ddd")</f>
        <v>Thu</v>
      </c>
      <c r="AG551" s="1" t="str">
        <f t="shared" si="41"/>
        <v>On Time</v>
      </c>
      <c r="AH551" s="1" t="str">
        <f t="shared" si="42"/>
        <v>Medium</v>
      </c>
      <c r="AI551" s="1" t="str">
        <f t="shared" si="43"/>
        <v>Low</v>
      </c>
      <c r="AJ551" s="6" t="str">
        <f t="shared" si="44"/>
        <v>Weekday</v>
      </c>
    </row>
    <row r="552" spans="1:36" x14ac:dyDescent="0.45">
      <c r="A552" s="5" t="s">
        <v>1050</v>
      </c>
      <c r="B552" s="2">
        <v>45423</v>
      </c>
      <c r="C552" s="2">
        <v>45421</v>
      </c>
      <c r="D552" s="2">
        <v>45425</v>
      </c>
      <c r="E552" s="1" t="s">
        <v>2541</v>
      </c>
      <c r="F552" s="1" t="s">
        <v>2608</v>
      </c>
      <c r="G552" s="1" t="s">
        <v>41</v>
      </c>
      <c r="H552" s="1" t="s">
        <v>27</v>
      </c>
      <c r="I552" s="1" t="s">
        <v>28</v>
      </c>
      <c r="J552" s="1">
        <v>2</v>
      </c>
      <c r="K552" s="1">
        <v>500</v>
      </c>
      <c r="L552" s="1">
        <v>1000</v>
      </c>
      <c r="M552" s="1" t="s">
        <v>63</v>
      </c>
      <c r="N552" s="1" t="s">
        <v>57</v>
      </c>
      <c r="O552" s="1" t="s">
        <v>44</v>
      </c>
      <c r="P552" s="1" t="s">
        <v>85</v>
      </c>
      <c r="Q552" s="1" t="s">
        <v>33</v>
      </c>
      <c r="R552" s="1" t="s">
        <v>46</v>
      </c>
      <c r="S552" s="1" t="s">
        <v>254</v>
      </c>
      <c r="T552" s="1">
        <v>4</v>
      </c>
      <c r="U552" s="1" t="s">
        <v>2622</v>
      </c>
      <c r="V552" s="1" t="s">
        <v>2623</v>
      </c>
      <c r="W552" s="1" t="s">
        <v>2624</v>
      </c>
      <c r="X552" s="1" t="s">
        <v>2628</v>
      </c>
      <c r="Y552" s="1" t="s">
        <v>2623</v>
      </c>
      <c r="Z552" s="1" t="s">
        <v>2623</v>
      </c>
      <c r="AA552" s="1">
        <v>1000</v>
      </c>
      <c r="AB552" s="1" t="s">
        <v>2626</v>
      </c>
      <c r="AC552" s="1" t="s">
        <v>254</v>
      </c>
      <c r="AD552" s="1" t="str">
        <f>TEXT(Sales_data[[#This Row],[Order_Date]],"MMM")</f>
        <v>May</v>
      </c>
      <c r="AE552" s="1">
        <f t="shared" si="40"/>
        <v>2024</v>
      </c>
      <c r="AF552" s="1" t="str">
        <f>TEXT(Sales_data[[#This Row],[Order_Date]],"ddd")</f>
        <v>Sat</v>
      </c>
      <c r="AG552" s="1" t="str">
        <f t="shared" si="41"/>
        <v>On Time</v>
      </c>
      <c r="AH552" s="1" t="str">
        <f t="shared" si="42"/>
        <v>Medium</v>
      </c>
      <c r="AI552" s="1" t="str">
        <f t="shared" si="43"/>
        <v>Low</v>
      </c>
      <c r="AJ552" s="6" t="str">
        <f t="shared" si="44"/>
        <v>Weekend</v>
      </c>
    </row>
    <row r="553" spans="1:36" x14ac:dyDescent="0.45">
      <c r="A553" s="5" t="s">
        <v>1051</v>
      </c>
      <c r="B553" s="2">
        <v>45298</v>
      </c>
      <c r="C553" s="2">
        <v>45296</v>
      </c>
      <c r="D553" s="2">
        <v>45302</v>
      </c>
      <c r="E553" s="1" t="s">
        <v>2552</v>
      </c>
      <c r="F553" s="1" t="s">
        <v>53</v>
      </c>
      <c r="G553" s="1" t="s">
        <v>54</v>
      </c>
      <c r="H553" s="1" t="s">
        <v>27</v>
      </c>
      <c r="I553" s="1" t="s">
        <v>28</v>
      </c>
      <c r="J553" s="1">
        <v>-1</v>
      </c>
      <c r="K553" s="1">
        <v>0</v>
      </c>
      <c r="L553" s="1">
        <v>0</v>
      </c>
      <c r="M553" s="1" t="s">
        <v>56</v>
      </c>
      <c r="N553" s="1" t="s">
        <v>30</v>
      </c>
      <c r="O553" s="1" t="s">
        <v>79</v>
      </c>
      <c r="P553" s="1" t="s">
        <v>85</v>
      </c>
      <c r="Q553" s="1" t="s">
        <v>45</v>
      </c>
      <c r="R553" s="1" t="s">
        <v>2620</v>
      </c>
      <c r="S553" s="1" t="s">
        <v>2620</v>
      </c>
      <c r="T553" s="1">
        <v>6</v>
      </c>
      <c r="U553" s="1" t="s">
        <v>2622</v>
      </c>
      <c r="V553" s="1" t="s">
        <v>2630</v>
      </c>
      <c r="W553" s="1" t="s">
        <v>2629</v>
      </c>
      <c r="X553" s="1" t="s">
        <v>2628</v>
      </c>
      <c r="Y553" s="1" t="s">
        <v>2630</v>
      </c>
      <c r="Z553" s="1" t="s">
        <v>2623</v>
      </c>
      <c r="AA553" s="1">
        <v>0</v>
      </c>
      <c r="AB553" s="1" t="s">
        <v>2626</v>
      </c>
      <c r="AC553" s="1" t="s">
        <v>2627</v>
      </c>
      <c r="AD553" s="1" t="str">
        <f>TEXT(Sales_data[[#This Row],[Order_Date]],"MMM")</f>
        <v>Jan</v>
      </c>
      <c r="AE553" s="1">
        <f t="shared" si="40"/>
        <v>2024</v>
      </c>
      <c r="AF553" s="1" t="str">
        <f>TEXT(Sales_data[[#This Row],[Order_Date]],"ddd")</f>
        <v>Sun</v>
      </c>
      <c r="AG553" s="1" t="str">
        <f t="shared" si="41"/>
        <v>Late</v>
      </c>
      <c r="AH553" s="1" t="str">
        <f t="shared" si="42"/>
        <v>Slow</v>
      </c>
      <c r="AI553" s="1" t="str">
        <f t="shared" si="43"/>
        <v>Low</v>
      </c>
      <c r="AJ553" s="6" t="str">
        <f t="shared" si="44"/>
        <v>Weekend</v>
      </c>
    </row>
    <row r="554" spans="1:36" x14ac:dyDescent="0.45">
      <c r="A554" s="5" t="s">
        <v>1052</v>
      </c>
      <c r="B554" s="2">
        <v>45575</v>
      </c>
      <c r="C554" s="2">
        <v>45574</v>
      </c>
      <c r="D554" s="2">
        <v>45575</v>
      </c>
      <c r="E554" s="1" t="s">
        <v>2535</v>
      </c>
      <c r="F554" s="1" t="s">
        <v>2606</v>
      </c>
      <c r="G554" s="1" t="s">
        <v>26</v>
      </c>
      <c r="H554" s="1" t="s">
        <v>42</v>
      </c>
      <c r="I554" s="1" t="s">
        <v>43</v>
      </c>
      <c r="J554" s="1">
        <v>0</v>
      </c>
      <c r="K554" s="1">
        <v>1000</v>
      </c>
      <c r="L554" s="1">
        <v>0</v>
      </c>
      <c r="M554" s="1" t="s">
        <v>56</v>
      </c>
      <c r="N554" s="1" t="s">
        <v>30</v>
      </c>
      <c r="O554" s="1" t="s">
        <v>31</v>
      </c>
      <c r="P554" s="1" t="s">
        <v>85</v>
      </c>
      <c r="Q554" s="1" t="s">
        <v>33</v>
      </c>
      <c r="R554" s="1" t="s">
        <v>46</v>
      </c>
      <c r="S554" s="1" t="s">
        <v>245</v>
      </c>
      <c r="T554" s="1">
        <v>1</v>
      </c>
      <c r="U554" s="1" t="s">
        <v>2622</v>
      </c>
      <c r="V554" s="1" t="s">
        <v>2630</v>
      </c>
      <c r="W554" s="1" t="s">
        <v>2624</v>
      </c>
      <c r="X554" s="1" t="s">
        <v>2628</v>
      </c>
      <c r="Y554" s="1" t="s">
        <v>2623</v>
      </c>
      <c r="Z554" s="1" t="s">
        <v>2623</v>
      </c>
      <c r="AA554" s="1">
        <v>0</v>
      </c>
      <c r="AB554" s="1" t="s">
        <v>2626</v>
      </c>
      <c r="AC554" s="1" t="s">
        <v>245</v>
      </c>
      <c r="AD554" s="1" t="str">
        <f>TEXT(Sales_data[[#This Row],[Order_Date]],"MMM")</f>
        <v>Oct</v>
      </c>
      <c r="AE554" s="1">
        <f t="shared" si="40"/>
        <v>2024</v>
      </c>
      <c r="AF554" s="1" t="str">
        <f>TEXT(Sales_data[[#This Row],[Order_Date]],"ddd")</f>
        <v>Thu</v>
      </c>
      <c r="AG554" s="1" t="str">
        <f t="shared" si="41"/>
        <v>On Time</v>
      </c>
      <c r="AH554" s="1" t="str">
        <f t="shared" si="42"/>
        <v>Fast</v>
      </c>
      <c r="AI554" s="1" t="str">
        <f t="shared" si="43"/>
        <v>Low</v>
      </c>
      <c r="AJ554" s="6" t="str">
        <f t="shared" si="44"/>
        <v>Weekday</v>
      </c>
    </row>
    <row r="555" spans="1:36" x14ac:dyDescent="0.45">
      <c r="A555" s="5" t="s">
        <v>1053</v>
      </c>
      <c r="B555" s="2">
        <v>45508</v>
      </c>
      <c r="C555" s="2">
        <v>45510</v>
      </c>
      <c r="D555" s="2">
        <v>45515</v>
      </c>
      <c r="E555" s="1" t="s">
        <v>2562</v>
      </c>
      <c r="F555" s="1" t="s">
        <v>2609</v>
      </c>
      <c r="G555" s="1" t="s">
        <v>116</v>
      </c>
      <c r="H555" s="1" t="s">
        <v>71</v>
      </c>
      <c r="I555" s="1" t="s">
        <v>117</v>
      </c>
      <c r="J555" s="1">
        <v>1</v>
      </c>
      <c r="K555" s="1">
        <v>1000</v>
      </c>
      <c r="L555" s="1">
        <v>1000</v>
      </c>
      <c r="M555" s="1" t="s">
        <v>2619</v>
      </c>
      <c r="N555" s="1" t="s">
        <v>57</v>
      </c>
      <c r="O555" s="1" t="s">
        <v>31</v>
      </c>
      <c r="P555" s="1" t="s">
        <v>32</v>
      </c>
      <c r="Q555" s="1" t="s">
        <v>45</v>
      </c>
      <c r="R555" s="1" t="s">
        <v>34</v>
      </c>
      <c r="S555" s="1" t="s">
        <v>2620</v>
      </c>
      <c r="T555" s="1">
        <v>5</v>
      </c>
      <c r="U555" s="1" t="s">
        <v>2622</v>
      </c>
      <c r="V555" s="1" t="s">
        <v>2623</v>
      </c>
      <c r="W555" s="1" t="s">
        <v>2624</v>
      </c>
      <c r="X555" s="1" t="s">
        <v>2625</v>
      </c>
      <c r="Y555" s="1" t="s">
        <v>2623</v>
      </c>
      <c r="Z555" s="1" t="s">
        <v>2623</v>
      </c>
      <c r="AA555" s="1">
        <v>1000</v>
      </c>
      <c r="AB555" s="1" t="s">
        <v>2626</v>
      </c>
      <c r="AC555" s="1" t="s">
        <v>2627</v>
      </c>
      <c r="AD555" s="1" t="str">
        <f>TEXT(Sales_data[[#This Row],[Order_Date]],"MMM")</f>
        <v>Aug</v>
      </c>
      <c r="AE555" s="1">
        <f t="shared" si="40"/>
        <v>2024</v>
      </c>
      <c r="AF555" s="1" t="str">
        <f>TEXT(Sales_data[[#This Row],[Order_Date]],"ddd")</f>
        <v>Sun</v>
      </c>
      <c r="AG555" s="1" t="str">
        <f t="shared" si="41"/>
        <v>On Time</v>
      </c>
      <c r="AH555" s="1" t="str">
        <f t="shared" si="42"/>
        <v>Medium</v>
      </c>
      <c r="AI555" s="1" t="str">
        <f t="shared" si="43"/>
        <v>Low</v>
      </c>
      <c r="AJ555" s="6" t="str">
        <f t="shared" si="44"/>
        <v>Weekend</v>
      </c>
    </row>
    <row r="556" spans="1:36" x14ac:dyDescent="0.45">
      <c r="A556" s="5" t="s">
        <v>1054</v>
      </c>
      <c r="B556" s="2">
        <v>45560</v>
      </c>
      <c r="C556" s="2">
        <v>45563</v>
      </c>
      <c r="D556" s="2">
        <v>45563</v>
      </c>
      <c r="E556" s="1" t="s">
        <v>2550</v>
      </c>
      <c r="F556" s="1" t="s">
        <v>147</v>
      </c>
      <c r="G556" s="1" t="s">
        <v>147</v>
      </c>
      <c r="H556" s="1" t="s">
        <v>71</v>
      </c>
      <c r="I556" s="1" t="s">
        <v>117</v>
      </c>
      <c r="J556" s="1">
        <v>1</v>
      </c>
      <c r="K556" s="1">
        <v>500</v>
      </c>
      <c r="L556" s="1">
        <v>500</v>
      </c>
      <c r="M556" s="1" t="s">
        <v>56</v>
      </c>
      <c r="N556" s="1" t="s">
        <v>57</v>
      </c>
      <c r="O556" s="1" t="s">
        <v>31</v>
      </c>
      <c r="P556" s="1" t="s">
        <v>32</v>
      </c>
      <c r="Q556" s="1" t="s">
        <v>33</v>
      </c>
      <c r="R556" s="1" t="s">
        <v>34</v>
      </c>
      <c r="S556" s="1" t="s">
        <v>2620</v>
      </c>
      <c r="T556" s="1">
        <v>0</v>
      </c>
      <c r="U556" s="1" t="s">
        <v>2622</v>
      </c>
      <c r="V556" s="1" t="s">
        <v>2623</v>
      </c>
      <c r="W556" s="1" t="s">
        <v>2624</v>
      </c>
      <c r="X556" s="1" t="s">
        <v>2625</v>
      </c>
      <c r="Y556" s="1" t="s">
        <v>2623</v>
      </c>
      <c r="Z556" s="1" t="s">
        <v>2623</v>
      </c>
      <c r="AA556" s="1">
        <v>500</v>
      </c>
      <c r="AB556" s="1" t="s">
        <v>2626</v>
      </c>
      <c r="AC556" s="1" t="s">
        <v>2627</v>
      </c>
      <c r="AD556" s="1" t="str">
        <f>TEXT(Sales_data[[#This Row],[Order_Date]],"MMM")</f>
        <v>Sep</v>
      </c>
      <c r="AE556" s="1">
        <f t="shared" si="40"/>
        <v>2024</v>
      </c>
      <c r="AF556" s="1" t="str">
        <f>TEXT(Sales_data[[#This Row],[Order_Date]],"ddd")</f>
        <v>Wed</v>
      </c>
      <c r="AG556" s="1" t="str">
        <f t="shared" si="41"/>
        <v>On Time</v>
      </c>
      <c r="AH556" s="1" t="str">
        <f t="shared" si="42"/>
        <v>Fast</v>
      </c>
      <c r="AI556" s="1" t="str">
        <f t="shared" si="43"/>
        <v>Low</v>
      </c>
      <c r="AJ556" s="6" t="str">
        <f t="shared" si="44"/>
        <v>Weekday</v>
      </c>
    </row>
    <row r="557" spans="1:36" x14ac:dyDescent="0.45">
      <c r="A557" s="5" t="s">
        <v>1055</v>
      </c>
      <c r="B557" s="2">
        <v>45526</v>
      </c>
      <c r="C557" s="2">
        <v>45525</v>
      </c>
      <c r="D557" s="2">
        <v>45524</v>
      </c>
      <c r="E557" s="1" t="s">
        <v>2572</v>
      </c>
      <c r="F557" s="1" t="s">
        <v>69</v>
      </c>
      <c r="G557" s="1" t="s">
        <v>70</v>
      </c>
      <c r="H557" s="1" t="s">
        <v>42</v>
      </c>
      <c r="I557" s="1" t="s">
        <v>43</v>
      </c>
      <c r="J557" s="1">
        <v>-1</v>
      </c>
      <c r="K557" s="1">
        <v>0</v>
      </c>
      <c r="L557" s="1">
        <v>0</v>
      </c>
      <c r="M557" s="1" t="s">
        <v>29</v>
      </c>
      <c r="N557" s="1" t="s">
        <v>30</v>
      </c>
      <c r="O557" s="1" t="s">
        <v>79</v>
      </c>
      <c r="P557" s="1" t="s">
        <v>32</v>
      </c>
      <c r="Q557" s="1" t="s">
        <v>33</v>
      </c>
      <c r="R557" s="1" t="s">
        <v>2620</v>
      </c>
      <c r="S557" s="1" t="s">
        <v>2620</v>
      </c>
      <c r="T557" s="1">
        <v>-1</v>
      </c>
      <c r="U557" s="1" t="s">
        <v>2622</v>
      </c>
      <c r="V557" s="1" t="s">
        <v>2630</v>
      </c>
      <c r="W557" s="1" t="s">
        <v>2629</v>
      </c>
      <c r="X557" s="1" t="s">
        <v>2628</v>
      </c>
      <c r="Y557" s="1" t="s">
        <v>2630</v>
      </c>
      <c r="Z557" s="1" t="s">
        <v>2623</v>
      </c>
      <c r="AA557" s="1">
        <v>0</v>
      </c>
      <c r="AB557" s="1" t="s">
        <v>2626</v>
      </c>
      <c r="AC557" s="1" t="s">
        <v>2627</v>
      </c>
      <c r="AD557" s="1" t="str">
        <f>TEXT(Sales_data[[#This Row],[Order_Date]],"MMM")</f>
        <v>Aug</v>
      </c>
      <c r="AE557" s="1">
        <f t="shared" si="40"/>
        <v>2024</v>
      </c>
      <c r="AF557" s="1" t="str">
        <f>TEXT(Sales_data[[#This Row],[Order_Date]],"ddd")</f>
        <v>Thu</v>
      </c>
      <c r="AG557" s="1" t="str">
        <f t="shared" si="41"/>
        <v>On Time</v>
      </c>
      <c r="AH557" s="1" t="str">
        <f t="shared" si="42"/>
        <v>Fast</v>
      </c>
      <c r="AI557" s="1" t="str">
        <f t="shared" si="43"/>
        <v>Low</v>
      </c>
      <c r="AJ557" s="6" t="str">
        <f t="shared" si="44"/>
        <v>Weekday</v>
      </c>
    </row>
    <row r="558" spans="1:36" x14ac:dyDescent="0.45">
      <c r="A558" s="5" t="s">
        <v>1057</v>
      </c>
      <c r="B558" s="2">
        <v>45509</v>
      </c>
      <c r="C558" s="2">
        <v>45507</v>
      </c>
      <c r="D558" s="2">
        <v>45506</v>
      </c>
      <c r="E558" s="1" t="s">
        <v>2529</v>
      </c>
      <c r="F558" s="1" t="s">
        <v>2606</v>
      </c>
      <c r="G558" s="1" t="s">
        <v>26</v>
      </c>
      <c r="H558" s="1" t="s">
        <v>27</v>
      </c>
      <c r="I558" s="1" t="s">
        <v>55</v>
      </c>
      <c r="J558" s="1">
        <v>2</v>
      </c>
      <c r="K558" s="1">
        <v>1000</v>
      </c>
      <c r="L558" s="1">
        <v>2000</v>
      </c>
      <c r="M558" s="1" t="s">
        <v>2619</v>
      </c>
      <c r="N558" s="1" t="s">
        <v>30</v>
      </c>
      <c r="O558" s="1" t="s">
        <v>44</v>
      </c>
      <c r="P558" s="1" t="s">
        <v>58</v>
      </c>
      <c r="Q558" s="1" t="s">
        <v>33</v>
      </c>
      <c r="R558" s="1" t="s">
        <v>34</v>
      </c>
      <c r="S558" s="1" t="s">
        <v>2620</v>
      </c>
      <c r="T558" s="1">
        <v>-1</v>
      </c>
      <c r="U558" s="1" t="s">
        <v>2622</v>
      </c>
      <c r="V558" s="1" t="s">
        <v>2623</v>
      </c>
      <c r="W558" s="1" t="s">
        <v>2624</v>
      </c>
      <c r="X558" s="1" t="s">
        <v>2628</v>
      </c>
      <c r="Y558" s="1" t="s">
        <v>2623</v>
      </c>
      <c r="Z558" s="1" t="s">
        <v>2623</v>
      </c>
      <c r="AA558" s="1">
        <v>2000</v>
      </c>
      <c r="AB558" s="1" t="s">
        <v>2626</v>
      </c>
      <c r="AC558" s="1" t="s">
        <v>2627</v>
      </c>
      <c r="AD558" s="1" t="str">
        <f>TEXT(Sales_data[[#This Row],[Order_Date]],"MMM")</f>
        <v>Aug</v>
      </c>
      <c r="AE558" s="1">
        <f t="shared" si="40"/>
        <v>2024</v>
      </c>
      <c r="AF558" s="1" t="str">
        <f>TEXT(Sales_data[[#This Row],[Order_Date]],"ddd")</f>
        <v>Mon</v>
      </c>
      <c r="AG558" s="1" t="str">
        <f t="shared" si="41"/>
        <v>On Time</v>
      </c>
      <c r="AH558" s="1" t="str">
        <f t="shared" si="42"/>
        <v>Fast</v>
      </c>
      <c r="AI558" s="1" t="str">
        <f t="shared" si="43"/>
        <v>Medium</v>
      </c>
      <c r="AJ558" s="6" t="str">
        <f t="shared" si="44"/>
        <v>Weekday</v>
      </c>
    </row>
    <row r="559" spans="1:36" x14ac:dyDescent="0.45">
      <c r="A559" s="5" t="s">
        <v>1058</v>
      </c>
      <c r="B559" s="2">
        <v>45560</v>
      </c>
      <c r="C559" s="2">
        <v>45560</v>
      </c>
      <c r="D559" s="2">
        <v>45564</v>
      </c>
      <c r="E559" s="1" t="s">
        <v>2556</v>
      </c>
      <c r="F559" s="1" t="s">
        <v>2606</v>
      </c>
      <c r="G559" s="1" t="s">
        <v>26</v>
      </c>
      <c r="H559" s="1" t="s">
        <v>128</v>
      </c>
      <c r="I559" s="1" t="s">
        <v>169</v>
      </c>
      <c r="J559" s="1">
        <v>3</v>
      </c>
      <c r="K559" s="1">
        <v>500</v>
      </c>
      <c r="L559" s="1">
        <v>1500</v>
      </c>
      <c r="M559" s="1" t="s">
        <v>29</v>
      </c>
      <c r="N559" s="1" t="s">
        <v>93</v>
      </c>
      <c r="O559" s="1" t="s">
        <v>64</v>
      </c>
      <c r="P559" s="1" t="s">
        <v>58</v>
      </c>
      <c r="Q559" s="1" t="s">
        <v>33</v>
      </c>
      <c r="R559" s="1" t="s">
        <v>34</v>
      </c>
      <c r="S559" s="1" t="s">
        <v>2620</v>
      </c>
      <c r="T559" s="1">
        <v>4</v>
      </c>
      <c r="U559" s="1" t="s">
        <v>2622</v>
      </c>
      <c r="V559" s="1" t="s">
        <v>2623</v>
      </c>
      <c r="W559" s="1" t="s">
        <v>2624</v>
      </c>
      <c r="X559" s="1" t="s">
        <v>2625</v>
      </c>
      <c r="Y559" s="1" t="s">
        <v>2623</v>
      </c>
      <c r="Z559" s="1" t="s">
        <v>2623</v>
      </c>
      <c r="AA559" s="1">
        <v>1500</v>
      </c>
      <c r="AB559" s="1" t="s">
        <v>2626</v>
      </c>
      <c r="AC559" s="1" t="s">
        <v>2627</v>
      </c>
      <c r="AD559" s="1" t="str">
        <f>TEXT(Sales_data[[#This Row],[Order_Date]],"MMM")</f>
        <v>Sep</v>
      </c>
      <c r="AE559" s="1">
        <f t="shared" si="40"/>
        <v>2024</v>
      </c>
      <c r="AF559" s="1" t="str">
        <f>TEXT(Sales_data[[#This Row],[Order_Date]],"ddd")</f>
        <v>Wed</v>
      </c>
      <c r="AG559" s="1" t="str">
        <f t="shared" si="41"/>
        <v>On Time</v>
      </c>
      <c r="AH559" s="1" t="str">
        <f t="shared" si="42"/>
        <v>Medium</v>
      </c>
      <c r="AI559" s="1" t="str">
        <f t="shared" si="43"/>
        <v>Low</v>
      </c>
      <c r="AJ559" s="6" t="str">
        <f t="shared" si="44"/>
        <v>Weekday</v>
      </c>
    </row>
    <row r="560" spans="1:36" x14ac:dyDescent="0.45">
      <c r="A560" s="5" t="s">
        <v>1059</v>
      </c>
      <c r="B560" s="2">
        <v>45311</v>
      </c>
      <c r="C560" s="2">
        <v>45311</v>
      </c>
      <c r="D560" s="2">
        <v>45311</v>
      </c>
      <c r="E560" s="1" t="s">
        <v>2589</v>
      </c>
      <c r="F560" s="1" t="s">
        <v>147</v>
      </c>
      <c r="G560" s="1" t="s">
        <v>147</v>
      </c>
      <c r="H560" s="1" t="s">
        <v>27</v>
      </c>
      <c r="I560" s="1" t="s">
        <v>28</v>
      </c>
      <c r="J560" s="1">
        <v>0</v>
      </c>
      <c r="K560" s="1">
        <v>1000</v>
      </c>
      <c r="L560" s="1">
        <v>0</v>
      </c>
      <c r="M560" s="1" t="s">
        <v>29</v>
      </c>
      <c r="N560" s="1" t="s">
        <v>57</v>
      </c>
      <c r="O560" s="1" t="s">
        <v>79</v>
      </c>
      <c r="P560" s="1" t="s">
        <v>85</v>
      </c>
      <c r="Q560" s="1" t="s">
        <v>33</v>
      </c>
      <c r="R560" s="1" t="s">
        <v>46</v>
      </c>
      <c r="S560" s="1" t="s">
        <v>254</v>
      </c>
      <c r="T560" s="1">
        <v>0</v>
      </c>
      <c r="U560" s="1" t="s">
        <v>2622</v>
      </c>
      <c r="V560" s="1" t="s">
        <v>2630</v>
      </c>
      <c r="W560" s="1" t="s">
        <v>2624</v>
      </c>
      <c r="X560" s="1" t="s">
        <v>2625</v>
      </c>
      <c r="Y560" s="1" t="s">
        <v>2623</v>
      </c>
      <c r="Z560" s="1" t="s">
        <v>2623</v>
      </c>
      <c r="AA560" s="1">
        <v>0</v>
      </c>
      <c r="AB560" s="1" t="s">
        <v>2626</v>
      </c>
      <c r="AC560" s="1" t="s">
        <v>254</v>
      </c>
      <c r="AD560" s="1" t="str">
        <f>TEXT(Sales_data[[#This Row],[Order_Date]],"MMM")</f>
        <v>Jan</v>
      </c>
      <c r="AE560" s="1">
        <f t="shared" si="40"/>
        <v>2024</v>
      </c>
      <c r="AF560" s="1" t="str">
        <f>TEXT(Sales_data[[#This Row],[Order_Date]],"ddd")</f>
        <v>Sat</v>
      </c>
      <c r="AG560" s="1" t="str">
        <f t="shared" si="41"/>
        <v>On Time</v>
      </c>
      <c r="AH560" s="1" t="str">
        <f t="shared" si="42"/>
        <v>Fast</v>
      </c>
      <c r="AI560" s="1" t="str">
        <f t="shared" si="43"/>
        <v>Low</v>
      </c>
      <c r="AJ560" s="6" t="str">
        <f t="shared" si="44"/>
        <v>Weekend</v>
      </c>
    </row>
    <row r="561" spans="1:36" x14ac:dyDescent="0.45">
      <c r="A561" s="5" t="s">
        <v>1060</v>
      </c>
      <c r="B561" s="2">
        <v>45334</v>
      </c>
      <c r="C561" s="2">
        <v>45337</v>
      </c>
      <c r="D561" s="2">
        <v>45343</v>
      </c>
      <c r="E561" s="1" t="s">
        <v>2598</v>
      </c>
      <c r="F561" s="1" t="s">
        <v>2608</v>
      </c>
      <c r="G561" s="1" t="s">
        <v>41</v>
      </c>
      <c r="H561" s="1" t="s">
        <v>42</v>
      </c>
      <c r="I561" s="1" t="s">
        <v>43</v>
      </c>
      <c r="J561" s="1">
        <v>2</v>
      </c>
      <c r="K561" s="1">
        <v>500</v>
      </c>
      <c r="L561" s="1">
        <v>1000</v>
      </c>
      <c r="M561" s="1" t="s">
        <v>56</v>
      </c>
      <c r="N561" s="1" t="s">
        <v>30</v>
      </c>
      <c r="O561" s="1" t="s">
        <v>64</v>
      </c>
      <c r="P561" s="1" t="s">
        <v>58</v>
      </c>
      <c r="Q561" s="1" t="s">
        <v>33</v>
      </c>
      <c r="R561" s="1" t="s">
        <v>46</v>
      </c>
      <c r="S561" s="1" t="s">
        <v>254</v>
      </c>
      <c r="T561" s="1">
        <v>6</v>
      </c>
      <c r="U561" s="1" t="s">
        <v>2622</v>
      </c>
      <c r="V561" s="1" t="s">
        <v>2623</v>
      </c>
      <c r="W561" s="1" t="s">
        <v>2624</v>
      </c>
      <c r="X561" s="1" t="s">
        <v>2625</v>
      </c>
      <c r="Y561" s="1" t="s">
        <v>2623</v>
      </c>
      <c r="Z561" s="1" t="s">
        <v>2623</v>
      </c>
      <c r="AA561" s="1">
        <v>1000</v>
      </c>
      <c r="AB561" s="1" t="s">
        <v>2626</v>
      </c>
      <c r="AC561" s="1" t="s">
        <v>254</v>
      </c>
      <c r="AD561" s="1" t="str">
        <f>TEXT(Sales_data[[#This Row],[Order_Date]],"MMM")</f>
        <v>Feb</v>
      </c>
      <c r="AE561" s="1">
        <f t="shared" si="40"/>
        <v>2024</v>
      </c>
      <c r="AF561" s="1" t="str">
        <f>TEXT(Sales_data[[#This Row],[Order_Date]],"ddd")</f>
        <v>Mon</v>
      </c>
      <c r="AG561" s="1" t="str">
        <f t="shared" si="41"/>
        <v>Late</v>
      </c>
      <c r="AH561" s="1" t="str">
        <f t="shared" si="42"/>
        <v>Slow</v>
      </c>
      <c r="AI561" s="1" t="str">
        <f t="shared" si="43"/>
        <v>Low</v>
      </c>
      <c r="AJ561" s="6" t="str">
        <f t="shared" si="44"/>
        <v>Weekday</v>
      </c>
    </row>
    <row r="562" spans="1:36" x14ac:dyDescent="0.45">
      <c r="A562" s="5" t="s">
        <v>1061</v>
      </c>
      <c r="B562" s="2">
        <v>45588</v>
      </c>
      <c r="C562" s="2">
        <v>45590</v>
      </c>
      <c r="D562" s="2">
        <v>45597</v>
      </c>
      <c r="E562" s="1" t="s">
        <v>2552</v>
      </c>
      <c r="F562" s="1" t="s">
        <v>2608</v>
      </c>
      <c r="G562" s="1" t="s">
        <v>41</v>
      </c>
      <c r="H562" s="1" t="s">
        <v>42</v>
      </c>
      <c r="I562" s="1" t="s">
        <v>78</v>
      </c>
      <c r="J562" s="1">
        <v>2</v>
      </c>
      <c r="K562" s="1">
        <v>0</v>
      </c>
      <c r="L562" s="1">
        <v>0</v>
      </c>
      <c r="M562" s="1" t="s">
        <v>29</v>
      </c>
      <c r="N562" s="1" t="s">
        <v>57</v>
      </c>
      <c r="O562" s="1" t="s">
        <v>79</v>
      </c>
      <c r="P562" s="1" t="s">
        <v>58</v>
      </c>
      <c r="Q562" s="1" t="s">
        <v>33</v>
      </c>
      <c r="R562" s="1" t="s">
        <v>46</v>
      </c>
      <c r="S562" s="1" t="s">
        <v>245</v>
      </c>
      <c r="T562" s="1">
        <v>7</v>
      </c>
      <c r="U562" s="1" t="s">
        <v>2622</v>
      </c>
      <c r="V562" s="1" t="s">
        <v>2623</v>
      </c>
      <c r="W562" s="1" t="s">
        <v>2629</v>
      </c>
      <c r="X562" s="1" t="s">
        <v>2625</v>
      </c>
      <c r="Y562" s="1" t="s">
        <v>2630</v>
      </c>
      <c r="Z562" s="1" t="s">
        <v>2623</v>
      </c>
      <c r="AA562" s="1">
        <v>0</v>
      </c>
      <c r="AB562" s="1" t="s">
        <v>2626</v>
      </c>
      <c r="AC562" s="1" t="s">
        <v>245</v>
      </c>
      <c r="AD562" s="1" t="str">
        <f>TEXT(Sales_data[[#This Row],[Order_Date]],"MMM")</f>
        <v>Oct</v>
      </c>
      <c r="AE562" s="1">
        <f t="shared" si="40"/>
        <v>2024</v>
      </c>
      <c r="AF562" s="1" t="str">
        <f>TEXT(Sales_data[[#This Row],[Order_Date]],"ddd")</f>
        <v>Wed</v>
      </c>
      <c r="AG562" s="1" t="str">
        <f t="shared" si="41"/>
        <v>Late</v>
      </c>
      <c r="AH562" s="1" t="str">
        <f t="shared" si="42"/>
        <v>Slow</v>
      </c>
      <c r="AI562" s="1" t="str">
        <f t="shared" si="43"/>
        <v>Low</v>
      </c>
      <c r="AJ562" s="6" t="str">
        <f t="shared" si="44"/>
        <v>Weekday</v>
      </c>
    </row>
    <row r="563" spans="1:36" x14ac:dyDescent="0.45">
      <c r="A563" s="5" t="s">
        <v>1062</v>
      </c>
      <c r="B563" s="2">
        <v>45480</v>
      </c>
      <c r="C563" s="2">
        <v>45482</v>
      </c>
      <c r="D563" s="2">
        <v>45481</v>
      </c>
      <c r="E563" s="1" t="s">
        <v>2578</v>
      </c>
      <c r="F563" s="1" t="s">
        <v>168</v>
      </c>
      <c r="G563" s="1" t="s">
        <v>41</v>
      </c>
      <c r="H563" s="1" t="s">
        <v>27</v>
      </c>
      <c r="I563" s="1" t="s">
        <v>28</v>
      </c>
      <c r="J563" s="1">
        <v>1</v>
      </c>
      <c r="K563" s="1">
        <v>1000</v>
      </c>
      <c r="L563" s="1">
        <v>1000</v>
      </c>
      <c r="M563" s="1" t="s">
        <v>29</v>
      </c>
      <c r="N563" s="1" t="s">
        <v>30</v>
      </c>
      <c r="O563" s="1" t="s">
        <v>31</v>
      </c>
      <c r="P563" s="1" t="s">
        <v>58</v>
      </c>
      <c r="Q563" s="1" t="s">
        <v>33</v>
      </c>
      <c r="R563" s="1" t="s">
        <v>2620</v>
      </c>
      <c r="S563" s="1" t="s">
        <v>2620</v>
      </c>
      <c r="T563" s="1">
        <v>-1</v>
      </c>
      <c r="U563" s="1" t="s">
        <v>2622</v>
      </c>
      <c r="V563" s="1" t="s">
        <v>2623</v>
      </c>
      <c r="W563" s="1" t="s">
        <v>2624</v>
      </c>
      <c r="X563" s="1" t="s">
        <v>2631</v>
      </c>
      <c r="Y563" s="1" t="s">
        <v>2623</v>
      </c>
      <c r="Z563" s="1" t="s">
        <v>2623</v>
      </c>
      <c r="AA563" s="1">
        <v>1000</v>
      </c>
      <c r="AB563" s="1" t="s">
        <v>2626</v>
      </c>
      <c r="AC563" s="1" t="s">
        <v>2627</v>
      </c>
      <c r="AD563" s="1" t="str">
        <f>TEXT(Sales_data[[#This Row],[Order_Date]],"MMM")</f>
        <v>Jul</v>
      </c>
      <c r="AE563" s="1">
        <f t="shared" si="40"/>
        <v>2024</v>
      </c>
      <c r="AF563" s="1" t="str">
        <f>TEXT(Sales_data[[#This Row],[Order_Date]],"ddd")</f>
        <v>Sun</v>
      </c>
      <c r="AG563" s="1" t="str">
        <f t="shared" si="41"/>
        <v>On Time</v>
      </c>
      <c r="AH563" s="1" t="str">
        <f t="shared" si="42"/>
        <v>Fast</v>
      </c>
      <c r="AI563" s="1" t="str">
        <f t="shared" si="43"/>
        <v>Low</v>
      </c>
      <c r="AJ563" s="6" t="str">
        <f t="shared" si="44"/>
        <v>Weekend</v>
      </c>
    </row>
    <row r="564" spans="1:36" x14ac:dyDescent="0.45">
      <c r="A564" s="5" t="s">
        <v>1063</v>
      </c>
      <c r="B564" s="2">
        <v>45299</v>
      </c>
      <c r="C564" s="2">
        <v>45297</v>
      </c>
      <c r="D564" s="2">
        <v>45297</v>
      </c>
      <c r="E564" s="1" t="s">
        <v>2563</v>
      </c>
      <c r="F564" s="1" t="s">
        <v>2607</v>
      </c>
      <c r="G564" s="1" t="s">
        <v>41</v>
      </c>
      <c r="H564" s="1" t="s">
        <v>42</v>
      </c>
      <c r="I564" s="1" t="s">
        <v>78</v>
      </c>
      <c r="J564" s="1">
        <v>2</v>
      </c>
      <c r="K564" s="1">
        <v>500</v>
      </c>
      <c r="L564" s="1">
        <v>1000</v>
      </c>
      <c r="M564" s="1" t="s">
        <v>63</v>
      </c>
      <c r="N564" s="1" t="s">
        <v>57</v>
      </c>
      <c r="O564" s="1" t="s">
        <v>31</v>
      </c>
      <c r="P564" s="1" t="s">
        <v>32</v>
      </c>
      <c r="Q564" s="1" t="s">
        <v>33</v>
      </c>
      <c r="R564" s="1" t="s">
        <v>46</v>
      </c>
      <c r="S564" s="1" t="s">
        <v>2621</v>
      </c>
      <c r="T564" s="1">
        <v>0</v>
      </c>
      <c r="U564" s="1" t="s">
        <v>2622</v>
      </c>
      <c r="V564" s="1" t="s">
        <v>2623</v>
      </c>
      <c r="W564" s="1" t="s">
        <v>2624</v>
      </c>
      <c r="X564" s="1" t="s">
        <v>2628</v>
      </c>
      <c r="Y564" s="1" t="s">
        <v>2623</v>
      </c>
      <c r="Z564" s="1" t="s">
        <v>2623</v>
      </c>
      <c r="AA564" s="1">
        <v>1000</v>
      </c>
      <c r="AB564" s="1" t="s">
        <v>2626</v>
      </c>
      <c r="AC564" s="1" t="s">
        <v>2621</v>
      </c>
      <c r="AD564" s="1" t="str">
        <f>TEXT(Sales_data[[#This Row],[Order_Date]],"MMM")</f>
        <v>Jan</v>
      </c>
      <c r="AE564" s="1">
        <f t="shared" si="40"/>
        <v>2024</v>
      </c>
      <c r="AF564" s="1" t="str">
        <f>TEXT(Sales_data[[#This Row],[Order_Date]],"ddd")</f>
        <v>Mon</v>
      </c>
      <c r="AG564" s="1" t="str">
        <f t="shared" si="41"/>
        <v>On Time</v>
      </c>
      <c r="AH564" s="1" t="str">
        <f t="shared" si="42"/>
        <v>Fast</v>
      </c>
      <c r="AI564" s="1" t="str">
        <f t="shared" si="43"/>
        <v>Low</v>
      </c>
      <c r="AJ564" s="6" t="str">
        <f t="shared" si="44"/>
        <v>Weekday</v>
      </c>
    </row>
    <row r="565" spans="1:36" x14ac:dyDescent="0.45">
      <c r="A565" s="5" t="s">
        <v>1064</v>
      </c>
      <c r="B565" s="2">
        <v>45378</v>
      </c>
      <c r="C565" s="2">
        <v>45381</v>
      </c>
      <c r="D565" s="2">
        <v>45385</v>
      </c>
      <c r="E565" s="1" t="s">
        <v>2588</v>
      </c>
      <c r="F565" s="1" t="s">
        <v>2609</v>
      </c>
      <c r="G565" s="1" t="s">
        <v>116</v>
      </c>
      <c r="H565" s="1" t="s">
        <v>128</v>
      </c>
      <c r="I565" s="1" t="s">
        <v>169</v>
      </c>
      <c r="J565" s="1">
        <v>2</v>
      </c>
      <c r="K565" s="1">
        <v>500</v>
      </c>
      <c r="L565" s="1">
        <v>1000</v>
      </c>
      <c r="M565" s="1" t="s">
        <v>63</v>
      </c>
      <c r="N565" s="1" t="s">
        <v>57</v>
      </c>
      <c r="O565" s="1" t="s">
        <v>44</v>
      </c>
      <c r="P565" s="1" t="s">
        <v>58</v>
      </c>
      <c r="Q565" s="1" t="s">
        <v>33</v>
      </c>
      <c r="R565" s="1" t="s">
        <v>2620</v>
      </c>
      <c r="S565" s="1" t="s">
        <v>2620</v>
      </c>
      <c r="T565" s="1">
        <v>4</v>
      </c>
      <c r="U565" s="1" t="s">
        <v>2622</v>
      </c>
      <c r="V565" s="1" t="s">
        <v>2623</v>
      </c>
      <c r="W565" s="1" t="s">
        <v>2624</v>
      </c>
      <c r="X565" s="1" t="s">
        <v>2625</v>
      </c>
      <c r="Y565" s="1" t="s">
        <v>2623</v>
      </c>
      <c r="Z565" s="1" t="s">
        <v>2623</v>
      </c>
      <c r="AA565" s="1">
        <v>1000</v>
      </c>
      <c r="AB565" s="1" t="s">
        <v>2626</v>
      </c>
      <c r="AC565" s="1" t="s">
        <v>2627</v>
      </c>
      <c r="AD565" s="1" t="str">
        <f>TEXT(Sales_data[[#This Row],[Order_Date]],"MMM")</f>
        <v>Mar</v>
      </c>
      <c r="AE565" s="1">
        <f t="shared" si="40"/>
        <v>2024</v>
      </c>
      <c r="AF565" s="1" t="str">
        <f>TEXT(Sales_data[[#This Row],[Order_Date]],"ddd")</f>
        <v>Wed</v>
      </c>
      <c r="AG565" s="1" t="str">
        <f t="shared" si="41"/>
        <v>On Time</v>
      </c>
      <c r="AH565" s="1" t="str">
        <f t="shared" si="42"/>
        <v>Medium</v>
      </c>
      <c r="AI565" s="1" t="str">
        <f t="shared" si="43"/>
        <v>Low</v>
      </c>
      <c r="AJ565" s="6" t="str">
        <f t="shared" si="44"/>
        <v>Weekday</v>
      </c>
    </row>
    <row r="566" spans="1:36" x14ac:dyDescent="0.45">
      <c r="A566" s="5" t="s">
        <v>1066</v>
      </c>
      <c r="B566" s="2">
        <v>45519</v>
      </c>
      <c r="C566" s="2">
        <v>45517</v>
      </c>
      <c r="D566" s="2">
        <v>45524</v>
      </c>
      <c r="E566" s="1" t="s">
        <v>2603</v>
      </c>
      <c r="F566" s="1" t="s">
        <v>2607</v>
      </c>
      <c r="G566" s="1" t="s">
        <v>41</v>
      </c>
      <c r="H566" s="1" t="s">
        <v>27</v>
      </c>
      <c r="I566" s="1" t="s">
        <v>28</v>
      </c>
      <c r="J566" s="1">
        <v>3</v>
      </c>
      <c r="K566" s="1">
        <v>500</v>
      </c>
      <c r="L566" s="1">
        <v>1500</v>
      </c>
      <c r="M566" s="1" t="s">
        <v>56</v>
      </c>
      <c r="N566" s="1" t="s">
        <v>57</v>
      </c>
      <c r="O566" s="1" t="s">
        <v>31</v>
      </c>
      <c r="P566" s="1" t="s">
        <v>85</v>
      </c>
      <c r="Q566" s="1" t="s">
        <v>33</v>
      </c>
      <c r="R566" s="1" t="s">
        <v>2620</v>
      </c>
      <c r="S566" s="1" t="s">
        <v>2620</v>
      </c>
      <c r="T566" s="1">
        <v>7</v>
      </c>
      <c r="U566" s="1" t="s">
        <v>2622</v>
      </c>
      <c r="V566" s="1" t="s">
        <v>2623</v>
      </c>
      <c r="W566" s="1" t="s">
        <v>2624</v>
      </c>
      <c r="X566" s="1" t="s">
        <v>2628</v>
      </c>
      <c r="Y566" s="1" t="s">
        <v>2623</v>
      </c>
      <c r="Z566" s="1" t="s">
        <v>2623</v>
      </c>
      <c r="AA566" s="1">
        <v>1500</v>
      </c>
      <c r="AB566" s="1" t="s">
        <v>2626</v>
      </c>
      <c r="AC566" s="1" t="s">
        <v>2627</v>
      </c>
      <c r="AD566" s="1" t="str">
        <f>TEXT(Sales_data[[#This Row],[Order_Date]],"MMM")</f>
        <v>Aug</v>
      </c>
      <c r="AE566" s="1">
        <f t="shared" si="40"/>
        <v>2024</v>
      </c>
      <c r="AF566" s="1" t="str">
        <f>TEXT(Sales_data[[#This Row],[Order_Date]],"ddd")</f>
        <v>Thu</v>
      </c>
      <c r="AG566" s="1" t="str">
        <f t="shared" si="41"/>
        <v>Late</v>
      </c>
      <c r="AH566" s="1" t="str">
        <f t="shared" si="42"/>
        <v>Slow</v>
      </c>
      <c r="AI566" s="1" t="str">
        <f t="shared" si="43"/>
        <v>Low</v>
      </c>
      <c r="AJ566" s="6" t="str">
        <f t="shared" si="44"/>
        <v>Weekday</v>
      </c>
    </row>
    <row r="567" spans="1:36" x14ac:dyDescent="0.45">
      <c r="A567" s="5" t="s">
        <v>1067</v>
      </c>
      <c r="B567" s="2">
        <v>45642</v>
      </c>
      <c r="C567" s="2">
        <v>45642</v>
      </c>
      <c r="D567" s="2">
        <v>45643</v>
      </c>
      <c r="E567" s="1" t="s">
        <v>2554</v>
      </c>
      <c r="F567" s="1" t="s">
        <v>168</v>
      </c>
      <c r="G567" s="1" t="s">
        <v>41</v>
      </c>
      <c r="H567" s="1" t="s">
        <v>128</v>
      </c>
      <c r="I567" s="1" t="s">
        <v>231</v>
      </c>
      <c r="J567" s="1">
        <v>1</v>
      </c>
      <c r="K567" s="1">
        <v>100</v>
      </c>
      <c r="L567" s="1">
        <v>100</v>
      </c>
      <c r="M567" s="1" t="s">
        <v>63</v>
      </c>
      <c r="N567" s="1" t="s">
        <v>57</v>
      </c>
      <c r="O567" s="1" t="s">
        <v>64</v>
      </c>
      <c r="P567" s="1" t="s">
        <v>32</v>
      </c>
      <c r="Q567" s="1" t="s">
        <v>45</v>
      </c>
      <c r="R567" s="1" t="s">
        <v>46</v>
      </c>
      <c r="S567" s="1" t="s">
        <v>245</v>
      </c>
      <c r="T567" s="1">
        <v>1</v>
      </c>
      <c r="U567" s="1" t="s">
        <v>2622</v>
      </c>
      <c r="V567" s="1" t="s">
        <v>2623</v>
      </c>
      <c r="W567" s="1" t="s">
        <v>2624</v>
      </c>
      <c r="X567" s="1" t="s">
        <v>2625</v>
      </c>
      <c r="Y567" s="1" t="s">
        <v>2623</v>
      </c>
      <c r="Z567" s="1" t="s">
        <v>2623</v>
      </c>
      <c r="AA567" s="1">
        <v>100</v>
      </c>
      <c r="AB567" s="1" t="s">
        <v>2626</v>
      </c>
      <c r="AC567" s="1" t="s">
        <v>245</v>
      </c>
      <c r="AD567" s="1" t="str">
        <f>TEXT(Sales_data[[#This Row],[Order_Date]],"MMM")</f>
        <v>Dec</v>
      </c>
      <c r="AE567" s="1">
        <f t="shared" si="40"/>
        <v>2024</v>
      </c>
      <c r="AF567" s="1" t="str">
        <f>TEXT(Sales_data[[#This Row],[Order_Date]],"ddd")</f>
        <v>Mon</v>
      </c>
      <c r="AG567" s="1" t="str">
        <f t="shared" si="41"/>
        <v>On Time</v>
      </c>
      <c r="AH567" s="1" t="str">
        <f t="shared" si="42"/>
        <v>Fast</v>
      </c>
      <c r="AI567" s="1" t="str">
        <f t="shared" si="43"/>
        <v>Low</v>
      </c>
      <c r="AJ567" s="6" t="str">
        <f t="shared" si="44"/>
        <v>Weekday</v>
      </c>
    </row>
    <row r="568" spans="1:36" x14ac:dyDescent="0.45">
      <c r="A568" s="5" t="s">
        <v>1068</v>
      </c>
      <c r="B568" s="2">
        <v>45332</v>
      </c>
      <c r="C568" s="2">
        <v>45331</v>
      </c>
      <c r="D568" s="2">
        <v>45337</v>
      </c>
      <c r="E568" s="1" t="s">
        <v>2561</v>
      </c>
      <c r="F568" s="1" t="s">
        <v>2608</v>
      </c>
      <c r="G568" s="1" t="s">
        <v>41</v>
      </c>
      <c r="H568" s="1" t="s">
        <v>71</v>
      </c>
      <c r="I568" s="1" t="s">
        <v>117</v>
      </c>
      <c r="J568" s="1">
        <v>-1</v>
      </c>
      <c r="K568" s="1">
        <v>100</v>
      </c>
      <c r="L568" s="1">
        <v>-100</v>
      </c>
      <c r="M568" s="1" t="s">
        <v>63</v>
      </c>
      <c r="N568" s="1" t="s">
        <v>57</v>
      </c>
      <c r="O568" s="1" t="s">
        <v>44</v>
      </c>
      <c r="P568" s="1" t="s">
        <v>32</v>
      </c>
      <c r="Q568" s="1" t="s">
        <v>45</v>
      </c>
      <c r="R568" s="1" t="s">
        <v>2620</v>
      </c>
      <c r="S568" s="1" t="s">
        <v>2620</v>
      </c>
      <c r="T568" s="1">
        <v>6</v>
      </c>
      <c r="U568" s="1" t="s">
        <v>2622</v>
      </c>
      <c r="V568" s="1" t="s">
        <v>2630</v>
      </c>
      <c r="W568" s="1" t="s">
        <v>2624</v>
      </c>
      <c r="X568" s="1" t="s">
        <v>2628</v>
      </c>
      <c r="Y568" s="1" t="s">
        <v>2623</v>
      </c>
      <c r="Z568" s="1" t="s">
        <v>2623</v>
      </c>
      <c r="AA568" s="1">
        <v>-100</v>
      </c>
      <c r="AB568" s="1" t="s">
        <v>2626</v>
      </c>
      <c r="AC568" s="1" t="s">
        <v>2632</v>
      </c>
      <c r="AD568" s="1" t="str">
        <f>TEXT(Sales_data[[#This Row],[Order_Date]],"MMM")</f>
        <v>Feb</v>
      </c>
      <c r="AE568" s="1">
        <f t="shared" si="40"/>
        <v>2024</v>
      </c>
      <c r="AF568" s="1" t="str">
        <f>TEXT(Sales_data[[#This Row],[Order_Date]],"ddd")</f>
        <v>Sat</v>
      </c>
      <c r="AG568" s="1" t="str">
        <f t="shared" si="41"/>
        <v>Late</v>
      </c>
      <c r="AH568" s="1" t="str">
        <f t="shared" si="42"/>
        <v>Slow</v>
      </c>
      <c r="AI568" s="1" t="str">
        <f t="shared" si="43"/>
        <v>Low</v>
      </c>
      <c r="AJ568" s="6" t="str">
        <f t="shared" si="44"/>
        <v>Weekend</v>
      </c>
    </row>
    <row r="569" spans="1:36" x14ac:dyDescent="0.45">
      <c r="A569" s="5" t="s">
        <v>1069</v>
      </c>
      <c r="B569" s="2">
        <v>45439</v>
      </c>
      <c r="C569" s="2">
        <v>45442</v>
      </c>
      <c r="D569" s="2">
        <v>45449</v>
      </c>
      <c r="E569" s="1" t="s">
        <v>2602</v>
      </c>
      <c r="F569" s="1" t="s">
        <v>53</v>
      </c>
      <c r="G569" s="1" t="s">
        <v>54</v>
      </c>
      <c r="H569" s="1" t="s">
        <v>27</v>
      </c>
      <c r="I569" s="1" t="s">
        <v>28</v>
      </c>
      <c r="J569" s="1">
        <v>-1</v>
      </c>
      <c r="K569" s="1">
        <v>100</v>
      </c>
      <c r="L569" s="1">
        <v>-100</v>
      </c>
      <c r="M569" s="1" t="s">
        <v>29</v>
      </c>
      <c r="N569" s="1" t="s">
        <v>93</v>
      </c>
      <c r="O569" s="1" t="s">
        <v>31</v>
      </c>
      <c r="P569" s="1" t="s">
        <v>58</v>
      </c>
      <c r="Q569" s="1" t="s">
        <v>33</v>
      </c>
      <c r="R569" s="1" t="s">
        <v>46</v>
      </c>
      <c r="S569" s="1" t="s">
        <v>245</v>
      </c>
      <c r="T569" s="1">
        <v>7</v>
      </c>
      <c r="U569" s="1" t="s">
        <v>2622</v>
      </c>
      <c r="V569" s="1" t="s">
        <v>2630</v>
      </c>
      <c r="W569" s="1" t="s">
        <v>2624</v>
      </c>
      <c r="X569" s="1" t="s">
        <v>2625</v>
      </c>
      <c r="Y569" s="1" t="s">
        <v>2623</v>
      </c>
      <c r="Z569" s="1" t="s">
        <v>2623</v>
      </c>
      <c r="AA569" s="1">
        <v>-100</v>
      </c>
      <c r="AB569" s="1" t="s">
        <v>2626</v>
      </c>
      <c r="AC569" s="1" t="s">
        <v>245</v>
      </c>
      <c r="AD569" s="1" t="str">
        <f>TEXT(Sales_data[[#This Row],[Order_Date]],"MMM")</f>
        <v>May</v>
      </c>
      <c r="AE569" s="1">
        <f t="shared" si="40"/>
        <v>2024</v>
      </c>
      <c r="AF569" s="1" t="str">
        <f>TEXT(Sales_data[[#This Row],[Order_Date]],"ddd")</f>
        <v>Mon</v>
      </c>
      <c r="AG569" s="1" t="str">
        <f t="shared" si="41"/>
        <v>Late</v>
      </c>
      <c r="AH569" s="1" t="str">
        <f t="shared" si="42"/>
        <v>Slow</v>
      </c>
      <c r="AI569" s="1" t="str">
        <f t="shared" si="43"/>
        <v>Low</v>
      </c>
      <c r="AJ569" s="6" t="str">
        <f t="shared" si="44"/>
        <v>Weekday</v>
      </c>
    </row>
    <row r="570" spans="1:36" x14ac:dyDescent="0.45">
      <c r="A570" s="5" t="s">
        <v>1070</v>
      </c>
      <c r="B570" s="2">
        <v>45599</v>
      </c>
      <c r="C570" s="2">
        <v>45601</v>
      </c>
      <c r="D570" s="2">
        <v>45600</v>
      </c>
      <c r="E570" s="1" t="s">
        <v>2575</v>
      </c>
      <c r="F570" s="1" t="s">
        <v>2607</v>
      </c>
      <c r="G570" s="1" t="s">
        <v>41</v>
      </c>
      <c r="H570" s="1" t="s">
        <v>71</v>
      </c>
      <c r="I570" s="1" t="s">
        <v>72</v>
      </c>
      <c r="J570" s="1">
        <v>-1</v>
      </c>
      <c r="K570" s="1">
        <v>1000</v>
      </c>
      <c r="L570" s="1">
        <v>-1000</v>
      </c>
      <c r="M570" s="1" t="s">
        <v>2619</v>
      </c>
      <c r="N570" s="1" t="s">
        <v>30</v>
      </c>
      <c r="O570" s="1" t="s">
        <v>64</v>
      </c>
      <c r="P570" s="1" t="s">
        <v>85</v>
      </c>
      <c r="Q570" s="1" t="s">
        <v>33</v>
      </c>
      <c r="R570" s="1" t="s">
        <v>2620</v>
      </c>
      <c r="S570" s="1" t="s">
        <v>2620</v>
      </c>
      <c r="T570" s="1">
        <v>-1</v>
      </c>
      <c r="U570" s="1" t="s">
        <v>2622</v>
      </c>
      <c r="V570" s="1" t="s">
        <v>2630</v>
      </c>
      <c r="W570" s="1" t="s">
        <v>2624</v>
      </c>
      <c r="X570" s="1" t="s">
        <v>2631</v>
      </c>
      <c r="Y570" s="1" t="s">
        <v>2623</v>
      </c>
      <c r="Z570" s="1" t="s">
        <v>2623</v>
      </c>
      <c r="AA570" s="1">
        <v>-1000</v>
      </c>
      <c r="AB570" s="1" t="s">
        <v>2626</v>
      </c>
      <c r="AC570" s="1" t="s">
        <v>2632</v>
      </c>
      <c r="AD570" s="1" t="str">
        <f>TEXT(Sales_data[[#This Row],[Order_Date]],"MMM")</f>
        <v>Nov</v>
      </c>
      <c r="AE570" s="1">
        <f t="shared" si="40"/>
        <v>2024</v>
      </c>
      <c r="AF570" s="1" t="str">
        <f>TEXT(Sales_data[[#This Row],[Order_Date]],"ddd")</f>
        <v>Sun</v>
      </c>
      <c r="AG570" s="1" t="str">
        <f t="shared" si="41"/>
        <v>On Time</v>
      </c>
      <c r="AH570" s="1" t="str">
        <f t="shared" si="42"/>
        <v>Fast</v>
      </c>
      <c r="AI570" s="1" t="str">
        <f t="shared" si="43"/>
        <v>Low</v>
      </c>
      <c r="AJ570" s="6" t="str">
        <f t="shared" si="44"/>
        <v>Weekend</v>
      </c>
    </row>
    <row r="571" spans="1:36" x14ac:dyDescent="0.45">
      <c r="A571" s="5" t="s">
        <v>1071</v>
      </c>
      <c r="B571" s="2">
        <v>45622</v>
      </c>
      <c r="C571" s="2">
        <v>45622</v>
      </c>
      <c r="D571" s="2">
        <v>45629</v>
      </c>
      <c r="E571" s="1" t="s">
        <v>2551</v>
      </c>
      <c r="F571" s="1" t="s">
        <v>2607</v>
      </c>
      <c r="G571" s="1" t="s">
        <v>41</v>
      </c>
      <c r="H571" s="1" t="s">
        <v>128</v>
      </c>
      <c r="I571" s="1" t="s">
        <v>129</v>
      </c>
      <c r="J571" s="1">
        <v>0</v>
      </c>
      <c r="K571" s="1">
        <v>100</v>
      </c>
      <c r="L571" s="1">
        <v>0</v>
      </c>
      <c r="M571" s="1" t="s">
        <v>63</v>
      </c>
      <c r="N571" s="1" t="s">
        <v>93</v>
      </c>
      <c r="O571" s="1" t="s">
        <v>79</v>
      </c>
      <c r="P571" s="1" t="s">
        <v>58</v>
      </c>
      <c r="Q571" s="1" t="s">
        <v>45</v>
      </c>
      <c r="R571" s="1" t="s">
        <v>34</v>
      </c>
      <c r="S571" s="1" t="s">
        <v>2620</v>
      </c>
      <c r="T571" s="1">
        <v>7</v>
      </c>
      <c r="U571" s="1" t="s">
        <v>2622</v>
      </c>
      <c r="V571" s="1" t="s">
        <v>2630</v>
      </c>
      <c r="W571" s="1" t="s">
        <v>2624</v>
      </c>
      <c r="X571" s="1" t="s">
        <v>2625</v>
      </c>
      <c r="Y571" s="1" t="s">
        <v>2623</v>
      </c>
      <c r="Z571" s="1" t="s">
        <v>2623</v>
      </c>
      <c r="AA571" s="1">
        <v>0</v>
      </c>
      <c r="AB571" s="1" t="s">
        <v>2626</v>
      </c>
      <c r="AC571" s="1" t="s">
        <v>2627</v>
      </c>
      <c r="AD571" s="1" t="str">
        <f>TEXT(Sales_data[[#This Row],[Order_Date]],"MMM")</f>
        <v>Nov</v>
      </c>
      <c r="AE571" s="1">
        <f t="shared" si="40"/>
        <v>2024</v>
      </c>
      <c r="AF571" s="1" t="str">
        <f>TEXT(Sales_data[[#This Row],[Order_Date]],"ddd")</f>
        <v>Tue</v>
      </c>
      <c r="AG571" s="1" t="str">
        <f t="shared" si="41"/>
        <v>Late</v>
      </c>
      <c r="AH571" s="1" t="str">
        <f t="shared" si="42"/>
        <v>Slow</v>
      </c>
      <c r="AI571" s="1" t="str">
        <f t="shared" si="43"/>
        <v>Low</v>
      </c>
      <c r="AJ571" s="6" t="str">
        <f t="shared" si="44"/>
        <v>Weekday</v>
      </c>
    </row>
    <row r="572" spans="1:36" x14ac:dyDescent="0.45">
      <c r="A572" s="5" t="s">
        <v>1072</v>
      </c>
      <c r="B572" s="2">
        <v>45638</v>
      </c>
      <c r="C572" s="2">
        <v>45637</v>
      </c>
      <c r="D572" s="2">
        <v>45642</v>
      </c>
      <c r="E572" s="1" t="s">
        <v>2605</v>
      </c>
      <c r="F572" s="1" t="s">
        <v>147</v>
      </c>
      <c r="G572" s="1" t="s">
        <v>147</v>
      </c>
      <c r="H572" s="1" t="s">
        <v>42</v>
      </c>
      <c r="I572" s="1" t="s">
        <v>122</v>
      </c>
      <c r="J572" s="1">
        <v>3</v>
      </c>
      <c r="K572" s="1">
        <v>0</v>
      </c>
      <c r="L572" s="1">
        <v>0</v>
      </c>
      <c r="M572" s="1" t="s">
        <v>29</v>
      </c>
      <c r="N572" s="1" t="s">
        <v>57</v>
      </c>
      <c r="O572" s="1" t="s">
        <v>79</v>
      </c>
      <c r="P572" s="1" t="s">
        <v>58</v>
      </c>
      <c r="Q572" s="1" t="s">
        <v>45</v>
      </c>
      <c r="R572" s="1" t="s">
        <v>2620</v>
      </c>
      <c r="S572" s="1" t="s">
        <v>2620</v>
      </c>
      <c r="T572" s="1">
        <v>5</v>
      </c>
      <c r="U572" s="1" t="s">
        <v>2622</v>
      </c>
      <c r="V572" s="1" t="s">
        <v>2623</v>
      </c>
      <c r="W572" s="1" t="s">
        <v>2629</v>
      </c>
      <c r="X572" s="1" t="s">
        <v>2628</v>
      </c>
      <c r="Y572" s="1" t="s">
        <v>2630</v>
      </c>
      <c r="Z572" s="1" t="s">
        <v>2623</v>
      </c>
      <c r="AA572" s="1">
        <v>0</v>
      </c>
      <c r="AB572" s="1" t="s">
        <v>2626</v>
      </c>
      <c r="AC572" s="1" t="s">
        <v>2627</v>
      </c>
      <c r="AD572" s="1" t="str">
        <f>TEXT(Sales_data[[#This Row],[Order_Date]],"MMM")</f>
        <v>Dec</v>
      </c>
      <c r="AE572" s="1">
        <f t="shared" si="40"/>
        <v>2024</v>
      </c>
      <c r="AF572" s="1" t="str">
        <f>TEXT(Sales_data[[#This Row],[Order_Date]],"ddd")</f>
        <v>Thu</v>
      </c>
      <c r="AG572" s="1" t="str">
        <f t="shared" si="41"/>
        <v>On Time</v>
      </c>
      <c r="AH572" s="1" t="str">
        <f t="shared" si="42"/>
        <v>Medium</v>
      </c>
      <c r="AI572" s="1" t="str">
        <f t="shared" si="43"/>
        <v>Low</v>
      </c>
      <c r="AJ572" s="6" t="str">
        <f t="shared" si="44"/>
        <v>Weekday</v>
      </c>
    </row>
    <row r="573" spans="1:36" x14ac:dyDescent="0.45">
      <c r="A573" s="5" t="s">
        <v>1073</v>
      </c>
      <c r="B573" s="2">
        <v>45519</v>
      </c>
      <c r="C573" s="2">
        <v>45519</v>
      </c>
      <c r="D573" s="2">
        <v>45526</v>
      </c>
      <c r="E573" s="1" t="s">
        <v>2570</v>
      </c>
      <c r="F573" s="1" t="s">
        <v>2609</v>
      </c>
      <c r="G573" s="1" t="s">
        <v>116</v>
      </c>
      <c r="H573" s="1" t="s">
        <v>128</v>
      </c>
      <c r="I573" s="1" t="s">
        <v>231</v>
      </c>
      <c r="J573" s="1">
        <v>2</v>
      </c>
      <c r="K573" s="1">
        <v>500</v>
      </c>
      <c r="L573" s="1">
        <v>1000</v>
      </c>
      <c r="M573" s="1" t="s">
        <v>2619</v>
      </c>
      <c r="N573" s="1" t="s">
        <v>30</v>
      </c>
      <c r="O573" s="1" t="s">
        <v>79</v>
      </c>
      <c r="P573" s="1" t="s">
        <v>58</v>
      </c>
      <c r="Q573" s="1" t="s">
        <v>45</v>
      </c>
      <c r="R573" s="1" t="s">
        <v>46</v>
      </c>
      <c r="S573" s="1" t="s">
        <v>2621</v>
      </c>
      <c r="T573" s="1">
        <v>7</v>
      </c>
      <c r="U573" s="1" t="s">
        <v>2622</v>
      </c>
      <c r="V573" s="1" t="s">
        <v>2623</v>
      </c>
      <c r="W573" s="1" t="s">
        <v>2624</v>
      </c>
      <c r="X573" s="1" t="s">
        <v>2625</v>
      </c>
      <c r="Y573" s="1" t="s">
        <v>2623</v>
      </c>
      <c r="Z573" s="1" t="s">
        <v>2623</v>
      </c>
      <c r="AA573" s="1">
        <v>1000</v>
      </c>
      <c r="AB573" s="1" t="s">
        <v>2626</v>
      </c>
      <c r="AC573" s="1" t="s">
        <v>2621</v>
      </c>
      <c r="AD573" s="1" t="str">
        <f>TEXT(Sales_data[[#This Row],[Order_Date]],"MMM")</f>
        <v>Aug</v>
      </c>
      <c r="AE573" s="1">
        <f t="shared" si="40"/>
        <v>2024</v>
      </c>
      <c r="AF573" s="1" t="str">
        <f>TEXT(Sales_data[[#This Row],[Order_Date]],"ddd")</f>
        <v>Thu</v>
      </c>
      <c r="AG573" s="1" t="str">
        <f t="shared" si="41"/>
        <v>Late</v>
      </c>
      <c r="AH573" s="1" t="str">
        <f t="shared" si="42"/>
        <v>Slow</v>
      </c>
      <c r="AI573" s="1" t="str">
        <f t="shared" si="43"/>
        <v>Low</v>
      </c>
      <c r="AJ573" s="6" t="str">
        <f t="shared" si="44"/>
        <v>Weekday</v>
      </c>
    </row>
    <row r="574" spans="1:36" x14ac:dyDescent="0.45">
      <c r="A574" s="5" t="s">
        <v>1074</v>
      </c>
      <c r="B574" s="2">
        <v>45335</v>
      </c>
      <c r="C574" s="2">
        <v>45335</v>
      </c>
      <c r="D574" s="2">
        <v>45334</v>
      </c>
      <c r="E574" s="1" t="s">
        <v>2571</v>
      </c>
      <c r="F574" s="1" t="s">
        <v>2609</v>
      </c>
      <c r="G574" s="1" t="s">
        <v>116</v>
      </c>
      <c r="H574" s="1" t="s">
        <v>27</v>
      </c>
      <c r="I574" s="1" t="s">
        <v>84</v>
      </c>
      <c r="J574" s="1">
        <v>0</v>
      </c>
      <c r="K574" s="1">
        <v>2000</v>
      </c>
      <c r="L574" s="1">
        <v>0</v>
      </c>
      <c r="M574" s="1" t="s">
        <v>56</v>
      </c>
      <c r="N574" s="1" t="s">
        <v>30</v>
      </c>
      <c r="O574" s="1" t="s">
        <v>31</v>
      </c>
      <c r="P574" s="1" t="s">
        <v>32</v>
      </c>
      <c r="Q574" s="1" t="s">
        <v>33</v>
      </c>
      <c r="R574" s="1" t="s">
        <v>46</v>
      </c>
      <c r="S574" s="1" t="s">
        <v>2621</v>
      </c>
      <c r="T574" s="1">
        <v>-1</v>
      </c>
      <c r="U574" s="1" t="s">
        <v>2622</v>
      </c>
      <c r="V574" s="1" t="s">
        <v>2630</v>
      </c>
      <c r="W574" s="1" t="s">
        <v>2624</v>
      </c>
      <c r="X574" s="1" t="s">
        <v>2633</v>
      </c>
      <c r="Y574" s="1" t="s">
        <v>2623</v>
      </c>
      <c r="Z574" s="1" t="s">
        <v>2623</v>
      </c>
      <c r="AA574" s="1">
        <v>0</v>
      </c>
      <c r="AB574" s="1" t="s">
        <v>2626</v>
      </c>
      <c r="AC574" s="1" t="s">
        <v>2621</v>
      </c>
      <c r="AD574" s="1" t="str">
        <f>TEXT(Sales_data[[#This Row],[Order_Date]],"MMM")</f>
        <v>Feb</v>
      </c>
      <c r="AE574" s="1">
        <f t="shared" si="40"/>
        <v>2024</v>
      </c>
      <c r="AF574" s="1" t="str">
        <f>TEXT(Sales_data[[#This Row],[Order_Date]],"ddd")</f>
        <v>Tue</v>
      </c>
      <c r="AG574" s="1" t="str">
        <f t="shared" si="41"/>
        <v>On Time</v>
      </c>
      <c r="AH574" s="1" t="str">
        <f t="shared" si="42"/>
        <v>Fast</v>
      </c>
      <c r="AI574" s="1" t="str">
        <f t="shared" si="43"/>
        <v>Low</v>
      </c>
      <c r="AJ574" s="6" t="str">
        <f t="shared" si="44"/>
        <v>Weekday</v>
      </c>
    </row>
    <row r="575" spans="1:36" x14ac:dyDescent="0.45">
      <c r="A575" s="5" t="s">
        <v>1075</v>
      </c>
      <c r="B575" s="2">
        <v>45441</v>
      </c>
      <c r="C575" s="2">
        <v>45442</v>
      </c>
      <c r="D575" s="2">
        <v>45445</v>
      </c>
      <c r="E575" s="1" t="s">
        <v>2603</v>
      </c>
      <c r="F575" s="1" t="s">
        <v>2609</v>
      </c>
      <c r="G575" s="1" t="s">
        <v>116</v>
      </c>
      <c r="H575" s="1" t="s">
        <v>71</v>
      </c>
      <c r="I575" s="1" t="s">
        <v>117</v>
      </c>
      <c r="J575" s="1">
        <v>3</v>
      </c>
      <c r="K575" s="1">
        <v>100</v>
      </c>
      <c r="L575" s="1">
        <v>300</v>
      </c>
      <c r="M575" s="1" t="s">
        <v>56</v>
      </c>
      <c r="N575" s="1" t="s">
        <v>30</v>
      </c>
      <c r="O575" s="1" t="s">
        <v>31</v>
      </c>
      <c r="P575" s="1" t="s">
        <v>85</v>
      </c>
      <c r="Q575" s="1" t="s">
        <v>45</v>
      </c>
      <c r="R575" s="1" t="s">
        <v>2620</v>
      </c>
      <c r="S575" s="1" t="s">
        <v>2620</v>
      </c>
      <c r="T575" s="1">
        <v>3</v>
      </c>
      <c r="U575" s="1" t="s">
        <v>2622</v>
      </c>
      <c r="V575" s="1" t="s">
        <v>2623</v>
      </c>
      <c r="W575" s="1" t="s">
        <v>2624</v>
      </c>
      <c r="X575" s="1" t="s">
        <v>2625</v>
      </c>
      <c r="Y575" s="1" t="s">
        <v>2623</v>
      </c>
      <c r="Z575" s="1" t="s">
        <v>2623</v>
      </c>
      <c r="AA575" s="1">
        <v>300</v>
      </c>
      <c r="AB575" s="1" t="s">
        <v>2626</v>
      </c>
      <c r="AC575" s="1" t="s">
        <v>2627</v>
      </c>
      <c r="AD575" s="1" t="str">
        <f>TEXT(Sales_data[[#This Row],[Order_Date]],"MMM")</f>
        <v>May</v>
      </c>
      <c r="AE575" s="1">
        <f t="shared" si="40"/>
        <v>2024</v>
      </c>
      <c r="AF575" s="1" t="str">
        <f>TEXT(Sales_data[[#This Row],[Order_Date]],"ddd")</f>
        <v>Wed</v>
      </c>
      <c r="AG575" s="1" t="str">
        <f t="shared" si="41"/>
        <v>On Time</v>
      </c>
      <c r="AH575" s="1" t="str">
        <f t="shared" si="42"/>
        <v>Medium</v>
      </c>
      <c r="AI575" s="1" t="str">
        <f t="shared" si="43"/>
        <v>Low</v>
      </c>
      <c r="AJ575" s="6" t="str">
        <f t="shared" si="44"/>
        <v>Weekday</v>
      </c>
    </row>
    <row r="576" spans="1:36" x14ac:dyDescent="0.45">
      <c r="A576" s="5" t="s">
        <v>1076</v>
      </c>
      <c r="B576" s="2">
        <v>45490</v>
      </c>
      <c r="C576" s="2">
        <v>45489</v>
      </c>
      <c r="D576" s="2">
        <v>45493</v>
      </c>
      <c r="E576" s="1" t="s">
        <v>2592</v>
      </c>
      <c r="F576" s="1" t="s">
        <v>2608</v>
      </c>
      <c r="G576" s="1" t="s">
        <v>41</v>
      </c>
      <c r="H576" s="1" t="s">
        <v>128</v>
      </c>
      <c r="I576" s="1" t="s">
        <v>169</v>
      </c>
      <c r="J576" s="1">
        <v>1</v>
      </c>
      <c r="K576" s="1">
        <v>500</v>
      </c>
      <c r="L576" s="1">
        <v>500</v>
      </c>
      <c r="M576" s="1" t="s">
        <v>29</v>
      </c>
      <c r="N576" s="1" t="s">
        <v>30</v>
      </c>
      <c r="O576" s="1" t="s">
        <v>44</v>
      </c>
      <c r="P576" s="1" t="s">
        <v>32</v>
      </c>
      <c r="Q576" s="1" t="s">
        <v>45</v>
      </c>
      <c r="R576" s="1" t="s">
        <v>34</v>
      </c>
      <c r="S576" s="1" t="s">
        <v>2620</v>
      </c>
      <c r="T576" s="1">
        <v>4</v>
      </c>
      <c r="U576" s="1" t="s">
        <v>2622</v>
      </c>
      <c r="V576" s="1" t="s">
        <v>2623</v>
      </c>
      <c r="W576" s="1" t="s">
        <v>2624</v>
      </c>
      <c r="X576" s="1" t="s">
        <v>2628</v>
      </c>
      <c r="Y576" s="1" t="s">
        <v>2623</v>
      </c>
      <c r="Z576" s="1" t="s">
        <v>2623</v>
      </c>
      <c r="AA576" s="1">
        <v>500</v>
      </c>
      <c r="AB576" s="1" t="s">
        <v>2626</v>
      </c>
      <c r="AC576" s="1" t="s">
        <v>2627</v>
      </c>
      <c r="AD576" s="1" t="str">
        <f>TEXT(Sales_data[[#This Row],[Order_Date]],"MMM")</f>
        <v>Jul</v>
      </c>
      <c r="AE576" s="1">
        <f t="shared" si="40"/>
        <v>2024</v>
      </c>
      <c r="AF576" s="1" t="str">
        <f>TEXT(Sales_data[[#This Row],[Order_Date]],"ddd")</f>
        <v>Wed</v>
      </c>
      <c r="AG576" s="1" t="str">
        <f t="shared" si="41"/>
        <v>On Time</v>
      </c>
      <c r="AH576" s="1" t="str">
        <f t="shared" si="42"/>
        <v>Medium</v>
      </c>
      <c r="AI576" s="1" t="str">
        <f t="shared" si="43"/>
        <v>Low</v>
      </c>
      <c r="AJ576" s="6" t="str">
        <f t="shared" si="44"/>
        <v>Weekday</v>
      </c>
    </row>
    <row r="577" spans="1:36" x14ac:dyDescent="0.45">
      <c r="A577" s="5" t="s">
        <v>1077</v>
      </c>
      <c r="B577" s="2">
        <v>45511</v>
      </c>
      <c r="C577" s="2">
        <v>45509</v>
      </c>
      <c r="D577" s="2">
        <v>45510</v>
      </c>
      <c r="E577" s="1" t="s">
        <v>2555</v>
      </c>
      <c r="F577" s="1" t="s">
        <v>2607</v>
      </c>
      <c r="G577" s="1" t="s">
        <v>41</v>
      </c>
      <c r="H577" s="1" t="s">
        <v>42</v>
      </c>
      <c r="I577" s="1" t="s">
        <v>78</v>
      </c>
      <c r="J577" s="1">
        <v>0</v>
      </c>
      <c r="K577" s="1">
        <v>1000</v>
      </c>
      <c r="L577" s="1">
        <v>0</v>
      </c>
      <c r="M577" s="1" t="s">
        <v>63</v>
      </c>
      <c r="N577" s="1" t="s">
        <v>93</v>
      </c>
      <c r="O577" s="1" t="s">
        <v>31</v>
      </c>
      <c r="P577" s="1" t="s">
        <v>32</v>
      </c>
      <c r="Q577" s="1" t="s">
        <v>45</v>
      </c>
      <c r="R577" s="1" t="s">
        <v>34</v>
      </c>
      <c r="S577" s="1" t="s">
        <v>2620</v>
      </c>
      <c r="T577" s="1">
        <v>1</v>
      </c>
      <c r="U577" s="1" t="s">
        <v>2622</v>
      </c>
      <c r="V577" s="1" t="s">
        <v>2630</v>
      </c>
      <c r="W577" s="1" t="s">
        <v>2624</v>
      </c>
      <c r="X577" s="1" t="s">
        <v>2628</v>
      </c>
      <c r="Y577" s="1" t="s">
        <v>2623</v>
      </c>
      <c r="Z577" s="1" t="s">
        <v>2623</v>
      </c>
      <c r="AA577" s="1">
        <v>0</v>
      </c>
      <c r="AB577" s="1" t="s">
        <v>2626</v>
      </c>
      <c r="AC577" s="1" t="s">
        <v>2627</v>
      </c>
      <c r="AD577" s="1" t="str">
        <f>TEXT(Sales_data[[#This Row],[Order_Date]],"MMM")</f>
        <v>Aug</v>
      </c>
      <c r="AE577" s="1">
        <f t="shared" si="40"/>
        <v>2024</v>
      </c>
      <c r="AF577" s="1" t="str">
        <f>TEXT(Sales_data[[#This Row],[Order_Date]],"ddd")</f>
        <v>Wed</v>
      </c>
      <c r="AG577" s="1" t="str">
        <f t="shared" si="41"/>
        <v>On Time</v>
      </c>
      <c r="AH577" s="1" t="str">
        <f t="shared" si="42"/>
        <v>Fast</v>
      </c>
      <c r="AI577" s="1" t="str">
        <f t="shared" si="43"/>
        <v>Low</v>
      </c>
      <c r="AJ577" s="6" t="str">
        <f t="shared" si="44"/>
        <v>Weekday</v>
      </c>
    </row>
    <row r="578" spans="1:36" x14ac:dyDescent="0.45">
      <c r="A578" s="5" t="s">
        <v>1078</v>
      </c>
      <c r="B578" s="2">
        <v>45615</v>
      </c>
      <c r="C578" s="2">
        <v>45614</v>
      </c>
      <c r="D578" s="2">
        <v>45621</v>
      </c>
      <c r="E578" s="1" t="s">
        <v>2589</v>
      </c>
      <c r="F578" s="1" t="s">
        <v>2608</v>
      </c>
      <c r="G578" s="1" t="s">
        <v>41</v>
      </c>
      <c r="H578" s="1" t="s">
        <v>71</v>
      </c>
      <c r="I578" s="1" t="s">
        <v>117</v>
      </c>
      <c r="J578" s="1">
        <v>2</v>
      </c>
      <c r="K578" s="1">
        <v>1000</v>
      </c>
      <c r="L578" s="1">
        <v>2000</v>
      </c>
      <c r="M578" s="1" t="s">
        <v>63</v>
      </c>
      <c r="N578" s="1" t="s">
        <v>30</v>
      </c>
      <c r="O578" s="1" t="s">
        <v>79</v>
      </c>
      <c r="P578" s="1" t="s">
        <v>85</v>
      </c>
      <c r="Q578" s="1" t="s">
        <v>33</v>
      </c>
      <c r="R578" s="1" t="s">
        <v>2620</v>
      </c>
      <c r="S578" s="1" t="s">
        <v>2620</v>
      </c>
      <c r="T578" s="1">
        <v>7</v>
      </c>
      <c r="U578" s="1" t="s">
        <v>2622</v>
      </c>
      <c r="V578" s="1" t="s">
        <v>2623</v>
      </c>
      <c r="W578" s="1" t="s">
        <v>2624</v>
      </c>
      <c r="X578" s="1" t="s">
        <v>2628</v>
      </c>
      <c r="Y578" s="1" t="s">
        <v>2623</v>
      </c>
      <c r="Z578" s="1" t="s">
        <v>2623</v>
      </c>
      <c r="AA578" s="1">
        <v>2000</v>
      </c>
      <c r="AB578" s="1" t="s">
        <v>2626</v>
      </c>
      <c r="AC578" s="1" t="s">
        <v>2627</v>
      </c>
      <c r="AD578" s="1" t="str">
        <f>TEXT(Sales_data[[#This Row],[Order_Date]],"MMM")</f>
        <v>Nov</v>
      </c>
      <c r="AE578" s="1">
        <f t="shared" si="40"/>
        <v>2024</v>
      </c>
      <c r="AF578" s="1" t="str">
        <f>TEXT(Sales_data[[#This Row],[Order_Date]],"ddd")</f>
        <v>Tue</v>
      </c>
      <c r="AG578" s="1" t="str">
        <f t="shared" si="41"/>
        <v>Late</v>
      </c>
      <c r="AH578" s="1" t="str">
        <f t="shared" si="42"/>
        <v>Slow</v>
      </c>
      <c r="AI578" s="1" t="str">
        <f t="shared" si="43"/>
        <v>Medium</v>
      </c>
      <c r="AJ578" s="6" t="str">
        <f t="shared" si="44"/>
        <v>Weekday</v>
      </c>
    </row>
    <row r="579" spans="1:36" x14ac:dyDescent="0.45">
      <c r="A579" s="5" t="s">
        <v>1079</v>
      </c>
      <c r="B579" s="2">
        <v>45504</v>
      </c>
      <c r="C579" s="2">
        <v>45505</v>
      </c>
      <c r="D579" s="2">
        <v>45507</v>
      </c>
      <c r="E579" s="1" t="s">
        <v>2566</v>
      </c>
      <c r="F579" s="1" t="s">
        <v>53</v>
      </c>
      <c r="G579" s="1" t="s">
        <v>54</v>
      </c>
      <c r="H579" s="1" t="s">
        <v>71</v>
      </c>
      <c r="I579" s="1" t="s">
        <v>72</v>
      </c>
      <c r="J579" s="1">
        <v>1</v>
      </c>
      <c r="K579" s="1">
        <v>0</v>
      </c>
      <c r="L579" s="1">
        <v>0</v>
      </c>
      <c r="M579" s="1" t="s">
        <v>63</v>
      </c>
      <c r="N579" s="1" t="s">
        <v>30</v>
      </c>
      <c r="O579" s="1" t="s">
        <v>44</v>
      </c>
      <c r="P579" s="1" t="s">
        <v>58</v>
      </c>
      <c r="Q579" s="1" t="s">
        <v>33</v>
      </c>
      <c r="R579" s="1" t="s">
        <v>34</v>
      </c>
      <c r="S579" s="1" t="s">
        <v>2620</v>
      </c>
      <c r="T579" s="1">
        <v>2</v>
      </c>
      <c r="U579" s="1" t="s">
        <v>2622</v>
      </c>
      <c r="V579" s="1" t="s">
        <v>2623</v>
      </c>
      <c r="W579" s="1" t="s">
        <v>2629</v>
      </c>
      <c r="X579" s="1" t="s">
        <v>2625</v>
      </c>
      <c r="Y579" s="1" t="s">
        <v>2630</v>
      </c>
      <c r="Z579" s="1" t="s">
        <v>2623</v>
      </c>
      <c r="AA579" s="1">
        <v>0</v>
      </c>
      <c r="AB579" s="1" t="s">
        <v>2626</v>
      </c>
      <c r="AC579" s="1" t="s">
        <v>2627</v>
      </c>
      <c r="AD579" s="1" t="str">
        <f>TEXT(Sales_data[[#This Row],[Order_Date]],"MMM")</f>
        <v>Jul</v>
      </c>
      <c r="AE579" s="1">
        <f t="shared" ref="AE579:AE642" si="45">YEAR(C579)</f>
        <v>2024</v>
      </c>
      <c r="AF579" s="1" t="str">
        <f>TEXT(Sales_data[[#This Row],[Order_Date]],"ddd")</f>
        <v>Wed</v>
      </c>
      <c r="AG579" s="1" t="str">
        <f t="shared" ref="AG579:AG642" si="46">IF(T579&lt;=5,"On Time","Late")</f>
        <v>On Time</v>
      </c>
      <c r="AH579" s="1" t="str">
        <f t="shared" ref="AH579:AH642" si="47">IF(T579&lt;=2,"Fast",IF(T579&lt;=5,"Medium","Slow"))</f>
        <v>Fast</v>
      </c>
      <c r="AI579" s="1" t="str">
        <f t="shared" ref="AI579:AI642" si="48">IF(AA579&gt;=5000,"High",IF(AA579&gt;=2000,"Medium","Low"))</f>
        <v>Low</v>
      </c>
      <c r="AJ579" s="6" t="str">
        <f t="shared" ref="AJ579:AJ642" si="49">IF(AF579="Sat","Weekend",IF(AF579="Sun","Weekend","Weekday"))</f>
        <v>Weekday</v>
      </c>
    </row>
    <row r="580" spans="1:36" x14ac:dyDescent="0.45">
      <c r="A580" s="5" t="s">
        <v>1080</v>
      </c>
      <c r="B580" s="2">
        <v>45541</v>
      </c>
      <c r="C580" s="2">
        <v>45539</v>
      </c>
      <c r="D580" s="2">
        <v>45540</v>
      </c>
      <c r="E580" s="1" t="s">
        <v>2605</v>
      </c>
      <c r="F580" s="1" t="s">
        <v>2609</v>
      </c>
      <c r="G580" s="1" t="s">
        <v>116</v>
      </c>
      <c r="H580" s="1" t="s">
        <v>42</v>
      </c>
      <c r="I580" s="1" t="s">
        <v>78</v>
      </c>
      <c r="J580" s="1">
        <v>1</v>
      </c>
      <c r="K580" s="1">
        <v>1000</v>
      </c>
      <c r="L580" s="1">
        <v>1000</v>
      </c>
      <c r="M580" s="1" t="s">
        <v>63</v>
      </c>
      <c r="N580" s="1" t="s">
        <v>30</v>
      </c>
      <c r="O580" s="1" t="s">
        <v>31</v>
      </c>
      <c r="P580" s="1" t="s">
        <v>32</v>
      </c>
      <c r="Q580" s="1" t="s">
        <v>45</v>
      </c>
      <c r="R580" s="1" t="s">
        <v>34</v>
      </c>
      <c r="S580" s="1" t="s">
        <v>2620</v>
      </c>
      <c r="T580" s="1">
        <v>1</v>
      </c>
      <c r="U580" s="1" t="s">
        <v>2622</v>
      </c>
      <c r="V580" s="1" t="s">
        <v>2623</v>
      </c>
      <c r="W580" s="1" t="s">
        <v>2624</v>
      </c>
      <c r="X580" s="1" t="s">
        <v>2628</v>
      </c>
      <c r="Y580" s="1" t="s">
        <v>2623</v>
      </c>
      <c r="Z580" s="1" t="s">
        <v>2623</v>
      </c>
      <c r="AA580" s="1">
        <v>1000</v>
      </c>
      <c r="AB580" s="1" t="s">
        <v>2626</v>
      </c>
      <c r="AC580" s="1" t="s">
        <v>2627</v>
      </c>
      <c r="AD580" s="1" t="str">
        <f>TEXT(Sales_data[[#This Row],[Order_Date]],"MMM")</f>
        <v>Sep</v>
      </c>
      <c r="AE580" s="1">
        <f t="shared" si="45"/>
        <v>2024</v>
      </c>
      <c r="AF580" s="1" t="str">
        <f>TEXT(Sales_data[[#This Row],[Order_Date]],"ddd")</f>
        <v>Fri</v>
      </c>
      <c r="AG580" s="1" t="str">
        <f t="shared" si="46"/>
        <v>On Time</v>
      </c>
      <c r="AH580" s="1" t="str">
        <f t="shared" si="47"/>
        <v>Fast</v>
      </c>
      <c r="AI580" s="1" t="str">
        <f t="shared" si="48"/>
        <v>Low</v>
      </c>
      <c r="AJ580" s="6" t="str">
        <f t="shared" si="49"/>
        <v>Weekday</v>
      </c>
    </row>
    <row r="581" spans="1:36" x14ac:dyDescent="0.45">
      <c r="A581" s="5" t="s">
        <v>1081</v>
      </c>
      <c r="B581" s="2">
        <v>45473</v>
      </c>
      <c r="C581" s="2">
        <v>45474</v>
      </c>
      <c r="D581" s="2">
        <v>45481</v>
      </c>
      <c r="E581" s="1" t="s">
        <v>2586</v>
      </c>
      <c r="F581" s="1" t="s">
        <v>2607</v>
      </c>
      <c r="G581" s="1" t="s">
        <v>41</v>
      </c>
      <c r="H581" s="1" t="s">
        <v>42</v>
      </c>
      <c r="I581" s="1" t="s">
        <v>78</v>
      </c>
      <c r="J581" s="1">
        <v>0</v>
      </c>
      <c r="K581" s="1">
        <v>500</v>
      </c>
      <c r="L581" s="1">
        <v>0</v>
      </c>
      <c r="M581" s="1" t="s">
        <v>56</v>
      </c>
      <c r="N581" s="1" t="s">
        <v>57</v>
      </c>
      <c r="O581" s="1" t="s">
        <v>44</v>
      </c>
      <c r="P581" s="1" t="s">
        <v>32</v>
      </c>
      <c r="Q581" s="1" t="s">
        <v>33</v>
      </c>
      <c r="R581" s="1" t="s">
        <v>46</v>
      </c>
      <c r="S581" s="1" t="s">
        <v>2621</v>
      </c>
      <c r="T581" s="1">
        <v>7</v>
      </c>
      <c r="U581" s="1" t="s">
        <v>2622</v>
      </c>
      <c r="V581" s="1" t="s">
        <v>2630</v>
      </c>
      <c r="W581" s="1" t="s">
        <v>2624</v>
      </c>
      <c r="X581" s="1" t="s">
        <v>2625</v>
      </c>
      <c r="Y581" s="1" t="s">
        <v>2623</v>
      </c>
      <c r="Z581" s="1" t="s">
        <v>2623</v>
      </c>
      <c r="AA581" s="1">
        <v>0</v>
      </c>
      <c r="AB581" s="1" t="s">
        <v>2626</v>
      </c>
      <c r="AC581" s="1" t="s">
        <v>2621</v>
      </c>
      <c r="AD581" s="1" t="str">
        <f>TEXT(Sales_data[[#This Row],[Order_Date]],"MMM")</f>
        <v>Jun</v>
      </c>
      <c r="AE581" s="1">
        <f t="shared" si="45"/>
        <v>2024</v>
      </c>
      <c r="AF581" s="1" t="str">
        <f>TEXT(Sales_data[[#This Row],[Order_Date]],"ddd")</f>
        <v>Sun</v>
      </c>
      <c r="AG581" s="1" t="str">
        <f t="shared" si="46"/>
        <v>Late</v>
      </c>
      <c r="AH581" s="1" t="str">
        <f t="shared" si="47"/>
        <v>Slow</v>
      </c>
      <c r="AI581" s="1" t="str">
        <f t="shared" si="48"/>
        <v>Low</v>
      </c>
      <c r="AJ581" s="6" t="str">
        <f t="shared" si="49"/>
        <v>Weekend</v>
      </c>
    </row>
    <row r="582" spans="1:36" x14ac:dyDescent="0.45">
      <c r="A582" s="5" t="s">
        <v>1082</v>
      </c>
      <c r="B582" s="2">
        <v>45530</v>
      </c>
      <c r="C582" s="2">
        <v>45529</v>
      </c>
      <c r="D582" s="2">
        <v>45532</v>
      </c>
      <c r="E582" s="1" t="s">
        <v>2542</v>
      </c>
      <c r="F582" s="1" t="s">
        <v>2609</v>
      </c>
      <c r="G582" s="1" t="s">
        <v>116</v>
      </c>
      <c r="H582" s="1" t="s">
        <v>27</v>
      </c>
      <c r="I582" s="1" t="s">
        <v>55</v>
      </c>
      <c r="J582" s="1">
        <v>1</v>
      </c>
      <c r="K582" s="1">
        <v>500</v>
      </c>
      <c r="L582" s="1">
        <v>500</v>
      </c>
      <c r="M582" s="1" t="s">
        <v>56</v>
      </c>
      <c r="N582" s="1" t="s">
        <v>30</v>
      </c>
      <c r="O582" s="1" t="s">
        <v>44</v>
      </c>
      <c r="P582" s="1" t="s">
        <v>85</v>
      </c>
      <c r="Q582" s="1" t="s">
        <v>45</v>
      </c>
      <c r="R582" s="1" t="s">
        <v>34</v>
      </c>
      <c r="S582" s="1" t="s">
        <v>2620</v>
      </c>
      <c r="T582" s="1">
        <v>3</v>
      </c>
      <c r="U582" s="1" t="s">
        <v>2622</v>
      </c>
      <c r="V582" s="1" t="s">
        <v>2623</v>
      </c>
      <c r="W582" s="1" t="s">
        <v>2624</v>
      </c>
      <c r="X582" s="1" t="s">
        <v>2628</v>
      </c>
      <c r="Y582" s="1" t="s">
        <v>2623</v>
      </c>
      <c r="Z582" s="1" t="s">
        <v>2623</v>
      </c>
      <c r="AA582" s="1">
        <v>500</v>
      </c>
      <c r="AB582" s="1" t="s">
        <v>2626</v>
      </c>
      <c r="AC582" s="1" t="s">
        <v>2627</v>
      </c>
      <c r="AD582" s="1" t="str">
        <f>TEXT(Sales_data[[#This Row],[Order_Date]],"MMM")</f>
        <v>Aug</v>
      </c>
      <c r="AE582" s="1">
        <f t="shared" si="45"/>
        <v>2024</v>
      </c>
      <c r="AF582" s="1" t="str">
        <f>TEXT(Sales_data[[#This Row],[Order_Date]],"ddd")</f>
        <v>Mon</v>
      </c>
      <c r="AG582" s="1" t="str">
        <f t="shared" si="46"/>
        <v>On Time</v>
      </c>
      <c r="AH582" s="1" t="str">
        <f t="shared" si="47"/>
        <v>Medium</v>
      </c>
      <c r="AI582" s="1" t="str">
        <f t="shared" si="48"/>
        <v>Low</v>
      </c>
      <c r="AJ582" s="6" t="str">
        <f t="shared" si="49"/>
        <v>Weekday</v>
      </c>
    </row>
    <row r="583" spans="1:36" x14ac:dyDescent="0.45">
      <c r="A583" s="5" t="s">
        <v>1083</v>
      </c>
      <c r="B583" s="2">
        <v>45436</v>
      </c>
      <c r="C583" s="2">
        <v>45438</v>
      </c>
      <c r="D583" s="2">
        <v>45445</v>
      </c>
      <c r="E583" s="1" t="s">
        <v>2582</v>
      </c>
      <c r="F583" s="1" t="s">
        <v>2608</v>
      </c>
      <c r="G583" s="1" t="s">
        <v>41</v>
      </c>
      <c r="H583" s="1" t="s">
        <v>42</v>
      </c>
      <c r="I583" s="1" t="s">
        <v>78</v>
      </c>
      <c r="J583" s="1">
        <v>0</v>
      </c>
      <c r="K583" s="1">
        <v>500</v>
      </c>
      <c r="L583" s="1">
        <v>0</v>
      </c>
      <c r="M583" s="1" t="s">
        <v>56</v>
      </c>
      <c r="N583" s="1" t="s">
        <v>30</v>
      </c>
      <c r="O583" s="1" t="s">
        <v>64</v>
      </c>
      <c r="P583" s="1" t="s">
        <v>85</v>
      </c>
      <c r="Q583" s="1" t="s">
        <v>45</v>
      </c>
      <c r="R583" s="1" t="s">
        <v>46</v>
      </c>
      <c r="S583" s="1" t="s">
        <v>47</v>
      </c>
      <c r="T583" s="1">
        <v>7</v>
      </c>
      <c r="U583" s="1" t="s">
        <v>2622</v>
      </c>
      <c r="V583" s="1" t="s">
        <v>2630</v>
      </c>
      <c r="W583" s="1" t="s">
        <v>2624</v>
      </c>
      <c r="X583" s="1" t="s">
        <v>2625</v>
      </c>
      <c r="Y583" s="1" t="s">
        <v>2623</v>
      </c>
      <c r="Z583" s="1" t="s">
        <v>2623</v>
      </c>
      <c r="AA583" s="1">
        <v>0</v>
      </c>
      <c r="AB583" s="1" t="s">
        <v>2626</v>
      </c>
      <c r="AC583" s="1" t="s">
        <v>47</v>
      </c>
      <c r="AD583" s="1" t="str">
        <f>TEXT(Sales_data[[#This Row],[Order_Date]],"MMM")</f>
        <v>May</v>
      </c>
      <c r="AE583" s="1">
        <f t="shared" si="45"/>
        <v>2024</v>
      </c>
      <c r="AF583" s="1" t="str">
        <f>TEXT(Sales_data[[#This Row],[Order_Date]],"ddd")</f>
        <v>Fri</v>
      </c>
      <c r="AG583" s="1" t="str">
        <f t="shared" si="46"/>
        <v>Late</v>
      </c>
      <c r="AH583" s="1" t="str">
        <f t="shared" si="47"/>
        <v>Slow</v>
      </c>
      <c r="AI583" s="1" t="str">
        <f t="shared" si="48"/>
        <v>Low</v>
      </c>
      <c r="AJ583" s="6" t="str">
        <f t="shared" si="49"/>
        <v>Weekday</v>
      </c>
    </row>
    <row r="584" spans="1:36" x14ac:dyDescent="0.45">
      <c r="A584" s="5" t="s">
        <v>1084</v>
      </c>
      <c r="B584" s="2">
        <v>45332</v>
      </c>
      <c r="C584" s="2">
        <v>45334</v>
      </c>
      <c r="D584" s="2">
        <v>45341</v>
      </c>
      <c r="E584" s="1" t="s">
        <v>2553</v>
      </c>
      <c r="F584" s="1" t="s">
        <v>168</v>
      </c>
      <c r="G584" s="1" t="s">
        <v>41</v>
      </c>
      <c r="H584" s="1" t="s">
        <v>128</v>
      </c>
      <c r="I584" s="1" t="s">
        <v>129</v>
      </c>
      <c r="J584" s="1">
        <v>1</v>
      </c>
      <c r="K584" s="1">
        <v>0</v>
      </c>
      <c r="L584" s="1">
        <v>0</v>
      </c>
      <c r="M584" s="1" t="s">
        <v>63</v>
      </c>
      <c r="N584" s="1" t="s">
        <v>93</v>
      </c>
      <c r="O584" s="1" t="s">
        <v>64</v>
      </c>
      <c r="P584" s="1" t="s">
        <v>32</v>
      </c>
      <c r="Q584" s="1" t="s">
        <v>45</v>
      </c>
      <c r="R584" s="1" t="s">
        <v>34</v>
      </c>
      <c r="S584" s="1" t="s">
        <v>2620</v>
      </c>
      <c r="T584" s="1">
        <v>7</v>
      </c>
      <c r="U584" s="1" t="s">
        <v>2622</v>
      </c>
      <c r="V584" s="1" t="s">
        <v>2623</v>
      </c>
      <c r="W584" s="1" t="s">
        <v>2629</v>
      </c>
      <c r="X584" s="1" t="s">
        <v>2625</v>
      </c>
      <c r="Y584" s="1" t="s">
        <v>2630</v>
      </c>
      <c r="Z584" s="1" t="s">
        <v>2623</v>
      </c>
      <c r="AA584" s="1">
        <v>0</v>
      </c>
      <c r="AB584" s="1" t="s">
        <v>2626</v>
      </c>
      <c r="AC584" s="1" t="s">
        <v>2627</v>
      </c>
      <c r="AD584" s="1" t="str">
        <f>TEXT(Sales_data[[#This Row],[Order_Date]],"MMM")</f>
        <v>Feb</v>
      </c>
      <c r="AE584" s="1">
        <f t="shared" si="45"/>
        <v>2024</v>
      </c>
      <c r="AF584" s="1" t="str">
        <f>TEXT(Sales_data[[#This Row],[Order_Date]],"ddd")</f>
        <v>Sat</v>
      </c>
      <c r="AG584" s="1" t="str">
        <f t="shared" si="46"/>
        <v>Late</v>
      </c>
      <c r="AH584" s="1" t="str">
        <f t="shared" si="47"/>
        <v>Slow</v>
      </c>
      <c r="AI584" s="1" t="str">
        <f t="shared" si="48"/>
        <v>Low</v>
      </c>
      <c r="AJ584" s="6" t="str">
        <f t="shared" si="49"/>
        <v>Weekend</v>
      </c>
    </row>
    <row r="585" spans="1:36" x14ac:dyDescent="0.45">
      <c r="A585" s="5" t="s">
        <v>1085</v>
      </c>
      <c r="B585" s="2">
        <v>45367</v>
      </c>
      <c r="C585" s="2">
        <v>45366</v>
      </c>
      <c r="D585" s="2">
        <v>45369</v>
      </c>
      <c r="E585" s="1" t="s">
        <v>2564</v>
      </c>
      <c r="F585" s="1" t="s">
        <v>2609</v>
      </c>
      <c r="G585" s="1" t="s">
        <v>116</v>
      </c>
      <c r="H585" s="1" t="s">
        <v>42</v>
      </c>
      <c r="I585" s="1" t="s">
        <v>78</v>
      </c>
      <c r="J585" s="1">
        <v>-1</v>
      </c>
      <c r="K585" s="1">
        <v>2000</v>
      </c>
      <c r="L585" s="1">
        <v>-2000</v>
      </c>
      <c r="M585" s="1" t="s">
        <v>2619</v>
      </c>
      <c r="N585" s="1" t="s">
        <v>30</v>
      </c>
      <c r="O585" s="1" t="s">
        <v>64</v>
      </c>
      <c r="P585" s="1" t="s">
        <v>85</v>
      </c>
      <c r="Q585" s="1" t="s">
        <v>33</v>
      </c>
      <c r="R585" s="1" t="s">
        <v>2620</v>
      </c>
      <c r="S585" s="1" t="s">
        <v>2620</v>
      </c>
      <c r="T585" s="1">
        <v>3</v>
      </c>
      <c r="U585" s="1" t="s">
        <v>2622</v>
      </c>
      <c r="V585" s="1" t="s">
        <v>2630</v>
      </c>
      <c r="W585" s="1" t="s">
        <v>2624</v>
      </c>
      <c r="X585" s="1" t="s">
        <v>2628</v>
      </c>
      <c r="Y585" s="1" t="s">
        <v>2623</v>
      </c>
      <c r="Z585" s="1" t="s">
        <v>2623</v>
      </c>
      <c r="AA585" s="1">
        <v>-2000</v>
      </c>
      <c r="AB585" s="1" t="s">
        <v>2626</v>
      </c>
      <c r="AC585" s="1" t="s">
        <v>2632</v>
      </c>
      <c r="AD585" s="1" t="str">
        <f>TEXT(Sales_data[[#This Row],[Order_Date]],"MMM")</f>
        <v>Mar</v>
      </c>
      <c r="AE585" s="1">
        <f t="shared" si="45"/>
        <v>2024</v>
      </c>
      <c r="AF585" s="1" t="str">
        <f>TEXT(Sales_data[[#This Row],[Order_Date]],"ddd")</f>
        <v>Sat</v>
      </c>
      <c r="AG585" s="1" t="str">
        <f t="shared" si="46"/>
        <v>On Time</v>
      </c>
      <c r="AH585" s="1" t="str">
        <f t="shared" si="47"/>
        <v>Medium</v>
      </c>
      <c r="AI585" s="1" t="str">
        <f t="shared" si="48"/>
        <v>Low</v>
      </c>
      <c r="AJ585" s="6" t="str">
        <f t="shared" si="49"/>
        <v>Weekend</v>
      </c>
    </row>
    <row r="586" spans="1:36" x14ac:dyDescent="0.45">
      <c r="A586" s="5" t="s">
        <v>1086</v>
      </c>
      <c r="B586" s="2">
        <v>45653</v>
      </c>
      <c r="C586" s="2">
        <v>45651</v>
      </c>
      <c r="D586" s="2">
        <v>45657</v>
      </c>
      <c r="E586" s="1" t="s">
        <v>2605</v>
      </c>
      <c r="F586" s="1" t="s">
        <v>53</v>
      </c>
      <c r="G586" s="1" t="s">
        <v>54</v>
      </c>
      <c r="H586" s="1" t="s">
        <v>128</v>
      </c>
      <c r="I586" s="1" t="s">
        <v>169</v>
      </c>
      <c r="J586" s="1">
        <v>1</v>
      </c>
      <c r="K586" s="1">
        <v>100</v>
      </c>
      <c r="L586" s="1">
        <v>100</v>
      </c>
      <c r="M586" s="1" t="s">
        <v>63</v>
      </c>
      <c r="N586" s="1" t="s">
        <v>93</v>
      </c>
      <c r="O586" s="1" t="s">
        <v>31</v>
      </c>
      <c r="P586" s="1" t="s">
        <v>85</v>
      </c>
      <c r="Q586" s="1" t="s">
        <v>33</v>
      </c>
      <c r="R586" s="1" t="s">
        <v>34</v>
      </c>
      <c r="S586" s="1" t="s">
        <v>2620</v>
      </c>
      <c r="T586" s="1">
        <v>6</v>
      </c>
      <c r="U586" s="1" t="s">
        <v>2622</v>
      </c>
      <c r="V586" s="1" t="s">
        <v>2623</v>
      </c>
      <c r="W586" s="1" t="s">
        <v>2624</v>
      </c>
      <c r="X586" s="1" t="s">
        <v>2628</v>
      </c>
      <c r="Y586" s="1" t="s">
        <v>2623</v>
      </c>
      <c r="Z586" s="1" t="s">
        <v>2623</v>
      </c>
      <c r="AA586" s="1">
        <v>100</v>
      </c>
      <c r="AB586" s="1" t="s">
        <v>2626</v>
      </c>
      <c r="AC586" s="1" t="s">
        <v>2627</v>
      </c>
      <c r="AD586" s="1" t="str">
        <f>TEXT(Sales_data[[#This Row],[Order_Date]],"MMM")</f>
        <v>Dec</v>
      </c>
      <c r="AE586" s="1">
        <f t="shared" si="45"/>
        <v>2024</v>
      </c>
      <c r="AF586" s="1" t="str">
        <f>TEXT(Sales_data[[#This Row],[Order_Date]],"ddd")</f>
        <v>Fri</v>
      </c>
      <c r="AG586" s="1" t="str">
        <f t="shared" si="46"/>
        <v>Late</v>
      </c>
      <c r="AH586" s="1" t="str">
        <f t="shared" si="47"/>
        <v>Slow</v>
      </c>
      <c r="AI586" s="1" t="str">
        <f t="shared" si="48"/>
        <v>Low</v>
      </c>
      <c r="AJ586" s="6" t="str">
        <f t="shared" si="49"/>
        <v>Weekday</v>
      </c>
    </row>
    <row r="587" spans="1:36" x14ac:dyDescent="0.45">
      <c r="A587" s="5" t="s">
        <v>1087</v>
      </c>
      <c r="B587" s="2">
        <v>45642</v>
      </c>
      <c r="C587" s="2">
        <v>45641</v>
      </c>
      <c r="D587" s="2">
        <v>45640</v>
      </c>
      <c r="E587" s="1" t="s">
        <v>2592</v>
      </c>
      <c r="F587" s="1" t="s">
        <v>2606</v>
      </c>
      <c r="G587" s="1" t="s">
        <v>26</v>
      </c>
      <c r="H587" s="1" t="s">
        <v>71</v>
      </c>
      <c r="I587" s="1" t="s">
        <v>72</v>
      </c>
      <c r="J587" s="1">
        <v>3</v>
      </c>
      <c r="K587" s="1">
        <v>2000</v>
      </c>
      <c r="L587" s="1">
        <v>6000</v>
      </c>
      <c r="M587" s="1" t="s">
        <v>2619</v>
      </c>
      <c r="N587" s="1" t="s">
        <v>57</v>
      </c>
      <c r="O587" s="1" t="s">
        <v>79</v>
      </c>
      <c r="P587" s="1" t="s">
        <v>85</v>
      </c>
      <c r="Q587" s="1" t="s">
        <v>33</v>
      </c>
      <c r="R587" s="1" t="s">
        <v>46</v>
      </c>
      <c r="S587" s="1" t="s">
        <v>254</v>
      </c>
      <c r="T587" s="1">
        <v>-1</v>
      </c>
      <c r="U587" s="1" t="s">
        <v>2622</v>
      </c>
      <c r="V587" s="1" t="s">
        <v>2623</v>
      </c>
      <c r="W587" s="1" t="s">
        <v>2624</v>
      </c>
      <c r="X587" s="1" t="s">
        <v>2628</v>
      </c>
      <c r="Y587" s="1" t="s">
        <v>2623</v>
      </c>
      <c r="Z587" s="1" t="s">
        <v>2623</v>
      </c>
      <c r="AA587" s="1">
        <v>6000</v>
      </c>
      <c r="AB587" s="1" t="s">
        <v>2626</v>
      </c>
      <c r="AC587" s="1" t="s">
        <v>254</v>
      </c>
      <c r="AD587" s="1" t="str">
        <f>TEXT(Sales_data[[#This Row],[Order_Date]],"MMM")</f>
        <v>Dec</v>
      </c>
      <c r="AE587" s="1">
        <f t="shared" si="45"/>
        <v>2024</v>
      </c>
      <c r="AF587" s="1" t="str">
        <f>TEXT(Sales_data[[#This Row],[Order_Date]],"ddd")</f>
        <v>Mon</v>
      </c>
      <c r="AG587" s="1" t="str">
        <f t="shared" si="46"/>
        <v>On Time</v>
      </c>
      <c r="AH587" s="1" t="str">
        <f t="shared" si="47"/>
        <v>Fast</v>
      </c>
      <c r="AI587" s="1" t="str">
        <f t="shared" si="48"/>
        <v>High</v>
      </c>
      <c r="AJ587" s="6" t="str">
        <f t="shared" si="49"/>
        <v>Weekday</v>
      </c>
    </row>
    <row r="588" spans="1:36" x14ac:dyDescent="0.45">
      <c r="A588" s="5" t="s">
        <v>1088</v>
      </c>
      <c r="B588" s="2">
        <v>45593</v>
      </c>
      <c r="C588" s="2">
        <v>45593</v>
      </c>
      <c r="D588" s="2">
        <v>45593</v>
      </c>
      <c r="E588" s="1" t="s">
        <v>2550</v>
      </c>
      <c r="F588" s="1" t="s">
        <v>147</v>
      </c>
      <c r="G588" s="1" t="s">
        <v>147</v>
      </c>
      <c r="H588" s="1" t="s">
        <v>71</v>
      </c>
      <c r="I588" s="1" t="s">
        <v>72</v>
      </c>
      <c r="J588" s="1">
        <v>2</v>
      </c>
      <c r="K588" s="1">
        <v>0</v>
      </c>
      <c r="L588" s="1">
        <v>0</v>
      </c>
      <c r="M588" s="1" t="s">
        <v>56</v>
      </c>
      <c r="N588" s="1" t="s">
        <v>57</v>
      </c>
      <c r="O588" s="1" t="s">
        <v>79</v>
      </c>
      <c r="P588" s="1" t="s">
        <v>85</v>
      </c>
      <c r="Q588" s="1" t="s">
        <v>45</v>
      </c>
      <c r="R588" s="1" t="s">
        <v>46</v>
      </c>
      <c r="S588" s="1" t="s">
        <v>245</v>
      </c>
      <c r="T588" s="1">
        <v>0</v>
      </c>
      <c r="U588" s="1" t="s">
        <v>2622</v>
      </c>
      <c r="V588" s="1" t="s">
        <v>2623</v>
      </c>
      <c r="W588" s="1" t="s">
        <v>2629</v>
      </c>
      <c r="X588" s="1" t="s">
        <v>2625</v>
      </c>
      <c r="Y588" s="1" t="s">
        <v>2630</v>
      </c>
      <c r="Z588" s="1" t="s">
        <v>2623</v>
      </c>
      <c r="AA588" s="1">
        <v>0</v>
      </c>
      <c r="AB588" s="1" t="s">
        <v>2626</v>
      </c>
      <c r="AC588" s="1" t="s">
        <v>245</v>
      </c>
      <c r="AD588" s="1" t="str">
        <f>TEXT(Sales_data[[#This Row],[Order_Date]],"MMM")</f>
        <v>Oct</v>
      </c>
      <c r="AE588" s="1">
        <f t="shared" si="45"/>
        <v>2024</v>
      </c>
      <c r="AF588" s="1" t="str">
        <f>TEXT(Sales_data[[#This Row],[Order_Date]],"ddd")</f>
        <v>Mon</v>
      </c>
      <c r="AG588" s="1" t="str">
        <f t="shared" si="46"/>
        <v>On Time</v>
      </c>
      <c r="AH588" s="1" t="str">
        <f t="shared" si="47"/>
        <v>Fast</v>
      </c>
      <c r="AI588" s="1" t="str">
        <f t="shared" si="48"/>
        <v>Low</v>
      </c>
      <c r="AJ588" s="6" t="str">
        <f t="shared" si="49"/>
        <v>Weekday</v>
      </c>
    </row>
    <row r="589" spans="1:36" x14ac:dyDescent="0.45">
      <c r="A589" s="5" t="s">
        <v>1089</v>
      </c>
      <c r="B589" s="2">
        <v>45635</v>
      </c>
      <c r="C589" s="2">
        <v>45635</v>
      </c>
      <c r="D589" s="2">
        <v>45634</v>
      </c>
      <c r="E589" s="1" t="s">
        <v>2526</v>
      </c>
      <c r="F589" s="1" t="s">
        <v>2608</v>
      </c>
      <c r="G589" s="1" t="s">
        <v>41</v>
      </c>
      <c r="H589" s="1" t="s">
        <v>27</v>
      </c>
      <c r="I589" s="1" t="s">
        <v>84</v>
      </c>
      <c r="J589" s="1">
        <v>0</v>
      </c>
      <c r="K589" s="1">
        <v>500</v>
      </c>
      <c r="L589" s="1">
        <v>0</v>
      </c>
      <c r="M589" s="1" t="s">
        <v>63</v>
      </c>
      <c r="N589" s="1" t="s">
        <v>57</v>
      </c>
      <c r="O589" s="1" t="s">
        <v>31</v>
      </c>
      <c r="P589" s="1" t="s">
        <v>32</v>
      </c>
      <c r="Q589" s="1" t="s">
        <v>33</v>
      </c>
      <c r="R589" s="1" t="s">
        <v>46</v>
      </c>
      <c r="S589" s="1" t="s">
        <v>245</v>
      </c>
      <c r="T589" s="1">
        <v>-1</v>
      </c>
      <c r="U589" s="1" t="s">
        <v>2622</v>
      </c>
      <c r="V589" s="1" t="s">
        <v>2630</v>
      </c>
      <c r="W589" s="1" t="s">
        <v>2624</v>
      </c>
      <c r="X589" s="1" t="s">
        <v>2633</v>
      </c>
      <c r="Y589" s="1" t="s">
        <v>2623</v>
      </c>
      <c r="Z589" s="1" t="s">
        <v>2623</v>
      </c>
      <c r="AA589" s="1">
        <v>0</v>
      </c>
      <c r="AB589" s="1" t="s">
        <v>2626</v>
      </c>
      <c r="AC589" s="1" t="s">
        <v>245</v>
      </c>
      <c r="AD589" s="1" t="str">
        <f>TEXT(Sales_data[[#This Row],[Order_Date]],"MMM")</f>
        <v>Dec</v>
      </c>
      <c r="AE589" s="1">
        <f t="shared" si="45"/>
        <v>2024</v>
      </c>
      <c r="AF589" s="1" t="str">
        <f>TEXT(Sales_data[[#This Row],[Order_Date]],"ddd")</f>
        <v>Mon</v>
      </c>
      <c r="AG589" s="1" t="str">
        <f t="shared" si="46"/>
        <v>On Time</v>
      </c>
      <c r="AH589" s="1" t="str">
        <f t="shared" si="47"/>
        <v>Fast</v>
      </c>
      <c r="AI589" s="1" t="str">
        <f t="shared" si="48"/>
        <v>Low</v>
      </c>
      <c r="AJ589" s="6" t="str">
        <f t="shared" si="49"/>
        <v>Weekday</v>
      </c>
    </row>
    <row r="590" spans="1:36" x14ac:dyDescent="0.45">
      <c r="A590" s="5" t="s">
        <v>1090</v>
      </c>
      <c r="B590" s="2">
        <v>45599</v>
      </c>
      <c r="C590" s="2">
        <v>45597</v>
      </c>
      <c r="D590" s="2">
        <v>45601</v>
      </c>
      <c r="E590" s="1" t="s">
        <v>2603</v>
      </c>
      <c r="F590" s="1" t="s">
        <v>2608</v>
      </c>
      <c r="G590" s="1" t="s">
        <v>41</v>
      </c>
      <c r="H590" s="1" t="s">
        <v>128</v>
      </c>
      <c r="I590" s="1" t="s">
        <v>129</v>
      </c>
      <c r="J590" s="1">
        <v>-1</v>
      </c>
      <c r="K590" s="1">
        <v>1000</v>
      </c>
      <c r="L590" s="1">
        <v>-1000</v>
      </c>
      <c r="M590" s="1" t="s">
        <v>56</v>
      </c>
      <c r="N590" s="1" t="s">
        <v>57</v>
      </c>
      <c r="O590" s="1" t="s">
        <v>31</v>
      </c>
      <c r="P590" s="1" t="s">
        <v>85</v>
      </c>
      <c r="Q590" s="1" t="s">
        <v>33</v>
      </c>
      <c r="R590" s="1" t="s">
        <v>46</v>
      </c>
      <c r="S590" s="1" t="s">
        <v>47</v>
      </c>
      <c r="T590" s="1">
        <v>4</v>
      </c>
      <c r="U590" s="1" t="s">
        <v>2622</v>
      </c>
      <c r="V590" s="1" t="s">
        <v>2630</v>
      </c>
      <c r="W590" s="1" t="s">
        <v>2624</v>
      </c>
      <c r="X590" s="1" t="s">
        <v>2628</v>
      </c>
      <c r="Y590" s="1" t="s">
        <v>2623</v>
      </c>
      <c r="Z590" s="1" t="s">
        <v>2623</v>
      </c>
      <c r="AA590" s="1">
        <v>-1000</v>
      </c>
      <c r="AB590" s="1" t="s">
        <v>2626</v>
      </c>
      <c r="AC590" s="1" t="s">
        <v>47</v>
      </c>
      <c r="AD590" s="1" t="str">
        <f>TEXT(Sales_data[[#This Row],[Order_Date]],"MMM")</f>
        <v>Nov</v>
      </c>
      <c r="AE590" s="1">
        <f t="shared" si="45"/>
        <v>2024</v>
      </c>
      <c r="AF590" s="1" t="str">
        <f>TEXT(Sales_data[[#This Row],[Order_Date]],"ddd")</f>
        <v>Sun</v>
      </c>
      <c r="AG590" s="1" t="str">
        <f t="shared" si="46"/>
        <v>On Time</v>
      </c>
      <c r="AH590" s="1" t="str">
        <f t="shared" si="47"/>
        <v>Medium</v>
      </c>
      <c r="AI590" s="1" t="str">
        <f t="shared" si="48"/>
        <v>Low</v>
      </c>
      <c r="AJ590" s="6" t="str">
        <f t="shared" si="49"/>
        <v>Weekend</v>
      </c>
    </row>
    <row r="591" spans="1:36" x14ac:dyDescent="0.45">
      <c r="A591" s="5" t="s">
        <v>1091</v>
      </c>
      <c r="B591" s="2">
        <v>45648</v>
      </c>
      <c r="C591" s="2">
        <v>45651</v>
      </c>
      <c r="D591" s="2">
        <v>45650</v>
      </c>
      <c r="E591" s="1" t="s">
        <v>2541</v>
      </c>
      <c r="F591" s="1" t="s">
        <v>69</v>
      </c>
      <c r="G591" s="1" t="s">
        <v>70</v>
      </c>
      <c r="H591" s="1" t="s">
        <v>42</v>
      </c>
      <c r="I591" s="1" t="s">
        <v>78</v>
      </c>
      <c r="J591" s="1">
        <v>0</v>
      </c>
      <c r="K591" s="1">
        <v>100</v>
      </c>
      <c r="L591" s="1">
        <v>0</v>
      </c>
      <c r="M591" s="1" t="s">
        <v>2619</v>
      </c>
      <c r="N591" s="1" t="s">
        <v>30</v>
      </c>
      <c r="O591" s="1" t="s">
        <v>64</v>
      </c>
      <c r="P591" s="1" t="s">
        <v>32</v>
      </c>
      <c r="Q591" s="1" t="s">
        <v>45</v>
      </c>
      <c r="R591" s="1" t="s">
        <v>34</v>
      </c>
      <c r="S591" s="1" t="s">
        <v>2620</v>
      </c>
      <c r="T591" s="1">
        <v>-1</v>
      </c>
      <c r="U591" s="1" t="s">
        <v>2622</v>
      </c>
      <c r="V591" s="1" t="s">
        <v>2630</v>
      </c>
      <c r="W591" s="1" t="s">
        <v>2624</v>
      </c>
      <c r="X591" s="1" t="s">
        <v>2631</v>
      </c>
      <c r="Y591" s="1" t="s">
        <v>2623</v>
      </c>
      <c r="Z591" s="1" t="s">
        <v>2623</v>
      </c>
      <c r="AA591" s="1">
        <v>0</v>
      </c>
      <c r="AB591" s="1" t="s">
        <v>2626</v>
      </c>
      <c r="AC591" s="1" t="s">
        <v>2627</v>
      </c>
      <c r="AD591" s="1" t="str">
        <f>TEXT(Sales_data[[#This Row],[Order_Date]],"MMM")</f>
        <v>Dec</v>
      </c>
      <c r="AE591" s="1">
        <f t="shared" si="45"/>
        <v>2024</v>
      </c>
      <c r="AF591" s="1" t="str">
        <f>TEXT(Sales_data[[#This Row],[Order_Date]],"ddd")</f>
        <v>Sun</v>
      </c>
      <c r="AG591" s="1" t="str">
        <f t="shared" si="46"/>
        <v>On Time</v>
      </c>
      <c r="AH591" s="1" t="str">
        <f t="shared" si="47"/>
        <v>Fast</v>
      </c>
      <c r="AI591" s="1" t="str">
        <f t="shared" si="48"/>
        <v>Low</v>
      </c>
      <c r="AJ591" s="6" t="str">
        <f t="shared" si="49"/>
        <v>Weekend</v>
      </c>
    </row>
    <row r="592" spans="1:36" x14ac:dyDescent="0.45">
      <c r="A592" s="5" t="s">
        <v>1092</v>
      </c>
      <c r="B592" s="2">
        <v>45402</v>
      </c>
      <c r="C592" s="2">
        <v>45403</v>
      </c>
      <c r="D592" s="2">
        <v>45407</v>
      </c>
      <c r="E592" s="1" t="s">
        <v>2601</v>
      </c>
      <c r="F592" s="1" t="s">
        <v>147</v>
      </c>
      <c r="G592" s="1" t="s">
        <v>147</v>
      </c>
      <c r="H592" s="1" t="s">
        <v>42</v>
      </c>
      <c r="I592" s="1" t="s">
        <v>43</v>
      </c>
      <c r="J592" s="1">
        <v>1</v>
      </c>
      <c r="K592" s="1">
        <v>2000</v>
      </c>
      <c r="L592" s="1">
        <v>2000</v>
      </c>
      <c r="M592" s="1" t="s">
        <v>2619</v>
      </c>
      <c r="N592" s="1" t="s">
        <v>93</v>
      </c>
      <c r="O592" s="1" t="s">
        <v>64</v>
      </c>
      <c r="P592" s="1" t="s">
        <v>32</v>
      </c>
      <c r="Q592" s="1" t="s">
        <v>45</v>
      </c>
      <c r="R592" s="1" t="s">
        <v>46</v>
      </c>
      <c r="S592" s="1" t="s">
        <v>2621</v>
      </c>
      <c r="T592" s="1">
        <v>4</v>
      </c>
      <c r="U592" s="1" t="s">
        <v>2622</v>
      </c>
      <c r="V592" s="1" t="s">
        <v>2623</v>
      </c>
      <c r="W592" s="1" t="s">
        <v>2624</v>
      </c>
      <c r="X592" s="1" t="s">
        <v>2625</v>
      </c>
      <c r="Y592" s="1" t="s">
        <v>2623</v>
      </c>
      <c r="Z592" s="1" t="s">
        <v>2623</v>
      </c>
      <c r="AA592" s="1">
        <v>2000</v>
      </c>
      <c r="AB592" s="1" t="s">
        <v>2626</v>
      </c>
      <c r="AC592" s="1" t="s">
        <v>2621</v>
      </c>
      <c r="AD592" s="1" t="str">
        <f>TEXT(Sales_data[[#This Row],[Order_Date]],"MMM")</f>
        <v>Apr</v>
      </c>
      <c r="AE592" s="1">
        <f t="shared" si="45"/>
        <v>2024</v>
      </c>
      <c r="AF592" s="1" t="str">
        <f>TEXT(Sales_data[[#This Row],[Order_Date]],"ddd")</f>
        <v>Sat</v>
      </c>
      <c r="AG592" s="1" t="str">
        <f t="shared" si="46"/>
        <v>On Time</v>
      </c>
      <c r="AH592" s="1" t="str">
        <f t="shared" si="47"/>
        <v>Medium</v>
      </c>
      <c r="AI592" s="1" t="str">
        <f t="shared" si="48"/>
        <v>Medium</v>
      </c>
      <c r="AJ592" s="6" t="str">
        <f t="shared" si="49"/>
        <v>Weekend</v>
      </c>
    </row>
    <row r="593" spans="1:36" x14ac:dyDescent="0.45">
      <c r="A593" s="5" t="s">
        <v>1093</v>
      </c>
      <c r="B593" s="2">
        <v>45480</v>
      </c>
      <c r="C593" s="2">
        <v>45478</v>
      </c>
      <c r="D593" s="2">
        <v>45483</v>
      </c>
      <c r="E593" s="1" t="s">
        <v>2604</v>
      </c>
      <c r="F593" s="1" t="s">
        <v>168</v>
      </c>
      <c r="G593" s="1" t="s">
        <v>41</v>
      </c>
      <c r="H593" s="1" t="s">
        <v>42</v>
      </c>
      <c r="I593" s="1" t="s">
        <v>122</v>
      </c>
      <c r="J593" s="1">
        <v>3</v>
      </c>
      <c r="K593" s="1">
        <v>0</v>
      </c>
      <c r="L593" s="1">
        <v>0</v>
      </c>
      <c r="M593" s="1" t="s">
        <v>29</v>
      </c>
      <c r="N593" s="1" t="s">
        <v>57</v>
      </c>
      <c r="O593" s="1" t="s">
        <v>31</v>
      </c>
      <c r="P593" s="1" t="s">
        <v>58</v>
      </c>
      <c r="Q593" s="1" t="s">
        <v>33</v>
      </c>
      <c r="R593" s="1" t="s">
        <v>34</v>
      </c>
      <c r="S593" s="1" t="s">
        <v>2620</v>
      </c>
      <c r="T593" s="1">
        <v>5</v>
      </c>
      <c r="U593" s="1" t="s">
        <v>2622</v>
      </c>
      <c r="V593" s="1" t="s">
        <v>2623</v>
      </c>
      <c r="W593" s="1" t="s">
        <v>2629</v>
      </c>
      <c r="X593" s="1" t="s">
        <v>2628</v>
      </c>
      <c r="Y593" s="1" t="s">
        <v>2630</v>
      </c>
      <c r="Z593" s="1" t="s">
        <v>2623</v>
      </c>
      <c r="AA593" s="1">
        <v>0</v>
      </c>
      <c r="AB593" s="1" t="s">
        <v>2626</v>
      </c>
      <c r="AC593" s="1" t="s">
        <v>2627</v>
      </c>
      <c r="AD593" s="1" t="str">
        <f>TEXT(Sales_data[[#This Row],[Order_Date]],"MMM")</f>
        <v>Jul</v>
      </c>
      <c r="AE593" s="1">
        <f t="shared" si="45"/>
        <v>2024</v>
      </c>
      <c r="AF593" s="1" t="str">
        <f>TEXT(Sales_data[[#This Row],[Order_Date]],"ddd")</f>
        <v>Sun</v>
      </c>
      <c r="AG593" s="1" t="str">
        <f t="shared" si="46"/>
        <v>On Time</v>
      </c>
      <c r="AH593" s="1" t="str">
        <f t="shared" si="47"/>
        <v>Medium</v>
      </c>
      <c r="AI593" s="1" t="str">
        <f t="shared" si="48"/>
        <v>Low</v>
      </c>
      <c r="AJ593" s="6" t="str">
        <f t="shared" si="49"/>
        <v>Weekend</v>
      </c>
    </row>
    <row r="594" spans="1:36" x14ac:dyDescent="0.45">
      <c r="A594" s="5" t="s">
        <v>1094</v>
      </c>
      <c r="B594" s="2">
        <v>45452</v>
      </c>
      <c r="C594" s="2">
        <v>45450</v>
      </c>
      <c r="D594" s="2">
        <v>45453</v>
      </c>
      <c r="E594" s="1" t="s">
        <v>2605</v>
      </c>
      <c r="F594" s="1" t="s">
        <v>2607</v>
      </c>
      <c r="G594" s="1" t="s">
        <v>41</v>
      </c>
      <c r="H594" s="1" t="s">
        <v>42</v>
      </c>
      <c r="I594" s="1" t="s">
        <v>78</v>
      </c>
      <c r="J594" s="1">
        <v>3</v>
      </c>
      <c r="K594" s="1">
        <v>1000</v>
      </c>
      <c r="L594" s="1">
        <v>3000</v>
      </c>
      <c r="M594" s="1" t="s">
        <v>56</v>
      </c>
      <c r="N594" s="1" t="s">
        <v>57</v>
      </c>
      <c r="O594" s="1" t="s">
        <v>79</v>
      </c>
      <c r="P594" s="1" t="s">
        <v>32</v>
      </c>
      <c r="Q594" s="1" t="s">
        <v>33</v>
      </c>
      <c r="R594" s="1" t="s">
        <v>2620</v>
      </c>
      <c r="S594" s="1" t="s">
        <v>2620</v>
      </c>
      <c r="T594" s="1">
        <v>3</v>
      </c>
      <c r="U594" s="1" t="s">
        <v>2622</v>
      </c>
      <c r="V594" s="1" t="s">
        <v>2623</v>
      </c>
      <c r="W594" s="1" t="s">
        <v>2624</v>
      </c>
      <c r="X594" s="1" t="s">
        <v>2628</v>
      </c>
      <c r="Y594" s="1" t="s">
        <v>2623</v>
      </c>
      <c r="Z594" s="1" t="s">
        <v>2623</v>
      </c>
      <c r="AA594" s="1">
        <v>3000</v>
      </c>
      <c r="AB594" s="1" t="s">
        <v>2626</v>
      </c>
      <c r="AC594" s="1" t="s">
        <v>2627</v>
      </c>
      <c r="AD594" s="1" t="str">
        <f>TEXT(Sales_data[[#This Row],[Order_Date]],"MMM")</f>
        <v>Jun</v>
      </c>
      <c r="AE594" s="1">
        <f t="shared" si="45"/>
        <v>2024</v>
      </c>
      <c r="AF594" s="1" t="str">
        <f>TEXT(Sales_data[[#This Row],[Order_Date]],"ddd")</f>
        <v>Sun</v>
      </c>
      <c r="AG594" s="1" t="str">
        <f t="shared" si="46"/>
        <v>On Time</v>
      </c>
      <c r="AH594" s="1" t="str">
        <f t="shared" si="47"/>
        <v>Medium</v>
      </c>
      <c r="AI594" s="1" t="str">
        <f t="shared" si="48"/>
        <v>Medium</v>
      </c>
      <c r="AJ594" s="6" t="str">
        <f t="shared" si="49"/>
        <v>Weekend</v>
      </c>
    </row>
    <row r="595" spans="1:36" x14ac:dyDescent="0.45">
      <c r="A595" s="5" t="s">
        <v>1095</v>
      </c>
      <c r="B595" s="2">
        <v>45295</v>
      </c>
      <c r="C595" s="2">
        <v>45295</v>
      </c>
      <c r="D595" s="2">
        <v>45295</v>
      </c>
      <c r="E595" s="1" t="s">
        <v>2553</v>
      </c>
      <c r="F595" s="1" t="s">
        <v>2606</v>
      </c>
      <c r="G595" s="1" t="s">
        <v>26</v>
      </c>
      <c r="H595" s="1" t="s">
        <v>27</v>
      </c>
      <c r="I595" s="1" t="s">
        <v>28</v>
      </c>
      <c r="J595" s="1">
        <v>3</v>
      </c>
      <c r="K595" s="1">
        <v>0</v>
      </c>
      <c r="L595" s="1">
        <v>0</v>
      </c>
      <c r="M595" s="1" t="s">
        <v>56</v>
      </c>
      <c r="N595" s="1" t="s">
        <v>93</v>
      </c>
      <c r="O595" s="1" t="s">
        <v>44</v>
      </c>
      <c r="P595" s="1" t="s">
        <v>32</v>
      </c>
      <c r="Q595" s="1" t="s">
        <v>33</v>
      </c>
      <c r="R595" s="1" t="s">
        <v>2620</v>
      </c>
      <c r="S595" s="1" t="s">
        <v>2620</v>
      </c>
      <c r="T595" s="1">
        <v>0</v>
      </c>
      <c r="U595" s="1" t="s">
        <v>2622</v>
      </c>
      <c r="V595" s="1" t="s">
        <v>2623</v>
      </c>
      <c r="W595" s="1" t="s">
        <v>2629</v>
      </c>
      <c r="X595" s="1" t="s">
        <v>2625</v>
      </c>
      <c r="Y595" s="1" t="s">
        <v>2630</v>
      </c>
      <c r="Z595" s="1" t="s">
        <v>2623</v>
      </c>
      <c r="AA595" s="1">
        <v>0</v>
      </c>
      <c r="AB595" s="1" t="s">
        <v>2626</v>
      </c>
      <c r="AC595" s="1" t="s">
        <v>2627</v>
      </c>
      <c r="AD595" s="1" t="str">
        <f>TEXT(Sales_data[[#This Row],[Order_Date]],"MMM")</f>
        <v>Jan</v>
      </c>
      <c r="AE595" s="1">
        <f t="shared" si="45"/>
        <v>2024</v>
      </c>
      <c r="AF595" s="1" t="str">
        <f>TEXT(Sales_data[[#This Row],[Order_Date]],"ddd")</f>
        <v>Thu</v>
      </c>
      <c r="AG595" s="1" t="str">
        <f t="shared" si="46"/>
        <v>On Time</v>
      </c>
      <c r="AH595" s="1" t="str">
        <f t="shared" si="47"/>
        <v>Fast</v>
      </c>
      <c r="AI595" s="1" t="str">
        <f t="shared" si="48"/>
        <v>Low</v>
      </c>
      <c r="AJ595" s="6" t="str">
        <f t="shared" si="49"/>
        <v>Weekday</v>
      </c>
    </row>
    <row r="596" spans="1:36" x14ac:dyDescent="0.45">
      <c r="A596" s="5" t="s">
        <v>1096</v>
      </c>
      <c r="B596" s="2">
        <v>45546</v>
      </c>
      <c r="C596" s="2">
        <v>45549</v>
      </c>
      <c r="D596" s="2">
        <v>45551</v>
      </c>
      <c r="E596" s="1" t="s">
        <v>2534</v>
      </c>
      <c r="F596" s="1" t="s">
        <v>2609</v>
      </c>
      <c r="G596" s="1" t="s">
        <v>116</v>
      </c>
      <c r="H596" s="1" t="s">
        <v>128</v>
      </c>
      <c r="I596" s="1" t="s">
        <v>169</v>
      </c>
      <c r="J596" s="1">
        <v>1</v>
      </c>
      <c r="K596" s="1">
        <v>0</v>
      </c>
      <c r="L596" s="1">
        <v>0</v>
      </c>
      <c r="M596" s="1" t="s">
        <v>29</v>
      </c>
      <c r="N596" s="1" t="s">
        <v>93</v>
      </c>
      <c r="O596" s="1" t="s">
        <v>44</v>
      </c>
      <c r="P596" s="1" t="s">
        <v>85</v>
      </c>
      <c r="Q596" s="1" t="s">
        <v>45</v>
      </c>
      <c r="R596" s="1" t="s">
        <v>2620</v>
      </c>
      <c r="S596" s="1" t="s">
        <v>2620</v>
      </c>
      <c r="T596" s="1">
        <v>2</v>
      </c>
      <c r="U596" s="1" t="s">
        <v>2622</v>
      </c>
      <c r="V596" s="1" t="s">
        <v>2623</v>
      </c>
      <c r="W596" s="1" t="s">
        <v>2629</v>
      </c>
      <c r="X596" s="1" t="s">
        <v>2625</v>
      </c>
      <c r="Y596" s="1" t="s">
        <v>2630</v>
      </c>
      <c r="Z596" s="1" t="s">
        <v>2623</v>
      </c>
      <c r="AA596" s="1">
        <v>0</v>
      </c>
      <c r="AB596" s="1" t="s">
        <v>2626</v>
      </c>
      <c r="AC596" s="1" t="s">
        <v>2627</v>
      </c>
      <c r="AD596" s="1" t="str">
        <f>TEXT(Sales_data[[#This Row],[Order_Date]],"MMM")</f>
        <v>Sep</v>
      </c>
      <c r="AE596" s="1">
        <f t="shared" si="45"/>
        <v>2024</v>
      </c>
      <c r="AF596" s="1" t="str">
        <f>TEXT(Sales_data[[#This Row],[Order_Date]],"ddd")</f>
        <v>Wed</v>
      </c>
      <c r="AG596" s="1" t="str">
        <f t="shared" si="46"/>
        <v>On Time</v>
      </c>
      <c r="AH596" s="1" t="str">
        <f t="shared" si="47"/>
        <v>Fast</v>
      </c>
      <c r="AI596" s="1" t="str">
        <f t="shared" si="48"/>
        <v>Low</v>
      </c>
      <c r="AJ596" s="6" t="str">
        <f t="shared" si="49"/>
        <v>Weekday</v>
      </c>
    </row>
    <row r="597" spans="1:36" x14ac:dyDescent="0.45">
      <c r="A597" s="5" t="s">
        <v>1097</v>
      </c>
      <c r="B597" s="2">
        <v>45614</v>
      </c>
      <c r="C597" s="2">
        <v>45617</v>
      </c>
      <c r="D597" s="2">
        <v>45623</v>
      </c>
      <c r="E597" s="1" t="s">
        <v>2595</v>
      </c>
      <c r="F597" s="1" t="s">
        <v>2607</v>
      </c>
      <c r="G597" s="1" t="s">
        <v>41</v>
      </c>
      <c r="H597" s="1" t="s">
        <v>27</v>
      </c>
      <c r="I597" s="1" t="s">
        <v>84</v>
      </c>
      <c r="J597" s="1">
        <v>2</v>
      </c>
      <c r="K597" s="1">
        <v>0</v>
      </c>
      <c r="L597" s="1">
        <v>0</v>
      </c>
      <c r="M597" s="1" t="s">
        <v>63</v>
      </c>
      <c r="N597" s="1" t="s">
        <v>57</v>
      </c>
      <c r="O597" s="1" t="s">
        <v>79</v>
      </c>
      <c r="P597" s="1" t="s">
        <v>58</v>
      </c>
      <c r="Q597" s="1" t="s">
        <v>33</v>
      </c>
      <c r="R597" s="1" t="s">
        <v>2620</v>
      </c>
      <c r="S597" s="1" t="s">
        <v>2620</v>
      </c>
      <c r="T597" s="1">
        <v>6</v>
      </c>
      <c r="U597" s="1" t="s">
        <v>2622</v>
      </c>
      <c r="V597" s="1" t="s">
        <v>2623</v>
      </c>
      <c r="W597" s="1" t="s">
        <v>2629</v>
      </c>
      <c r="X597" s="1" t="s">
        <v>2625</v>
      </c>
      <c r="Y597" s="1" t="s">
        <v>2630</v>
      </c>
      <c r="Z597" s="1" t="s">
        <v>2623</v>
      </c>
      <c r="AA597" s="1">
        <v>0</v>
      </c>
      <c r="AB597" s="1" t="s">
        <v>2626</v>
      </c>
      <c r="AC597" s="1" t="s">
        <v>2627</v>
      </c>
      <c r="AD597" s="1" t="str">
        <f>TEXT(Sales_data[[#This Row],[Order_Date]],"MMM")</f>
        <v>Nov</v>
      </c>
      <c r="AE597" s="1">
        <f t="shared" si="45"/>
        <v>2024</v>
      </c>
      <c r="AF597" s="1" t="str">
        <f>TEXT(Sales_data[[#This Row],[Order_Date]],"ddd")</f>
        <v>Mon</v>
      </c>
      <c r="AG597" s="1" t="str">
        <f t="shared" si="46"/>
        <v>Late</v>
      </c>
      <c r="AH597" s="1" t="str">
        <f t="shared" si="47"/>
        <v>Slow</v>
      </c>
      <c r="AI597" s="1" t="str">
        <f t="shared" si="48"/>
        <v>Low</v>
      </c>
      <c r="AJ597" s="6" t="str">
        <f t="shared" si="49"/>
        <v>Weekday</v>
      </c>
    </row>
    <row r="598" spans="1:36" x14ac:dyDescent="0.45">
      <c r="A598" s="5" t="s">
        <v>1098</v>
      </c>
      <c r="B598" s="2">
        <v>45619</v>
      </c>
      <c r="C598" s="2">
        <v>45620</v>
      </c>
      <c r="D598" s="2">
        <v>45625</v>
      </c>
      <c r="E598" s="1" t="s">
        <v>2593</v>
      </c>
      <c r="F598" s="1" t="s">
        <v>2609</v>
      </c>
      <c r="G598" s="1" t="s">
        <v>116</v>
      </c>
      <c r="H598" s="1" t="s">
        <v>71</v>
      </c>
      <c r="I598" s="1" t="s">
        <v>92</v>
      </c>
      <c r="J598" s="1">
        <v>-1</v>
      </c>
      <c r="K598" s="1">
        <v>1000</v>
      </c>
      <c r="L598" s="1">
        <v>-1000</v>
      </c>
      <c r="M598" s="1" t="s">
        <v>29</v>
      </c>
      <c r="N598" s="1" t="s">
        <v>57</v>
      </c>
      <c r="O598" s="1" t="s">
        <v>31</v>
      </c>
      <c r="P598" s="1" t="s">
        <v>58</v>
      </c>
      <c r="Q598" s="1" t="s">
        <v>33</v>
      </c>
      <c r="R598" s="1" t="s">
        <v>2620</v>
      </c>
      <c r="S598" s="1" t="s">
        <v>2620</v>
      </c>
      <c r="T598" s="1">
        <v>5</v>
      </c>
      <c r="U598" s="1" t="s">
        <v>2622</v>
      </c>
      <c r="V598" s="1" t="s">
        <v>2630</v>
      </c>
      <c r="W598" s="1" t="s">
        <v>2624</v>
      </c>
      <c r="X598" s="1" t="s">
        <v>2625</v>
      </c>
      <c r="Y598" s="1" t="s">
        <v>2623</v>
      </c>
      <c r="Z598" s="1" t="s">
        <v>2623</v>
      </c>
      <c r="AA598" s="1">
        <v>-1000</v>
      </c>
      <c r="AB598" s="1" t="s">
        <v>2626</v>
      </c>
      <c r="AC598" s="1" t="s">
        <v>2632</v>
      </c>
      <c r="AD598" s="1" t="str">
        <f>TEXT(Sales_data[[#This Row],[Order_Date]],"MMM")</f>
        <v>Nov</v>
      </c>
      <c r="AE598" s="1">
        <f t="shared" si="45"/>
        <v>2024</v>
      </c>
      <c r="AF598" s="1" t="str">
        <f>TEXT(Sales_data[[#This Row],[Order_Date]],"ddd")</f>
        <v>Sat</v>
      </c>
      <c r="AG598" s="1" t="str">
        <f t="shared" si="46"/>
        <v>On Time</v>
      </c>
      <c r="AH598" s="1" t="str">
        <f t="shared" si="47"/>
        <v>Medium</v>
      </c>
      <c r="AI598" s="1" t="str">
        <f t="shared" si="48"/>
        <v>Low</v>
      </c>
      <c r="AJ598" s="6" t="str">
        <f t="shared" si="49"/>
        <v>Weekend</v>
      </c>
    </row>
    <row r="599" spans="1:36" x14ac:dyDescent="0.45">
      <c r="A599" s="5" t="s">
        <v>1099</v>
      </c>
      <c r="B599" s="2">
        <v>45343</v>
      </c>
      <c r="C599" s="2">
        <v>45342</v>
      </c>
      <c r="D599" s="2">
        <v>45348</v>
      </c>
      <c r="E599" s="1" t="s">
        <v>2540</v>
      </c>
      <c r="F599" s="1" t="s">
        <v>2609</v>
      </c>
      <c r="G599" s="1" t="s">
        <v>116</v>
      </c>
      <c r="H599" s="1" t="s">
        <v>42</v>
      </c>
      <c r="I599" s="1" t="s">
        <v>43</v>
      </c>
      <c r="J599" s="1">
        <v>-1</v>
      </c>
      <c r="K599" s="1">
        <v>0</v>
      </c>
      <c r="L599" s="1">
        <v>0</v>
      </c>
      <c r="M599" s="1" t="s">
        <v>56</v>
      </c>
      <c r="N599" s="1" t="s">
        <v>57</v>
      </c>
      <c r="O599" s="1" t="s">
        <v>79</v>
      </c>
      <c r="P599" s="1" t="s">
        <v>32</v>
      </c>
      <c r="Q599" s="1" t="s">
        <v>33</v>
      </c>
      <c r="R599" s="1" t="s">
        <v>2620</v>
      </c>
      <c r="S599" s="1" t="s">
        <v>2620</v>
      </c>
      <c r="T599" s="1">
        <v>6</v>
      </c>
      <c r="U599" s="1" t="s">
        <v>2622</v>
      </c>
      <c r="V599" s="1" t="s">
        <v>2630</v>
      </c>
      <c r="W599" s="1" t="s">
        <v>2629</v>
      </c>
      <c r="X599" s="1" t="s">
        <v>2628</v>
      </c>
      <c r="Y599" s="1" t="s">
        <v>2630</v>
      </c>
      <c r="Z599" s="1" t="s">
        <v>2623</v>
      </c>
      <c r="AA599" s="1">
        <v>0</v>
      </c>
      <c r="AB599" s="1" t="s">
        <v>2626</v>
      </c>
      <c r="AC599" s="1" t="s">
        <v>2627</v>
      </c>
      <c r="AD599" s="1" t="str">
        <f>TEXT(Sales_data[[#This Row],[Order_Date]],"MMM")</f>
        <v>Feb</v>
      </c>
      <c r="AE599" s="1">
        <f t="shared" si="45"/>
        <v>2024</v>
      </c>
      <c r="AF599" s="1" t="str">
        <f>TEXT(Sales_data[[#This Row],[Order_Date]],"ddd")</f>
        <v>Wed</v>
      </c>
      <c r="AG599" s="1" t="str">
        <f t="shared" si="46"/>
        <v>Late</v>
      </c>
      <c r="AH599" s="1" t="str">
        <f t="shared" si="47"/>
        <v>Slow</v>
      </c>
      <c r="AI599" s="1" t="str">
        <f t="shared" si="48"/>
        <v>Low</v>
      </c>
      <c r="AJ599" s="6" t="str">
        <f t="shared" si="49"/>
        <v>Weekday</v>
      </c>
    </row>
    <row r="600" spans="1:36" x14ac:dyDescent="0.45">
      <c r="A600" s="5" t="s">
        <v>1100</v>
      </c>
      <c r="B600" s="2">
        <v>45478</v>
      </c>
      <c r="C600" s="2">
        <v>45477</v>
      </c>
      <c r="D600" s="2">
        <v>45480</v>
      </c>
      <c r="E600" s="1" t="s">
        <v>2529</v>
      </c>
      <c r="F600" s="1" t="s">
        <v>2607</v>
      </c>
      <c r="G600" s="1" t="s">
        <v>41</v>
      </c>
      <c r="H600" s="1" t="s">
        <v>42</v>
      </c>
      <c r="I600" s="1" t="s">
        <v>122</v>
      </c>
      <c r="J600" s="1">
        <v>-1</v>
      </c>
      <c r="K600" s="1">
        <v>100</v>
      </c>
      <c r="L600" s="1">
        <v>-100</v>
      </c>
      <c r="M600" s="1" t="s">
        <v>29</v>
      </c>
      <c r="N600" s="1" t="s">
        <v>93</v>
      </c>
      <c r="O600" s="1" t="s">
        <v>64</v>
      </c>
      <c r="P600" s="1" t="s">
        <v>85</v>
      </c>
      <c r="Q600" s="1" t="s">
        <v>45</v>
      </c>
      <c r="R600" s="1" t="s">
        <v>2620</v>
      </c>
      <c r="S600" s="1" t="s">
        <v>2620</v>
      </c>
      <c r="T600" s="1">
        <v>3</v>
      </c>
      <c r="U600" s="1" t="s">
        <v>2622</v>
      </c>
      <c r="V600" s="1" t="s">
        <v>2630</v>
      </c>
      <c r="W600" s="1" t="s">
        <v>2624</v>
      </c>
      <c r="X600" s="1" t="s">
        <v>2628</v>
      </c>
      <c r="Y600" s="1" t="s">
        <v>2623</v>
      </c>
      <c r="Z600" s="1" t="s">
        <v>2623</v>
      </c>
      <c r="AA600" s="1">
        <v>-100</v>
      </c>
      <c r="AB600" s="1" t="s">
        <v>2626</v>
      </c>
      <c r="AC600" s="1" t="s">
        <v>2632</v>
      </c>
      <c r="AD600" s="1" t="str">
        <f>TEXT(Sales_data[[#This Row],[Order_Date]],"MMM")</f>
        <v>Jul</v>
      </c>
      <c r="AE600" s="1">
        <f t="shared" si="45"/>
        <v>2024</v>
      </c>
      <c r="AF600" s="1" t="str">
        <f>TEXT(Sales_data[[#This Row],[Order_Date]],"ddd")</f>
        <v>Fri</v>
      </c>
      <c r="AG600" s="1" t="str">
        <f t="shared" si="46"/>
        <v>On Time</v>
      </c>
      <c r="AH600" s="1" t="str">
        <f t="shared" si="47"/>
        <v>Medium</v>
      </c>
      <c r="AI600" s="1" t="str">
        <f t="shared" si="48"/>
        <v>Low</v>
      </c>
      <c r="AJ600" s="6" t="str">
        <f t="shared" si="49"/>
        <v>Weekday</v>
      </c>
    </row>
    <row r="601" spans="1:36" x14ac:dyDescent="0.45">
      <c r="A601" s="5" t="s">
        <v>1101</v>
      </c>
      <c r="B601" s="2">
        <v>45619</v>
      </c>
      <c r="C601" s="2">
        <v>45621</v>
      </c>
      <c r="D601" s="2">
        <v>45620</v>
      </c>
      <c r="E601" s="1" t="s">
        <v>2582</v>
      </c>
      <c r="F601" s="1" t="s">
        <v>2607</v>
      </c>
      <c r="G601" s="1" t="s">
        <v>41</v>
      </c>
      <c r="H601" s="1" t="s">
        <v>27</v>
      </c>
      <c r="I601" s="1" t="s">
        <v>28</v>
      </c>
      <c r="J601" s="1">
        <v>1</v>
      </c>
      <c r="K601" s="1">
        <v>500</v>
      </c>
      <c r="L601" s="1">
        <v>500</v>
      </c>
      <c r="M601" s="1" t="s">
        <v>63</v>
      </c>
      <c r="N601" s="1" t="s">
        <v>30</v>
      </c>
      <c r="O601" s="1" t="s">
        <v>79</v>
      </c>
      <c r="P601" s="1" t="s">
        <v>85</v>
      </c>
      <c r="Q601" s="1" t="s">
        <v>33</v>
      </c>
      <c r="R601" s="1" t="s">
        <v>2620</v>
      </c>
      <c r="S601" s="1" t="s">
        <v>2620</v>
      </c>
      <c r="T601" s="1">
        <v>-1</v>
      </c>
      <c r="U601" s="1" t="s">
        <v>2622</v>
      </c>
      <c r="V601" s="1" t="s">
        <v>2623</v>
      </c>
      <c r="W601" s="1" t="s">
        <v>2624</v>
      </c>
      <c r="X601" s="1" t="s">
        <v>2631</v>
      </c>
      <c r="Y601" s="1" t="s">
        <v>2623</v>
      </c>
      <c r="Z601" s="1" t="s">
        <v>2623</v>
      </c>
      <c r="AA601" s="1">
        <v>500</v>
      </c>
      <c r="AB601" s="1" t="s">
        <v>2626</v>
      </c>
      <c r="AC601" s="1" t="s">
        <v>2627</v>
      </c>
      <c r="AD601" s="1" t="str">
        <f>TEXT(Sales_data[[#This Row],[Order_Date]],"MMM")</f>
        <v>Nov</v>
      </c>
      <c r="AE601" s="1">
        <f t="shared" si="45"/>
        <v>2024</v>
      </c>
      <c r="AF601" s="1" t="str">
        <f>TEXT(Sales_data[[#This Row],[Order_Date]],"ddd")</f>
        <v>Sat</v>
      </c>
      <c r="AG601" s="1" t="str">
        <f t="shared" si="46"/>
        <v>On Time</v>
      </c>
      <c r="AH601" s="1" t="str">
        <f t="shared" si="47"/>
        <v>Fast</v>
      </c>
      <c r="AI601" s="1" t="str">
        <f t="shared" si="48"/>
        <v>Low</v>
      </c>
      <c r="AJ601" s="6" t="str">
        <f t="shared" si="49"/>
        <v>Weekend</v>
      </c>
    </row>
    <row r="602" spans="1:36" x14ac:dyDescent="0.45">
      <c r="A602" s="5" t="s">
        <v>1102</v>
      </c>
      <c r="B602" s="2">
        <v>45566</v>
      </c>
      <c r="C602" s="2">
        <v>45564</v>
      </c>
      <c r="D602" s="2">
        <v>45568</v>
      </c>
      <c r="E602" s="1" t="s">
        <v>2582</v>
      </c>
      <c r="F602" s="1" t="s">
        <v>2608</v>
      </c>
      <c r="G602" s="1" t="s">
        <v>41</v>
      </c>
      <c r="H602" s="1" t="s">
        <v>71</v>
      </c>
      <c r="I602" s="1" t="s">
        <v>117</v>
      </c>
      <c r="J602" s="1">
        <v>3</v>
      </c>
      <c r="K602" s="1">
        <v>1000</v>
      </c>
      <c r="L602" s="1">
        <v>3000</v>
      </c>
      <c r="M602" s="1" t="s">
        <v>2619</v>
      </c>
      <c r="N602" s="1" t="s">
        <v>30</v>
      </c>
      <c r="O602" s="1" t="s">
        <v>64</v>
      </c>
      <c r="P602" s="1" t="s">
        <v>85</v>
      </c>
      <c r="Q602" s="1" t="s">
        <v>33</v>
      </c>
      <c r="R602" s="1" t="s">
        <v>34</v>
      </c>
      <c r="S602" s="1" t="s">
        <v>2620</v>
      </c>
      <c r="T602" s="1">
        <v>4</v>
      </c>
      <c r="U602" s="1" t="s">
        <v>2622</v>
      </c>
      <c r="V602" s="1" t="s">
        <v>2623</v>
      </c>
      <c r="W602" s="1" t="s">
        <v>2624</v>
      </c>
      <c r="X602" s="1" t="s">
        <v>2628</v>
      </c>
      <c r="Y602" s="1" t="s">
        <v>2623</v>
      </c>
      <c r="Z602" s="1" t="s">
        <v>2623</v>
      </c>
      <c r="AA602" s="1">
        <v>3000</v>
      </c>
      <c r="AB602" s="1" t="s">
        <v>2626</v>
      </c>
      <c r="AC602" s="1" t="s">
        <v>2627</v>
      </c>
      <c r="AD602" s="1" t="str">
        <f>TEXT(Sales_data[[#This Row],[Order_Date]],"MMM")</f>
        <v>Oct</v>
      </c>
      <c r="AE602" s="1">
        <f t="shared" si="45"/>
        <v>2024</v>
      </c>
      <c r="AF602" s="1" t="str">
        <f>TEXT(Sales_data[[#This Row],[Order_Date]],"ddd")</f>
        <v>Tue</v>
      </c>
      <c r="AG602" s="1" t="str">
        <f t="shared" si="46"/>
        <v>On Time</v>
      </c>
      <c r="AH602" s="1" t="str">
        <f t="shared" si="47"/>
        <v>Medium</v>
      </c>
      <c r="AI602" s="1" t="str">
        <f t="shared" si="48"/>
        <v>Medium</v>
      </c>
      <c r="AJ602" s="6" t="str">
        <f t="shared" si="49"/>
        <v>Weekday</v>
      </c>
    </row>
    <row r="603" spans="1:36" x14ac:dyDescent="0.45">
      <c r="A603" s="5" t="s">
        <v>1103</v>
      </c>
      <c r="B603" s="2">
        <v>45388</v>
      </c>
      <c r="C603" s="2">
        <v>45386</v>
      </c>
      <c r="D603" s="2">
        <v>45389</v>
      </c>
      <c r="E603" s="1" t="s">
        <v>2585</v>
      </c>
      <c r="F603" s="1" t="s">
        <v>2606</v>
      </c>
      <c r="G603" s="1" t="s">
        <v>26</v>
      </c>
      <c r="H603" s="1" t="s">
        <v>128</v>
      </c>
      <c r="I603" s="1" t="s">
        <v>129</v>
      </c>
      <c r="J603" s="1">
        <v>0</v>
      </c>
      <c r="K603" s="1">
        <v>2000</v>
      </c>
      <c r="L603" s="1">
        <v>0</v>
      </c>
      <c r="M603" s="1" t="s">
        <v>56</v>
      </c>
      <c r="N603" s="1" t="s">
        <v>57</v>
      </c>
      <c r="O603" s="1" t="s">
        <v>31</v>
      </c>
      <c r="P603" s="1" t="s">
        <v>58</v>
      </c>
      <c r="Q603" s="1" t="s">
        <v>45</v>
      </c>
      <c r="R603" s="1" t="s">
        <v>34</v>
      </c>
      <c r="S603" s="1" t="s">
        <v>2620</v>
      </c>
      <c r="T603" s="1">
        <v>3</v>
      </c>
      <c r="U603" s="1" t="s">
        <v>2622</v>
      </c>
      <c r="V603" s="1" t="s">
        <v>2630</v>
      </c>
      <c r="W603" s="1" t="s">
        <v>2624</v>
      </c>
      <c r="X603" s="1" t="s">
        <v>2628</v>
      </c>
      <c r="Y603" s="1" t="s">
        <v>2623</v>
      </c>
      <c r="Z603" s="1" t="s">
        <v>2623</v>
      </c>
      <c r="AA603" s="1">
        <v>0</v>
      </c>
      <c r="AB603" s="1" t="s">
        <v>2626</v>
      </c>
      <c r="AC603" s="1" t="s">
        <v>2627</v>
      </c>
      <c r="AD603" s="1" t="str">
        <f>TEXT(Sales_data[[#This Row],[Order_Date]],"MMM")</f>
        <v>Apr</v>
      </c>
      <c r="AE603" s="1">
        <f t="shared" si="45"/>
        <v>2024</v>
      </c>
      <c r="AF603" s="1" t="str">
        <f>TEXT(Sales_data[[#This Row],[Order_Date]],"ddd")</f>
        <v>Sat</v>
      </c>
      <c r="AG603" s="1" t="str">
        <f t="shared" si="46"/>
        <v>On Time</v>
      </c>
      <c r="AH603" s="1" t="str">
        <f t="shared" si="47"/>
        <v>Medium</v>
      </c>
      <c r="AI603" s="1" t="str">
        <f t="shared" si="48"/>
        <v>Low</v>
      </c>
      <c r="AJ603" s="6" t="str">
        <f t="shared" si="49"/>
        <v>Weekend</v>
      </c>
    </row>
    <row r="604" spans="1:36" x14ac:dyDescent="0.45">
      <c r="A604" s="5" t="s">
        <v>1104</v>
      </c>
      <c r="B604" s="2">
        <v>45331</v>
      </c>
      <c r="C604" s="2">
        <v>45333</v>
      </c>
      <c r="D604" s="2">
        <v>45338</v>
      </c>
      <c r="E604" s="1" t="s">
        <v>2535</v>
      </c>
      <c r="F604" s="1" t="s">
        <v>69</v>
      </c>
      <c r="G604" s="1" t="s">
        <v>70</v>
      </c>
      <c r="H604" s="1" t="s">
        <v>42</v>
      </c>
      <c r="I604" s="1" t="s">
        <v>43</v>
      </c>
      <c r="J604" s="1">
        <v>3</v>
      </c>
      <c r="K604" s="1">
        <v>0</v>
      </c>
      <c r="L604" s="1">
        <v>0</v>
      </c>
      <c r="M604" s="1" t="s">
        <v>29</v>
      </c>
      <c r="N604" s="1" t="s">
        <v>93</v>
      </c>
      <c r="O604" s="1" t="s">
        <v>64</v>
      </c>
      <c r="P604" s="1" t="s">
        <v>32</v>
      </c>
      <c r="Q604" s="1" t="s">
        <v>45</v>
      </c>
      <c r="R604" s="1" t="s">
        <v>46</v>
      </c>
      <c r="S604" s="1" t="s">
        <v>254</v>
      </c>
      <c r="T604" s="1">
        <v>5</v>
      </c>
      <c r="U604" s="1" t="s">
        <v>2622</v>
      </c>
      <c r="V604" s="1" t="s">
        <v>2623</v>
      </c>
      <c r="W604" s="1" t="s">
        <v>2629</v>
      </c>
      <c r="X604" s="1" t="s">
        <v>2625</v>
      </c>
      <c r="Y604" s="1" t="s">
        <v>2630</v>
      </c>
      <c r="Z604" s="1" t="s">
        <v>2623</v>
      </c>
      <c r="AA604" s="1">
        <v>0</v>
      </c>
      <c r="AB604" s="1" t="s">
        <v>2626</v>
      </c>
      <c r="AC604" s="1" t="s">
        <v>254</v>
      </c>
      <c r="AD604" s="1" t="str">
        <f>TEXT(Sales_data[[#This Row],[Order_Date]],"MMM")</f>
        <v>Feb</v>
      </c>
      <c r="AE604" s="1">
        <f t="shared" si="45"/>
        <v>2024</v>
      </c>
      <c r="AF604" s="1" t="str">
        <f>TEXT(Sales_data[[#This Row],[Order_Date]],"ddd")</f>
        <v>Fri</v>
      </c>
      <c r="AG604" s="1" t="str">
        <f t="shared" si="46"/>
        <v>On Time</v>
      </c>
      <c r="AH604" s="1" t="str">
        <f t="shared" si="47"/>
        <v>Medium</v>
      </c>
      <c r="AI604" s="1" t="str">
        <f t="shared" si="48"/>
        <v>Low</v>
      </c>
      <c r="AJ604" s="6" t="str">
        <f t="shared" si="49"/>
        <v>Weekday</v>
      </c>
    </row>
    <row r="605" spans="1:36" x14ac:dyDescent="0.45">
      <c r="A605" s="5" t="s">
        <v>1105</v>
      </c>
      <c r="B605" s="2">
        <v>45327</v>
      </c>
      <c r="C605" s="2">
        <v>45325</v>
      </c>
      <c r="D605" s="2">
        <v>45328</v>
      </c>
      <c r="E605" s="1" t="s">
        <v>2579</v>
      </c>
      <c r="F605" s="1" t="s">
        <v>53</v>
      </c>
      <c r="G605" s="1" t="s">
        <v>54</v>
      </c>
      <c r="H605" s="1" t="s">
        <v>71</v>
      </c>
      <c r="I605" s="1" t="s">
        <v>72</v>
      </c>
      <c r="J605" s="1">
        <v>-1</v>
      </c>
      <c r="K605" s="1">
        <v>2000</v>
      </c>
      <c r="L605" s="1">
        <v>-2000</v>
      </c>
      <c r="M605" s="1" t="s">
        <v>63</v>
      </c>
      <c r="N605" s="1" t="s">
        <v>30</v>
      </c>
      <c r="O605" s="1" t="s">
        <v>44</v>
      </c>
      <c r="P605" s="1" t="s">
        <v>32</v>
      </c>
      <c r="Q605" s="1" t="s">
        <v>45</v>
      </c>
      <c r="R605" s="1" t="s">
        <v>2620</v>
      </c>
      <c r="S605" s="1" t="s">
        <v>2620</v>
      </c>
      <c r="T605" s="1">
        <v>3</v>
      </c>
      <c r="U605" s="1" t="s">
        <v>2622</v>
      </c>
      <c r="V605" s="1" t="s">
        <v>2630</v>
      </c>
      <c r="W605" s="1" t="s">
        <v>2624</v>
      </c>
      <c r="X605" s="1" t="s">
        <v>2628</v>
      </c>
      <c r="Y605" s="1" t="s">
        <v>2623</v>
      </c>
      <c r="Z605" s="1" t="s">
        <v>2623</v>
      </c>
      <c r="AA605" s="1">
        <v>-2000</v>
      </c>
      <c r="AB605" s="1" t="s">
        <v>2626</v>
      </c>
      <c r="AC605" s="1" t="s">
        <v>2632</v>
      </c>
      <c r="AD605" s="1" t="str">
        <f>TEXT(Sales_data[[#This Row],[Order_Date]],"MMM")</f>
        <v>Feb</v>
      </c>
      <c r="AE605" s="1">
        <f t="shared" si="45"/>
        <v>2024</v>
      </c>
      <c r="AF605" s="1" t="str">
        <f>TEXT(Sales_data[[#This Row],[Order_Date]],"ddd")</f>
        <v>Mon</v>
      </c>
      <c r="AG605" s="1" t="str">
        <f t="shared" si="46"/>
        <v>On Time</v>
      </c>
      <c r="AH605" s="1" t="str">
        <f t="shared" si="47"/>
        <v>Medium</v>
      </c>
      <c r="AI605" s="1" t="str">
        <f t="shared" si="48"/>
        <v>Low</v>
      </c>
      <c r="AJ605" s="6" t="str">
        <f t="shared" si="49"/>
        <v>Weekday</v>
      </c>
    </row>
    <row r="606" spans="1:36" x14ac:dyDescent="0.45">
      <c r="A606" s="5" t="s">
        <v>1106</v>
      </c>
      <c r="B606" s="2">
        <v>45503</v>
      </c>
      <c r="C606" s="2">
        <v>45505</v>
      </c>
      <c r="D606" s="2">
        <v>45511</v>
      </c>
      <c r="E606" s="1" t="s">
        <v>2526</v>
      </c>
      <c r="F606" s="1" t="s">
        <v>168</v>
      </c>
      <c r="G606" s="1" t="s">
        <v>41</v>
      </c>
      <c r="H606" s="1" t="s">
        <v>71</v>
      </c>
      <c r="I606" s="1" t="s">
        <v>72</v>
      </c>
      <c r="J606" s="1">
        <v>1</v>
      </c>
      <c r="K606" s="1">
        <v>2000</v>
      </c>
      <c r="L606" s="1">
        <v>2000</v>
      </c>
      <c r="M606" s="1" t="s">
        <v>2619</v>
      </c>
      <c r="N606" s="1" t="s">
        <v>93</v>
      </c>
      <c r="O606" s="1" t="s">
        <v>31</v>
      </c>
      <c r="P606" s="1" t="s">
        <v>58</v>
      </c>
      <c r="Q606" s="1" t="s">
        <v>45</v>
      </c>
      <c r="R606" s="1" t="s">
        <v>2620</v>
      </c>
      <c r="S606" s="1" t="s">
        <v>2620</v>
      </c>
      <c r="T606" s="1">
        <v>6</v>
      </c>
      <c r="U606" s="1" t="s">
        <v>2622</v>
      </c>
      <c r="V606" s="1" t="s">
        <v>2623</v>
      </c>
      <c r="W606" s="1" t="s">
        <v>2624</v>
      </c>
      <c r="X606" s="1" t="s">
        <v>2625</v>
      </c>
      <c r="Y606" s="1" t="s">
        <v>2623</v>
      </c>
      <c r="Z606" s="1" t="s">
        <v>2623</v>
      </c>
      <c r="AA606" s="1">
        <v>2000</v>
      </c>
      <c r="AB606" s="1" t="s">
        <v>2626</v>
      </c>
      <c r="AC606" s="1" t="s">
        <v>2627</v>
      </c>
      <c r="AD606" s="1" t="str">
        <f>TEXT(Sales_data[[#This Row],[Order_Date]],"MMM")</f>
        <v>Jul</v>
      </c>
      <c r="AE606" s="1">
        <f t="shared" si="45"/>
        <v>2024</v>
      </c>
      <c r="AF606" s="1" t="str">
        <f>TEXT(Sales_data[[#This Row],[Order_Date]],"ddd")</f>
        <v>Tue</v>
      </c>
      <c r="AG606" s="1" t="str">
        <f t="shared" si="46"/>
        <v>Late</v>
      </c>
      <c r="AH606" s="1" t="str">
        <f t="shared" si="47"/>
        <v>Slow</v>
      </c>
      <c r="AI606" s="1" t="str">
        <f t="shared" si="48"/>
        <v>Medium</v>
      </c>
      <c r="AJ606" s="6" t="str">
        <f t="shared" si="49"/>
        <v>Weekday</v>
      </c>
    </row>
    <row r="607" spans="1:36" x14ac:dyDescent="0.45">
      <c r="A607" s="5" t="s">
        <v>1107</v>
      </c>
      <c r="B607" s="2">
        <v>45396</v>
      </c>
      <c r="C607" s="2">
        <v>45399</v>
      </c>
      <c r="D607" s="2">
        <v>45401</v>
      </c>
      <c r="E607" s="1" t="s">
        <v>2602</v>
      </c>
      <c r="F607" s="1" t="s">
        <v>69</v>
      </c>
      <c r="G607" s="1" t="s">
        <v>70</v>
      </c>
      <c r="H607" s="1" t="s">
        <v>128</v>
      </c>
      <c r="I607" s="1" t="s">
        <v>169</v>
      </c>
      <c r="J607" s="1">
        <v>0</v>
      </c>
      <c r="K607" s="1">
        <v>100</v>
      </c>
      <c r="L607" s="1">
        <v>0</v>
      </c>
      <c r="M607" s="1" t="s">
        <v>63</v>
      </c>
      <c r="N607" s="1" t="s">
        <v>57</v>
      </c>
      <c r="O607" s="1" t="s">
        <v>44</v>
      </c>
      <c r="P607" s="1" t="s">
        <v>32</v>
      </c>
      <c r="Q607" s="1" t="s">
        <v>33</v>
      </c>
      <c r="R607" s="1" t="s">
        <v>46</v>
      </c>
      <c r="S607" s="1" t="s">
        <v>254</v>
      </c>
      <c r="T607" s="1">
        <v>2</v>
      </c>
      <c r="U607" s="1" t="s">
        <v>2622</v>
      </c>
      <c r="V607" s="1" t="s">
        <v>2630</v>
      </c>
      <c r="W607" s="1" t="s">
        <v>2624</v>
      </c>
      <c r="X607" s="1" t="s">
        <v>2625</v>
      </c>
      <c r="Y607" s="1" t="s">
        <v>2623</v>
      </c>
      <c r="Z607" s="1" t="s">
        <v>2623</v>
      </c>
      <c r="AA607" s="1">
        <v>0</v>
      </c>
      <c r="AB607" s="1" t="s">
        <v>2626</v>
      </c>
      <c r="AC607" s="1" t="s">
        <v>254</v>
      </c>
      <c r="AD607" s="1" t="str">
        <f>TEXT(Sales_data[[#This Row],[Order_Date]],"MMM")</f>
        <v>Apr</v>
      </c>
      <c r="AE607" s="1">
        <f t="shared" si="45"/>
        <v>2024</v>
      </c>
      <c r="AF607" s="1" t="str">
        <f>TEXT(Sales_data[[#This Row],[Order_Date]],"ddd")</f>
        <v>Sun</v>
      </c>
      <c r="AG607" s="1" t="str">
        <f t="shared" si="46"/>
        <v>On Time</v>
      </c>
      <c r="AH607" s="1" t="str">
        <f t="shared" si="47"/>
        <v>Fast</v>
      </c>
      <c r="AI607" s="1" t="str">
        <f t="shared" si="48"/>
        <v>Low</v>
      </c>
      <c r="AJ607" s="6" t="str">
        <f t="shared" si="49"/>
        <v>Weekend</v>
      </c>
    </row>
    <row r="608" spans="1:36" x14ac:dyDescent="0.45">
      <c r="A608" s="5" t="s">
        <v>1108</v>
      </c>
      <c r="B608" s="2">
        <v>45412</v>
      </c>
      <c r="C608" s="2">
        <v>45413</v>
      </c>
      <c r="D608" s="2">
        <v>45419</v>
      </c>
      <c r="E608" s="1" t="s">
        <v>2526</v>
      </c>
      <c r="F608" s="1" t="s">
        <v>2606</v>
      </c>
      <c r="G608" s="1" t="s">
        <v>26</v>
      </c>
      <c r="H608" s="1" t="s">
        <v>27</v>
      </c>
      <c r="I608" s="1" t="s">
        <v>28</v>
      </c>
      <c r="J608" s="1">
        <v>3</v>
      </c>
      <c r="K608" s="1">
        <v>2000</v>
      </c>
      <c r="L608" s="1">
        <v>6000</v>
      </c>
      <c r="M608" s="1" t="s">
        <v>2619</v>
      </c>
      <c r="N608" s="1" t="s">
        <v>57</v>
      </c>
      <c r="O608" s="1" t="s">
        <v>31</v>
      </c>
      <c r="P608" s="1" t="s">
        <v>58</v>
      </c>
      <c r="Q608" s="1" t="s">
        <v>33</v>
      </c>
      <c r="R608" s="1" t="s">
        <v>2620</v>
      </c>
      <c r="S608" s="1" t="s">
        <v>2620</v>
      </c>
      <c r="T608" s="1">
        <v>6</v>
      </c>
      <c r="U608" s="1" t="s">
        <v>2622</v>
      </c>
      <c r="V608" s="1" t="s">
        <v>2623</v>
      </c>
      <c r="W608" s="1" t="s">
        <v>2624</v>
      </c>
      <c r="X608" s="1" t="s">
        <v>2625</v>
      </c>
      <c r="Y608" s="1" t="s">
        <v>2623</v>
      </c>
      <c r="Z608" s="1" t="s">
        <v>2623</v>
      </c>
      <c r="AA608" s="1">
        <v>6000</v>
      </c>
      <c r="AB608" s="1" t="s">
        <v>2626</v>
      </c>
      <c r="AC608" s="1" t="s">
        <v>2627</v>
      </c>
      <c r="AD608" s="1" t="str">
        <f>TEXT(Sales_data[[#This Row],[Order_Date]],"MMM")</f>
        <v>Apr</v>
      </c>
      <c r="AE608" s="1">
        <f t="shared" si="45"/>
        <v>2024</v>
      </c>
      <c r="AF608" s="1" t="str">
        <f>TEXT(Sales_data[[#This Row],[Order_Date]],"ddd")</f>
        <v>Tue</v>
      </c>
      <c r="AG608" s="1" t="str">
        <f t="shared" si="46"/>
        <v>Late</v>
      </c>
      <c r="AH608" s="1" t="str">
        <f t="shared" si="47"/>
        <v>Slow</v>
      </c>
      <c r="AI608" s="1" t="str">
        <f t="shared" si="48"/>
        <v>High</v>
      </c>
      <c r="AJ608" s="6" t="str">
        <f t="shared" si="49"/>
        <v>Weekday</v>
      </c>
    </row>
    <row r="609" spans="1:36" x14ac:dyDescent="0.45">
      <c r="A609" s="5" t="s">
        <v>1109</v>
      </c>
      <c r="B609" s="2">
        <v>45309</v>
      </c>
      <c r="C609" s="2">
        <v>45308</v>
      </c>
      <c r="D609" s="2">
        <v>45310</v>
      </c>
      <c r="E609" s="1" t="s">
        <v>2575</v>
      </c>
      <c r="F609" s="1" t="s">
        <v>69</v>
      </c>
      <c r="G609" s="1" t="s">
        <v>70</v>
      </c>
      <c r="H609" s="1" t="s">
        <v>71</v>
      </c>
      <c r="I609" s="1" t="s">
        <v>72</v>
      </c>
      <c r="J609" s="1">
        <v>0</v>
      </c>
      <c r="K609" s="1">
        <v>2000</v>
      </c>
      <c r="L609" s="1">
        <v>0</v>
      </c>
      <c r="M609" s="1" t="s">
        <v>56</v>
      </c>
      <c r="N609" s="1" t="s">
        <v>57</v>
      </c>
      <c r="O609" s="1" t="s">
        <v>79</v>
      </c>
      <c r="P609" s="1" t="s">
        <v>58</v>
      </c>
      <c r="Q609" s="1" t="s">
        <v>33</v>
      </c>
      <c r="R609" s="1" t="s">
        <v>46</v>
      </c>
      <c r="S609" s="1" t="s">
        <v>254</v>
      </c>
      <c r="T609" s="1">
        <v>2</v>
      </c>
      <c r="U609" s="1" t="s">
        <v>2622</v>
      </c>
      <c r="V609" s="1" t="s">
        <v>2630</v>
      </c>
      <c r="W609" s="1" t="s">
        <v>2624</v>
      </c>
      <c r="X609" s="1" t="s">
        <v>2628</v>
      </c>
      <c r="Y609" s="1" t="s">
        <v>2623</v>
      </c>
      <c r="Z609" s="1" t="s">
        <v>2623</v>
      </c>
      <c r="AA609" s="1">
        <v>0</v>
      </c>
      <c r="AB609" s="1" t="s">
        <v>2626</v>
      </c>
      <c r="AC609" s="1" t="s">
        <v>254</v>
      </c>
      <c r="AD609" s="1" t="str">
        <f>TEXT(Sales_data[[#This Row],[Order_Date]],"MMM")</f>
        <v>Jan</v>
      </c>
      <c r="AE609" s="1">
        <f t="shared" si="45"/>
        <v>2024</v>
      </c>
      <c r="AF609" s="1" t="str">
        <f>TEXT(Sales_data[[#This Row],[Order_Date]],"ddd")</f>
        <v>Thu</v>
      </c>
      <c r="AG609" s="1" t="str">
        <f t="shared" si="46"/>
        <v>On Time</v>
      </c>
      <c r="AH609" s="1" t="str">
        <f t="shared" si="47"/>
        <v>Fast</v>
      </c>
      <c r="AI609" s="1" t="str">
        <f t="shared" si="48"/>
        <v>Low</v>
      </c>
      <c r="AJ609" s="6" t="str">
        <f t="shared" si="49"/>
        <v>Weekday</v>
      </c>
    </row>
    <row r="610" spans="1:36" x14ac:dyDescent="0.45">
      <c r="A610" s="5" t="s">
        <v>1110</v>
      </c>
      <c r="B610" s="2">
        <v>45325</v>
      </c>
      <c r="C610" s="2">
        <v>45323</v>
      </c>
      <c r="D610" s="2">
        <v>45324</v>
      </c>
      <c r="E610" s="1" t="s">
        <v>2589</v>
      </c>
      <c r="F610" s="1" t="s">
        <v>2608</v>
      </c>
      <c r="G610" s="1" t="s">
        <v>41</v>
      </c>
      <c r="H610" s="1" t="s">
        <v>128</v>
      </c>
      <c r="I610" s="1" t="s">
        <v>169</v>
      </c>
      <c r="J610" s="1">
        <v>0</v>
      </c>
      <c r="K610" s="1">
        <v>0</v>
      </c>
      <c r="L610" s="1">
        <v>0</v>
      </c>
      <c r="M610" s="1" t="s">
        <v>56</v>
      </c>
      <c r="N610" s="1" t="s">
        <v>30</v>
      </c>
      <c r="O610" s="1" t="s">
        <v>44</v>
      </c>
      <c r="P610" s="1" t="s">
        <v>85</v>
      </c>
      <c r="Q610" s="1" t="s">
        <v>45</v>
      </c>
      <c r="R610" s="1" t="s">
        <v>2620</v>
      </c>
      <c r="S610" s="1" t="s">
        <v>2620</v>
      </c>
      <c r="T610" s="1">
        <v>1</v>
      </c>
      <c r="U610" s="1" t="s">
        <v>2622</v>
      </c>
      <c r="V610" s="1" t="s">
        <v>2630</v>
      </c>
      <c r="W610" s="1" t="s">
        <v>2629</v>
      </c>
      <c r="X610" s="1" t="s">
        <v>2628</v>
      </c>
      <c r="Y610" s="1" t="s">
        <v>2630</v>
      </c>
      <c r="Z610" s="1" t="s">
        <v>2623</v>
      </c>
      <c r="AA610" s="1">
        <v>0</v>
      </c>
      <c r="AB610" s="1" t="s">
        <v>2626</v>
      </c>
      <c r="AC610" s="1" t="s">
        <v>2627</v>
      </c>
      <c r="AD610" s="1" t="str">
        <f>TEXT(Sales_data[[#This Row],[Order_Date]],"MMM")</f>
        <v>Feb</v>
      </c>
      <c r="AE610" s="1">
        <f t="shared" si="45"/>
        <v>2024</v>
      </c>
      <c r="AF610" s="1" t="str">
        <f>TEXT(Sales_data[[#This Row],[Order_Date]],"ddd")</f>
        <v>Sat</v>
      </c>
      <c r="AG610" s="1" t="str">
        <f t="shared" si="46"/>
        <v>On Time</v>
      </c>
      <c r="AH610" s="1" t="str">
        <f t="shared" si="47"/>
        <v>Fast</v>
      </c>
      <c r="AI610" s="1" t="str">
        <f t="shared" si="48"/>
        <v>Low</v>
      </c>
      <c r="AJ610" s="6" t="str">
        <f t="shared" si="49"/>
        <v>Weekend</v>
      </c>
    </row>
    <row r="611" spans="1:36" x14ac:dyDescent="0.45">
      <c r="A611" s="5" t="s">
        <v>1111</v>
      </c>
      <c r="B611" s="2">
        <v>45610</v>
      </c>
      <c r="C611" s="2">
        <v>45609</v>
      </c>
      <c r="D611" s="2">
        <v>45608</v>
      </c>
      <c r="E611" s="1" t="s">
        <v>2579</v>
      </c>
      <c r="F611" s="1" t="s">
        <v>69</v>
      </c>
      <c r="G611" s="1" t="s">
        <v>70</v>
      </c>
      <c r="H611" s="1" t="s">
        <v>128</v>
      </c>
      <c r="I611" s="1" t="s">
        <v>231</v>
      </c>
      <c r="J611" s="1">
        <v>-1</v>
      </c>
      <c r="K611" s="1">
        <v>1000</v>
      </c>
      <c r="L611" s="1">
        <v>-1000</v>
      </c>
      <c r="M611" s="1" t="s">
        <v>2619</v>
      </c>
      <c r="N611" s="1" t="s">
        <v>57</v>
      </c>
      <c r="O611" s="1" t="s">
        <v>31</v>
      </c>
      <c r="P611" s="1" t="s">
        <v>58</v>
      </c>
      <c r="Q611" s="1" t="s">
        <v>45</v>
      </c>
      <c r="R611" s="1" t="s">
        <v>34</v>
      </c>
      <c r="S611" s="1" t="s">
        <v>2620</v>
      </c>
      <c r="T611" s="1">
        <v>-1</v>
      </c>
      <c r="U611" s="1" t="s">
        <v>2622</v>
      </c>
      <c r="V611" s="1" t="s">
        <v>2630</v>
      </c>
      <c r="W611" s="1" t="s">
        <v>2624</v>
      </c>
      <c r="X611" s="1" t="s">
        <v>2628</v>
      </c>
      <c r="Y611" s="1" t="s">
        <v>2623</v>
      </c>
      <c r="Z611" s="1" t="s">
        <v>2623</v>
      </c>
      <c r="AA611" s="1">
        <v>-1000</v>
      </c>
      <c r="AB611" s="1" t="s">
        <v>2626</v>
      </c>
      <c r="AC611" s="1" t="s">
        <v>2627</v>
      </c>
      <c r="AD611" s="1" t="str">
        <f>TEXT(Sales_data[[#This Row],[Order_Date]],"MMM")</f>
        <v>Nov</v>
      </c>
      <c r="AE611" s="1">
        <f t="shared" si="45"/>
        <v>2024</v>
      </c>
      <c r="AF611" s="1" t="str">
        <f>TEXT(Sales_data[[#This Row],[Order_Date]],"ddd")</f>
        <v>Thu</v>
      </c>
      <c r="AG611" s="1" t="str">
        <f t="shared" si="46"/>
        <v>On Time</v>
      </c>
      <c r="AH611" s="1" t="str">
        <f t="shared" si="47"/>
        <v>Fast</v>
      </c>
      <c r="AI611" s="1" t="str">
        <f t="shared" si="48"/>
        <v>Low</v>
      </c>
      <c r="AJ611" s="6" t="str">
        <f t="shared" si="49"/>
        <v>Weekday</v>
      </c>
    </row>
    <row r="612" spans="1:36" x14ac:dyDescent="0.45">
      <c r="A612" s="5" t="s">
        <v>2505</v>
      </c>
      <c r="B612" s="2">
        <v>45446</v>
      </c>
      <c r="C612" s="2">
        <v>45445</v>
      </c>
      <c r="D612" s="2">
        <v>45452</v>
      </c>
      <c r="E612" s="1" t="s">
        <v>2603</v>
      </c>
      <c r="F612" s="1" t="s">
        <v>2608</v>
      </c>
      <c r="G612" s="1" t="s">
        <v>41</v>
      </c>
      <c r="H612" s="1" t="s">
        <v>42</v>
      </c>
      <c r="I612" s="1" t="s">
        <v>78</v>
      </c>
      <c r="J612" s="1">
        <v>0</v>
      </c>
      <c r="K612" s="1">
        <v>100</v>
      </c>
      <c r="L612" s="1">
        <v>0</v>
      </c>
      <c r="M612" s="1" t="s">
        <v>63</v>
      </c>
      <c r="N612" s="1" t="s">
        <v>30</v>
      </c>
      <c r="O612" s="1" t="s">
        <v>79</v>
      </c>
      <c r="P612" s="1" t="s">
        <v>85</v>
      </c>
      <c r="Q612" s="1" t="s">
        <v>33</v>
      </c>
      <c r="R612" s="1" t="s">
        <v>46</v>
      </c>
      <c r="S612" s="1" t="s">
        <v>254</v>
      </c>
      <c r="T612" s="1">
        <v>7</v>
      </c>
      <c r="U612" s="1" t="s">
        <v>2622</v>
      </c>
      <c r="V612" s="1" t="s">
        <v>2630</v>
      </c>
      <c r="W612" s="1" t="s">
        <v>2624</v>
      </c>
      <c r="X612" s="1" t="s">
        <v>2628</v>
      </c>
      <c r="Y612" s="1" t="s">
        <v>2623</v>
      </c>
      <c r="Z612" s="1" t="s">
        <v>2623</v>
      </c>
      <c r="AA612" s="1">
        <v>0</v>
      </c>
      <c r="AB612" s="1" t="s">
        <v>2626</v>
      </c>
      <c r="AC612" s="1" t="s">
        <v>254</v>
      </c>
      <c r="AD612" s="1" t="str">
        <f>TEXT(Sales_data[[#This Row],[Order_Date]],"MMM")</f>
        <v>Jun</v>
      </c>
      <c r="AE612" s="1">
        <f t="shared" si="45"/>
        <v>2024</v>
      </c>
      <c r="AF612" s="1" t="str">
        <f>TEXT(Sales_data[[#This Row],[Order_Date]],"ddd")</f>
        <v>Mon</v>
      </c>
      <c r="AG612" s="1" t="str">
        <f t="shared" si="46"/>
        <v>Late</v>
      </c>
      <c r="AH612" s="1" t="str">
        <f t="shared" si="47"/>
        <v>Slow</v>
      </c>
      <c r="AI612" s="1" t="str">
        <f t="shared" si="48"/>
        <v>Low</v>
      </c>
      <c r="AJ612" s="6" t="str">
        <f t="shared" si="49"/>
        <v>Weekday</v>
      </c>
    </row>
    <row r="613" spans="1:36" x14ac:dyDescent="0.45">
      <c r="A613" s="5" t="s">
        <v>1112</v>
      </c>
      <c r="B613" s="2">
        <v>45350</v>
      </c>
      <c r="C613" s="2">
        <v>45348</v>
      </c>
      <c r="D613" s="2">
        <v>45347</v>
      </c>
      <c r="E613" s="1" t="s">
        <v>2599</v>
      </c>
      <c r="F613" s="1" t="s">
        <v>2608</v>
      </c>
      <c r="G613" s="1" t="s">
        <v>41</v>
      </c>
      <c r="H613" s="1" t="s">
        <v>71</v>
      </c>
      <c r="I613" s="1" t="s">
        <v>72</v>
      </c>
      <c r="J613" s="1">
        <v>2</v>
      </c>
      <c r="K613" s="1">
        <v>0</v>
      </c>
      <c r="L613" s="1">
        <v>0</v>
      </c>
      <c r="M613" s="1" t="s">
        <v>29</v>
      </c>
      <c r="N613" s="1" t="s">
        <v>30</v>
      </c>
      <c r="O613" s="1" t="s">
        <v>31</v>
      </c>
      <c r="P613" s="1" t="s">
        <v>32</v>
      </c>
      <c r="Q613" s="1" t="s">
        <v>33</v>
      </c>
      <c r="R613" s="1" t="s">
        <v>46</v>
      </c>
      <c r="S613" s="1" t="s">
        <v>254</v>
      </c>
      <c r="T613" s="1">
        <v>-1</v>
      </c>
      <c r="U613" s="1" t="s">
        <v>2622</v>
      </c>
      <c r="V613" s="1" t="s">
        <v>2623</v>
      </c>
      <c r="W613" s="1" t="s">
        <v>2629</v>
      </c>
      <c r="X613" s="1" t="s">
        <v>2628</v>
      </c>
      <c r="Y613" s="1" t="s">
        <v>2630</v>
      </c>
      <c r="Z613" s="1" t="s">
        <v>2623</v>
      </c>
      <c r="AA613" s="1">
        <v>0</v>
      </c>
      <c r="AB613" s="1" t="s">
        <v>2626</v>
      </c>
      <c r="AC613" s="1" t="s">
        <v>254</v>
      </c>
      <c r="AD613" s="1" t="str">
        <f>TEXT(Sales_data[[#This Row],[Order_Date]],"MMM")</f>
        <v>Feb</v>
      </c>
      <c r="AE613" s="1">
        <f t="shared" si="45"/>
        <v>2024</v>
      </c>
      <c r="AF613" s="1" t="str">
        <f>TEXT(Sales_data[[#This Row],[Order_Date]],"ddd")</f>
        <v>Wed</v>
      </c>
      <c r="AG613" s="1" t="str">
        <f t="shared" si="46"/>
        <v>On Time</v>
      </c>
      <c r="AH613" s="1" t="str">
        <f t="shared" si="47"/>
        <v>Fast</v>
      </c>
      <c r="AI613" s="1" t="str">
        <f t="shared" si="48"/>
        <v>Low</v>
      </c>
      <c r="AJ613" s="6" t="str">
        <f t="shared" si="49"/>
        <v>Weekday</v>
      </c>
    </row>
    <row r="614" spans="1:36" x14ac:dyDescent="0.45">
      <c r="A614" s="5" t="s">
        <v>1113</v>
      </c>
      <c r="B614" s="2">
        <v>45571</v>
      </c>
      <c r="C614" s="2">
        <v>45571</v>
      </c>
      <c r="D614" s="2">
        <v>45573</v>
      </c>
      <c r="E614" s="1" t="s">
        <v>2537</v>
      </c>
      <c r="F614" s="1" t="s">
        <v>2607</v>
      </c>
      <c r="G614" s="1" t="s">
        <v>41</v>
      </c>
      <c r="H614" s="1" t="s">
        <v>71</v>
      </c>
      <c r="I614" s="1" t="s">
        <v>72</v>
      </c>
      <c r="J614" s="1">
        <v>3</v>
      </c>
      <c r="K614" s="1">
        <v>0</v>
      </c>
      <c r="L614" s="1">
        <v>0</v>
      </c>
      <c r="M614" s="1" t="s">
        <v>56</v>
      </c>
      <c r="N614" s="1" t="s">
        <v>57</v>
      </c>
      <c r="O614" s="1" t="s">
        <v>79</v>
      </c>
      <c r="P614" s="1" t="s">
        <v>58</v>
      </c>
      <c r="Q614" s="1" t="s">
        <v>45</v>
      </c>
      <c r="R614" s="1" t="s">
        <v>34</v>
      </c>
      <c r="S614" s="1" t="s">
        <v>2620</v>
      </c>
      <c r="T614" s="1">
        <v>2</v>
      </c>
      <c r="U614" s="1" t="s">
        <v>2622</v>
      </c>
      <c r="V614" s="1" t="s">
        <v>2623</v>
      </c>
      <c r="W614" s="1" t="s">
        <v>2629</v>
      </c>
      <c r="X614" s="1" t="s">
        <v>2625</v>
      </c>
      <c r="Y614" s="1" t="s">
        <v>2630</v>
      </c>
      <c r="Z614" s="1" t="s">
        <v>2623</v>
      </c>
      <c r="AA614" s="1">
        <v>0</v>
      </c>
      <c r="AB614" s="1" t="s">
        <v>2626</v>
      </c>
      <c r="AC614" s="1" t="s">
        <v>2627</v>
      </c>
      <c r="AD614" s="1" t="str">
        <f>TEXT(Sales_data[[#This Row],[Order_Date]],"MMM")</f>
        <v>Oct</v>
      </c>
      <c r="AE614" s="1">
        <f t="shared" si="45"/>
        <v>2024</v>
      </c>
      <c r="AF614" s="1" t="str">
        <f>TEXT(Sales_data[[#This Row],[Order_Date]],"ddd")</f>
        <v>Sun</v>
      </c>
      <c r="AG614" s="1" t="str">
        <f t="shared" si="46"/>
        <v>On Time</v>
      </c>
      <c r="AH614" s="1" t="str">
        <f t="shared" si="47"/>
        <v>Fast</v>
      </c>
      <c r="AI614" s="1" t="str">
        <f t="shared" si="48"/>
        <v>Low</v>
      </c>
      <c r="AJ614" s="6" t="str">
        <f t="shared" si="49"/>
        <v>Weekend</v>
      </c>
    </row>
    <row r="615" spans="1:36" x14ac:dyDescent="0.45">
      <c r="A615" s="5" t="s">
        <v>1114</v>
      </c>
      <c r="B615" s="2">
        <v>45375</v>
      </c>
      <c r="C615" s="2">
        <v>45378</v>
      </c>
      <c r="D615" s="2">
        <v>45377</v>
      </c>
      <c r="E615" s="1" t="s">
        <v>2596</v>
      </c>
      <c r="F615" s="1" t="s">
        <v>2609</v>
      </c>
      <c r="G615" s="1" t="s">
        <v>116</v>
      </c>
      <c r="H615" s="1" t="s">
        <v>128</v>
      </c>
      <c r="I615" s="1" t="s">
        <v>169</v>
      </c>
      <c r="J615" s="1">
        <v>3</v>
      </c>
      <c r="K615" s="1">
        <v>100</v>
      </c>
      <c r="L615" s="1">
        <v>300</v>
      </c>
      <c r="M615" s="1" t="s">
        <v>56</v>
      </c>
      <c r="N615" s="1" t="s">
        <v>93</v>
      </c>
      <c r="O615" s="1" t="s">
        <v>31</v>
      </c>
      <c r="P615" s="1" t="s">
        <v>32</v>
      </c>
      <c r="Q615" s="1" t="s">
        <v>45</v>
      </c>
      <c r="R615" s="1" t="s">
        <v>34</v>
      </c>
      <c r="S615" s="1" t="s">
        <v>2620</v>
      </c>
      <c r="T615" s="1">
        <v>-1</v>
      </c>
      <c r="U615" s="1" t="s">
        <v>2622</v>
      </c>
      <c r="V615" s="1" t="s">
        <v>2623</v>
      </c>
      <c r="W615" s="1" t="s">
        <v>2624</v>
      </c>
      <c r="X615" s="1" t="s">
        <v>2631</v>
      </c>
      <c r="Y615" s="1" t="s">
        <v>2623</v>
      </c>
      <c r="Z615" s="1" t="s">
        <v>2623</v>
      </c>
      <c r="AA615" s="1">
        <v>300</v>
      </c>
      <c r="AB615" s="1" t="s">
        <v>2626</v>
      </c>
      <c r="AC615" s="1" t="s">
        <v>2627</v>
      </c>
      <c r="AD615" s="1" t="str">
        <f>TEXT(Sales_data[[#This Row],[Order_Date]],"MMM")</f>
        <v>Mar</v>
      </c>
      <c r="AE615" s="1">
        <f t="shared" si="45"/>
        <v>2024</v>
      </c>
      <c r="AF615" s="1" t="str">
        <f>TEXT(Sales_data[[#This Row],[Order_Date]],"ddd")</f>
        <v>Sun</v>
      </c>
      <c r="AG615" s="1" t="str">
        <f t="shared" si="46"/>
        <v>On Time</v>
      </c>
      <c r="AH615" s="1" t="str">
        <f t="shared" si="47"/>
        <v>Fast</v>
      </c>
      <c r="AI615" s="1" t="str">
        <f t="shared" si="48"/>
        <v>Low</v>
      </c>
      <c r="AJ615" s="6" t="str">
        <f t="shared" si="49"/>
        <v>Weekend</v>
      </c>
    </row>
    <row r="616" spans="1:36" x14ac:dyDescent="0.45">
      <c r="A616" s="5" t="s">
        <v>1115</v>
      </c>
      <c r="B616" s="2">
        <v>45421</v>
      </c>
      <c r="C616" s="2">
        <v>45423</v>
      </c>
      <c r="D616" s="2">
        <v>45427</v>
      </c>
      <c r="E616" s="1" t="s">
        <v>2564</v>
      </c>
      <c r="F616" s="1" t="s">
        <v>147</v>
      </c>
      <c r="G616" s="1" t="s">
        <v>147</v>
      </c>
      <c r="H616" s="1" t="s">
        <v>71</v>
      </c>
      <c r="I616" s="1" t="s">
        <v>92</v>
      </c>
      <c r="J616" s="1">
        <v>3</v>
      </c>
      <c r="K616" s="1">
        <v>0</v>
      </c>
      <c r="L616" s="1">
        <v>0</v>
      </c>
      <c r="M616" s="1" t="s">
        <v>2619</v>
      </c>
      <c r="N616" s="1" t="s">
        <v>57</v>
      </c>
      <c r="O616" s="1" t="s">
        <v>31</v>
      </c>
      <c r="P616" s="1" t="s">
        <v>32</v>
      </c>
      <c r="Q616" s="1" t="s">
        <v>45</v>
      </c>
      <c r="R616" s="1" t="s">
        <v>46</v>
      </c>
      <c r="S616" s="1" t="s">
        <v>2621</v>
      </c>
      <c r="T616" s="1">
        <v>4</v>
      </c>
      <c r="U616" s="1" t="s">
        <v>2622</v>
      </c>
      <c r="V616" s="1" t="s">
        <v>2623</v>
      </c>
      <c r="W616" s="1" t="s">
        <v>2629</v>
      </c>
      <c r="X616" s="1" t="s">
        <v>2625</v>
      </c>
      <c r="Y616" s="1" t="s">
        <v>2630</v>
      </c>
      <c r="Z616" s="1" t="s">
        <v>2623</v>
      </c>
      <c r="AA616" s="1">
        <v>0</v>
      </c>
      <c r="AB616" s="1" t="s">
        <v>2626</v>
      </c>
      <c r="AC616" s="1" t="s">
        <v>2621</v>
      </c>
      <c r="AD616" s="1" t="str">
        <f>TEXT(Sales_data[[#This Row],[Order_Date]],"MMM")</f>
        <v>May</v>
      </c>
      <c r="AE616" s="1">
        <f t="shared" si="45"/>
        <v>2024</v>
      </c>
      <c r="AF616" s="1" t="str">
        <f>TEXT(Sales_data[[#This Row],[Order_Date]],"ddd")</f>
        <v>Thu</v>
      </c>
      <c r="AG616" s="1" t="str">
        <f t="shared" si="46"/>
        <v>On Time</v>
      </c>
      <c r="AH616" s="1" t="str">
        <f t="shared" si="47"/>
        <v>Medium</v>
      </c>
      <c r="AI616" s="1" t="str">
        <f t="shared" si="48"/>
        <v>Low</v>
      </c>
      <c r="AJ616" s="6" t="str">
        <f t="shared" si="49"/>
        <v>Weekday</v>
      </c>
    </row>
    <row r="617" spans="1:36" x14ac:dyDescent="0.45">
      <c r="A617" s="5" t="s">
        <v>1116</v>
      </c>
      <c r="B617" s="2">
        <v>45317</v>
      </c>
      <c r="C617" s="2">
        <v>45319</v>
      </c>
      <c r="D617" s="2">
        <v>45320</v>
      </c>
      <c r="E617" s="1" t="s">
        <v>2543</v>
      </c>
      <c r="F617" s="1" t="s">
        <v>2606</v>
      </c>
      <c r="G617" s="1" t="s">
        <v>26</v>
      </c>
      <c r="H617" s="1" t="s">
        <v>128</v>
      </c>
      <c r="I617" s="1" t="s">
        <v>169</v>
      </c>
      <c r="J617" s="1">
        <v>0</v>
      </c>
      <c r="K617" s="1">
        <v>2000</v>
      </c>
      <c r="L617" s="1">
        <v>0</v>
      </c>
      <c r="M617" s="1" t="s">
        <v>29</v>
      </c>
      <c r="N617" s="1" t="s">
        <v>57</v>
      </c>
      <c r="O617" s="1" t="s">
        <v>31</v>
      </c>
      <c r="P617" s="1" t="s">
        <v>58</v>
      </c>
      <c r="Q617" s="1" t="s">
        <v>33</v>
      </c>
      <c r="R617" s="1" t="s">
        <v>34</v>
      </c>
      <c r="S617" s="1" t="s">
        <v>2620</v>
      </c>
      <c r="T617" s="1">
        <v>1</v>
      </c>
      <c r="U617" s="1" t="s">
        <v>2622</v>
      </c>
      <c r="V617" s="1" t="s">
        <v>2630</v>
      </c>
      <c r="W617" s="1" t="s">
        <v>2624</v>
      </c>
      <c r="X617" s="1" t="s">
        <v>2625</v>
      </c>
      <c r="Y617" s="1" t="s">
        <v>2623</v>
      </c>
      <c r="Z617" s="1" t="s">
        <v>2623</v>
      </c>
      <c r="AA617" s="1">
        <v>0</v>
      </c>
      <c r="AB617" s="1" t="s">
        <v>2626</v>
      </c>
      <c r="AC617" s="1" t="s">
        <v>2627</v>
      </c>
      <c r="AD617" s="1" t="str">
        <f>TEXT(Sales_data[[#This Row],[Order_Date]],"MMM")</f>
        <v>Jan</v>
      </c>
      <c r="AE617" s="1">
        <f t="shared" si="45"/>
        <v>2024</v>
      </c>
      <c r="AF617" s="1" t="str">
        <f>TEXT(Sales_data[[#This Row],[Order_Date]],"ddd")</f>
        <v>Fri</v>
      </c>
      <c r="AG617" s="1" t="str">
        <f t="shared" si="46"/>
        <v>On Time</v>
      </c>
      <c r="AH617" s="1" t="str">
        <f t="shared" si="47"/>
        <v>Fast</v>
      </c>
      <c r="AI617" s="1" t="str">
        <f t="shared" si="48"/>
        <v>Low</v>
      </c>
      <c r="AJ617" s="6" t="str">
        <f t="shared" si="49"/>
        <v>Weekday</v>
      </c>
    </row>
    <row r="618" spans="1:36" x14ac:dyDescent="0.45">
      <c r="A618" s="5" t="s">
        <v>1117</v>
      </c>
      <c r="B618" s="2">
        <v>45536</v>
      </c>
      <c r="C618" s="2">
        <v>45538</v>
      </c>
      <c r="D618" s="2">
        <v>45542</v>
      </c>
      <c r="E618" s="1" t="s">
        <v>2580</v>
      </c>
      <c r="F618" s="1" t="s">
        <v>2609</v>
      </c>
      <c r="G618" s="1" t="s">
        <v>116</v>
      </c>
      <c r="H618" s="1" t="s">
        <v>27</v>
      </c>
      <c r="I618" s="1" t="s">
        <v>28</v>
      </c>
      <c r="J618" s="1">
        <v>3</v>
      </c>
      <c r="K618" s="1">
        <v>100</v>
      </c>
      <c r="L618" s="1">
        <v>300</v>
      </c>
      <c r="M618" s="1" t="s">
        <v>56</v>
      </c>
      <c r="N618" s="1" t="s">
        <v>93</v>
      </c>
      <c r="O618" s="1" t="s">
        <v>44</v>
      </c>
      <c r="P618" s="1" t="s">
        <v>32</v>
      </c>
      <c r="Q618" s="1" t="s">
        <v>45</v>
      </c>
      <c r="R618" s="1" t="s">
        <v>34</v>
      </c>
      <c r="S618" s="1" t="s">
        <v>2620</v>
      </c>
      <c r="T618" s="1">
        <v>4</v>
      </c>
      <c r="U618" s="1" t="s">
        <v>2622</v>
      </c>
      <c r="V618" s="1" t="s">
        <v>2623</v>
      </c>
      <c r="W618" s="1" t="s">
        <v>2624</v>
      </c>
      <c r="X618" s="1" t="s">
        <v>2625</v>
      </c>
      <c r="Y618" s="1" t="s">
        <v>2623</v>
      </c>
      <c r="Z618" s="1" t="s">
        <v>2623</v>
      </c>
      <c r="AA618" s="1">
        <v>300</v>
      </c>
      <c r="AB618" s="1" t="s">
        <v>2626</v>
      </c>
      <c r="AC618" s="1" t="s">
        <v>2627</v>
      </c>
      <c r="AD618" s="1" t="str">
        <f>TEXT(Sales_data[[#This Row],[Order_Date]],"MMM")</f>
        <v>Sep</v>
      </c>
      <c r="AE618" s="1">
        <f t="shared" si="45"/>
        <v>2024</v>
      </c>
      <c r="AF618" s="1" t="str">
        <f>TEXT(Sales_data[[#This Row],[Order_Date]],"ddd")</f>
        <v>Sun</v>
      </c>
      <c r="AG618" s="1" t="str">
        <f t="shared" si="46"/>
        <v>On Time</v>
      </c>
      <c r="AH618" s="1" t="str">
        <f t="shared" si="47"/>
        <v>Medium</v>
      </c>
      <c r="AI618" s="1" t="str">
        <f t="shared" si="48"/>
        <v>Low</v>
      </c>
      <c r="AJ618" s="6" t="str">
        <f t="shared" si="49"/>
        <v>Weekend</v>
      </c>
    </row>
    <row r="619" spans="1:36" x14ac:dyDescent="0.45">
      <c r="A619" s="5" t="s">
        <v>1118</v>
      </c>
      <c r="B619" s="2">
        <v>45318</v>
      </c>
      <c r="C619" s="2">
        <v>45316</v>
      </c>
      <c r="D619" s="2">
        <v>45318</v>
      </c>
      <c r="E619" s="1" t="s">
        <v>2566</v>
      </c>
      <c r="F619" s="1" t="s">
        <v>69</v>
      </c>
      <c r="G619" s="1" t="s">
        <v>70</v>
      </c>
      <c r="H619" s="1" t="s">
        <v>27</v>
      </c>
      <c r="I619" s="1" t="s">
        <v>84</v>
      </c>
      <c r="J619" s="1">
        <v>0</v>
      </c>
      <c r="K619" s="1">
        <v>1000</v>
      </c>
      <c r="L619" s="1">
        <v>0</v>
      </c>
      <c r="M619" s="1" t="s">
        <v>56</v>
      </c>
      <c r="N619" s="1" t="s">
        <v>57</v>
      </c>
      <c r="O619" s="1" t="s">
        <v>31</v>
      </c>
      <c r="P619" s="1" t="s">
        <v>58</v>
      </c>
      <c r="Q619" s="1" t="s">
        <v>45</v>
      </c>
      <c r="R619" s="1" t="s">
        <v>2620</v>
      </c>
      <c r="S619" s="1" t="s">
        <v>2620</v>
      </c>
      <c r="T619" s="1">
        <v>2</v>
      </c>
      <c r="U619" s="1" t="s">
        <v>2622</v>
      </c>
      <c r="V619" s="1" t="s">
        <v>2630</v>
      </c>
      <c r="W619" s="1" t="s">
        <v>2624</v>
      </c>
      <c r="X619" s="1" t="s">
        <v>2628</v>
      </c>
      <c r="Y619" s="1" t="s">
        <v>2623</v>
      </c>
      <c r="Z619" s="1" t="s">
        <v>2623</v>
      </c>
      <c r="AA619" s="1">
        <v>0</v>
      </c>
      <c r="AB619" s="1" t="s">
        <v>2626</v>
      </c>
      <c r="AC619" s="1" t="s">
        <v>2627</v>
      </c>
      <c r="AD619" s="1" t="str">
        <f>TEXT(Sales_data[[#This Row],[Order_Date]],"MMM")</f>
        <v>Jan</v>
      </c>
      <c r="AE619" s="1">
        <f t="shared" si="45"/>
        <v>2024</v>
      </c>
      <c r="AF619" s="1" t="str">
        <f>TEXT(Sales_data[[#This Row],[Order_Date]],"ddd")</f>
        <v>Sat</v>
      </c>
      <c r="AG619" s="1" t="str">
        <f t="shared" si="46"/>
        <v>On Time</v>
      </c>
      <c r="AH619" s="1" t="str">
        <f t="shared" si="47"/>
        <v>Fast</v>
      </c>
      <c r="AI619" s="1" t="str">
        <f t="shared" si="48"/>
        <v>Low</v>
      </c>
      <c r="AJ619" s="6" t="str">
        <f t="shared" si="49"/>
        <v>Weekend</v>
      </c>
    </row>
    <row r="620" spans="1:36" x14ac:dyDescent="0.45">
      <c r="A620" s="5" t="s">
        <v>1119</v>
      </c>
      <c r="B620" s="2">
        <v>45645</v>
      </c>
      <c r="C620" s="2">
        <v>45647</v>
      </c>
      <c r="D620" s="2">
        <v>45654</v>
      </c>
      <c r="E620" s="1" t="s">
        <v>2578</v>
      </c>
      <c r="F620" s="1" t="s">
        <v>2609</v>
      </c>
      <c r="G620" s="1" t="s">
        <v>116</v>
      </c>
      <c r="H620" s="1" t="s">
        <v>42</v>
      </c>
      <c r="I620" s="1" t="s">
        <v>43</v>
      </c>
      <c r="J620" s="1">
        <v>0</v>
      </c>
      <c r="K620" s="1">
        <v>2000</v>
      </c>
      <c r="L620" s="1">
        <v>0</v>
      </c>
      <c r="M620" s="1" t="s">
        <v>29</v>
      </c>
      <c r="N620" s="1" t="s">
        <v>30</v>
      </c>
      <c r="O620" s="1" t="s">
        <v>64</v>
      </c>
      <c r="P620" s="1" t="s">
        <v>32</v>
      </c>
      <c r="Q620" s="1" t="s">
        <v>45</v>
      </c>
      <c r="R620" s="1" t="s">
        <v>34</v>
      </c>
      <c r="S620" s="1" t="s">
        <v>2620</v>
      </c>
      <c r="T620" s="1">
        <v>7</v>
      </c>
      <c r="U620" s="1" t="s">
        <v>2622</v>
      </c>
      <c r="V620" s="1" t="s">
        <v>2630</v>
      </c>
      <c r="W620" s="1" t="s">
        <v>2624</v>
      </c>
      <c r="X620" s="1" t="s">
        <v>2625</v>
      </c>
      <c r="Y620" s="1" t="s">
        <v>2623</v>
      </c>
      <c r="Z620" s="1" t="s">
        <v>2623</v>
      </c>
      <c r="AA620" s="1">
        <v>0</v>
      </c>
      <c r="AB620" s="1" t="s">
        <v>2626</v>
      </c>
      <c r="AC620" s="1" t="s">
        <v>2627</v>
      </c>
      <c r="AD620" s="1" t="str">
        <f>TEXT(Sales_data[[#This Row],[Order_Date]],"MMM")</f>
        <v>Dec</v>
      </c>
      <c r="AE620" s="1">
        <f t="shared" si="45"/>
        <v>2024</v>
      </c>
      <c r="AF620" s="1" t="str">
        <f>TEXT(Sales_data[[#This Row],[Order_Date]],"ddd")</f>
        <v>Thu</v>
      </c>
      <c r="AG620" s="1" t="str">
        <f t="shared" si="46"/>
        <v>Late</v>
      </c>
      <c r="AH620" s="1" t="str">
        <f t="shared" si="47"/>
        <v>Slow</v>
      </c>
      <c r="AI620" s="1" t="str">
        <f t="shared" si="48"/>
        <v>Low</v>
      </c>
      <c r="AJ620" s="6" t="str">
        <f t="shared" si="49"/>
        <v>Weekday</v>
      </c>
    </row>
    <row r="621" spans="1:36" x14ac:dyDescent="0.45">
      <c r="A621" s="5" t="s">
        <v>1120</v>
      </c>
      <c r="B621" s="2">
        <v>45460</v>
      </c>
      <c r="C621" s="2">
        <v>45458</v>
      </c>
      <c r="D621" s="2">
        <v>45459</v>
      </c>
      <c r="E621" s="1" t="s">
        <v>2547</v>
      </c>
      <c r="F621" s="1" t="s">
        <v>69</v>
      </c>
      <c r="G621" s="1" t="s">
        <v>70</v>
      </c>
      <c r="H621" s="1" t="s">
        <v>27</v>
      </c>
      <c r="I621" s="1" t="s">
        <v>55</v>
      </c>
      <c r="J621" s="1">
        <v>1</v>
      </c>
      <c r="K621" s="1">
        <v>500</v>
      </c>
      <c r="L621" s="1">
        <v>500</v>
      </c>
      <c r="M621" s="1" t="s">
        <v>63</v>
      </c>
      <c r="N621" s="1" t="s">
        <v>57</v>
      </c>
      <c r="O621" s="1" t="s">
        <v>44</v>
      </c>
      <c r="P621" s="1" t="s">
        <v>58</v>
      </c>
      <c r="Q621" s="1" t="s">
        <v>45</v>
      </c>
      <c r="R621" s="1" t="s">
        <v>46</v>
      </c>
      <c r="S621" s="1" t="s">
        <v>254</v>
      </c>
      <c r="T621" s="1">
        <v>1</v>
      </c>
      <c r="U621" s="1" t="s">
        <v>2622</v>
      </c>
      <c r="V621" s="1" t="s">
        <v>2623</v>
      </c>
      <c r="W621" s="1" t="s">
        <v>2624</v>
      </c>
      <c r="X621" s="1" t="s">
        <v>2628</v>
      </c>
      <c r="Y621" s="1" t="s">
        <v>2623</v>
      </c>
      <c r="Z621" s="1" t="s">
        <v>2623</v>
      </c>
      <c r="AA621" s="1">
        <v>500</v>
      </c>
      <c r="AB621" s="1" t="s">
        <v>2626</v>
      </c>
      <c r="AC621" s="1" t="s">
        <v>254</v>
      </c>
      <c r="AD621" s="1" t="str">
        <f>TEXT(Sales_data[[#This Row],[Order_Date]],"MMM")</f>
        <v>Jun</v>
      </c>
      <c r="AE621" s="1">
        <f t="shared" si="45"/>
        <v>2024</v>
      </c>
      <c r="AF621" s="1" t="str">
        <f>TEXT(Sales_data[[#This Row],[Order_Date]],"ddd")</f>
        <v>Mon</v>
      </c>
      <c r="AG621" s="1" t="str">
        <f t="shared" si="46"/>
        <v>On Time</v>
      </c>
      <c r="AH621" s="1" t="str">
        <f t="shared" si="47"/>
        <v>Fast</v>
      </c>
      <c r="AI621" s="1" t="str">
        <f t="shared" si="48"/>
        <v>Low</v>
      </c>
      <c r="AJ621" s="6" t="str">
        <f t="shared" si="49"/>
        <v>Weekday</v>
      </c>
    </row>
    <row r="622" spans="1:36" x14ac:dyDescent="0.45">
      <c r="A622" s="5" t="s">
        <v>1121</v>
      </c>
      <c r="B622" s="2">
        <v>45498</v>
      </c>
      <c r="C622" s="2">
        <v>45498</v>
      </c>
      <c r="D622" s="2">
        <v>45499</v>
      </c>
      <c r="E622" s="1" t="s">
        <v>2600</v>
      </c>
      <c r="F622" s="1" t="s">
        <v>147</v>
      </c>
      <c r="G622" s="1" t="s">
        <v>147</v>
      </c>
      <c r="H622" s="1" t="s">
        <v>27</v>
      </c>
      <c r="I622" s="1" t="s">
        <v>55</v>
      </c>
      <c r="J622" s="1">
        <v>1</v>
      </c>
      <c r="K622" s="1">
        <v>100</v>
      </c>
      <c r="L622" s="1">
        <v>100</v>
      </c>
      <c r="M622" s="1" t="s">
        <v>2619</v>
      </c>
      <c r="N622" s="1" t="s">
        <v>93</v>
      </c>
      <c r="O622" s="1" t="s">
        <v>44</v>
      </c>
      <c r="P622" s="1" t="s">
        <v>85</v>
      </c>
      <c r="Q622" s="1" t="s">
        <v>33</v>
      </c>
      <c r="R622" s="1" t="s">
        <v>46</v>
      </c>
      <c r="S622" s="1" t="s">
        <v>47</v>
      </c>
      <c r="T622" s="1">
        <v>1</v>
      </c>
      <c r="U622" s="1" t="s">
        <v>2622</v>
      </c>
      <c r="V622" s="1" t="s">
        <v>2623</v>
      </c>
      <c r="W622" s="1" t="s">
        <v>2624</v>
      </c>
      <c r="X622" s="1" t="s">
        <v>2625</v>
      </c>
      <c r="Y622" s="1" t="s">
        <v>2623</v>
      </c>
      <c r="Z622" s="1" t="s">
        <v>2623</v>
      </c>
      <c r="AA622" s="1">
        <v>100</v>
      </c>
      <c r="AB622" s="1" t="s">
        <v>2626</v>
      </c>
      <c r="AC622" s="1" t="s">
        <v>47</v>
      </c>
      <c r="AD622" s="1" t="str">
        <f>TEXT(Sales_data[[#This Row],[Order_Date]],"MMM")</f>
        <v>Jul</v>
      </c>
      <c r="AE622" s="1">
        <f t="shared" si="45"/>
        <v>2024</v>
      </c>
      <c r="AF622" s="1" t="str">
        <f>TEXT(Sales_data[[#This Row],[Order_Date]],"ddd")</f>
        <v>Thu</v>
      </c>
      <c r="AG622" s="1" t="str">
        <f t="shared" si="46"/>
        <v>On Time</v>
      </c>
      <c r="AH622" s="1" t="str">
        <f t="shared" si="47"/>
        <v>Fast</v>
      </c>
      <c r="AI622" s="1" t="str">
        <f t="shared" si="48"/>
        <v>Low</v>
      </c>
      <c r="AJ622" s="6" t="str">
        <f t="shared" si="49"/>
        <v>Weekday</v>
      </c>
    </row>
    <row r="623" spans="1:36" x14ac:dyDescent="0.45">
      <c r="A623" s="5" t="s">
        <v>1122</v>
      </c>
      <c r="B623" s="2">
        <v>45612</v>
      </c>
      <c r="C623" s="2">
        <v>45613</v>
      </c>
      <c r="D623" s="2">
        <v>45612</v>
      </c>
      <c r="E623" s="1" t="s">
        <v>2537</v>
      </c>
      <c r="F623" s="1" t="s">
        <v>53</v>
      </c>
      <c r="G623" s="1" t="s">
        <v>54</v>
      </c>
      <c r="H623" s="1" t="s">
        <v>71</v>
      </c>
      <c r="I623" s="1" t="s">
        <v>92</v>
      </c>
      <c r="J623" s="1">
        <v>-1</v>
      </c>
      <c r="K623" s="1">
        <v>100</v>
      </c>
      <c r="L623" s="1">
        <v>-100</v>
      </c>
      <c r="M623" s="1" t="s">
        <v>29</v>
      </c>
      <c r="N623" s="1" t="s">
        <v>30</v>
      </c>
      <c r="O623" s="1" t="s">
        <v>31</v>
      </c>
      <c r="P623" s="1" t="s">
        <v>58</v>
      </c>
      <c r="Q623" s="1" t="s">
        <v>33</v>
      </c>
      <c r="R623" s="1" t="s">
        <v>46</v>
      </c>
      <c r="S623" s="1" t="s">
        <v>254</v>
      </c>
      <c r="T623" s="1">
        <v>-1</v>
      </c>
      <c r="U623" s="1" t="s">
        <v>2622</v>
      </c>
      <c r="V623" s="1" t="s">
        <v>2630</v>
      </c>
      <c r="W623" s="1" t="s">
        <v>2624</v>
      </c>
      <c r="X623" s="1" t="s">
        <v>2631</v>
      </c>
      <c r="Y623" s="1" t="s">
        <v>2623</v>
      </c>
      <c r="Z623" s="1" t="s">
        <v>2623</v>
      </c>
      <c r="AA623" s="1">
        <v>-100</v>
      </c>
      <c r="AB623" s="1" t="s">
        <v>2626</v>
      </c>
      <c r="AC623" s="1" t="s">
        <v>254</v>
      </c>
      <c r="AD623" s="1" t="str">
        <f>TEXT(Sales_data[[#This Row],[Order_Date]],"MMM")</f>
        <v>Nov</v>
      </c>
      <c r="AE623" s="1">
        <f t="shared" si="45"/>
        <v>2024</v>
      </c>
      <c r="AF623" s="1" t="str">
        <f>TEXT(Sales_data[[#This Row],[Order_Date]],"ddd")</f>
        <v>Sat</v>
      </c>
      <c r="AG623" s="1" t="str">
        <f t="shared" si="46"/>
        <v>On Time</v>
      </c>
      <c r="AH623" s="1" t="str">
        <f t="shared" si="47"/>
        <v>Fast</v>
      </c>
      <c r="AI623" s="1" t="str">
        <f t="shared" si="48"/>
        <v>Low</v>
      </c>
      <c r="AJ623" s="6" t="str">
        <f t="shared" si="49"/>
        <v>Weekend</v>
      </c>
    </row>
    <row r="624" spans="1:36" x14ac:dyDescent="0.45">
      <c r="A624" s="5" t="s">
        <v>1123</v>
      </c>
      <c r="B624" s="2">
        <v>45397</v>
      </c>
      <c r="C624" s="2">
        <v>45399</v>
      </c>
      <c r="D624" s="2">
        <v>45401</v>
      </c>
      <c r="E624" s="1" t="s">
        <v>2552</v>
      </c>
      <c r="F624" s="1" t="s">
        <v>2607</v>
      </c>
      <c r="G624" s="1" t="s">
        <v>41</v>
      </c>
      <c r="H624" s="1" t="s">
        <v>27</v>
      </c>
      <c r="I624" s="1" t="s">
        <v>55</v>
      </c>
      <c r="J624" s="1">
        <v>1</v>
      </c>
      <c r="K624" s="1">
        <v>0</v>
      </c>
      <c r="L624" s="1">
        <v>0</v>
      </c>
      <c r="M624" s="1" t="s">
        <v>63</v>
      </c>
      <c r="N624" s="1" t="s">
        <v>30</v>
      </c>
      <c r="O624" s="1" t="s">
        <v>31</v>
      </c>
      <c r="P624" s="1" t="s">
        <v>58</v>
      </c>
      <c r="Q624" s="1" t="s">
        <v>45</v>
      </c>
      <c r="R624" s="1" t="s">
        <v>34</v>
      </c>
      <c r="S624" s="1" t="s">
        <v>2620</v>
      </c>
      <c r="T624" s="1">
        <v>2</v>
      </c>
      <c r="U624" s="1" t="s">
        <v>2622</v>
      </c>
      <c r="V624" s="1" t="s">
        <v>2623</v>
      </c>
      <c r="W624" s="1" t="s">
        <v>2629</v>
      </c>
      <c r="X624" s="1" t="s">
        <v>2625</v>
      </c>
      <c r="Y624" s="1" t="s">
        <v>2630</v>
      </c>
      <c r="Z624" s="1" t="s">
        <v>2623</v>
      </c>
      <c r="AA624" s="1">
        <v>0</v>
      </c>
      <c r="AB624" s="1" t="s">
        <v>2626</v>
      </c>
      <c r="AC624" s="1" t="s">
        <v>2627</v>
      </c>
      <c r="AD624" s="1" t="str">
        <f>TEXT(Sales_data[[#This Row],[Order_Date]],"MMM")</f>
        <v>Apr</v>
      </c>
      <c r="AE624" s="1">
        <f t="shared" si="45"/>
        <v>2024</v>
      </c>
      <c r="AF624" s="1" t="str">
        <f>TEXT(Sales_data[[#This Row],[Order_Date]],"ddd")</f>
        <v>Mon</v>
      </c>
      <c r="AG624" s="1" t="str">
        <f t="shared" si="46"/>
        <v>On Time</v>
      </c>
      <c r="AH624" s="1" t="str">
        <f t="shared" si="47"/>
        <v>Fast</v>
      </c>
      <c r="AI624" s="1" t="str">
        <f t="shared" si="48"/>
        <v>Low</v>
      </c>
      <c r="AJ624" s="6" t="str">
        <f t="shared" si="49"/>
        <v>Weekday</v>
      </c>
    </row>
    <row r="625" spans="1:36" x14ac:dyDescent="0.45">
      <c r="A625" s="5" t="s">
        <v>1124</v>
      </c>
      <c r="B625" s="2">
        <v>45470</v>
      </c>
      <c r="C625" s="2">
        <v>45471</v>
      </c>
      <c r="D625" s="2">
        <v>45475</v>
      </c>
      <c r="E625" s="1" t="s">
        <v>2576</v>
      </c>
      <c r="F625" s="1" t="s">
        <v>168</v>
      </c>
      <c r="G625" s="1" t="s">
        <v>41</v>
      </c>
      <c r="H625" s="1" t="s">
        <v>27</v>
      </c>
      <c r="I625" s="1" t="s">
        <v>84</v>
      </c>
      <c r="J625" s="1">
        <v>2</v>
      </c>
      <c r="K625" s="1">
        <v>500</v>
      </c>
      <c r="L625" s="1">
        <v>1000</v>
      </c>
      <c r="M625" s="1" t="s">
        <v>56</v>
      </c>
      <c r="N625" s="1" t="s">
        <v>57</v>
      </c>
      <c r="O625" s="1" t="s">
        <v>31</v>
      </c>
      <c r="P625" s="1" t="s">
        <v>58</v>
      </c>
      <c r="Q625" s="1" t="s">
        <v>45</v>
      </c>
      <c r="R625" s="1" t="s">
        <v>46</v>
      </c>
      <c r="S625" s="1" t="s">
        <v>47</v>
      </c>
      <c r="T625" s="1">
        <v>4</v>
      </c>
      <c r="U625" s="1" t="s">
        <v>2622</v>
      </c>
      <c r="V625" s="1" t="s">
        <v>2623</v>
      </c>
      <c r="W625" s="1" t="s">
        <v>2624</v>
      </c>
      <c r="X625" s="1" t="s">
        <v>2625</v>
      </c>
      <c r="Y625" s="1" t="s">
        <v>2623</v>
      </c>
      <c r="Z625" s="1" t="s">
        <v>2623</v>
      </c>
      <c r="AA625" s="1">
        <v>1000</v>
      </c>
      <c r="AB625" s="1" t="s">
        <v>2626</v>
      </c>
      <c r="AC625" s="1" t="s">
        <v>47</v>
      </c>
      <c r="AD625" s="1" t="str">
        <f>TEXT(Sales_data[[#This Row],[Order_Date]],"MMM")</f>
        <v>Jun</v>
      </c>
      <c r="AE625" s="1">
        <f t="shared" si="45"/>
        <v>2024</v>
      </c>
      <c r="AF625" s="1" t="str">
        <f>TEXT(Sales_data[[#This Row],[Order_Date]],"ddd")</f>
        <v>Thu</v>
      </c>
      <c r="AG625" s="1" t="str">
        <f t="shared" si="46"/>
        <v>On Time</v>
      </c>
      <c r="AH625" s="1" t="str">
        <f t="shared" si="47"/>
        <v>Medium</v>
      </c>
      <c r="AI625" s="1" t="str">
        <f t="shared" si="48"/>
        <v>Low</v>
      </c>
      <c r="AJ625" s="6" t="str">
        <f t="shared" si="49"/>
        <v>Weekday</v>
      </c>
    </row>
    <row r="626" spans="1:36" x14ac:dyDescent="0.45">
      <c r="A626" s="5" t="s">
        <v>1125</v>
      </c>
      <c r="B626" s="2">
        <v>45648</v>
      </c>
      <c r="C626" s="2">
        <v>45649</v>
      </c>
      <c r="D626" s="2">
        <v>45649</v>
      </c>
      <c r="E626" s="1" t="s">
        <v>2561</v>
      </c>
      <c r="F626" s="1" t="s">
        <v>69</v>
      </c>
      <c r="G626" s="1" t="s">
        <v>70</v>
      </c>
      <c r="H626" s="1" t="s">
        <v>27</v>
      </c>
      <c r="I626" s="1" t="s">
        <v>84</v>
      </c>
      <c r="J626" s="1">
        <v>3</v>
      </c>
      <c r="K626" s="1">
        <v>1000</v>
      </c>
      <c r="L626" s="1">
        <v>3000</v>
      </c>
      <c r="M626" s="1" t="s">
        <v>56</v>
      </c>
      <c r="N626" s="1" t="s">
        <v>57</v>
      </c>
      <c r="O626" s="1" t="s">
        <v>31</v>
      </c>
      <c r="P626" s="1" t="s">
        <v>32</v>
      </c>
      <c r="Q626" s="1" t="s">
        <v>33</v>
      </c>
      <c r="R626" s="1" t="s">
        <v>46</v>
      </c>
      <c r="S626" s="1" t="s">
        <v>2621</v>
      </c>
      <c r="T626" s="1">
        <v>0</v>
      </c>
      <c r="U626" s="1" t="s">
        <v>2622</v>
      </c>
      <c r="V626" s="1" t="s">
        <v>2623</v>
      </c>
      <c r="W626" s="1" t="s">
        <v>2624</v>
      </c>
      <c r="X626" s="1" t="s">
        <v>2625</v>
      </c>
      <c r="Y626" s="1" t="s">
        <v>2623</v>
      </c>
      <c r="Z626" s="1" t="s">
        <v>2623</v>
      </c>
      <c r="AA626" s="1">
        <v>3000</v>
      </c>
      <c r="AB626" s="1" t="s">
        <v>2626</v>
      </c>
      <c r="AC626" s="1" t="s">
        <v>2621</v>
      </c>
      <c r="AD626" s="1" t="str">
        <f>TEXT(Sales_data[[#This Row],[Order_Date]],"MMM")</f>
        <v>Dec</v>
      </c>
      <c r="AE626" s="1">
        <f t="shared" si="45"/>
        <v>2024</v>
      </c>
      <c r="AF626" s="1" t="str">
        <f>TEXT(Sales_data[[#This Row],[Order_Date]],"ddd")</f>
        <v>Sun</v>
      </c>
      <c r="AG626" s="1" t="str">
        <f t="shared" si="46"/>
        <v>On Time</v>
      </c>
      <c r="AH626" s="1" t="str">
        <f t="shared" si="47"/>
        <v>Fast</v>
      </c>
      <c r="AI626" s="1" t="str">
        <f t="shared" si="48"/>
        <v>Medium</v>
      </c>
      <c r="AJ626" s="6" t="str">
        <f t="shared" si="49"/>
        <v>Weekend</v>
      </c>
    </row>
    <row r="627" spans="1:36" x14ac:dyDescent="0.45">
      <c r="A627" s="5" t="s">
        <v>1126</v>
      </c>
      <c r="B627" s="2">
        <v>45505</v>
      </c>
      <c r="C627" s="2">
        <v>45505</v>
      </c>
      <c r="D627" s="2">
        <v>45511</v>
      </c>
      <c r="E627" s="1" t="s">
        <v>2557</v>
      </c>
      <c r="F627" s="1" t="s">
        <v>2609</v>
      </c>
      <c r="G627" s="1" t="s">
        <v>116</v>
      </c>
      <c r="H627" s="1" t="s">
        <v>71</v>
      </c>
      <c r="I627" s="1" t="s">
        <v>92</v>
      </c>
      <c r="J627" s="1">
        <v>1</v>
      </c>
      <c r="K627" s="1">
        <v>500</v>
      </c>
      <c r="L627" s="1">
        <v>500</v>
      </c>
      <c r="M627" s="1" t="s">
        <v>56</v>
      </c>
      <c r="N627" s="1" t="s">
        <v>30</v>
      </c>
      <c r="O627" s="1" t="s">
        <v>31</v>
      </c>
      <c r="P627" s="1" t="s">
        <v>58</v>
      </c>
      <c r="Q627" s="1" t="s">
        <v>33</v>
      </c>
      <c r="R627" s="1" t="s">
        <v>46</v>
      </c>
      <c r="S627" s="1" t="s">
        <v>254</v>
      </c>
      <c r="T627" s="1">
        <v>6</v>
      </c>
      <c r="U627" s="1" t="s">
        <v>2622</v>
      </c>
      <c r="V627" s="1" t="s">
        <v>2623</v>
      </c>
      <c r="W627" s="1" t="s">
        <v>2624</v>
      </c>
      <c r="X627" s="1" t="s">
        <v>2625</v>
      </c>
      <c r="Y627" s="1" t="s">
        <v>2623</v>
      </c>
      <c r="Z627" s="1" t="s">
        <v>2623</v>
      </c>
      <c r="AA627" s="1">
        <v>500</v>
      </c>
      <c r="AB627" s="1" t="s">
        <v>2626</v>
      </c>
      <c r="AC627" s="1" t="s">
        <v>254</v>
      </c>
      <c r="AD627" s="1" t="str">
        <f>TEXT(Sales_data[[#This Row],[Order_Date]],"MMM")</f>
        <v>Aug</v>
      </c>
      <c r="AE627" s="1">
        <f t="shared" si="45"/>
        <v>2024</v>
      </c>
      <c r="AF627" s="1" t="str">
        <f>TEXT(Sales_data[[#This Row],[Order_Date]],"ddd")</f>
        <v>Thu</v>
      </c>
      <c r="AG627" s="1" t="str">
        <f t="shared" si="46"/>
        <v>Late</v>
      </c>
      <c r="AH627" s="1" t="str">
        <f t="shared" si="47"/>
        <v>Slow</v>
      </c>
      <c r="AI627" s="1" t="str">
        <f t="shared" si="48"/>
        <v>Low</v>
      </c>
      <c r="AJ627" s="6" t="str">
        <f t="shared" si="49"/>
        <v>Weekday</v>
      </c>
    </row>
    <row r="628" spans="1:36" x14ac:dyDescent="0.45">
      <c r="A628" s="5" t="s">
        <v>1127</v>
      </c>
      <c r="B628" s="2">
        <v>45411</v>
      </c>
      <c r="C628" s="2">
        <v>45409</v>
      </c>
      <c r="D628" s="2">
        <v>45408</v>
      </c>
      <c r="E628" s="1" t="s">
        <v>2563</v>
      </c>
      <c r="F628" s="1" t="s">
        <v>168</v>
      </c>
      <c r="G628" s="1" t="s">
        <v>41</v>
      </c>
      <c r="H628" s="1" t="s">
        <v>71</v>
      </c>
      <c r="I628" s="1" t="s">
        <v>72</v>
      </c>
      <c r="J628" s="1">
        <v>2</v>
      </c>
      <c r="K628" s="1">
        <v>2000</v>
      </c>
      <c r="L628" s="1">
        <v>4000</v>
      </c>
      <c r="M628" s="1" t="s">
        <v>63</v>
      </c>
      <c r="N628" s="1" t="s">
        <v>57</v>
      </c>
      <c r="O628" s="1" t="s">
        <v>44</v>
      </c>
      <c r="P628" s="1" t="s">
        <v>85</v>
      </c>
      <c r="Q628" s="1" t="s">
        <v>33</v>
      </c>
      <c r="R628" s="1" t="s">
        <v>34</v>
      </c>
      <c r="S628" s="1" t="s">
        <v>2620</v>
      </c>
      <c r="T628" s="1">
        <v>-1</v>
      </c>
      <c r="U628" s="1" t="s">
        <v>2622</v>
      </c>
      <c r="V628" s="1" t="s">
        <v>2623</v>
      </c>
      <c r="W628" s="1" t="s">
        <v>2624</v>
      </c>
      <c r="X628" s="1" t="s">
        <v>2628</v>
      </c>
      <c r="Y628" s="1" t="s">
        <v>2623</v>
      </c>
      <c r="Z628" s="1" t="s">
        <v>2623</v>
      </c>
      <c r="AA628" s="1">
        <v>4000</v>
      </c>
      <c r="AB628" s="1" t="s">
        <v>2626</v>
      </c>
      <c r="AC628" s="1" t="s">
        <v>2627</v>
      </c>
      <c r="AD628" s="1" t="str">
        <f>TEXT(Sales_data[[#This Row],[Order_Date]],"MMM")</f>
        <v>Apr</v>
      </c>
      <c r="AE628" s="1">
        <f t="shared" si="45"/>
        <v>2024</v>
      </c>
      <c r="AF628" s="1" t="str">
        <f>TEXT(Sales_data[[#This Row],[Order_Date]],"ddd")</f>
        <v>Mon</v>
      </c>
      <c r="AG628" s="1" t="str">
        <f t="shared" si="46"/>
        <v>On Time</v>
      </c>
      <c r="AH628" s="1" t="str">
        <f t="shared" si="47"/>
        <v>Fast</v>
      </c>
      <c r="AI628" s="1" t="str">
        <f t="shared" si="48"/>
        <v>Medium</v>
      </c>
      <c r="AJ628" s="6" t="str">
        <f t="shared" si="49"/>
        <v>Weekday</v>
      </c>
    </row>
    <row r="629" spans="1:36" x14ac:dyDescent="0.45">
      <c r="A629" s="5" t="s">
        <v>1128</v>
      </c>
      <c r="B629" s="2">
        <v>45430</v>
      </c>
      <c r="C629" s="2">
        <v>45433</v>
      </c>
      <c r="D629" s="2">
        <v>45432</v>
      </c>
      <c r="E629" s="1" t="s">
        <v>2558</v>
      </c>
      <c r="F629" s="1" t="s">
        <v>2609</v>
      </c>
      <c r="G629" s="1" t="s">
        <v>116</v>
      </c>
      <c r="H629" s="1" t="s">
        <v>71</v>
      </c>
      <c r="I629" s="1" t="s">
        <v>92</v>
      </c>
      <c r="J629" s="1">
        <v>-1</v>
      </c>
      <c r="K629" s="1">
        <v>100</v>
      </c>
      <c r="L629" s="1">
        <v>-100</v>
      </c>
      <c r="M629" s="1" t="s">
        <v>29</v>
      </c>
      <c r="N629" s="1" t="s">
        <v>57</v>
      </c>
      <c r="O629" s="1" t="s">
        <v>44</v>
      </c>
      <c r="P629" s="1" t="s">
        <v>85</v>
      </c>
      <c r="Q629" s="1" t="s">
        <v>33</v>
      </c>
      <c r="R629" s="1" t="s">
        <v>46</v>
      </c>
      <c r="S629" s="1" t="s">
        <v>2621</v>
      </c>
      <c r="T629" s="1">
        <v>-1</v>
      </c>
      <c r="U629" s="1" t="s">
        <v>2622</v>
      </c>
      <c r="V629" s="1" t="s">
        <v>2630</v>
      </c>
      <c r="W629" s="1" t="s">
        <v>2624</v>
      </c>
      <c r="X629" s="1" t="s">
        <v>2631</v>
      </c>
      <c r="Y629" s="1" t="s">
        <v>2623</v>
      </c>
      <c r="Z629" s="1" t="s">
        <v>2623</v>
      </c>
      <c r="AA629" s="1">
        <v>-100</v>
      </c>
      <c r="AB629" s="1" t="s">
        <v>2626</v>
      </c>
      <c r="AC629" s="1" t="s">
        <v>2621</v>
      </c>
      <c r="AD629" s="1" t="str">
        <f>TEXT(Sales_data[[#This Row],[Order_Date]],"MMM")</f>
        <v>May</v>
      </c>
      <c r="AE629" s="1">
        <f t="shared" si="45"/>
        <v>2024</v>
      </c>
      <c r="AF629" s="1" t="str">
        <f>TEXT(Sales_data[[#This Row],[Order_Date]],"ddd")</f>
        <v>Sat</v>
      </c>
      <c r="AG629" s="1" t="str">
        <f t="shared" si="46"/>
        <v>On Time</v>
      </c>
      <c r="AH629" s="1" t="str">
        <f t="shared" si="47"/>
        <v>Fast</v>
      </c>
      <c r="AI629" s="1" t="str">
        <f t="shared" si="48"/>
        <v>Low</v>
      </c>
      <c r="AJ629" s="6" t="str">
        <f t="shared" si="49"/>
        <v>Weekend</v>
      </c>
    </row>
    <row r="630" spans="1:36" x14ac:dyDescent="0.45">
      <c r="A630" s="5" t="s">
        <v>1129</v>
      </c>
      <c r="B630" s="2">
        <v>45499</v>
      </c>
      <c r="C630" s="2">
        <v>45498</v>
      </c>
      <c r="D630" s="2">
        <v>45497</v>
      </c>
      <c r="E630" s="1" t="s">
        <v>2558</v>
      </c>
      <c r="F630" s="1" t="s">
        <v>147</v>
      </c>
      <c r="G630" s="1" t="s">
        <v>147</v>
      </c>
      <c r="H630" s="1" t="s">
        <v>71</v>
      </c>
      <c r="I630" s="1" t="s">
        <v>92</v>
      </c>
      <c r="J630" s="1">
        <v>-1</v>
      </c>
      <c r="K630" s="1">
        <v>0</v>
      </c>
      <c r="L630" s="1">
        <v>0</v>
      </c>
      <c r="M630" s="1" t="s">
        <v>29</v>
      </c>
      <c r="N630" s="1" t="s">
        <v>93</v>
      </c>
      <c r="O630" s="1" t="s">
        <v>79</v>
      </c>
      <c r="P630" s="1" t="s">
        <v>85</v>
      </c>
      <c r="Q630" s="1" t="s">
        <v>33</v>
      </c>
      <c r="R630" s="1" t="s">
        <v>46</v>
      </c>
      <c r="S630" s="1" t="s">
        <v>47</v>
      </c>
      <c r="T630" s="1">
        <v>-1</v>
      </c>
      <c r="U630" s="1" t="s">
        <v>2622</v>
      </c>
      <c r="V630" s="1" t="s">
        <v>2630</v>
      </c>
      <c r="W630" s="1" t="s">
        <v>2629</v>
      </c>
      <c r="X630" s="1" t="s">
        <v>2628</v>
      </c>
      <c r="Y630" s="1" t="s">
        <v>2630</v>
      </c>
      <c r="Z630" s="1" t="s">
        <v>2623</v>
      </c>
      <c r="AA630" s="1">
        <v>0</v>
      </c>
      <c r="AB630" s="1" t="s">
        <v>2626</v>
      </c>
      <c r="AC630" s="1" t="s">
        <v>47</v>
      </c>
      <c r="AD630" s="1" t="str">
        <f>TEXT(Sales_data[[#This Row],[Order_Date]],"MMM")</f>
        <v>Jul</v>
      </c>
      <c r="AE630" s="1">
        <f t="shared" si="45"/>
        <v>2024</v>
      </c>
      <c r="AF630" s="1" t="str">
        <f>TEXT(Sales_data[[#This Row],[Order_Date]],"ddd")</f>
        <v>Fri</v>
      </c>
      <c r="AG630" s="1" t="str">
        <f t="shared" si="46"/>
        <v>On Time</v>
      </c>
      <c r="AH630" s="1" t="str">
        <f t="shared" si="47"/>
        <v>Fast</v>
      </c>
      <c r="AI630" s="1" t="str">
        <f t="shared" si="48"/>
        <v>Low</v>
      </c>
      <c r="AJ630" s="6" t="str">
        <f t="shared" si="49"/>
        <v>Weekday</v>
      </c>
    </row>
    <row r="631" spans="1:36" x14ac:dyDescent="0.45">
      <c r="A631" s="5" t="s">
        <v>1130</v>
      </c>
      <c r="B631" s="2">
        <v>45466</v>
      </c>
      <c r="C631" s="2">
        <v>45466</v>
      </c>
      <c r="D631" s="2">
        <v>45473</v>
      </c>
      <c r="E631" s="1" t="s">
        <v>2549</v>
      </c>
      <c r="F631" s="1" t="s">
        <v>2607</v>
      </c>
      <c r="G631" s="1" t="s">
        <v>41</v>
      </c>
      <c r="H631" s="1" t="s">
        <v>27</v>
      </c>
      <c r="I631" s="1" t="s">
        <v>84</v>
      </c>
      <c r="J631" s="1">
        <v>-1</v>
      </c>
      <c r="K631" s="1">
        <v>100</v>
      </c>
      <c r="L631" s="1">
        <v>-100</v>
      </c>
      <c r="M631" s="1" t="s">
        <v>2619</v>
      </c>
      <c r="N631" s="1" t="s">
        <v>57</v>
      </c>
      <c r="O631" s="1" t="s">
        <v>79</v>
      </c>
      <c r="P631" s="1" t="s">
        <v>32</v>
      </c>
      <c r="Q631" s="1" t="s">
        <v>33</v>
      </c>
      <c r="R631" s="1" t="s">
        <v>34</v>
      </c>
      <c r="S631" s="1" t="s">
        <v>2620</v>
      </c>
      <c r="T631" s="1">
        <v>7</v>
      </c>
      <c r="U631" s="1" t="s">
        <v>2622</v>
      </c>
      <c r="V631" s="1" t="s">
        <v>2630</v>
      </c>
      <c r="W631" s="1" t="s">
        <v>2624</v>
      </c>
      <c r="X631" s="1" t="s">
        <v>2625</v>
      </c>
      <c r="Y631" s="1" t="s">
        <v>2623</v>
      </c>
      <c r="Z631" s="1" t="s">
        <v>2623</v>
      </c>
      <c r="AA631" s="1">
        <v>-100</v>
      </c>
      <c r="AB631" s="1" t="s">
        <v>2626</v>
      </c>
      <c r="AC631" s="1" t="s">
        <v>2627</v>
      </c>
      <c r="AD631" s="1" t="str">
        <f>TEXT(Sales_data[[#This Row],[Order_Date]],"MMM")</f>
        <v>Jun</v>
      </c>
      <c r="AE631" s="1">
        <f t="shared" si="45"/>
        <v>2024</v>
      </c>
      <c r="AF631" s="1" t="str">
        <f>TEXT(Sales_data[[#This Row],[Order_Date]],"ddd")</f>
        <v>Sun</v>
      </c>
      <c r="AG631" s="1" t="str">
        <f t="shared" si="46"/>
        <v>Late</v>
      </c>
      <c r="AH631" s="1" t="str">
        <f t="shared" si="47"/>
        <v>Slow</v>
      </c>
      <c r="AI631" s="1" t="str">
        <f t="shared" si="48"/>
        <v>Low</v>
      </c>
      <c r="AJ631" s="6" t="str">
        <f t="shared" si="49"/>
        <v>Weekend</v>
      </c>
    </row>
    <row r="632" spans="1:36" x14ac:dyDescent="0.45">
      <c r="A632" s="5" t="s">
        <v>1131</v>
      </c>
      <c r="B632" s="2">
        <v>45339</v>
      </c>
      <c r="C632" s="2">
        <v>45338</v>
      </c>
      <c r="D632" s="2">
        <v>45344</v>
      </c>
      <c r="E632" s="1" t="s">
        <v>2581</v>
      </c>
      <c r="F632" s="1" t="s">
        <v>53</v>
      </c>
      <c r="G632" s="1" t="s">
        <v>54</v>
      </c>
      <c r="H632" s="1" t="s">
        <v>27</v>
      </c>
      <c r="I632" s="1" t="s">
        <v>84</v>
      </c>
      <c r="J632" s="1">
        <v>3</v>
      </c>
      <c r="K632" s="1">
        <v>100</v>
      </c>
      <c r="L632" s="1">
        <v>300</v>
      </c>
      <c r="M632" s="1" t="s">
        <v>29</v>
      </c>
      <c r="N632" s="1" t="s">
        <v>30</v>
      </c>
      <c r="O632" s="1" t="s">
        <v>31</v>
      </c>
      <c r="P632" s="1" t="s">
        <v>32</v>
      </c>
      <c r="Q632" s="1" t="s">
        <v>45</v>
      </c>
      <c r="R632" s="1" t="s">
        <v>34</v>
      </c>
      <c r="S632" s="1" t="s">
        <v>2620</v>
      </c>
      <c r="T632" s="1">
        <v>6</v>
      </c>
      <c r="U632" s="1" t="s">
        <v>2622</v>
      </c>
      <c r="V632" s="1" t="s">
        <v>2623</v>
      </c>
      <c r="W632" s="1" t="s">
        <v>2624</v>
      </c>
      <c r="X632" s="1" t="s">
        <v>2628</v>
      </c>
      <c r="Y632" s="1" t="s">
        <v>2623</v>
      </c>
      <c r="Z632" s="1" t="s">
        <v>2623</v>
      </c>
      <c r="AA632" s="1">
        <v>300</v>
      </c>
      <c r="AB632" s="1" t="s">
        <v>2626</v>
      </c>
      <c r="AC632" s="1" t="s">
        <v>2627</v>
      </c>
      <c r="AD632" s="1" t="str">
        <f>TEXT(Sales_data[[#This Row],[Order_Date]],"MMM")</f>
        <v>Feb</v>
      </c>
      <c r="AE632" s="1">
        <f t="shared" si="45"/>
        <v>2024</v>
      </c>
      <c r="AF632" s="1" t="str">
        <f>TEXT(Sales_data[[#This Row],[Order_Date]],"ddd")</f>
        <v>Sat</v>
      </c>
      <c r="AG632" s="1" t="str">
        <f t="shared" si="46"/>
        <v>Late</v>
      </c>
      <c r="AH632" s="1" t="str">
        <f t="shared" si="47"/>
        <v>Slow</v>
      </c>
      <c r="AI632" s="1" t="str">
        <f t="shared" si="48"/>
        <v>Low</v>
      </c>
      <c r="AJ632" s="6" t="str">
        <f t="shared" si="49"/>
        <v>Weekend</v>
      </c>
    </row>
    <row r="633" spans="1:36" x14ac:dyDescent="0.45">
      <c r="A633" s="5" t="s">
        <v>1132</v>
      </c>
      <c r="B633" s="2">
        <v>45300</v>
      </c>
      <c r="C633" s="2">
        <v>45303</v>
      </c>
      <c r="D633" s="2">
        <v>45307</v>
      </c>
      <c r="E633" s="1" t="s">
        <v>2560</v>
      </c>
      <c r="F633" s="1" t="s">
        <v>69</v>
      </c>
      <c r="G633" s="1" t="s">
        <v>70</v>
      </c>
      <c r="H633" s="1" t="s">
        <v>42</v>
      </c>
      <c r="I633" s="1" t="s">
        <v>78</v>
      </c>
      <c r="J633" s="1">
        <v>3</v>
      </c>
      <c r="K633" s="1">
        <v>1000</v>
      </c>
      <c r="L633" s="1">
        <v>3000</v>
      </c>
      <c r="M633" s="1" t="s">
        <v>2619</v>
      </c>
      <c r="N633" s="1" t="s">
        <v>93</v>
      </c>
      <c r="O633" s="1" t="s">
        <v>44</v>
      </c>
      <c r="P633" s="1" t="s">
        <v>32</v>
      </c>
      <c r="Q633" s="1" t="s">
        <v>45</v>
      </c>
      <c r="R633" s="1" t="s">
        <v>46</v>
      </c>
      <c r="S633" s="1" t="s">
        <v>2621</v>
      </c>
      <c r="T633" s="1">
        <v>4</v>
      </c>
      <c r="U633" s="1" t="s">
        <v>2622</v>
      </c>
      <c r="V633" s="1" t="s">
        <v>2623</v>
      </c>
      <c r="W633" s="1" t="s">
        <v>2624</v>
      </c>
      <c r="X633" s="1" t="s">
        <v>2625</v>
      </c>
      <c r="Y633" s="1" t="s">
        <v>2623</v>
      </c>
      <c r="Z633" s="1" t="s">
        <v>2623</v>
      </c>
      <c r="AA633" s="1">
        <v>3000</v>
      </c>
      <c r="AB633" s="1" t="s">
        <v>2626</v>
      </c>
      <c r="AC633" s="1" t="s">
        <v>2621</v>
      </c>
      <c r="AD633" s="1" t="str">
        <f>TEXT(Sales_data[[#This Row],[Order_Date]],"MMM")</f>
        <v>Jan</v>
      </c>
      <c r="AE633" s="1">
        <f t="shared" si="45"/>
        <v>2024</v>
      </c>
      <c r="AF633" s="1" t="str">
        <f>TEXT(Sales_data[[#This Row],[Order_Date]],"ddd")</f>
        <v>Tue</v>
      </c>
      <c r="AG633" s="1" t="str">
        <f t="shared" si="46"/>
        <v>On Time</v>
      </c>
      <c r="AH633" s="1" t="str">
        <f t="shared" si="47"/>
        <v>Medium</v>
      </c>
      <c r="AI633" s="1" t="str">
        <f t="shared" si="48"/>
        <v>Medium</v>
      </c>
      <c r="AJ633" s="6" t="str">
        <f t="shared" si="49"/>
        <v>Weekday</v>
      </c>
    </row>
    <row r="634" spans="1:36" x14ac:dyDescent="0.45">
      <c r="A634" s="5" t="s">
        <v>1133</v>
      </c>
      <c r="B634" s="2">
        <v>45404</v>
      </c>
      <c r="C634" s="2">
        <v>45406</v>
      </c>
      <c r="D634" s="2">
        <v>45412</v>
      </c>
      <c r="E634" s="1" t="s">
        <v>2565</v>
      </c>
      <c r="F634" s="1" t="s">
        <v>2606</v>
      </c>
      <c r="G634" s="1" t="s">
        <v>26</v>
      </c>
      <c r="H634" s="1" t="s">
        <v>128</v>
      </c>
      <c r="I634" s="1" t="s">
        <v>169</v>
      </c>
      <c r="J634" s="1">
        <v>3</v>
      </c>
      <c r="K634" s="1">
        <v>500</v>
      </c>
      <c r="L634" s="1">
        <v>1500</v>
      </c>
      <c r="M634" s="1" t="s">
        <v>29</v>
      </c>
      <c r="N634" s="1" t="s">
        <v>93</v>
      </c>
      <c r="O634" s="1" t="s">
        <v>31</v>
      </c>
      <c r="P634" s="1" t="s">
        <v>85</v>
      </c>
      <c r="Q634" s="1" t="s">
        <v>33</v>
      </c>
      <c r="R634" s="1" t="s">
        <v>34</v>
      </c>
      <c r="S634" s="1" t="s">
        <v>2620</v>
      </c>
      <c r="T634" s="1">
        <v>6</v>
      </c>
      <c r="U634" s="1" t="s">
        <v>2622</v>
      </c>
      <c r="V634" s="1" t="s">
        <v>2623</v>
      </c>
      <c r="W634" s="1" t="s">
        <v>2624</v>
      </c>
      <c r="X634" s="1" t="s">
        <v>2625</v>
      </c>
      <c r="Y634" s="1" t="s">
        <v>2623</v>
      </c>
      <c r="Z634" s="1" t="s">
        <v>2623</v>
      </c>
      <c r="AA634" s="1">
        <v>1500</v>
      </c>
      <c r="AB634" s="1" t="s">
        <v>2626</v>
      </c>
      <c r="AC634" s="1" t="s">
        <v>2627</v>
      </c>
      <c r="AD634" s="1" t="str">
        <f>TEXT(Sales_data[[#This Row],[Order_Date]],"MMM")</f>
        <v>Apr</v>
      </c>
      <c r="AE634" s="1">
        <f t="shared" si="45"/>
        <v>2024</v>
      </c>
      <c r="AF634" s="1" t="str">
        <f>TEXT(Sales_data[[#This Row],[Order_Date]],"ddd")</f>
        <v>Mon</v>
      </c>
      <c r="AG634" s="1" t="str">
        <f t="shared" si="46"/>
        <v>Late</v>
      </c>
      <c r="AH634" s="1" t="str">
        <f t="shared" si="47"/>
        <v>Slow</v>
      </c>
      <c r="AI634" s="1" t="str">
        <f t="shared" si="48"/>
        <v>Low</v>
      </c>
      <c r="AJ634" s="6" t="str">
        <f t="shared" si="49"/>
        <v>Weekday</v>
      </c>
    </row>
    <row r="635" spans="1:36" x14ac:dyDescent="0.45">
      <c r="A635" s="5" t="s">
        <v>1134</v>
      </c>
      <c r="B635" s="2">
        <v>45399</v>
      </c>
      <c r="C635" s="2">
        <v>45398</v>
      </c>
      <c r="D635" s="2">
        <v>45400</v>
      </c>
      <c r="E635" s="1" t="s">
        <v>2530</v>
      </c>
      <c r="F635" s="1" t="s">
        <v>69</v>
      </c>
      <c r="G635" s="1" t="s">
        <v>70</v>
      </c>
      <c r="H635" s="1" t="s">
        <v>71</v>
      </c>
      <c r="I635" s="1" t="s">
        <v>117</v>
      </c>
      <c r="J635" s="1">
        <v>1</v>
      </c>
      <c r="K635" s="1">
        <v>1000</v>
      </c>
      <c r="L635" s="1">
        <v>1000</v>
      </c>
      <c r="M635" s="1" t="s">
        <v>29</v>
      </c>
      <c r="N635" s="1" t="s">
        <v>57</v>
      </c>
      <c r="O635" s="1" t="s">
        <v>64</v>
      </c>
      <c r="P635" s="1" t="s">
        <v>85</v>
      </c>
      <c r="Q635" s="1" t="s">
        <v>33</v>
      </c>
      <c r="R635" s="1" t="s">
        <v>46</v>
      </c>
      <c r="S635" s="1" t="s">
        <v>2621</v>
      </c>
      <c r="T635" s="1">
        <v>2</v>
      </c>
      <c r="U635" s="1" t="s">
        <v>2622</v>
      </c>
      <c r="V635" s="1" t="s">
        <v>2623</v>
      </c>
      <c r="W635" s="1" t="s">
        <v>2624</v>
      </c>
      <c r="X635" s="1" t="s">
        <v>2628</v>
      </c>
      <c r="Y635" s="1" t="s">
        <v>2623</v>
      </c>
      <c r="Z635" s="1" t="s">
        <v>2623</v>
      </c>
      <c r="AA635" s="1">
        <v>1000</v>
      </c>
      <c r="AB635" s="1" t="s">
        <v>2626</v>
      </c>
      <c r="AC635" s="1" t="s">
        <v>2621</v>
      </c>
      <c r="AD635" s="1" t="str">
        <f>TEXT(Sales_data[[#This Row],[Order_Date]],"MMM")</f>
        <v>Apr</v>
      </c>
      <c r="AE635" s="1">
        <f t="shared" si="45"/>
        <v>2024</v>
      </c>
      <c r="AF635" s="1" t="str">
        <f>TEXT(Sales_data[[#This Row],[Order_Date]],"ddd")</f>
        <v>Wed</v>
      </c>
      <c r="AG635" s="1" t="str">
        <f t="shared" si="46"/>
        <v>On Time</v>
      </c>
      <c r="AH635" s="1" t="str">
        <f t="shared" si="47"/>
        <v>Fast</v>
      </c>
      <c r="AI635" s="1" t="str">
        <f t="shared" si="48"/>
        <v>Low</v>
      </c>
      <c r="AJ635" s="6" t="str">
        <f t="shared" si="49"/>
        <v>Weekday</v>
      </c>
    </row>
    <row r="636" spans="1:36" x14ac:dyDescent="0.45">
      <c r="A636" s="5" t="s">
        <v>1135</v>
      </c>
      <c r="B636" s="2">
        <v>45613</v>
      </c>
      <c r="C636" s="2">
        <v>45612</v>
      </c>
      <c r="D636" s="2">
        <v>45619</v>
      </c>
      <c r="E636" s="1" t="s">
        <v>2546</v>
      </c>
      <c r="F636" s="1" t="s">
        <v>69</v>
      </c>
      <c r="G636" s="1" t="s">
        <v>70</v>
      </c>
      <c r="H636" s="1" t="s">
        <v>128</v>
      </c>
      <c r="I636" s="1" t="s">
        <v>169</v>
      </c>
      <c r="J636" s="1">
        <v>1</v>
      </c>
      <c r="K636" s="1">
        <v>500</v>
      </c>
      <c r="L636" s="1">
        <v>500</v>
      </c>
      <c r="M636" s="1" t="s">
        <v>56</v>
      </c>
      <c r="N636" s="1" t="s">
        <v>30</v>
      </c>
      <c r="O636" s="1" t="s">
        <v>79</v>
      </c>
      <c r="P636" s="1" t="s">
        <v>32</v>
      </c>
      <c r="Q636" s="1" t="s">
        <v>33</v>
      </c>
      <c r="R636" s="1" t="s">
        <v>34</v>
      </c>
      <c r="S636" s="1" t="s">
        <v>2620</v>
      </c>
      <c r="T636" s="1">
        <v>7</v>
      </c>
      <c r="U636" s="1" t="s">
        <v>2622</v>
      </c>
      <c r="V636" s="1" t="s">
        <v>2623</v>
      </c>
      <c r="W636" s="1" t="s">
        <v>2624</v>
      </c>
      <c r="X636" s="1" t="s">
        <v>2628</v>
      </c>
      <c r="Y636" s="1" t="s">
        <v>2623</v>
      </c>
      <c r="Z636" s="1" t="s">
        <v>2623</v>
      </c>
      <c r="AA636" s="1">
        <v>500</v>
      </c>
      <c r="AB636" s="1" t="s">
        <v>2626</v>
      </c>
      <c r="AC636" s="1" t="s">
        <v>2627</v>
      </c>
      <c r="AD636" s="1" t="str">
        <f>TEXT(Sales_data[[#This Row],[Order_Date]],"MMM")</f>
        <v>Nov</v>
      </c>
      <c r="AE636" s="1">
        <f t="shared" si="45"/>
        <v>2024</v>
      </c>
      <c r="AF636" s="1" t="str">
        <f>TEXT(Sales_data[[#This Row],[Order_Date]],"ddd")</f>
        <v>Sun</v>
      </c>
      <c r="AG636" s="1" t="str">
        <f t="shared" si="46"/>
        <v>Late</v>
      </c>
      <c r="AH636" s="1" t="str">
        <f t="shared" si="47"/>
        <v>Slow</v>
      </c>
      <c r="AI636" s="1" t="str">
        <f t="shared" si="48"/>
        <v>Low</v>
      </c>
      <c r="AJ636" s="6" t="str">
        <f t="shared" si="49"/>
        <v>Weekend</v>
      </c>
    </row>
    <row r="637" spans="1:36" x14ac:dyDescent="0.45">
      <c r="A637" s="5" t="s">
        <v>1136</v>
      </c>
      <c r="B637" s="2">
        <v>45337</v>
      </c>
      <c r="C637" s="2">
        <v>45339</v>
      </c>
      <c r="D637" s="2">
        <v>45340</v>
      </c>
      <c r="E637" s="1" t="s">
        <v>2600</v>
      </c>
      <c r="F637" s="1" t="s">
        <v>2607</v>
      </c>
      <c r="G637" s="1" t="s">
        <v>41</v>
      </c>
      <c r="H637" s="1" t="s">
        <v>42</v>
      </c>
      <c r="I637" s="1" t="s">
        <v>78</v>
      </c>
      <c r="J637" s="1">
        <v>2</v>
      </c>
      <c r="K637" s="1">
        <v>0</v>
      </c>
      <c r="L637" s="1">
        <v>0</v>
      </c>
      <c r="M637" s="1" t="s">
        <v>56</v>
      </c>
      <c r="N637" s="1" t="s">
        <v>57</v>
      </c>
      <c r="O637" s="1" t="s">
        <v>31</v>
      </c>
      <c r="P637" s="1" t="s">
        <v>32</v>
      </c>
      <c r="Q637" s="1" t="s">
        <v>45</v>
      </c>
      <c r="R637" s="1" t="s">
        <v>46</v>
      </c>
      <c r="S637" s="1" t="s">
        <v>2621</v>
      </c>
      <c r="T637" s="1">
        <v>1</v>
      </c>
      <c r="U637" s="1" t="s">
        <v>2622</v>
      </c>
      <c r="V637" s="1" t="s">
        <v>2623</v>
      </c>
      <c r="W637" s="1" t="s">
        <v>2629</v>
      </c>
      <c r="X637" s="1" t="s">
        <v>2625</v>
      </c>
      <c r="Y637" s="1" t="s">
        <v>2630</v>
      </c>
      <c r="Z637" s="1" t="s">
        <v>2623</v>
      </c>
      <c r="AA637" s="1">
        <v>0</v>
      </c>
      <c r="AB637" s="1" t="s">
        <v>2626</v>
      </c>
      <c r="AC637" s="1" t="s">
        <v>2621</v>
      </c>
      <c r="AD637" s="1" t="str">
        <f>TEXT(Sales_data[[#This Row],[Order_Date]],"MMM")</f>
        <v>Feb</v>
      </c>
      <c r="AE637" s="1">
        <f t="shared" si="45"/>
        <v>2024</v>
      </c>
      <c r="AF637" s="1" t="str">
        <f>TEXT(Sales_data[[#This Row],[Order_Date]],"ddd")</f>
        <v>Thu</v>
      </c>
      <c r="AG637" s="1" t="str">
        <f t="shared" si="46"/>
        <v>On Time</v>
      </c>
      <c r="AH637" s="1" t="str">
        <f t="shared" si="47"/>
        <v>Fast</v>
      </c>
      <c r="AI637" s="1" t="str">
        <f t="shared" si="48"/>
        <v>Low</v>
      </c>
      <c r="AJ637" s="6" t="str">
        <f t="shared" si="49"/>
        <v>Weekday</v>
      </c>
    </row>
    <row r="638" spans="1:36" x14ac:dyDescent="0.45">
      <c r="A638" s="5" t="s">
        <v>1138</v>
      </c>
      <c r="B638" s="2">
        <v>45484</v>
      </c>
      <c r="C638" s="2">
        <v>45485</v>
      </c>
      <c r="D638" s="2">
        <v>45486</v>
      </c>
      <c r="E638" s="1" t="s">
        <v>2579</v>
      </c>
      <c r="F638" s="1" t="s">
        <v>147</v>
      </c>
      <c r="G638" s="1" t="s">
        <v>147</v>
      </c>
      <c r="H638" s="1" t="s">
        <v>42</v>
      </c>
      <c r="I638" s="1" t="s">
        <v>43</v>
      </c>
      <c r="J638" s="1">
        <v>0</v>
      </c>
      <c r="K638" s="1">
        <v>0</v>
      </c>
      <c r="L638" s="1">
        <v>0</v>
      </c>
      <c r="M638" s="1" t="s">
        <v>2619</v>
      </c>
      <c r="N638" s="1" t="s">
        <v>57</v>
      </c>
      <c r="O638" s="1" t="s">
        <v>79</v>
      </c>
      <c r="P638" s="1" t="s">
        <v>32</v>
      </c>
      <c r="Q638" s="1" t="s">
        <v>45</v>
      </c>
      <c r="R638" s="1" t="s">
        <v>2620</v>
      </c>
      <c r="S638" s="1" t="s">
        <v>2620</v>
      </c>
      <c r="T638" s="1">
        <v>1</v>
      </c>
      <c r="U638" s="1" t="s">
        <v>2622</v>
      </c>
      <c r="V638" s="1" t="s">
        <v>2630</v>
      </c>
      <c r="W638" s="1" t="s">
        <v>2629</v>
      </c>
      <c r="X638" s="1" t="s">
        <v>2625</v>
      </c>
      <c r="Y638" s="1" t="s">
        <v>2630</v>
      </c>
      <c r="Z638" s="1" t="s">
        <v>2623</v>
      </c>
      <c r="AA638" s="1">
        <v>0</v>
      </c>
      <c r="AB638" s="1" t="s">
        <v>2626</v>
      </c>
      <c r="AC638" s="1" t="s">
        <v>2627</v>
      </c>
      <c r="AD638" s="1" t="str">
        <f>TEXT(Sales_data[[#This Row],[Order_Date]],"MMM")</f>
        <v>Jul</v>
      </c>
      <c r="AE638" s="1">
        <f t="shared" si="45"/>
        <v>2024</v>
      </c>
      <c r="AF638" s="1" t="str">
        <f>TEXT(Sales_data[[#This Row],[Order_Date]],"ddd")</f>
        <v>Thu</v>
      </c>
      <c r="AG638" s="1" t="str">
        <f t="shared" si="46"/>
        <v>On Time</v>
      </c>
      <c r="AH638" s="1" t="str">
        <f t="shared" si="47"/>
        <v>Fast</v>
      </c>
      <c r="AI638" s="1" t="str">
        <f t="shared" si="48"/>
        <v>Low</v>
      </c>
      <c r="AJ638" s="6" t="str">
        <f t="shared" si="49"/>
        <v>Weekday</v>
      </c>
    </row>
    <row r="639" spans="1:36" x14ac:dyDescent="0.45">
      <c r="A639" s="5" t="s">
        <v>1139</v>
      </c>
      <c r="B639" s="2">
        <v>45403</v>
      </c>
      <c r="C639" s="2">
        <v>45406</v>
      </c>
      <c r="D639" s="2">
        <v>45405</v>
      </c>
      <c r="E639" s="1" t="s">
        <v>2561</v>
      </c>
      <c r="F639" s="1" t="s">
        <v>53</v>
      </c>
      <c r="G639" s="1" t="s">
        <v>54</v>
      </c>
      <c r="H639" s="1" t="s">
        <v>128</v>
      </c>
      <c r="I639" s="1" t="s">
        <v>231</v>
      </c>
      <c r="J639" s="1">
        <v>-1</v>
      </c>
      <c r="K639" s="1">
        <v>2000</v>
      </c>
      <c r="L639" s="1">
        <v>-2000</v>
      </c>
      <c r="M639" s="1" t="s">
        <v>56</v>
      </c>
      <c r="N639" s="1" t="s">
        <v>30</v>
      </c>
      <c r="O639" s="1" t="s">
        <v>79</v>
      </c>
      <c r="P639" s="1" t="s">
        <v>58</v>
      </c>
      <c r="Q639" s="1" t="s">
        <v>45</v>
      </c>
      <c r="R639" s="1" t="s">
        <v>46</v>
      </c>
      <c r="S639" s="1" t="s">
        <v>245</v>
      </c>
      <c r="T639" s="1">
        <v>-1</v>
      </c>
      <c r="U639" s="1" t="s">
        <v>2622</v>
      </c>
      <c r="V639" s="1" t="s">
        <v>2630</v>
      </c>
      <c r="W639" s="1" t="s">
        <v>2624</v>
      </c>
      <c r="X639" s="1" t="s">
        <v>2631</v>
      </c>
      <c r="Y639" s="1" t="s">
        <v>2623</v>
      </c>
      <c r="Z639" s="1" t="s">
        <v>2623</v>
      </c>
      <c r="AA639" s="1">
        <v>-2000</v>
      </c>
      <c r="AB639" s="1" t="s">
        <v>2626</v>
      </c>
      <c r="AC639" s="1" t="s">
        <v>245</v>
      </c>
      <c r="AD639" s="1" t="str">
        <f>TEXT(Sales_data[[#This Row],[Order_Date]],"MMM")</f>
        <v>Apr</v>
      </c>
      <c r="AE639" s="1">
        <f t="shared" si="45"/>
        <v>2024</v>
      </c>
      <c r="AF639" s="1" t="str">
        <f>TEXT(Sales_data[[#This Row],[Order_Date]],"ddd")</f>
        <v>Sun</v>
      </c>
      <c r="AG639" s="1" t="str">
        <f t="shared" si="46"/>
        <v>On Time</v>
      </c>
      <c r="AH639" s="1" t="str">
        <f t="shared" si="47"/>
        <v>Fast</v>
      </c>
      <c r="AI639" s="1" t="str">
        <f t="shared" si="48"/>
        <v>Low</v>
      </c>
      <c r="AJ639" s="6" t="str">
        <f t="shared" si="49"/>
        <v>Weekend</v>
      </c>
    </row>
    <row r="640" spans="1:36" x14ac:dyDescent="0.45">
      <c r="A640" s="5" t="s">
        <v>1140</v>
      </c>
      <c r="B640" s="2">
        <v>45353</v>
      </c>
      <c r="C640" s="2">
        <v>45354</v>
      </c>
      <c r="D640" s="2">
        <v>45353</v>
      </c>
      <c r="E640" s="1" t="s">
        <v>2528</v>
      </c>
      <c r="F640" s="1" t="s">
        <v>2609</v>
      </c>
      <c r="G640" s="1" t="s">
        <v>116</v>
      </c>
      <c r="H640" s="1" t="s">
        <v>27</v>
      </c>
      <c r="I640" s="1" t="s">
        <v>84</v>
      </c>
      <c r="J640" s="1">
        <v>3</v>
      </c>
      <c r="K640" s="1">
        <v>0</v>
      </c>
      <c r="L640" s="1">
        <v>0</v>
      </c>
      <c r="M640" s="1" t="s">
        <v>29</v>
      </c>
      <c r="N640" s="1" t="s">
        <v>57</v>
      </c>
      <c r="O640" s="1" t="s">
        <v>31</v>
      </c>
      <c r="P640" s="1" t="s">
        <v>58</v>
      </c>
      <c r="Q640" s="1" t="s">
        <v>33</v>
      </c>
      <c r="R640" s="1" t="s">
        <v>34</v>
      </c>
      <c r="S640" s="1" t="s">
        <v>2620</v>
      </c>
      <c r="T640" s="1">
        <v>-1</v>
      </c>
      <c r="U640" s="1" t="s">
        <v>2622</v>
      </c>
      <c r="V640" s="1" t="s">
        <v>2623</v>
      </c>
      <c r="W640" s="1" t="s">
        <v>2629</v>
      </c>
      <c r="X640" s="1" t="s">
        <v>2631</v>
      </c>
      <c r="Y640" s="1" t="s">
        <v>2630</v>
      </c>
      <c r="Z640" s="1" t="s">
        <v>2623</v>
      </c>
      <c r="AA640" s="1">
        <v>0</v>
      </c>
      <c r="AB640" s="1" t="s">
        <v>2626</v>
      </c>
      <c r="AC640" s="1" t="s">
        <v>2627</v>
      </c>
      <c r="AD640" s="1" t="str">
        <f>TEXT(Sales_data[[#This Row],[Order_Date]],"MMM")</f>
        <v>Mar</v>
      </c>
      <c r="AE640" s="1">
        <f t="shared" si="45"/>
        <v>2024</v>
      </c>
      <c r="AF640" s="1" t="str">
        <f>TEXT(Sales_data[[#This Row],[Order_Date]],"ddd")</f>
        <v>Sat</v>
      </c>
      <c r="AG640" s="1" t="str">
        <f t="shared" si="46"/>
        <v>On Time</v>
      </c>
      <c r="AH640" s="1" t="str">
        <f t="shared" si="47"/>
        <v>Fast</v>
      </c>
      <c r="AI640" s="1" t="str">
        <f t="shared" si="48"/>
        <v>Low</v>
      </c>
      <c r="AJ640" s="6" t="str">
        <f t="shared" si="49"/>
        <v>Weekend</v>
      </c>
    </row>
    <row r="641" spans="1:36" x14ac:dyDescent="0.45">
      <c r="A641" s="5" t="s">
        <v>1141</v>
      </c>
      <c r="B641" s="2">
        <v>45649</v>
      </c>
      <c r="C641" s="2">
        <v>45647</v>
      </c>
      <c r="D641" s="2">
        <v>45649</v>
      </c>
      <c r="E641" s="1" t="s">
        <v>2552</v>
      </c>
      <c r="F641" s="1" t="s">
        <v>53</v>
      </c>
      <c r="G641" s="1" t="s">
        <v>54</v>
      </c>
      <c r="H641" s="1" t="s">
        <v>128</v>
      </c>
      <c r="I641" s="1" t="s">
        <v>129</v>
      </c>
      <c r="J641" s="1">
        <v>1</v>
      </c>
      <c r="K641" s="1">
        <v>1000</v>
      </c>
      <c r="L641" s="1">
        <v>1000</v>
      </c>
      <c r="M641" s="1" t="s">
        <v>63</v>
      </c>
      <c r="N641" s="1" t="s">
        <v>57</v>
      </c>
      <c r="O641" s="1" t="s">
        <v>44</v>
      </c>
      <c r="P641" s="1" t="s">
        <v>85</v>
      </c>
      <c r="Q641" s="1" t="s">
        <v>33</v>
      </c>
      <c r="R641" s="1" t="s">
        <v>2620</v>
      </c>
      <c r="S641" s="1" t="s">
        <v>2620</v>
      </c>
      <c r="T641" s="1">
        <v>2</v>
      </c>
      <c r="U641" s="1" t="s">
        <v>2622</v>
      </c>
      <c r="V641" s="1" t="s">
        <v>2623</v>
      </c>
      <c r="W641" s="1" t="s">
        <v>2624</v>
      </c>
      <c r="X641" s="1" t="s">
        <v>2628</v>
      </c>
      <c r="Y641" s="1" t="s">
        <v>2623</v>
      </c>
      <c r="Z641" s="1" t="s">
        <v>2623</v>
      </c>
      <c r="AA641" s="1">
        <v>1000</v>
      </c>
      <c r="AB641" s="1" t="s">
        <v>2626</v>
      </c>
      <c r="AC641" s="1" t="s">
        <v>2627</v>
      </c>
      <c r="AD641" s="1" t="str">
        <f>TEXT(Sales_data[[#This Row],[Order_Date]],"MMM")</f>
        <v>Dec</v>
      </c>
      <c r="AE641" s="1">
        <f t="shared" si="45"/>
        <v>2024</v>
      </c>
      <c r="AF641" s="1" t="str">
        <f>TEXT(Sales_data[[#This Row],[Order_Date]],"ddd")</f>
        <v>Mon</v>
      </c>
      <c r="AG641" s="1" t="str">
        <f t="shared" si="46"/>
        <v>On Time</v>
      </c>
      <c r="AH641" s="1" t="str">
        <f t="shared" si="47"/>
        <v>Fast</v>
      </c>
      <c r="AI641" s="1" t="str">
        <f t="shared" si="48"/>
        <v>Low</v>
      </c>
      <c r="AJ641" s="6" t="str">
        <f t="shared" si="49"/>
        <v>Weekday</v>
      </c>
    </row>
    <row r="642" spans="1:36" x14ac:dyDescent="0.45">
      <c r="A642" s="5" t="s">
        <v>1142</v>
      </c>
      <c r="B642" s="2">
        <v>45331</v>
      </c>
      <c r="C642" s="2">
        <v>45329</v>
      </c>
      <c r="D642" s="2">
        <v>45333</v>
      </c>
      <c r="E642" s="1" t="s">
        <v>2563</v>
      </c>
      <c r="F642" s="1" t="s">
        <v>2608</v>
      </c>
      <c r="G642" s="1" t="s">
        <v>41</v>
      </c>
      <c r="H642" s="1" t="s">
        <v>27</v>
      </c>
      <c r="I642" s="1" t="s">
        <v>28</v>
      </c>
      <c r="J642" s="1">
        <v>-1</v>
      </c>
      <c r="K642" s="1">
        <v>100</v>
      </c>
      <c r="L642" s="1">
        <v>-100</v>
      </c>
      <c r="M642" s="1" t="s">
        <v>63</v>
      </c>
      <c r="N642" s="1" t="s">
        <v>57</v>
      </c>
      <c r="O642" s="1" t="s">
        <v>44</v>
      </c>
      <c r="P642" s="1" t="s">
        <v>32</v>
      </c>
      <c r="Q642" s="1" t="s">
        <v>33</v>
      </c>
      <c r="R642" s="1" t="s">
        <v>34</v>
      </c>
      <c r="S642" s="1" t="s">
        <v>2620</v>
      </c>
      <c r="T642" s="1">
        <v>4</v>
      </c>
      <c r="U642" s="1" t="s">
        <v>2622</v>
      </c>
      <c r="V642" s="1" t="s">
        <v>2630</v>
      </c>
      <c r="W642" s="1" t="s">
        <v>2624</v>
      </c>
      <c r="X642" s="1" t="s">
        <v>2628</v>
      </c>
      <c r="Y642" s="1" t="s">
        <v>2623</v>
      </c>
      <c r="Z642" s="1" t="s">
        <v>2623</v>
      </c>
      <c r="AA642" s="1">
        <v>-100</v>
      </c>
      <c r="AB642" s="1" t="s">
        <v>2626</v>
      </c>
      <c r="AC642" s="1" t="s">
        <v>2627</v>
      </c>
      <c r="AD642" s="1" t="str">
        <f>TEXT(Sales_data[[#This Row],[Order_Date]],"MMM")</f>
        <v>Feb</v>
      </c>
      <c r="AE642" s="1">
        <f t="shared" si="45"/>
        <v>2024</v>
      </c>
      <c r="AF642" s="1" t="str">
        <f>TEXT(Sales_data[[#This Row],[Order_Date]],"ddd")</f>
        <v>Fri</v>
      </c>
      <c r="AG642" s="1" t="str">
        <f t="shared" si="46"/>
        <v>On Time</v>
      </c>
      <c r="AH642" s="1" t="str">
        <f t="shared" si="47"/>
        <v>Medium</v>
      </c>
      <c r="AI642" s="1" t="str">
        <f t="shared" si="48"/>
        <v>Low</v>
      </c>
      <c r="AJ642" s="6" t="str">
        <f t="shared" si="49"/>
        <v>Weekday</v>
      </c>
    </row>
    <row r="643" spans="1:36" x14ac:dyDescent="0.45">
      <c r="A643" s="5" t="s">
        <v>1143</v>
      </c>
      <c r="B643" s="2">
        <v>45428</v>
      </c>
      <c r="C643" s="2">
        <v>45426</v>
      </c>
      <c r="D643" s="2">
        <v>45433</v>
      </c>
      <c r="E643" s="1" t="s">
        <v>2580</v>
      </c>
      <c r="F643" s="1" t="s">
        <v>147</v>
      </c>
      <c r="G643" s="1" t="s">
        <v>147</v>
      </c>
      <c r="H643" s="1" t="s">
        <v>27</v>
      </c>
      <c r="I643" s="1" t="s">
        <v>28</v>
      </c>
      <c r="J643" s="1">
        <v>3</v>
      </c>
      <c r="K643" s="1">
        <v>100</v>
      </c>
      <c r="L643" s="1">
        <v>300</v>
      </c>
      <c r="M643" s="1" t="s">
        <v>63</v>
      </c>
      <c r="N643" s="1" t="s">
        <v>57</v>
      </c>
      <c r="O643" s="1" t="s">
        <v>79</v>
      </c>
      <c r="P643" s="1" t="s">
        <v>85</v>
      </c>
      <c r="Q643" s="1" t="s">
        <v>33</v>
      </c>
      <c r="R643" s="1" t="s">
        <v>46</v>
      </c>
      <c r="S643" s="1" t="s">
        <v>2621</v>
      </c>
      <c r="T643" s="1">
        <v>7</v>
      </c>
      <c r="U643" s="1" t="s">
        <v>2622</v>
      </c>
      <c r="V643" s="1" t="s">
        <v>2623</v>
      </c>
      <c r="W643" s="1" t="s">
        <v>2624</v>
      </c>
      <c r="X643" s="1" t="s">
        <v>2628</v>
      </c>
      <c r="Y643" s="1" t="s">
        <v>2623</v>
      </c>
      <c r="Z643" s="1" t="s">
        <v>2623</v>
      </c>
      <c r="AA643" s="1">
        <v>300</v>
      </c>
      <c r="AB643" s="1" t="s">
        <v>2626</v>
      </c>
      <c r="AC643" s="1" t="s">
        <v>2621</v>
      </c>
      <c r="AD643" s="1" t="str">
        <f>TEXT(Sales_data[[#This Row],[Order_Date]],"MMM")</f>
        <v>May</v>
      </c>
      <c r="AE643" s="1">
        <f t="shared" ref="AE643:AE706" si="50">YEAR(C643)</f>
        <v>2024</v>
      </c>
      <c r="AF643" s="1" t="str">
        <f>TEXT(Sales_data[[#This Row],[Order_Date]],"ddd")</f>
        <v>Thu</v>
      </c>
      <c r="AG643" s="1" t="str">
        <f t="shared" ref="AG643:AG706" si="51">IF(T643&lt;=5,"On Time","Late")</f>
        <v>Late</v>
      </c>
      <c r="AH643" s="1" t="str">
        <f t="shared" ref="AH643:AH706" si="52">IF(T643&lt;=2,"Fast",IF(T643&lt;=5,"Medium","Slow"))</f>
        <v>Slow</v>
      </c>
      <c r="AI643" s="1" t="str">
        <f t="shared" ref="AI643:AI706" si="53">IF(AA643&gt;=5000,"High",IF(AA643&gt;=2000,"Medium","Low"))</f>
        <v>Low</v>
      </c>
      <c r="AJ643" s="6" t="str">
        <f t="shared" ref="AJ643:AJ706" si="54">IF(AF643="Sat","Weekend",IF(AF643="Sun","Weekend","Weekday"))</f>
        <v>Weekday</v>
      </c>
    </row>
    <row r="644" spans="1:36" x14ac:dyDescent="0.45">
      <c r="A644" s="5" t="s">
        <v>2506</v>
      </c>
      <c r="B644" s="2">
        <v>45574</v>
      </c>
      <c r="C644" s="2">
        <v>45572</v>
      </c>
      <c r="D644" s="2">
        <v>45575</v>
      </c>
      <c r="E644" s="1" t="s">
        <v>2578</v>
      </c>
      <c r="F644" s="1" t="s">
        <v>2609</v>
      </c>
      <c r="G644" s="1" t="s">
        <v>116</v>
      </c>
      <c r="H644" s="1" t="s">
        <v>71</v>
      </c>
      <c r="I644" s="1" t="s">
        <v>117</v>
      </c>
      <c r="J644" s="1">
        <v>1</v>
      </c>
      <c r="K644" s="1">
        <v>2000</v>
      </c>
      <c r="L644" s="1">
        <v>2000</v>
      </c>
      <c r="M644" s="1" t="s">
        <v>2619</v>
      </c>
      <c r="N644" s="1" t="s">
        <v>93</v>
      </c>
      <c r="O644" s="1" t="s">
        <v>44</v>
      </c>
      <c r="P644" s="1" t="s">
        <v>58</v>
      </c>
      <c r="Q644" s="1" t="s">
        <v>33</v>
      </c>
      <c r="R644" s="1" t="s">
        <v>46</v>
      </c>
      <c r="S644" s="1" t="s">
        <v>254</v>
      </c>
      <c r="T644" s="1">
        <v>3</v>
      </c>
      <c r="U644" s="1" t="s">
        <v>2622</v>
      </c>
      <c r="V644" s="1" t="s">
        <v>2623</v>
      </c>
      <c r="W644" s="1" t="s">
        <v>2624</v>
      </c>
      <c r="X644" s="1" t="s">
        <v>2628</v>
      </c>
      <c r="Y644" s="1" t="s">
        <v>2623</v>
      </c>
      <c r="Z644" s="1" t="s">
        <v>2623</v>
      </c>
      <c r="AA644" s="1">
        <v>2000</v>
      </c>
      <c r="AB644" s="1" t="s">
        <v>2626</v>
      </c>
      <c r="AC644" s="1" t="s">
        <v>254</v>
      </c>
      <c r="AD644" s="1" t="str">
        <f>TEXT(Sales_data[[#This Row],[Order_Date]],"MMM")</f>
        <v>Oct</v>
      </c>
      <c r="AE644" s="1">
        <f t="shared" si="50"/>
        <v>2024</v>
      </c>
      <c r="AF644" s="1" t="str">
        <f>TEXT(Sales_data[[#This Row],[Order_Date]],"ddd")</f>
        <v>Wed</v>
      </c>
      <c r="AG644" s="1" t="str">
        <f t="shared" si="51"/>
        <v>On Time</v>
      </c>
      <c r="AH644" s="1" t="str">
        <f t="shared" si="52"/>
        <v>Medium</v>
      </c>
      <c r="AI644" s="1" t="str">
        <f t="shared" si="53"/>
        <v>Medium</v>
      </c>
      <c r="AJ644" s="6" t="str">
        <f t="shared" si="54"/>
        <v>Weekday</v>
      </c>
    </row>
    <row r="645" spans="1:36" x14ac:dyDescent="0.45">
      <c r="A645" s="5" t="s">
        <v>1144</v>
      </c>
      <c r="B645" s="2">
        <v>45644</v>
      </c>
      <c r="C645" s="2">
        <v>45642</v>
      </c>
      <c r="D645" s="2">
        <v>45645</v>
      </c>
      <c r="E645" s="1" t="s">
        <v>2604</v>
      </c>
      <c r="F645" s="1" t="s">
        <v>2607</v>
      </c>
      <c r="G645" s="1" t="s">
        <v>41</v>
      </c>
      <c r="H645" s="1" t="s">
        <v>71</v>
      </c>
      <c r="I645" s="1" t="s">
        <v>72</v>
      </c>
      <c r="J645" s="1">
        <v>0</v>
      </c>
      <c r="K645" s="1">
        <v>0</v>
      </c>
      <c r="L645" s="1">
        <v>0</v>
      </c>
      <c r="M645" s="1" t="s">
        <v>2619</v>
      </c>
      <c r="N645" s="1" t="s">
        <v>57</v>
      </c>
      <c r="O645" s="1" t="s">
        <v>44</v>
      </c>
      <c r="P645" s="1" t="s">
        <v>85</v>
      </c>
      <c r="Q645" s="1" t="s">
        <v>33</v>
      </c>
      <c r="R645" s="1" t="s">
        <v>2620</v>
      </c>
      <c r="S645" s="1" t="s">
        <v>2620</v>
      </c>
      <c r="T645" s="1">
        <v>3</v>
      </c>
      <c r="U645" s="1" t="s">
        <v>2622</v>
      </c>
      <c r="V645" s="1" t="s">
        <v>2630</v>
      </c>
      <c r="W645" s="1" t="s">
        <v>2629</v>
      </c>
      <c r="X645" s="1" t="s">
        <v>2628</v>
      </c>
      <c r="Y645" s="1" t="s">
        <v>2630</v>
      </c>
      <c r="Z645" s="1" t="s">
        <v>2623</v>
      </c>
      <c r="AA645" s="1">
        <v>0</v>
      </c>
      <c r="AB645" s="1" t="s">
        <v>2626</v>
      </c>
      <c r="AC645" s="1" t="s">
        <v>2627</v>
      </c>
      <c r="AD645" s="1" t="str">
        <f>TEXT(Sales_data[[#This Row],[Order_Date]],"MMM")</f>
        <v>Dec</v>
      </c>
      <c r="AE645" s="1">
        <f t="shared" si="50"/>
        <v>2024</v>
      </c>
      <c r="AF645" s="1" t="str">
        <f>TEXT(Sales_data[[#This Row],[Order_Date]],"ddd")</f>
        <v>Wed</v>
      </c>
      <c r="AG645" s="1" t="str">
        <f t="shared" si="51"/>
        <v>On Time</v>
      </c>
      <c r="AH645" s="1" t="str">
        <f t="shared" si="52"/>
        <v>Medium</v>
      </c>
      <c r="AI645" s="1" t="str">
        <f t="shared" si="53"/>
        <v>Low</v>
      </c>
      <c r="AJ645" s="6" t="str">
        <f t="shared" si="54"/>
        <v>Weekday</v>
      </c>
    </row>
    <row r="646" spans="1:36" x14ac:dyDescent="0.45">
      <c r="A646" s="5" t="s">
        <v>1145</v>
      </c>
      <c r="B646" s="2">
        <v>45356</v>
      </c>
      <c r="C646" s="2">
        <v>45355</v>
      </c>
      <c r="D646" s="2">
        <v>45362</v>
      </c>
      <c r="E646" s="1" t="s">
        <v>2589</v>
      </c>
      <c r="F646" s="1" t="s">
        <v>147</v>
      </c>
      <c r="G646" s="1" t="s">
        <v>147</v>
      </c>
      <c r="H646" s="1" t="s">
        <v>42</v>
      </c>
      <c r="I646" s="1" t="s">
        <v>43</v>
      </c>
      <c r="J646" s="1">
        <v>1</v>
      </c>
      <c r="K646" s="1">
        <v>2000</v>
      </c>
      <c r="L646" s="1">
        <v>2000</v>
      </c>
      <c r="M646" s="1" t="s">
        <v>2619</v>
      </c>
      <c r="N646" s="1" t="s">
        <v>93</v>
      </c>
      <c r="O646" s="1" t="s">
        <v>44</v>
      </c>
      <c r="P646" s="1" t="s">
        <v>32</v>
      </c>
      <c r="Q646" s="1" t="s">
        <v>33</v>
      </c>
      <c r="R646" s="1" t="s">
        <v>46</v>
      </c>
      <c r="S646" s="1" t="s">
        <v>245</v>
      </c>
      <c r="T646" s="1">
        <v>7</v>
      </c>
      <c r="U646" s="1" t="s">
        <v>2622</v>
      </c>
      <c r="V646" s="1" t="s">
        <v>2623</v>
      </c>
      <c r="W646" s="1" t="s">
        <v>2624</v>
      </c>
      <c r="X646" s="1" t="s">
        <v>2628</v>
      </c>
      <c r="Y646" s="1" t="s">
        <v>2623</v>
      </c>
      <c r="Z646" s="1" t="s">
        <v>2623</v>
      </c>
      <c r="AA646" s="1">
        <v>2000</v>
      </c>
      <c r="AB646" s="1" t="s">
        <v>2626</v>
      </c>
      <c r="AC646" s="1" t="s">
        <v>245</v>
      </c>
      <c r="AD646" s="1" t="str">
        <f>TEXT(Sales_data[[#This Row],[Order_Date]],"MMM")</f>
        <v>Mar</v>
      </c>
      <c r="AE646" s="1">
        <f t="shared" si="50"/>
        <v>2024</v>
      </c>
      <c r="AF646" s="1" t="str">
        <f>TEXT(Sales_data[[#This Row],[Order_Date]],"ddd")</f>
        <v>Tue</v>
      </c>
      <c r="AG646" s="1" t="str">
        <f t="shared" si="51"/>
        <v>Late</v>
      </c>
      <c r="AH646" s="1" t="str">
        <f t="shared" si="52"/>
        <v>Slow</v>
      </c>
      <c r="AI646" s="1" t="str">
        <f t="shared" si="53"/>
        <v>Medium</v>
      </c>
      <c r="AJ646" s="6" t="str">
        <f t="shared" si="54"/>
        <v>Weekday</v>
      </c>
    </row>
    <row r="647" spans="1:36" x14ac:dyDescent="0.45">
      <c r="A647" s="5" t="s">
        <v>1146</v>
      </c>
      <c r="B647" s="2">
        <v>45607</v>
      </c>
      <c r="C647" s="2">
        <v>45606</v>
      </c>
      <c r="D647" s="2">
        <v>45611</v>
      </c>
      <c r="E647" s="1" t="s">
        <v>2589</v>
      </c>
      <c r="F647" s="1" t="s">
        <v>168</v>
      </c>
      <c r="G647" s="1" t="s">
        <v>41</v>
      </c>
      <c r="H647" s="1" t="s">
        <v>128</v>
      </c>
      <c r="I647" s="1" t="s">
        <v>231</v>
      </c>
      <c r="J647" s="1">
        <v>0</v>
      </c>
      <c r="K647" s="1">
        <v>100</v>
      </c>
      <c r="L647" s="1">
        <v>0</v>
      </c>
      <c r="M647" s="1" t="s">
        <v>29</v>
      </c>
      <c r="N647" s="1" t="s">
        <v>57</v>
      </c>
      <c r="O647" s="1" t="s">
        <v>44</v>
      </c>
      <c r="P647" s="1" t="s">
        <v>32</v>
      </c>
      <c r="Q647" s="1" t="s">
        <v>45</v>
      </c>
      <c r="R647" s="1" t="s">
        <v>34</v>
      </c>
      <c r="S647" s="1" t="s">
        <v>2620</v>
      </c>
      <c r="T647" s="1">
        <v>5</v>
      </c>
      <c r="U647" s="1" t="s">
        <v>2622</v>
      </c>
      <c r="V647" s="1" t="s">
        <v>2630</v>
      </c>
      <c r="W647" s="1" t="s">
        <v>2624</v>
      </c>
      <c r="X647" s="1" t="s">
        <v>2628</v>
      </c>
      <c r="Y647" s="1" t="s">
        <v>2623</v>
      </c>
      <c r="Z647" s="1" t="s">
        <v>2623</v>
      </c>
      <c r="AA647" s="1">
        <v>0</v>
      </c>
      <c r="AB647" s="1" t="s">
        <v>2626</v>
      </c>
      <c r="AC647" s="1" t="s">
        <v>2627</v>
      </c>
      <c r="AD647" s="1" t="str">
        <f>TEXT(Sales_data[[#This Row],[Order_Date]],"MMM")</f>
        <v>Nov</v>
      </c>
      <c r="AE647" s="1">
        <f t="shared" si="50"/>
        <v>2024</v>
      </c>
      <c r="AF647" s="1" t="str">
        <f>TEXT(Sales_data[[#This Row],[Order_Date]],"ddd")</f>
        <v>Mon</v>
      </c>
      <c r="AG647" s="1" t="str">
        <f t="shared" si="51"/>
        <v>On Time</v>
      </c>
      <c r="AH647" s="1" t="str">
        <f t="shared" si="52"/>
        <v>Medium</v>
      </c>
      <c r="AI647" s="1" t="str">
        <f t="shared" si="53"/>
        <v>Low</v>
      </c>
      <c r="AJ647" s="6" t="str">
        <f t="shared" si="54"/>
        <v>Weekday</v>
      </c>
    </row>
    <row r="648" spans="1:36" x14ac:dyDescent="0.45">
      <c r="A648" s="5" t="s">
        <v>1147</v>
      </c>
      <c r="B648" s="2">
        <v>45454</v>
      </c>
      <c r="C648" s="2">
        <v>45457</v>
      </c>
      <c r="D648" s="2">
        <v>45458</v>
      </c>
      <c r="E648" s="1" t="s">
        <v>2583</v>
      </c>
      <c r="F648" s="1" t="s">
        <v>69</v>
      </c>
      <c r="G648" s="1" t="s">
        <v>70</v>
      </c>
      <c r="H648" s="1" t="s">
        <v>71</v>
      </c>
      <c r="I648" s="1" t="s">
        <v>72</v>
      </c>
      <c r="J648" s="1">
        <v>-1</v>
      </c>
      <c r="K648" s="1">
        <v>500</v>
      </c>
      <c r="L648" s="1">
        <v>-500</v>
      </c>
      <c r="M648" s="1" t="s">
        <v>2619</v>
      </c>
      <c r="N648" s="1" t="s">
        <v>93</v>
      </c>
      <c r="O648" s="1" t="s">
        <v>44</v>
      </c>
      <c r="P648" s="1" t="s">
        <v>32</v>
      </c>
      <c r="Q648" s="1" t="s">
        <v>33</v>
      </c>
      <c r="R648" s="1" t="s">
        <v>46</v>
      </c>
      <c r="S648" s="1" t="s">
        <v>47</v>
      </c>
      <c r="T648" s="1">
        <v>1</v>
      </c>
      <c r="U648" s="1" t="s">
        <v>2622</v>
      </c>
      <c r="V648" s="1" t="s">
        <v>2630</v>
      </c>
      <c r="W648" s="1" t="s">
        <v>2624</v>
      </c>
      <c r="X648" s="1" t="s">
        <v>2625</v>
      </c>
      <c r="Y648" s="1" t="s">
        <v>2623</v>
      </c>
      <c r="Z648" s="1" t="s">
        <v>2623</v>
      </c>
      <c r="AA648" s="1">
        <v>-500</v>
      </c>
      <c r="AB648" s="1" t="s">
        <v>2626</v>
      </c>
      <c r="AC648" s="1" t="s">
        <v>47</v>
      </c>
      <c r="AD648" s="1" t="str">
        <f>TEXT(Sales_data[[#This Row],[Order_Date]],"MMM")</f>
        <v>Jun</v>
      </c>
      <c r="AE648" s="1">
        <f t="shared" si="50"/>
        <v>2024</v>
      </c>
      <c r="AF648" s="1" t="str">
        <f>TEXT(Sales_data[[#This Row],[Order_Date]],"ddd")</f>
        <v>Tue</v>
      </c>
      <c r="AG648" s="1" t="str">
        <f t="shared" si="51"/>
        <v>On Time</v>
      </c>
      <c r="AH648" s="1" t="str">
        <f t="shared" si="52"/>
        <v>Fast</v>
      </c>
      <c r="AI648" s="1" t="str">
        <f t="shared" si="53"/>
        <v>Low</v>
      </c>
      <c r="AJ648" s="6" t="str">
        <f t="shared" si="54"/>
        <v>Weekday</v>
      </c>
    </row>
    <row r="649" spans="1:36" x14ac:dyDescent="0.45">
      <c r="A649" s="5" t="s">
        <v>1148</v>
      </c>
      <c r="B649" s="2">
        <v>45446</v>
      </c>
      <c r="C649" s="2">
        <v>45449</v>
      </c>
      <c r="D649" s="2">
        <v>45453</v>
      </c>
      <c r="E649" s="1" t="s">
        <v>2571</v>
      </c>
      <c r="F649" s="1" t="s">
        <v>2608</v>
      </c>
      <c r="G649" s="1" t="s">
        <v>41</v>
      </c>
      <c r="H649" s="1" t="s">
        <v>128</v>
      </c>
      <c r="I649" s="1" t="s">
        <v>169</v>
      </c>
      <c r="J649" s="1">
        <v>2</v>
      </c>
      <c r="K649" s="1">
        <v>1000</v>
      </c>
      <c r="L649" s="1">
        <v>2000</v>
      </c>
      <c r="M649" s="1" t="s">
        <v>56</v>
      </c>
      <c r="N649" s="1" t="s">
        <v>57</v>
      </c>
      <c r="O649" s="1" t="s">
        <v>44</v>
      </c>
      <c r="P649" s="1" t="s">
        <v>85</v>
      </c>
      <c r="Q649" s="1" t="s">
        <v>33</v>
      </c>
      <c r="R649" s="1" t="s">
        <v>46</v>
      </c>
      <c r="S649" s="1" t="s">
        <v>2621</v>
      </c>
      <c r="T649" s="1">
        <v>4</v>
      </c>
      <c r="U649" s="1" t="s">
        <v>2622</v>
      </c>
      <c r="V649" s="1" t="s">
        <v>2623</v>
      </c>
      <c r="W649" s="1" t="s">
        <v>2624</v>
      </c>
      <c r="X649" s="1" t="s">
        <v>2625</v>
      </c>
      <c r="Y649" s="1" t="s">
        <v>2623</v>
      </c>
      <c r="Z649" s="1" t="s">
        <v>2623</v>
      </c>
      <c r="AA649" s="1">
        <v>2000</v>
      </c>
      <c r="AB649" s="1" t="s">
        <v>2626</v>
      </c>
      <c r="AC649" s="1" t="s">
        <v>2621</v>
      </c>
      <c r="AD649" s="1" t="str">
        <f>TEXT(Sales_data[[#This Row],[Order_Date]],"MMM")</f>
        <v>Jun</v>
      </c>
      <c r="AE649" s="1">
        <f t="shared" si="50"/>
        <v>2024</v>
      </c>
      <c r="AF649" s="1" t="str">
        <f>TEXT(Sales_data[[#This Row],[Order_Date]],"ddd")</f>
        <v>Mon</v>
      </c>
      <c r="AG649" s="1" t="str">
        <f t="shared" si="51"/>
        <v>On Time</v>
      </c>
      <c r="AH649" s="1" t="str">
        <f t="shared" si="52"/>
        <v>Medium</v>
      </c>
      <c r="AI649" s="1" t="str">
        <f t="shared" si="53"/>
        <v>Medium</v>
      </c>
      <c r="AJ649" s="6" t="str">
        <f t="shared" si="54"/>
        <v>Weekday</v>
      </c>
    </row>
    <row r="650" spans="1:36" x14ac:dyDescent="0.45">
      <c r="A650" s="5" t="s">
        <v>1149</v>
      </c>
      <c r="B650" s="2">
        <v>45635</v>
      </c>
      <c r="C650" s="2">
        <v>45638</v>
      </c>
      <c r="D650" s="2">
        <v>45639</v>
      </c>
      <c r="E650" s="1" t="s">
        <v>2531</v>
      </c>
      <c r="F650" s="1" t="s">
        <v>2606</v>
      </c>
      <c r="G650" s="1" t="s">
        <v>26</v>
      </c>
      <c r="H650" s="1" t="s">
        <v>128</v>
      </c>
      <c r="I650" s="1" t="s">
        <v>129</v>
      </c>
      <c r="J650" s="1">
        <v>2</v>
      </c>
      <c r="K650" s="1">
        <v>0</v>
      </c>
      <c r="L650" s="1">
        <v>0</v>
      </c>
      <c r="M650" s="1" t="s">
        <v>29</v>
      </c>
      <c r="N650" s="1" t="s">
        <v>30</v>
      </c>
      <c r="O650" s="1" t="s">
        <v>64</v>
      </c>
      <c r="P650" s="1" t="s">
        <v>85</v>
      </c>
      <c r="Q650" s="1" t="s">
        <v>45</v>
      </c>
      <c r="R650" s="1" t="s">
        <v>46</v>
      </c>
      <c r="S650" s="1" t="s">
        <v>254</v>
      </c>
      <c r="T650" s="1">
        <v>1</v>
      </c>
      <c r="U650" s="1" t="s">
        <v>2622</v>
      </c>
      <c r="V650" s="1" t="s">
        <v>2623</v>
      </c>
      <c r="W650" s="1" t="s">
        <v>2629</v>
      </c>
      <c r="X650" s="1" t="s">
        <v>2625</v>
      </c>
      <c r="Y650" s="1" t="s">
        <v>2630</v>
      </c>
      <c r="Z650" s="1" t="s">
        <v>2623</v>
      </c>
      <c r="AA650" s="1">
        <v>0</v>
      </c>
      <c r="AB650" s="1" t="s">
        <v>2626</v>
      </c>
      <c r="AC650" s="1" t="s">
        <v>254</v>
      </c>
      <c r="AD650" s="1" t="str">
        <f>TEXT(Sales_data[[#This Row],[Order_Date]],"MMM")</f>
        <v>Dec</v>
      </c>
      <c r="AE650" s="1">
        <f t="shared" si="50"/>
        <v>2024</v>
      </c>
      <c r="AF650" s="1" t="str">
        <f>TEXT(Sales_data[[#This Row],[Order_Date]],"ddd")</f>
        <v>Mon</v>
      </c>
      <c r="AG650" s="1" t="str">
        <f t="shared" si="51"/>
        <v>On Time</v>
      </c>
      <c r="AH650" s="1" t="str">
        <f t="shared" si="52"/>
        <v>Fast</v>
      </c>
      <c r="AI650" s="1" t="str">
        <f t="shared" si="53"/>
        <v>Low</v>
      </c>
      <c r="AJ650" s="6" t="str">
        <f t="shared" si="54"/>
        <v>Weekday</v>
      </c>
    </row>
    <row r="651" spans="1:36" x14ac:dyDescent="0.45">
      <c r="A651" s="5" t="s">
        <v>1150</v>
      </c>
      <c r="B651" s="2">
        <v>45576</v>
      </c>
      <c r="C651" s="2">
        <v>45579</v>
      </c>
      <c r="D651" s="2">
        <v>45578</v>
      </c>
      <c r="E651" s="1" t="s">
        <v>2551</v>
      </c>
      <c r="F651" s="1" t="s">
        <v>2609</v>
      </c>
      <c r="G651" s="1" t="s">
        <v>116</v>
      </c>
      <c r="H651" s="1" t="s">
        <v>42</v>
      </c>
      <c r="I651" s="1" t="s">
        <v>43</v>
      </c>
      <c r="J651" s="1">
        <v>0</v>
      </c>
      <c r="K651" s="1">
        <v>1000</v>
      </c>
      <c r="L651" s="1">
        <v>0</v>
      </c>
      <c r="M651" s="1" t="s">
        <v>63</v>
      </c>
      <c r="N651" s="1" t="s">
        <v>57</v>
      </c>
      <c r="O651" s="1" t="s">
        <v>44</v>
      </c>
      <c r="P651" s="1" t="s">
        <v>58</v>
      </c>
      <c r="Q651" s="1" t="s">
        <v>33</v>
      </c>
      <c r="R651" s="1" t="s">
        <v>34</v>
      </c>
      <c r="S651" s="1" t="s">
        <v>2620</v>
      </c>
      <c r="T651" s="1">
        <v>-1</v>
      </c>
      <c r="U651" s="1" t="s">
        <v>2622</v>
      </c>
      <c r="V651" s="1" t="s">
        <v>2630</v>
      </c>
      <c r="W651" s="1" t="s">
        <v>2624</v>
      </c>
      <c r="X651" s="1" t="s">
        <v>2631</v>
      </c>
      <c r="Y651" s="1" t="s">
        <v>2623</v>
      </c>
      <c r="Z651" s="1" t="s">
        <v>2623</v>
      </c>
      <c r="AA651" s="1">
        <v>0</v>
      </c>
      <c r="AB651" s="1" t="s">
        <v>2626</v>
      </c>
      <c r="AC651" s="1" t="s">
        <v>2627</v>
      </c>
      <c r="AD651" s="1" t="str">
        <f>TEXT(Sales_data[[#This Row],[Order_Date]],"MMM")</f>
        <v>Oct</v>
      </c>
      <c r="AE651" s="1">
        <f t="shared" si="50"/>
        <v>2024</v>
      </c>
      <c r="AF651" s="1" t="str">
        <f>TEXT(Sales_data[[#This Row],[Order_Date]],"ddd")</f>
        <v>Fri</v>
      </c>
      <c r="AG651" s="1" t="str">
        <f t="shared" si="51"/>
        <v>On Time</v>
      </c>
      <c r="AH651" s="1" t="str">
        <f t="shared" si="52"/>
        <v>Fast</v>
      </c>
      <c r="AI651" s="1" t="str">
        <f t="shared" si="53"/>
        <v>Low</v>
      </c>
      <c r="AJ651" s="6" t="str">
        <f t="shared" si="54"/>
        <v>Weekday</v>
      </c>
    </row>
    <row r="652" spans="1:36" x14ac:dyDescent="0.45">
      <c r="A652" s="5" t="s">
        <v>1151</v>
      </c>
      <c r="B652" s="2">
        <v>45442</v>
      </c>
      <c r="C652" s="2">
        <v>45445</v>
      </c>
      <c r="D652" s="2">
        <v>45445</v>
      </c>
      <c r="E652" s="1" t="s">
        <v>2585</v>
      </c>
      <c r="F652" s="1" t="s">
        <v>2608</v>
      </c>
      <c r="G652" s="1" t="s">
        <v>41</v>
      </c>
      <c r="H652" s="1" t="s">
        <v>27</v>
      </c>
      <c r="I652" s="1" t="s">
        <v>28</v>
      </c>
      <c r="J652" s="1">
        <v>3</v>
      </c>
      <c r="K652" s="1">
        <v>500</v>
      </c>
      <c r="L652" s="1">
        <v>1500</v>
      </c>
      <c r="M652" s="1" t="s">
        <v>63</v>
      </c>
      <c r="N652" s="1" t="s">
        <v>57</v>
      </c>
      <c r="O652" s="1" t="s">
        <v>44</v>
      </c>
      <c r="P652" s="1" t="s">
        <v>85</v>
      </c>
      <c r="Q652" s="1" t="s">
        <v>45</v>
      </c>
      <c r="R652" s="1" t="s">
        <v>34</v>
      </c>
      <c r="S652" s="1" t="s">
        <v>2620</v>
      </c>
      <c r="T652" s="1">
        <v>0</v>
      </c>
      <c r="U652" s="1" t="s">
        <v>2622</v>
      </c>
      <c r="V652" s="1" t="s">
        <v>2623</v>
      </c>
      <c r="W652" s="1" t="s">
        <v>2624</v>
      </c>
      <c r="X652" s="1" t="s">
        <v>2625</v>
      </c>
      <c r="Y652" s="1" t="s">
        <v>2623</v>
      </c>
      <c r="Z652" s="1" t="s">
        <v>2623</v>
      </c>
      <c r="AA652" s="1">
        <v>1500</v>
      </c>
      <c r="AB652" s="1" t="s">
        <v>2626</v>
      </c>
      <c r="AC652" s="1" t="s">
        <v>2627</v>
      </c>
      <c r="AD652" s="1" t="str">
        <f>TEXT(Sales_data[[#This Row],[Order_Date]],"MMM")</f>
        <v>May</v>
      </c>
      <c r="AE652" s="1">
        <f t="shared" si="50"/>
        <v>2024</v>
      </c>
      <c r="AF652" s="1" t="str">
        <f>TEXT(Sales_data[[#This Row],[Order_Date]],"ddd")</f>
        <v>Thu</v>
      </c>
      <c r="AG652" s="1" t="str">
        <f t="shared" si="51"/>
        <v>On Time</v>
      </c>
      <c r="AH652" s="1" t="str">
        <f t="shared" si="52"/>
        <v>Fast</v>
      </c>
      <c r="AI652" s="1" t="str">
        <f t="shared" si="53"/>
        <v>Low</v>
      </c>
      <c r="AJ652" s="6" t="str">
        <f t="shared" si="54"/>
        <v>Weekday</v>
      </c>
    </row>
    <row r="653" spans="1:36" x14ac:dyDescent="0.45">
      <c r="A653" s="5" t="s">
        <v>1152</v>
      </c>
      <c r="B653" s="2">
        <v>45364</v>
      </c>
      <c r="C653" s="2">
        <v>45363</v>
      </c>
      <c r="D653" s="2">
        <v>45366</v>
      </c>
      <c r="E653" s="1" t="s">
        <v>2605</v>
      </c>
      <c r="F653" s="1" t="s">
        <v>2609</v>
      </c>
      <c r="G653" s="1" t="s">
        <v>116</v>
      </c>
      <c r="H653" s="1" t="s">
        <v>71</v>
      </c>
      <c r="I653" s="1" t="s">
        <v>117</v>
      </c>
      <c r="J653" s="1">
        <v>-1</v>
      </c>
      <c r="K653" s="1">
        <v>100</v>
      </c>
      <c r="L653" s="1">
        <v>-100</v>
      </c>
      <c r="M653" s="1" t="s">
        <v>29</v>
      </c>
      <c r="N653" s="1" t="s">
        <v>57</v>
      </c>
      <c r="O653" s="1" t="s">
        <v>64</v>
      </c>
      <c r="P653" s="1" t="s">
        <v>32</v>
      </c>
      <c r="Q653" s="1" t="s">
        <v>45</v>
      </c>
      <c r="R653" s="1" t="s">
        <v>2620</v>
      </c>
      <c r="S653" s="1" t="s">
        <v>2620</v>
      </c>
      <c r="T653" s="1">
        <v>3</v>
      </c>
      <c r="U653" s="1" t="s">
        <v>2622</v>
      </c>
      <c r="V653" s="1" t="s">
        <v>2630</v>
      </c>
      <c r="W653" s="1" t="s">
        <v>2624</v>
      </c>
      <c r="X653" s="1" t="s">
        <v>2628</v>
      </c>
      <c r="Y653" s="1" t="s">
        <v>2623</v>
      </c>
      <c r="Z653" s="1" t="s">
        <v>2623</v>
      </c>
      <c r="AA653" s="1">
        <v>-100</v>
      </c>
      <c r="AB653" s="1" t="s">
        <v>2626</v>
      </c>
      <c r="AC653" s="1" t="s">
        <v>2632</v>
      </c>
      <c r="AD653" s="1" t="str">
        <f>TEXT(Sales_data[[#This Row],[Order_Date]],"MMM")</f>
        <v>Mar</v>
      </c>
      <c r="AE653" s="1">
        <f t="shared" si="50"/>
        <v>2024</v>
      </c>
      <c r="AF653" s="1" t="str">
        <f>TEXT(Sales_data[[#This Row],[Order_Date]],"ddd")</f>
        <v>Wed</v>
      </c>
      <c r="AG653" s="1" t="str">
        <f t="shared" si="51"/>
        <v>On Time</v>
      </c>
      <c r="AH653" s="1" t="str">
        <f t="shared" si="52"/>
        <v>Medium</v>
      </c>
      <c r="AI653" s="1" t="str">
        <f t="shared" si="53"/>
        <v>Low</v>
      </c>
      <c r="AJ653" s="6" t="str">
        <f t="shared" si="54"/>
        <v>Weekday</v>
      </c>
    </row>
    <row r="654" spans="1:36" x14ac:dyDescent="0.45">
      <c r="A654" s="5" t="s">
        <v>1154</v>
      </c>
      <c r="B654" s="2">
        <v>45345</v>
      </c>
      <c r="C654" s="2">
        <v>45345</v>
      </c>
      <c r="D654" s="2">
        <v>45349</v>
      </c>
      <c r="E654" s="1" t="s">
        <v>2567</v>
      </c>
      <c r="F654" s="1" t="s">
        <v>2607</v>
      </c>
      <c r="G654" s="1" t="s">
        <v>41</v>
      </c>
      <c r="H654" s="1" t="s">
        <v>27</v>
      </c>
      <c r="I654" s="1" t="s">
        <v>28</v>
      </c>
      <c r="J654" s="1">
        <v>-1</v>
      </c>
      <c r="K654" s="1">
        <v>100</v>
      </c>
      <c r="L654" s="1">
        <v>-100</v>
      </c>
      <c r="M654" s="1" t="s">
        <v>63</v>
      </c>
      <c r="N654" s="1" t="s">
        <v>30</v>
      </c>
      <c r="O654" s="1" t="s">
        <v>31</v>
      </c>
      <c r="P654" s="1" t="s">
        <v>32</v>
      </c>
      <c r="Q654" s="1" t="s">
        <v>33</v>
      </c>
      <c r="R654" s="1" t="s">
        <v>2620</v>
      </c>
      <c r="S654" s="1" t="s">
        <v>2620</v>
      </c>
      <c r="T654" s="1">
        <v>4</v>
      </c>
      <c r="U654" s="1" t="s">
        <v>2622</v>
      </c>
      <c r="V654" s="1" t="s">
        <v>2630</v>
      </c>
      <c r="W654" s="1" t="s">
        <v>2624</v>
      </c>
      <c r="X654" s="1" t="s">
        <v>2625</v>
      </c>
      <c r="Y654" s="1" t="s">
        <v>2623</v>
      </c>
      <c r="Z654" s="1" t="s">
        <v>2623</v>
      </c>
      <c r="AA654" s="1">
        <v>-100</v>
      </c>
      <c r="AB654" s="1" t="s">
        <v>2626</v>
      </c>
      <c r="AC654" s="1" t="s">
        <v>2632</v>
      </c>
      <c r="AD654" s="1" t="str">
        <f>TEXT(Sales_data[[#This Row],[Order_Date]],"MMM")</f>
        <v>Feb</v>
      </c>
      <c r="AE654" s="1">
        <f t="shared" si="50"/>
        <v>2024</v>
      </c>
      <c r="AF654" s="1" t="str">
        <f>TEXT(Sales_data[[#This Row],[Order_Date]],"ddd")</f>
        <v>Fri</v>
      </c>
      <c r="AG654" s="1" t="str">
        <f t="shared" si="51"/>
        <v>On Time</v>
      </c>
      <c r="AH654" s="1" t="str">
        <f t="shared" si="52"/>
        <v>Medium</v>
      </c>
      <c r="AI654" s="1" t="str">
        <f t="shared" si="53"/>
        <v>Low</v>
      </c>
      <c r="AJ654" s="6" t="str">
        <f t="shared" si="54"/>
        <v>Weekday</v>
      </c>
    </row>
    <row r="655" spans="1:36" x14ac:dyDescent="0.45">
      <c r="A655" s="5" t="s">
        <v>1155</v>
      </c>
      <c r="B655" s="2">
        <v>45567</v>
      </c>
      <c r="C655" s="2">
        <v>45567</v>
      </c>
      <c r="D655" s="2">
        <v>45567</v>
      </c>
      <c r="E655" s="1" t="s">
        <v>2579</v>
      </c>
      <c r="F655" s="1" t="s">
        <v>2608</v>
      </c>
      <c r="G655" s="1" t="s">
        <v>41</v>
      </c>
      <c r="H655" s="1" t="s">
        <v>42</v>
      </c>
      <c r="I655" s="1" t="s">
        <v>78</v>
      </c>
      <c r="J655" s="1">
        <v>2</v>
      </c>
      <c r="K655" s="1">
        <v>500</v>
      </c>
      <c r="L655" s="1">
        <v>1000</v>
      </c>
      <c r="M655" s="1" t="s">
        <v>56</v>
      </c>
      <c r="N655" s="1" t="s">
        <v>57</v>
      </c>
      <c r="O655" s="1" t="s">
        <v>44</v>
      </c>
      <c r="P655" s="1" t="s">
        <v>32</v>
      </c>
      <c r="Q655" s="1" t="s">
        <v>45</v>
      </c>
      <c r="R655" s="1" t="s">
        <v>2620</v>
      </c>
      <c r="S655" s="1" t="s">
        <v>2620</v>
      </c>
      <c r="T655" s="1">
        <v>0</v>
      </c>
      <c r="U655" s="1" t="s">
        <v>2622</v>
      </c>
      <c r="V655" s="1" t="s">
        <v>2623</v>
      </c>
      <c r="W655" s="1" t="s">
        <v>2624</v>
      </c>
      <c r="X655" s="1" t="s">
        <v>2625</v>
      </c>
      <c r="Y655" s="1" t="s">
        <v>2623</v>
      </c>
      <c r="Z655" s="1" t="s">
        <v>2623</v>
      </c>
      <c r="AA655" s="1">
        <v>1000</v>
      </c>
      <c r="AB655" s="1" t="s">
        <v>2626</v>
      </c>
      <c r="AC655" s="1" t="s">
        <v>2627</v>
      </c>
      <c r="AD655" s="1" t="str">
        <f>TEXT(Sales_data[[#This Row],[Order_Date]],"MMM")</f>
        <v>Oct</v>
      </c>
      <c r="AE655" s="1">
        <f t="shared" si="50"/>
        <v>2024</v>
      </c>
      <c r="AF655" s="1" t="str">
        <f>TEXT(Sales_data[[#This Row],[Order_Date]],"ddd")</f>
        <v>Wed</v>
      </c>
      <c r="AG655" s="1" t="str">
        <f t="shared" si="51"/>
        <v>On Time</v>
      </c>
      <c r="AH655" s="1" t="str">
        <f t="shared" si="52"/>
        <v>Fast</v>
      </c>
      <c r="AI655" s="1" t="str">
        <f t="shared" si="53"/>
        <v>Low</v>
      </c>
      <c r="AJ655" s="6" t="str">
        <f t="shared" si="54"/>
        <v>Weekday</v>
      </c>
    </row>
    <row r="656" spans="1:36" x14ac:dyDescent="0.45">
      <c r="A656" s="5" t="s">
        <v>1156</v>
      </c>
      <c r="B656" s="2">
        <v>45601</v>
      </c>
      <c r="C656" s="2">
        <v>45602</v>
      </c>
      <c r="D656" s="2">
        <v>45608</v>
      </c>
      <c r="E656" s="1" t="s">
        <v>2583</v>
      </c>
      <c r="F656" s="1" t="s">
        <v>2607</v>
      </c>
      <c r="G656" s="1" t="s">
        <v>41</v>
      </c>
      <c r="H656" s="1" t="s">
        <v>71</v>
      </c>
      <c r="I656" s="1" t="s">
        <v>117</v>
      </c>
      <c r="J656" s="1">
        <v>-1</v>
      </c>
      <c r="K656" s="1">
        <v>100</v>
      </c>
      <c r="L656" s="1">
        <v>-100</v>
      </c>
      <c r="M656" s="1" t="s">
        <v>56</v>
      </c>
      <c r="N656" s="1" t="s">
        <v>57</v>
      </c>
      <c r="O656" s="1" t="s">
        <v>44</v>
      </c>
      <c r="P656" s="1" t="s">
        <v>32</v>
      </c>
      <c r="Q656" s="1" t="s">
        <v>45</v>
      </c>
      <c r="R656" s="1" t="s">
        <v>2620</v>
      </c>
      <c r="S656" s="1" t="s">
        <v>2620</v>
      </c>
      <c r="T656" s="1">
        <v>6</v>
      </c>
      <c r="U656" s="1" t="s">
        <v>2622</v>
      </c>
      <c r="V656" s="1" t="s">
        <v>2630</v>
      </c>
      <c r="W656" s="1" t="s">
        <v>2624</v>
      </c>
      <c r="X656" s="1" t="s">
        <v>2625</v>
      </c>
      <c r="Y656" s="1" t="s">
        <v>2623</v>
      </c>
      <c r="Z656" s="1" t="s">
        <v>2623</v>
      </c>
      <c r="AA656" s="1">
        <v>-100</v>
      </c>
      <c r="AB656" s="1" t="s">
        <v>2626</v>
      </c>
      <c r="AC656" s="1" t="s">
        <v>2632</v>
      </c>
      <c r="AD656" s="1" t="str">
        <f>TEXT(Sales_data[[#This Row],[Order_Date]],"MMM")</f>
        <v>Nov</v>
      </c>
      <c r="AE656" s="1">
        <f t="shared" si="50"/>
        <v>2024</v>
      </c>
      <c r="AF656" s="1" t="str">
        <f>TEXT(Sales_data[[#This Row],[Order_Date]],"ddd")</f>
        <v>Tue</v>
      </c>
      <c r="AG656" s="1" t="str">
        <f t="shared" si="51"/>
        <v>Late</v>
      </c>
      <c r="AH656" s="1" t="str">
        <f t="shared" si="52"/>
        <v>Slow</v>
      </c>
      <c r="AI656" s="1" t="str">
        <f t="shared" si="53"/>
        <v>Low</v>
      </c>
      <c r="AJ656" s="6" t="str">
        <f t="shared" si="54"/>
        <v>Weekday</v>
      </c>
    </row>
    <row r="657" spans="1:36" x14ac:dyDescent="0.45">
      <c r="A657" s="5" t="s">
        <v>1157</v>
      </c>
      <c r="B657" s="2">
        <v>45451</v>
      </c>
      <c r="C657" s="2">
        <v>45451</v>
      </c>
      <c r="D657" s="2">
        <v>45450</v>
      </c>
      <c r="E657" s="1" t="s">
        <v>2545</v>
      </c>
      <c r="F657" s="1" t="s">
        <v>2606</v>
      </c>
      <c r="G657" s="1" t="s">
        <v>26</v>
      </c>
      <c r="H657" s="1" t="s">
        <v>42</v>
      </c>
      <c r="I657" s="1" t="s">
        <v>78</v>
      </c>
      <c r="J657" s="1">
        <v>2</v>
      </c>
      <c r="K657" s="1">
        <v>1000</v>
      </c>
      <c r="L657" s="1">
        <v>2000</v>
      </c>
      <c r="M657" s="1" t="s">
        <v>63</v>
      </c>
      <c r="N657" s="1" t="s">
        <v>93</v>
      </c>
      <c r="O657" s="1" t="s">
        <v>44</v>
      </c>
      <c r="P657" s="1" t="s">
        <v>85</v>
      </c>
      <c r="Q657" s="1" t="s">
        <v>33</v>
      </c>
      <c r="R657" s="1" t="s">
        <v>46</v>
      </c>
      <c r="S657" s="1" t="s">
        <v>254</v>
      </c>
      <c r="T657" s="1">
        <v>-1</v>
      </c>
      <c r="U657" s="1" t="s">
        <v>2622</v>
      </c>
      <c r="V657" s="1" t="s">
        <v>2623</v>
      </c>
      <c r="W657" s="1" t="s">
        <v>2624</v>
      </c>
      <c r="X657" s="1" t="s">
        <v>2633</v>
      </c>
      <c r="Y657" s="1" t="s">
        <v>2623</v>
      </c>
      <c r="Z657" s="1" t="s">
        <v>2623</v>
      </c>
      <c r="AA657" s="1">
        <v>2000</v>
      </c>
      <c r="AB657" s="1" t="s">
        <v>2626</v>
      </c>
      <c r="AC657" s="1" t="s">
        <v>254</v>
      </c>
      <c r="AD657" s="1" t="str">
        <f>TEXT(Sales_data[[#This Row],[Order_Date]],"MMM")</f>
        <v>Jun</v>
      </c>
      <c r="AE657" s="1">
        <f t="shared" si="50"/>
        <v>2024</v>
      </c>
      <c r="AF657" s="1" t="str">
        <f>TEXT(Sales_data[[#This Row],[Order_Date]],"ddd")</f>
        <v>Sat</v>
      </c>
      <c r="AG657" s="1" t="str">
        <f t="shared" si="51"/>
        <v>On Time</v>
      </c>
      <c r="AH657" s="1" t="str">
        <f t="shared" si="52"/>
        <v>Fast</v>
      </c>
      <c r="AI657" s="1" t="str">
        <f t="shared" si="53"/>
        <v>Medium</v>
      </c>
      <c r="AJ657" s="6" t="str">
        <f t="shared" si="54"/>
        <v>Weekend</v>
      </c>
    </row>
    <row r="658" spans="1:36" x14ac:dyDescent="0.45">
      <c r="A658" s="5" t="s">
        <v>1158</v>
      </c>
      <c r="B658" s="2">
        <v>45508</v>
      </c>
      <c r="C658" s="2">
        <v>45509</v>
      </c>
      <c r="D658" s="2">
        <v>45516</v>
      </c>
      <c r="E658" s="1" t="s">
        <v>2586</v>
      </c>
      <c r="F658" s="1" t="s">
        <v>2606</v>
      </c>
      <c r="G658" s="1" t="s">
        <v>26</v>
      </c>
      <c r="H658" s="1" t="s">
        <v>27</v>
      </c>
      <c r="I658" s="1" t="s">
        <v>28</v>
      </c>
      <c r="J658" s="1">
        <v>-1</v>
      </c>
      <c r="K658" s="1">
        <v>1000</v>
      </c>
      <c r="L658" s="1">
        <v>-1000</v>
      </c>
      <c r="M658" s="1" t="s">
        <v>63</v>
      </c>
      <c r="N658" s="1" t="s">
        <v>57</v>
      </c>
      <c r="O658" s="1" t="s">
        <v>44</v>
      </c>
      <c r="P658" s="1" t="s">
        <v>32</v>
      </c>
      <c r="Q658" s="1" t="s">
        <v>45</v>
      </c>
      <c r="R658" s="1" t="s">
        <v>46</v>
      </c>
      <c r="S658" s="1" t="s">
        <v>47</v>
      </c>
      <c r="T658" s="1">
        <v>7</v>
      </c>
      <c r="U658" s="1" t="s">
        <v>2622</v>
      </c>
      <c r="V658" s="1" t="s">
        <v>2630</v>
      </c>
      <c r="W658" s="1" t="s">
        <v>2624</v>
      </c>
      <c r="X658" s="1" t="s">
        <v>2625</v>
      </c>
      <c r="Y658" s="1" t="s">
        <v>2623</v>
      </c>
      <c r="Z658" s="1" t="s">
        <v>2623</v>
      </c>
      <c r="AA658" s="1">
        <v>-1000</v>
      </c>
      <c r="AB658" s="1" t="s">
        <v>2626</v>
      </c>
      <c r="AC658" s="1" t="s">
        <v>47</v>
      </c>
      <c r="AD658" s="1" t="str">
        <f>TEXT(Sales_data[[#This Row],[Order_Date]],"MMM")</f>
        <v>Aug</v>
      </c>
      <c r="AE658" s="1">
        <f t="shared" si="50"/>
        <v>2024</v>
      </c>
      <c r="AF658" s="1" t="str">
        <f>TEXT(Sales_data[[#This Row],[Order_Date]],"ddd")</f>
        <v>Sun</v>
      </c>
      <c r="AG658" s="1" t="str">
        <f t="shared" si="51"/>
        <v>Late</v>
      </c>
      <c r="AH658" s="1" t="str">
        <f t="shared" si="52"/>
        <v>Slow</v>
      </c>
      <c r="AI658" s="1" t="str">
        <f t="shared" si="53"/>
        <v>Low</v>
      </c>
      <c r="AJ658" s="6" t="str">
        <f t="shared" si="54"/>
        <v>Weekend</v>
      </c>
    </row>
    <row r="659" spans="1:36" x14ac:dyDescent="0.45">
      <c r="A659" s="5" t="s">
        <v>1159</v>
      </c>
      <c r="B659" s="2">
        <v>45535</v>
      </c>
      <c r="C659" s="2">
        <v>45535</v>
      </c>
      <c r="D659" s="2">
        <v>45535</v>
      </c>
      <c r="E659" s="1" t="s">
        <v>2596</v>
      </c>
      <c r="F659" s="1" t="s">
        <v>168</v>
      </c>
      <c r="G659" s="1" t="s">
        <v>41</v>
      </c>
      <c r="H659" s="1" t="s">
        <v>128</v>
      </c>
      <c r="I659" s="1" t="s">
        <v>169</v>
      </c>
      <c r="J659" s="1">
        <v>-1</v>
      </c>
      <c r="K659" s="1">
        <v>2000</v>
      </c>
      <c r="L659" s="1">
        <v>-2000</v>
      </c>
      <c r="M659" s="1" t="s">
        <v>29</v>
      </c>
      <c r="N659" s="1" t="s">
        <v>57</v>
      </c>
      <c r="O659" s="1" t="s">
        <v>44</v>
      </c>
      <c r="P659" s="1" t="s">
        <v>58</v>
      </c>
      <c r="Q659" s="1" t="s">
        <v>33</v>
      </c>
      <c r="R659" s="1" t="s">
        <v>2620</v>
      </c>
      <c r="S659" s="1" t="s">
        <v>2620</v>
      </c>
      <c r="T659" s="1">
        <v>0</v>
      </c>
      <c r="U659" s="1" t="s">
        <v>2622</v>
      </c>
      <c r="V659" s="1" t="s">
        <v>2630</v>
      </c>
      <c r="W659" s="1" t="s">
        <v>2624</v>
      </c>
      <c r="X659" s="1" t="s">
        <v>2625</v>
      </c>
      <c r="Y659" s="1" t="s">
        <v>2623</v>
      </c>
      <c r="Z659" s="1" t="s">
        <v>2623</v>
      </c>
      <c r="AA659" s="1">
        <v>-2000</v>
      </c>
      <c r="AB659" s="1" t="s">
        <v>2626</v>
      </c>
      <c r="AC659" s="1" t="s">
        <v>2632</v>
      </c>
      <c r="AD659" s="1" t="str">
        <f>TEXT(Sales_data[[#This Row],[Order_Date]],"MMM")</f>
        <v>Aug</v>
      </c>
      <c r="AE659" s="1">
        <f t="shared" si="50"/>
        <v>2024</v>
      </c>
      <c r="AF659" s="1" t="str">
        <f>TEXT(Sales_data[[#This Row],[Order_Date]],"ddd")</f>
        <v>Sat</v>
      </c>
      <c r="AG659" s="1" t="str">
        <f t="shared" si="51"/>
        <v>On Time</v>
      </c>
      <c r="AH659" s="1" t="str">
        <f t="shared" si="52"/>
        <v>Fast</v>
      </c>
      <c r="AI659" s="1" t="str">
        <f t="shared" si="53"/>
        <v>Low</v>
      </c>
      <c r="AJ659" s="6" t="str">
        <f t="shared" si="54"/>
        <v>Weekend</v>
      </c>
    </row>
    <row r="660" spans="1:36" x14ac:dyDescent="0.45">
      <c r="A660" s="5" t="s">
        <v>1160</v>
      </c>
      <c r="B660" s="2">
        <v>45414</v>
      </c>
      <c r="C660" s="2">
        <v>45417</v>
      </c>
      <c r="D660" s="2">
        <v>45418</v>
      </c>
      <c r="E660" s="1" t="s">
        <v>2569</v>
      </c>
      <c r="F660" s="1" t="s">
        <v>168</v>
      </c>
      <c r="G660" s="1" t="s">
        <v>41</v>
      </c>
      <c r="H660" s="1" t="s">
        <v>42</v>
      </c>
      <c r="I660" s="1" t="s">
        <v>78</v>
      </c>
      <c r="J660" s="1">
        <v>-1</v>
      </c>
      <c r="K660" s="1">
        <v>100</v>
      </c>
      <c r="L660" s="1">
        <v>-100</v>
      </c>
      <c r="M660" s="1" t="s">
        <v>29</v>
      </c>
      <c r="N660" s="1" t="s">
        <v>30</v>
      </c>
      <c r="O660" s="1" t="s">
        <v>31</v>
      </c>
      <c r="P660" s="1" t="s">
        <v>32</v>
      </c>
      <c r="Q660" s="1" t="s">
        <v>33</v>
      </c>
      <c r="R660" s="1" t="s">
        <v>46</v>
      </c>
      <c r="S660" s="1" t="s">
        <v>245</v>
      </c>
      <c r="T660" s="1">
        <v>1</v>
      </c>
      <c r="U660" s="1" t="s">
        <v>2622</v>
      </c>
      <c r="V660" s="1" t="s">
        <v>2630</v>
      </c>
      <c r="W660" s="1" t="s">
        <v>2624</v>
      </c>
      <c r="X660" s="1" t="s">
        <v>2625</v>
      </c>
      <c r="Y660" s="1" t="s">
        <v>2623</v>
      </c>
      <c r="Z660" s="1" t="s">
        <v>2623</v>
      </c>
      <c r="AA660" s="1">
        <v>-100</v>
      </c>
      <c r="AB660" s="1" t="s">
        <v>2626</v>
      </c>
      <c r="AC660" s="1" t="s">
        <v>245</v>
      </c>
      <c r="AD660" s="1" t="str">
        <f>TEXT(Sales_data[[#This Row],[Order_Date]],"MMM")</f>
        <v>May</v>
      </c>
      <c r="AE660" s="1">
        <f t="shared" si="50"/>
        <v>2024</v>
      </c>
      <c r="AF660" s="1" t="str">
        <f>TEXT(Sales_data[[#This Row],[Order_Date]],"ddd")</f>
        <v>Thu</v>
      </c>
      <c r="AG660" s="1" t="str">
        <f t="shared" si="51"/>
        <v>On Time</v>
      </c>
      <c r="AH660" s="1" t="str">
        <f t="shared" si="52"/>
        <v>Fast</v>
      </c>
      <c r="AI660" s="1" t="str">
        <f t="shared" si="53"/>
        <v>Low</v>
      </c>
      <c r="AJ660" s="6" t="str">
        <f t="shared" si="54"/>
        <v>Weekday</v>
      </c>
    </row>
    <row r="661" spans="1:36" x14ac:dyDescent="0.45">
      <c r="A661" s="5" t="s">
        <v>1161</v>
      </c>
      <c r="B661" s="2">
        <v>45445</v>
      </c>
      <c r="C661" s="2">
        <v>45447</v>
      </c>
      <c r="D661" s="2">
        <v>45454</v>
      </c>
      <c r="E661" s="1" t="s">
        <v>2557</v>
      </c>
      <c r="F661" s="1" t="s">
        <v>147</v>
      </c>
      <c r="G661" s="1" t="s">
        <v>147</v>
      </c>
      <c r="H661" s="1" t="s">
        <v>71</v>
      </c>
      <c r="I661" s="1" t="s">
        <v>72</v>
      </c>
      <c r="J661" s="1">
        <v>0</v>
      </c>
      <c r="K661" s="1">
        <v>100</v>
      </c>
      <c r="L661" s="1">
        <v>0</v>
      </c>
      <c r="M661" s="1" t="s">
        <v>2619</v>
      </c>
      <c r="N661" s="1" t="s">
        <v>93</v>
      </c>
      <c r="O661" s="1" t="s">
        <v>44</v>
      </c>
      <c r="P661" s="1" t="s">
        <v>58</v>
      </c>
      <c r="Q661" s="1" t="s">
        <v>45</v>
      </c>
      <c r="R661" s="1" t="s">
        <v>34</v>
      </c>
      <c r="S661" s="1" t="s">
        <v>2620</v>
      </c>
      <c r="T661" s="1">
        <v>7</v>
      </c>
      <c r="U661" s="1" t="s">
        <v>2622</v>
      </c>
      <c r="V661" s="1" t="s">
        <v>2630</v>
      </c>
      <c r="W661" s="1" t="s">
        <v>2624</v>
      </c>
      <c r="X661" s="1" t="s">
        <v>2625</v>
      </c>
      <c r="Y661" s="1" t="s">
        <v>2623</v>
      </c>
      <c r="Z661" s="1" t="s">
        <v>2623</v>
      </c>
      <c r="AA661" s="1">
        <v>0</v>
      </c>
      <c r="AB661" s="1" t="s">
        <v>2626</v>
      </c>
      <c r="AC661" s="1" t="s">
        <v>2627</v>
      </c>
      <c r="AD661" s="1" t="str">
        <f>TEXT(Sales_data[[#This Row],[Order_Date]],"MMM")</f>
        <v>Jun</v>
      </c>
      <c r="AE661" s="1">
        <f t="shared" si="50"/>
        <v>2024</v>
      </c>
      <c r="AF661" s="1" t="str">
        <f>TEXT(Sales_data[[#This Row],[Order_Date]],"ddd")</f>
        <v>Sun</v>
      </c>
      <c r="AG661" s="1" t="str">
        <f t="shared" si="51"/>
        <v>Late</v>
      </c>
      <c r="AH661" s="1" t="str">
        <f t="shared" si="52"/>
        <v>Slow</v>
      </c>
      <c r="AI661" s="1" t="str">
        <f t="shared" si="53"/>
        <v>Low</v>
      </c>
      <c r="AJ661" s="6" t="str">
        <f t="shared" si="54"/>
        <v>Weekend</v>
      </c>
    </row>
    <row r="662" spans="1:36" x14ac:dyDescent="0.45">
      <c r="A662" s="5" t="s">
        <v>1162</v>
      </c>
      <c r="B662" s="2">
        <v>45299</v>
      </c>
      <c r="C662" s="2">
        <v>45302</v>
      </c>
      <c r="D662" s="2">
        <v>45301</v>
      </c>
      <c r="E662" s="1" t="s">
        <v>2543</v>
      </c>
      <c r="F662" s="1" t="s">
        <v>2606</v>
      </c>
      <c r="G662" s="1" t="s">
        <v>26</v>
      </c>
      <c r="H662" s="1" t="s">
        <v>71</v>
      </c>
      <c r="I662" s="1" t="s">
        <v>72</v>
      </c>
      <c r="J662" s="1">
        <v>3</v>
      </c>
      <c r="K662" s="1">
        <v>100</v>
      </c>
      <c r="L662" s="1">
        <v>300</v>
      </c>
      <c r="M662" s="1" t="s">
        <v>63</v>
      </c>
      <c r="N662" s="1" t="s">
        <v>57</v>
      </c>
      <c r="O662" s="1" t="s">
        <v>31</v>
      </c>
      <c r="P662" s="1" t="s">
        <v>85</v>
      </c>
      <c r="Q662" s="1" t="s">
        <v>45</v>
      </c>
      <c r="R662" s="1" t="s">
        <v>34</v>
      </c>
      <c r="S662" s="1" t="s">
        <v>2620</v>
      </c>
      <c r="T662" s="1">
        <v>-1</v>
      </c>
      <c r="U662" s="1" t="s">
        <v>2622</v>
      </c>
      <c r="V662" s="1" t="s">
        <v>2623</v>
      </c>
      <c r="W662" s="1" t="s">
        <v>2624</v>
      </c>
      <c r="X662" s="1" t="s">
        <v>2631</v>
      </c>
      <c r="Y662" s="1" t="s">
        <v>2623</v>
      </c>
      <c r="Z662" s="1" t="s">
        <v>2623</v>
      </c>
      <c r="AA662" s="1">
        <v>300</v>
      </c>
      <c r="AB662" s="1" t="s">
        <v>2626</v>
      </c>
      <c r="AC662" s="1" t="s">
        <v>2627</v>
      </c>
      <c r="AD662" s="1" t="str">
        <f>TEXT(Sales_data[[#This Row],[Order_Date]],"MMM")</f>
        <v>Jan</v>
      </c>
      <c r="AE662" s="1">
        <f t="shared" si="50"/>
        <v>2024</v>
      </c>
      <c r="AF662" s="1" t="str">
        <f>TEXT(Sales_data[[#This Row],[Order_Date]],"ddd")</f>
        <v>Mon</v>
      </c>
      <c r="AG662" s="1" t="str">
        <f t="shared" si="51"/>
        <v>On Time</v>
      </c>
      <c r="AH662" s="1" t="str">
        <f t="shared" si="52"/>
        <v>Fast</v>
      </c>
      <c r="AI662" s="1" t="str">
        <f t="shared" si="53"/>
        <v>Low</v>
      </c>
      <c r="AJ662" s="6" t="str">
        <f t="shared" si="54"/>
        <v>Weekday</v>
      </c>
    </row>
    <row r="663" spans="1:36" x14ac:dyDescent="0.45">
      <c r="A663" s="5" t="s">
        <v>2507</v>
      </c>
      <c r="B663" s="2">
        <v>45592</v>
      </c>
      <c r="C663" s="2">
        <v>45591</v>
      </c>
      <c r="D663" s="2">
        <v>45591</v>
      </c>
      <c r="E663" s="1" t="s">
        <v>2528</v>
      </c>
      <c r="F663" s="1" t="s">
        <v>2608</v>
      </c>
      <c r="G663" s="1" t="s">
        <v>41</v>
      </c>
      <c r="H663" s="1" t="s">
        <v>42</v>
      </c>
      <c r="I663" s="1" t="s">
        <v>122</v>
      </c>
      <c r="J663" s="1">
        <v>1</v>
      </c>
      <c r="K663" s="1">
        <v>0</v>
      </c>
      <c r="L663" s="1">
        <v>0</v>
      </c>
      <c r="M663" s="1" t="s">
        <v>56</v>
      </c>
      <c r="N663" s="1" t="s">
        <v>93</v>
      </c>
      <c r="O663" s="1" t="s">
        <v>31</v>
      </c>
      <c r="P663" s="1" t="s">
        <v>58</v>
      </c>
      <c r="Q663" s="1" t="s">
        <v>33</v>
      </c>
      <c r="R663" s="1" t="s">
        <v>34</v>
      </c>
      <c r="S663" s="1" t="s">
        <v>2620</v>
      </c>
      <c r="T663" s="1">
        <v>0</v>
      </c>
      <c r="U663" s="1" t="s">
        <v>2622</v>
      </c>
      <c r="V663" s="1" t="s">
        <v>2623</v>
      </c>
      <c r="W663" s="1" t="s">
        <v>2629</v>
      </c>
      <c r="X663" s="1" t="s">
        <v>2628</v>
      </c>
      <c r="Y663" s="1" t="s">
        <v>2630</v>
      </c>
      <c r="Z663" s="1" t="s">
        <v>2623</v>
      </c>
      <c r="AA663" s="1">
        <v>0</v>
      </c>
      <c r="AB663" s="1" t="s">
        <v>2626</v>
      </c>
      <c r="AC663" s="1" t="s">
        <v>2627</v>
      </c>
      <c r="AD663" s="1" t="str">
        <f>TEXT(Sales_data[[#This Row],[Order_Date]],"MMM")</f>
        <v>Oct</v>
      </c>
      <c r="AE663" s="1">
        <f t="shared" si="50"/>
        <v>2024</v>
      </c>
      <c r="AF663" s="1" t="str">
        <f>TEXT(Sales_data[[#This Row],[Order_Date]],"ddd")</f>
        <v>Sun</v>
      </c>
      <c r="AG663" s="1" t="str">
        <f t="shared" si="51"/>
        <v>On Time</v>
      </c>
      <c r="AH663" s="1" t="str">
        <f t="shared" si="52"/>
        <v>Fast</v>
      </c>
      <c r="AI663" s="1" t="str">
        <f t="shared" si="53"/>
        <v>Low</v>
      </c>
      <c r="AJ663" s="6" t="str">
        <f t="shared" si="54"/>
        <v>Weekend</v>
      </c>
    </row>
    <row r="664" spans="1:36" x14ac:dyDescent="0.45">
      <c r="A664" s="5" t="s">
        <v>1163</v>
      </c>
      <c r="B664" s="2">
        <v>45315</v>
      </c>
      <c r="C664" s="2">
        <v>45314</v>
      </c>
      <c r="D664" s="2">
        <v>45316</v>
      </c>
      <c r="E664" s="1" t="s">
        <v>2558</v>
      </c>
      <c r="F664" s="1" t="s">
        <v>147</v>
      </c>
      <c r="G664" s="1" t="s">
        <v>147</v>
      </c>
      <c r="H664" s="1" t="s">
        <v>128</v>
      </c>
      <c r="I664" s="1" t="s">
        <v>231</v>
      </c>
      <c r="J664" s="1">
        <v>2</v>
      </c>
      <c r="K664" s="1">
        <v>100</v>
      </c>
      <c r="L664" s="1">
        <v>200</v>
      </c>
      <c r="M664" s="1" t="s">
        <v>56</v>
      </c>
      <c r="N664" s="1" t="s">
        <v>57</v>
      </c>
      <c r="O664" s="1" t="s">
        <v>31</v>
      </c>
      <c r="P664" s="1" t="s">
        <v>58</v>
      </c>
      <c r="Q664" s="1" t="s">
        <v>33</v>
      </c>
      <c r="R664" s="1" t="s">
        <v>2620</v>
      </c>
      <c r="S664" s="1" t="s">
        <v>2620</v>
      </c>
      <c r="T664" s="1">
        <v>2</v>
      </c>
      <c r="U664" s="1" t="s">
        <v>2622</v>
      </c>
      <c r="V664" s="1" t="s">
        <v>2623</v>
      </c>
      <c r="W664" s="1" t="s">
        <v>2624</v>
      </c>
      <c r="X664" s="1" t="s">
        <v>2628</v>
      </c>
      <c r="Y664" s="1" t="s">
        <v>2623</v>
      </c>
      <c r="Z664" s="1" t="s">
        <v>2623</v>
      </c>
      <c r="AA664" s="1">
        <v>200</v>
      </c>
      <c r="AB664" s="1" t="s">
        <v>2626</v>
      </c>
      <c r="AC664" s="1" t="s">
        <v>2627</v>
      </c>
      <c r="AD664" s="1" t="str">
        <f>TEXT(Sales_data[[#This Row],[Order_Date]],"MMM")</f>
        <v>Jan</v>
      </c>
      <c r="AE664" s="1">
        <f t="shared" si="50"/>
        <v>2024</v>
      </c>
      <c r="AF664" s="1" t="str">
        <f>TEXT(Sales_data[[#This Row],[Order_Date]],"ddd")</f>
        <v>Wed</v>
      </c>
      <c r="AG664" s="1" t="str">
        <f t="shared" si="51"/>
        <v>On Time</v>
      </c>
      <c r="AH664" s="1" t="str">
        <f t="shared" si="52"/>
        <v>Fast</v>
      </c>
      <c r="AI664" s="1" t="str">
        <f t="shared" si="53"/>
        <v>Low</v>
      </c>
      <c r="AJ664" s="6" t="str">
        <f t="shared" si="54"/>
        <v>Weekday</v>
      </c>
    </row>
    <row r="665" spans="1:36" x14ac:dyDescent="0.45">
      <c r="A665" s="5" t="s">
        <v>1164</v>
      </c>
      <c r="B665" s="2">
        <v>45527</v>
      </c>
      <c r="C665" s="2">
        <v>45528</v>
      </c>
      <c r="D665" s="2">
        <v>45534</v>
      </c>
      <c r="E665" s="1" t="s">
        <v>2602</v>
      </c>
      <c r="F665" s="1" t="s">
        <v>2607</v>
      </c>
      <c r="G665" s="1" t="s">
        <v>41</v>
      </c>
      <c r="H665" s="1" t="s">
        <v>128</v>
      </c>
      <c r="I665" s="1" t="s">
        <v>169</v>
      </c>
      <c r="J665" s="1">
        <v>2</v>
      </c>
      <c r="K665" s="1">
        <v>1000</v>
      </c>
      <c r="L665" s="1">
        <v>2000</v>
      </c>
      <c r="M665" s="1" t="s">
        <v>56</v>
      </c>
      <c r="N665" s="1" t="s">
        <v>30</v>
      </c>
      <c r="O665" s="1" t="s">
        <v>64</v>
      </c>
      <c r="P665" s="1" t="s">
        <v>32</v>
      </c>
      <c r="Q665" s="1" t="s">
        <v>33</v>
      </c>
      <c r="R665" s="1" t="s">
        <v>46</v>
      </c>
      <c r="S665" s="1" t="s">
        <v>47</v>
      </c>
      <c r="T665" s="1">
        <v>6</v>
      </c>
      <c r="U665" s="1" t="s">
        <v>2622</v>
      </c>
      <c r="V665" s="1" t="s">
        <v>2623</v>
      </c>
      <c r="W665" s="1" t="s">
        <v>2624</v>
      </c>
      <c r="X665" s="1" t="s">
        <v>2625</v>
      </c>
      <c r="Y665" s="1" t="s">
        <v>2623</v>
      </c>
      <c r="Z665" s="1" t="s">
        <v>2623</v>
      </c>
      <c r="AA665" s="1">
        <v>2000</v>
      </c>
      <c r="AB665" s="1" t="s">
        <v>2626</v>
      </c>
      <c r="AC665" s="1" t="s">
        <v>47</v>
      </c>
      <c r="AD665" s="1" t="str">
        <f>TEXT(Sales_data[[#This Row],[Order_Date]],"MMM")</f>
        <v>Aug</v>
      </c>
      <c r="AE665" s="1">
        <f t="shared" si="50"/>
        <v>2024</v>
      </c>
      <c r="AF665" s="1" t="str">
        <f>TEXT(Sales_data[[#This Row],[Order_Date]],"ddd")</f>
        <v>Fri</v>
      </c>
      <c r="AG665" s="1" t="str">
        <f t="shared" si="51"/>
        <v>Late</v>
      </c>
      <c r="AH665" s="1" t="str">
        <f t="shared" si="52"/>
        <v>Slow</v>
      </c>
      <c r="AI665" s="1" t="str">
        <f t="shared" si="53"/>
        <v>Medium</v>
      </c>
      <c r="AJ665" s="6" t="str">
        <f t="shared" si="54"/>
        <v>Weekday</v>
      </c>
    </row>
    <row r="666" spans="1:36" x14ac:dyDescent="0.45">
      <c r="A666" s="5" t="s">
        <v>1165</v>
      </c>
      <c r="B666" s="2">
        <v>45300</v>
      </c>
      <c r="C666" s="2">
        <v>45301</v>
      </c>
      <c r="D666" s="2">
        <v>45302</v>
      </c>
      <c r="E666" s="1" t="s">
        <v>2539</v>
      </c>
      <c r="F666" s="1" t="s">
        <v>168</v>
      </c>
      <c r="G666" s="1" t="s">
        <v>41</v>
      </c>
      <c r="H666" s="1" t="s">
        <v>27</v>
      </c>
      <c r="I666" s="1" t="s">
        <v>84</v>
      </c>
      <c r="J666" s="1">
        <v>1</v>
      </c>
      <c r="K666" s="1">
        <v>100</v>
      </c>
      <c r="L666" s="1">
        <v>100</v>
      </c>
      <c r="M666" s="1" t="s">
        <v>63</v>
      </c>
      <c r="N666" s="1" t="s">
        <v>57</v>
      </c>
      <c r="O666" s="1" t="s">
        <v>31</v>
      </c>
      <c r="P666" s="1" t="s">
        <v>32</v>
      </c>
      <c r="Q666" s="1" t="s">
        <v>45</v>
      </c>
      <c r="R666" s="1" t="s">
        <v>34</v>
      </c>
      <c r="S666" s="1" t="s">
        <v>2620</v>
      </c>
      <c r="T666" s="1">
        <v>1</v>
      </c>
      <c r="U666" s="1" t="s">
        <v>2622</v>
      </c>
      <c r="V666" s="1" t="s">
        <v>2623</v>
      </c>
      <c r="W666" s="1" t="s">
        <v>2624</v>
      </c>
      <c r="X666" s="1" t="s">
        <v>2625</v>
      </c>
      <c r="Y666" s="1" t="s">
        <v>2623</v>
      </c>
      <c r="Z666" s="1" t="s">
        <v>2623</v>
      </c>
      <c r="AA666" s="1">
        <v>100</v>
      </c>
      <c r="AB666" s="1" t="s">
        <v>2626</v>
      </c>
      <c r="AC666" s="1" t="s">
        <v>2627</v>
      </c>
      <c r="AD666" s="1" t="str">
        <f>TEXT(Sales_data[[#This Row],[Order_Date]],"MMM")</f>
        <v>Jan</v>
      </c>
      <c r="AE666" s="1">
        <f t="shared" si="50"/>
        <v>2024</v>
      </c>
      <c r="AF666" s="1" t="str">
        <f>TEXT(Sales_data[[#This Row],[Order_Date]],"ddd")</f>
        <v>Tue</v>
      </c>
      <c r="AG666" s="1" t="str">
        <f t="shared" si="51"/>
        <v>On Time</v>
      </c>
      <c r="AH666" s="1" t="str">
        <f t="shared" si="52"/>
        <v>Fast</v>
      </c>
      <c r="AI666" s="1" t="str">
        <f t="shared" si="53"/>
        <v>Low</v>
      </c>
      <c r="AJ666" s="6" t="str">
        <f t="shared" si="54"/>
        <v>Weekday</v>
      </c>
    </row>
    <row r="667" spans="1:36" x14ac:dyDescent="0.45">
      <c r="A667" s="5" t="s">
        <v>1166</v>
      </c>
      <c r="B667" s="2">
        <v>45613</v>
      </c>
      <c r="C667" s="2">
        <v>45612</v>
      </c>
      <c r="D667" s="2">
        <v>45616</v>
      </c>
      <c r="E667" s="1" t="s">
        <v>2583</v>
      </c>
      <c r="F667" s="1" t="s">
        <v>69</v>
      </c>
      <c r="G667" s="1" t="s">
        <v>70</v>
      </c>
      <c r="H667" s="1" t="s">
        <v>27</v>
      </c>
      <c r="I667" s="1" t="s">
        <v>55</v>
      </c>
      <c r="J667" s="1">
        <v>-1</v>
      </c>
      <c r="K667" s="1">
        <v>2000</v>
      </c>
      <c r="L667" s="1">
        <v>-2000</v>
      </c>
      <c r="M667" s="1" t="s">
        <v>29</v>
      </c>
      <c r="N667" s="1" t="s">
        <v>30</v>
      </c>
      <c r="O667" s="1" t="s">
        <v>31</v>
      </c>
      <c r="P667" s="1" t="s">
        <v>58</v>
      </c>
      <c r="Q667" s="1" t="s">
        <v>45</v>
      </c>
      <c r="R667" s="1" t="s">
        <v>34</v>
      </c>
      <c r="S667" s="1" t="s">
        <v>2620</v>
      </c>
      <c r="T667" s="1">
        <v>4</v>
      </c>
      <c r="U667" s="1" t="s">
        <v>2622</v>
      </c>
      <c r="V667" s="1" t="s">
        <v>2630</v>
      </c>
      <c r="W667" s="1" t="s">
        <v>2624</v>
      </c>
      <c r="X667" s="1" t="s">
        <v>2628</v>
      </c>
      <c r="Y667" s="1" t="s">
        <v>2623</v>
      </c>
      <c r="Z667" s="1" t="s">
        <v>2623</v>
      </c>
      <c r="AA667" s="1">
        <v>-2000</v>
      </c>
      <c r="AB667" s="1" t="s">
        <v>2626</v>
      </c>
      <c r="AC667" s="1" t="s">
        <v>2627</v>
      </c>
      <c r="AD667" s="1" t="str">
        <f>TEXT(Sales_data[[#This Row],[Order_Date]],"MMM")</f>
        <v>Nov</v>
      </c>
      <c r="AE667" s="1">
        <f t="shared" si="50"/>
        <v>2024</v>
      </c>
      <c r="AF667" s="1" t="str">
        <f>TEXT(Sales_data[[#This Row],[Order_Date]],"ddd")</f>
        <v>Sun</v>
      </c>
      <c r="AG667" s="1" t="str">
        <f t="shared" si="51"/>
        <v>On Time</v>
      </c>
      <c r="AH667" s="1" t="str">
        <f t="shared" si="52"/>
        <v>Medium</v>
      </c>
      <c r="AI667" s="1" t="str">
        <f t="shared" si="53"/>
        <v>Low</v>
      </c>
      <c r="AJ667" s="6" t="str">
        <f t="shared" si="54"/>
        <v>Weekend</v>
      </c>
    </row>
    <row r="668" spans="1:36" x14ac:dyDescent="0.45">
      <c r="A668" s="5" t="s">
        <v>1167</v>
      </c>
      <c r="B668" s="2">
        <v>45393</v>
      </c>
      <c r="C668" s="2">
        <v>45393</v>
      </c>
      <c r="D668" s="2">
        <v>45399</v>
      </c>
      <c r="E668" s="1" t="s">
        <v>2603</v>
      </c>
      <c r="F668" s="1" t="s">
        <v>2606</v>
      </c>
      <c r="G668" s="1" t="s">
        <v>26</v>
      </c>
      <c r="H668" s="1" t="s">
        <v>128</v>
      </c>
      <c r="I668" s="1" t="s">
        <v>169</v>
      </c>
      <c r="J668" s="1">
        <v>1</v>
      </c>
      <c r="K668" s="1">
        <v>0</v>
      </c>
      <c r="L668" s="1">
        <v>0</v>
      </c>
      <c r="M668" s="1" t="s">
        <v>56</v>
      </c>
      <c r="N668" s="1" t="s">
        <v>30</v>
      </c>
      <c r="O668" s="1" t="s">
        <v>31</v>
      </c>
      <c r="P668" s="1" t="s">
        <v>58</v>
      </c>
      <c r="Q668" s="1" t="s">
        <v>33</v>
      </c>
      <c r="R668" s="1" t="s">
        <v>2620</v>
      </c>
      <c r="S668" s="1" t="s">
        <v>2620</v>
      </c>
      <c r="T668" s="1">
        <v>6</v>
      </c>
      <c r="U668" s="1" t="s">
        <v>2622</v>
      </c>
      <c r="V668" s="1" t="s">
        <v>2623</v>
      </c>
      <c r="W668" s="1" t="s">
        <v>2629</v>
      </c>
      <c r="X668" s="1" t="s">
        <v>2625</v>
      </c>
      <c r="Y668" s="1" t="s">
        <v>2630</v>
      </c>
      <c r="Z668" s="1" t="s">
        <v>2623</v>
      </c>
      <c r="AA668" s="1">
        <v>0</v>
      </c>
      <c r="AB668" s="1" t="s">
        <v>2626</v>
      </c>
      <c r="AC668" s="1" t="s">
        <v>2627</v>
      </c>
      <c r="AD668" s="1" t="str">
        <f>TEXT(Sales_data[[#This Row],[Order_Date]],"MMM")</f>
        <v>Apr</v>
      </c>
      <c r="AE668" s="1">
        <f t="shared" si="50"/>
        <v>2024</v>
      </c>
      <c r="AF668" s="1" t="str">
        <f>TEXT(Sales_data[[#This Row],[Order_Date]],"ddd")</f>
        <v>Thu</v>
      </c>
      <c r="AG668" s="1" t="str">
        <f t="shared" si="51"/>
        <v>Late</v>
      </c>
      <c r="AH668" s="1" t="str">
        <f t="shared" si="52"/>
        <v>Slow</v>
      </c>
      <c r="AI668" s="1" t="str">
        <f t="shared" si="53"/>
        <v>Low</v>
      </c>
      <c r="AJ668" s="6" t="str">
        <f t="shared" si="54"/>
        <v>Weekday</v>
      </c>
    </row>
    <row r="669" spans="1:36" x14ac:dyDescent="0.45">
      <c r="A669" s="5" t="s">
        <v>1168</v>
      </c>
      <c r="B669" s="2">
        <v>45314</v>
      </c>
      <c r="C669" s="2">
        <v>45314</v>
      </c>
      <c r="D669" s="2">
        <v>45317</v>
      </c>
      <c r="E669" s="1" t="s">
        <v>2587</v>
      </c>
      <c r="F669" s="1" t="s">
        <v>147</v>
      </c>
      <c r="G669" s="1" t="s">
        <v>147</v>
      </c>
      <c r="H669" s="1" t="s">
        <v>27</v>
      </c>
      <c r="I669" s="1" t="s">
        <v>28</v>
      </c>
      <c r="J669" s="1">
        <v>-1</v>
      </c>
      <c r="K669" s="1">
        <v>1000</v>
      </c>
      <c r="L669" s="1">
        <v>-1000</v>
      </c>
      <c r="M669" s="1" t="s">
        <v>29</v>
      </c>
      <c r="N669" s="1" t="s">
        <v>57</v>
      </c>
      <c r="O669" s="1" t="s">
        <v>79</v>
      </c>
      <c r="P669" s="1" t="s">
        <v>85</v>
      </c>
      <c r="Q669" s="1" t="s">
        <v>45</v>
      </c>
      <c r="R669" s="1" t="s">
        <v>46</v>
      </c>
      <c r="S669" s="1" t="s">
        <v>254</v>
      </c>
      <c r="T669" s="1">
        <v>3</v>
      </c>
      <c r="U669" s="1" t="s">
        <v>2622</v>
      </c>
      <c r="V669" s="1" t="s">
        <v>2630</v>
      </c>
      <c r="W669" s="1" t="s">
        <v>2624</v>
      </c>
      <c r="X669" s="1" t="s">
        <v>2625</v>
      </c>
      <c r="Y669" s="1" t="s">
        <v>2623</v>
      </c>
      <c r="Z669" s="1" t="s">
        <v>2623</v>
      </c>
      <c r="AA669" s="1">
        <v>-1000</v>
      </c>
      <c r="AB669" s="1" t="s">
        <v>2626</v>
      </c>
      <c r="AC669" s="1" t="s">
        <v>254</v>
      </c>
      <c r="AD669" s="1" t="str">
        <f>TEXT(Sales_data[[#This Row],[Order_Date]],"MMM")</f>
        <v>Jan</v>
      </c>
      <c r="AE669" s="1">
        <f t="shared" si="50"/>
        <v>2024</v>
      </c>
      <c r="AF669" s="1" t="str">
        <f>TEXT(Sales_data[[#This Row],[Order_Date]],"ddd")</f>
        <v>Tue</v>
      </c>
      <c r="AG669" s="1" t="str">
        <f t="shared" si="51"/>
        <v>On Time</v>
      </c>
      <c r="AH669" s="1" t="str">
        <f t="shared" si="52"/>
        <v>Medium</v>
      </c>
      <c r="AI669" s="1" t="str">
        <f t="shared" si="53"/>
        <v>Low</v>
      </c>
      <c r="AJ669" s="6" t="str">
        <f t="shared" si="54"/>
        <v>Weekday</v>
      </c>
    </row>
    <row r="670" spans="1:36" x14ac:dyDescent="0.45">
      <c r="A670" s="5" t="s">
        <v>1169</v>
      </c>
      <c r="B670" s="2">
        <v>45638</v>
      </c>
      <c r="C670" s="2">
        <v>45637</v>
      </c>
      <c r="D670" s="2">
        <v>45644</v>
      </c>
      <c r="E670" s="1" t="s">
        <v>2562</v>
      </c>
      <c r="F670" s="1" t="s">
        <v>2607</v>
      </c>
      <c r="G670" s="1" t="s">
        <v>41</v>
      </c>
      <c r="H670" s="1" t="s">
        <v>27</v>
      </c>
      <c r="I670" s="1" t="s">
        <v>84</v>
      </c>
      <c r="J670" s="1">
        <v>-1</v>
      </c>
      <c r="K670" s="1">
        <v>500</v>
      </c>
      <c r="L670" s="1">
        <v>-500</v>
      </c>
      <c r="M670" s="1" t="s">
        <v>63</v>
      </c>
      <c r="N670" s="1" t="s">
        <v>57</v>
      </c>
      <c r="O670" s="1" t="s">
        <v>31</v>
      </c>
      <c r="P670" s="1" t="s">
        <v>85</v>
      </c>
      <c r="Q670" s="1" t="s">
        <v>45</v>
      </c>
      <c r="R670" s="1" t="s">
        <v>2620</v>
      </c>
      <c r="S670" s="1" t="s">
        <v>2620</v>
      </c>
      <c r="T670" s="1">
        <v>7</v>
      </c>
      <c r="U670" s="1" t="s">
        <v>2622</v>
      </c>
      <c r="V670" s="1" t="s">
        <v>2630</v>
      </c>
      <c r="W670" s="1" t="s">
        <v>2624</v>
      </c>
      <c r="X670" s="1" t="s">
        <v>2628</v>
      </c>
      <c r="Y670" s="1" t="s">
        <v>2623</v>
      </c>
      <c r="Z670" s="1" t="s">
        <v>2623</v>
      </c>
      <c r="AA670" s="1">
        <v>-500</v>
      </c>
      <c r="AB670" s="1" t="s">
        <v>2626</v>
      </c>
      <c r="AC670" s="1" t="s">
        <v>2632</v>
      </c>
      <c r="AD670" s="1" t="str">
        <f>TEXT(Sales_data[[#This Row],[Order_Date]],"MMM")</f>
        <v>Dec</v>
      </c>
      <c r="AE670" s="1">
        <f t="shared" si="50"/>
        <v>2024</v>
      </c>
      <c r="AF670" s="1" t="str">
        <f>TEXT(Sales_data[[#This Row],[Order_Date]],"ddd")</f>
        <v>Thu</v>
      </c>
      <c r="AG670" s="1" t="str">
        <f t="shared" si="51"/>
        <v>Late</v>
      </c>
      <c r="AH670" s="1" t="str">
        <f t="shared" si="52"/>
        <v>Slow</v>
      </c>
      <c r="AI670" s="1" t="str">
        <f t="shared" si="53"/>
        <v>Low</v>
      </c>
      <c r="AJ670" s="6" t="str">
        <f t="shared" si="54"/>
        <v>Weekday</v>
      </c>
    </row>
    <row r="671" spans="1:36" x14ac:dyDescent="0.45">
      <c r="A671" s="5" t="s">
        <v>1170</v>
      </c>
      <c r="B671" s="2">
        <v>45588</v>
      </c>
      <c r="C671" s="2">
        <v>45588</v>
      </c>
      <c r="D671" s="2">
        <v>45587</v>
      </c>
      <c r="E671" s="1" t="s">
        <v>2579</v>
      </c>
      <c r="F671" s="1" t="s">
        <v>168</v>
      </c>
      <c r="G671" s="1" t="s">
        <v>41</v>
      </c>
      <c r="H671" s="1" t="s">
        <v>42</v>
      </c>
      <c r="I671" s="1" t="s">
        <v>78</v>
      </c>
      <c r="J671" s="1">
        <v>0</v>
      </c>
      <c r="K671" s="1">
        <v>2000</v>
      </c>
      <c r="L671" s="1">
        <v>0</v>
      </c>
      <c r="M671" s="1" t="s">
        <v>56</v>
      </c>
      <c r="N671" s="1" t="s">
        <v>57</v>
      </c>
      <c r="O671" s="1" t="s">
        <v>64</v>
      </c>
      <c r="P671" s="1" t="s">
        <v>85</v>
      </c>
      <c r="Q671" s="1" t="s">
        <v>45</v>
      </c>
      <c r="R671" s="1" t="s">
        <v>34</v>
      </c>
      <c r="S671" s="1" t="s">
        <v>2620</v>
      </c>
      <c r="T671" s="1">
        <v>-1</v>
      </c>
      <c r="U671" s="1" t="s">
        <v>2622</v>
      </c>
      <c r="V671" s="1" t="s">
        <v>2630</v>
      </c>
      <c r="W671" s="1" t="s">
        <v>2624</v>
      </c>
      <c r="X671" s="1" t="s">
        <v>2633</v>
      </c>
      <c r="Y671" s="1" t="s">
        <v>2623</v>
      </c>
      <c r="Z671" s="1" t="s">
        <v>2623</v>
      </c>
      <c r="AA671" s="1">
        <v>0</v>
      </c>
      <c r="AB671" s="1" t="s">
        <v>2626</v>
      </c>
      <c r="AC671" s="1" t="s">
        <v>2627</v>
      </c>
      <c r="AD671" s="1" t="str">
        <f>TEXT(Sales_data[[#This Row],[Order_Date]],"MMM")</f>
        <v>Oct</v>
      </c>
      <c r="AE671" s="1">
        <f t="shared" si="50"/>
        <v>2024</v>
      </c>
      <c r="AF671" s="1" t="str">
        <f>TEXT(Sales_data[[#This Row],[Order_Date]],"ddd")</f>
        <v>Wed</v>
      </c>
      <c r="AG671" s="1" t="str">
        <f t="shared" si="51"/>
        <v>On Time</v>
      </c>
      <c r="AH671" s="1" t="str">
        <f t="shared" si="52"/>
        <v>Fast</v>
      </c>
      <c r="AI671" s="1" t="str">
        <f t="shared" si="53"/>
        <v>Low</v>
      </c>
      <c r="AJ671" s="6" t="str">
        <f t="shared" si="54"/>
        <v>Weekday</v>
      </c>
    </row>
    <row r="672" spans="1:36" x14ac:dyDescent="0.45">
      <c r="A672" s="5" t="s">
        <v>1171</v>
      </c>
      <c r="B672" s="2">
        <v>45331</v>
      </c>
      <c r="C672" s="2">
        <v>45334</v>
      </c>
      <c r="D672" s="2">
        <v>45340</v>
      </c>
      <c r="E672" s="1" t="s">
        <v>2568</v>
      </c>
      <c r="F672" s="1" t="s">
        <v>2608</v>
      </c>
      <c r="G672" s="1" t="s">
        <v>41</v>
      </c>
      <c r="H672" s="1" t="s">
        <v>71</v>
      </c>
      <c r="I672" s="1" t="s">
        <v>72</v>
      </c>
      <c r="J672" s="1">
        <v>2</v>
      </c>
      <c r="K672" s="1">
        <v>100</v>
      </c>
      <c r="L672" s="1">
        <v>200</v>
      </c>
      <c r="M672" s="1" t="s">
        <v>29</v>
      </c>
      <c r="N672" s="1" t="s">
        <v>93</v>
      </c>
      <c r="O672" s="1" t="s">
        <v>31</v>
      </c>
      <c r="P672" s="1" t="s">
        <v>58</v>
      </c>
      <c r="Q672" s="1" t="s">
        <v>45</v>
      </c>
      <c r="R672" s="1" t="s">
        <v>34</v>
      </c>
      <c r="S672" s="1" t="s">
        <v>2620</v>
      </c>
      <c r="T672" s="1">
        <v>6</v>
      </c>
      <c r="U672" s="1" t="s">
        <v>2622</v>
      </c>
      <c r="V672" s="1" t="s">
        <v>2623</v>
      </c>
      <c r="W672" s="1" t="s">
        <v>2624</v>
      </c>
      <c r="X672" s="1" t="s">
        <v>2625</v>
      </c>
      <c r="Y672" s="1" t="s">
        <v>2623</v>
      </c>
      <c r="Z672" s="1" t="s">
        <v>2623</v>
      </c>
      <c r="AA672" s="1">
        <v>200</v>
      </c>
      <c r="AB672" s="1" t="s">
        <v>2626</v>
      </c>
      <c r="AC672" s="1" t="s">
        <v>2627</v>
      </c>
      <c r="AD672" s="1" t="str">
        <f>TEXT(Sales_data[[#This Row],[Order_Date]],"MMM")</f>
        <v>Feb</v>
      </c>
      <c r="AE672" s="1">
        <f t="shared" si="50"/>
        <v>2024</v>
      </c>
      <c r="AF672" s="1" t="str">
        <f>TEXT(Sales_data[[#This Row],[Order_Date]],"ddd")</f>
        <v>Fri</v>
      </c>
      <c r="AG672" s="1" t="str">
        <f t="shared" si="51"/>
        <v>Late</v>
      </c>
      <c r="AH672" s="1" t="str">
        <f t="shared" si="52"/>
        <v>Slow</v>
      </c>
      <c r="AI672" s="1" t="str">
        <f t="shared" si="53"/>
        <v>Low</v>
      </c>
      <c r="AJ672" s="6" t="str">
        <f t="shared" si="54"/>
        <v>Weekday</v>
      </c>
    </row>
    <row r="673" spans="1:36" x14ac:dyDescent="0.45">
      <c r="A673" s="5" t="s">
        <v>1172</v>
      </c>
      <c r="B673" s="2">
        <v>45649</v>
      </c>
      <c r="C673" s="2">
        <v>45649</v>
      </c>
      <c r="D673" s="2">
        <v>45652</v>
      </c>
      <c r="E673" s="1" t="s">
        <v>2542</v>
      </c>
      <c r="F673" s="1" t="s">
        <v>2608</v>
      </c>
      <c r="G673" s="1" t="s">
        <v>41</v>
      </c>
      <c r="H673" s="1" t="s">
        <v>42</v>
      </c>
      <c r="I673" s="1" t="s">
        <v>43</v>
      </c>
      <c r="J673" s="1">
        <v>1</v>
      </c>
      <c r="K673" s="1">
        <v>2000</v>
      </c>
      <c r="L673" s="1">
        <v>2000</v>
      </c>
      <c r="M673" s="1" t="s">
        <v>2619</v>
      </c>
      <c r="N673" s="1" t="s">
        <v>30</v>
      </c>
      <c r="O673" s="1" t="s">
        <v>44</v>
      </c>
      <c r="P673" s="1" t="s">
        <v>85</v>
      </c>
      <c r="Q673" s="1" t="s">
        <v>33</v>
      </c>
      <c r="R673" s="1" t="s">
        <v>46</v>
      </c>
      <c r="S673" s="1" t="s">
        <v>245</v>
      </c>
      <c r="T673" s="1">
        <v>3</v>
      </c>
      <c r="U673" s="1" t="s">
        <v>2622</v>
      </c>
      <c r="V673" s="1" t="s">
        <v>2623</v>
      </c>
      <c r="W673" s="1" t="s">
        <v>2624</v>
      </c>
      <c r="X673" s="1" t="s">
        <v>2625</v>
      </c>
      <c r="Y673" s="1" t="s">
        <v>2623</v>
      </c>
      <c r="Z673" s="1" t="s">
        <v>2623</v>
      </c>
      <c r="AA673" s="1">
        <v>2000</v>
      </c>
      <c r="AB673" s="1" t="s">
        <v>2626</v>
      </c>
      <c r="AC673" s="1" t="s">
        <v>245</v>
      </c>
      <c r="AD673" s="1" t="str">
        <f>TEXT(Sales_data[[#This Row],[Order_Date]],"MMM")</f>
        <v>Dec</v>
      </c>
      <c r="AE673" s="1">
        <f t="shared" si="50"/>
        <v>2024</v>
      </c>
      <c r="AF673" s="1" t="str">
        <f>TEXT(Sales_data[[#This Row],[Order_Date]],"ddd")</f>
        <v>Mon</v>
      </c>
      <c r="AG673" s="1" t="str">
        <f t="shared" si="51"/>
        <v>On Time</v>
      </c>
      <c r="AH673" s="1" t="str">
        <f t="shared" si="52"/>
        <v>Medium</v>
      </c>
      <c r="AI673" s="1" t="str">
        <f t="shared" si="53"/>
        <v>Medium</v>
      </c>
      <c r="AJ673" s="6" t="str">
        <f t="shared" si="54"/>
        <v>Weekday</v>
      </c>
    </row>
    <row r="674" spans="1:36" x14ac:dyDescent="0.45">
      <c r="A674" s="5" t="s">
        <v>1173</v>
      </c>
      <c r="B674" s="2">
        <v>45341</v>
      </c>
      <c r="C674" s="2">
        <v>45342</v>
      </c>
      <c r="D674" s="2">
        <v>45341</v>
      </c>
      <c r="E674" s="1" t="s">
        <v>2529</v>
      </c>
      <c r="F674" s="1" t="s">
        <v>2608</v>
      </c>
      <c r="G674" s="1" t="s">
        <v>41</v>
      </c>
      <c r="H674" s="1" t="s">
        <v>128</v>
      </c>
      <c r="I674" s="1" t="s">
        <v>169</v>
      </c>
      <c r="J674" s="1">
        <v>3</v>
      </c>
      <c r="K674" s="1">
        <v>500</v>
      </c>
      <c r="L674" s="1">
        <v>1500</v>
      </c>
      <c r="M674" s="1" t="s">
        <v>56</v>
      </c>
      <c r="N674" s="1" t="s">
        <v>57</v>
      </c>
      <c r="O674" s="1" t="s">
        <v>31</v>
      </c>
      <c r="P674" s="1" t="s">
        <v>32</v>
      </c>
      <c r="Q674" s="1" t="s">
        <v>33</v>
      </c>
      <c r="R674" s="1" t="s">
        <v>34</v>
      </c>
      <c r="S674" s="1" t="s">
        <v>2620</v>
      </c>
      <c r="T674" s="1">
        <v>-1</v>
      </c>
      <c r="U674" s="1" t="s">
        <v>2622</v>
      </c>
      <c r="V674" s="1" t="s">
        <v>2623</v>
      </c>
      <c r="W674" s="1" t="s">
        <v>2624</v>
      </c>
      <c r="X674" s="1" t="s">
        <v>2631</v>
      </c>
      <c r="Y674" s="1" t="s">
        <v>2623</v>
      </c>
      <c r="Z674" s="1" t="s">
        <v>2623</v>
      </c>
      <c r="AA674" s="1">
        <v>1500</v>
      </c>
      <c r="AB674" s="1" t="s">
        <v>2626</v>
      </c>
      <c r="AC674" s="1" t="s">
        <v>2627</v>
      </c>
      <c r="AD674" s="1" t="str">
        <f>TEXT(Sales_data[[#This Row],[Order_Date]],"MMM")</f>
        <v>Feb</v>
      </c>
      <c r="AE674" s="1">
        <f t="shared" si="50"/>
        <v>2024</v>
      </c>
      <c r="AF674" s="1" t="str">
        <f>TEXT(Sales_data[[#This Row],[Order_Date]],"ddd")</f>
        <v>Mon</v>
      </c>
      <c r="AG674" s="1" t="str">
        <f t="shared" si="51"/>
        <v>On Time</v>
      </c>
      <c r="AH674" s="1" t="str">
        <f t="shared" si="52"/>
        <v>Fast</v>
      </c>
      <c r="AI674" s="1" t="str">
        <f t="shared" si="53"/>
        <v>Low</v>
      </c>
      <c r="AJ674" s="6" t="str">
        <f t="shared" si="54"/>
        <v>Weekday</v>
      </c>
    </row>
    <row r="675" spans="1:36" x14ac:dyDescent="0.45">
      <c r="A675" s="5" t="s">
        <v>1174</v>
      </c>
      <c r="B675" s="2">
        <v>45312</v>
      </c>
      <c r="C675" s="2">
        <v>45310</v>
      </c>
      <c r="D675" s="2">
        <v>45316</v>
      </c>
      <c r="E675" s="1" t="s">
        <v>2529</v>
      </c>
      <c r="F675" s="1" t="s">
        <v>69</v>
      </c>
      <c r="G675" s="1" t="s">
        <v>70</v>
      </c>
      <c r="H675" s="1" t="s">
        <v>42</v>
      </c>
      <c r="I675" s="1" t="s">
        <v>43</v>
      </c>
      <c r="J675" s="1">
        <v>1</v>
      </c>
      <c r="K675" s="1">
        <v>0</v>
      </c>
      <c r="L675" s="1">
        <v>0</v>
      </c>
      <c r="M675" s="1" t="s">
        <v>29</v>
      </c>
      <c r="N675" s="1" t="s">
        <v>57</v>
      </c>
      <c r="O675" s="1" t="s">
        <v>44</v>
      </c>
      <c r="P675" s="1" t="s">
        <v>58</v>
      </c>
      <c r="Q675" s="1" t="s">
        <v>45</v>
      </c>
      <c r="R675" s="1" t="s">
        <v>46</v>
      </c>
      <c r="S675" s="1" t="s">
        <v>2621</v>
      </c>
      <c r="T675" s="1">
        <v>6</v>
      </c>
      <c r="U675" s="1" t="s">
        <v>2622</v>
      </c>
      <c r="V675" s="1" t="s">
        <v>2623</v>
      </c>
      <c r="W675" s="1" t="s">
        <v>2629</v>
      </c>
      <c r="X675" s="1" t="s">
        <v>2628</v>
      </c>
      <c r="Y675" s="1" t="s">
        <v>2630</v>
      </c>
      <c r="Z675" s="1" t="s">
        <v>2623</v>
      </c>
      <c r="AA675" s="1">
        <v>0</v>
      </c>
      <c r="AB675" s="1" t="s">
        <v>2626</v>
      </c>
      <c r="AC675" s="1" t="s">
        <v>2621</v>
      </c>
      <c r="AD675" s="1" t="str">
        <f>TEXT(Sales_data[[#This Row],[Order_Date]],"MMM")</f>
        <v>Jan</v>
      </c>
      <c r="AE675" s="1">
        <f t="shared" si="50"/>
        <v>2024</v>
      </c>
      <c r="AF675" s="1" t="str">
        <f>TEXT(Sales_data[[#This Row],[Order_Date]],"ddd")</f>
        <v>Sun</v>
      </c>
      <c r="AG675" s="1" t="str">
        <f t="shared" si="51"/>
        <v>Late</v>
      </c>
      <c r="AH675" s="1" t="str">
        <f t="shared" si="52"/>
        <v>Slow</v>
      </c>
      <c r="AI675" s="1" t="str">
        <f t="shared" si="53"/>
        <v>Low</v>
      </c>
      <c r="AJ675" s="6" t="str">
        <f t="shared" si="54"/>
        <v>Weekend</v>
      </c>
    </row>
    <row r="676" spans="1:36" x14ac:dyDescent="0.45">
      <c r="A676" s="5" t="s">
        <v>1175</v>
      </c>
      <c r="B676" s="2">
        <v>45527</v>
      </c>
      <c r="C676" s="2">
        <v>45525</v>
      </c>
      <c r="D676" s="2">
        <v>45531</v>
      </c>
      <c r="E676" s="1" t="s">
        <v>2543</v>
      </c>
      <c r="F676" s="1" t="s">
        <v>2608</v>
      </c>
      <c r="G676" s="1" t="s">
        <v>41</v>
      </c>
      <c r="H676" s="1" t="s">
        <v>27</v>
      </c>
      <c r="I676" s="1" t="s">
        <v>55</v>
      </c>
      <c r="J676" s="1">
        <v>-1</v>
      </c>
      <c r="K676" s="1">
        <v>1000</v>
      </c>
      <c r="L676" s="1">
        <v>-1000</v>
      </c>
      <c r="M676" s="1" t="s">
        <v>56</v>
      </c>
      <c r="N676" s="1" t="s">
        <v>57</v>
      </c>
      <c r="O676" s="1" t="s">
        <v>31</v>
      </c>
      <c r="P676" s="1" t="s">
        <v>32</v>
      </c>
      <c r="Q676" s="1" t="s">
        <v>33</v>
      </c>
      <c r="R676" s="1" t="s">
        <v>34</v>
      </c>
      <c r="S676" s="1" t="s">
        <v>2620</v>
      </c>
      <c r="T676" s="1">
        <v>6</v>
      </c>
      <c r="U676" s="1" t="s">
        <v>2622</v>
      </c>
      <c r="V676" s="1" t="s">
        <v>2630</v>
      </c>
      <c r="W676" s="1" t="s">
        <v>2624</v>
      </c>
      <c r="X676" s="1" t="s">
        <v>2628</v>
      </c>
      <c r="Y676" s="1" t="s">
        <v>2623</v>
      </c>
      <c r="Z676" s="1" t="s">
        <v>2623</v>
      </c>
      <c r="AA676" s="1">
        <v>-1000</v>
      </c>
      <c r="AB676" s="1" t="s">
        <v>2626</v>
      </c>
      <c r="AC676" s="1" t="s">
        <v>2627</v>
      </c>
      <c r="AD676" s="1" t="str">
        <f>TEXT(Sales_data[[#This Row],[Order_Date]],"MMM")</f>
        <v>Aug</v>
      </c>
      <c r="AE676" s="1">
        <f t="shared" si="50"/>
        <v>2024</v>
      </c>
      <c r="AF676" s="1" t="str">
        <f>TEXT(Sales_data[[#This Row],[Order_Date]],"ddd")</f>
        <v>Fri</v>
      </c>
      <c r="AG676" s="1" t="str">
        <f t="shared" si="51"/>
        <v>Late</v>
      </c>
      <c r="AH676" s="1" t="str">
        <f t="shared" si="52"/>
        <v>Slow</v>
      </c>
      <c r="AI676" s="1" t="str">
        <f t="shared" si="53"/>
        <v>Low</v>
      </c>
      <c r="AJ676" s="6" t="str">
        <f t="shared" si="54"/>
        <v>Weekday</v>
      </c>
    </row>
    <row r="677" spans="1:36" x14ac:dyDescent="0.45">
      <c r="A677" s="5" t="s">
        <v>1176</v>
      </c>
      <c r="B677" s="2">
        <v>45597</v>
      </c>
      <c r="C677" s="2">
        <v>45598</v>
      </c>
      <c r="D677" s="2">
        <v>45601</v>
      </c>
      <c r="E677" s="1" t="s">
        <v>2588</v>
      </c>
      <c r="F677" s="1" t="s">
        <v>2607</v>
      </c>
      <c r="G677" s="1" t="s">
        <v>41</v>
      </c>
      <c r="H677" s="1" t="s">
        <v>128</v>
      </c>
      <c r="I677" s="1" t="s">
        <v>129</v>
      </c>
      <c r="J677" s="1">
        <v>0</v>
      </c>
      <c r="K677" s="1">
        <v>2000</v>
      </c>
      <c r="L677" s="1">
        <v>0</v>
      </c>
      <c r="M677" s="1" t="s">
        <v>29</v>
      </c>
      <c r="N677" s="1" t="s">
        <v>30</v>
      </c>
      <c r="O677" s="1" t="s">
        <v>44</v>
      </c>
      <c r="P677" s="1" t="s">
        <v>85</v>
      </c>
      <c r="Q677" s="1" t="s">
        <v>33</v>
      </c>
      <c r="R677" s="1" t="s">
        <v>2620</v>
      </c>
      <c r="S677" s="1" t="s">
        <v>2620</v>
      </c>
      <c r="T677" s="1">
        <v>3</v>
      </c>
      <c r="U677" s="1" t="s">
        <v>2622</v>
      </c>
      <c r="V677" s="1" t="s">
        <v>2630</v>
      </c>
      <c r="W677" s="1" t="s">
        <v>2624</v>
      </c>
      <c r="X677" s="1" t="s">
        <v>2625</v>
      </c>
      <c r="Y677" s="1" t="s">
        <v>2623</v>
      </c>
      <c r="Z677" s="1" t="s">
        <v>2623</v>
      </c>
      <c r="AA677" s="1">
        <v>0</v>
      </c>
      <c r="AB677" s="1" t="s">
        <v>2626</v>
      </c>
      <c r="AC677" s="1" t="s">
        <v>2627</v>
      </c>
      <c r="AD677" s="1" t="str">
        <f>TEXT(Sales_data[[#This Row],[Order_Date]],"MMM")</f>
        <v>Nov</v>
      </c>
      <c r="AE677" s="1">
        <f t="shared" si="50"/>
        <v>2024</v>
      </c>
      <c r="AF677" s="1" t="str">
        <f>TEXT(Sales_data[[#This Row],[Order_Date]],"ddd")</f>
        <v>Fri</v>
      </c>
      <c r="AG677" s="1" t="str">
        <f t="shared" si="51"/>
        <v>On Time</v>
      </c>
      <c r="AH677" s="1" t="str">
        <f t="shared" si="52"/>
        <v>Medium</v>
      </c>
      <c r="AI677" s="1" t="str">
        <f t="shared" si="53"/>
        <v>Low</v>
      </c>
      <c r="AJ677" s="6" t="str">
        <f t="shared" si="54"/>
        <v>Weekday</v>
      </c>
    </row>
    <row r="678" spans="1:36" x14ac:dyDescent="0.45">
      <c r="A678" s="5" t="s">
        <v>1177</v>
      </c>
      <c r="B678" s="2">
        <v>45486</v>
      </c>
      <c r="C678" s="2">
        <v>45488</v>
      </c>
      <c r="D678" s="2">
        <v>45491</v>
      </c>
      <c r="E678" s="1" t="s">
        <v>2535</v>
      </c>
      <c r="F678" s="1" t="s">
        <v>147</v>
      </c>
      <c r="G678" s="1" t="s">
        <v>147</v>
      </c>
      <c r="H678" s="1" t="s">
        <v>42</v>
      </c>
      <c r="I678" s="1" t="s">
        <v>122</v>
      </c>
      <c r="J678" s="1">
        <v>0</v>
      </c>
      <c r="K678" s="1">
        <v>100</v>
      </c>
      <c r="L678" s="1">
        <v>0</v>
      </c>
      <c r="M678" s="1" t="s">
        <v>2619</v>
      </c>
      <c r="N678" s="1" t="s">
        <v>30</v>
      </c>
      <c r="O678" s="1" t="s">
        <v>44</v>
      </c>
      <c r="P678" s="1" t="s">
        <v>58</v>
      </c>
      <c r="Q678" s="1" t="s">
        <v>45</v>
      </c>
      <c r="R678" s="1" t="s">
        <v>46</v>
      </c>
      <c r="S678" s="1" t="s">
        <v>2621</v>
      </c>
      <c r="T678" s="1">
        <v>3</v>
      </c>
      <c r="U678" s="1" t="s">
        <v>2622</v>
      </c>
      <c r="V678" s="1" t="s">
        <v>2630</v>
      </c>
      <c r="W678" s="1" t="s">
        <v>2624</v>
      </c>
      <c r="X678" s="1" t="s">
        <v>2625</v>
      </c>
      <c r="Y678" s="1" t="s">
        <v>2623</v>
      </c>
      <c r="Z678" s="1" t="s">
        <v>2623</v>
      </c>
      <c r="AA678" s="1">
        <v>0</v>
      </c>
      <c r="AB678" s="1" t="s">
        <v>2626</v>
      </c>
      <c r="AC678" s="1" t="s">
        <v>2621</v>
      </c>
      <c r="AD678" s="1" t="str">
        <f>TEXT(Sales_data[[#This Row],[Order_Date]],"MMM")</f>
        <v>Jul</v>
      </c>
      <c r="AE678" s="1">
        <f t="shared" si="50"/>
        <v>2024</v>
      </c>
      <c r="AF678" s="1" t="str">
        <f>TEXT(Sales_data[[#This Row],[Order_Date]],"ddd")</f>
        <v>Sat</v>
      </c>
      <c r="AG678" s="1" t="str">
        <f t="shared" si="51"/>
        <v>On Time</v>
      </c>
      <c r="AH678" s="1" t="str">
        <f t="shared" si="52"/>
        <v>Medium</v>
      </c>
      <c r="AI678" s="1" t="str">
        <f t="shared" si="53"/>
        <v>Low</v>
      </c>
      <c r="AJ678" s="6" t="str">
        <f t="shared" si="54"/>
        <v>Weekend</v>
      </c>
    </row>
    <row r="679" spans="1:36" x14ac:dyDescent="0.45">
      <c r="A679" s="5" t="s">
        <v>1178</v>
      </c>
      <c r="B679" s="2">
        <v>45493</v>
      </c>
      <c r="C679" s="2">
        <v>45491</v>
      </c>
      <c r="D679" s="2">
        <v>45498</v>
      </c>
      <c r="E679" s="1" t="s">
        <v>2546</v>
      </c>
      <c r="F679" s="1" t="s">
        <v>2609</v>
      </c>
      <c r="G679" s="1" t="s">
        <v>116</v>
      </c>
      <c r="H679" s="1" t="s">
        <v>71</v>
      </c>
      <c r="I679" s="1" t="s">
        <v>72</v>
      </c>
      <c r="J679" s="1">
        <v>3</v>
      </c>
      <c r="K679" s="1">
        <v>500</v>
      </c>
      <c r="L679" s="1">
        <v>1500</v>
      </c>
      <c r="M679" s="1" t="s">
        <v>2619</v>
      </c>
      <c r="N679" s="1" t="s">
        <v>57</v>
      </c>
      <c r="O679" s="1" t="s">
        <v>31</v>
      </c>
      <c r="P679" s="1" t="s">
        <v>58</v>
      </c>
      <c r="Q679" s="1" t="s">
        <v>45</v>
      </c>
      <c r="R679" s="1" t="s">
        <v>46</v>
      </c>
      <c r="S679" s="1" t="s">
        <v>47</v>
      </c>
      <c r="T679" s="1">
        <v>7</v>
      </c>
      <c r="U679" s="1" t="s">
        <v>2622</v>
      </c>
      <c r="V679" s="1" t="s">
        <v>2623</v>
      </c>
      <c r="W679" s="1" t="s">
        <v>2624</v>
      </c>
      <c r="X679" s="1" t="s">
        <v>2628</v>
      </c>
      <c r="Y679" s="1" t="s">
        <v>2623</v>
      </c>
      <c r="Z679" s="1" t="s">
        <v>2623</v>
      </c>
      <c r="AA679" s="1">
        <v>1500</v>
      </c>
      <c r="AB679" s="1" t="s">
        <v>2626</v>
      </c>
      <c r="AC679" s="1" t="s">
        <v>47</v>
      </c>
      <c r="AD679" s="1" t="str">
        <f>TEXT(Sales_data[[#This Row],[Order_Date]],"MMM")</f>
        <v>Jul</v>
      </c>
      <c r="AE679" s="1">
        <f t="shared" si="50"/>
        <v>2024</v>
      </c>
      <c r="AF679" s="1" t="str">
        <f>TEXT(Sales_data[[#This Row],[Order_Date]],"ddd")</f>
        <v>Sat</v>
      </c>
      <c r="AG679" s="1" t="str">
        <f t="shared" si="51"/>
        <v>Late</v>
      </c>
      <c r="AH679" s="1" t="str">
        <f t="shared" si="52"/>
        <v>Slow</v>
      </c>
      <c r="AI679" s="1" t="str">
        <f t="shared" si="53"/>
        <v>Low</v>
      </c>
      <c r="AJ679" s="6" t="str">
        <f t="shared" si="54"/>
        <v>Weekend</v>
      </c>
    </row>
    <row r="680" spans="1:36" x14ac:dyDescent="0.45">
      <c r="A680" s="5" t="s">
        <v>1179</v>
      </c>
      <c r="B680" s="2">
        <v>45545</v>
      </c>
      <c r="C680" s="2">
        <v>45544</v>
      </c>
      <c r="D680" s="2">
        <v>45548</v>
      </c>
      <c r="E680" s="1" t="s">
        <v>2542</v>
      </c>
      <c r="F680" s="1" t="s">
        <v>2606</v>
      </c>
      <c r="G680" s="1" t="s">
        <v>26</v>
      </c>
      <c r="H680" s="1" t="s">
        <v>71</v>
      </c>
      <c r="I680" s="1" t="s">
        <v>117</v>
      </c>
      <c r="J680" s="1">
        <v>1</v>
      </c>
      <c r="K680" s="1">
        <v>100</v>
      </c>
      <c r="L680" s="1">
        <v>100</v>
      </c>
      <c r="M680" s="1" t="s">
        <v>29</v>
      </c>
      <c r="N680" s="1" t="s">
        <v>30</v>
      </c>
      <c r="O680" s="1" t="s">
        <v>31</v>
      </c>
      <c r="P680" s="1" t="s">
        <v>58</v>
      </c>
      <c r="Q680" s="1" t="s">
        <v>33</v>
      </c>
      <c r="R680" s="1" t="s">
        <v>2620</v>
      </c>
      <c r="S680" s="1" t="s">
        <v>2620</v>
      </c>
      <c r="T680" s="1">
        <v>4</v>
      </c>
      <c r="U680" s="1" t="s">
        <v>2622</v>
      </c>
      <c r="V680" s="1" t="s">
        <v>2623</v>
      </c>
      <c r="W680" s="1" t="s">
        <v>2624</v>
      </c>
      <c r="X680" s="1" t="s">
        <v>2628</v>
      </c>
      <c r="Y680" s="1" t="s">
        <v>2623</v>
      </c>
      <c r="Z680" s="1" t="s">
        <v>2623</v>
      </c>
      <c r="AA680" s="1">
        <v>100</v>
      </c>
      <c r="AB680" s="1" t="s">
        <v>2626</v>
      </c>
      <c r="AC680" s="1" t="s">
        <v>2627</v>
      </c>
      <c r="AD680" s="1" t="str">
        <f>TEXT(Sales_data[[#This Row],[Order_Date]],"MMM")</f>
        <v>Sep</v>
      </c>
      <c r="AE680" s="1">
        <f t="shared" si="50"/>
        <v>2024</v>
      </c>
      <c r="AF680" s="1" t="str">
        <f>TEXT(Sales_data[[#This Row],[Order_Date]],"ddd")</f>
        <v>Tue</v>
      </c>
      <c r="AG680" s="1" t="str">
        <f t="shared" si="51"/>
        <v>On Time</v>
      </c>
      <c r="AH680" s="1" t="str">
        <f t="shared" si="52"/>
        <v>Medium</v>
      </c>
      <c r="AI680" s="1" t="str">
        <f t="shared" si="53"/>
        <v>Low</v>
      </c>
      <c r="AJ680" s="6" t="str">
        <f t="shared" si="54"/>
        <v>Weekday</v>
      </c>
    </row>
    <row r="681" spans="1:36" x14ac:dyDescent="0.45">
      <c r="A681" s="5" t="s">
        <v>1180</v>
      </c>
      <c r="B681" s="2">
        <v>45495</v>
      </c>
      <c r="C681" s="2">
        <v>45494</v>
      </c>
      <c r="D681" s="2">
        <v>45497</v>
      </c>
      <c r="E681" s="1" t="s">
        <v>2587</v>
      </c>
      <c r="F681" s="1" t="s">
        <v>147</v>
      </c>
      <c r="G681" s="1" t="s">
        <v>147</v>
      </c>
      <c r="H681" s="1" t="s">
        <v>128</v>
      </c>
      <c r="I681" s="1" t="s">
        <v>169</v>
      </c>
      <c r="J681" s="1">
        <v>0</v>
      </c>
      <c r="K681" s="1">
        <v>0</v>
      </c>
      <c r="L681" s="1">
        <v>0</v>
      </c>
      <c r="M681" s="1" t="s">
        <v>56</v>
      </c>
      <c r="N681" s="1" t="s">
        <v>30</v>
      </c>
      <c r="O681" s="1" t="s">
        <v>44</v>
      </c>
      <c r="P681" s="1" t="s">
        <v>58</v>
      </c>
      <c r="Q681" s="1" t="s">
        <v>45</v>
      </c>
      <c r="R681" s="1" t="s">
        <v>46</v>
      </c>
      <c r="S681" s="1" t="s">
        <v>254</v>
      </c>
      <c r="T681" s="1">
        <v>3</v>
      </c>
      <c r="U681" s="1" t="s">
        <v>2622</v>
      </c>
      <c r="V681" s="1" t="s">
        <v>2630</v>
      </c>
      <c r="W681" s="1" t="s">
        <v>2629</v>
      </c>
      <c r="X681" s="1" t="s">
        <v>2628</v>
      </c>
      <c r="Y681" s="1" t="s">
        <v>2630</v>
      </c>
      <c r="Z681" s="1" t="s">
        <v>2623</v>
      </c>
      <c r="AA681" s="1">
        <v>0</v>
      </c>
      <c r="AB681" s="1" t="s">
        <v>2626</v>
      </c>
      <c r="AC681" s="1" t="s">
        <v>254</v>
      </c>
      <c r="AD681" s="1" t="str">
        <f>TEXT(Sales_data[[#This Row],[Order_Date]],"MMM")</f>
        <v>Jul</v>
      </c>
      <c r="AE681" s="1">
        <f t="shared" si="50"/>
        <v>2024</v>
      </c>
      <c r="AF681" s="1" t="str">
        <f>TEXT(Sales_data[[#This Row],[Order_Date]],"ddd")</f>
        <v>Mon</v>
      </c>
      <c r="AG681" s="1" t="str">
        <f t="shared" si="51"/>
        <v>On Time</v>
      </c>
      <c r="AH681" s="1" t="str">
        <f t="shared" si="52"/>
        <v>Medium</v>
      </c>
      <c r="AI681" s="1" t="str">
        <f t="shared" si="53"/>
        <v>Low</v>
      </c>
      <c r="AJ681" s="6" t="str">
        <f t="shared" si="54"/>
        <v>Weekday</v>
      </c>
    </row>
    <row r="682" spans="1:36" x14ac:dyDescent="0.45">
      <c r="A682" s="5" t="s">
        <v>1181</v>
      </c>
      <c r="B682" s="2">
        <v>45536</v>
      </c>
      <c r="C682" s="2">
        <v>45534</v>
      </c>
      <c r="D682" s="2">
        <v>45534</v>
      </c>
      <c r="E682" s="1" t="s">
        <v>2593</v>
      </c>
      <c r="F682" s="1" t="s">
        <v>53</v>
      </c>
      <c r="G682" s="1" t="s">
        <v>54</v>
      </c>
      <c r="H682" s="1" t="s">
        <v>71</v>
      </c>
      <c r="I682" s="1" t="s">
        <v>92</v>
      </c>
      <c r="J682" s="1">
        <v>1</v>
      </c>
      <c r="K682" s="1">
        <v>500</v>
      </c>
      <c r="L682" s="1">
        <v>500</v>
      </c>
      <c r="M682" s="1" t="s">
        <v>63</v>
      </c>
      <c r="N682" s="1" t="s">
        <v>93</v>
      </c>
      <c r="O682" s="1" t="s">
        <v>31</v>
      </c>
      <c r="P682" s="1" t="s">
        <v>32</v>
      </c>
      <c r="Q682" s="1" t="s">
        <v>45</v>
      </c>
      <c r="R682" s="1" t="s">
        <v>2620</v>
      </c>
      <c r="S682" s="1" t="s">
        <v>2620</v>
      </c>
      <c r="T682" s="1">
        <v>0</v>
      </c>
      <c r="U682" s="1" t="s">
        <v>2622</v>
      </c>
      <c r="V682" s="1" t="s">
        <v>2623</v>
      </c>
      <c r="W682" s="1" t="s">
        <v>2624</v>
      </c>
      <c r="X682" s="1" t="s">
        <v>2628</v>
      </c>
      <c r="Y682" s="1" t="s">
        <v>2623</v>
      </c>
      <c r="Z682" s="1" t="s">
        <v>2623</v>
      </c>
      <c r="AA682" s="1">
        <v>500</v>
      </c>
      <c r="AB682" s="1" t="s">
        <v>2626</v>
      </c>
      <c r="AC682" s="1" t="s">
        <v>2627</v>
      </c>
      <c r="AD682" s="1" t="str">
        <f>TEXT(Sales_data[[#This Row],[Order_Date]],"MMM")</f>
        <v>Sep</v>
      </c>
      <c r="AE682" s="1">
        <f t="shared" si="50"/>
        <v>2024</v>
      </c>
      <c r="AF682" s="1" t="str">
        <f>TEXT(Sales_data[[#This Row],[Order_Date]],"ddd")</f>
        <v>Sun</v>
      </c>
      <c r="AG682" s="1" t="str">
        <f t="shared" si="51"/>
        <v>On Time</v>
      </c>
      <c r="AH682" s="1" t="str">
        <f t="shared" si="52"/>
        <v>Fast</v>
      </c>
      <c r="AI682" s="1" t="str">
        <f t="shared" si="53"/>
        <v>Low</v>
      </c>
      <c r="AJ682" s="6" t="str">
        <f t="shared" si="54"/>
        <v>Weekend</v>
      </c>
    </row>
    <row r="683" spans="1:36" x14ac:dyDescent="0.45">
      <c r="A683" s="5" t="s">
        <v>1182</v>
      </c>
      <c r="B683" s="2">
        <v>45598</v>
      </c>
      <c r="C683" s="2">
        <v>45596</v>
      </c>
      <c r="D683" s="2">
        <v>45598</v>
      </c>
      <c r="E683" s="1" t="s">
        <v>2555</v>
      </c>
      <c r="F683" s="1" t="s">
        <v>2607</v>
      </c>
      <c r="G683" s="1" t="s">
        <v>41</v>
      </c>
      <c r="H683" s="1" t="s">
        <v>128</v>
      </c>
      <c r="I683" s="1" t="s">
        <v>129</v>
      </c>
      <c r="J683" s="1">
        <v>0</v>
      </c>
      <c r="K683" s="1">
        <v>500</v>
      </c>
      <c r="L683" s="1">
        <v>0</v>
      </c>
      <c r="M683" s="1" t="s">
        <v>29</v>
      </c>
      <c r="N683" s="1" t="s">
        <v>57</v>
      </c>
      <c r="O683" s="1" t="s">
        <v>31</v>
      </c>
      <c r="P683" s="1" t="s">
        <v>85</v>
      </c>
      <c r="Q683" s="1" t="s">
        <v>33</v>
      </c>
      <c r="R683" s="1" t="s">
        <v>34</v>
      </c>
      <c r="S683" s="1" t="s">
        <v>2620</v>
      </c>
      <c r="T683" s="1">
        <v>2</v>
      </c>
      <c r="U683" s="1" t="s">
        <v>2622</v>
      </c>
      <c r="V683" s="1" t="s">
        <v>2630</v>
      </c>
      <c r="W683" s="1" t="s">
        <v>2624</v>
      </c>
      <c r="X683" s="1" t="s">
        <v>2628</v>
      </c>
      <c r="Y683" s="1" t="s">
        <v>2623</v>
      </c>
      <c r="Z683" s="1" t="s">
        <v>2623</v>
      </c>
      <c r="AA683" s="1">
        <v>0</v>
      </c>
      <c r="AB683" s="1" t="s">
        <v>2626</v>
      </c>
      <c r="AC683" s="1" t="s">
        <v>2627</v>
      </c>
      <c r="AD683" s="1" t="str">
        <f>TEXT(Sales_data[[#This Row],[Order_Date]],"MMM")</f>
        <v>Nov</v>
      </c>
      <c r="AE683" s="1">
        <f t="shared" si="50"/>
        <v>2024</v>
      </c>
      <c r="AF683" s="1" t="str">
        <f>TEXT(Sales_data[[#This Row],[Order_Date]],"ddd")</f>
        <v>Sat</v>
      </c>
      <c r="AG683" s="1" t="str">
        <f t="shared" si="51"/>
        <v>On Time</v>
      </c>
      <c r="AH683" s="1" t="str">
        <f t="shared" si="52"/>
        <v>Fast</v>
      </c>
      <c r="AI683" s="1" t="str">
        <f t="shared" si="53"/>
        <v>Low</v>
      </c>
      <c r="AJ683" s="6" t="str">
        <f t="shared" si="54"/>
        <v>Weekend</v>
      </c>
    </row>
    <row r="684" spans="1:36" x14ac:dyDescent="0.45">
      <c r="A684" s="5" t="s">
        <v>1183</v>
      </c>
      <c r="B684" s="2">
        <v>45584</v>
      </c>
      <c r="C684" s="2">
        <v>45582</v>
      </c>
      <c r="D684" s="2">
        <v>45587</v>
      </c>
      <c r="E684" s="1" t="s">
        <v>2562</v>
      </c>
      <c r="F684" s="1" t="s">
        <v>53</v>
      </c>
      <c r="G684" s="1" t="s">
        <v>54</v>
      </c>
      <c r="H684" s="1" t="s">
        <v>71</v>
      </c>
      <c r="I684" s="1" t="s">
        <v>117</v>
      </c>
      <c r="J684" s="1">
        <v>-1</v>
      </c>
      <c r="K684" s="1">
        <v>500</v>
      </c>
      <c r="L684" s="1">
        <v>-500</v>
      </c>
      <c r="M684" s="1" t="s">
        <v>56</v>
      </c>
      <c r="N684" s="1" t="s">
        <v>93</v>
      </c>
      <c r="O684" s="1" t="s">
        <v>79</v>
      </c>
      <c r="P684" s="1" t="s">
        <v>85</v>
      </c>
      <c r="Q684" s="1" t="s">
        <v>45</v>
      </c>
      <c r="R684" s="1" t="s">
        <v>34</v>
      </c>
      <c r="S684" s="1" t="s">
        <v>2620</v>
      </c>
      <c r="T684" s="1">
        <v>5</v>
      </c>
      <c r="U684" s="1" t="s">
        <v>2622</v>
      </c>
      <c r="V684" s="1" t="s">
        <v>2630</v>
      </c>
      <c r="W684" s="1" t="s">
        <v>2624</v>
      </c>
      <c r="X684" s="1" t="s">
        <v>2628</v>
      </c>
      <c r="Y684" s="1" t="s">
        <v>2623</v>
      </c>
      <c r="Z684" s="1" t="s">
        <v>2623</v>
      </c>
      <c r="AA684" s="1">
        <v>-500</v>
      </c>
      <c r="AB684" s="1" t="s">
        <v>2626</v>
      </c>
      <c r="AC684" s="1" t="s">
        <v>2627</v>
      </c>
      <c r="AD684" s="1" t="str">
        <f>TEXT(Sales_data[[#This Row],[Order_Date]],"MMM")</f>
        <v>Oct</v>
      </c>
      <c r="AE684" s="1">
        <f t="shared" si="50"/>
        <v>2024</v>
      </c>
      <c r="AF684" s="1" t="str">
        <f>TEXT(Sales_data[[#This Row],[Order_Date]],"ddd")</f>
        <v>Sat</v>
      </c>
      <c r="AG684" s="1" t="str">
        <f t="shared" si="51"/>
        <v>On Time</v>
      </c>
      <c r="AH684" s="1" t="str">
        <f t="shared" si="52"/>
        <v>Medium</v>
      </c>
      <c r="AI684" s="1" t="str">
        <f t="shared" si="53"/>
        <v>Low</v>
      </c>
      <c r="AJ684" s="6" t="str">
        <f t="shared" si="54"/>
        <v>Weekend</v>
      </c>
    </row>
    <row r="685" spans="1:36" x14ac:dyDescent="0.45">
      <c r="A685" s="5" t="s">
        <v>1184</v>
      </c>
      <c r="B685" s="2">
        <v>45482</v>
      </c>
      <c r="C685" s="2">
        <v>45480</v>
      </c>
      <c r="D685" s="2">
        <v>45486</v>
      </c>
      <c r="E685" s="1" t="s">
        <v>2601</v>
      </c>
      <c r="F685" s="1" t="s">
        <v>2609</v>
      </c>
      <c r="G685" s="1" t="s">
        <v>116</v>
      </c>
      <c r="H685" s="1" t="s">
        <v>128</v>
      </c>
      <c r="I685" s="1" t="s">
        <v>231</v>
      </c>
      <c r="J685" s="1">
        <v>2</v>
      </c>
      <c r="K685" s="1">
        <v>500</v>
      </c>
      <c r="L685" s="1">
        <v>1000</v>
      </c>
      <c r="M685" s="1" t="s">
        <v>2619</v>
      </c>
      <c r="N685" s="1" t="s">
        <v>93</v>
      </c>
      <c r="O685" s="1" t="s">
        <v>44</v>
      </c>
      <c r="P685" s="1" t="s">
        <v>32</v>
      </c>
      <c r="Q685" s="1" t="s">
        <v>45</v>
      </c>
      <c r="R685" s="1" t="s">
        <v>2620</v>
      </c>
      <c r="S685" s="1" t="s">
        <v>2620</v>
      </c>
      <c r="T685" s="1">
        <v>6</v>
      </c>
      <c r="U685" s="1" t="s">
        <v>2622</v>
      </c>
      <c r="V685" s="1" t="s">
        <v>2623</v>
      </c>
      <c r="W685" s="1" t="s">
        <v>2624</v>
      </c>
      <c r="X685" s="1" t="s">
        <v>2628</v>
      </c>
      <c r="Y685" s="1" t="s">
        <v>2623</v>
      </c>
      <c r="Z685" s="1" t="s">
        <v>2623</v>
      </c>
      <c r="AA685" s="1">
        <v>1000</v>
      </c>
      <c r="AB685" s="1" t="s">
        <v>2626</v>
      </c>
      <c r="AC685" s="1" t="s">
        <v>2627</v>
      </c>
      <c r="AD685" s="1" t="str">
        <f>TEXT(Sales_data[[#This Row],[Order_Date]],"MMM")</f>
        <v>Jul</v>
      </c>
      <c r="AE685" s="1">
        <f t="shared" si="50"/>
        <v>2024</v>
      </c>
      <c r="AF685" s="1" t="str">
        <f>TEXT(Sales_data[[#This Row],[Order_Date]],"ddd")</f>
        <v>Tue</v>
      </c>
      <c r="AG685" s="1" t="str">
        <f t="shared" si="51"/>
        <v>Late</v>
      </c>
      <c r="AH685" s="1" t="str">
        <f t="shared" si="52"/>
        <v>Slow</v>
      </c>
      <c r="AI685" s="1" t="str">
        <f t="shared" si="53"/>
        <v>Low</v>
      </c>
      <c r="AJ685" s="6" t="str">
        <f t="shared" si="54"/>
        <v>Weekday</v>
      </c>
    </row>
    <row r="686" spans="1:36" x14ac:dyDescent="0.45">
      <c r="A686" s="5" t="s">
        <v>1185</v>
      </c>
      <c r="B686" s="2">
        <v>45505</v>
      </c>
      <c r="C686" s="2">
        <v>45506</v>
      </c>
      <c r="D686" s="2">
        <v>45509</v>
      </c>
      <c r="E686" s="1" t="s">
        <v>2598</v>
      </c>
      <c r="F686" s="1" t="s">
        <v>2606</v>
      </c>
      <c r="G686" s="1" t="s">
        <v>26</v>
      </c>
      <c r="H686" s="1" t="s">
        <v>128</v>
      </c>
      <c r="I686" s="1" t="s">
        <v>169</v>
      </c>
      <c r="J686" s="1">
        <v>3</v>
      </c>
      <c r="K686" s="1">
        <v>1000</v>
      </c>
      <c r="L686" s="1">
        <v>3000</v>
      </c>
      <c r="M686" s="1" t="s">
        <v>29</v>
      </c>
      <c r="N686" s="1" t="s">
        <v>57</v>
      </c>
      <c r="O686" s="1" t="s">
        <v>44</v>
      </c>
      <c r="P686" s="1" t="s">
        <v>85</v>
      </c>
      <c r="Q686" s="1" t="s">
        <v>33</v>
      </c>
      <c r="R686" s="1" t="s">
        <v>2620</v>
      </c>
      <c r="S686" s="1" t="s">
        <v>2620</v>
      </c>
      <c r="T686" s="1">
        <v>3</v>
      </c>
      <c r="U686" s="1" t="s">
        <v>2622</v>
      </c>
      <c r="V686" s="1" t="s">
        <v>2623</v>
      </c>
      <c r="W686" s="1" t="s">
        <v>2624</v>
      </c>
      <c r="X686" s="1" t="s">
        <v>2625</v>
      </c>
      <c r="Y686" s="1" t="s">
        <v>2623</v>
      </c>
      <c r="Z686" s="1" t="s">
        <v>2623</v>
      </c>
      <c r="AA686" s="1">
        <v>3000</v>
      </c>
      <c r="AB686" s="1" t="s">
        <v>2626</v>
      </c>
      <c r="AC686" s="1" t="s">
        <v>2627</v>
      </c>
      <c r="AD686" s="1" t="str">
        <f>TEXT(Sales_data[[#This Row],[Order_Date]],"MMM")</f>
        <v>Aug</v>
      </c>
      <c r="AE686" s="1">
        <f t="shared" si="50"/>
        <v>2024</v>
      </c>
      <c r="AF686" s="1" t="str">
        <f>TEXT(Sales_data[[#This Row],[Order_Date]],"ddd")</f>
        <v>Thu</v>
      </c>
      <c r="AG686" s="1" t="str">
        <f t="shared" si="51"/>
        <v>On Time</v>
      </c>
      <c r="AH686" s="1" t="str">
        <f t="shared" si="52"/>
        <v>Medium</v>
      </c>
      <c r="AI686" s="1" t="str">
        <f t="shared" si="53"/>
        <v>Medium</v>
      </c>
      <c r="AJ686" s="6" t="str">
        <f t="shared" si="54"/>
        <v>Weekday</v>
      </c>
    </row>
    <row r="687" spans="1:36" x14ac:dyDescent="0.45">
      <c r="A687" s="5" t="s">
        <v>1186</v>
      </c>
      <c r="B687" s="2">
        <v>45548</v>
      </c>
      <c r="C687" s="2">
        <v>45550</v>
      </c>
      <c r="D687" s="2">
        <v>45552</v>
      </c>
      <c r="E687" s="1" t="s">
        <v>2568</v>
      </c>
      <c r="F687" s="1" t="s">
        <v>69</v>
      </c>
      <c r="G687" s="1" t="s">
        <v>70</v>
      </c>
      <c r="H687" s="1" t="s">
        <v>42</v>
      </c>
      <c r="I687" s="1" t="s">
        <v>122</v>
      </c>
      <c r="J687" s="1">
        <v>3</v>
      </c>
      <c r="K687" s="1">
        <v>1000</v>
      </c>
      <c r="L687" s="1">
        <v>3000</v>
      </c>
      <c r="M687" s="1" t="s">
        <v>63</v>
      </c>
      <c r="N687" s="1" t="s">
        <v>93</v>
      </c>
      <c r="O687" s="1" t="s">
        <v>44</v>
      </c>
      <c r="P687" s="1" t="s">
        <v>85</v>
      </c>
      <c r="Q687" s="1" t="s">
        <v>33</v>
      </c>
      <c r="R687" s="1" t="s">
        <v>2620</v>
      </c>
      <c r="S687" s="1" t="s">
        <v>2620</v>
      </c>
      <c r="T687" s="1">
        <v>2</v>
      </c>
      <c r="U687" s="1" t="s">
        <v>2622</v>
      </c>
      <c r="V687" s="1" t="s">
        <v>2623</v>
      </c>
      <c r="W687" s="1" t="s">
        <v>2624</v>
      </c>
      <c r="X687" s="1" t="s">
        <v>2625</v>
      </c>
      <c r="Y687" s="1" t="s">
        <v>2623</v>
      </c>
      <c r="Z687" s="1" t="s">
        <v>2623</v>
      </c>
      <c r="AA687" s="1">
        <v>3000</v>
      </c>
      <c r="AB687" s="1" t="s">
        <v>2626</v>
      </c>
      <c r="AC687" s="1" t="s">
        <v>2627</v>
      </c>
      <c r="AD687" s="1" t="str">
        <f>TEXT(Sales_data[[#This Row],[Order_Date]],"MMM")</f>
        <v>Sep</v>
      </c>
      <c r="AE687" s="1">
        <f t="shared" si="50"/>
        <v>2024</v>
      </c>
      <c r="AF687" s="1" t="str">
        <f>TEXT(Sales_data[[#This Row],[Order_Date]],"ddd")</f>
        <v>Fri</v>
      </c>
      <c r="AG687" s="1" t="str">
        <f t="shared" si="51"/>
        <v>On Time</v>
      </c>
      <c r="AH687" s="1" t="str">
        <f t="shared" si="52"/>
        <v>Fast</v>
      </c>
      <c r="AI687" s="1" t="str">
        <f t="shared" si="53"/>
        <v>Medium</v>
      </c>
      <c r="AJ687" s="6" t="str">
        <f t="shared" si="54"/>
        <v>Weekday</v>
      </c>
    </row>
    <row r="688" spans="1:36" x14ac:dyDescent="0.45">
      <c r="A688" s="5" t="s">
        <v>1187</v>
      </c>
      <c r="B688" s="2">
        <v>45382</v>
      </c>
      <c r="C688" s="2">
        <v>45381</v>
      </c>
      <c r="D688" s="2">
        <v>45384</v>
      </c>
      <c r="E688" s="1" t="s">
        <v>2597</v>
      </c>
      <c r="F688" s="1" t="s">
        <v>2608</v>
      </c>
      <c r="G688" s="1" t="s">
        <v>41</v>
      </c>
      <c r="H688" s="1" t="s">
        <v>27</v>
      </c>
      <c r="I688" s="1" t="s">
        <v>28</v>
      </c>
      <c r="J688" s="1">
        <v>1</v>
      </c>
      <c r="K688" s="1">
        <v>0</v>
      </c>
      <c r="L688" s="1">
        <v>0</v>
      </c>
      <c r="M688" s="1" t="s">
        <v>56</v>
      </c>
      <c r="N688" s="1" t="s">
        <v>57</v>
      </c>
      <c r="O688" s="1" t="s">
        <v>31</v>
      </c>
      <c r="P688" s="1" t="s">
        <v>85</v>
      </c>
      <c r="Q688" s="1" t="s">
        <v>45</v>
      </c>
      <c r="R688" s="1" t="s">
        <v>2620</v>
      </c>
      <c r="S688" s="1" t="s">
        <v>2620</v>
      </c>
      <c r="T688" s="1">
        <v>3</v>
      </c>
      <c r="U688" s="1" t="s">
        <v>2622</v>
      </c>
      <c r="V688" s="1" t="s">
        <v>2623</v>
      </c>
      <c r="W688" s="1" t="s">
        <v>2629</v>
      </c>
      <c r="X688" s="1" t="s">
        <v>2628</v>
      </c>
      <c r="Y688" s="1" t="s">
        <v>2630</v>
      </c>
      <c r="Z688" s="1" t="s">
        <v>2623</v>
      </c>
      <c r="AA688" s="1">
        <v>0</v>
      </c>
      <c r="AB688" s="1" t="s">
        <v>2626</v>
      </c>
      <c r="AC688" s="1" t="s">
        <v>2627</v>
      </c>
      <c r="AD688" s="1" t="str">
        <f>TEXT(Sales_data[[#This Row],[Order_Date]],"MMM")</f>
        <v>Mar</v>
      </c>
      <c r="AE688" s="1">
        <f t="shared" si="50"/>
        <v>2024</v>
      </c>
      <c r="AF688" s="1" t="str">
        <f>TEXT(Sales_data[[#This Row],[Order_Date]],"ddd")</f>
        <v>Sun</v>
      </c>
      <c r="AG688" s="1" t="str">
        <f t="shared" si="51"/>
        <v>On Time</v>
      </c>
      <c r="AH688" s="1" t="str">
        <f t="shared" si="52"/>
        <v>Medium</v>
      </c>
      <c r="AI688" s="1" t="str">
        <f t="shared" si="53"/>
        <v>Low</v>
      </c>
      <c r="AJ688" s="6" t="str">
        <f t="shared" si="54"/>
        <v>Weekend</v>
      </c>
    </row>
    <row r="689" spans="1:36" x14ac:dyDescent="0.45">
      <c r="A689" s="5" t="s">
        <v>1188</v>
      </c>
      <c r="B689" s="2">
        <v>45341</v>
      </c>
      <c r="C689" s="2">
        <v>45339</v>
      </c>
      <c r="D689" s="2">
        <v>45340</v>
      </c>
      <c r="E689" s="1" t="s">
        <v>2542</v>
      </c>
      <c r="F689" s="1" t="s">
        <v>53</v>
      </c>
      <c r="G689" s="1" t="s">
        <v>54</v>
      </c>
      <c r="H689" s="1" t="s">
        <v>42</v>
      </c>
      <c r="I689" s="1" t="s">
        <v>43</v>
      </c>
      <c r="J689" s="1">
        <v>2</v>
      </c>
      <c r="K689" s="1">
        <v>2000</v>
      </c>
      <c r="L689" s="1">
        <v>4000</v>
      </c>
      <c r="M689" s="1" t="s">
        <v>63</v>
      </c>
      <c r="N689" s="1" t="s">
        <v>93</v>
      </c>
      <c r="O689" s="1" t="s">
        <v>79</v>
      </c>
      <c r="P689" s="1" t="s">
        <v>32</v>
      </c>
      <c r="Q689" s="1" t="s">
        <v>45</v>
      </c>
      <c r="R689" s="1" t="s">
        <v>2620</v>
      </c>
      <c r="S689" s="1" t="s">
        <v>2620</v>
      </c>
      <c r="T689" s="1">
        <v>1</v>
      </c>
      <c r="U689" s="1" t="s">
        <v>2622</v>
      </c>
      <c r="V689" s="1" t="s">
        <v>2623</v>
      </c>
      <c r="W689" s="1" t="s">
        <v>2624</v>
      </c>
      <c r="X689" s="1" t="s">
        <v>2628</v>
      </c>
      <c r="Y689" s="1" t="s">
        <v>2623</v>
      </c>
      <c r="Z689" s="1" t="s">
        <v>2623</v>
      </c>
      <c r="AA689" s="1">
        <v>4000</v>
      </c>
      <c r="AB689" s="1" t="s">
        <v>2626</v>
      </c>
      <c r="AC689" s="1" t="s">
        <v>2627</v>
      </c>
      <c r="AD689" s="1" t="str">
        <f>TEXT(Sales_data[[#This Row],[Order_Date]],"MMM")</f>
        <v>Feb</v>
      </c>
      <c r="AE689" s="1">
        <f t="shared" si="50"/>
        <v>2024</v>
      </c>
      <c r="AF689" s="1" t="str">
        <f>TEXT(Sales_data[[#This Row],[Order_Date]],"ddd")</f>
        <v>Mon</v>
      </c>
      <c r="AG689" s="1" t="str">
        <f t="shared" si="51"/>
        <v>On Time</v>
      </c>
      <c r="AH689" s="1" t="str">
        <f t="shared" si="52"/>
        <v>Fast</v>
      </c>
      <c r="AI689" s="1" t="str">
        <f t="shared" si="53"/>
        <v>Medium</v>
      </c>
      <c r="AJ689" s="6" t="str">
        <f t="shared" si="54"/>
        <v>Weekday</v>
      </c>
    </row>
    <row r="690" spans="1:36" x14ac:dyDescent="0.45">
      <c r="A690" s="5" t="s">
        <v>1189</v>
      </c>
      <c r="B690" s="2">
        <v>45523</v>
      </c>
      <c r="C690" s="2">
        <v>45526</v>
      </c>
      <c r="D690" s="2">
        <v>45525</v>
      </c>
      <c r="E690" s="1" t="s">
        <v>2551</v>
      </c>
      <c r="F690" s="1" t="s">
        <v>147</v>
      </c>
      <c r="G690" s="1" t="s">
        <v>147</v>
      </c>
      <c r="H690" s="1" t="s">
        <v>128</v>
      </c>
      <c r="I690" s="1" t="s">
        <v>231</v>
      </c>
      <c r="J690" s="1">
        <v>-1</v>
      </c>
      <c r="K690" s="1">
        <v>0</v>
      </c>
      <c r="L690" s="1">
        <v>0</v>
      </c>
      <c r="M690" s="1" t="s">
        <v>56</v>
      </c>
      <c r="N690" s="1" t="s">
        <v>57</v>
      </c>
      <c r="O690" s="1" t="s">
        <v>44</v>
      </c>
      <c r="P690" s="1" t="s">
        <v>58</v>
      </c>
      <c r="Q690" s="1" t="s">
        <v>33</v>
      </c>
      <c r="R690" s="1" t="s">
        <v>2620</v>
      </c>
      <c r="S690" s="1" t="s">
        <v>2620</v>
      </c>
      <c r="T690" s="1">
        <v>-1</v>
      </c>
      <c r="U690" s="1" t="s">
        <v>2622</v>
      </c>
      <c r="V690" s="1" t="s">
        <v>2630</v>
      </c>
      <c r="W690" s="1" t="s">
        <v>2629</v>
      </c>
      <c r="X690" s="1" t="s">
        <v>2631</v>
      </c>
      <c r="Y690" s="1" t="s">
        <v>2630</v>
      </c>
      <c r="Z690" s="1" t="s">
        <v>2623</v>
      </c>
      <c r="AA690" s="1">
        <v>0</v>
      </c>
      <c r="AB690" s="1" t="s">
        <v>2626</v>
      </c>
      <c r="AC690" s="1" t="s">
        <v>2627</v>
      </c>
      <c r="AD690" s="1" t="str">
        <f>TEXT(Sales_data[[#This Row],[Order_Date]],"MMM")</f>
        <v>Aug</v>
      </c>
      <c r="AE690" s="1">
        <f t="shared" si="50"/>
        <v>2024</v>
      </c>
      <c r="AF690" s="1" t="str">
        <f>TEXT(Sales_data[[#This Row],[Order_Date]],"ddd")</f>
        <v>Mon</v>
      </c>
      <c r="AG690" s="1" t="str">
        <f t="shared" si="51"/>
        <v>On Time</v>
      </c>
      <c r="AH690" s="1" t="str">
        <f t="shared" si="52"/>
        <v>Fast</v>
      </c>
      <c r="AI690" s="1" t="str">
        <f t="shared" si="53"/>
        <v>Low</v>
      </c>
      <c r="AJ690" s="6" t="str">
        <f t="shared" si="54"/>
        <v>Weekday</v>
      </c>
    </row>
    <row r="691" spans="1:36" x14ac:dyDescent="0.45">
      <c r="A691" s="5" t="s">
        <v>1190</v>
      </c>
      <c r="B691" s="2">
        <v>45628</v>
      </c>
      <c r="C691" s="2">
        <v>45626</v>
      </c>
      <c r="D691" s="2">
        <v>45626</v>
      </c>
      <c r="E691" s="1" t="s">
        <v>2568</v>
      </c>
      <c r="F691" s="1" t="s">
        <v>2606</v>
      </c>
      <c r="G691" s="1" t="s">
        <v>26</v>
      </c>
      <c r="H691" s="1" t="s">
        <v>42</v>
      </c>
      <c r="I691" s="1" t="s">
        <v>43</v>
      </c>
      <c r="J691" s="1">
        <v>0</v>
      </c>
      <c r="K691" s="1">
        <v>0</v>
      </c>
      <c r="L691" s="1">
        <v>0</v>
      </c>
      <c r="M691" s="1" t="s">
        <v>63</v>
      </c>
      <c r="N691" s="1" t="s">
        <v>57</v>
      </c>
      <c r="O691" s="1" t="s">
        <v>64</v>
      </c>
      <c r="P691" s="1" t="s">
        <v>58</v>
      </c>
      <c r="Q691" s="1" t="s">
        <v>45</v>
      </c>
      <c r="R691" s="1" t="s">
        <v>34</v>
      </c>
      <c r="S691" s="1" t="s">
        <v>2620</v>
      </c>
      <c r="T691" s="1">
        <v>0</v>
      </c>
      <c r="U691" s="1" t="s">
        <v>2622</v>
      </c>
      <c r="V691" s="1" t="s">
        <v>2630</v>
      </c>
      <c r="W691" s="1" t="s">
        <v>2629</v>
      </c>
      <c r="X691" s="1" t="s">
        <v>2628</v>
      </c>
      <c r="Y691" s="1" t="s">
        <v>2630</v>
      </c>
      <c r="Z691" s="1" t="s">
        <v>2623</v>
      </c>
      <c r="AA691" s="1">
        <v>0</v>
      </c>
      <c r="AB691" s="1" t="s">
        <v>2626</v>
      </c>
      <c r="AC691" s="1" t="s">
        <v>2627</v>
      </c>
      <c r="AD691" s="1" t="str">
        <f>TEXT(Sales_data[[#This Row],[Order_Date]],"MMM")</f>
        <v>Dec</v>
      </c>
      <c r="AE691" s="1">
        <f t="shared" si="50"/>
        <v>2024</v>
      </c>
      <c r="AF691" s="1" t="str">
        <f>TEXT(Sales_data[[#This Row],[Order_Date]],"ddd")</f>
        <v>Mon</v>
      </c>
      <c r="AG691" s="1" t="str">
        <f t="shared" si="51"/>
        <v>On Time</v>
      </c>
      <c r="AH691" s="1" t="str">
        <f t="shared" si="52"/>
        <v>Fast</v>
      </c>
      <c r="AI691" s="1" t="str">
        <f t="shared" si="53"/>
        <v>Low</v>
      </c>
      <c r="AJ691" s="6" t="str">
        <f t="shared" si="54"/>
        <v>Weekday</v>
      </c>
    </row>
    <row r="692" spans="1:36" x14ac:dyDescent="0.45">
      <c r="A692" s="5" t="s">
        <v>1191</v>
      </c>
      <c r="B692" s="2">
        <v>45641</v>
      </c>
      <c r="C692" s="2">
        <v>45640</v>
      </c>
      <c r="D692" s="2">
        <v>45643</v>
      </c>
      <c r="E692" s="1" t="s">
        <v>2595</v>
      </c>
      <c r="F692" s="1" t="s">
        <v>53</v>
      </c>
      <c r="G692" s="1" t="s">
        <v>54</v>
      </c>
      <c r="H692" s="1" t="s">
        <v>27</v>
      </c>
      <c r="I692" s="1" t="s">
        <v>84</v>
      </c>
      <c r="J692" s="1">
        <v>1</v>
      </c>
      <c r="K692" s="1">
        <v>100</v>
      </c>
      <c r="L692" s="1">
        <v>100</v>
      </c>
      <c r="M692" s="1" t="s">
        <v>2619</v>
      </c>
      <c r="N692" s="1" t="s">
        <v>93</v>
      </c>
      <c r="O692" s="1" t="s">
        <v>44</v>
      </c>
      <c r="P692" s="1" t="s">
        <v>58</v>
      </c>
      <c r="Q692" s="1" t="s">
        <v>33</v>
      </c>
      <c r="R692" s="1" t="s">
        <v>2620</v>
      </c>
      <c r="S692" s="1" t="s">
        <v>2620</v>
      </c>
      <c r="T692" s="1">
        <v>3</v>
      </c>
      <c r="U692" s="1" t="s">
        <v>2622</v>
      </c>
      <c r="V692" s="1" t="s">
        <v>2623</v>
      </c>
      <c r="W692" s="1" t="s">
        <v>2624</v>
      </c>
      <c r="X692" s="1" t="s">
        <v>2628</v>
      </c>
      <c r="Y692" s="1" t="s">
        <v>2623</v>
      </c>
      <c r="Z692" s="1" t="s">
        <v>2623</v>
      </c>
      <c r="AA692" s="1">
        <v>100</v>
      </c>
      <c r="AB692" s="1" t="s">
        <v>2626</v>
      </c>
      <c r="AC692" s="1" t="s">
        <v>2627</v>
      </c>
      <c r="AD692" s="1" t="str">
        <f>TEXT(Sales_data[[#This Row],[Order_Date]],"MMM")</f>
        <v>Dec</v>
      </c>
      <c r="AE692" s="1">
        <f t="shared" si="50"/>
        <v>2024</v>
      </c>
      <c r="AF692" s="1" t="str">
        <f>TEXT(Sales_data[[#This Row],[Order_Date]],"ddd")</f>
        <v>Sun</v>
      </c>
      <c r="AG692" s="1" t="str">
        <f t="shared" si="51"/>
        <v>On Time</v>
      </c>
      <c r="AH692" s="1" t="str">
        <f t="shared" si="52"/>
        <v>Medium</v>
      </c>
      <c r="AI692" s="1" t="str">
        <f t="shared" si="53"/>
        <v>Low</v>
      </c>
      <c r="AJ692" s="6" t="str">
        <f t="shared" si="54"/>
        <v>Weekend</v>
      </c>
    </row>
    <row r="693" spans="1:36" x14ac:dyDescent="0.45">
      <c r="A693" s="5" t="s">
        <v>1192</v>
      </c>
      <c r="B693" s="2">
        <v>45546</v>
      </c>
      <c r="C693" s="2">
        <v>45549</v>
      </c>
      <c r="D693" s="2">
        <v>45554</v>
      </c>
      <c r="E693" s="1" t="s">
        <v>2530</v>
      </c>
      <c r="F693" s="1" t="s">
        <v>53</v>
      </c>
      <c r="G693" s="1" t="s">
        <v>54</v>
      </c>
      <c r="H693" s="1" t="s">
        <v>71</v>
      </c>
      <c r="I693" s="1" t="s">
        <v>72</v>
      </c>
      <c r="J693" s="1">
        <v>-1</v>
      </c>
      <c r="K693" s="1">
        <v>0</v>
      </c>
      <c r="L693" s="1">
        <v>0</v>
      </c>
      <c r="M693" s="1" t="s">
        <v>63</v>
      </c>
      <c r="N693" s="1" t="s">
        <v>30</v>
      </c>
      <c r="O693" s="1" t="s">
        <v>79</v>
      </c>
      <c r="P693" s="1" t="s">
        <v>58</v>
      </c>
      <c r="Q693" s="1" t="s">
        <v>33</v>
      </c>
      <c r="R693" s="1" t="s">
        <v>34</v>
      </c>
      <c r="S693" s="1" t="s">
        <v>2620</v>
      </c>
      <c r="T693" s="1">
        <v>5</v>
      </c>
      <c r="U693" s="1" t="s">
        <v>2622</v>
      </c>
      <c r="V693" s="1" t="s">
        <v>2630</v>
      </c>
      <c r="W693" s="1" t="s">
        <v>2629</v>
      </c>
      <c r="X693" s="1" t="s">
        <v>2625</v>
      </c>
      <c r="Y693" s="1" t="s">
        <v>2630</v>
      </c>
      <c r="Z693" s="1" t="s">
        <v>2623</v>
      </c>
      <c r="AA693" s="1">
        <v>0</v>
      </c>
      <c r="AB693" s="1" t="s">
        <v>2626</v>
      </c>
      <c r="AC693" s="1" t="s">
        <v>2627</v>
      </c>
      <c r="AD693" s="1" t="str">
        <f>TEXT(Sales_data[[#This Row],[Order_Date]],"MMM")</f>
        <v>Sep</v>
      </c>
      <c r="AE693" s="1">
        <f t="shared" si="50"/>
        <v>2024</v>
      </c>
      <c r="AF693" s="1" t="str">
        <f>TEXT(Sales_data[[#This Row],[Order_Date]],"ddd")</f>
        <v>Wed</v>
      </c>
      <c r="AG693" s="1" t="str">
        <f t="shared" si="51"/>
        <v>On Time</v>
      </c>
      <c r="AH693" s="1" t="str">
        <f t="shared" si="52"/>
        <v>Medium</v>
      </c>
      <c r="AI693" s="1" t="str">
        <f t="shared" si="53"/>
        <v>Low</v>
      </c>
      <c r="AJ693" s="6" t="str">
        <f t="shared" si="54"/>
        <v>Weekday</v>
      </c>
    </row>
    <row r="694" spans="1:36" x14ac:dyDescent="0.45">
      <c r="A694" s="5" t="s">
        <v>1193</v>
      </c>
      <c r="B694" s="2">
        <v>45556</v>
      </c>
      <c r="C694" s="2">
        <v>45554</v>
      </c>
      <c r="D694" s="2">
        <v>45556</v>
      </c>
      <c r="E694" s="1" t="s">
        <v>2530</v>
      </c>
      <c r="F694" s="1" t="s">
        <v>2606</v>
      </c>
      <c r="G694" s="1" t="s">
        <v>26</v>
      </c>
      <c r="H694" s="1" t="s">
        <v>27</v>
      </c>
      <c r="I694" s="1" t="s">
        <v>84</v>
      </c>
      <c r="J694" s="1">
        <v>2</v>
      </c>
      <c r="K694" s="1">
        <v>500</v>
      </c>
      <c r="L694" s="1">
        <v>1000</v>
      </c>
      <c r="M694" s="1" t="s">
        <v>29</v>
      </c>
      <c r="N694" s="1" t="s">
        <v>57</v>
      </c>
      <c r="O694" s="1" t="s">
        <v>31</v>
      </c>
      <c r="P694" s="1" t="s">
        <v>32</v>
      </c>
      <c r="Q694" s="1" t="s">
        <v>45</v>
      </c>
      <c r="R694" s="1" t="s">
        <v>34</v>
      </c>
      <c r="S694" s="1" t="s">
        <v>2620</v>
      </c>
      <c r="T694" s="1">
        <v>2</v>
      </c>
      <c r="U694" s="1" t="s">
        <v>2622</v>
      </c>
      <c r="V694" s="1" t="s">
        <v>2623</v>
      </c>
      <c r="W694" s="1" t="s">
        <v>2624</v>
      </c>
      <c r="X694" s="1" t="s">
        <v>2628</v>
      </c>
      <c r="Y694" s="1" t="s">
        <v>2623</v>
      </c>
      <c r="Z694" s="1" t="s">
        <v>2623</v>
      </c>
      <c r="AA694" s="1">
        <v>1000</v>
      </c>
      <c r="AB694" s="1" t="s">
        <v>2626</v>
      </c>
      <c r="AC694" s="1" t="s">
        <v>2627</v>
      </c>
      <c r="AD694" s="1" t="str">
        <f>TEXT(Sales_data[[#This Row],[Order_Date]],"MMM")</f>
        <v>Sep</v>
      </c>
      <c r="AE694" s="1">
        <f t="shared" si="50"/>
        <v>2024</v>
      </c>
      <c r="AF694" s="1" t="str">
        <f>TEXT(Sales_data[[#This Row],[Order_Date]],"ddd")</f>
        <v>Sat</v>
      </c>
      <c r="AG694" s="1" t="str">
        <f t="shared" si="51"/>
        <v>On Time</v>
      </c>
      <c r="AH694" s="1" t="str">
        <f t="shared" si="52"/>
        <v>Fast</v>
      </c>
      <c r="AI694" s="1" t="str">
        <f t="shared" si="53"/>
        <v>Low</v>
      </c>
      <c r="AJ694" s="6" t="str">
        <f t="shared" si="54"/>
        <v>Weekend</v>
      </c>
    </row>
    <row r="695" spans="1:36" x14ac:dyDescent="0.45">
      <c r="A695" s="5" t="s">
        <v>1194</v>
      </c>
      <c r="B695" s="2">
        <v>45334</v>
      </c>
      <c r="C695" s="2">
        <v>45335</v>
      </c>
      <c r="D695" s="2">
        <v>45335</v>
      </c>
      <c r="E695" s="1" t="s">
        <v>2540</v>
      </c>
      <c r="F695" s="1" t="s">
        <v>2606</v>
      </c>
      <c r="G695" s="1" t="s">
        <v>26</v>
      </c>
      <c r="H695" s="1" t="s">
        <v>71</v>
      </c>
      <c r="I695" s="1" t="s">
        <v>72</v>
      </c>
      <c r="J695" s="1">
        <v>-1</v>
      </c>
      <c r="K695" s="1">
        <v>1000</v>
      </c>
      <c r="L695" s="1">
        <v>-1000</v>
      </c>
      <c r="M695" s="1" t="s">
        <v>29</v>
      </c>
      <c r="N695" s="1" t="s">
        <v>57</v>
      </c>
      <c r="O695" s="1" t="s">
        <v>31</v>
      </c>
      <c r="P695" s="1" t="s">
        <v>85</v>
      </c>
      <c r="Q695" s="1" t="s">
        <v>45</v>
      </c>
      <c r="R695" s="1" t="s">
        <v>46</v>
      </c>
      <c r="S695" s="1" t="s">
        <v>47</v>
      </c>
      <c r="T695" s="1">
        <v>0</v>
      </c>
      <c r="U695" s="1" t="s">
        <v>2622</v>
      </c>
      <c r="V695" s="1" t="s">
        <v>2630</v>
      </c>
      <c r="W695" s="1" t="s">
        <v>2624</v>
      </c>
      <c r="X695" s="1" t="s">
        <v>2625</v>
      </c>
      <c r="Y695" s="1" t="s">
        <v>2623</v>
      </c>
      <c r="Z695" s="1" t="s">
        <v>2623</v>
      </c>
      <c r="AA695" s="1">
        <v>-1000</v>
      </c>
      <c r="AB695" s="1" t="s">
        <v>2626</v>
      </c>
      <c r="AC695" s="1" t="s">
        <v>47</v>
      </c>
      <c r="AD695" s="1" t="str">
        <f>TEXT(Sales_data[[#This Row],[Order_Date]],"MMM")</f>
        <v>Feb</v>
      </c>
      <c r="AE695" s="1">
        <f t="shared" si="50"/>
        <v>2024</v>
      </c>
      <c r="AF695" s="1" t="str">
        <f>TEXT(Sales_data[[#This Row],[Order_Date]],"ddd")</f>
        <v>Mon</v>
      </c>
      <c r="AG695" s="1" t="str">
        <f t="shared" si="51"/>
        <v>On Time</v>
      </c>
      <c r="AH695" s="1" t="str">
        <f t="shared" si="52"/>
        <v>Fast</v>
      </c>
      <c r="AI695" s="1" t="str">
        <f t="shared" si="53"/>
        <v>Low</v>
      </c>
      <c r="AJ695" s="6" t="str">
        <f t="shared" si="54"/>
        <v>Weekday</v>
      </c>
    </row>
    <row r="696" spans="1:36" x14ac:dyDescent="0.45">
      <c r="A696" s="5" t="s">
        <v>1195</v>
      </c>
      <c r="B696" s="2">
        <v>45562</v>
      </c>
      <c r="C696" s="2">
        <v>45561</v>
      </c>
      <c r="D696" s="2">
        <v>45561</v>
      </c>
      <c r="E696" s="1" t="s">
        <v>2575</v>
      </c>
      <c r="F696" s="1" t="s">
        <v>2609</v>
      </c>
      <c r="G696" s="1" t="s">
        <v>116</v>
      </c>
      <c r="H696" s="1" t="s">
        <v>42</v>
      </c>
      <c r="I696" s="1" t="s">
        <v>78</v>
      </c>
      <c r="J696" s="1">
        <v>1</v>
      </c>
      <c r="K696" s="1">
        <v>500</v>
      </c>
      <c r="L696" s="1">
        <v>500</v>
      </c>
      <c r="M696" s="1" t="s">
        <v>29</v>
      </c>
      <c r="N696" s="1" t="s">
        <v>30</v>
      </c>
      <c r="O696" s="1" t="s">
        <v>44</v>
      </c>
      <c r="P696" s="1" t="s">
        <v>32</v>
      </c>
      <c r="Q696" s="1" t="s">
        <v>33</v>
      </c>
      <c r="R696" s="1" t="s">
        <v>2620</v>
      </c>
      <c r="S696" s="1" t="s">
        <v>2620</v>
      </c>
      <c r="T696" s="1">
        <v>0</v>
      </c>
      <c r="U696" s="1" t="s">
        <v>2622</v>
      </c>
      <c r="V696" s="1" t="s">
        <v>2623</v>
      </c>
      <c r="W696" s="1" t="s">
        <v>2624</v>
      </c>
      <c r="X696" s="1" t="s">
        <v>2628</v>
      </c>
      <c r="Y696" s="1" t="s">
        <v>2623</v>
      </c>
      <c r="Z696" s="1" t="s">
        <v>2623</v>
      </c>
      <c r="AA696" s="1">
        <v>500</v>
      </c>
      <c r="AB696" s="1" t="s">
        <v>2626</v>
      </c>
      <c r="AC696" s="1" t="s">
        <v>2627</v>
      </c>
      <c r="AD696" s="1" t="str">
        <f>TEXT(Sales_data[[#This Row],[Order_Date]],"MMM")</f>
        <v>Sep</v>
      </c>
      <c r="AE696" s="1">
        <f t="shared" si="50"/>
        <v>2024</v>
      </c>
      <c r="AF696" s="1" t="str">
        <f>TEXT(Sales_data[[#This Row],[Order_Date]],"ddd")</f>
        <v>Fri</v>
      </c>
      <c r="AG696" s="1" t="str">
        <f t="shared" si="51"/>
        <v>On Time</v>
      </c>
      <c r="AH696" s="1" t="str">
        <f t="shared" si="52"/>
        <v>Fast</v>
      </c>
      <c r="AI696" s="1" t="str">
        <f t="shared" si="53"/>
        <v>Low</v>
      </c>
      <c r="AJ696" s="6" t="str">
        <f t="shared" si="54"/>
        <v>Weekday</v>
      </c>
    </row>
    <row r="697" spans="1:36" x14ac:dyDescent="0.45">
      <c r="A697" s="5" t="s">
        <v>1196</v>
      </c>
      <c r="B697" s="2">
        <v>45447</v>
      </c>
      <c r="C697" s="2">
        <v>45447</v>
      </c>
      <c r="D697" s="2">
        <v>45453</v>
      </c>
      <c r="E697" s="1" t="s">
        <v>2538</v>
      </c>
      <c r="F697" s="1" t="s">
        <v>69</v>
      </c>
      <c r="G697" s="1" t="s">
        <v>70</v>
      </c>
      <c r="H697" s="1" t="s">
        <v>71</v>
      </c>
      <c r="I697" s="1" t="s">
        <v>72</v>
      </c>
      <c r="J697" s="1">
        <v>0</v>
      </c>
      <c r="K697" s="1">
        <v>500</v>
      </c>
      <c r="L697" s="1">
        <v>0</v>
      </c>
      <c r="M697" s="1" t="s">
        <v>2619</v>
      </c>
      <c r="N697" s="1" t="s">
        <v>30</v>
      </c>
      <c r="O697" s="1" t="s">
        <v>31</v>
      </c>
      <c r="P697" s="1" t="s">
        <v>85</v>
      </c>
      <c r="Q697" s="1" t="s">
        <v>33</v>
      </c>
      <c r="R697" s="1" t="s">
        <v>2620</v>
      </c>
      <c r="S697" s="1" t="s">
        <v>2620</v>
      </c>
      <c r="T697" s="1">
        <v>6</v>
      </c>
      <c r="U697" s="1" t="s">
        <v>2622</v>
      </c>
      <c r="V697" s="1" t="s">
        <v>2630</v>
      </c>
      <c r="W697" s="1" t="s">
        <v>2624</v>
      </c>
      <c r="X697" s="1" t="s">
        <v>2625</v>
      </c>
      <c r="Y697" s="1" t="s">
        <v>2623</v>
      </c>
      <c r="Z697" s="1" t="s">
        <v>2623</v>
      </c>
      <c r="AA697" s="1">
        <v>0</v>
      </c>
      <c r="AB697" s="1" t="s">
        <v>2626</v>
      </c>
      <c r="AC697" s="1" t="s">
        <v>2627</v>
      </c>
      <c r="AD697" s="1" t="str">
        <f>TEXT(Sales_data[[#This Row],[Order_Date]],"MMM")</f>
        <v>Jun</v>
      </c>
      <c r="AE697" s="1">
        <f t="shared" si="50"/>
        <v>2024</v>
      </c>
      <c r="AF697" s="1" t="str">
        <f>TEXT(Sales_data[[#This Row],[Order_Date]],"ddd")</f>
        <v>Tue</v>
      </c>
      <c r="AG697" s="1" t="str">
        <f t="shared" si="51"/>
        <v>Late</v>
      </c>
      <c r="AH697" s="1" t="str">
        <f t="shared" si="52"/>
        <v>Slow</v>
      </c>
      <c r="AI697" s="1" t="str">
        <f t="shared" si="53"/>
        <v>Low</v>
      </c>
      <c r="AJ697" s="6" t="str">
        <f t="shared" si="54"/>
        <v>Weekday</v>
      </c>
    </row>
    <row r="698" spans="1:36" x14ac:dyDescent="0.45">
      <c r="A698" s="5" t="s">
        <v>1197</v>
      </c>
      <c r="B698" s="2">
        <v>45307</v>
      </c>
      <c r="C698" s="2">
        <v>45309</v>
      </c>
      <c r="D698" s="2">
        <v>45309</v>
      </c>
      <c r="E698" s="1" t="s">
        <v>2526</v>
      </c>
      <c r="F698" s="1" t="s">
        <v>168</v>
      </c>
      <c r="G698" s="1" t="s">
        <v>41</v>
      </c>
      <c r="H698" s="1" t="s">
        <v>27</v>
      </c>
      <c r="I698" s="1" t="s">
        <v>55</v>
      </c>
      <c r="J698" s="1">
        <v>1</v>
      </c>
      <c r="K698" s="1">
        <v>2000</v>
      </c>
      <c r="L698" s="1">
        <v>2000</v>
      </c>
      <c r="M698" s="1" t="s">
        <v>29</v>
      </c>
      <c r="N698" s="1" t="s">
        <v>93</v>
      </c>
      <c r="O698" s="1" t="s">
        <v>31</v>
      </c>
      <c r="P698" s="1" t="s">
        <v>85</v>
      </c>
      <c r="Q698" s="1" t="s">
        <v>45</v>
      </c>
      <c r="R698" s="1" t="s">
        <v>34</v>
      </c>
      <c r="S698" s="1" t="s">
        <v>2620</v>
      </c>
      <c r="T698" s="1">
        <v>0</v>
      </c>
      <c r="U698" s="1" t="s">
        <v>2622</v>
      </c>
      <c r="V698" s="1" t="s">
        <v>2623</v>
      </c>
      <c r="W698" s="1" t="s">
        <v>2624</v>
      </c>
      <c r="X698" s="1" t="s">
        <v>2625</v>
      </c>
      <c r="Y698" s="1" t="s">
        <v>2623</v>
      </c>
      <c r="Z698" s="1" t="s">
        <v>2623</v>
      </c>
      <c r="AA698" s="1">
        <v>2000</v>
      </c>
      <c r="AB698" s="1" t="s">
        <v>2626</v>
      </c>
      <c r="AC698" s="1" t="s">
        <v>2627</v>
      </c>
      <c r="AD698" s="1" t="str">
        <f>TEXT(Sales_data[[#This Row],[Order_Date]],"MMM")</f>
        <v>Jan</v>
      </c>
      <c r="AE698" s="1">
        <f t="shared" si="50"/>
        <v>2024</v>
      </c>
      <c r="AF698" s="1" t="str">
        <f>TEXT(Sales_data[[#This Row],[Order_Date]],"ddd")</f>
        <v>Tue</v>
      </c>
      <c r="AG698" s="1" t="str">
        <f t="shared" si="51"/>
        <v>On Time</v>
      </c>
      <c r="AH698" s="1" t="str">
        <f t="shared" si="52"/>
        <v>Fast</v>
      </c>
      <c r="AI698" s="1" t="str">
        <f t="shared" si="53"/>
        <v>Medium</v>
      </c>
      <c r="AJ698" s="6" t="str">
        <f t="shared" si="54"/>
        <v>Weekday</v>
      </c>
    </row>
    <row r="699" spans="1:36" x14ac:dyDescent="0.45">
      <c r="A699" s="5" t="s">
        <v>1198</v>
      </c>
      <c r="B699" s="2">
        <v>45336</v>
      </c>
      <c r="C699" s="2">
        <v>45339</v>
      </c>
      <c r="D699" s="2">
        <v>45344</v>
      </c>
      <c r="E699" s="1" t="s">
        <v>2586</v>
      </c>
      <c r="F699" s="1" t="s">
        <v>53</v>
      </c>
      <c r="G699" s="1" t="s">
        <v>54</v>
      </c>
      <c r="H699" s="1" t="s">
        <v>71</v>
      </c>
      <c r="I699" s="1" t="s">
        <v>92</v>
      </c>
      <c r="J699" s="1">
        <v>0</v>
      </c>
      <c r="K699" s="1">
        <v>1000</v>
      </c>
      <c r="L699" s="1">
        <v>0</v>
      </c>
      <c r="M699" s="1" t="s">
        <v>63</v>
      </c>
      <c r="N699" s="1" t="s">
        <v>30</v>
      </c>
      <c r="O699" s="1" t="s">
        <v>31</v>
      </c>
      <c r="P699" s="1" t="s">
        <v>85</v>
      </c>
      <c r="Q699" s="1" t="s">
        <v>33</v>
      </c>
      <c r="R699" s="1" t="s">
        <v>34</v>
      </c>
      <c r="S699" s="1" t="s">
        <v>2620</v>
      </c>
      <c r="T699" s="1">
        <v>5</v>
      </c>
      <c r="U699" s="1" t="s">
        <v>2622</v>
      </c>
      <c r="V699" s="1" t="s">
        <v>2630</v>
      </c>
      <c r="W699" s="1" t="s">
        <v>2624</v>
      </c>
      <c r="X699" s="1" t="s">
        <v>2625</v>
      </c>
      <c r="Y699" s="1" t="s">
        <v>2623</v>
      </c>
      <c r="Z699" s="1" t="s">
        <v>2623</v>
      </c>
      <c r="AA699" s="1">
        <v>0</v>
      </c>
      <c r="AB699" s="1" t="s">
        <v>2626</v>
      </c>
      <c r="AC699" s="1" t="s">
        <v>2627</v>
      </c>
      <c r="AD699" s="1" t="str">
        <f>TEXT(Sales_data[[#This Row],[Order_Date]],"MMM")</f>
        <v>Feb</v>
      </c>
      <c r="AE699" s="1">
        <f t="shared" si="50"/>
        <v>2024</v>
      </c>
      <c r="AF699" s="1" t="str">
        <f>TEXT(Sales_data[[#This Row],[Order_Date]],"ddd")</f>
        <v>Wed</v>
      </c>
      <c r="AG699" s="1" t="str">
        <f t="shared" si="51"/>
        <v>On Time</v>
      </c>
      <c r="AH699" s="1" t="str">
        <f t="shared" si="52"/>
        <v>Medium</v>
      </c>
      <c r="AI699" s="1" t="str">
        <f t="shared" si="53"/>
        <v>Low</v>
      </c>
      <c r="AJ699" s="6" t="str">
        <f t="shared" si="54"/>
        <v>Weekday</v>
      </c>
    </row>
    <row r="700" spans="1:36" x14ac:dyDescent="0.45">
      <c r="A700" s="5" t="s">
        <v>1199</v>
      </c>
      <c r="B700" s="2">
        <v>45462</v>
      </c>
      <c r="C700" s="2">
        <v>45462</v>
      </c>
      <c r="D700" s="2">
        <v>45465</v>
      </c>
      <c r="E700" s="1" t="s">
        <v>2537</v>
      </c>
      <c r="F700" s="1" t="s">
        <v>2607</v>
      </c>
      <c r="G700" s="1" t="s">
        <v>41</v>
      </c>
      <c r="H700" s="1" t="s">
        <v>71</v>
      </c>
      <c r="I700" s="1" t="s">
        <v>117</v>
      </c>
      <c r="J700" s="1">
        <v>0</v>
      </c>
      <c r="K700" s="1">
        <v>0</v>
      </c>
      <c r="L700" s="1">
        <v>0</v>
      </c>
      <c r="M700" s="1" t="s">
        <v>29</v>
      </c>
      <c r="N700" s="1" t="s">
        <v>93</v>
      </c>
      <c r="O700" s="1" t="s">
        <v>79</v>
      </c>
      <c r="P700" s="1" t="s">
        <v>32</v>
      </c>
      <c r="Q700" s="1" t="s">
        <v>45</v>
      </c>
      <c r="R700" s="1" t="s">
        <v>2620</v>
      </c>
      <c r="S700" s="1" t="s">
        <v>2620</v>
      </c>
      <c r="T700" s="1">
        <v>3</v>
      </c>
      <c r="U700" s="1" t="s">
        <v>2622</v>
      </c>
      <c r="V700" s="1" t="s">
        <v>2630</v>
      </c>
      <c r="W700" s="1" t="s">
        <v>2629</v>
      </c>
      <c r="X700" s="1" t="s">
        <v>2625</v>
      </c>
      <c r="Y700" s="1" t="s">
        <v>2630</v>
      </c>
      <c r="Z700" s="1" t="s">
        <v>2623</v>
      </c>
      <c r="AA700" s="1">
        <v>0</v>
      </c>
      <c r="AB700" s="1" t="s">
        <v>2626</v>
      </c>
      <c r="AC700" s="1" t="s">
        <v>2627</v>
      </c>
      <c r="AD700" s="1" t="str">
        <f>TEXT(Sales_data[[#This Row],[Order_Date]],"MMM")</f>
        <v>Jun</v>
      </c>
      <c r="AE700" s="1">
        <f t="shared" si="50"/>
        <v>2024</v>
      </c>
      <c r="AF700" s="1" t="str">
        <f>TEXT(Sales_data[[#This Row],[Order_Date]],"ddd")</f>
        <v>Wed</v>
      </c>
      <c r="AG700" s="1" t="str">
        <f t="shared" si="51"/>
        <v>On Time</v>
      </c>
      <c r="AH700" s="1" t="str">
        <f t="shared" si="52"/>
        <v>Medium</v>
      </c>
      <c r="AI700" s="1" t="str">
        <f t="shared" si="53"/>
        <v>Low</v>
      </c>
      <c r="AJ700" s="6" t="str">
        <f t="shared" si="54"/>
        <v>Weekday</v>
      </c>
    </row>
    <row r="701" spans="1:36" x14ac:dyDescent="0.45">
      <c r="A701" s="5" t="s">
        <v>1200</v>
      </c>
      <c r="B701" s="2">
        <v>45548</v>
      </c>
      <c r="C701" s="2">
        <v>45549</v>
      </c>
      <c r="D701" s="2">
        <v>45555</v>
      </c>
      <c r="E701" s="1" t="s">
        <v>2534</v>
      </c>
      <c r="F701" s="1" t="s">
        <v>147</v>
      </c>
      <c r="G701" s="1" t="s">
        <v>147</v>
      </c>
      <c r="H701" s="1" t="s">
        <v>71</v>
      </c>
      <c r="I701" s="1" t="s">
        <v>92</v>
      </c>
      <c r="J701" s="1">
        <v>1</v>
      </c>
      <c r="K701" s="1">
        <v>2000</v>
      </c>
      <c r="L701" s="1">
        <v>2000</v>
      </c>
      <c r="M701" s="1" t="s">
        <v>29</v>
      </c>
      <c r="N701" s="1" t="s">
        <v>57</v>
      </c>
      <c r="O701" s="1" t="s">
        <v>79</v>
      </c>
      <c r="P701" s="1" t="s">
        <v>85</v>
      </c>
      <c r="Q701" s="1" t="s">
        <v>45</v>
      </c>
      <c r="R701" s="1" t="s">
        <v>2620</v>
      </c>
      <c r="S701" s="1" t="s">
        <v>2620</v>
      </c>
      <c r="T701" s="1">
        <v>6</v>
      </c>
      <c r="U701" s="1" t="s">
        <v>2622</v>
      </c>
      <c r="V701" s="1" t="s">
        <v>2623</v>
      </c>
      <c r="W701" s="1" t="s">
        <v>2624</v>
      </c>
      <c r="X701" s="1" t="s">
        <v>2625</v>
      </c>
      <c r="Y701" s="1" t="s">
        <v>2623</v>
      </c>
      <c r="Z701" s="1" t="s">
        <v>2623</v>
      </c>
      <c r="AA701" s="1">
        <v>2000</v>
      </c>
      <c r="AB701" s="1" t="s">
        <v>2626</v>
      </c>
      <c r="AC701" s="1" t="s">
        <v>2627</v>
      </c>
      <c r="AD701" s="1" t="str">
        <f>TEXT(Sales_data[[#This Row],[Order_Date]],"MMM")</f>
        <v>Sep</v>
      </c>
      <c r="AE701" s="1">
        <f t="shared" si="50"/>
        <v>2024</v>
      </c>
      <c r="AF701" s="1" t="str">
        <f>TEXT(Sales_data[[#This Row],[Order_Date]],"ddd")</f>
        <v>Fri</v>
      </c>
      <c r="AG701" s="1" t="str">
        <f t="shared" si="51"/>
        <v>Late</v>
      </c>
      <c r="AH701" s="1" t="str">
        <f t="shared" si="52"/>
        <v>Slow</v>
      </c>
      <c r="AI701" s="1" t="str">
        <f t="shared" si="53"/>
        <v>Medium</v>
      </c>
      <c r="AJ701" s="6" t="str">
        <f t="shared" si="54"/>
        <v>Weekday</v>
      </c>
    </row>
    <row r="702" spans="1:36" x14ac:dyDescent="0.45">
      <c r="A702" s="5" t="s">
        <v>1201</v>
      </c>
      <c r="B702" s="2">
        <v>45363</v>
      </c>
      <c r="C702" s="2">
        <v>45361</v>
      </c>
      <c r="D702" s="2">
        <v>45363</v>
      </c>
      <c r="E702" s="1" t="s">
        <v>2548</v>
      </c>
      <c r="F702" s="1" t="s">
        <v>168</v>
      </c>
      <c r="G702" s="1" t="s">
        <v>41</v>
      </c>
      <c r="H702" s="1" t="s">
        <v>27</v>
      </c>
      <c r="I702" s="1" t="s">
        <v>55</v>
      </c>
      <c r="J702" s="1">
        <v>2</v>
      </c>
      <c r="K702" s="1">
        <v>0</v>
      </c>
      <c r="L702" s="1">
        <v>0</v>
      </c>
      <c r="M702" s="1" t="s">
        <v>29</v>
      </c>
      <c r="N702" s="1" t="s">
        <v>93</v>
      </c>
      <c r="O702" s="1" t="s">
        <v>79</v>
      </c>
      <c r="P702" s="1" t="s">
        <v>85</v>
      </c>
      <c r="Q702" s="1" t="s">
        <v>45</v>
      </c>
      <c r="R702" s="1" t="s">
        <v>46</v>
      </c>
      <c r="S702" s="1" t="s">
        <v>2621</v>
      </c>
      <c r="T702" s="1">
        <v>2</v>
      </c>
      <c r="U702" s="1" t="s">
        <v>2622</v>
      </c>
      <c r="V702" s="1" t="s">
        <v>2623</v>
      </c>
      <c r="W702" s="1" t="s">
        <v>2629</v>
      </c>
      <c r="X702" s="1" t="s">
        <v>2628</v>
      </c>
      <c r="Y702" s="1" t="s">
        <v>2630</v>
      </c>
      <c r="Z702" s="1" t="s">
        <v>2623</v>
      </c>
      <c r="AA702" s="1">
        <v>0</v>
      </c>
      <c r="AB702" s="1" t="s">
        <v>2626</v>
      </c>
      <c r="AC702" s="1" t="s">
        <v>2621</v>
      </c>
      <c r="AD702" s="1" t="str">
        <f>TEXT(Sales_data[[#This Row],[Order_Date]],"MMM")</f>
        <v>Mar</v>
      </c>
      <c r="AE702" s="1">
        <f t="shared" si="50"/>
        <v>2024</v>
      </c>
      <c r="AF702" s="1" t="str">
        <f>TEXT(Sales_data[[#This Row],[Order_Date]],"ddd")</f>
        <v>Tue</v>
      </c>
      <c r="AG702" s="1" t="str">
        <f t="shared" si="51"/>
        <v>On Time</v>
      </c>
      <c r="AH702" s="1" t="str">
        <f t="shared" si="52"/>
        <v>Fast</v>
      </c>
      <c r="AI702" s="1" t="str">
        <f t="shared" si="53"/>
        <v>Low</v>
      </c>
      <c r="AJ702" s="6" t="str">
        <f t="shared" si="54"/>
        <v>Weekday</v>
      </c>
    </row>
    <row r="703" spans="1:36" x14ac:dyDescent="0.45">
      <c r="A703" s="5" t="s">
        <v>1202</v>
      </c>
      <c r="B703" s="2">
        <v>45344</v>
      </c>
      <c r="C703" s="2">
        <v>45347</v>
      </c>
      <c r="D703" s="2">
        <v>45350</v>
      </c>
      <c r="E703" s="1" t="s">
        <v>2585</v>
      </c>
      <c r="F703" s="1" t="s">
        <v>53</v>
      </c>
      <c r="G703" s="1" t="s">
        <v>54</v>
      </c>
      <c r="H703" s="1" t="s">
        <v>71</v>
      </c>
      <c r="I703" s="1" t="s">
        <v>117</v>
      </c>
      <c r="J703" s="1">
        <v>1</v>
      </c>
      <c r="K703" s="1">
        <v>100</v>
      </c>
      <c r="L703" s="1">
        <v>100</v>
      </c>
      <c r="M703" s="1" t="s">
        <v>63</v>
      </c>
      <c r="N703" s="1" t="s">
        <v>30</v>
      </c>
      <c r="O703" s="1" t="s">
        <v>79</v>
      </c>
      <c r="P703" s="1" t="s">
        <v>32</v>
      </c>
      <c r="Q703" s="1" t="s">
        <v>33</v>
      </c>
      <c r="R703" s="1" t="s">
        <v>34</v>
      </c>
      <c r="S703" s="1" t="s">
        <v>2620</v>
      </c>
      <c r="T703" s="1">
        <v>3</v>
      </c>
      <c r="U703" s="1" t="s">
        <v>2622</v>
      </c>
      <c r="V703" s="1" t="s">
        <v>2623</v>
      </c>
      <c r="W703" s="1" t="s">
        <v>2624</v>
      </c>
      <c r="X703" s="1" t="s">
        <v>2625</v>
      </c>
      <c r="Y703" s="1" t="s">
        <v>2623</v>
      </c>
      <c r="Z703" s="1" t="s">
        <v>2623</v>
      </c>
      <c r="AA703" s="1">
        <v>100</v>
      </c>
      <c r="AB703" s="1" t="s">
        <v>2626</v>
      </c>
      <c r="AC703" s="1" t="s">
        <v>2627</v>
      </c>
      <c r="AD703" s="1" t="str">
        <f>TEXT(Sales_data[[#This Row],[Order_Date]],"MMM")</f>
        <v>Feb</v>
      </c>
      <c r="AE703" s="1">
        <f t="shared" si="50"/>
        <v>2024</v>
      </c>
      <c r="AF703" s="1" t="str">
        <f>TEXT(Sales_data[[#This Row],[Order_Date]],"ddd")</f>
        <v>Thu</v>
      </c>
      <c r="AG703" s="1" t="str">
        <f t="shared" si="51"/>
        <v>On Time</v>
      </c>
      <c r="AH703" s="1" t="str">
        <f t="shared" si="52"/>
        <v>Medium</v>
      </c>
      <c r="AI703" s="1" t="str">
        <f t="shared" si="53"/>
        <v>Low</v>
      </c>
      <c r="AJ703" s="6" t="str">
        <f t="shared" si="54"/>
        <v>Weekday</v>
      </c>
    </row>
    <row r="704" spans="1:36" x14ac:dyDescent="0.45">
      <c r="A704" s="5" t="s">
        <v>1203</v>
      </c>
      <c r="B704" s="2">
        <v>45514</v>
      </c>
      <c r="C704" s="2">
        <v>45513</v>
      </c>
      <c r="D704" s="2">
        <v>45517</v>
      </c>
      <c r="E704" s="1" t="s">
        <v>2531</v>
      </c>
      <c r="F704" s="1" t="s">
        <v>53</v>
      </c>
      <c r="G704" s="1" t="s">
        <v>54</v>
      </c>
      <c r="H704" s="1" t="s">
        <v>128</v>
      </c>
      <c r="I704" s="1" t="s">
        <v>169</v>
      </c>
      <c r="J704" s="1">
        <v>2</v>
      </c>
      <c r="K704" s="1">
        <v>100</v>
      </c>
      <c r="L704" s="1">
        <v>200</v>
      </c>
      <c r="M704" s="1" t="s">
        <v>63</v>
      </c>
      <c r="N704" s="1" t="s">
        <v>57</v>
      </c>
      <c r="O704" s="1" t="s">
        <v>44</v>
      </c>
      <c r="P704" s="1" t="s">
        <v>32</v>
      </c>
      <c r="Q704" s="1" t="s">
        <v>33</v>
      </c>
      <c r="R704" s="1" t="s">
        <v>34</v>
      </c>
      <c r="S704" s="1" t="s">
        <v>2620</v>
      </c>
      <c r="T704" s="1">
        <v>4</v>
      </c>
      <c r="U704" s="1" t="s">
        <v>2622</v>
      </c>
      <c r="V704" s="1" t="s">
        <v>2623</v>
      </c>
      <c r="W704" s="1" t="s">
        <v>2624</v>
      </c>
      <c r="X704" s="1" t="s">
        <v>2628</v>
      </c>
      <c r="Y704" s="1" t="s">
        <v>2623</v>
      </c>
      <c r="Z704" s="1" t="s">
        <v>2623</v>
      </c>
      <c r="AA704" s="1">
        <v>200</v>
      </c>
      <c r="AB704" s="1" t="s">
        <v>2626</v>
      </c>
      <c r="AC704" s="1" t="s">
        <v>2627</v>
      </c>
      <c r="AD704" s="1" t="str">
        <f>TEXT(Sales_data[[#This Row],[Order_Date]],"MMM")</f>
        <v>Aug</v>
      </c>
      <c r="AE704" s="1">
        <f t="shared" si="50"/>
        <v>2024</v>
      </c>
      <c r="AF704" s="1" t="str">
        <f>TEXT(Sales_data[[#This Row],[Order_Date]],"ddd")</f>
        <v>Sat</v>
      </c>
      <c r="AG704" s="1" t="str">
        <f t="shared" si="51"/>
        <v>On Time</v>
      </c>
      <c r="AH704" s="1" t="str">
        <f t="shared" si="52"/>
        <v>Medium</v>
      </c>
      <c r="AI704" s="1" t="str">
        <f t="shared" si="53"/>
        <v>Low</v>
      </c>
      <c r="AJ704" s="6" t="str">
        <f t="shared" si="54"/>
        <v>Weekend</v>
      </c>
    </row>
    <row r="705" spans="1:36" x14ac:dyDescent="0.45">
      <c r="A705" s="5" t="s">
        <v>1204</v>
      </c>
      <c r="B705" s="2">
        <v>45444</v>
      </c>
      <c r="C705" s="2">
        <v>45443</v>
      </c>
      <c r="D705" s="2">
        <v>45447</v>
      </c>
      <c r="E705" s="1" t="s">
        <v>2584</v>
      </c>
      <c r="F705" s="1" t="s">
        <v>69</v>
      </c>
      <c r="G705" s="1" t="s">
        <v>70</v>
      </c>
      <c r="H705" s="1" t="s">
        <v>42</v>
      </c>
      <c r="I705" s="1" t="s">
        <v>122</v>
      </c>
      <c r="J705" s="1">
        <v>0</v>
      </c>
      <c r="K705" s="1">
        <v>0</v>
      </c>
      <c r="L705" s="1">
        <v>0</v>
      </c>
      <c r="M705" s="1" t="s">
        <v>2619</v>
      </c>
      <c r="N705" s="1" t="s">
        <v>30</v>
      </c>
      <c r="O705" s="1" t="s">
        <v>79</v>
      </c>
      <c r="P705" s="1" t="s">
        <v>32</v>
      </c>
      <c r="Q705" s="1" t="s">
        <v>33</v>
      </c>
      <c r="R705" s="1" t="s">
        <v>2620</v>
      </c>
      <c r="S705" s="1" t="s">
        <v>2620</v>
      </c>
      <c r="T705" s="1">
        <v>4</v>
      </c>
      <c r="U705" s="1" t="s">
        <v>2622</v>
      </c>
      <c r="V705" s="1" t="s">
        <v>2630</v>
      </c>
      <c r="W705" s="1" t="s">
        <v>2629</v>
      </c>
      <c r="X705" s="1" t="s">
        <v>2628</v>
      </c>
      <c r="Y705" s="1" t="s">
        <v>2630</v>
      </c>
      <c r="Z705" s="1" t="s">
        <v>2623</v>
      </c>
      <c r="AA705" s="1">
        <v>0</v>
      </c>
      <c r="AB705" s="1" t="s">
        <v>2626</v>
      </c>
      <c r="AC705" s="1" t="s">
        <v>2627</v>
      </c>
      <c r="AD705" s="1" t="str">
        <f>TEXT(Sales_data[[#This Row],[Order_Date]],"MMM")</f>
        <v>Jun</v>
      </c>
      <c r="AE705" s="1">
        <f t="shared" si="50"/>
        <v>2024</v>
      </c>
      <c r="AF705" s="1" t="str">
        <f>TEXT(Sales_data[[#This Row],[Order_Date]],"ddd")</f>
        <v>Sat</v>
      </c>
      <c r="AG705" s="1" t="str">
        <f t="shared" si="51"/>
        <v>On Time</v>
      </c>
      <c r="AH705" s="1" t="str">
        <f t="shared" si="52"/>
        <v>Medium</v>
      </c>
      <c r="AI705" s="1" t="str">
        <f t="shared" si="53"/>
        <v>Low</v>
      </c>
      <c r="AJ705" s="6" t="str">
        <f t="shared" si="54"/>
        <v>Weekend</v>
      </c>
    </row>
    <row r="706" spans="1:36" x14ac:dyDescent="0.45">
      <c r="A706" s="5" t="s">
        <v>1205</v>
      </c>
      <c r="B706" s="2">
        <v>45317</v>
      </c>
      <c r="C706" s="2">
        <v>45318</v>
      </c>
      <c r="D706" s="2">
        <v>45318</v>
      </c>
      <c r="E706" s="1" t="s">
        <v>2576</v>
      </c>
      <c r="F706" s="1" t="s">
        <v>2606</v>
      </c>
      <c r="G706" s="1" t="s">
        <v>26</v>
      </c>
      <c r="H706" s="1" t="s">
        <v>27</v>
      </c>
      <c r="I706" s="1" t="s">
        <v>55</v>
      </c>
      <c r="J706" s="1">
        <v>1</v>
      </c>
      <c r="K706" s="1">
        <v>2000</v>
      </c>
      <c r="L706" s="1">
        <v>2000</v>
      </c>
      <c r="M706" s="1" t="s">
        <v>29</v>
      </c>
      <c r="N706" s="1" t="s">
        <v>93</v>
      </c>
      <c r="O706" s="1" t="s">
        <v>31</v>
      </c>
      <c r="P706" s="1" t="s">
        <v>85</v>
      </c>
      <c r="Q706" s="1" t="s">
        <v>33</v>
      </c>
      <c r="R706" s="1" t="s">
        <v>2620</v>
      </c>
      <c r="S706" s="1" t="s">
        <v>2620</v>
      </c>
      <c r="T706" s="1">
        <v>0</v>
      </c>
      <c r="U706" s="1" t="s">
        <v>2622</v>
      </c>
      <c r="V706" s="1" t="s">
        <v>2623</v>
      </c>
      <c r="W706" s="1" t="s">
        <v>2624</v>
      </c>
      <c r="X706" s="1" t="s">
        <v>2625</v>
      </c>
      <c r="Y706" s="1" t="s">
        <v>2623</v>
      </c>
      <c r="Z706" s="1" t="s">
        <v>2623</v>
      </c>
      <c r="AA706" s="1">
        <v>2000</v>
      </c>
      <c r="AB706" s="1" t="s">
        <v>2626</v>
      </c>
      <c r="AC706" s="1" t="s">
        <v>2627</v>
      </c>
      <c r="AD706" s="1" t="str">
        <f>TEXT(Sales_data[[#This Row],[Order_Date]],"MMM")</f>
        <v>Jan</v>
      </c>
      <c r="AE706" s="1">
        <f t="shared" si="50"/>
        <v>2024</v>
      </c>
      <c r="AF706" s="1" t="str">
        <f>TEXT(Sales_data[[#This Row],[Order_Date]],"ddd")</f>
        <v>Fri</v>
      </c>
      <c r="AG706" s="1" t="str">
        <f t="shared" si="51"/>
        <v>On Time</v>
      </c>
      <c r="AH706" s="1" t="str">
        <f t="shared" si="52"/>
        <v>Fast</v>
      </c>
      <c r="AI706" s="1" t="str">
        <f t="shared" si="53"/>
        <v>Medium</v>
      </c>
      <c r="AJ706" s="6" t="str">
        <f t="shared" si="54"/>
        <v>Weekday</v>
      </c>
    </row>
    <row r="707" spans="1:36" x14ac:dyDescent="0.45">
      <c r="A707" s="5" t="s">
        <v>1206</v>
      </c>
      <c r="B707" s="2">
        <v>45419</v>
      </c>
      <c r="C707" s="2">
        <v>45417</v>
      </c>
      <c r="D707" s="2">
        <v>45420</v>
      </c>
      <c r="E707" s="1" t="s">
        <v>2569</v>
      </c>
      <c r="F707" s="1" t="s">
        <v>147</v>
      </c>
      <c r="G707" s="1" t="s">
        <v>147</v>
      </c>
      <c r="H707" s="1" t="s">
        <v>42</v>
      </c>
      <c r="I707" s="1" t="s">
        <v>122</v>
      </c>
      <c r="J707" s="1">
        <v>-1</v>
      </c>
      <c r="K707" s="1">
        <v>500</v>
      </c>
      <c r="L707" s="1">
        <v>-500</v>
      </c>
      <c r="M707" s="1" t="s">
        <v>2619</v>
      </c>
      <c r="N707" s="1" t="s">
        <v>57</v>
      </c>
      <c r="O707" s="1" t="s">
        <v>64</v>
      </c>
      <c r="P707" s="1" t="s">
        <v>85</v>
      </c>
      <c r="Q707" s="1" t="s">
        <v>33</v>
      </c>
      <c r="R707" s="1" t="s">
        <v>34</v>
      </c>
      <c r="S707" s="1" t="s">
        <v>2620</v>
      </c>
      <c r="T707" s="1">
        <v>3</v>
      </c>
      <c r="U707" s="1" t="s">
        <v>2622</v>
      </c>
      <c r="V707" s="1" t="s">
        <v>2630</v>
      </c>
      <c r="W707" s="1" t="s">
        <v>2624</v>
      </c>
      <c r="X707" s="1" t="s">
        <v>2628</v>
      </c>
      <c r="Y707" s="1" t="s">
        <v>2623</v>
      </c>
      <c r="Z707" s="1" t="s">
        <v>2623</v>
      </c>
      <c r="AA707" s="1">
        <v>-500</v>
      </c>
      <c r="AB707" s="1" t="s">
        <v>2626</v>
      </c>
      <c r="AC707" s="1" t="s">
        <v>2627</v>
      </c>
      <c r="AD707" s="1" t="str">
        <f>TEXT(Sales_data[[#This Row],[Order_Date]],"MMM")</f>
        <v>May</v>
      </c>
      <c r="AE707" s="1">
        <f t="shared" ref="AE707:AE770" si="55">YEAR(C707)</f>
        <v>2024</v>
      </c>
      <c r="AF707" s="1" t="str">
        <f>TEXT(Sales_data[[#This Row],[Order_Date]],"ddd")</f>
        <v>Tue</v>
      </c>
      <c r="AG707" s="1" t="str">
        <f t="shared" ref="AG707:AG770" si="56">IF(T707&lt;=5,"On Time","Late")</f>
        <v>On Time</v>
      </c>
      <c r="AH707" s="1" t="str">
        <f t="shared" ref="AH707:AH770" si="57">IF(T707&lt;=2,"Fast",IF(T707&lt;=5,"Medium","Slow"))</f>
        <v>Medium</v>
      </c>
      <c r="AI707" s="1" t="str">
        <f t="shared" ref="AI707:AI770" si="58">IF(AA707&gt;=5000,"High",IF(AA707&gt;=2000,"Medium","Low"))</f>
        <v>Low</v>
      </c>
      <c r="AJ707" s="6" t="str">
        <f t="shared" ref="AJ707:AJ770" si="59">IF(AF707="Sat","Weekend",IF(AF707="Sun","Weekend","Weekday"))</f>
        <v>Weekday</v>
      </c>
    </row>
    <row r="708" spans="1:36" x14ac:dyDescent="0.45">
      <c r="A708" s="5" t="s">
        <v>1207</v>
      </c>
      <c r="B708" s="2">
        <v>45433</v>
      </c>
      <c r="C708" s="2">
        <v>45432</v>
      </c>
      <c r="D708" s="2">
        <v>45431</v>
      </c>
      <c r="E708" s="1" t="s">
        <v>2563</v>
      </c>
      <c r="F708" s="1" t="s">
        <v>69</v>
      </c>
      <c r="G708" s="1" t="s">
        <v>70</v>
      </c>
      <c r="H708" s="1" t="s">
        <v>42</v>
      </c>
      <c r="I708" s="1" t="s">
        <v>43</v>
      </c>
      <c r="J708" s="1">
        <v>0</v>
      </c>
      <c r="K708" s="1">
        <v>1000</v>
      </c>
      <c r="L708" s="1">
        <v>0</v>
      </c>
      <c r="M708" s="1" t="s">
        <v>2619</v>
      </c>
      <c r="N708" s="1" t="s">
        <v>57</v>
      </c>
      <c r="O708" s="1" t="s">
        <v>44</v>
      </c>
      <c r="P708" s="1" t="s">
        <v>58</v>
      </c>
      <c r="Q708" s="1" t="s">
        <v>45</v>
      </c>
      <c r="R708" s="1" t="s">
        <v>34</v>
      </c>
      <c r="S708" s="1" t="s">
        <v>2620</v>
      </c>
      <c r="T708" s="1">
        <v>-1</v>
      </c>
      <c r="U708" s="1" t="s">
        <v>2622</v>
      </c>
      <c r="V708" s="1" t="s">
        <v>2630</v>
      </c>
      <c r="W708" s="1" t="s">
        <v>2624</v>
      </c>
      <c r="X708" s="1" t="s">
        <v>2628</v>
      </c>
      <c r="Y708" s="1" t="s">
        <v>2623</v>
      </c>
      <c r="Z708" s="1" t="s">
        <v>2623</v>
      </c>
      <c r="AA708" s="1">
        <v>0</v>
      </c>
      <c r="AB708" s="1" t="s">
        <v>2626</v>
      </c>
      <c r="AC708" s="1" t="s">
        <v>2627</v>
      </c>
      <c r="AD708" s="1" t="str">
        <f>TEXT(Sales_data[[#This Row],[Order_Date]],"MMM")</f>
        <v>May</v>
      </c>
      <c r="AE708" s="1">
        <f t="shared" si="55"/>
        <v>2024</v>
      </c>
      <c r="AF708" s="1" t="str">
        <f>TEXT(Sales_data[[#This Row],[Order_Date]],"ddd")</f>
        <v>Tue</v>
      </c>
      <c r="AG708" s="1" t="str">
        <f t="shared" si="56"/>
        <v>On Time</v>
      </c>
      <c r="AH708" s="1" t="str">
        <f t="shared" si="57"/>
        <v>Fast</v>
      </c>
      <c r="AI708" s="1" t="str">
        <f t="shared" si="58"/>
        <v>Low</v>
      </c>
      <c r="AJ708" s="6" t="str">
        <f t="shared" si="59"/>
        <v>Weekday</v>
      </c>
    </row>
    <row r="709" spans="1:36" x14ac:dyDescent="0.45">
      <c r="A709" s="5" t="s">
        <v>1208</v>
      </c>
      <c r="B709" s="2">
        <v>45526</v>
      </c>
      <c r="C709" s="2">
        <v>45529</v>
      </c>
      <c r="D709" s="2">
        <v>45532</v>
      </c>
      <c r="E709" s="1" t="s">
        <v>2593</v>
      </c>
      <c r="F709" s="1" t="s">
        <v>53</v>
      </c>
      <c r="G709" s="1" t="s">
        <v>54</v>
      </c>
      <c r="H709" s="1" t="s">
        <v>27</v>
      </c>
      <c r="I709" s="1" t="s">
        <v>55</v>
      </c>
      <c r="J709" s="1">
        <v>-1</v>
      </c>
      <c r="K709" s="1">
        <v>1000</v>
      </c>
      <c r="L709" s="1">
        <v>-1000</v>
      </c>
      <c r="M709" s="1" t="s">
        <v>63</v>
      </c>
      <c r="N709" s="1" t="s">
        <v>57</v>
      </c>
      <c r="O709" s="1" t="s">
        <v>31</v>
      </c>
      <c r="P709" s="1" t="s">
        <v>58</v>
      </c>
      <c r="Q709" s="1" t="s">
        <v>33</v>
      </c>
      <c r="R709" s="1" t="s">
        <v>34</v>
      </c>
      <c r="S709" s="1" t="s">
        <v>2620</v>
      </c>
      <c r="T709" s="1">
        <v>3</v>
      </c>
      <c r="U709" s="1" t="s">
        <v>2622</v>
      </c>
      <c r="V709" s="1" t="s">
        <v>2630</v>
      </c>
      <c r="W709" s="1" t="s">
        <v>2624</v>
      </c>
      <c r="X709" s="1" t="s">
        <v>2625</v>
      </c>
      <c r="Y709" s="1" t="s">
        <v>2623</v>
      </c>
      <c r="Z709" s="1" t="s">
        <v>2623</v>
      </c>
      <c r="AA709" s="1">
        <v>-1000</v>
      </c>
      <c r="AB709" s="1" t="s">
        <v>2626</v>
      </c>
      <c r="AC709" s="1" t="s">
        <v>2627</v>
      </c>
      <c r="AD709" s="1" t="str">
        <f>TEXT(Sales_data[[#This Row],[Order_Date]],"MMM")</f>
        <v>Aug</v>
      </c>
      <c r="AE709" s="1">
        <f t="shared" si="55"/>
        <v>2024</v>
      </c>
      <c r="AF709" s="1" t="str">
        <f>TEXT(Sales_data[[#This Row],[Order_Date]],"ddd")</f>
        <v>Thu</v>
      </c>
      <c r="AG709" s="1" t="str">
        <f t="shared" si="56"/>
        <v>On Time</v>
      </c>
      <c r="AH709" s="1" t="str">
        <f t="shared" si="57"/>
        <v>Medium</v>
      </c>
      <c r="AI709" s="1" t="str">
        <f t="shared" si="58"/>
        <v>Low</v>
      </c>
      <c r="AJ709" s="6" t="str">
        <f t="shared" si="59"/>
        <v>Weekday</v>
      </c>
    </row>
    <row r="710" spans="1:36" x14ac:dyDescent="0.45">
      <c r="A710" s="5" t="s">
        <v>1209</v>
      </c>
      <c r="B710" s="2">
        <v>45569</v>
      </c>
      <c r="C710" s="2">
        <v>45570</v>
      </c>
      <c r="D710" s="2">
        <v>45570</v>
      </c>
      <c r="E710" s="1" t="s">
        <v>2565</v>
      </c>
      <c r="F710" s="1" t="s">
        <v>53</v>
      </c>
      <c r="G710" s="1" t="s">
        <v>54</v>
      </c>
      <c r="H710" s="1" t="s">
        <v>42</v>
      </c>
      <c r="I710" s="1" t="s">
        <v>43</v>
      </c>
      <c r="J710" s="1">
        <v>1</v>
      </c>
      <c r="K710" s="1">
        <v>1000</v>
      </c>
      <c r="L710" s="1">
        <v>1000</v>
      </c>
      <c r="M710" s="1" t="s">
        <v>56</v>
      </c>
      <c r="N710" s="1" t="s">
        <v>57</v>
      </c>
      <c r="O710" s="1" t="s">
        <v>64</v>
      </c>
      <c r="P710" s="1" t="s">
        <v>85</v>
      </c>
      <c r="Q710" s="1" t="s">
        <v>45</v>
      </c>
      <c r="R710" s="1" t="s">
        <v>46</v>
      </c>
      <c r="S710" s="1" t="s">
        <v>47</v>
      </c>
      <c r="T710" s="1">
        <v>0</v>
      </c>
      <c r="U710" s="1" t="s">
        <v>2622</v>
      </c>
      <c r="V710" s="1" t="s">
        <v>2623</v>
      </c>
      <c r="W710" s="1" t="s">
        <v>2624</v>
      </c>
      <c r="X710" s="1" t="s">
        <v>2625</v>
      </c>
      <c r="Y710" s="1" t="s">
        <v>2623</v>
      </c>
      <c r="Z710" s="1" t="s">
        <v>2623</v>
      </c>
      <c r="AA710" s="1">
        <v>1000</v>
      </c>
      <c r="AB710" s="1" t="s">
        <v>2626</v>
      </c>
      <c r="AC710" s="1" t="s">
        <v>47</v>
      </c>
      <c r="AD710" s="1" t="str">
        <f>TEXT(Sales_data[[#This Row],[Order_Date]],"MMM")</f>
        <v>Oct</v>
      </c>
      <c r="AE710" s="1">
        <f t="shared" si="55"/>
        <v>2024</v>
      </c>
      <c r="AF710" s="1" t="str">
        <f>TEXT(Sales_data[[#This Row],[Order_Date]],"ddd")</f>
        <v>Fri</v>
      </c>
      <c r="AG710" s="1" t="str">
        <f t="shared" si="56"/>
        <v>On Time</v>
      </c>
      <c r="AH710" s="1" t="str">
        <f t="shared" si="57"/>
        <v>Fast</v>
      </c>
      <c r="AI710" s="1" t="str">
        <f t="shared" si="58"/>
        <v>Low</v>
      </c>
      <c r="AJ710" s="6" t="str">
        <f t="shared" si="59"/>
        <v>Weekday</v>
      </c>
    </row>
    <row r="711" spans="1:36" x14ac:dyDescent="0.45">
      <c r="A711" s="5" t="s">
        <v>1210</v>
      </c>
      <c r="B711" s="2">
        <v>45478</v>
      </c>
      <c r="C711" s="2">
        <v>45481</v>
      </c>
      <c r="D711" s="2">
        <v>45480</v>
      </c>
      <c r="E711" s="1" t="s">
        <v>2548</v>
      </c>
      <c r="F711" s="1" t="s">
        <v>2609</v>
      </c>
      <c r="G711" s="1" t="s">
        <v>116</v>
      </c>
      <c r="H711" s="1" t="s">
        <v>42</v>
      </c>
      <c r="I711" s="1" t="s">
        <v>122</v>
      </c>
      <c r="J711" s="1">
        <v>0</v>
      </c>
      <c r="K711" s="1">
        <v>1000</v>
      </c>
      <c r="L711" s="1">
        <v>0</v>
      </c>
      <c r="M711" s="1" t="s">
        <v>2619</v>
      </c>
      <c r="N711" s="1" t="s">
        <v>93</v>
      </c>
      <c r="O711" s="1" t="s">
        <v>79</v>
      </c>
      <c r="P711" s="1" t="s">
        <v>32</v>
      </c>
      <c r="Q711" s="1" t="s">
        <v>45</v>
      </c>
      <c r="R711" s="1" t="s">
        <v>34</v>
      </c>
      <c r="S711" s="1" t="s">
        <v>2620</v>
      </c>
      <c r="T711" s="1">
        <v>-1</v>
      </c>
      <c r="U711" s="1" t="s">
        <v>2622</v>
      </c>
      <c r="V711" s="1" t="s">
        <v>2630</v>
      </c>
      <c r="W711" s="1" t="s">
        <v>2624</v>
      </c>
      <c r="X711" s="1" t="s">
        <v>2631</v>
      </c>
      <c r="Y711" s="1" t="s">
        <v>2623</v>
      </c>
      <c r="Z711" s="1" t="s">
        <v>2623</v>
      </c>
      <c r="AA711" s="1">
        <v>0</v>
      </c>
      <c r="AB711" s="1" t="s">
        <v>2626</v>
      </c>
      <c r="AC711" s="1" t="s">
        <v>2627</v>
      </c>
      <c r="AD711" s="1" t="str">
        <f>TEXT(Sales_data[[#This Row],[Order_Date]],"MMM")</f>
        <v>Jul</v>
      </c>
      <c r="AE711" s="1">
        <f t="shared" si="55"/>
        <v>2024</v>
      </c>
      <c r="AF711" s="1" t="str">
        <f>TEXT(Sales_data[[#This Row],[Order_Date]],"ddd")</f>
        <v>Fri</v>
      </c>
      <c r="AG711" s="1" t="str">
        <f t="shared" si="56"/>
        <v>On Time</v>
      </c>
      <c r="AH711" s="1" t="str">
        <f t="shared" si="57"/>
        <v>Fast</v>
      </c>
      <c r="AI711" s="1" t="str">
        <f t="shared" si="58"/>
        <v>Low</v>
      </c>
      <c r="AJ711" s="6" t="str">
        <f t="shared" si="59"/>
        <v>Weekday</v>
      </c>
    </row>
    <row r="712" spans="1:36" x14ac:dyDescent="0.45">
      <c r="A712" s="5" t="s">
        <v>1211</v>
      </c>
      <c r="B712" s="2">
        <v>45603</v>
      </c>
      <c r="C712" s="2">
        <v>45601</v>
      </c>
      <c r="D712" s="2">
        <v>45605</v>
      </c>
      <c r="E712" s="1" t="s">
        <v>2604</v>
      </c>
      <c r="F712" s="1" t="s">
        <v>69</v>
      </c>
      <c r="G712" s="1" t="s">
        <v>70</v>
      </c>
      <c r="H712" s="1" t="s">
        <v>71</v>
      </c>
      <c r="I712" s="1" t="s">
        <v>117</v>
      </c>
      <c r="J712" s="1">
        <v>2</v>
      </c>
      <c r="K712" s="1">
        <v>500</v>
      </c>
      <c r="L712" s="1">
        <v>1000</v>
      </c>
      <c r="M712" s="1" t="s">
        <v>56</v>
      </c>
      <c r="N712" s="1" t="s">
        <v>93</v>
      </c>
      <c r="O712" s="1" t="s">
        <v>44</v>
      </c>
      <c r="P712" s="1" t="s">
        <v>85</v>
      </c>
      <c r="Q712" s="1" t="s">
        <v>45</v>
      </c>
      <c r="R712" s="1" t="s">
        <v>46</v>
      </c>
      <c r="S712" s="1" t="s">
        <v>47</v>
      </c>
      <c r="T712" s="1">
        <v>4</v>
      </c>
      <c r="U712" s="1" t="s">
        <v>2622</v>
      </c>
      <c r="V712" s="1" t="s">
        <v>2623</v>
      </c>
      <c r="W712" s="1" t="s">
        <v>2624</v>
      </c>
      <c r="X712" s="1" t="s">
        <v>2628</v>
      </c>
      <c r="Y712" s="1" t="s">
        <v>2623</v>
      </c>
      <c r="Z712" s="1" t="s">
        <v>2623</v>
      </c>
      <c r="AA712" s="1">
        <v>1000</v>
      </c>
      <c r="AB712" s="1" t="s">
        <v>2626</v>
      </c>
      <c r="AC712" s="1" t="s">
        <v>47</v>
      </c>
      <c r="AD712" s="1" t="str">
        <f>TEXT(Sales_data[[#This Row],[Order_Date]],"MMM")</f>
        <v>Nov</v>
      </c>
      <c r="AE712" s="1">
        <f t="shared" si="55"/>
        <v>2024</v>
      </c>
      <c r="AF712" s="1" t="str">
        <f>TEXT(Sales_data[[#This Row],[Order_Date]],"ddd")</f>
        <v>Thu</v>
      </c>
      <c r="AG712" s="1" t="str">
        <f t="shared" si="56"/>
        <v>On Time</v>
      </c>
      <c r="AH712" s="1" t="str">
        <f t="shared" si="57"/>
        <v>Medium</v>
      </c>
      <c r="AI712" s="1" t="str">
        <f t="shared" si="58"/>
        <v>Low</v>
      </c>
      <c r="AJ712" s="6" t="str">
        <f t="shared" si="59"/>
        <v>Weekday</v>
      </c>
    </row>
    <row r="713" spans="1:36" x14ac:dyDescent="0.45">
      <c r="A713" s="5" t="s">
        <v>1212</v>
      </c>
      <c r="B713" s="2">
        <v>45565</v>
      </c>
      <c r="C713" s="2">
        <v>45568</v>
      </c>
      <c r="D713" s="2">
        <v>45570</v>
      </c>
      <c r="E713" s="1" t="s">
        <v>2586</v>
      </c>
      <c r="F713" s="1" t="s">
        <v>69</v>
      </c>
      <c r="G713" s="1" t="s">
        <v>70</v>
      </c>
      <c r="H713" s="1" t="s">
        <v>42</v>
      </c>
      <c r="I713" s="1" t="s">
        <v>78</v>
      </c>
      <c r="J713" s="1">
        <v>1</v>
      </c>
      <c r="K713" s="1">
        <v>100</v>
      </c>
      <c r="L713" s="1">
        <v>100</v>
      </c>
      <c r="M713" s="1" t="s">
        <v>63</v>
      </c>
      <c r="N713" s="1" t="s">
        <v>57</v>
      </c>
      <c r="O713" s="1" t="s">
        <v>44</v>
      </c>
      <c r="P713" s="1" t="s">
        <v>58</v>
      </c>
      <c r="Q713" s="1" t="s">
        <v>45</v>
      </c>
      <c r="R713" s="1" t="s">
        <v>34</v>
      </c>
      <c r="S713" s="1" t="s">
        <v>2620</v>
      </c>
      <c r="T713" s="1">
        <v>2</v>
      </c>
      <c r="U713" s="1" t="s">
        <v>2622</v>
      </c>
      <c r="V713" s="1" t="s">
        <v>2623</v>
      </c>
      <c r="W713" s="1" t="s">
        <v>2624</v>
      </c>
      <c r="X713" s="1" t="s">
        <v>2625</v>
      </c>
      <c r="Y713" s="1" t="s">
        <v>2623</v>
      </c>
      <c r="Z713" s="1" t="s">
        <v>2623</v>
      </c>
      <c r="AA713" s="1">
        <v>100</v>
      </c>
      <c r="AB713" s="1" t="s">
        <v>2626</v>
      </c>
      <c r="AC713" s="1" t="s">
        <v>2627</v>
      </c>
      <c r="AD713" s="1" t="str">
        <f>TEXT(Sales_data[[#This Row],[Order_Date]],"MMM")</f>
        <v>Sep</v>
      </c>
      <c r="AE713" s="1">
        <f t="shared" si="55"/>
        <v>2024</v>
      </c>
      <c r="AF713" s="1" t="str">
        <f>TEXT(Sales_data[[#This Row],[Order_Date]],"ddd")</f>
        <v>Mon</v>
      </c>
      <c r="AG713" s="1" t="str">
        <f t="shared" si="56"/>
        <v>On Time</v>
      </c>
      <c r="AH713" s="1" t="str">
        <f t="shared" si="57"/>
        <v>Fast</v>
      </c>
      <c r="AI713" s="1" t="str">
        <f t="shared" si="58"/>
        <v>Low</v>
      </c>
      <c r="AJ713" s="6" t="str">
        <f t="shared" si="59"/>
        <v>Weekday</v>
      </c>
    </row>
    <row r="714" spans="1:36" x14ac:dyDescent="0.45">
      <c r="A714" s="5" t="s">
        <v>1213</v>
      </c>
      <c r="B714" s="2">
        <v>45406</v>
      </c>
      <c r="C714" s="2">
        <v>45409</v>
      </c>
      <c r="D714" s="2">
        <v>45409</v>
      </c>
      <c r="E714" s="1" t="s">
        <v>2539</v>
      </c>
      <c r="F714" s="1" t="s">
        <v>2606</v>
      </c>
      <c r="G714" s="1" t="s">
        <v>26</v>
      </c>
      <c r="H714" s="1" t="s">
        <v>71</v>
      </c>
      <c r="I714" s="1" t="s">
        <v>117</v>
      </c>
      <c r="J714" s="1">
        <v>0</v>
      </c>
      <c r="K714" s="1">
        <v>500</v>
      </c>
      <c r="L714" s="1">
        <v>0</v>
      </c>
      <c r="M714" s="1" t="s">
        <v>56</v>
      </c>
      <c r="N714" s="1" t="s">
        <v>93</v>
      </c>
      <c r="O714" s="1" t="s">
        <v>79</v>
      </c>
      <c r="P714" s="1" t="s">
        <v>32</v>
      </c>
      <c r="Q714" s="1" t="s">
        <v>45</v>
      </c>
      <c r="R714" s="1" t="s">
        <v>34</v>
      </c>
      <c r="S714" s="1" t="s">
        <v>2620</v>
      </c>
      <c r="T714" s="1">
        <v>0</v>
      </c>
      <c r="U714" s="1" t="s">
        <v>2622</v>
      </c>
      <c r="V714" s="1" t="s">
        <v>2630</v>
      </c>
      <c r="W714" s="1" t="s">
        <v>2624</v>
      </c>
      <c r="X714" s="1" t="s">
        <v>2625</v>
      </c>
      <c r="Y714" s="1" t="s">
        <v>2623</v>
      </c>
      <c r="Z714" s="1" t="s">
        <v>2623</v>
      </c>
      <c r="AA714" s="1">
        <v>0</v>
      </c>
      <c r="AB714" s="1" t="s">
        <v>2626</v>
      </c>
      <c r="AC714" s="1" t="s">
        <v>2627</v>
      </c>
      <c r="AD714" s="1" t="str">
        <f>TEXT(Sales_data[[#This Row],[Order_Date]],"MMM")</f>
        <v>Apr</v>
      </c>
      <c r="AE714" s="1">
        <f t="shared" si="55"/>
        <v>2024</v>
      </c>
      <c r="AF714" s="1" t="str">
        <f>TEXT(Sales_data[[#This Row],[Order_Date]],"ddd")</f>
        <v>Wed</v>
      </c>
      <c r="AG714" s="1" t="str">
        <f t="shared" si="56"/>
        <v>On Time</v>
      </c>
      <c r="AH714" s="1" t="str">
        <f t="shared" si="57"/>
        <v>Fast</v>
      </c>
      <c r="AI714" s="1" t="str">
        <f t="shared" si="58"/>
        <v>Low</v>
      </c>
      <c r="AJ714" s="6" t="str">
        <f t="shared" si="59"/>
        <v>Weekday</v>
      </c>
    </row>
    <row r="715" spans="1:36" x14ac:dyDescent="0.45">
      <c r="A715" s="5" t="s">
        <v>1214</v>
      </c>
      <c r="B715" s="2">
        <v>45400</v>
      </c>
      <c r="C715" s="2">
        <v>45399</v>
      </c>
      <c r="D715" s="2">
        <v>45404</v>
      </c>
      <c r="E715" s="1" t="s">
        <v>2589</v>
      </c>
      <c r="F715" s="1" t="s">
        <v>2607</v>
      </c>
      <c r="G715" s="1" t="s">
        <v>41</v>
      </c>
      <c r="H715" s="1" t="s">
        <v>128</v>
      </c>
      <c r="I715" s="1" t="s">
        <v>169</v>
      </c>
      <c r="J715" s="1">
        <v>1</v>
      </c>
      <c r="K715" s="1">
        <v>100</v>
      </c>
      <c r="L715" s="1">
        <v>100</v>
      </c>
      <c r="M715" s="1" t="s">
        <v>2619</v>
      </c>
      <c r="N715" s="1" t="s">
        <v>93</v>
      </c>
      <c r="O715" s="1" t="s">
        <v>44</v>
      </c>
      <c r="P715" s="1" t="s">
        <v>85</v>
      </c>
      <c r="Q715" s="1" t="s">
        <v>33</v>
      </c>
      <c r="R715" s="1" t="s">
        <v>34</v>
      </c>
      <c r="S715" s="1" t="s">
        <v>2620</v>
      </c>
      <c r="T715" s="1">
        <v>5</v>
      </c>
      <c r="U715" s="1" t="s">
        <v>2622</v>
      </c>
      <c r="V715" s="1" t="s">
        <v>2623</v>
      </c>
      <c r="W715" s="1" t="s">
        <v>2624</v>
      </c>
      <c r="X715" s="1" t="s">
        <v>2628</v>
      </c>
      <c r="Y715" s="1" t="s">
        <v>2623</v>
      </c>
      <c r="Z715" s="1" t="s">
        <v>2623</v>
      </c>
      <c r="AA715" s="1">
        <v>100</v>
      </c>
      <c r="AB715" s="1" t="s">
        <v>2626</v>
      </c>
      <c r="AC715" s="1" t="s">
        <v>2627</v>
      </c>
      <c r="AD715" s="1" t="str">
        <f>TEXT(Sales_data[[#This Row],[Order_Date]],"MMM")</f>
        <v>Apr</v>
      </c>
      <c r="AE715" s="1">
        <f t="shared" si="55"/>
        <v>2024</v>
      </c>
      <c r="AF715" s="1" t="str">
        <f>TEXT(Sales_data[[#This Row],[Order_Date]],"ddd")</f>
        <v>Thu</v>
      </c>
      <c r="AG715" s="1" t="str">
        <f t="shared" si="56"/>
        <v>On Time</v>
      </c>
      <c r="AH715" s="1" t="str">
        <f t="shared" si="57"/>
        <v>Medium</v>
      </c>
      <c r="AI715" s="1" t="str">
        <f t="shared" si="58"/>
        <v>Low</v>
      </c>
      <c r="AJ715" s="6" t="str">
        <f t="shared" si="59"/>
        <v>Weekday</v>
      </c>
    </row>
    <row r="716" spans="1:36" x14ac:dyDescent="0.45">
      <c r="A716" s="5" t="s">
        <v>1215</v>
      </c>
      <c r="B716" s="2">
        <v>45592</v>
      </c>
      <c r="C716" s="2">
        <v>45593</v>
      </c>
      <c r="D716" s="2">
        <v>45600</v>
      </c>
      <c r="E716" s="1" t="s">
        <v>2579</v>
      </c>
      <c r="F716" s="1" t="s">
        <v>168</v>
      </c>
      <c r="G716" s="1" t="s">
        <v>41</v>
      </c>
      <c r="H716" s="1" t="s">
        <v>27</v>
      </c>
      <c r="I716" s="1" t="s">
        <v>55</v>
      </c>
      <c r="J716" s="1">
        <v>3</v>
      </c>
      <c r="K716" s="1">
        <v>2000</v>
      </c>
      <c r="L716" s="1">
        <v>6000</v>
      </c>
      <c r="M716" s="1" t="s">
        <v>63</v>
      </c>
      <c r="N716" s="1" t="s">
        <v>57</v>
      </c>
      <c r="O716" s="1" t="s">
        <v>79</v>
      </c>
      <c r="P716" s="1" t="s">
        <v>85</v>
      </c>
      <c r="Q716" s="1" t="s">
        <v>33</v>
      </c>
      <c r="R716" s="1" t="s">
        <v>46</v>
      </c>
      <c r="S716" s="1" t="s">
        <v>2621</v>
      </c>
      <c r="T716" s="1">
        <v>7</v>
      </c>
      <c r="U716" s="1" t="s">
        <v>2622</v>
      </c>
      <c r="V716" s="1" t="s">
        <v>2623</v>
      </c>
      <c r="W716" s="1" t="s">
        <v>2624</v>
      </c>
      <c r="X716" s="1" t="s">
        <v>2625</v>
      </c>
      <c r="Y716" s="1" t="s">
        <v>2623</v>
      </c>
      <c r="Z716" s="1" t="s">
        <v>2623</v>
      </c>
      <c r="AA716" s="1">
        <v>6000</v>
      </c>
      <c r="AB716" s="1" t="s">
        <v>2626</v>
      </c>
      <c r="AC716" s="1" t="s">
        <v>2621</v>
      </c>
      <c r="AD716" s="1" t="str">
        <f>TEXT(Sales_data[[#This Row],[Order_Date]],"MMM")</f>
        <v>Oct</v>
      </c>
      <c r="AE716" s="1">
        <f t="shared" si="55"/>
        <v>2024</v>
      </c>
      <c r="AF716" s="1" t="str">
        <f>TEXT(Sales_data[[#This Row],[Order_Date]],"ddd")</f>
        <v>Sun</v>
      </c>
      <c r="AG716" s="1" t="str">
        <f t="shared" si="56"/>
        <v>Late</v>
      </c>
      <c r="AH716" s="1" t="str">
        <f t="shared" si="57"/>
        <v>Slow</v>
      </c>
      <c r="AI716" s="1" t="str">
        <f t="shared" si="58"/>
        <v>High</v>
      </c>
      <c r="AJ716" s="6" t="str">
        <f t="shared" si="59"/>
        <v>Weekend</v>
      </c>
    </row>
    <row r="717" spans="1:36" x14ac:dyDescent="0.45">
      <c r="A717" s="5" t="s">
        <v>1216</v>
      </c>
      <c r="B717" s="2">
        <v>45626</v>
      </c>
      <c r="C717" s="2">
        <v>45628</v>
      </c>
      <c r="D717" s="2">
        <v>45631</v>
      </c>
      <c r="E717" s="1" t="s">
        <v>2575</v>
      </c>
      <c r="F717" s="1" t="s">
        <v>69</v>
      </c>
      <c r="G717" s="1" t="s">
        <v>70</v>
      </c>
      <c r="H717" s="1" t="s">
        <v>128</v>
      </c>
      <c r="I717" s="1" t="s">
        <v>169</v>
      </c>
      <c r="J717" s="1">
        <v>3</v>
      </c>
      <c r="K717" s="1">
        <v>100</v>
      </c>
      <c r="L717" s="1">
        <v>300</v>
      </c>
      <c r="M717" s="1" t="s">
        <v>29</v>
      </c>
      <c r="N717" s="1" t="s">
        <v>93</v>
      </c>
      <c r="O717" s="1" t="s">
        <v>44</v>
      </c>
      <c r="P717" s="1" t="s">
        <v>32</v>
      </c>
      <c r="Q717" s="1" t="s">
        <v>45</v>
      </c>
      <c r="R717" s="1" t="s">
        <v>46</v>
      </c>
      <c r="S717" s="1" t="s">
        <v>245</v>
      </c>
      <c r="T717" s="1">
        <v>3</v>
      </c>
      <c r="U717" s="1" t="s">
        <v>2622</v>
      </c>
      <c r="V717" s="1" t="s">
        <v>2623</v>
      </c>
      <c r="W717" s="1" t="s">
        <v>2624</v>
      </c>
      <c r="X717" s="1" t="s">
        <v>2625</v>
      </c>
      <c r="Y717" s="1" t="s">
        <v>2623</v>
      </c>
      <c r="Z717" s="1" t="s">
        <v>2623</v>
      </c>
      <c r="AA717" s="1">
        <v>300</v>
      </c>
      <c r="AB717" s="1" t="s">
        <v>2626</v>
      </c>
      <c r="AC717" s="1" t="s">
        <v>245</v>
      </c>
      <c r="AD717" s="1" t="str">
        <f>TEXT(Sales_data[[#This Row],[Order_Date]],"MMM")</f>
        <v>Nov</v>
      </c>
      <c r="AE717" s="1">
        <f t="shared" si="55"/>
        <v>2024</v>
      </c>
      <c r="AF717" s="1" t="str">
        <f>TEXT(Sales_data[[#This Row],[Order_Date]],"ddd")</f>
        <v>Sat</v>
      </c>
      <c r="AG717" s="1" t="str">
        <f t="shared" si="56"/>
        <v>On Time</v>
      </c>
      <c r="AH717" s="1" t="str">
        <f t="shared" si="57"/>
        <v>Medium</v>
      </c>
      <c r="AI717" s="1" t="str">
        <f t="shared" si="58"/>
        <v>Low</v>
      </c>
      <c r="AJ717" s="6" t="str">
        <f t="shared" si="59"/>
        <v>Weekend</v>
      </c>
    </row>
    <row r="718" spans="1:36" x14ac:dyDescent="0.45">
      <c r="A718" s="5" t="s">
        <v>1217</v>
      </c>
      <c r="B718" s="2">
        <v>45562</v>
      </c>
      <c r="C718" s="2">
        <v>45565</v>
      </c>
      <c r="D718" s="2">
        <v>45566</v>
      </c>
      <c r="E718" s="1" t="s">
        <v>2572</v>
      </c>
      <c r="F718" s="1" t="s">
        <v>2609</v>
      </c>
      <c r="G718" s="1" t="s">
        <v>116</v>
      </c>
      <c r="H718" s="1" t="s">
        <v>128</v>
      </c>
      <c r="I718" s="1" t="s">
        <v>129</v>
      </c>
      <c r="J718" s="1">
        <v>0</v>
      </c>
      <c r="K718" s="1">
        <v>0</v>
      </c>
      <c r="L718" s="1">
        <v>0</v>
      </c>
      <c r="M718" s="1" t="s">
        <v>63</v>
      </c>
      <c r="N718" s="1" t="s">
        <v>57</v>
      </c>
      <c r="O718" s="1" t="s">
        <v>44</v>
      </c>
      <c r="P718" s="1" t="s">
        <v>58</v>
      </c>
      <c r="Q718" s="1" t="s">
        <v>45</v>
      </c>
      <c r="R718" s="1" t="s">
        <v>34</v>
      </c>
      <c r="S718" s="1" t="s">
        <v>2620</v>
      </c>
      <c r="T718" s="1">
        <v>1</v>
      </c>
      <c r="U718" s="1" t="s">
        <v>2622</v>
      </c>
      <c r="V718" s="1" t="s">
        <v>2630</v>
      </c>
      <c r="W718" s="1" t="s">
        <v>2629</v>
      </c>
      <c r="X718" s="1" t="s">
        <v>2625</v>
      </c>
      <c r="Y718" s="1" t="s">
        <v>2630</v>
      </c>
      <c r="Z718" s="1" t="s">
        <v>2623</v>
      </c>
      <c r="AA718" s="1">
        <v>0</v>
      </c>
      <c r="AB718" s="1" t="s">
        <v>2626</v>
      </c>
      <c r="AC718" s="1" t="s">
        <v>2627</v>
      </c>
      <c r="AD718" s="1" t="str">
        <f>TEXT(Sales_data[[#This Row],[Order_Date]],"MMM")</f>
        <v>Sep</v>
      </c>
      <c r="AE718" s="1">
        <f t="shared" si="55"/>
        <v>2024</v>
      </c>
      <c r="AF718" s="1" t="str">
        <f>TEXT(Sales_data[[#This Row],[Order_Date]],"ddd")</f>
        <v>Fri</v>
      </c>
      <c r="AG718" s="1" t="str">
        <f t="shared" si="56"/>
        <v>On Time</v>
      </c>
      <c r="AH718" s="1" t="str">
        <f t="shared" si="57"/>
        <v>Fast</v>
      </c>
      <c r="AI718" s="1" t="str">
        <f t="shared" si="58"/>
        <v>Low</v>
      </c>
      <c r="AJ718" s="6" t="str">
        <f t="shared" si="59"/>
        <v>Weekday</v>
      </c>
    </row>
    <row r="719" spans="1:36" x14ac:dyDescent="0.45">
      <c r="A719" s="5" t="s">
        <v>1218</v>
      </c>
      <c r="B719" s="2">
        <v>45454</v>
      </c>
      <c r="C719" s="2">
        <v>45455</v>
      </c>
      <c r="D719" s="2">
        <v>45458</v>
      </c>
      <c r="E719" s="1" t="s">
        <v>2552</v>
      </c>
      <c r="F719" s="1" t="s">
        <v>2608</v>
      </c>
      <c r="G719" s="1" t="s">
        <v>41</v>
      </c>
      <c r="H719" s="1" t="s">
        <v>42</v>
      </c>
      <c r="I719" s="1" t="s">
        <v>78</v>
      </c>
      <c r="J719" s="1">
        <v>-1</v>
      </c>
      <c r="K719" s="1">
        <v>2000</v>
      </c>
      <c r="L719" s="1">
        <v>-2000</v>
      </c>
      <c r="M719" s="1" t="s">
        <v>56</v>
      </c>
      <c r="N719" s="1" t="s">
        <v>57</v>
      </c>
      <c r="O719" s="1" t="s">
        <v>79</v>
      </c>
      <c r="P719" s="1" t="s">
        <v>32</v>
      </c>
      <c r="Q719" s="1" t="s">
        <v>33</v>
      </c>
      <c r="R719" s="1" t="s">
        <v>34</v>
      </c>
      <c r="S719" s="1" t="s">
        <v>2620</v>
      </c>
      <c r="T719" s="1">
        <v>3</v>
      </c>
      <c r="U719" s="1" t="s">
        <v>2622</v>
      </c>
      <c r="V719" s="1" t="s">
        <v>2630</v>
      </c>
      <c r="W719" s="1" t="s">
        <v>2624</v>
      </c>
      <c r="X719" s="1" t="s">
        <v>2625</v>
      </c>
      <c r="Y719" s="1" t="s">
        <v>2623</v>
      </c>
      <c r="Z719" s="1" t="s">
        <v>2623</v>
      </c>
      <c r="AA719" s="1">
        <v>-2000</v>
      </c>
      <c r="AB719" s="1" t="s">
        <v>2626</v>
      </c>
      <c r="AC719" s="1" t="s">
        <v>2627</v>
      </c>
      <c r="AD719" s="1" t="str">
        <f>TEXT(Sales_data[[#This Row],[Order_Date]],"MMM")</f>
        <v>Jun</v>
      </c>
      <c r="AE719" s="1">
        <f t="shared" si="55"/>
        <v>2024</v>
      </c>
      <c r="AF719" s="1" t="str">
        <f>TEXT(Sales_data[[#This Row],[Order_Date]],"ddd")</f>
        <v>Tue</v>
      </c>
      <c r="AG719" s="1" t="str">
        <f t="shared" si="56"/>
        <v>On Time</v>
      </c>
      <c r="AH719" s="1" t="str">
        <f t="shared" si="57"/>
        <v>Medium</v>
      </c>
      <c r="AI719" s="1" t="str">
        <f t="shared" si="58"/>
        <v>Low</v>
      </c>
      <c r="AJ719" s="6" t="str">
        <f t="shared" si="59"/>
        <v>Weekday</v>
      </c>
    </row>
    <row r="720" spans="1:36" x14ac:dyDescent="0.45">
      <c r="A720" s="5" t="s">
        <v>1219</v>
      </c>
      <c r="B720" s="2">
        <v>45522</v>
      </c>
      <c r="C720" s="2">
        <v>45522</v>
      </c>
      <c r="D720" s="2">
        <v>45527</v>
      </c>
      <c r="E720" s="1" t="s">
        <v>2553</v>
      </c>
      <c r="F720" s="1" t="s">
        <v>2607</v>
      </c>
      <c r="G720" s="1" t="s">
        <v>41</v>
      </c>
      <c r="H720" s="1" t="s">
        <v>71</v>
      </c>
      <c r="I720" s="1" t="s">
        <v>117</v>
      </c>
      <c r="J720" s="1">
        <v>3</v>
      </c>
      <c r="K720" s="1">
        <v>100</v>
      </c>
      <c r="L720" s="1">
        <v>300</v>
      </c>
      <c r="M720" s="1" t="s">
        <v>29</v>
      </c>
      <c r="N720" s="1" t="s">
        <v>57</v>
      </c>
      <c r="O720" s="1" t="s">
        <v>31</v>
      </c>
      <c r="P720" s="1" t="s">
        <v>58</v>
      </c>
      <c r="Q720" s="1" t="s">
        <v>33</v>
      </c>
      <c r="R720" s="1" t="s">
        <v>34</v>
      </c>
      <c r="S720" s="1" t="s">
        <v>2620</v>
      </c>
      <c r="T720" s="1">
        <v>5</v>
      </c>
      <c r="U720" s="1" t="s">
        <v>2622</v>
      </c>
      <c r="V720" s="1" t="s">
        <v>2623</v>
      </c>
      <c r="W720" s="1" t="s">
        <v>2624</v>
      </c>
      <c r="X720" s="1" t="s">
        <v>2625</v>
      </c>
      <c r="Y720" s="1" t="s">
        <v>2623</v>
      </c>
      <c r="Z720" s="1" t="s">
        <v>2623</v>
      </c>
      <c r="AA720" s="1">
        <v>300</v>
      </c>
      <c r="AB720" s="1" t="s">
        <v>2626</v>
      </c>
      <c r="AC720" s="1" t="s">
        <v>2627</v>
      </c>
      <c r="AD720" s="1" t="str">
        <f>TEXT(Sales_data[[#This Row],[Order_Date]],"MMM")</f>
        <v>Aug</v>
      </c>
      <c r="AE720" s="1">
        <f t="shared" si="55"/>
        <v>2024</v>
      </c>
      <c r="AF720" s="1" t="str">
        <f>TEXT(Sales_data[[#This Row],[Order_Date]],"ddd")</f>
        <v>Sun</v>
      </c>
      <c r="AG720" s="1" t="str">
        <f t="shared" si="56"/>
        <v>On Time</v>
      </c>
      <c r="AH720" s="1" t="str">
        <f t="shared" si="57"/>
        <v>Medium</v>
      </c>
      <c r="AI720" s="1" t="str">
        <f t="shared" si="58"/>
        <v>Low</v>
      </c>
      <c r="AJ720" s="6" t="str">
        <f t="shared" si="59"/>
        <v>Weekend</v>
      </c>
    </row>
    <row r="721" spans="1:36" x14ac:dyDescent="0.45">
      <c r="A721" s="5" t="s">
        <v>1220</v>
      </c>
      <c r="B721" s="2">
        <v>45313</v>
      </c>
      <c r="C721" s="2">
        <v>45316</v>
      </c>
      <c r="D721" s="2">
        <v>45321</v>
      </c>
      <c r="E721" s="1" t="s">
        <v>2540</v>
      </c>
      <c r="F721" s="1" t="s">
        <v>2609</v>
      </c>
      <c r="G721" s="1" t="s">
        <v>116</v>
      </c>
      <c r="H721" s="1" t="s">
        <v>71</v>
      </c>
      <c r="I721" s="1" t="s">
        <v>92</v>
      </c>
      <c r="J721" s="1">
        <v>2</v>
      </c>
      <c r="K721" s="1">
        <v>2000</v>
      </c>
      <c r="L721" s="1">
        <v>4000</v>
      </c>
      <c r="M721" s="1" t="s">
        <v>63</v>
      </c>
      <c r="N721" s="1" t="s">
        <v>93</v>
      </c>
      <c r="O721" s="1" t="s">
        <v>44</v>
      </c>
      <c r="P721" s="1" t="s">
        <v>32</v>
      </c>
      <c r="Q721" s="1" t="s">
        <v>45</v>
      </c>
      <c r="R721" s="1" t="s">
        <v>46</v>
      </c>
      <c r="S721" s="1" t="s">
        <v>254</v>
      </c>
      <c r="T721" s="1">
        <v>5</v>
      </c>
      <c r="U721" s="1" t="s">
        <v>2622</v>
      </c>
      <c r="V721" s="1" t="s">
        <v>2623</v>
      </c>
      <c r="W721" s="1" t="s">
        <v>2624</v>
      </c>
      <c r="X721" s="1" t="s">
        <v>2625</v>
      </c>
      <c r="Y721" s="1" t="s">
        <v>2623</v>
      </c>
      <c r="Z721" s="1" t="s">
        <v>2623</v>
      </c>
      <c r="AA721" s="1">
        <v>4000</v>
      </c>
      <c r="AB721" s="1" t="s">
        <v>2626</v>
      </c>
      <c r="AC721" s="1" t="s">
        <v>254</v>
      </c>
      <c r="AD721" s="1" t="str">
        <f>TEXT(Sales_data[[#This Row],[Order_Date]],"MMM")</f>
        <v>Jan</v>
      </c>
      <c r="AE721" s="1">
        <f t="shared" si="55"/>
        <v>2024</v>
      </c>
      <c r="AF721" s="1" t="str">
        <f>TEXT(Sales_data[[#This Row],[Order_Date]],"ddd")</f>
        <v>Mon</v>
      </c>
      <c r="AG721" s="1" t="str">
        <f t="shared" si="56"/>
        <v>On Time</v>
      </c>
      <c r="AH721" s="1" t="str">
        <f t="shared" si="57"/>
        <v>Medium</v>
      </c>
      <c r="AI721" s="1" t="str">
        <f t="shared" si="58"/>
        <v>Medium</v>
      </c>
      <c r="AJ721" s="6" t="str">
        <f t="shared" si="59"/>
        <v>Weekday</v>
      </c>
    </row>
    <row r="722" spans="1:36" x14ac:dyDescent="0.45">
      <c r="A722" s="5" t="s">
        <v>1221</v>
      </c>
      <c r="B722" s="2">
        <v>45335</v>
      </c>
      <c r="C722" s="2">
        <v>45333</v>
      </c>
      <c r="D722" s="2">
        <v>45339</v>
      </c>
      <c r="E722" s="1" t="s">
        <v>2566</v>
      </c>
      <c r="F722" s="1" t="s">
        <v>2608</v>
      </c>
      <c r="G722" s="1" t="s">
        <v>41</v>
      </c>
      <c r="H722" s="1" t="s">
        <v>128</v>
      </c>
      <c r="I722" s="1" t="s">
        <v>129</v>
      </c>
      <c r="J722" s="1">
        <v>0</v>
      </c>
      <c r="K722" s="1">
        <v>1000</v>
      </c>
      <c r="L722" s="1">
        <v>0</v>
      </c>
      <c r="M722" s="1" t="s">
        <v>29</v>
      </c>
      <c r="N722" s="1" t="s">
        <v>57</v>
      </c>
      <c r="O722" s="1" t="s">
        <v>64</v>
      </c>
      <c r="P722" s="1" t="s">
        <v>32</v>
      </c>
      <c r="Q722" s="1" t="s">
        <v>33</v>
      </c>
      <c r="R722" s="1" t="s">
        <v>34</v>
      </c>
      <c r="S722" s="1" t="s">
        <v>2620</v>
      </c>
      <c r="T722" s="1">
        <v>6</v>
      </c>
      <c r="U722" s="1" t="s">
        <v>2622</v>
      </c>
      <c r="V722" s="1" t="s">
        <v>2630</v>
      </c>
      <c r="W722" s="1" t="s">
        <v>2624</v>
      </c>
      <c r="X722" s="1" t="s">
        <v>2628</v>
      </c>
      <c r="Y722" s="1" t="s">
        <v>2623</v>
      </c>
      <c r="Z722" s="1" t="s">
        <v>2623</v>
      </c>
      <c r="AA722" s="1">
        <v>0</v>
      </c>
      <c r="AB722" s="1" t="s">
        <v>2626</v>
      </c>
      <c r="AC722" s="1" t="s">
        <v>2627</v>
      </c>
      <c r="AD722" s="1" t="str">
        <f>TEXT(Sales_data[[#This Row],[Order_Date]],"MMM")</f>
        <v>Feb</v>
      </c>
      <c r="AE722" s="1">
        <f t="shared" si="55"/>
        <v>2024</v>
      </c>
      <c r="AF722" s="1" t="str">
        <f>TEXT(Sales_data[[#This Row],[Order_Date]],"ddd")</f>
        <v>Tue</v>
      </c>
      <c r="AG722" s="1" t="str">
        <f t="shared" si="56"/>
        <v>Late</v>
      </c>
      <c r="AH722" s="1" t="str">
        <f t="shared" si="57"/>
        <v>Slow</v>
      </c>
      <c r="AI722" s="1" t="str">
        <f t="shared" si="58"/>
        <v>Low</v>
      </c>
      <c r="AJ722" s="6" t="str">
        <f t="shared" si="59"/>
        <v>Weekday</v>
      </c>
    </row>
    <row r="723" spans="1:36" x14ac:dyDescent="0.45">
      <c r="A723" s="5" t="s">
        <v>1222</v>
      </c>
      <c r="B723" s="2">
        <v>45648</v>
      </c>
      <c r="C723" s="2">
        <v>45648</v>
      </c>
      <c r="D723" s="2">
        <v>45654</v>
      </c>
      <c r="E723" s="1" t="s">
        <v>2559</v>
      </c>
      <c r="F723" s="1" t="s">
        <v>2608</v>
      </c>
      <c r="G723" s="1" t="s">
        <v>41</v>
      </c>
      <c r="H723" s="1" t="s">
        <v>71</v>
      </c>
      <c r="I723" s="1" t="s">
        <v>117</v>
      </c>
      <c r="J723" s="1">
        <v>1</v>
      </c>
      <c r="K723" s="1">
        <v>100</v>
      </c>
      <c r="L723" s="1">
        <v>100</v>
      </c>
      <c r="M723" s="1" t="s">
        <v>2619</v>
      </c>
      <c r="N723" s="1" t="s">
        <v>30</v>
      </c>
      <c r="O723" s="1" t="s">
        <v>79</v>
      </c>
      <c r="P723" s="1" t="s">
        <v>58</v>
      </c>
      <c r="Q723" s="1" t="s">
        <v>33</v>
      </c>
      <c r="R723" s="1" t="s">
        <v>34</v>
      </c>
      <c r="S723" s="1" t="s">
        <v>2620</v>
      </c>
      <c r="T723" s="1">
        <v>6</v>
      </c>
      <c r="U723" s="1" t="s">
        <v>2622</v>
      </c>
      <c r="V723" s="1" t="s">
        <v>2623</v>
      </c>
      <c r="W723" s="1" t="s">
        <v>2624</v>
      </c>
      <c r="X723" s="1" t="s">
        <v>2625</v>
      </c>
      <c r="Y723" s="1" t="s">
        <v>2623</v>
      </c>
      <c r="Z723" s="1" t="s">
        <v>2623</v>
      </c>
      <c r="AA723" s="1">
        <v>100</v>
      </c>
      <c r="AB723" s="1" t="s">
        <v>2626</v>
      </c>
      <c r="AC723" s="1" t="s">
        <v>2627</v>
      </c>
      <c r="AD723" s="1" t="str">
        <f>TEXT(Sales_data[[#This Row],[Order_Date]],"MMM")</f>
        <v>Dec</v>
      </c>
      <c r="AE723" s="1">
        <f t="shared" si="55"/>
        <v>2024</v>
      </c>
      <c r="AF723" s="1" t="str">
        <f>TEXT(Sales_data[[#This Row],[Order_Date]],"ddd")</f>
        <v>Sun</v>
      </c>
      <c r="AG723" s="1" t="str">
        <f t="shared" si="56"/>
        <v>Late</v>
      </c>
      <c r="AH723" s="1" t="str">
        <f t="shared" si="57"/>
        <v>Slow</v>
      </c>
      <c r="AI723" s="1" t="str">
        <f t="shared" si="58"/>
        <v>Low</v>
      </c>
      <c r="AJ723" s="6" t="str">
        <f t="shared" si="59"/>
        <v>Weekend</v>
      </c>
    </row>
    <row r="724" spans="1:36" x14ac:dyDescent="0.45">
      <c r="A724" s="5" t="s">
        <v>1223</v>
      </c>
      <c r="B724" s="2">
        <v>45547</v>
      </c>
      <c r="C724" s="2">
        <v>45546</v>
      </c>
      <c r="D724" s="2">
        <v>45547</v>
      </c>
      <c r="E724" s="1" t="s">
        <v>2555</v>
      </c>
      <c r="F724" s="1" t="s">
        <v>53</v>
      </c>
      <c r="G724" s="1" t="s">
        <v>54</v>
      </c>
      <c r="H724" s="1" t="s">
        <v>27</v>
      </c>
      <c r="I724" s="1" t="s">
        <v>28</v>
      </c>
      <c r="J724" s="1">
        <v>0</v>
      </c>
      <c r="K724" s="1">
        <v>1000</v>
      </c>
      <c r="L724" s="1">
        <v>0</v>
      </c>
      <c r="M724" s="1" t="s">
        <v>2619</v>
      </c>
      <c r="N724" s="1" t="s">
        <v>93</v>
      </c>
      <c r="O724" s="1" t="s">
        <v>79</v>
      </c>
      <c r="P724" s="1" t="s">
        <v>85</v>
      </c>
      <c r="Q724" s="1" t="s">
        <v>45</v>
      </c>
      <c r="R724" s="1" t="s">
        <v>34</v>
      </c>
      <c r="S724" s="1" t="s">
        <v>2620</v>
      </c>
      <c r="T724" s="1">
        <v>1</v>
      </c>
      <c r="U724" s="1" t="s">
        <v>2622</v>
      </c>
      <c r="V724" s="1" t="s">
        <v>2630</v>
      </c>
      <c r="W724" s="1" t="s">
        <v>2624</v>
      </c>
      <c r="X724" s="1" t="s">
        <v>2628</v>
      </c>
      <c r="Y724" s="1" t="s">
        <v>2623</v>
      </c>
      <c r="Z724" s="1" t="s">
        <v>2623</v>
      </c>
      <c r="AA724" s="1">
        <v>0</v>
      </c>
      <c r="AB724" s="1" t="s">
        <v>2626</v>
      </c>
      <c r="AC724" s="1" t="s">
        <v>2627</v>
      </c>
      <c r="AD724" s="1" t="str">
        <f>TEXT(Sales_data[[#This Row],[Order_Date]],"MMM")</f>
        <v>Sep</v>
      </c>
      <c r="AE724" s="1">
        <f t="shared" si="55"/>
        <v>2024</v>
      </c>
      <c r="AF724" s="1" t="str">
        <f>TEXT(Sales_data[[#This Row],[Order_Date]],"ddd")</f>
        <v>Thu</v>
      </c>
      <c r="AG724" s="1" t="str">
        <f t="shared" si="56"/>
        <v>On Time</v>
      </c>
      <c r="AH724" s="1" t="str">
        <f t="shared" si="57"/>
        <v>Fast</v>
      </c>
      <c r="AI724" s="1" t="str">
        <f t="shared" si="58"/>
        <v>Low</v>
      </c>
      <c r="AJ724" s="6" t="str">
        <f t="shared" si="59"/>
        <v>Weekday</v>
      </c>
    </row>
    <row r="725" spans="1:36" x14ac:dyDescent="0.45">
      <c r="A725" s="5" t="s">
        <v>1224</v>
      </c>
      <c r="B725" s="2">
        <v>45519</v>
      </c>
      <c r="C725" s="2">
        <v>45521</v>
      </c>
      <c r="D725" s="2">
        <v>45525</v>
      </c>
      <c r="E725" s="1" t="s">
        <v>2576</v>
      </c>
      <c r="F725" s="1" t="s">
        <v>2607</v>
      </c>
      <c r="G725" s="1" t="s">
        <v>41</v>
      </c>
      <c r="H725" s="1" t="s">
        <v>42</v>
      </c>
      <c r="I725" s="1" t="s">
        <v>122</v>
      </c>
      <c r="J725" s="1">
        <v>0</v>
      </c>
      <c r="K725" s="1">
        <v>2000</v>
      </c>
      <c r="L725" s="1">
        <v>0</v>
      </c>
      <c r="M725" s="1" t="s">
        <v>2619</v>
      </c>
      <c r="N725" s="1" t="s">
        <v>93</v>
      </c>
      <c r="O725" s="1" t="s">
        <v>31</v>
      </c>
      <c r="P725" s="1" t="s">
        <v>58</v>
      </c>
      <c r="Q725" s="1" t="s">
        <v>45</v>
      </c>
      <c r="R725" s="1" t="s">
        <v>34</v>
      </c>
      <c r="S725" s="1" t="s">
        <v>2620</v>
      </c>
      <c r="T725" s="1">
        <v>4</v>
      </c>
      <c r="U725" s="1" t="s">
        <v>2622</v>
      </c>
      <c r="V725" s="1" t="s">
        <v>2630</v>
      </c>
      <c r="W725" s="1" t="s">
        <v>2624</v>
      </c>
      <c r="X725" s="1" t="s">
        <v>2625</v>
      </c>
      <c r="Y725" s="1" t="s">
        <v>2623</v>
      </c>
      <c r="Z725" s="1" t="s">
        <v>2623</v>
      </c>
      <c r="AA725" s="1">
        <v>0</v>
      </c>
      <c r="AB725" s="1" t="s">
        <v>2626</v>
      </c>
      <c r="AC725" s="1" t="s">
        <v>2627</v>
      </c>
      <c r="AD725" s="1" t="str">
        <f>TEXT(Sales_data[[#This Row],[Order_Date]],"MMM")</f>
        <v>Aug</v>
      </c>
      <c r="AE725" s="1">
        <f t="shared" si="55"/>
        <v>2024</v>
      </c>
      <c r="AF725" s="1" t="str">
        <f>TEXT(Sales_data[[#This Row],[Order_Date]],"ddd")</f>
        <v>Thu</v>
      </c>
      <c r="AG725" s="1" t="str">
        <f t="shared" si="56"/>
        <v>On Time</v>
      </c>
      <c r="AH725" s="1" t="str">
        <f t="shared" si="57"/>
        <v>Medium</v>
      </c>
      <c r="AI725" s="1" t="str">
        <f t="shared" si="58"/>
        <v>Low</v>
      </c>
      <c r="AJ725" s="6" t="str">
        <f t="shared" si="59"/>
        <v>Weekday</v>
      </c>
    </row>
    <row r="726" spans="1:36" x14ac:dyDescent="0.45">
      <c r="A726" s="5" t="s">
        <v>1226</v>
      </c>
      <c r="B726" s="2">
        <v>45473</v>
      </c>
      <c r="C726" s="2">
        <v>45472</v>
      </c>
      <c r="D726" s="2">
        <v>45473</v>
      </c>
      <c r="E726" s="1" t="s">
        <v>2565</v>
      </c>
      <c r="F726" s="1" t="s">
        <v>53</v>
      </c>
      <c r="G726" s="1" t="s">
        <v>54</v>
      </c>
      <c r="H726" s="1" t="s">
        <v>42</v>
      </c>
      <c r="I726" s="1" t="s">
        <v>78</v>
      </c>
      <c r="J726" s="1">
        <v>2</v>
      </c>
      <c r="K726" s="1">
        <v>0</v>
      </c>
      <c r="L726" s="1">
        <v>0</v>
      </c>
      <c r="M726" s="1" t="s">
        <v>63</v>
      </c>
      <c r="N726" s="1" t="s">
        <v>57</v>
      </c>
      <c r="O726" s="1" t="s">
        <v>64</v>
      </c>
      <c r="P726" s="1" t="s">
        <v>32</v>
      </c>
      <c r="Q726" s="1" t="s">
        <v>45</v>
      </c>
      <c r="R726" s="1" t="s">
        <v>46</v>
      </c>
      <c r="S726" s="1" t="s">
        <v>245</v>
      </c>
      <c r="T726" s="1">
        <v>1</v>
      </c>
      <c r="U726" s="1" t="s">
        <v>2622</v>
      </c>
      <c r="V726" s="1" t="s">
        <v>2623</v>
      </c>
      <c r="W726" s="1" t="s">
        <v>2629</v>
      </c>
      <c r="X726" s="1" t="s">
        <v>2628</v>
      </c>
      <c r="Y726" s="1" t="s">
        <v>2630</v>
      </c>
      <c r="Z726" s="1" t="s">
        <v>2623</v>
      </c>
      <c r="AA726" s="1">
        <v>0</v>
      </c>
      <c r="AB726" s="1" t="s">
        <v>2626</v>
      </c>
      <c r="AC726" s="1" t="s">
        <v>245</v>
      </c>
      <c r="AD726" s="1" t="str">
        <f>TEXT(Sales_data[[#This Row],[Order_Date]],"MMM")</f>
        <v>Jun</v>
      </c>
      <c r="AE726" s="1">
        <f t="shared" si="55"/>
        <v>2024</v>
      </c>
      <c r="AF726" s="1" t="str">
        <f>TEXT(Sales_data[[#This Row],[Order_Date]],"ddd")</f>
        <v>Sun</v>
      </c>
      <c r="AG726" s="1" t="str">
        <f t="shared" si="56"/>
        <v>On Time</v>
      </c>
      <c r="AH726" s="1" t="str">
        <f t="shared" si="57"/>
        <v>Fast</v>
      </c>
      <c r="AI726" s="1" t="str">
        <f t="shared" si="58"/>
        <v>Low</v>
      </c>
      <c r="AJ726" s="6" t="str">
        <f t="shared" si="59"/>
        <v>Weekend</v>
      </c>
    </row>
    <row r="727" spans="1:36" x14ac:dyDescent="0.45">
      <c r="A727" s="5" t="s">
        <v>1227</v>
      </c>
      <c r="B727" s="2">
        <v>45407</v>
      </c>
      <c r="C727" s="2">
        <v>45407</v>
      </c>
      <c r="D727" s="2">
        <v>45410</v>
      </c>
      <c r="E727" s="1" t="s">
        <v>2587</v>
      </c>
      <c r="F727" s="1" t="s">
        <v>2609</v>
      </c>
      <c r="G727" s="1" t="s">
        <v>116</v>
      </c>
      <c r="H727" s="1" t="s">
        <v>27</v>
      </c>
      <c r="I727" s="1" t="s">
        <v>55</v>
      </c>
      <c r="J727" s="1">
        <v>0</v>
      </c>
      <c r="K727" s="1">
        <v>2000</v>
      </c>
      <c r="L727" s="1">
        <v>0</v>
      </c>
      <c r="M727" s="1" t="s">
        <v>2619</v>
      </c>
      <c r="N727" s="1" t="s">
        <v>57</v>
      </c>
      <c r="O727" s="1" t="s">
        <v>79</v>
      </c>
      <c r="P727" s="1" t="s">
        <v>85</v>
      </c>
      <c r="Q727" s="1" t="s">
        <v>45</v>
      </c>
      <c r="R727" s="1" t="s">
        <v>34</v>
      </c>
      <c r="S727" s="1" t="s">
        <v>2620</v>
      </c>
      <c r="T727" s="1">
        <v>3</v>
      </c>
      <c r="U727" s="1" t="s">
        <v>2622</v>
      </c>
      <c r="V727" s="1" t="s">
        <v>2630</v>
      </c>
      <c r="W727" s="1" t="s">
        <v>2624</v>
      </c>
      <c r="X727" s="1" t="s">
        <v>2625</v>
      </c>
      <c r="Y727" s="1" t="s">
        <v>2623</v>
      </c>
      <c r="Z727" s="1" t="s">
        <v>2623</v>
      </c>
      <c r="AA727" s="1">
        <v>0</v>
      </c>
      <c r="AB727" s="1" t="s">
        <v>2626</v>
      </c>
      <c r="AC727" s="1" t="s">
        <v>2627</v>
      </c>
      <c r="AD727" s="1" t="str">
        <f>TEXT(Sales_data[[#This Row],[Order_Date]],"MMM")</f>
        <v>Apr</v>
      </c>
      <c r="AE727" s="1">
        <f t="shared" si="55"/>
        <v>2024</v>
      </c>
      <c r="AF727" s="1" t="str">
        <f>TEXT(Sales_data[[#This Row],[Order_Date]],"ddd")</f>
        <v>Thu</v>
      </c>
      <c r="AG727" s="1" t="str">
        <f t="shared" si="56"/>
        <v>On Time</v>
      </c>
      <c r="AH727" s="1" t="str">
        <f t="shared" si="57"/>
        <v>Medium</v>
      </c>
      <c r="AI727" s="1" t="str">
        <f t="shared" si="58"/>
        <v>Low</v>
      </c>
      <c r="AJ727" s="6" t="str">
        <f t="shared" si="59"/>
        <v>Weekday</v>
      </c>
    </row>
    <row r="728" spans="1:36" x14ac:dyDescent="0.45">
      <c r="A728" s="5" t="s">
        <v>1228</v>
      </c>
      <c r="B728" s="2">
        <v>45613</v>
      </c>
      <c r="C728" s="2">
        <v>45612</v>
      </c>
      <c r="D728" s="2">
        <v>45619</v>
      </c>
      <c r="E728" s="1" t="s">
        <v>2566</v>
      </c>
      <c r="F728" s="1" t="s">
        <v>53</v>
      </c>
      <c r="G728" s="1" t="s">
        <v>54</v>
      </c>
      <c r="H728" s="1" t="s">
        <v>128</v>
      </c>
      <c r="I728" s="1" t="s">
        <v>169</v>
      </c>
      <c r="J728" s="1">
        <v>0</v>
      </c>
      <c r="K728" s="1">
        <v>0</v>
      </c>
      <c r="L728" s="1">
        <v>0</v>
      </c>
      <c r="M728" s="1" t="s">
        <v>56</v>
      </c>
      <c r="N728" s="1" t="s">
        <v>57</v>
      </c>
      <c r="O728" s="1" t="s">
        <v>44</v>
      </c>
      <c r="P728" s="1" t="s">
        <v>85</v>
      </c>
      <c r="Q728" s="1" t="s">
        <v>33</v>
      </c>
      <c r="R728" s="1" t="s">
        <v>34</v>
      </c>
      <c r="S728" s="1" t="s">
        <v>2620</v>
      </c>
      <c r="T728" s="1">
        <v>7</v>
      </c>
      <c r="U728" s="1" t="s">
        <v>2622</v>
      </c>
      <c r="V728" s="1" t="s">
        <v>2630</v>
      </c>
      <c r="W728" s="1" t="s">
        <v>2629</v>
      </c>
      <c r="X728" s="1" t="s">
        <v>2628</v>
      </c>
      <c r="Y728" s="1" t="s">
        <v>2630</v>
      </c>
      <c r="Z728" s="1" t="s">
        <v>2623</v>
      </c>
      <c r="AA728" s="1">
        <v>0</v>
      </c>
      <c r="AB728" s="1" t="s">
        <v>2626</v>
      </c>
      <c r="AC728" s="1" t="s">
        <v>2627</v>
      </c>
      <c r="AD728" s="1" t="str">
        <f>TEXT(Sales_data[[#This Row],[Order_Date]],"MMM")</f>
        <v>Nov</v>
      </c>
      <c r="AE728" s="1">
        <f t="shared" si="55"/>
        <v>2024</v>
      </c>
      <c r="AF728" s="1" t="str">
        <f>TEXT(Sales_data[[#This Row],[Order_Date]],"ddd")</f>
        <v>Sun</v>
      </c>
      <c r="AG728" s="1" t="str">
        <f t="shared" si="56"/>
        <v>Late</v>
      </c>
      <c r="AH728" s="1" t="str">
        <f t="shared" si="57"/>
        <v>Slow</v>
      </c>
      <c r="AI728" s="1" t="str">
        <f t="shared" si="58"/>
        <v>Low</v>
      </c>
      <c r="AJ728" s="6" t="str">
        <f t="shared" si="59"/>
        <v>Weekend</v>
      </c>
    </row>
    <row r="729" spans="1:36" x14ac:dyDescent="0.45">
      <c r="A729" s="5" t="s">
        <v>1229</v>
      </c>
      <c r="B729" s="2">
        <v>45440</v>
      </c>
      <c r="C729" s="2">
        <v>45443</v>
      </c>
      <c r="D729" s="2">
        <v>45446</v>
      </c>
      <c r="E729" s="1" t="s">
        <v>2571</v>
      </c>
      <c r="F729" s="1" t="s">
        <v>147</v>
      </c>
      <c r="G729" s="1" t="s">
        <v>147</v>
      </c>
      <c r="H729" s="1" t="s">
        <v>42</v>
      </c>
      <c r="I729" s="1" t="s">
        <v>122</v>
      </c>
      <c r="J729" s="1">
        <v>-1</v>
      </c>
      <c r="K729" s="1">
        <v>2000</v>
      </c>
      <c r="L729" s="1">
        <v>-2000</v>
      </c>
      <c r="M729" s="1" t="s">
        <v>2619</v>
      </c>
      <c r="N729" s="1" t="s">
        <v>57</v>
      </c>
      <c r="O729" s="1" t="s">
        <v>44</v>
      </c>
      <c r="P729" s="1" t="s">
        <v>32</v>
      </c>
      <c r="Q729" s="1" t="s">
        <v>33</v>
      </c>
      <c r="R729" s="1" t="s">
        <v>46</v>
      </c>
      <c r="S729" s="1" t="s">
        <v>2621</v>
      </c>
      <c r="T729" s="1">
        <v>3</v>
      </c>
      <c r="U729" s="1" t="s">
        <v>2622</v>
      </c>
      <c r="V729" s="1" t="s">
        <v>2630</v>
      </c>
      <c r="W729" s="1" t="s">
        <v>2624</v>
      </c>
      <c r="X729" s="1" t="s">
        <v>2625</v>
      </c>
      <c r="Y729" s="1" t="s">
        <v>2623</v>
      </c>
      <c r="Z729" s="1" t="s">
        <v>2623</v>
      </c>
      <c r="AA729" s="1">
        <v>-2000</v>
      </c>
      <c r="AB729" s="1" t="s">
        <v>2626</v>
      </c>
      <c r="AC729" s="1" t="s">
        <v>2621</v>
      </c>
      <c r="AD729" s="1" t="str">
        <f>TEXT(Sales_data[[#This Row],[Order_Date]],"MMM")</f>
        <v>May</v>
      </c>
      <c r="AE729" s="1">
        <f t="shared" si="55"/>
        <v>2024</v>
      </c>
      <c r="AF729" s="1" t="str">
        <f>TEXT(Sales_data[[#This Row],[Order_Date]],"ddd")</f>
        <v>Tue</v>
      </c>
      <c r="AG729" s="1" t="str">
        <f t="shared" si="56"/>
        <v>On Time</v>
      </c>
      <c r="AH729" s="1" t="str">
        <f t="shared" si="57"/>
        <v>Medium</v>
      </c>
      <c r="AI729" s="1" t="str">
        <f t="shared" si="58"/>
        <v>Low</v>
      </c>
      <c r="AJ729" s="6" t="str">
        <f t="shared" si="59"/>
        <v>Weekday</v>
      </c>
    </row>
    <row r="730" spans="1:36" x14ac:dyDescent="0.45">
      <c r="A730" s="5" t="s">
        <v>1230</v>
      </c>
      <c r="B730" s="2">
        <v>45638</v>
      </c>
      <c r="C730" s="2">
        <v>45641</v>
      </c>
      <c r="D730" s="2">
        <v>45648</v>
      </c>
      <c r="E730" s="1" t="s">
        <v>2551</v>
      </c>
      <c r="F730" s="1" t="s">
        <v>147</v>
      </c>
      <c r="G730" s="1" t="s">
        <v>147</v>
      </c>
      <c r="H730" s="1" t="s">
        <v>42</v>
      </c>
      <c r="I730" s="1" t="s">
        <v>78</v>
      </c>
      <c r="J730" s="1">
        <v>3</v>
      </c>
      <c r="K730" s="1">
        <v>100</v>
      </c>
      <c r="L730" s="1">
        <v>300</v>
      </c>
      <c r="M730" s="1" t="s">
        <v>56</v>
      </c>
      <c r="N730" s="1" t="s">
        <v>57</v>
      </c>
      <c r="O730" s="1" t="s">
        <v>79</v>
      </c>
      <c r="P730" s="1" t="s">
        <v>85</v>
      </c>
      <c r="Q730" s="1" t="s">
        <v>33</v>
      </c>
      <c r="R730" s="1" t="s">
        <v>46</v>
      </c>
      <c r="S730" s="1" t="s">
        <v>2621</v>
      </c>
      <c r="T730" s="1">
        <v>7</v>
      </c>
      <c r="U730" s="1" t="s">
        <v>2622</v>
      </c>
      <c r="V730" s="1" t="s">
        <v>2623</v>
      </c>
      <c r="W730" s="1" t="s">
        <v>2624</v>
      </c>
      <c r="X730" s="1" t="s">
        <v>2625</v>
      </c>
      <c r="Y730" s="1" t="s">
        <v>2623</v>
      </c>
      <c r="Z730" s="1" t="s">
        <v>2623</v>
      </c>
      <c r="AA730" s="1">
        <v>300</v>
      </c>
      <c r="AB730" s="1" t="s">
        <v>2626</v>
      </c>
      <c r="AC730" s="1" t="s">
        <v>2621</v>
      </c>
      <c r="AD730" s="1" t="str">
        <f>TEXT(Sales_data[[#This Row],[Order_Date]],"MMM")</f>
        <v>Dec</v>
      </c>
      <c r="AE730" s="1">
        <f t="shared" si="55"/>
        <v>2024</v>
      </c>
      <c r="AF730" s="1" t="str">
        <f>TEXT(Sales_data[[#This Row],[Order_Date]],"ddd")</f>
        <v>Thu</v>
      </c>
      <c r="AG730" s="1" t="str">
        <f t="shared" si="56"/>
        <v>Late</v>
      </c>
      <c r="AH730" s="1" t="str">
        <f t="shared" si="57"/>
        <v>Slow</v>
      </c>
      <c r="AI730" s="1" t="str">
        <f t="shared" si="58"/>
        <v>Low</v>
      </c>
      <c r="AJ730" s="6" t="str">
        <f t="shared" si="59"/>
        <v>Weekday</v>
      </c>
    </row>
    <row r="731" spans="1:36" x14ac:dyDescent="0.45">
      <c r="A731" s="5" t="s">
        <v>1231</v>
      </c>
      <c r="B731" s="2">
        <v>45614</v>
      </c>
      <c r="C731" s="2">
        <v>45613</v>
      </c>
      <c r="D731" s="2">
        <v>45614</v>
      </c>
      <c r="E731" s="1" t="s">
        <v>2595</v>
      </c>
      <c r="F731" s="1" t="s">
        <v>2607</v>
      </c>
      <c r="G731" s="1" t="s">
        <v>41</v>
      </c>
      <c r="H731" s="1" t="s">
        <v>27</v>
      </c>
      <c r="I731" s="1" t="s">
        <v>84</v>
      </c>
      <c r="J731" s="1">
        <v>1</v>
      </c>
      <c r="K731" s="1">
        <v>1000</v>
      </c>
      <c r="L731" s="1">
        <v>1000</v>
      </c>
      <c r="M731" s="1" t="s">
        <v>56</v>
      </c>
      <c r="N731" s="1" t="s">
        <v>93</v>
      </c>
      <c r="O731" s="1" t="s">
        <v>31</v>
      </c>
      <c r="P731" s="1" t="s">
        <v>85</v>
      </c>
      <c r="Q731" s="1" t="s">
        <v>45</v>
      </c>
      <c r="R731" s="1" t="s">
        <v>34</v>
      </c>
      <c r="S731" s="1" t="s">
        <v>2620</v>
      </c>
      <c r="T731" s="1">
        <v>1</v>
      </c>
      <c r="U731" s="1" t="s">
        <v>2622</v>
      </c>
      <c r="V731" s="1" t="s">
        <v>2623</v>
      </c>
      <c r="W731" s="1" t="s">
        <v>2624</v>
      </c>
      <c r="X731" s="1" t="s">
        <v>2628</v>
      </c>
      <c r="Y731" s="1" t="s">
        <v>2623</v>
      </c>
      <c r="Z731" s="1" t="s">
        <v>2623</v>
      </c>
      <c r="AA731" s="1">
        <v>1000</v>
      </c>
      <c r="AB731" s="1" t="s">
        <v>2626</v>
      </c>
      <c r="AC731" s="1" t="s">
        <v>2627</v>
      </c>
      <c r="AD731" s="1" t="str">
        <f>TEXT(Sales_data[[#This Row],[Order_Date]],"MMM")</f>
        <v>Nov</v>
      </c>
      <c r="AE731" s="1">
        <f t="shared" si="55"/>
        <v>2024</v>
      </c>
      <c r="AF731" s="1" t="str">
        <f>TEXT(Sales_data[[#This Row],[Order_Date]],"ddd")</f>
        <v>Mon</v>
      </c>
      <c r="AG731" s="1" t="str">
        <f t="shared" si="56"/>
        <v>On Time</v>
      </c>
      <c r="AH731" s="1" t="str">
        <f t="shared" si="57"/>
        <v>Fast</v>
      </c>
      <c r="AI731" s="1" t="str">
        <f t="shared" si="58"/>
        <v>Low</v>
      </c>
      <c r="AJ731" s="6" t="str">
        <f t="shared" si="59"/>
        <v>Weekday</v>
      </c>
    </row>
    <row r="732" spans="1:36" x14ac:dyDescent="0.45">
      <c r="A732" s="5" t="s">
        <v>1232</v>
      </c>
      <c r="B732" s="2">
        <v>45325</v>
      </c>
      <c r="C732" s="2">
        <v>45323</v>
      </c>
      <c r="D732" s="2">
        <v>45328</v>
      </c>
      <c r="E732" s="1" t="s">
        <v>2599</v>
      </c>
      <c r="F732" s="1" t="s">
        <v>168</v>
      </c>
      <c r="G732" s="1" t="s">
        <v>41</v>
      </c>
      <c r="H732" s="1" t="s">
        <v>128</v>
      </c>
      <c r="I732" s="1" t="s">
        <v>129</v>
      </c>
      <c r="J732" s="1">
        <v>-1</v>
      </c>
      <c r="K732" s="1">
        <v>0</v>
      </c>
      <c r="L732" s="1">
        <v>0</v>
      </c>
      <c r="M732" s="1" t="s">
        <v>29</v>
      </c>
      <c r="N732" s="1" t="s">
        <v>57</v>
      </c>
      <c r="O732" s="1" t="s">
        <v>31</v>
      </c>
      <c r="P732" s="1" t="s">
        <v>32</v>
      </c>
      <c r="Q732" s="1" t="s">
        <v>33</v>
      </c>
      <c r="R732" s="1" t="s">
        <v>2620</v>
      </c>
      <c r="S732" s="1" t="s">
        <v>2620</v>
      </c>
      <c r="T732" s="1">
        <v>5</v>
      </c>
      <c r="U732" s="1" t="s">
        <v>2622</v>
      </c>
      <c r="V732" s="1" t="s">
        <v>2630</v>
      </c>
      <c r="W732" s="1" t="s">
        <v>2629</v>
      </c>
      <c r="X732" s="1" t="s">
        <v>2628</v>
      </c>
      <c r="Y732" s="1" t="s">
        <v>2630</v>
      </c>
      <c r="Z732" s="1" t="s">
        <v>2623</v>
      </c>
      <c r="AA732" s="1">
        <v>0</v>
      </c>
      <c r="AB732" s="1" t="s">
        <v>2626</v>
      </c>
      <c r="AC732" s="1" t="s">
        <v>2627</v>
      </c>
      <c r="AD732" s="1" t="str">
        <f>TEXT(Sales_data[[#This Row],[Order_Date]],"MMM")</f>
        <v>Feb</v>
      </c>
      <c r="AE732" s="1">
        <f t="shared" si="55"/>
        <v>2024</v>
      </c>
      <c r="AF732" s="1" t="str">
        <f>TEXT(Sales_data[[#This Row],[Order_Date]],"ddd")</f>
        <v>Sat</v>
      </c>
      <c r="AG732" s="1" t="str">
        <f t="shared" si="56"/>
        <v>On Time</v>
      </c>
      <c r="AH732" s="1" t="str">
        <f t="shared" si="57"/>
        <v>Medium</v>
      </c>
      <c r="AI732" s="1" t="str">
        <f t="shared" si="58"/>
        <v>Low</v>
      </c>
      <c r="AJ732" s="6" t="str">
        <f t="shared" si="59"/>
        <v>Weekend</v>
      </c>
    </row>
    <row r="733" spans="1:36" x14ac:dyDescent="0.45">
      <c r="A733" s="5" t="s">
        <v>1233</v>
      </c>
      <c r="B733" s="2">
        <v>45469</v>
      </c>
      <c r="C733" s="2">
        <v>45469</v>
      </c>
      <c r="D733" s="2">
        <v>45474</v>
      </c>
      <c r="E733" s="1" t="s">
        <v>2593</v>
      </c>
      <c r="F733" s="1" t="s">
        <v>168</v>
      </c>
      <c r="G733" s="1" t="s">
        <v>41</v>
      </c>
      <c r="H733" s="1" t="s">
        <v>71</v>
      </c>
      <c r="I733" s="1" t="s">
        <v>117</v>
      </c>
      <c r="J733" s="1">
        <v>3</v>
      </c>
      <c r="K733" s="1">
        <v>2000</v>
      </c>
      <c r="L733" s="1">
        <v>6000</v>
      </c>
      <c r="M733" s="1" t="s">
        <v>56</v>
      </c>
      <c r="N733" s="1" t="s">
        <v>93</v>
      </c>
      <c r="O733" s="1" t="s">
        <v>79</v>
      </c>
      <c r="P733" s="1" t="s">
        <v>32</v>
      </c>
      <c r="Q733" s="1" t="s">
        <v>33</v>
      </c>
      <c r="R733" s="1" t="s">
        <v>34</v>
      </c>
      <c r="S733" s="1" t="s">
        <v>2620</v>
      </c>
      <c r="T733" s="1">
        <v>5</v>
      </c>
      <c r="U733" s="1" t="s">
        <v>2622</v>
      </c>
      <c r="V733" s="1" t="s">
        <v>2623</v>
      </c>
      <c r="W733" s="1" t="s">
        <v>2624</v>
      </c>
      <c r="X733" s="1" t="s">
        <v>2625</v>
      </c>
      <c r="Y733" s="1" t="s">
        <v>2623</v>
      </c>
      <c r="Z733" s="1" t="s">
        <v>2623</v>
      </c>
      <c r="AA733" s="1">
        <v>6000</v>
      </c>
      <c r="AB733" s="1" t="s">
        <v>2626</v>
      </c>
      <c r="AC733" s="1" t="s">
        <v>2627</v>
      </c>
      <c r="AD733" s="1" t="str">
        <f>TEXT(Sales_data[[#This Row],[Order_Date]],"MMM")</f>
        <v>Jun</v>
      </c>
      <c r="AE733" s="1">
        <f t="shared" si="55"/>
        <v>2024</v>
      </c>
      <c r="AF733" s="1" t="str">
        <f>TEXT(Sales_data[[#This Row],[Order_Date]],"ddd")</f>
        <v>Wed</v>
      </c>
      <c r="AG733" s="1" t="str">
        <f t="shared" si="56"/>
        <v>On Time</v>
      </c>
      <c r="AH733" s="1" t="str">
        <f t="shared" si="57"/>
        <v>Medium</v>
      </c>
      <c r="AI733" s="1" t="str">
        <f t="shared" si="58"/>
        <v>High</v>
      </c>
      <c r="AJ733" s="6" t="str">
        <f t="shared" si="59"/>
        <v>Weekday</v>
      </c>
    </row>
    <row r="734" spans="1:36" x14ac:dyDescent="0.45">
      <c r="A734" s="5" t="s">
        <v>1234</v>
      </c>
      <c r="B734" s="2">
        <v>45323</v>
      </c>
      <c r="C734" s="2">
        <v>45325</v>
      </c>
      <c r="D734" s="2">
        <v>45331</v>
      </c>
      <c r="E734" s="1" t="s">
        <v>2548</v>
      </c>
      <c r="F734" s="1" t="s">
        <v>53</v>
      </c>
      <c r="G734" s="1" t="s">
        <v>54</v>
      </c>
      <c r="H734" s="1" t="s">
        <v>128</v>
      </c>
      <c r="I734" s="1" t="s">
        <v>231</v>
      </c>
      <c r="J734" s="1">
        <v>1</v>
      </c>
      <c r="K734" s="1">
        <v>0</v>
      </c>
      <c r="L734" s="1">
        <v>0</v>
      </c>
      <c r="M734" s="1" t="s">
        <v>63</v>
      </c>
      <c r="N734" s="1" t="s">
        <v>30</v>
      </c>
      <c r="O734" s="1" t="s">
        <v>64</v>
      </c>
      <c r="P734" s="1" t="s">
        <v>58</v>
      </c>
      <c r="Q734" s="1" t="s">
        <v>33</v>
      </c>
      <c r="R734" s="1" t="s">
        <v>34</v>
      </c>
      <c r="S734" s="1" t="s">
        <v>2620</v>
      </c>
      <c r="T734" s="1">
        <v>6</v>
      </c>
      <c r="U734" s="1" t="s">
        <v>2622</v>
      </c>
      <c r="V734" s="1" t="s">
        <v>2623</v>
      </c>
      <c r="W734" s="1" t="s">
        <v>2629</v>
      </c>
      <c r="X734" s="1" t="s">
        <v>2625</v>
      </c>
      <c r="Y734" s="1" t="s">
        <v>2630</v>
      </c>
      <c r="Z734" s="1" t="s">
        <v>2623</v>
      </c>
      <c r="AA734" s="1">
        <v>0</v>
      </c>
      <c r="AB734" s="1" t="s">
        <v>2626</v>
      </c>
      <c r="AC734" s="1" t="s">
        <v>2627</v>
      </c>
      <c r="AD734" s="1" t="str">
        <f>TEXT(Sales_data[[#This Row],[Order_Date]],"MMM")</f>
        <v>Feb</v>
      </c>
      <c r="AE734" s="1">
        <f t="shared" si="55"/>
        <v>2024</v>
      </c>
      <c r="AF734" s="1" t="str">
        <f>TEXT(Sales_data[[#This Row],[Order_Date]],"ddd")</f>
        <v>Thu</v>
      </c>
      <c r="AG734" s="1" t="str">
        <f t="shared" si="56"/>
        <v>Late</v>
      </c>
      <c r="AH734" s="1" t="str">
        <f t="shared" si="57"/>
        <v>Slow</v>
      </c>
      <c r="AI734" s="1" t="str">
        <f t="shared" si="58"/>
        <v>Low</v>
      </c>
      <c r="AJ734" s="6" t="str">
        <f t="shared" si="59"/>
        <v>Weekday</v>
      </c>
    </row>
    <row r="735" spans="1:36" x14ac:dyDescent="0.45">
      <c r="A735" s="5" t="s">
        <v>1235</v>
      </c>
      <c r="B735" s="2">
        <v>45397</v>
      </c>
      <c r="C735" s="2">
        <v>45395</v>
      </c>
      <c r="D735" s="2">
        <v>45395</v>
      </c>
      <c r="E735" s="1" t="s">
        <v>2583</v>
      </c>
      <c r="F735" s="1" t="s">
        <v>53</v>
      </c>
      <c r="G735" s="1" t="s">
        <v>54</v>
      </c>
      <c r="H735" s="1" t="s">
        <v>128</v>
      </c>
      <c r="I735" s="1" t="s">
        <v>231</v>
      </c>
      <c r="J735" s="1">
        <v>1</v>
      </c>
      <c r="K735" s="1">
        <v>1000</v>
      </c>
      <c r="L735" s="1">
        <v>1000</v>
      </c>
      <c r="M735" s="1" t="s">
        <v>63</v>
      </c>
      <c r="N735" s="1" t="s">
        <v>30</v>
      </c>
      <c r="O735" s="1" t="s">
        <v>44</v>
      </c>
      <c r="P735" s="1" t="s">
        <v>32</v>
      </c>
      <c r="Q735" s="1" t="s">
        <v>45</v>
      </c>
      <c r="R735" s="1" t="s">
        <v>46</v>
      </c>
      <c r="S735" s="1" t="s">
        <v>47</v>
      </c>
      <c r="T735" s="1">
        <v>0</v>
      </c>
      <c r="U735" s="1" t="s">
        <v>2622</v>
      </c>
      <c r="V735" s="1" t="s">
        <v>2623</v>
      </c>
      <c r="W735" s="1" t="s">
        <v>2624</v>
      </c>
      <c r="X735" s="1" t="s">
        <v>2628</v>
      </c>
      <c r="Y735" s="1" t="s">
        <v>2623</v>
      </c>
      <c r="Z735" s="1" t="s">
        <v>2623</v>
      </c>
      <c r="AA735" s="1">
        <v>1000</v>
      </c>
      <c r="AB735" s="1" t="s">
        <v>2626</v>
      </c>
      <c r="AC735" s="1" t="s">
        <v>47</v>
      </c>
      <c r="AD735" s="1" t="str">
        <f>TEXT(Sales_data[[#This Row],[Order_Date]],"MMM")</f>
        <v>Apr</v>
      </c>
      <c r="AE735" s="1">
        <f t="shared" si="55"/>
        <v>2024</v>
      </c>
      <c r="AF735" s="1" t="str">
        <f>TEXT(Sales_data[[#This Row],[Order_Date]],"ddd")</f>
        <v>Mon</v>
      </c>
      <c r="AG735" s="1" t="str">
        <f t="shared" si="56"/>
        <v>On Time</v>
      </c>
      <c r="AH735" s="1" t="str">
        <f t="shared" si="57"/>
        <v>Fast</v>
      </c>
      <c r="AI735" s="1" t="str">
        <f t="shared" si="58"/>
        <v>Low</v>
      </c>
      <c r="AJ735" s="6" t="str">
        <f t="shared" si="59"/>
        <v>Weekday</v>
      </c>
    </row>
    <row r="736" spans="1:36" x14ac:dyDescent="0.45">
      <c r="A736" s="5" t="s">
        <v>1236</v>
      </c>
      <c r="B736" s="2">
        <v>45452</v>
      </c>
      <c r="C736" s="2">
        <v>45455</v>
      </c>
      <c r="D736" s="2">
        <v>45456</v>
      </c>
      <c r="E736" s="1" t="s">
        <v>2593</v>
      </c>
      <c r="F736" s="1" t="s">
        <v>2607</v>
      </c>
      <c r="G736" s="1" t="s">
        <v>41</v>
      </c>
      <c r="H736" s="1" t="s">
        <v>71</v>
      </c>
      <c r="I736" s="1" t="s">
        <v>92</v>
      </c>
      <c r="J736" s="1">
        <v>2</v>
      </c>
      <c r="K736" s="1">
        <v>1000</v>
      </c>
      <c r="L736" s="1">
        <v>2000</v>
      </c>
      <c r="M736" s="1" t="s">
        <v>29</v>
      </c>
      <c r="N736" s="1" t="s">
        <v>30</v>
      </c>
      <c r="O736" s="1" t="s">
        <v>64</v>
      </c>
      <c r="P736" s="1" t="s">
        <v>32</v>
      </c>
      <c r="Q736" s="1" t="s">
        <v>45</v>
      </c>
      <c r="R736" s="1" t="s">
        <v>46</v>
      </c>
      <c r="S736" s="1" t="s">
        <v>245</v>
      </c>
      <c r="T736" s="1">
        <v>1</v>
      </c>
      <c r="U736" s="1" t="s">
        <v>2622</v>
      </c>
      <c r="V736" s="1" t="s">
        <v>2623</v>
      </c>
      <c r="W736" s="1" t="s">
        <v>2624</v>
      </c>
      <c r="X736" s="1" t="s">
        <v>2625</v>
      </c>
      <c r="Y736" s="1" t="s">
        <v>2623</v>
      </c>
      <c r="Z736" s="1" t="s">
        <v>2623</v>
      </c>
      <c r="AA736" s="1">
        <v>2000</v>
      </c>
      <c r="AB736" s="1" t="s">
        <v>2626</v>
      </c>
      <c r="AC736" s="1" t="s">
        <v>245</v>
      </c>
      <c r="AD736" s="1" t="str">
        <f>TEXT(Sales_data[[#This Row],[Order_Date]],"MMM")</f>
        <v>Jun</v>
      </c>
      <c r="AE736" s="1">
        <f t="shared" si="55"/>
        <v>2024</v>
      </c>
      <c r="AF736" s="1" t="str">
        <f>TEXT(Sales_data[[#This Row],[Order_Date]],"ddd")</f>
        <v>Sun</v>
      </c>
      <c r="AG736" s="1" t="str">
        <f t="shared" si="56"/>
        <v>On Time</v>
      </c>
      <c r="AH736" s="1" t="str">
        <f t="shared" si="57"/>
        <v>Fast</v>
      </c>
      <c r="AI736" s="1" t="str">
        <f t="shared" si="58"/>
        <v>Medium</v>
      </c>
      <c r="AJ736" s="6" t="str">
        <f t="shared" si="59"/>
        <v>Weekend</v>
      </c>
    </row>
    <row r="737" spans="1:36" x14ac:dyDescent="0.45">
      <c r="A737" s="5" t="s">
        <v>1237</v>
      </c>
      <c r="B737" s="2">
        <v>45563</v>
      </c>
      <c r="C737" s="2">
        <v>45562</v>
      </c>
      <c r="D737" s="2">
        <v>45568</v>
      </c>
      <c r="E737" s="1" t="s">
        <v>2569</v>
      </c>
      <c r="F737" s="1" t="s">
        <v>2607</v>
      </c>
      <c r="G737" s="1" t="s">
        <v>41</v>
      </c>
      <c r="H737" s="1" t="s">
        <v>27</v>
      </c>
      <c r="I737" s="1" t="s">
        <v>55</v>
      </c>
      <c r="J737" s="1">
        <v>-1</v>
      </c>
      <c r="K737" s="1">
        <v>2000</v>
      </c>
      <c r="L737" s="1">
        <v>-2000</v>
      </c>
      <c r="M737" s="1" t="s">
        <v>63</v>
      </c>
      <c r="N737" s="1" t="s">
        <v>57</v>
      </c>
      <c r="O737" s="1" t="s">
        <v>31</v>
      </c>
      <c r="P737" s="1" t="s">
        <v>58</v>
      </c>
      <c r="Q737" s="1" t="s">
        <v>33</v>
      </c>
      <c r="R737" s="1" t="s">
        <v>46</v>
      </c>
      <c r="S737" s="1" t="s">
        <v>47</v>
      </c>
      <c r="T737" s="1">
        <v>6</v>
      </c>
      <c r="U737" s="1" t="s">
        <v>2622</v>
      </c>
      <c r="V737" s="1" t="s">
        <v>2630</v>
      </c>
      <c r="W737" s="1" t="s">
        <v>2624</v>
      </c>
      <c r="X737" s="1" t="s">
        <v>2628</v>
      </c>
      <c r="Y737" s="1" t="s">
        <v>2623</v>
      </c>
      <c r="Z737" s="1" t="s">
        <v>2623</v>
      </c>
      <c r="AA737" s="1">
        <v>-2000</v>
      </c>
      <c r="AB737" s="1" t="s">
        <v>2626</v>
      </c>
      <c r="AC737" s="1" t="s">
        <v>47</v>
      </c>
      <c r="AD737" s="1" t="str">
        <f>TEXT(Sales_data[[#This Row],[Order_Date]],"MMM")</f>
        <v>Sep</v>
      </c>
      <c r="AE737" s="1">
        <f t="shared" si="55"/>
        <v>2024</v>
      </c>
      <c r="AF737" s="1" t="str">
        <f>TEXT(Sales_data[[#This Row],[Order_Date]],"ddd")</f>
        <v>Sat</v>
      </c>
      <c r="AG737" s="1" t="str">
        <f t="shared" si="56"/>
        <v>Late</v>
      </c>
      <c r="AH737" s="1" t="str">
        <f t="shared" si="57"/>
        <v>Slow</v>
      </c>
      <c r="AI737" s="1" t="str">
        <f t="shared" si="58"/>
        <v>Low</v>
      </c>
      <c r="AJ737" s="6" t="str">
        <f t="shared" si="59"/>
        <v>Weekend</v>
      </c>
    </row>
    <row r="738" spans="1:36" x14ac:dyDescent="0.45">
      <c r="A738" s="5" t="s">
        <v>1238</v>
      </c>
      <c r="B738" s="2">
        <v>45449</v>
      </c>
      <c r="C738" s="2">
        <v>45452</v>
      </c>
      <c r="D738" s="2">
        <v>45459</v>
      </c>
      <c r="E738" s="1" t="s">
        <v>2570</v>
      </c>
      <c r="F738" s="1" t="s">
        <v>168</v>
      </c>
      <c r="G738" s="1" t="s">
        <v>41</v>
      </c>
      <c r="H738" s="1" t="s">
        <v>71</v>
      </c>
      <c r="I738" s="1" t="s">
        <v>92</v>
      </c>
      <c r="J738" s="1">
        <v>2</v>
      </c>
      <c r="K738" s="1">
        <v>500</v>
      </c>
      <c r="L738" s="1">
        <v>1000</v>
      </c>
      <c r="M738" s="1" t="s">
        <v>56</v>
      </c>
      <c r="N738" s="1" t="s">
        <v>30</v>
      </c>
      <c r="O738" s="1" t="s">
        <v>79</v>
      </c>
      <c r="P738" s="1" t="s">
        <v>32</v>
      </c>
      <c r="Q738" s="1" t="s">
        <v>45</v>
      </c>
      <c r="R738" s="1" t="s">
        <v>46</v>
      </c>
      <c r="S738" s="1" t="s">
        <v>254</v>
      </c>
      <c r="T738" s="1">
        <v>7</v>
      </c>
      <c r="U738" s="1" t="s">
        <v>2622</v>
      </c>
      <c r="V738" s="1" t="s">
        <v>2623</v>
      </c>
      <c r="W738" s="1" t="s">
        <v>2624</v>
      </c>
      <c r="X738" s="1" t="s">
        <v>2625</v>
      </c>
      <c r="Y738" s="1" t="s">
        <v>2623</v>
      </c>
      <c r="Z738" s="1" t="s">
        <v>2623</v>
      </c>
      <c r="AA738" s="1">
        <v>1000</v>
      </c>
      <c r="AB738" s="1" t="s">
        <v>2626</v>
      </c>
      <c r="AC738" s="1" t="s">
        <v>254</v>
      </c>
      <c r="AD738" s="1" t="str">
        <f>TEXT(Sales_data[[#This Row],[Order_Date]],"MMM")</f>
        <v>Jun</v>
      </c>
      <c r="AE738" s="1">
        <f t="shared" si="55"/>
        <v>2024</v>
      </c>
      <c r="AF738" s="1" t="str">
        <f>TEXT(Sales_data[[#This Row],[Order_Date]],"ddd")</f>
        <v>Thu</v>
      </c>
      <c r="AG738" s="1" t="str">
        <f t="shared" si="56"/>
        <v>Late</v>
      </c>
      <c r="AH738" s="1" t="str">
        <f t="shared" si="57"/>
        <v>Slow</v>
      </c>
      <c r="AI738" s="1" t="str">
        <f t="shared" si="58"/>
        <v>Low</v>
      </c>
      <c r="AJ738" s="6" t="str">
        <f t="shared" si="59"/>
        <v>Weekday</v>
      </c>
    </row>
    <row r="739" spans="1:36" x14ac:dyDescent="0.45">
      <c r="A739" s="5" t="s">
        <v>1239</v>
      </c>
      <c r="B739" s="2">
        <v>45428</v>
      </c>
      <c r="C739" s="2">
        <v>45428</v>
      </c>
      <c r="D739" s="2">
        <v>45427</v>
      </c>
      <c r="E739" s="1" t="s">
        <v>2601</v>
      </c>
      <c r="F739" s="1" t="s">
        <v>168</v>
      </c>
      <c r="G739" s="1" t="s">
        <v>41</v>
      </c>
      <c r="H739" s="1" t="s">
        <v>71</v>
      </c>
      <c r="I739" s="1" t="s">
        <v>117</v>
      </c>
      <c r="J739" s="1">
        <v>-1</v>
      </c>
      <c r="K739" s="1">
        <v>2000</v>
      </c>
      <c r="L739" s="1">
        <v>-2000</v>
      </c>
      <c r="M739" s="1" t="s">
        <v>2619</v>
      </c>
      <c r="N739" s="1" t="s">
        <v>93</v>
      </c>
      <c r="O739" s="1" t="s">
        <v>31</v>
      </c>
      <c r="P739" s="1" t="s">
        <v>85</v>
      </c>
      <c r="Q739" s="1" t="s">
        <v>33</v>
      </c>
      <c r="R739" s="1" t="s">
        <v>34</v>
      </c>
      <c r="S739" s="1" t="s">
        <v>2620</v>
      </c>
      <c r="T739" s="1">
        <v>-1</v>
      </c>
      <c r="U739" s="1" t="s">
        <v>2622</v>
      </c>
      <c r="V739" s="1" t="s">
        <v>2630</v>
      </c>
      <c r="W739" s="1" t="s">
        <v>2624</v>
      </c>
      <c r="X739" s="1" t="s">
        <v>2633</v>
      </c>
      <c r="Y739" s="1" t="s">
        <v>2623</v>
      </c>
      <c r="Z739" s="1" t="s">
        <v>2623</v>
      </c>
      <c r="AA739" s="1">
        <v>-2000</v>
      </c>
      <c r="AB739" s="1" t="s">
        <v>2626</v>
      </c>
      <c r="AC739" s="1" t="s">
        <v>2627</v>
      </c>
      <c r="AD739" s="1" t="str">
        <f>TEXT(Sales_data[[#This Row],[Order_Date]],"MMM")</f>
        <v>May</v>
      </c>
      <c r="AE739" s="1">
        <f t="shared" si="55"/>
        <v>2024</v>
      </c>
      <c r="AF739" s="1" t="str">
        <f>TEXT(Sales_data[[#This Row],[Order_Date]],"ddd")</f>
        <v>Thu</v>
      </c>
      <c r="AG739" s="1" t="str">
        <f t="shared" si="56"/>
        <v>On Time</v>
      </c>
      <c r="AH739" s="1" t="str">
        <f t="shared" si="57"/>
        <v>Fast</v>
      </c>
      <c r="AI739" s="1" t="str">
        <f t="shared" si="58"/>
        <v>Low</v>
      </c>
      <c r="AJ739" s="6" t="str">
        <f t="shared" si="59"/>
        <v>Weekday</v>
      </c>
    </row>
    <row r="740" spans="1:36" x14ac:dyDescent="0.45">
      <c r="A740" s="5" t="s">
        <v>1240</v>
      </c>
      <c r="B740" s="2">
        <v>45611</v>
      </c>
      <c r="C740" s="2">
        <v>45614</v>
      </c>
      <c r="D740" s="2">
        <v>45613</v>
      </c>
      <c r="E740" s="1" t="s">
        <v>2583</v>
      </c>
      <c r="F740" s="1" t="s">
        <v>2606</v>
      </c>
      <c r="G740" s="1" t="s">
        <v>26</v>
      </c>
      <c r="H740" s="1" t="s">
        <v>42</v>
      </c>
      <c r="I740" s="1" t="s">
        <v>78</v>
      </c>
      <c r="J740" s="1">
        <v>1</v>
      </c>
      <c r="K740" s="1">
        <v>1000</v>
      </c>
      <c r="L740" s="1">
        <v>1000</v>
      </c>
      <c r="M740" s="1" t="s">
        <v>63</v>
      </c>
      <c r="N740" s="1" t="s">
        <v>93</v>
      </c>
      <c r="O740" s="1" t="s">
        <v>79</v>
      </c>
      <c r="P740" s="1" t="s">
        <v>85</v>
      </c>
      <c r="Q740" s="1" t="s">
        <v>45</v>
      </c>
      <c r="R740" s="1" t="s">
        <v>46</v>
      </c>
      <c r="S740" s="1" t="s">
        <v>254</v>
      </c>
      <c r="T740" s="1">
        <v>-1</v>
      </c>
      <c r="U740" s="1" t="s">
        <v>2622</v>
      </c>
      <c r="V740" s="1" t="s">
        <v>2623</v>
      </c>
      <c r="W740" s="1" t="s">
        <v>2624</v>
      </c>
      <c r="X740" s="1" t="s">
        <v>2631</v>
      </c>
      <c r="Y740" s="1" t="s">
        <v>2623</v>
      </c>
      <c r="Z740" s="1" t="s">
        <v>2623</v>
      </c>
      <c r="AA740" s="1">
        <v>1000</v>
      </c>
      <c r="AB740" s="1" t="s">
        <v>2626</v>
      </c>
      <c r="AC740" s="1" t="s">
        <v>254</v>
      </c>
      <c r="AD740" s="1" t="str">
        <f>TEXT(Sales_data[[#This Row],[Order_Date]],"MMM")</f>
        <v>Nov</v>
      </c>
      <c r="AE740" s="1">
        <f t="shared" si="55"/>
        <v>2024</v>
      </c>
      <c r="AF740" s="1" t="str">
        <f>TEXT(Sales_data[[#This Row],[Order_Date]],"ddd")</f>
        <v>Fri</v>
      </c>
      <c r="AG740" s="1" t="str">
        <f t="shared" si="56"/>
        <v>On Time</v>
      </c>
      <c r="AH740" s="1" t="str">
        <f t="shared" si="57"/>
        <v>Fast</v>
      </c>
      <c r="AI740" s="1" t="str">
        <f t="shared" si="58"/>
        <v>Low</v>
      </c>
      <c r="AJ740" s="6" t="str">
        <f t="shared" si="59"/>
        <v>Weekday</v>
      </c>
    </row>
    <row r="741" spans="1:36" x14ac:dyDescent="0.45">
      <c r="A741" s="5" t="s">
        <v>1241</v>
      </c>
      <c r="B741" s="2">
        <v>45509</v>
      </c>
      <c r="C741" s="2">
        <v>45508</v>
      </c>
      <c r="D741" s="2">
        <v>45510</v>
      </c>
      <c r="E741" s="1" t="s">
        <v>2597</v>
      </c>
      <c r="F741" s="1" t="s">
        <v>2609</v>
      </c>
      <c r="G741" s="1" t="s">
        <v>116</v>
      </c>
      <c r="H741" s="1" t="s">
        <v>128</v>
      </c>
      <c r="I741" s="1" t="s">
        <v>231</v>
      </c>
      <c r="J741" s="1">
        <v>3</v>
      </c>
      <c r="K741" s="1">
        <v>1000</v>
      </c>
      <c r="L741" s="1">
        <v>3000</v>
      </c>
      <c r="M741" s="1" t="s">
        <v>2619</v>
      </c>
      <c r="N741" s="1" t="s">
        <v>57</v>
      </c>
      <c r="O741" s="1" t="s">
        <v>44</v>
      </c>
      <c r="P741" s="1" t="s">
        <v>32</v>
      </c>
      <c r="Q741" s="1" t="s">
        <v>45</v>
      </c>
      <c r="R741" s="1" t="s">
        <v>2620</v>
      </c>
      <c r="S741" s="1" t="s">
        <v>2620</v>
      </c>
      <c r="T741" s="1">
        <v>2</v>
      </c>
      <c r="U741" s="1" t="s">
        <v>2622</v>
      </c>
      <c r="V741" s="1" t="s">
        <v>2623</v>
      </c>
      <c r="W741" s="1" t="s">
        <v>2624</v>
      </c>
      <c r="X741" s="1" t="s">
        <v>2628</v>
      </c>
      <c r="Y741" s="1" t="s">
        <v>2623</v>
      </c>
      <c r="Z741" s="1" t="s">
        <v>2623</v>
      </c>
      <c r="AA741" s="1">
        <v>3000</v>
      </c>
      <c r="AB741" s="1" t="s">
        <v>2626</v>
      </c>
      <c r="AC741" s="1" t="s">
        <v>2627</v>
      </c>
      <c r="AD741" s="1" t="str">
        <f>TEXT(Sales_data[[#This Row],[Order_Date]],"MMM")</f>
        <v>Aug</v>
      </c>
      <c r="AE741" s="1">
        <f t="shared" si="55"/>
        <v>2024</v>
      </c>
      <c r="AF741" s="1" t="str">
        <f>TEXT(Sales_data[[#This Row],[Order_Date]],"ddd")</f>
        <v>Mon</v>
      </c>
      <c r="AG741" s="1" t="str">
        <f t="shared" si="56"/>
        <v>On Time</v>
      </c>
      <c r="AH741" s="1" t="str">
        <f t="shared" si="57"/>
        <v>Fast</v>
      </c>
      <c r="AI741" s="1" t="str">
        <f t="shared" si="58"/>
        <v>Medium</v>
      </c>
      <c r="AJ741" s="6" t="str">
        <f t="shared" si="59"/>
        <v>Weekday</v>
      </c>
    </row>
    <row r="742" spans="1:36" x14ac:dyDescent="0.45">
      <c r="A742" s="5" t="s">
        <v>1242</v>
      </c>
      <c r="B742" s="2">
        <v>45480</v>
      </c>
      <c r="C742" s="2">
        <v>45479</v>
      </c>
      <c r="D742" s="2">
        <v>45485</v>
      </c>
      <c r="E742" s="1" t="s">
        <v>2542</v>
      </c>
      <c r="F742" s="1" t="s">
        <v>2609</v>
      </c>
      <c r="G742" s="1" t="s">
        <v>116</v>
      </c>
      <c r="H742" s="1" t="s">
        <v>42</v>
      </c>
      <c r="I742" s="1" t="s">
        <v>78</v>
      </c>
      <c r="J742" s="1">
        <v>2</v>
      </c>
      <c r="K742" s="1">
        <v>0</v>
      </c>
      <c r="L742" s="1">
        <v>0</v>
      </c>
      <c r="M742" s="1" t="s">
        <v>2619</v>
      </c>
      <c r="N742" s="1" t="s">
        <v>93</v>
      </c>
      <c r="O742" s="1" t="s">
        <v>79</v>
      </c>
      <c r="P742" s="1" t="s">
        <v>32</v>
      </c>
      <c r="Q742" s="1" t="s">
        <v>45</v>
      </c>
      <c r="R742" s="1" t="s">
        <v>46</v>
      </c>
      <c r="S742" s="1" t="s">
        <v>2621</v>
      </c>
      <c r="T742" s="1">
        <v>6</v>
      </c>
      <c r="U742" s="1" t="s">
        <v>2622</v>
      </c>
      <c r="V742" s="1" t="s">
        <v>2623</v>
      </c>
      <c r="W742" s="1" t="s">
        <v>2629</v>
      </c>
      <c r="X742" s="1" t="s">
        <v>2628</v>
      </c>
      <c r="Y742" s="1" t="s">
        <v>2630</v>
      </c>
      <c r="Z742" s="1" t="s">
        <v>2623</v>
      </c>
      <c r="AA742" s="1">
        <v>0</v>
      </c>
      <c r="AB742" s="1" t="s">
        <v>2626</v>
      </c>
      <c r="AC742" s="1" t="s">
        <v>2621</v>
      </c>
      <c r="AD742" s="1" t="str">
        <f>TEXT(Sales_data[[#This Row],[Order_Date]],"MMM")</f>
        <v>Jul</v>
      </c>
      <c r="AE742" s="1">
        <f t="shared" si="55"/>
        <v>2024</v>
      </c>
      <c r="AF742" s="1" t="str">
        <f>TEXT(Sales_data[[#This Row],[Order_Date]],"ddd")</f>
        <v>Sun</v>
      </c>
      <c r="AG742" s="1" t="str">
        <f t="shared" si="56"/>
        <v>Late</v>
      </c>
      <c r="AH742" s="1" t="str">
        <f t="shared" si="57"/>
        <v>Slow</v>
      </c>
      <c r="AI742" s="1" t="str">
        <f t="shared" si="58"/>
        <v>Low</v>
      </c>
      <c r="AJ742" s="6" t="str">
        <f t="shared" si="59"/>
        <v>Weekend</v>
      </c>
    </row>
    <row r="743" spans="1:36" x14ac:dyDescent="0.45">
      <c r="A743" s="5" t="s">
        <v>1243</v>
      </c>
      <c r="B743" s="2">
        <v>45407</v>
      </c>
      <c r="C743" s="2">
        <v>45406</v>
      </c>
      <c r="D743" s="2">
        <v>45408</v>
      </c>
      <c r="E743" s="1" t="s">
        <v>2541</v>
      </c>
      <c r="F743" s="1" t="s">
        <v>2607</v>
      </c>
      <c r="G743" s="1" t="s">
        <v>41</v>
      </c>
      <c r="H743" s="1" t="s">
        <v>42</v>
      </c>
      <c r="I743" s="1" t="s">
        <v>78</v>
      </c>
      <c r="J743" s="1">
        <v>2</v>
      </c>
      <c r="K743" s="1">
        <v>2000</v>
      </c>
      <c r="L743" s="1">
        <v>4000</v>
      </c>
      <c r="M743" s="1" t="s">
        <v>63</v>
      </c>
      <c r="N743" s="1" t="s">
        <v>57</v>
      </c>
      <c r="O743" s="1" t="s">
        <v>79</v>
      </c>
      <c r="P743" s="1" t="s">
        <v>85</v>
      </c>
      <c r="Q743" s="1" t="s">
        <v>33</v>
      </c>
      <c r="R743" s="1" t="s">
        <v>46</v>
      </c>
      <c r="S743" s="1" t="s">
        <v>254</v>
      </c>
      <c r="T743" s="1">
        <v>2</v>
      </c>
      <c r="U743" s="1" t="s">
        <v>2622</v>
      </c>
      <c r="V743" s="1" t="s">
        <v>2623</v>
      </c>
      <c r="W743" s="1" t="s">
        <v>2624</v>
      </c>
      <c r="X743" s="1" t="s">
        <v>2628</v>
      </c>
      <c r="Y743" s="1" t="s">
        <v>2623</v>
      </c>
      <c r="Z743" s="1" t="s">
        <v>2623</v>
      </c>
      <c r="AA743" s="1">
        <v>4000</v>
      </c>
      <c r="AB743" s="1" t="s">
        <v>2626</v>
      </c>
      <c r="AC743" s="1" t="s">
        <v>254</v>
      </c>
      <c r="AD743" s="1" t="str">
        <f>TEXT(Sales_data[[#This Row],[Order_Date]],"MMM")</f>
        <v>Apr</v>
      </c>
      <c r="AE743" s="1">
        <f t="shared" si="55"/>
        <v>2024</v>
      </c>
      <c r="AF743" s="1" t="str">
        <f>TEXT(Sales_data[[#This Row],[Order_Date]],"ddd")</f>
        <v>Thu</v>
      </c>
      <c r="AG743" s="1" t="str">
        <f t="shared" si="56"/>
        <v>On Time</v>
      </c>
      <c r="AH743" s="1" t="str">
        <f t="shared" si="57"/>
        <v>Fast</v>
      </c>
      <c r="AI743" s="1" t="str">
        <f t="shared" si="58"/>
        <v>Medium</v>
      </c>
      <c r="AJ743" s="6" t="str">
        <f t="shared" si="59"/>
        <v>Weekday</v>
      </c>
    </row>
    <row r="744" spans="1:36" x14ac:dyDescent="0.45">
      <c r="A744" s="5" t="s">
        <v>1244</v>
      </c>
      <c r="B744" s="2">
        <v>45445</v>
      </c>
      <c r="C744" s="2">
        <v>45443</v>
      </c>
      <c r="D744" s="2">
        <v>45447</v>
      </c>
      <c r="E744" s="1" t="s">
        <v>2533</v>
      </c>
      <c r="F744" s="1" t="s">
        <v>2608</v>
      </c>
      <c r="G744" s="1" t="s">
        <v>41</v>
      </c>
      <c r="H744" s="1" t="s">
        <v>71</v>
      </c>
      <c r="I744" s="1" t="s">
        <v>92</v>
      </c>
      <c r="J744" s="1">
        <v>2</v>
      </c>
      <c r="K744" s="1">
        <v>0</v>
      </c>
      <c r="L744" s="1">
        <v>0</v>
      </c>
      <c r="M744" s="1" t="s">
        <v>63</v>
      </c>
      <c r="N744" s="1" t="s">
        <v>30</v>
      </c>
      <c r="O744" s="1" t="s">
        <v>64</v>
      </c>
      <c r="P744" s="1" t="s">
        <v>58</v>
      </c>
      <c r="Q744" s="1" t="s">
        <v>33</v>
      </c>
      <c r="R744" s="1" t="s">
        <v>34</v>
      </c>
      <c r="S744" s="1" t="s">
        <v>2620</v>
      </c>
      <c r="T744" s="1">
        <v>4</v>
      </c>
      <c r="U744" s="1" t="s">
        <v>2622</v>
      </c>
      <c r="V744" s="1" t="s">
        <v>2623</v>
      </c>
      <c r="W744" s="1" t="s">
        <v>2629</v>
      </c>
      <c r="X744" s="1" t="s">
        <v>2628</v>
      </c>
      <c r="Y744" s="1" t="s">
        <v>2630</v>
      </c>
      <c r="Z744" s="1" t="s">
        <v>2623</v>
      </c>
      <c r="AA744" s="1">
        <v>0</v>
      </c>
      <c r="AB744" s="1" t="s">
        <v>2626</v>
      </c>
      <c r="AC744" s="1" t="s">
        <v>2627</v>
      </c>
      <c r="AD744" s="1" t="str">
        <f>TEXT(Sales_data[[#This Row],[Order_Date]],"MMM")</f>
        <v>Jun</v>
      </c>
      <c r="AE744" s="1">
        <f t="shared" si="55"/>
        <v>2024</v>
      </c>
      <c r="AF744" s="1" t="str">
        <f>TEXT(Sales_data[[#This Row],[Order_Date]],"ddd")</f>
        <v>Sun</v>
      </c>
      <c r="AG744" s="1" t="str">
        <f t="shared" si="56"/>
        <v>On Time</v>
      </c>
      <c r="AH744" s="1" t="str">
        <f t="shared" si="57"/>
        <v>Medium</v>
      </c>
      <c r="AI744" s="1" t="str">
        <f t="shared" si="58"/>
        <v>Low</v>
      </c>
      <c r="AJ744" s="6" t="str">
        <f t="shared" si="59"/>
        <v>Weekend</v>
      </c>
    </row>
    <row r="745" spans="1:36" x14ac:dyDescent="0.45">
      <c r="A745" s="5" t="s">
        <v>1245</v>
      </c>
      <c r="B745" s="2">
        <v>45475</v>
      </c>
      <c r="C745" s="2">
        <v>45475</v>
      </c>
      <c r="D745" s="2">
        <v>45482</v>
      </c>
      <c r="E745" s="1" t="s">
        <v>2578</v>
      </c>
      <c r="F745" s="1" t="s">
        <v>2609</v>
      </c>
      <c r="G745" s="1" t="s">
        <v>116</v>
      </c>
      <c r="H745" s="1" t="s">
        <v>71</v>
      </c>
      <c r="I745" s="1" t="s">
        <v>72</v>
      </c>
      <c r="J745" s="1">
        <v>3</v>
      </c>
      <c r="K745" s="1">
        <v>2000</v>
      </c>
      <c r="L745" s="1">
        <v>6000</v>
      </c>
      <c r="M745" s="1" t="s">
        <v>56</v>
      </c>
      <c r="N745" s="1" t="s">
        <v>93</v>
      </c>
      <c r="O745" s="1" t="s">
        <v>64</v>
      </c>
      <c r="P745" s="1" t="s">
        <v>32</v>
      </c>
      <c r="Q745" s="1" t="s">
        <v>33</v>
      </c>
      <c r="R745" s="1" t="s">
        <v>46</v>
      </c>
      <c r="S745" s="1" t="s">
        <v>254</v>
      </c>
      <c r="T745" s="1">
        <v>7</v>
      </c>
      <c r="U745" s="1" t="s">
        <v>2622</v>
      </c>
      <c r="V745" s="1" t="s">
        <v>2623</v>
      </c>
      <c r="W745" s="1" t="s">
        <v>2624</v>
      </c>
      <c r="X745" s="1" t="s">
        <v>2625</v>
      </c>
      <c r="Y745" s="1" t="s">
        <v>2623</v>
      </c>
      <c r="Z745" s="1" t="s">
        <v>2623</v>
      </c>
      <c r="AA745" s="1">
        <v>6000</v>
      </c>
      <c r="AB745" s="1" t="s">
        <v>2626</v>
      </c>
      <c r="AC745" s="1" t="s">
        <v>254</v>
      </c>
      <c r="AD745" s="1" t="str">
        <f>TEXT(Sales_data[[#This Row],[Order_Date]],"MMM")</f>
        <v>Jul</v>
      </c>
      <c r="AE745" s="1">
        <f t="shared" si="55"/>
        <v>2024</v>
      </c>
      <c r="AF745" s="1" t="str">
        <f>TEXT(Sales_data[[#This Row],[Order_Date]],"ddd")</f>
        <v>Tue</v>
      </c>
      <c r="AG745" s="1" t="str">
        <f t="shared" si="56"/>
        <v>Late</v>
      </c>
      <c r="AH745" s="1" t="str">
        <f t="shared" si="57"/>
        <v>Slow</v>
      </c>
      <c r="AI745" s="1" t="str">
        <f t="shared" si="58"/>
        <v>High</v>
      </c>
      <c r="AJ745" s="6" t="str">
        <f t="shared" si="59"/>
        <v>Weekday</v>
      </c>
    </row>
    <row r="746" spans="1:36" x14ac:dyDescent="0.45">
      <c r="A746" s="5" t="s">
        <v>1246</v>
      </c>
      <c r="B746" s="2">
        <v>45355</v>
      </c>
      <c r="C746" s="2">
        <v>45358</v>
      </c>
      <c r="D746" s="2">
        <v>45362</v>
      </c>
      <c r="E746" s="1" t="s">
        <v>2581</v>
      </c>
      <c r="F746" s="1" t="s">
        <v>2606</v>
      </c>
      <c r="G746" s="1" t="s">
        <v>26</v>
      </c>
      <c r="H746" s="1" t="s">
        <v>42</v>
      </c>
      <c r="I746" s="1" t="s">
        <v>43</v>
      </c>
      <c r="J746" s="1">
        <v>-1</v>
      </c>
      <c r="K746" s="1">
        <v>1000</v>
      </c>
      <c r="L746" s="1">
        <v>-1000</v>
      </c>
      <c r="M746" s="1" t="s">
        <v>2619</v>
      </c>
      <c r="N746" s="1" t="s">
        <v>93</v>
      </c>
      <c r="O746" s="1" t="s">
        <v>31</v>
      </c>
      <c r="P746" s="1" t="s">
        <v>32</v>
      </c>
      <c r="Q746" s="1" t="s">
        <v>45</v>
      </c>
      <c r="R746" s="1" t="s">
        <v>46</v>
      </c>
      <c r="S746" s="1" t="s">
        <v>47</v>
      </c>
      <c r="T746" s="1">
        <v>4</v>
      </c>
      <c r="U746" s="1" t="s">
        <v>2622</v>
      </c>
      <c r="V746" s="1" t="s">
        <v>2630</v>
      </c>
      <c r="W746" s="1" t="s">
        <v>2624</v>
      </c>
      <c r="X746" s="1" t="s">
        <v>2625</v>
      </c>
      <c r="Y746" s="1" t="s">
        <v>2623</v>
      </c>
      <c r="Z746" s="1" t="s">
        <v>2623</v>
      </c>
      <c r="AA746" s="1">
        <v>-1000</v>
      </c>
      <c r="AB746" s="1" t="s">
        <v>2626</v>
      </c>
      <c r="AC746" s="1" t="s">
        <v>47</v>
      </c>
      <c r="AD746" s="1" t="str">
        <f>TEXT(Sales_data[[#This Row],[Order_Date]],"MMM")</f>
        <v>Mar</v>
      </c>
      <c r="AE746" s="1">
        <f t="shared" si="55"/>
        <v>2024</v>
      </c>
      <c r="AF746" s="1" t="str">
        <f>TEXT(Sales_data[[#This Row],[Order_Date]],"ddd")</f>
        <v>Mon</v>
      </c>
      <c r="AG746" s="1" t="str">
        <f t="shared" si="56"/>
        <v>On Time</v>
      </c>
      <c r="AH746" s="1" t="str">
        <f t="shared" si="57"/>
        <v>Medium</v>
      </c>
      <c r="AI746" s="1" t="str">
        <f t="shared" si="58"/>
        <v>Low</v>
      </c>
      <c r="AJ746" s="6" t="str">
        <f t="shared" si="59"/>
        <v>Weekday</v>
      </c>
    </row>
    <row r="747" spans="1:36" x14ac:dyDescent="0.45">
      <c r="A747" s="5" t="s">
        <v>1247</v>
      </c>
      <c r="B747" s="2">
        <v>45595</v>
      </c>
      <c r="C747" s="2">
        <v>45598</v>
      </c>
      <c r="D747" s="2">
        <v>45602</v>
      </c>
      <c r="E747" s="1" t="s">
        <v>2567</v>
      </c>
      <c r="F747" s="1" t="s">
        <v>2608</v>
      </c>
      <c r="G747" s="1" t="s">
        <v>41</v>
      </c>
      <c r="H747" s="1" t="s">
        <v>27</v>
      </c>
      <c r="I747" s="1" t="s">
        <v>55</v>
      </c>
      <c r="J747" s="1">
        <v>1</v>
      </c>
      <c r="K747" s="1">
        <v>100</v>
      </c>
      <c r="L747" s="1">
        <v>100</v>
      </c>
      <c r="M747" s="1" t="s">
        <v>63</v>
      </c>
      <c r="N747" s="1" t="s">
        <v>57</v>
      </c>
      <c r="O747" s="1" t="s">
        <v>31</v>
      </c>
      <c r="P747" s="1" t="s">
        <v>58</v>
      </c>
      <c r="Q747" s="1" t="s">
        <v>45</v>
      </c>
      <c r="R747" s="1" t="s">
        <v>2620</v>
      </c>
      <c r="S747" s="1" t="s">
        <v>2620</v>
      </c>
      <c r="T747" s="1">
        <v>4</v>
      </c>
      <c r="U747" s="1" t="s">
        <v>2622</v>
      </c>
      <c r="V747" s="1" t="s">
        <v>2623</v>
      </c>
      <c r="W747" s="1" t="s">
        <v>2624</v>
      </c>
      <c r="X747" s="1" t="s">
        <v>2625</v>
      </c>
      <c r="Y747" s="1" t="s">
        <v>2623</v>
      </c>
      <c r="Z747" s="1" t="s">
        <v>2623</v>
      </c>
      <c r="AA747" s="1">
        <v>100</v>
      </c>
      <c r="AB747" s="1" t="s">
        <v>2626</v>
      </c>
      <c r="AC747" s="1" t="s">
        <v>2627</v>
      </c>
      <c r="AD747" s="1" t="str">
        <f>TEXT(Sales_data[[#This Row],[Order_Date]],"MMM")</f>
        <v>Oct</v>
      </c>
      <c r="AE747" s="1">
        <f t="shared" si="55"/>
        <v>2024</v>
      </c>
      <c r="AF747" s="1" t="str">
        <f>TEXT(Sales_data[[#This Row],[Order_Date]],"ddd")</f>
        <v>Wed</v>
      </c>
      <c r="AG747" s="1" t="str">
        <f t="shared" si="56"/>
        <v>On Time</v>
      </c>
      <c r="AH747" s="1" t="str">
        <f t="shared" si="57"/>
        <v>Medium</v>
      </c>
      <c r="AI747" s="1" t="str">
        <f t="shared" si="58"/>
        <v>Low</v>
      </c>
      <c r="AJ747" s="6" t="str">
        <f t="shared" si="59"/>
        <v>Weekday</v>
      </c>
    </row>
    <row r="748" spans="1:36" x14ac:dyDescent="0.45">
      <c r="A748" s="5" t="s">
        <v>1248</v>
      </c>
      <c r="B748" s="2">
        <v>45319</v>
      </c>
      <c r="C748" s="2">
        <v>45321</v>
      </c>
      <c r="D748" s="2">
        <v>45326</v>
      </c>
      <c r="E748" s="1" t="s">
        <v>2555</v>
      </c>
      <c r="F748" s="1" t="s">
        <v>2606</v>
      </c>
      <c r="G748" s="1" t="s">
        <v>26</v>
      </c>
      <c r="H748" s="1" t="s">
        <v>128</v>
      </c>
      <c r="I748" s="1" t="s">
        <v>231</v>
      </c>
      <c r="J748" s="1">
        <v>0</v>
      </c>
      <c r="K748" s="1">
        <v>100</v>
      </c>
      <c r="L748" s="1">
        <v>0</v>
      </c>
      <c r="M748" s="1" t="s">
        <v>56</v>
      </c>
      <c r="N748" s="1" t="s">
        <v>57</v>
      </c>
      <c r="O748" s="1" t="s">
        <v>79</v>
      </c>
      <c r="P748" s="1" t="s">
        <v>85</v>
      </c>
      <c r="Q748" s="1" t="s">
        <v>33</v>
      </c>
      <c r="R748" s="1" t="s">
        <v>46</v>
      </c>
      <c r="S748" s="1" t="s">
        <v>245</v>
      </c>
      <c r="T748" s="1">
        <v>5</v>
      </c>
      <c r="U748" s="1" t="s">
        <v>2622</v>
      </c>
      <c r="V748" s="1" t="s">
        <v>2630</v>
      </c>
      <c r="W748" s="1" t="s">
        <v>2624</v>
      </c>
      <c r="X748" s="1" t="s">
        <v>2625</v>
      </c>
      <c r="Y748" s="1" t="s">
        <v>2623</v>
      </c>
      <c r="Z748" s="1" t="s">
        <v>2623</v>
      </c>
      <c r="AA748" s="1">
        <v>0</v>
      </c>
      <c r="AB748" s="1" t="s">
        <v>2626</v>
      </c>
      <c r="AC748" s="1" t="s">
        <v>245</v>
      </c>
      <c r="AD748" s="1" t="str">
        <f>TEXT(Sales_data[[#This Row],[Order_Date]],"MMM")</f>
        <v>Jan</v>
      </c>
      <c r="AE748" s="1">
        <f t="shared" si="55"/>
        <v>2024</v>
      </c>
      <c r="AF748" s="1" t="str">
        <f>TEXT(Sales_data[[#This Row],[Order_Date]],"ddd")</f>
        <v>Sun</v>
      </c>
      <c r="AG748" s="1" t="str">
        <f t="shared" si="56"/>
        <v>On Time</v>
      </c>
      <c r="AH748" s="1" t="str">
        <f t="shared" si="57"/>
        <v>Medium</v>
      </c>
      <c r="AI748" s="1" t="str">
        <f t="shared" si="58"/>
        <v>Low</v>
      </c>
      <c r="AJ748" s="6" t="str">
        <f t="shared" si="59"/>
        <v>Weekend</v>
      </c>
    </row>
    <row r="749" spans="1:36" x14ac:dyDescent="0.45">
      <c r="A749" s="5" t="s">
        <v>1249</v>
      </c>
      <c r="B749" s="2">
        <v>45566</v>
      </c>
      <c r="C749" s="2">
        <v>45569</v>
      </c>
      <c r="D749" s="2">
        <v>45571</v>
      </c>
      <c r="E749" s="1" t="s">
        <v>2560</v>
      </c>
      <c r="F749" s="1" t="s">
        <v>147</v>
      </c>
      <c r="G749" s="1" t="s">
        <v>147</v>
      </c>
      <c r="H749" s="1" t="s">
        <v>128</v>
      </c>
      <c r="I749" s="1" t="s">
        <v>129</v>
      </c>
      <c r="J749" s="1">
        <v>1</v>
      </c>
      <c r="K749" s="1">
        <v>100</v>
      </c>
      <c r="L749" s="1">
        <v>100</v>
      </c>
      <c r="M749" s="1" t="s">
        <v>56</v>
      </c>
      <c r="N749" s="1" t="s">
        <v>57</v>
      </c>
      <c r="O749" s="1" t="s">
        <v>31</v>
      </c>
      <c r="P749" s="1" t="s">
        <v>32</v>
      </c>
      <c r="Q749" s="1" t="s">
        <v>45</v>
      </c>
      <c r="R749" s="1" t="s">
        <v>46</v>
      </c>
      <c r="S749" s="1" t="s">
        <v>2621</v>
      </c>
      <c r="T749" s="1">
        <v>2</v>
      </c>
      <c r="U749" s="1" t="s">
        <v>2622</v>
      </c>
      <c r="V749" s="1" t="s">
        <v>2623</v>
      </c>
      <c r="W749" s="1" t="s">
        <v>2624</v>
      </c>
      <c r="X749" s="1" t="s">
        <v>2625</v>
      </c>
      <c r="Y749" s="1" t="s">
        <v>2623</v>
      </c>
      <c r="Z749" s="1" t="s">
        <v>2623</v>
      </c>
      <c r="AA749" s="1">
        <v>100</v>
      </c>
      <c r="AB749" s="1" t="s">
        <v>2626</v>
      </c>
      <c r="AC749" s="1" t="s">
        <v>2621</v>
      </c>
      <c r="AD749" s="1" t="str">
        <f>TEXT(Sales_data[[#This Row],[Order_Date]],"MMM")</f>
        <v>Oct</v>
      </c>
      <c r="AE749" s="1">
        <f t="shared" si="55"/>
        <v>2024</v>
      </c>
      <c r="AF749" s="1" t="str">
        <f>TEXT(Sales_data[[#This Row],[Order_Date]],"ddd")</f>
        <v>Tue</v>
      </c>
      <c r="AG749" s="1" t="str">
        <f t="shared" si="56"/>
        <v>On Time</v>
      </c>
      <c r="AH749" s="1" t="str">
        <f t="shared" si="57"/>
        <v>Fast</v>
      </c>
      <c r="AI749" s="1" t="str">
        <f t="shared" si="58"/>
        <v>Low</v>
      </c>
      <c r="AJ749" s="6" t="str">
        <f t="shared" si="59"/>
        <v>Weekday</v>
      </c>
    </row>
    <row r="750" spans="1:36" x14ac:dyDescent="0.45">
      <c r="A750" s="5" t="s">
        <v>1250</v>
      </c>
      <c r="B750" s="2">
        <v>45357</v>
      </c>
      <c r="C750" s="2">
        <v>45360</v>
      </c>
      <c r="D750" s="2">
        <v>45366</v>
      </c>
      <c r="E750" s="1" t="s">
        <v>2551</v>
      </c>
      <c r="F750" s="1" t="s">
        <v>53</v>
      </c>
      <c r="G750" s="1" t="s">
        <v>54</v>
      </c>
      <c r="H750" s="1" t="s">
        <v>42</v>
      </c>
      <c r="I750" s="1" t="s">
        <v>43</v>
      </c>
      <c r="J750" s="1">
        <v>0</v>
      </c>
      <c r="K750" s="1">
        <v>2000</v>
      </c>
      <c r="L750" s="1">
        <v>0</v>
      </c>
      <c r="M750" s="1" t="s">
        <v>2619</v>
      </c>
      <c r="N750" s="1" t="s">
        <v>57</v>
      </c>
      <c r="O750" s="1" t="s">
        <v>44</v>
      </c>
      <c r="P750" s="1" t="s">
        <v>58</v>
      </c>
      <c r="Q750" s="1" t="s">
        <v>33</v>
      </c>
      <c r="R750" s="1" t="s">
        <v>46</v>
      </c>
      <c r="S750" s="1" t="s">
        <v>254</v>
      </c>
      <c r="T750" s="1">
        <v>6</v>
      </c>
      <c r="U750" s="1" t="s">
        <v>2622</v>
      </c>
      <c r="V750" s="1" t="s">
        <v>2630</v>
      </c>
      <c r="W750" s="1" t="s">
        <v>2624</v>
      </c>
      <c r="X750" s="1" t="s">
        <v>2625</v>
      </c>
      <c r="Y750" s="1" t="s">
        <v>2623</v>
      </c>
      <c r="Z750" s="1" t="s">
        <v>2623</v>
      </c>
      <c r="AA750" s="1">
        <v>0</v>
      </c>
      <c r="AB750" s="1" t="s">
        <v>2626</v>
      </c>
      <c r="AC750" s="1" t="s">
        <v>254</v>
      </c>
      <c r="AD750" s="1" t="str">
        <f>TEXT(Sales_data[[#This Row],[Order_Date]],"MMM")</f>
        <v>Mar</v>
      </c>
      <c r="AE750" s="1">
        <f t="shared" si="55"/>
        <v>2024</v>
      </c>
      <c r="AF750" s="1" t="str">
        <f>TEXT(Sales_data[[#This Row],[Order_Date]],"ddd")</f>
        <v>Wed</v>
      </c>
      <c r="AG750" s="1" t="str">
        <f t="shared" si="56"/>
        <v>Late</v>
      </c>
      <c r="AH750" s="1" t="str">
        <f t="shared" si="57"/>
        <v>Slow</v>
      </c>
      <c r="AI750" s="1" t="str">
        <f t="shared" si="58"/>
        <v>Low</v>
      </c>
      <c r="AJ750" s="6" t="str">
        <f t="shared" si="59"/>
        <v>Weekday</v>
      </c>
    </row>
    <row r="751" spans="1:36" x14ac:dyDescent="0.45">
      <c r="A751" s="5" t="s">
        <v>1251</v>
      </c>
      <c r="B751" s="2">
        <v>45351</v>
      </c>
      <c r="C751" s="2">
        <v>45353</v>
      </c>
      <c r="D751" s="2">
        <v>45356</v>
      </c>
      <c r="E751" s="1" t="s">
        <v>2541</v>
      </c>
      <c r="F751" s="1" t="s">
        <v>2607</v>
      </c>
      <c r="G751" s="1" t="s">
        <v>41</v>
      </c>
      <c r="H751" s="1" t="s">
        <v>128</v>
      </c>
      <c r="I751" s="1" t="s">
        <v>169</v>
      </c>
      <c r="J751" s="1">
        <v>0</v>
      </c>
      <c r="K751" s="1">
        <v>500</v>
      </c>
      <c r="L751" s="1">
        <v>0</v>
      </c>
      <c r="M751" s="1" t="s">
        <v>29</v>
      </c>
      <c r="N751" s="1" t="s">
        <v>93</v>
      </c>
      <c r="O751" s="1" t="s">
        <v>31</v>
      </c>
      <c r="P751" s="1" t="s">
        <v>32</v>
      </c>
      <c r="Q751" s="1" t="s">
        <v>33</v>
      </c>
      <c r="R751" s="1" t="s">
        <v>2620</v>
      </c>
      <c r="S751" s="1" t="s">
        <v>2620</v>
      </c>
      <c r="T751" s="1">
        <v>3</v>
      </c>
      <c r="U751" s="1" t="s">
        <v>2622</v>
      </c>
      <c r="V751" s="1" t="s">
        <v>2630</v>
      </c>
      <c r="W751" s="1" t="s">
        <v>2624</v>
      </c>
      <c r="X751" s="1" t="s">
        <v>2625</v>
      </c>
      <c r="Y751" s="1" t="s">
        <v>2623</v>
      </c>
      <c r="Z751" s="1" t="s">
        <v>2623</v>
      </c>
      <c r="AA751" s="1">
        <v>0</v>
      </c>
      <c r="AB751" s="1" t="s">
        <v>2626</v>
      </c>
      <c r="AC751" s="1" t="s">
        <v>2627</v>
      </c>
      <c r="AD751" s="1" t="str">
        <f>TEXT(Sales_data[[#This Row],[Order_Date]],"MMM")</f>
        <v>Feb</v>
      </c>
      <c r="AE751" s="1">
        <f t="shared" si="55"/>
        <v>2024</v>
      </c>
      <c r="AF751" s="1" t="str">
        <f>TEXT(Sales_data[[#This Row],[Order_Date]],"ddd")</f>
        <v>Thu</v>
      </c>
      <c r="AG751" s="1" t="str">
        <f t="shared" si="56"/>
        <v>On Time</v>
      </c>
      <c r="AH751" s="1" t="str">
        <f t="shared" si="57"/>
        <v>Medium</v>
      </c>
      <c r="AI751" s="1" t="str">
        <f t="shared" si="58"/>
        <v>Low</v>
      </c>
      <c r="AJ751" s="6" t="str">
        <f t="shared" si="59"/>
        <v>Weekday</v>
      </c>
    </row>
    <row r="752" spans="1:36" x14ac:dyDescent="0.45">
      <c r="A752" s="5" t="s">
        <v>1252</v>
      </c>
      <c r="B752" s="2">
        <v>45526</v>
      </c>
      <c r="C752" s="2">
        <v>45528</v>
      </c>
      <c r="D752" s="2">
        <v>45529</v>
      </c>
      <c r="E752" s="1" t="s">
        <v>2530</v>
      </c>
      <c r="F752" s="1" t="s">
        <v>2607</v>
      </c>
      <c r="G752" s="1" t="s">
        <v>41</v>
      </c>
      <c r="H752" s="1" t="s">
        <v>27</v>
      </c>
      <c r="I752" s="1" t="s">
        <v>84</v>
      </c>
      <c r="J752" s="1">
        <v>3</v>
      </c>
      <c r="K752" s="1">
        <v>1000</v>
      </c>
      <c r="L752" s="1">
        <v>3000</v>
      </c>
      <c r="M752" s="1" t="s">
        <v>29</v>
      </c>
      <c r="N752" s="1" t="s">
        <v>30</v>
      </c>
      <c r="O752" s="1" t="s">
        <v>31</v>
      </c>
      <c r="P752" s="1" t="s">
        <v>32</v>
      </c>
      <c r="Q752" s="1" t="s">
        <v>45</v>
      </c>
      <c r="R752" s="1" t="s">
        <v>46</v>
      </c>
      <c r="S752" s="1" t="s">
        <v>47</v>
      </c>
      <c r="T752" s="1">
        <v>1</v>
      </c>
      <c r="U752" s="1" t="s">
        <v>2622</v>
      </c>
      <c r="V752" s="1" t="s">
        <v>2623</v>
      </c>
      <c r="W752" s="1" t="s">
        <v>2624</v>
      </c>
      <c r="X752" s="1" t="s">
        <v>2625</v>
      </c>
      <c r="Y752" s="1" t="s">
        <v>2623</v>
      </c>
      <c r="Z752" s="1" t="s">
        <v>2623</v>
      </c>
      <c r="AA752" s="1">
        <v>3000</v>
      </c>
      <c r="AB752" s="1" t="s">
        <v>2626</v>
      </c>
      <c r="AC752" s="1" t="s">
        <v>47</v>
      </c>
      <c r="AD752" s="1" t="str">
        <f>TEXT(Sales_data[[#This Row],[Order_Date]],"MMM")</f>
        <v>Aug</v>
      </c>
      <c r="AE752" s="1">
        <f t="shared" si="55"/>
        <v>2024</v>
      </c>
      <c r="AF752" s="1" t="str">
        <f>TEXT(Sales_data[[#This Row],[Order_Date]],"ddd")</f>
        <v>Thu</v>
      </c>
      <c r="AG752" s="1" t="str">
        <f t="shared" si="56"/>
        <v>On Time</v>
      </c>
      <c r="AH752" s="1" t="str">
        <f t="shared" si="57"/>
        <v>Fast</v>
      </c>
      <c r="AI752" s="1" t="str">
        <f t="shared" si="58"/>
        <v>Medium</v>
      </c>
      <c r="AJ752" s="6" t="str">
        <f t="shared" si="59"/>
        <v>Weekday</v>
      </c>
    </row>
    <row r="753" spans="1:36" x14ac:dyDescent="0.45">
      <c r="A753" s="5" t="s">
        <v>1253</v>
      </c>
      <c r="B753" s="2">
        <v>45433</v>
      </c>
      <c r="C753" s="2">
        <v>45436</v>
      </c>
      <c r="D753" s="2">
        <v>45442</v>
      </c>
      <c r="E753" s="1" t="s">
        <v>2527</v>
      </c>
      <c r="F753" s="1" t="s">
        <v>2608</v>
      </c>
      <c r="G753" s="1" t="s">
        <v>41</v>
      </c>
      <c r="H753" s="1" t="s">
        <v>71</v>
      </c>
      <c r="I753" s="1" t="s">
        <v>117</v>
      </c>
      <c r="J753" s="1">
        <v>-1</v>
      </c>
      <c r="K753" s="1">
        <v>2000</v>
      </c>
      <c r="L753" s="1">
        <v>-2000</v>
      </c>
      <c r="M753" s="1" t="s">
        <v>56</v>
      </c>
      <c r="N753" s="1" t="s">
        <v>57</v>
      </c>
      <c r="O753" s="1" t="s">
        <v>31</v>
      </c>
      <c r="P753" s="1" t="s">
        <v>32</v>
      </c>
      <c r="Q753" s="1" t="s">
        <v>33</v>
      </c>
      <c r="R753" s="1" t="s">
        <v>2620</v>
      </c>
      <c r="S753" s="1" t="s">
        <v>2620</v>
      </c>
      <c r="T753" s="1">
        <v>6</v>
      </c>
      <c r="U753" s="1" t="s">
        <v>2622</v>
      </c>
      <c r="V753" s="1" t="s">
        <v>2630</v>
      </c>
      <c r="W753" s="1" t="s">
        <v>2624</v>
      </c>
      <c r="X753" s="1" t="s">
        <v>2625</v>
      </c>
      <c r="Y753" s="1" t="s">
        <v>2623</v>
      </c>
      <c r="Z753" s="1" t="s">
        <v>2623</v>
      </c>
      <c r="AA753" s="1">
        <v>-2000</v>
      </c>
      <c r="AB753" s="1" t="s">
        <v>2626</v>
      </c>
      <c r="AC753" s="1" t="s">
        <v>2632</v>
      </c>
      <c r="AD753" s="1" t="str">
        <f>TEXT(Sales_data[[#This Row],[Order_Date]],"MMM")</f>
        <v>May</v>
      </c>
      <c r="AE753" s="1">
        <f t="shared" si="55"/>
        <v>2024</v>
      </c>
      <c r="AF753" s="1" t="str">
        <f>TEXT(Sales_data[[#This Row],[Order_Date]],"ddd")</f>
        <v>Tue</v>
      </c>
      <c r="AG753" s="1" t="str">
        <f t="shared" si="56"/>
        <v>Late</v>
      </c>
      <c r="AH753" s="1" t="str">
        <f t="shared" si="57"/>
        <v>Slow</v>
      </c>
      <c r="AI753" s="1" t="str">
        <f t="shared" si="58"/>
        <v>Low</v>
      </c>
      <c r="AJ753" s="6" t="str">
        <f t="shared" si="59"/>
        <v>Weekday</v>
      </c>
    </row>
    <row r="754" spans="1:36" x14ac:dyDescent="0.45">
      <c r="A754" s="5" t="s">
        <v>1254</v>
      </c>
      <c r="B754" s="2">
        <v>45596</v>
      </c>
      <c r="C754" s="2">
        <v>45596</v>
      </c>
      <c r="D754" s="2">
        <v>45599</v>
      </c>
      <c r="E754" s="1" t="s">
        <v>2575</v>
      </c>
      <c r="F754" s="1" t="s">
        <v>2607</v>
      </c>
      <c r="G754" s="1" t="s">
        <v>41</v>
      </c>
      <c r="H754" s="1" t="s">
        <v>42</v>
      </c>
      <c r="I754" s="1" t="s">
        <v>122</v>
      </c>
      <c r="J754" s="1">
        <v>3</v>
      </c>
      <c r="K754" s="1">
        <v>500</v>
      </c>
      <c r="L754" s="1">
        <v>1500</v>
      </c>
      <c r="M754" s="1" t="s">
        <v>2619</v>
      </c>
      <c r="N754" s="1" t="s">
        <v>30</v>
      </c>
      <c r="O754" s="1" t="s">
        <v>31</v>
      </c>
      <c r="P754" s="1" t="s">
        <v>58</v>
      </c>
      <c r="Q754" s="1" t="s">
        <v>45</v>
      </c>
      <c r="R754" s="1" t="s">
        <v>2620</v>
      </c>
      <c r="S754" s="1" t="s">
        <v>2620</v>
      </c>
      <c r="T754" s="1">
        <v>3</v>
      </c>
      <c r="U754" s="1" t="s">
        <v>2622</v>
      </c>
      <c r="V754" s="1" t="s">
        <v>2623</v>
      </c>
      <c r="W754" s="1" t="s">
        <v>2624</v>
      </c>
      <c r="X754" s="1" t="s">
        <v>2625</v>
      </c>
      <c r="Y754" s="1" t="s">
        <v>2623</v>
      </c>
      <c r="Z754" s="1" t="s">
        <v>2623</v>
      </c>
      <c r="AA754" s="1">
        <v>1500</v>
      </c>
      <c r="AB754" s="1" t="s">
        <v>2626</v>
      </c>
      <c r="AC754" s="1" t="s">
        <v>2627</v>
      </c>
      <c r="AD754" s="1" t="str">
        <f>TEXT(Sales_data[[#This Row],[Order_Date]],"MMM")</f>
        <v>Oct</v>
      </c>
      <c r="AE754" s="1">
        <f t="shared" si="55"/>
        <v>2024</v>
      </c>
      <c r="AF754" s="1" t="str">
        <f>TEXT(Sales_data[[#This Row],[Order_Date]],"ddd")</f>
        <v>Thu</v>
      </c>
      <c r="AG754" s="1" t="str">
        <f t="shared" si="56"/>
        <v>On Time</v>
      </c>
      <c r="AH754" s="1" t="str">
        <f t="shared" si="57"/>
        <v>Medium</v>
      </c>
      <c r="AI754" s="1" t="str">
        <f t="shared" si="58"/>
        <v>Low</v>
      </c>
      <c r="AJ754" s="6" t="str">
        <f t="shared" si="59"/>
        <v>Weekday</v>
      </c>
    </row>
    <row r="755" spans="1:36" x14ac:dyDescent="0.45">
      <c r="A755" s="5" t="s">
        <v>1255</v>
      </c>
      <c r="B755" s="2">
        <v>45642</v>
      </c>
      <c r="C755" s="2">
        <v>45640</v>
      </c>
      <c r="D755" s="2">
        <v>45641</v>
      </c>
      <c r="E755" s="1" t="s">
        <v>2588</v>
      </c>
      <c r="F755" s="1" t="s">
        <v>2606</v>
      </c>
      <c r="G755" s="1" t="s">
        <v>26</v>
      </c>
      <c r="H755" s="1" t="s">
        <v>42</v>
      </c>
      <c r="I755" s="1" t="s">
        <v>122</v>
      </c>
      <c r="J755" s="1">
        <v>2</v>
      </c>
      <c r="K755" s="1">
        <v>0</v>
      </c>
      <c r="L755" s="1">
        <v>0</v>
      </c>
      <c r="M755" s="1" t="s">
        <v>63</v>
      </c>
      <c r="N755" s="1" t="s">
        <v>93</v>
      </c>
      <c r="O755" s="1" t="s">
        <v>79</v>
      </c>
      <c r="P755" s="1" t="s">
        <v>85</v>
      </c>
      <c r="Q755" s="1" t="s">
        <v>45</v>
      </c>
      <c r="R755" s="1" t="s">
        <v>34</v>
      </c>
      <c r="S755" s="1" t="s">
        <v>2620</v>
      </c>
      <c r="T755" s="1">
        <v>1</v>
      </c>
      <c r="U755" s="1" t="s">
        <v>2622</v>
      </c>
      <c r="V755" s="1" t="s">
        <v>2623</v>
      </c>
      <c r="W755" s="1" t="s">
        <v>2629</v>
      </c>
      <c r="X755" s="1" t="s">
        <v>2628</v>
      </c>
      <c r="Y755" s="1" t="s">
        <v>2630</v>
      </c>
      <c r="Z755" s="1" t="s">
        <v>2623</v>
      </c>
      <c r="AA755" s="1">
        <v>0</v>
      </c>
      <c r="AB755" s="1" t="s">
        <v>2626</v>
      </c>
      <c r="AC755" s="1" t="s">
        <v>2627</v>
      </c>
      <c r="AD755" s="1" t="str">
        <f>TEXT(Sales_data[[#This Row],[Order_Date]],"MMM")</f>
        <v>Dec</v>
      </c>
      <c r="AE755" s="1">
        <f t="shared" si="55"/>
        <v>2024</v>
      </c>
      <c r="AF755" s="1" t="str">
        <f>TEXT(Sales_data[[#This Row],[Order_Date]],"ddd")</f>
        <v>Mon</v>
      </c>
      <c r="AG755" s="1" t="str">
        <f t="shared" si="56"/>
        <v>On Time</v>
      </c>
      <c r="AH755" s="1" t="str">
        <f t="shared" si="57"/>
        <v>Fast</v>
      </c>
      <c r="AI755" s="1" t="str">
        <f t="shared" si="58"/>
        <v>Low</v>
      </c>
      <c r="AJ755" s="6" t="str">
        <f t="shared" si="59"/>
        <v>Weekday</v>
      </c>
    </row>
    <row r="756" spans="1:36" x14ac:dyDescent="0.45">
      <c r="A756" s="5" t="s">
        <v>1256</v>
      </c>
      <c r="B756" s="2">
        <v>45309</v>
      </c>
      <c r="C756" s="2">
        <v>45309</v>
      </c>
      <c r="D756" s="2">
        <v>45309</v>
      </c>
      <c r="E756" s="1" t="s">
        <v>2558</v>
      </c>
      <c r="F756" s="1" t="s">
        <v>2609</v>
      </c>
      <c r="G756" s="1" t="s">
        <v>116</v>
      </c>
      <c r="H756" s="1" t="s">
        <v>71</v>
      </c>
      <c r="I756" s="1" t="s">
        <v>72</v>
      </c>
      <c r="J756" s="1">
        <v>-1</v>
      </c>
      <c r="K756" s="1">
        <v>500</v>
      </c>
      <c r="L756" s="1">
        <v>-500</v>
      </c>
      <c r="M756" s="1" t="s">
        <v>63</v>
      </c>
      <c r="N756" s="1" t="s">
        <v>30</v>
      </c>
      <c r="O756" s="1" t="s">
        <v>64</v>
      </c>
      <c r="P756" s="1" t="s">
        <v>85</v>
      </c>
      <c r="Q756" s="1" t="s">
        <v>33</v>
      </c>
      <c r="R756" s="1" t="s">
        <v>34</v>
      </c>
      <c r="S756" s="1" t="s">
        <v>2620</v>
      </c>
      <c r="T756" s="1">
        <v>0</v>
      </c>
      <c r="U756" s="1" t="s">
        <v>2622</v>
      </c>
      <c r="V756" s="1" t="s">
        <v>2630</v>
      </c>
      <c r="W756" s="1" t="s">
        <v>2624</v>
      </c>
      <c r="X756" s="1" t="s">
        <v>2625</v>
      </c>
      <c r="Y756" s="1" t="s">
        <v>2623</v>
      </c>
      <c r="Z756" s="1" t="s">
        <v>2623</v>
      </c>
      <c r="AA756" s="1">
        <v>-500</v>
      </c>
      <c r="AB756" s="1" t="s">
        <v>2626</v>
      </c>
      <c r="AC756" s="1" t="s">
        <v>2627</v>
      </c>
      <c r="AD756" s="1" t="str">
        <f>TEXT(Sales_data[[#This Row],[Order_Date]],"MMM")</f>
        <v>Jan</v>
      </c>
      <c r="AE756" s="1">
        <f t="shared" si="55"/>
        <v>2024</v>
      </c>
      <c r="AF756" s="1" t="str">
        <f>TEXT(Sales_data[[#This Row],[Order_Date]],"ddd")</f>
        <v>Thu</v>
      </c>
      <c r="AG756" s="1" t="str">
        <f t="shared" si="56"/>
        <v>On Time</v>
      </c>
      <c r="AH756" s="1" t="str">
        <f t="shared" si="57"/>
        <v>Fast</v>
      </c>
      <c r="AI756" s="1" t="str">
        <f t="shared" si="58"/>
        <v>Low</v>
      </c>
      <c r="AJ756" s="6" t="str">
        <f t="shared" si="59"/>
        <v>Weekday</v>
      </c>
    </row>
    <row r="757" spans="1:36" x14ac:dyDescent="0.45">
      <c r="A757" s="5" t="s">
        <v>1257</v>
      </c>
      <c r="B757" s="2">
        <v>45400</v>
      </c>
      <c r="C757" s="2">
        <v>45398</v>
      </c>
      <c r="D757" s="2">
        <v>45401</v>
      </c>
      <c r="E757" s="1" t="s">
        <v>2594</v>
      </c>
      <c r="F757" s="1" t="s">
        <v>2607</v>
      </c>
      <c r="G757" s="1" t="s">
        <v>41</v>
      </c>
      <c r="H757" s="1" t="s">
        <v>42</v>
      </c>
      <c r="I757" s="1" t="s">
        <v>43</v>
      </c>
      <c r="J757" s="1">
        <v>2</v>
      </c>
      <c r="K757" s="1">
        <v>2000</v>
      </c>
      <c r="L757" s="1">
        <v>4000</v>
      </c>
      <c r="M757" s="1" t="s">
        <v>2619</v>
      </c>
      <c r="N757" s="1" t="s">
        <v>57</v>
      </c>
      <c r="O757" s="1" t="s">
        <v>44</v>
      </c>
      <c r="P757" s="1" t="s">
        <v>85</v>
      </c>
      <c r="Q757" s="1" t="s">
        <v>33</v>
      </c>
      <c r="R757" s="1" t="s">
        <v>34</v>
      </c>
      <c r="S757" s="1" t="s">
        <v>2620</v>
      </c>
      <c r="T757" s="1">
        <v>3</v>
      </c>
      <c r="U757" s="1" t="s">
        <v>2622</v>
      </c>
      <c r="V757" s="1" t="s">
        <v>2623</v>
      </c>
      <c r="W757" s="1" t="s">
        <v>2624</v>
      </c>
      <c r="X757" s="1" t="s">
        <v>2628</v>
      </c>
      <c r="Y757" s="1" t="s">
        <v>2623</v>
      </c>
      <c r="Z757" s="1" t="s">
        <v>2623</v>
      </c>
      <c r="AA757" s="1">
        <v>4000</v>
      </c>
      <c r="AB757" s="1" t="s">
        <v>2626</v>
      </c>
      <c r="AC757" s="1" t="s">
        <v>2627</v>
      </c>
      <c r="AD757" s="1" t="str">
        <f>TEXT(Sales_data[[#This Row],[Order_Date]],"MMM")</f>
        <v>Apr</v>
      </c>
      <c r="AE757" s="1">
        <f t="shared" si="55"/>
        <v>2024</v>
      </c>
      <c r="AF757" s="1" t="str">
        <f>TEXT(Sales_data[[#This Row],[Order_Date]],"ddd")</f>
        <v>Thu</v>
      </c>
      <c r="AG757" s="1" t="str">
        <f t="shared" si="56"/>
        <v>On Time</v>
      </c>
      <c r="AH757" s="1" t="str">
        <f t="shared" si="57"/>
        <v>Medium</v>
      </c>
      <c r="AI757" s="1" t="str">
        <f t="shared" si="58"/>
        <v>Medium</v>
      </c>
      <c r="AJ757" s="6" t="str">
        <f t="shared" si="59"/>
        <v>Weekday</v>
      </c>
    </row>
    <row r="758" spans="1:36" x14ac:dyDescent="0.45">
      <c r="A758" s="5" t="s">
        <v>1258</v>
      </c>
      <c r="B758" s="2">
        <v>45355</v>
      </c>
      <c r="C758" s="2">
        <v>45358</v>
      </c>
      <c r="D758" s="2">
        <v>45358</v>
      </c>
      <c r="E758" s="1" t="s">
        <v>2549</v>
      </c>
      <c r="F758" s="1" t="s">
        <v>147</v>
      </c>
      <c r="G758" s="1" t="s">
        <v>147</v>
      </c>
      <c r="H758" s="1" t="s">
        <v>42</v>
      </c>
      <c r="I758" s="1" t="s">
        <v>43</v>
      </c>
      <c r="J758" s="1">
        <v>2</v>
      </c>
      <c r="K758" s="1">
        <v>2000</v>
      </c>
      <c r="L758" s="1">
        <v>4000</v>
      </c>
      <c r="M758" s="1" t="s">
        <v>63</v>
      </c>
      <c r="N758" s="1" t="s">
        <v>30</v>
      </c>
      <c r="O758" s="1" t="s">
        <v>44</v>
      </c>
      <c r="P758" s="1" t="s">
        <v>32</v>
      </c>
      <c r="Q758" s="1" t="s">
        <v>33</v>
      </c>
      <c r="R758" s="1" t="s">
        <v>34</v>
      </c>
      <c r="S758" s="1" t="s">
        <v>2620</v>
      </c>
      <c r="T758" s="1">
        <v>0</v>
      </c>
      <c r="U758" s="1" t="s">
        <v>2622</v>
      </c>
      <c r="V758" s="1" t="s">
        <v>2623</v>
      </c>
      <c r="W758" s="1" t="s">
        <v>2624</v>
      </c>
      <c r="X758" s="1" t="s">
        <v>2625</v>
      </c>
      <c r="Y758" s="1" t="s">
        <v>2623</v>
      </c>
      <c r="Z758" s="1" t="s">
        <v>2623</v>
      </c>
      <c r="AA758" s="1">
        <v>4000</v>
      </c>
      <c r="AB758" s="1" t="s">
        <v>2626</v>
      </c>
      <c r="AC758" s="1" t="s">
        <v>2627</v>
      </c>
      <c r="AD758" s="1" t="str">
        <f>TEXT(Sales_data[[#This Row],[Order_Date]],"MMM")</f>
        <v>Mar</v>
      </c>
      <c r="AE758" s="1">
        <f t="shared" si="55"/>
        <v>2024</v>
      </c>
      <c r="AF758" s="1" t="str">
        <f>TEXT(Sales_data[[#This Row],[Order_Date]],"ddd")</f>
        <v>Mon</v>
      </c>
      <c r="AG758" s="1" t="str">
        <f t="shared" si="56"/>
        <v>On Time</v>
      </c>
      <c r="AH758" s="1" t="str">
        <f t="shared" si="57"/>
        <v>Fast</v>
      </c>
      <c r="AI758" s="1" t="str">
        <f t="shared" si="58"/>
        <v>Medium</v>
      </c>
      <c r="AJ758" s="6" t="str">
        <f t="shared" si="59"/>
        <v>Weekday</v>
      </c>
    </row>
    <row r="759" spans="1:36" x14ac:dyDescent="0.45">
      <c r="A759" s="5" t="s">
        <v>1259</v>
      </c>
      <c r="B759" s="2">
        <v>45301</v>
      </c>
      <c r="C759" s="2">
        <v>45301</v>
      </c>
      <c r="D759" s="2">
        <v>45305</v>
      </c>
      <c r="E759" s="1" t="s">
        <v>2576</v>
      </c>
      <c r="F759" s="1" t="s">
        <v>2608</v>
      </c>
      <c r="G759" s="1" t="s">
        <v>41</v>
      </c>
      <c r="H759" s="1" t="s">
        <v>128</v>
      </c>
      <c r="I759" s="1" t="s">
        <v>169</v>
      </c>
      <c r="J759" s="1">
        <v>0</v>
      </c>
      <c r="K759" s="1">
        <v>0</v>
      </c>
      <c r="L759" s="1">
        <v>0</v>
      </c>
      <c r="M759" s="1" t="s">
        <v>56</v>
      </c>
      <c r="N759" s="1" t="s">
        <v>30</v>
      </c>
      <c r="O759" s="1" t="s">
        <v>31</v>
      </c>
      <c r="P759" s="1" t="s">
        <v>32</v>
      </c>
      <c r="Q759" s="1" t="s">
        <v>45</v>
      </c>
      <c r="R759" s="1" t="s">
        <v>46</v>
      </c>
      <c r="S759" s="1" t="s">
        <v>254</v>
      </c>
      <c r="T759" s="1">
        <v>4</v>
      </c>
      <c r="U759" s="1" t="s">
        <v>2622</v>
      </c>
      <c r="V759" s="1" t="s">
        <v>2630</v>
      </c>
      <c r="W759" s="1" t="s">
        <v>2629</v>
      </c>
      <c r="X759" s="1" t="s">
        <v>2625</v>
      </c>
      <c r="Y759" s="1" t="s">
        <v>2630</v>
      </c>
      <c r="Z759" s="1" t="s">
        <v>2623</v>
      </c>
      <c r="AA759" s="1">
        <v>0</v>
      </c>
      <c r="AB759" s="1" t="s">
        <v>2626</v>
      </c>
      <c r="AC759" s="1" t="s">
        <v>254</v>
      </c>
      <c r="AD759" s="1" t="str">
        <f>TEXT(Sales_data[[#This Row],[Order_Date]],"MMM")</f>
        <v>Jan</v>
      </c>
      <c r="AE759" s="1">
        <f t="shared" si="55"/>
        <v>2024</v>
      </c>
      <c r="AF759" s="1" t="str">
        <f>TEXT(Sales_data[[#This Row],[Order_Date]],"ddd")</f>
        <v>Wed</v>
      </c>
      <c r="AG759" s="1" t="str">
        <f t="shared" si="56"/>
        <v>On Time</v>
      </c>
      <c r="AH759" s="1" t="str">
        <f t="shared" si="57"/>
        <v>Medium</v>
      </c>
      <c r="AI759" s="1" t="str">
        <f t="shared" si="58"/>
        <v>Low</v>
      </c>
      <c r="AJ759" s="6" t="str">
        <f t="shared" si="59"/>
        <v>Weekday</v>
      </c>
    </row>
    <row r="760" spans="1:36" x14ac:dyDescent="0.45">
      <c r="A760" s="5" t="s">
        <v>1260</v>
      </c>
      <c r="B760" s="2">
        <v>45598</v>
      </c>
      <c r="C760" s="2">
        <v>45599</v>
      </c>
      <c r="D760" s="2">
        <v>45604</v>
      </c>
      <c r="E760" s="1" t="s">
        <v>2595</v>
      </c>
      <c r="F760" s="1" t="s">
        <v>168</v>
      </c>
      <c r="G760" s="1" t="s">
        <v>41</v>
      </c>
      <c r="H760" s="1" t="s">
        <v>71</v>
      </c>
      <c r="I760" s="1" t="s">
        <v>117</v>
      </c>
      <c r="J760" s="1">
        <v>2</v>
      </c>
      <c r="K760" s="1">
        <v>100</v>
      </c>
      <c r="L760" s="1">
        <v>200</v>
      </c>
      <c r="M760" s="1" t="s">
        <v>29</v>
      </c>
      <c r="N760" s="1" t="s">
        <v>57</v>
      </c>
      <c r="O760" s="1" t="s">
        <v>64</v>
      </c>
      <c r="P760" s="1" t="s">
        <v>85</v>
      </c>
      <c r="Q760" s="1" t="s">
        <v>45</v>
      </c>
      <c r="R760" s="1" t="s">
        <v>34</v>
      </c>
      <c r="S760" s="1" t="s">
        <v>2620</v>
      </c>
      <c r="T760" s="1">
        <v>5</v>
      </c>
      <c r="U760" s="1" t="s">
        <v>2622</v>
      </c>
      <c r="V760" s="1" t="s">
        <v>2623</v>
      </c>
      <c r="W760" s="1" t="s">
        <v>2624</v>
      </c>
      <c r="X760" s="1" t="s">
        <v>2625</v>
      </c>
      <c r="Y760" s="1" t="s">
        <v>2623</v>
      </c>
      <c r="Z760" s="1" t="s">
        <v>2623</v>
      </c>
      <c r="AA760" s="1">
        <v>200</v>
      </c>
      <c r="AB760" s="1" t="s">
        <v>2626</v>
      </c>
      <c r="AC760" s="1" t="s">
        <v>2627</v>
      </c>
      <c r="AD760" s="1" t="str">
        <f>TEXT(Sales_data[[#This Row],[Order_Date]],"MMM")</f>
        <v>Nov</v>
      </c>
      <c r="AE760" s="1">
        <f t="shared" si="55"/>
        <v>2024</v>
      </c>
      <c r="AF760" s="1" t="str">
        <f>TEXT(Sales_data[[#This Row],[Order_Date]],"ddd")</f>
        <v>Sat</v>
      </c>
      <c r="AG760" s="1" t="str">
        <f t="shared" si="56"/>
        <v>On Time</v>
      </c>
      <c r="AH760" s="1" t="str">
        <f t="shared" si="57"/>
        <v>Medium</v>
      </c>
      <c r="AI760" s="1" t="str">
        <f t="shared" si="58"/>
        <v>Low</v>
      </c>
      <c r="AJ760" s="6" t="str">
        <f t="shared" si="59"/>
        <v>Weekend</v>
      </c>
    </row>
    <row r="761" spans="1:36" x14ac:dyDescent="0.45">
      <c r="A761" s="5" t="s">
        <v>1261</v>
      </c>
      <c r="B761" s="2">
        <v>45405</v>
      </c>
      <c r="C761" s="2">
        <v>45404</v>
      </c>
      <c r="D761" s="2">
        <v>45408</v>
      </c>
      <c r="E761" s="1" t="s">
        <v>2568</v>
      </c>
      <c r="F761" s="1" t="s">
        <v>69</v>
      </c>
      <c r="G761" s="1" t="s">
        <v>70</v>
      </c>
      <c r="H761" s="1" t="s">
        <v>128</v>
      </c>
      <c r="I761" s="1" t="s">
        <v>129</v>
      </c>
      <c r="J761" s="1">
        <v>2</v>
      </c>
      <c r="K761" s="1">
        <v>2000</v>
      </c>
      <c r="L761" s="1">
        <v>4000</v>
      </c>
      <c r="M761" s="1" t="s">
        <v>56</v>
      </c>
      <c r="N761" s="1" t="s">
        <v>30</v>
      </c>
      <c r="O761" s="1" t="s">
        <v>31</v>
      </c>
      <c r="P761" s="1" t="s">
        <v>58</v>
      </c>
      <c r="Q761" s="1" t="s">
        <v>45</v>
      </c>
      <c r="R761" s="1" t="s">
        <v>34</v>
      </c>
      <c r="S761" s="1" t="s">
        <v>2620</v>
      </c>
      <c r="T761" s="1">
        <v>4</v>
      </c>
      <c r="U761" s="1" t="s">
        <v>2622</v>
      </c>
      <c r="V761" s="1" t="s">
        <v>2623</v>
      </c>
      <c r="W761" s="1" t="s">
        <v>2624</v>
      </c>
      <c r="X761" s="1" t="s">
        <v>2628</v>
      </c>
      <c r="Y761" s="1" t="s">
        <v>2623</v>
      </c>
      <c r="Z761" s="1" t="s">
        <v>2623</v>
      </c>
      <c r="AA761" s="1">
        <v>4000</v>
      </c>
      <c r="AB761" s="1" t="s">
        <v>2626</v>
      </c>
      <c r="AC761" s="1" t="s">
        <v>2627</v>
      </c>
      <c r="AD761" s="1" t="str">
        <f>TEXT(Sales_data[[#This Row],[Order_Date]],"MMM")</f>
        <v>Apr</v>
      </c>
      <c r="AE761" s="1">
        <f t="shared" si="55"/>
        <v>2024</v>
      </c>
      <c r="AF761" s="1" t="str">
        <f>TEXT(Sales_data[[#This Row],[Order_Date]],"ddd")</f>
        <v>Tue</v>
      </c>
      <c r="AG761" s="1" t="str">
        <f t="shared" si="56"/>
        <v>On Time</v>
      </c>
      <c r="AH761" s="1" t="str">
        <f t="shared" si="57"/>
        <v>Medium</v>
      </c>
      <c r="AI761" s="1" t="str">
        <f t="shared" si="58"/>
        <v>Medium</v>
      </c>
      <c r="AJ761" s="6" t="str">
        <f t="shared" si="59"/>
        <v>Weekday</v>
      </c>
    </row>
    <row r="762" spans="1:36" x14ac:dyDescent="0.45">
      <c r="A762" s="5" t="s">
        <v>1262</v>
      </c>
      <c r="B762" s="2">
        <v>45555</v>
      </c>
      <c r="C762" s="2">
        <v>45553</v>
      </c>
      <c r="D762" s="2">
        <v>45558</v>
      </c>
      <c r="E762" s="1" t="s">
        <v>2534</v>
      </c>
      <c r="F762" s="1" t="s">
        <v>69</v>
      </c>
      <c r="G762" s="1" t="s">
        <v>70</v>
      </c>
      <c r="H762" s="1" t="s">
        <v>42</v>
      </c>
      <c r="I762" s="1" t="s">
        <v>122</v>
      </c>
      <c r="J762" s="1">
        <v>3</v>
      </c>
      <c r="K762" s="1">
        <v>100</v>
      </c>
      <c r="L762" s="1">
        <v>300</v>
      </c>
      <c r="M762" s="1" t="s">
        <v>63</v>
      </c>
      <c r="N762" s="1" t="s">
        <v>57</v>
      </c>
      <c r="O762" s="1" t="s">
        <v>44</v>
      </c>
      <c r="P762" s="1" t="s">
        <v>58</v>
      </c>
      <c r="Q762" s="1" t="s">
        <v>33</v>
      </c>
      <c r="R762" s="1" t="s">
        <v>34</v>
      </c>
      <c r="S762" s="1" t="s">
        <v>2620</v>
      </c>
      <c r="T762" s="1">
        <v>5</v>
      </c>
      <c r="U762" s="1" t="s">
        <v>2622</v>
      </c>
      <c r="V762" s="1" t="s">
        <v>2623</v>
      </c>
      <c r="W762" s="1" t="s">
        <v>2624</v>
      </c>
      <c r="X762" s="1" t="s">
        <v>2628</v>
      </c>
      <c r="Y762" s="1" t="s">
        <v>2623</v>
      </c>
      <c r="Z762" s="1" t="s">
        <v>2623</v>
      </c>
      <c r="AA762" s="1">
        <v>300</v>
      </c>
      <c r="AB762" s="1" t="s">
        <v>2626</v>
      </c>
      <c r="AC762" s="1" t="s">
        <v>2627</v>
      </c>
      <c r="AD762" s="1" t="str">
        <f>TEXT(Sales_data[[#This Row],[Order_Date]],"MMM")</f>
        <v>Sep</v>
      </c>
      <c r="AE762" s="1">
        <f t="shared" si="55"/>
        <v>2024</v>
      </c>
      <c r="AF762" s="1" t="str">
        <f>TEXT(Sales_data[[#This Row],[Order_Date]],"ddd")</f>
        <v>Fri</v>
      </c>
      <c r="AG762" s="1" t="str">
        <f t="shared" si="56"/>
        <v>On Time</v>
      </c>
      <c r="AH762" s="1" t="str">
        <f t="shared" si="57"/>
        <v>Medium</v>
      </c>
      <c r="AI762" s="1" t="str">
        <f t="shared" si="58"/>
        <v>Low</v>
      </c>
      <c r="AJ762" s="6" t="str">
        <f t="shared" si="59"/>
        <v>Weekday</v>
      </c>
    </row>
    <row r="763" spans="1:36" x14ac:dyDescent="0.45">
      <c r="A763" s="5" t="s">
        <v>1263</v>
      </c>
      <c r="B763" s="2">
        <v>45492</v>
      </c>
      <c r="C763" s="2">
        <v>45491</v>
      </c>
      <c r="D763" s="2">
        <v>45497</v>
      </c>
      <c r="E763" s="1" t="s">
        <v>2576</v>
      </c>
      <c r="F763" s="1" t="s">
        <v>53</v>
      </c>
      <c r="G763" s="1" t="s">
        <v>54</v>
      </c>
      <c r="H763" s="1" t="s">
        <v>71</v>
      </c>
      <c r="I763" s="1" t="s">
        <v>72</v>
      </c>
      <c r="J763" s="1">
        <v>3</v>
      </c>
      <c r="K763" s="1">
        <v>0</v>
      </c>
      <c r="L763" s="1">
        <v>0</v>
      </c>
      <c r="M763" s="1" t="s">
        <v>2619</v>
      </c>
      <c r="N763" s="1" t="s">
        <v>93</v>
      </c>
      <c r="O763" s="1" t="s">
        <v>64</v>
      </c>
      <c r="P763" s="1" t="s">
        <v>85</v>
      </c>
      <c r="Q763" s="1" t="s">
        <v>33</v>
      </c>
      <c r="R763" s="1" t="s">
        <v>34</v>
      </c>
      <c r="S763" s="1" t="s">
        <v>2620</v>
      </c>
      <c r="T763" s="1">
        <v>6</v>
      </c>
      <c r="U763" s="1" t="s">
        <v>2622</v>
      </c>
      <c r="V763" s="1" t="s">
        <v>2623</v>
      </c>
      <c r="W763" s="1" t="s">
        <v>2629</v>
      </c>
      <c r="X763" s="1" t="s">
        <v>2628</v>
      </c>
      <c r="Y763" s="1" t="s">
        <v>2630</v>
      </c>
      <c r="Z763" s="1" t="s">
        <v>2623</v>
      </c>
      <c r="AA763" s="1">
        <v>0</v>
      </c>
      <c r="AB763" s="1" t="s">
        <v>2626</v>
      </c>
      <c r="AC763" s="1" t="s">
        <v>2627</v>
      </c>
      <c r="AD763" s="1" t="str">
        <f>TEXT(Sales_data[[#This Row],[Order_Date]],"MMM")</f>
        <v>Jul</v>
      </c>
      <c r="AE763" s="1">
        <f t="shared" si="55"/>
        <v>2024</v>
      </c>
      <c r="AF763" s="1" t="str">
        <f>TEXT(Sales_data[[#This Row],[Order_Date]],"ddd")</f>
        <v>Fri</v>
      </c>
      <c r="AG763" s="1" t="str">
        <f t="shared" si="56"/>
        <v>Late</v>
      </c>
      <c r="AH763" s="1" t="str">
        <f t="shared" si="57"/>
        <v>Slow</v>
      </c>
      <c r="AI763" s="1" t="str">
        <f t="shared" si="58"/>
        <v>Low</v>
      </c>
      <c r="AJ763" s="6" t="str">
        <f t="shared" si="59"/>
        <v>Weekday</v>
      </c>
    </row>
    <row r="764" spans="1:36" x14ac:dyDescent="0.45">
      <c r="A764" s="5" t="s">
        <v>1264</v>
      </c>
      <c r="B764" s="2">
        <v>45514</v>
      </c>
      <c r="C764" s="2">
        <v>45513</v>
      </c>
      <c r="D764" s="2">
        <v>45515</v>
      </c>
      <c r="E764" s="1" t="s">
        <v>2542</v>
      </c>
      <c r="F764" s="1" t="s">
        <v>2607</v>
      </c>
      <c r="G764" s="1" t="s">
        <v>41</v>
      </c>
      <c r="H764" s="1" t="s">
        <v>27</v>
      </c>
      <c r="I764" s="1" t="s">
        <v>28</v>
      </c>
      <c r="J764" s="1">
        <v>3</v>
      </c>
      <c r="K764" s="1">
        <v>100</v>
      </c>
      <c r="L764" s="1">
        <v>300</v>
      </c>
      <c r="M764" s="1" t="s">
        <v>29</v>
      </c>
      <c r="N764" s="1" t="s">
        <v>93</v>
      </c>
      <c r="O764" s="1" t="s">
        <v>31</v>
      </c>
      <c r="P764" s="1" t="s">
        <v>58</v>
      </c>
      <c r="Q764" s="1" t="s">
        <v>45</v>
      </c>
      <c r="R764" s="1" t="s">
        <v>34</v>
      </c>
      <c r="S764" s="1" t="s">
        <v>2620</v>
      </c>
      <c r="T764" s="1">
        <v>2</v>
      </c>
      <c r="U764" s="1" t="s">
        <v>2622</v>
      </c>
      <c r="V764" s="1" t="s">
        <v>2623</v>
      </c>
      <c r="W764" s="1" t="s">
        <v>2624</v>
      </c>
      <c r="X764" s="1" t="s">
        <v>2628</v>
      </c>
      <c r="Y764" s="1" t="s">
        <v>2623</v>
      </c>
      <c r="Z764" s="1" t="s">
        <v>2623</v>
      </c>
      <c r="AA764" s="1">
        <v>300</v>
      </c>
      <c r="AB764" s="1" t="s">
        <v>2626</v>
      </c>
      <c r="AC764" s="1" t="s">
        <v>2627</v>
      </c>
      <c r="AD764" s="1" t="str">
        <f>TEXT(Sales_data[[#This Row],[Order_Date]],"MMM")</f>
        <v>Aug</v>
      </c>
      <c r="AE764" s="1">
        <f t="shared" si="55"/>
        <v>2024</v>
      </c>
      <c r="AF764" s="1" t="str">
        <f>TEXT(Sales_data[[#This Row],[Order_Date]],"ddd")</f>
        <v>Sat</v>
      </c>
      <c r="AG764" s="1" t="str">
        <f t="shared" si="56"/>
        <v>On Time</v>
      </c>
      <c r="AH764" s="1" t="str">
        <f t="shared" si="57"/>
        <v>Fast</v>
      </c>
      <c r="AI764" s="1" t="str">
        <f t="shared" si="58"/>
        <v>Low</v>
      </c>
      <c r="AJ764" s="6" t="str">
        <f t="shared" si="59"/>
        <v>Weekend</v>
      </c>
    </row>
    <row r="765" spans="1:36" x14ac:dyDescent="0.45">
      <c r="A765" s="5" t="s">
        <v>1265</v>
      </c>
      <c r="B765" s="2">
        <v>45619</v>
      </c>
      <c r="C765" s="2">
        <v>45618</v>
      </c>
      <c r="D765" s="2">
        <v>45622</v>
      </c>
      <c r="E765" s="1" t="s">
        <v>2596</v>
      </c>
      <c r="F765" s="1" t="s">
        <v>53</v>
      </c>
      <c r="G765" s="1" t="s">
        <v>54</v>
      </c>
      <c r="H765" s="1" t="s">
        <v>27</v>
      </c>
      <c r="I765" s="1" t="s">
        <v>28</v>
      </c>
      <c r="J765" s="1">
        <v>2</v>
      </c>
      <c r="K765" s="1">
        <v>100</v>
      </c>
      <c r="L765" s="1">
        <v>200</v>
      </c>
      <c r="M765" s="1" t="s">
        <v>29</v>
      </c>
      <c r="N765" s="1" t="s">
        <v>57</v>
      </c>
      <c r="O765" s="1" t="s">
        <v>79</v>
      </c>
      <c r="P765" s="1" t="s">
        <v>85</v>
      </c>
      <c r="Q765" s="1" t="s">
        <v>45</v>
      </c>
      <c r="R765" s="1" t="s">
        <v>34</v>
      </c>
      <c r="S765" s="1" t="s">
        <v>2620</v>
      </c>
      <c r="T765" s="1">
        <v>4</v>
      </c>
      <c r="U765" s="1" t="s">
        <v>2622</v>
      </c>
      <c r="V765" s="1" t="s">
        <v>2623</v>
      </c>
      <c r="W765" s="1" t="s">
        <v>2624</v>
      </c>
      <c r="X765" s="1" t="s">
        <v>2628</v>
      </c>
      <c r="Y765" s="1" t="s">
        <v>2623</v>
      </c>
      <c r="Z765" s="1" t="s">
        <v>2623</v>
      </c>
      <c r="AA765" s="1">
        <v>200</v>
      </c>
      <c r="AB765" s="1" t="s">
        <v>2626</v>
      </c>
      <c r="AC765" s="1" t="s">
        <v>2627</v>
      </c>
      <c r="AD765" s="1" t="str">
        <f>TEXT(Sales_data[[#This Row],[Order_Date]],"MMM")</f>
        <v>Nov</v>
      </c>
      <c r="AE765" s="1">
        <f t="shared" si="55"/>
        <v>2024</v>
      </c>
      <c r="AF765" s="1" t="str">
        <f>TEXT(Sales_data[[#This Row],[Order_Date]],"ddd")</f>
        <v>Sat</v>
      </c>
      <c r="AG765" s="1" t="str">
        <f t="shared" si="56"/>
        <v>On Time</v>
      </c>
      <c r="AH765" s="1" t="str">
        <f t="shared" si="57"/>
        <v>Medium</v>
      </c>
      <c r="AI765" s="1" t="str">
        <f t="shared" si="58"/>
        <v>Low</v>
      </c>
      <c r="AJ765" s="6" t="str">
        <f t="shared" si="59"/>
        <v>Weekend</v>
      </c>
    </row>
    <row r="766" spans="1:36" x14ac:dyDescent="0.45">
      <c r="A766" s="5" t="s">
        <v>1266</v>
      </c>
      <c r="B766" s="2">
        <v>45454</v>
      </c>
      <c r="C766" s="2">
        <v>45455</v>
      </c>
      <c r="D766" s="2">
        <v>45455</v>
      </c>
      <c r="E766" s="1" t="s">
        <v>2541</v>
      </c>
      <c r="F766" s="1" t="s">
        <v>53</v>
      </c>
      <c r="G766" s="1" t="s">
        <v>54</v>
      </c>
      <c r="H766" s="1" t="s">
        <v>71</v>
      </c>
      <c r="I766" s="1" t="s">
        <v>92</v>
      </c>
      <c r="J766" s="1">
        <v>2</v>
      </c>
      <c r="K766" s="1">
        <v>2000</v>
      </c>
      <c r="L766" s="1">
        <v>4000</v>
      </c>
      <c r="M766" s="1" t="s">
        <v>56</v>
      </c>
      <c r="N766" s="1" t="s">
        <v>93</v>
      </c>
      <c r="O766" s="1" t="s">
        <v>44</v>
      </c>
      <c r="P766" s="1" t="s">
        <v>58</v>
      </c>
      <c r="Q766" s="1" t="s">
        <v>45</v>
      </c>
      <c r="R766" s="1" t="s">
        <v>46</v>
      </c>
      <c r="S766" s="1" t="s">
        <v>47</v>
      </c>
      <c r="T766" s="1">
        <v>0</v>
      </c>
      <c r="U766" s="1" t="s">
        <v>2622</v>
      </c>
      <c r="V766" s="1" t="s">
        <v>2623</v>
      </c>
      <c r="W766" s="1" t="s">
        <v>2624</v>
      </c>
      <c r="X766" s="1" t="s">
        <v>2625</v>
      </c>
      <c r="Y766" s="1" t="s">
        <v>2623</v>
      </c>
      <c r="Z766" s="1" t="s">
        <v>2623</v>
      </c>
      <c r="AA766" s="1">
        <v>4000</v>
      </c>
      <c r="AB766" s="1" t="s">
        <v>2626</v>
      </c>
      <c r="AC766" s="1" t="s">
        <v>47</v>
      </c>
      <c r="AD766" s="1" t="str">
        <f>TEXT(Sales_data[[#This Row],[Order_Date]],"MMM")</f>
        <v>Jun</v>
      </c>
      <c r="AE766" s="1">
        <f t="shared" si="55"/>
        <v>2024</v>
      </c>
      <c r="AF766" s="1" t="str">
        <f>TEXT(Sales_data[[#This Row],[Order_Date]],"ddd")</f>
        <v>Tue</v>
      </c>
      <c r="AG766" s="1" t="str">
        <f t="shared" si="56"/>
        <v>On Time</v>
      </c>
      <c r="AH766" s="1" t="str">
        <f t="shared" si="57"/>
        <v>Fast</v>
      </c>
      <c r="AI766" s="1" t="str">
        <f t="shared" si="58"/>
        <v>Medium</v>
      </c>
      <c r="AJ766" s="6" t="str">
        <f t="shared" si="59"/>
        <v>Weekday</v>
      </c>
    </row>
    <row r="767" spans="1:36" x14ac:dyDescent="0.45">
      <c r="A767" s="5" t="s">
        <v>1267</v>
      </c>
      <c r="B767" s="2">
        <v>45463</v>
      </c>
      <c r="C767" s="2">
        <v>45466</v>
      </c>
      <c r="D767" s="2">
        <v>45472</v>
      </c>
      <c r="E767" s="1" t="s">
        <v>2582</v>
      </c>
      <c r="F767" s="1" t="s">
        <v>2607</v>
      </c>
      <c r="G767" s="1" t="s">
        <v>41</v>
      </c>
      <c r="H767" s="1" t="s">
        <v>71</v>
      </c>
      <c r="I767" s="1" t="s">
        <v>117</v>
      </c>
      <c r="J767" s="1">
        <v>1</v>
      </c>
      <c r="K767" s="1">
        <v>1000</v>
      </c>
      <c r="L767" s="1">
        <v>1000</v>
      </c>
      <c r="M767" s="1" t="s">
        <v>56</v>
      </c>
      <c r="N767" s="1" t="s">
        <v>57</v>
      </c>
      <c r="O767" s="1" t="s">
        <v>79</v>
      </c>
      <c r="P767" s="1" t="s">
        <v>32</v>
      </c>
      <c r="Q767" s="1" t="s">
        <v>33</v>
      </c>
      <c r="R767" s="1" t="s">
        <v>46</v>
      </c>
      <c r="S767" s="1" t="s">
        <v>254</v>
      </c>
      <c r="T767" s="1">
        <v>6</v>
      </c>
      <c r="U767" s="1" t="s">
        <v>2622</v>
      </c>
      <c r="V767" s="1" t="s">
        <v>2623</v>
      </c>
      <c r="W767" s="1" t="s">
        <v>2624</v>
      </c>
      <c r="X767" s="1" t="s">
        <v>2625</v>
      </c>
      <c r="Y767" s="1" t="s">
        <v>2623</v>
      </c>
      <c r="Z767" s="1" t="s">
        <v>2623</v>
      </c>
      <c r="AA767" s="1">
        <v>1000</v>
      </c>
      <c r="AB767" s="1" t="s">
        <v>2626</v>
      </c>
      <c r="AC767" s="1" t="s">
        <v>254</v>
      </c>
      <c r="AD767" s="1" t="str">
        <f>TEXT(Sales_data[[#This Row],[Order_Date]],"MMM")</f>
        <v>Jun</v>
      </c>
      <c r="AE767" s="1">
        <f t="shared" si="55"/>
        <v>2024</v>
      </c>
      <c r="AF767" s="1" t="str">
        <f>TEXT(Sales_data[[#This Row],[Order_Date]],"ddd")</f>
        <v>Thu</v>
      </c>
      <c r="AG767" s="1" t="str">
        <f t="shared" si="56"/>
        <v>Late</v>
      </c>
      <c r="AH767" s="1" t="str">
        <f t="shared" si="57"/>
        <v>Slow</v>
      </c>
      <c r="AI767" s="1" t="str">
        <f t="shared" si="58"/>
        <v>Low</v>
      </c>
      <c r="AJ767" s="6" t="str">
        <f t="shared" si="59"/>
        <v>Weekday</v>
      </c>
    </row>
    <row r="768" spans="1:36" x14ac:dyDescent="0.45">
      <c r="A768" s="5" t="s">
        <v>1268</v>
      </c>
      <c r="B768" s="2">
        <v>45438</v>
      </c>
      <c r="C768" s="2">
        <v>45441</v>
      </c>
      <c r="D768" s="2">
        <v>45440</v>
      </c>
      <c r="E768" s="1" t="s">
        <v>2576</v>
      </c>
      <c r="F768" s="1" t="s">
        <v>2609</v>
      </c>
      <c r="G768" s="1" t="s">
        <v>116</v>
      </c>
      <c r="H768" s="1" t="s">
        <v>42</v>
      </c>
      <c r="I768" s="1" t="s">
        <v>122</v>
      </c>
      <c r="J768" s="1">
        <v>1</v>
      </c>
      <c r="K768" s="1">
        <v>100</v>
      </c>
      <c r="L768" s="1">
        <v>100</v>
      </c>
      <c r="M768" s="1" t="s">
        <v>2619</v>
      </c>
      <c r="N768" s="1" t="s">
        <v>93</v>
      </c>
      <c r="O768" s="1" t="s">
        <v>31</v>
      </c>
      <c r="P768" s="1" t="s">
        <v>85</v>
      </c>
      <c r="Q768" s="1" t="s">
        <v>33</v>
      </c>
      <c r="R768" s="1" t="s">
        <v>46</v>
      </c>
      <c r="S768" s="1" t="s">
        <v>2621</v>
      </c>
      <c r="T768" s="1">
        <v>-1</v>
      </c>
      <c r="U768" s="1" t="s">
        <v>2622</v>
      </c>
      <c r="V768" s="1" t="s">
        <v>2623</v>
      </c>
      <c r="W768" s="1" t="s">
        <v>2624</v>
      </c>
      <c r="X768" s="1" t="s">
        <v>2631</v>
      </c>
      <c r="Y768" s="1" t="s">
        <v>2623</v>
      </c>
      <c r="Z768" s="1" t="s">
        <v>2623</v>
      </c>
      <c r="AA768" s="1">
        <v>100</v>
      </c>
      <c r="AB768" s="1" t="s">
        <v>2626</v>
      </c>
      <c r="AC768" s="1" t="s">
        <v>2621</v>
      </c>
      <c r="AD768" s="1" t="str">
        <f>TEXT(Sales_data[[#This Row],[Order_Date]],"MMM")</f>
        <v>May</v>
      </c>
      <c r="AE768" s="1">
        <f t="shared" si="55"/>
        <v>2024</v>
      </c>
      <c r="AF768" s="1" t="str">
        <f>TEXT(Sales_data[[#This Row],[Order_Date]],"ddd")</f>
        <v>Sun</v>
      </c>
      <c r="AG768" s="1" t="str">
        <f t="shared" si="56"/>
        <v>On Time</v>
      </c>
      <c r="AH768" s="1" t="str">
        <f t="shared" si="57"/>
        <v>Fast</v>
      </c>
      <c r="AI768" s="1" t="str">
        <f t="shared" si="58"/>
        <v>Low</v>
      </c>
      <c r="AJ768" s="6" t="str">
        <f t="shared" si="59"/>
        <v>Weekend</v>
      </c>
    </row>
    <row r="769" spans="1:36" x14ac:dyDescent="0.45">
      <c r="A769" s="5" t="s">
        <v>1269</v>
      </c>
      <c r="B769" s="2">
        <v>45515</v>
      </c>
      <c r="C769" s="2">
        <v>45517</v>
      </c>
      <c r="D769" s="2">
        <v>45517</v>
      </c>
      <c r="E769" s="1" t="s">
        <v>2604</v>
      </c>
      <c r="F769" s="1" t="s">
        <v>2606</v>
      </c>
      <c r="G769" s="1" t="s">
        <v>26</v>
      </c>
      <c r="H769" s="1" t="s">
        <v>128</v>
      </c>
      <c r="I769" s="1" t="s">
        <v>169</v>
      </c>
      <c r="J769" s="1">
        <v>3</v>
      </c>
      <c r="K769" s="1">
        <v>1000</v>
      </c>
      <c r="L769" s="1">
        <v>3000</v>
      </c>
      <c r="M769" s="1" t="s">
        <v>56</v>
      </c>
      <c r="N769" s="1" t="s">
        <v>93</v>
      </c>
      <c r="O769" s="1" t="s">
        <v>79</v>
      </c>
      <c r="P769" s="1" t="s">
        <v>85</v>
      </c>
      <c r="Q769" s="1" t="s">
        <v>45</v>
      </c>
      <c r="R769" s="1" t="s">
        <v>46</v>
      </c>
      <c r="S769" s="1" t="s">
        <v>254</v>
      </c>
      <c r="T769" s="1">
        <v>0</v>
      </c>
      <c r="U769" s="1" t="s">
        <v>2622</v>
      </c>
      <c r="V769" s="1" t="s">
        <v>2623</v>
      </c>
      <c r="W769" s="1" t="s">
        <v>2624</v>
      </c>
      <c r="X769" s="1" t="s">
        <v>2625</v>
      </c>
      <c r="Y769" s="1" t="s">
        <v>2623</v>
      </c>
      <c r="Z769" s="1" t="s">
        <v>2623</v>
      </c>
      <c r="AA769" s="1">
        <v>3000</v>
      </c>
      <c r="AB769" s="1" t="s">
        <v>2626</v>
      </c>
      <c r="AC769" s="1" t="s">
        <v>254</v>
      </c>
      <c r="AD769" s="1" t="str">
        <f>TEXT(Sales_data[[#This Row],[Order_Date]],"MMM")</f>
        <v>Aug</v>
      </c>
      <c r="AE769" s="1">
        <f t="shared" si="55"/>
        <v>2024</v>
      </c>
      <c r="AF769" s="1" t="str">
        <f>TEXT(Sales_data[[#This Row],[Order_Date]],"ddd")</f>
        <v>Sun</v>
      </c>
      <c r="AG769" s="1" t="str">
        <f t="shared" si="56"/>
        <v>On Time</v>
      </c>
      <c r="AH769" s="1" t="str">
        <f t="shared" si="57"/>
        <v>Fast</v>
      </c>
      <c r="AI769" s="1" t="str">
        <f t="shared" si="58"/>
        <v>Medium</v>
      </c>
      <c r="AJ769" s="6" t="str">
        <f t="shared" si="59"/>
        <v>Weekend</v>
      </c>
    </row>
    <row r="770" spans="1:36" x14ac:dyDescent="0.45">
      <c r="A770" s="5" t="s">
        <v>1270</v>
      </c>
      <c r="B770" s="2">
        <v>45548</v>
      </c>
      <c r="C770" s="2">
        <v>45548</v>
      </c>
      <c r="D770" s="2">
        <v>45554</v>
      </c>
      <c r="E770" s="1" t="s">
        <v>2527</v>
      </c>
      <c r="F770" s="1" t="s">
        <v>168</v>
      </c>
      <c r="G770" s="1" t="s">
        <v>41</v>
      </c>
      <c r="H770" s="1" t="s">
        <v>27</v>
      </c>
      <c r="I770" s="1" t="s">
        <v>84</v>
      </c>
      <c r="J770" s="1">
        <v>3</v>
      </c>
      <c r="K770" s="1">
        <v>2000</v>
      </c>
      <c r="L770" s="1">
        <v>6000</v>
      </c>
      <c r="M770" s="1" t="s">
        <v>56</v>
      </c>
      <c r="N770" s="1" t="s">
        <v>30</v>
      </c>
      <c r="O770" s="1" t="s">
        <v>79</v>
      </c>
      <c r="P770" s="1" t="s">
        <v>32</v>
      </c>
      <c r="Q770" s="1" t="s">
        <v>33</v>
      </c>
      <c r="R770" s="1" t="s">
        <v>46</v>
      </c>
      <c r="S770" s="1" t="s">
        <v>245</v>
      </c>
      <c r="T770" s="1">
        <v>6</v>
      </c>
      <c r="U770" s="1" t="s">
        <v>2622</v>
      </c>
      <c r="V770" s="1" t="s">
        <v>2623</v>
      </c>
      <c r="W770" s="1" t="s">
        <v>2624</v>
      </c>
      <c r="X770" s="1" t="s">
        <v>2625</v>
      </c>
      <c r="Y770" s="1" t="s">
        <v>2623</v>
      </c>
      <c r="Z770" s="1" t="s">
        <v>2623</v>
      </c>
      <c r="AA770" s="1">
        <v>6000</v>
      </c>
      <c r="AB770" s="1" t="s">
        <v>2626</v>
      </c>
      <c r="AC770" s="1" t="s">
        <v>245</v>
      </c>
      <c r="AD770" s="1" t="str">
        <f>TEXT(Sales_data[[#This Row],[Order_Date]],"MMM")</f>
        <v>Sep</v>
      </c>
      <c r="AE770" s="1">
        <f t="shared" si="55"/>
        <v>2024</v>
      </c>
      <c r="AF770" s="1" t="str">
        <f>TEXT(Sales_data[[#This Row],[Order_Date]],"ddd")</f>
        <v>Fri</v>
      </c>
      <c r="AG770" s="1" t="str">
        <f t="shared" si="56"/>
        <v>Late</v>
      </c>
      <c r="AH770" s="1" t="str">
        <f t="shared" si="57"/>
        <v>Slow</v>
      </c>
      <c r="AI770" s="1" t="str">
        <f t="shared" si="58"/>
        <v>High</v>
      </c>
      <c r="AJ770" s="6" t="str">
        <f t="shared" si="59"/>
        <v>Weekday</v>
      </c>
    </row>
    <row r="771" spans="1:36" x14ac:dyDescent="0.45">
      <c r="A771" s="5" t="s">
        <v>1271</v>
      </c>
      <c r="B771" s="2">
        <v>45562</v>
      </c>
      <c r="C771" s="2">
        <v>45564</v>
      </c>
      <c r="D771" s="2">
        <v>45571</v>
      </c>
      <c r="E771" s="1" t="s">
        <v>2527</v>
      </c>
      <c r="F771" s="1" t="s">
        <v>2607</v>
      </c>
      <c r="G771" s="1" t="s">
        <v>41</v>
      </c>
      <c r="H771" s="1" t="s">
        <v>42</v>
      </c>
      <c r="I771" s="1" t="s">
        <v>78</v>
      </c>
      <c r="J771" s="1">
        <v>3</v>
      </c>
      <c r="K771" s="1">
        <v>100</v>
      </c>
      <c r="L771" s="1">
        <v>300</v>
      </c>
      <c r="M771" s="1" t="s">
        <v>2619</v>
      </c>
      <c r="N771" s="1" t="s">
        <v>57</v>
      </c>
      <c r="O771" s="1" t="s">
        <v>31</v>
      </c>
      <c r="P771" s="1" t="s">
        <v>85</v>
      </c>
      <c r="Q771" s="1" t="s">
        <v>33</v>
      </c>
      <c r="R771" s="1" t="s">
        <v>46</v>
      </c>
      <c r="S771" s="1" t="s">
        <v>245</v>
      </c>
      <c r="T771" s="1">
        <v>7</v>
      </c>
      <c r="U771" s="1" t="s">
        <v>2622</v>
      </c>
      <c r="V771" s="1" t="s">
        <v>2623</v>
      </c>
      <c r="W771" s="1" t="s">
        <v>2624</v>
      </c>
      <c r="X771" s="1" t="s">
        <v>2625</v>
      </c>
      <c r="Y771" s="1" t="s">
        <v>2623</v>
      </c>
      <c r="Z771" s="1" t="s">
        <v>2623</v>
      </c>
      <c r="AA771" s="1">
        <v>300</v>
      </c>
      <c r="AB771" s="1" t="s">
        <v>2626</v>
      </c>
      <c r="AC771" s="1" t="s">
        <v>245</v>
      </c>
      <c r="AD771" s="1" t="str">
        <f>TEXT(Sales_data[[#This Row],[Order_Date]],"MMM")</f>
        <v>Sep</v>
      </c>
      <c r="AE771" s="1">
        <f t="shared" ref="AE771:AE834" si="60">YEAR(C771)</f>
        <v>2024</v>
      </c>
      <c r="AF771" s="1" t="str">
        <f>TEXT(Sales_data[[#This Row],[Order_Date]],"ddd")</f>
        <v>Fri</v>
      </c>
      <c r="AG771" s="1" t="str">
        <f t="shared" ref="AG771:AG834" si="61">IF(T771&lt;=5,"On Time","Late")</f>
        <v>Late</v>
      </c>
      <c r="AH771" s="1" t="str">
        <f t="shared" ref="AH771:AH834" si="62">IF(T771&lt;=2,"Fast",IF(T771&lt;=5,"Medium","Slow"))</f>
        <v>Slow</v>
      </c>
      <c r="AI771" s="1" t="str">
        <f t="shared" ref="AI771:AI834" si="63">IF(AA771&gt;=5000,"High",IF(AA771&gt;=2000,"Medium","Low"))</f>
        <v>Low</v>
      </c>
      <c r="AJ771" s="6" t="str">
        <f t="shared" ref="AJ771:AJ834" si="64">IF(AF771="Sat","Weekend",IF(AF771="Sun","Weekend","Weekday"))</f>
        <v>Weekday</v>
      </c>
    </row>
    <row r="772" spans="1:36" x14ac:dyDescent="0.45">
      <c r="A772" s="5" t="s">
        <v>1272</v>
      </c>
      <c r="B772" s="2">
        <v>45467</v>
      </c>
      <c r="C772" s="2">
        <v>45469</v>
      </c>
      <c r="D772" s="2">
        <v>45469</v>
      </c>
      <c r="E772" s="1" t="s">
        <v>2544</v>
      </c>
      <c r="F772" s="1" t="s">
        <v>69</v>
      </c>
      <c r="G772" s="1" t="s">
        <v>70</v>
      </c>
      <c r="H772" s="1" t="s">
        <v>42</v>
      </c>
      <c r="I772" s="1" t="s">
        <v>78</v>
      </c>
      <c r="J772" s="1">
        <v>1</v>
      </c>
      <c r="K772" s="1">
        <v>1000</v>
      </c>
      <c r="L772" s="1">
        <v>1000</v>
      </c>
      <c r="M772" s="1" t="s">
        <v>2619</v>
      </c>
      <c r="N772" s="1" t="s">
        <v>93</v>
      </c>
      <c r="O772" s="1" t="s">
        <v>79</v>
      </c>
      <c r="P772" s="1" t="s">
        <v>32</v>
      </c>
      <c r="Q772" s="1" t="s">
        <v>33</v>
      </c>
      <c r="R772" s="1" t="s">
        <v>46</v>
      </c>
      <c r="S772" s="1" t="s">
        <v>2621</v>
      </c>
      <c r="T772" s="1">
        <v>0</v>
      </c>
      <c r="U772" s="1" t="s">
        <v>2622</v>
      </c>
      <c r="V772" s="1" t="s">
        <v>2623</v>
      </c>
      <c r="W772" s="1" t="s">
        <v>2624</v>
      </c>
      <c r="X772" s="1" t="s">
        <v>2625</v>
      </c>
      <c r="Y772" s="1" t="s">
        <v>2623</v>
      </c>
      <c r="Z772" s="1" t="s">
        <v>2623</v>
      </c>
      <c r="AA772" s="1">
        <v>1000</v>
      </c>
      <c r="AB772" s="1" t="s">
        <v>2626</v>
      </c>
      <c r="AC772" s="1" t="s">
        <v>2621</v>
      </c>
      <c r="AD772" s="1" t="str">
        <f>TEXT(Sales_data[[#This Row],[Order_Date]],"MMM")</f>
        <v>Jun</v>
      </c>
      <c r="AE772" s="1">
        <f t="shared" si="60"/>
        <v>2024</v>
      </c>
      <c r="AF772" s="1" t="str">
        <f>TEXT(Sales_data[[#This Row],[Order_Date]],"ddd")</f>
        <v>Mon</v>
      </c>
      <c r="AG772" s="1" t="str">
        <f t="shared" si="61"/>
        <v>On Time</v>
      </c>
      <c r="AH772" s="1" t="str">
        <f t="shared" si="62"/>
        <v>Fast</v>
      </c>
      <c r="AI772" s="1" t="str">
        <f t="shared" si="63"/>
        <v>Low</v>
      </c>
      <c r="AJ772" s="6" t="str">
        <f t="shared" si="64"/>
        <v>Weekday</v>
      </c>
    </row>
    <row r="773" spans="1:36" x14ac:dyDescent="0.45">
      <c r="A773" s="5" t="s">
        <v>1273</v>
      </c>
      <c r="B773" s="2">
        <v>45421</v>
      </c>
      <c r="C773" s="2">
        <v>45419</v>
      </c>
      <c r="D773" s="2">
        <v>45424</v>
      </c>
      <c r="E773" s="1" t="s">
        <v>2539</v>
      </c>
      <c r="F773" s="1" t="s">
        <v>2607</v>
      </c>
      <c r="G773" s="1" t="s">
        <v>41</v>
      </c>
      <c r="H773" s="1" t="s">
        <v>128</v>
      </c>
      <c r="I773" s="1" t="s">
        <v>231</v>
      </c>
      <c r="J773" s="1">
        <v>-1</v>
      </c>
      <c r="K773" s="1">
        <v>100</v>
      </c>
      <c r="L773" s="1">
        <v>-100</v>
      </c>
      <c r="M773" s="1" t="s">
        <v>2619</v>
      </c>
      <c r="N773" s="1" t="s">
        <v>57</v>
      </c>
      <c r="O773" s="1" t="s">
        <v>44</v>
      </c>
      <c r="P773" s="1" t="s">
        <v>85</v>
      </c>
      <c r="Q773" s="1" t="s">
        <v>45</v>
      </c>
      <c r="R773" s="1" t="s">
        <v>2620</v>
      </c>
      <c r="S773" s="1" t="s">
        <v>2620</v>
      </c>
      <c r="T773" s="1">
        <v>5</v>
      </c>
      <c r="U773" s="1" t="s">
        <v>2622</v>
      </c>
      <c r="V773" s="1" t="s">
        <v>2630</v>
      </c>
      <c r="W773" s="1" t="s">
        <v>2624</v>
      </c>
      <c r="X773" s="1" t="s">
        <v>2628</v>
      </c>
      <c r="Y773" s="1" t="s">
        <v>2623</v>
      </c>
      <c r="Z773" s="1" t="s">
        <v>2623</v>
      </c>
      <c r="AA773" s="1">
        <v>-100</v>
      </c>
      <c r="AB773" s="1" t="s">
        <v>2626</v>
      </c>
      <c r="AC773" s="1" t="s">
        <v>2632</v>
      </c>
      <c r="AD773" s="1" t="str">
        <f>TEXT(Sales_data[[#This Row],[Order_Date]],"MMM")</f>
        <v>May</v>
      </c>
      <c r="AE773" s="1">
        <f t="shared" si="60"/>
        <v>2024</v>
      </c>
      <c r="AF773" s="1" t="str">
        <f>TEXT(Sales_data[[#This Row],[Order_Date]],"ddd")</f>
        <v>Thu</v>
      </c>
      <c r="AG773" s="1" t="str">
        <f t="shared" si="61"/>
        <v>On Time</v>
      </c>
      <c r="AH773" s="1" t="str">
        <f t="shared" si="62"/>
        <v>Medium</v>
      </c>
      <c r="AI773" s="1" t="str">
        <f t="shared" si="63"/>
        <v>Low</v>
      </c>
      <c r="AJ773" s="6" t="str">
        <f t="shared" si="64"/>
        <v>Weekday</v>
      </c>
    </row>
    <row r="774" spans="1:36" x14ac:dyDescent="0.45">
      <c r="A774" s="5" t="s">
        <v>1274</v>
      </c>
      <c r="B774" s="2">
        <v>45519</v>
      </c>
      <c r="C774" s="2">
        <v>45520</v>
      </c>
      <c r="D774" s="2">
        <v>45526</v>
      </c>
      <c r="E774" s="1" t="s">
        <v>2600</v>
      </c>
      <c r="F774" s="1" t="s">
        <v>147</v>
      </c>
      <c r="G774" s="1" t="s">
        <v>147</v>
      </c>
      <c r="H774" s="1" t="s">
        <v>27</v>
      </c>
      <c r="I774" s="1" t="s">
        <v>28</v>
      </c>
      <c r="J774" s="1">
        <v>2</v>
      </c>
      <c r="K774" s="1">
        <v>2000</v>
      </c>
      <c r="L774" s="1">
        <v>4000</v>
      </c>
      <c r="M774" s="1" t="s">
        <v>2619</v>
      </c>
      <c r="N774" s="1" t="s">
        <v>30</v>
      </c>
      <c r="O774" s="1" t="s">
        <v>31</v>
      </c>
      <c r="P774" s="1" t="s">
        <v>85</v>
      </c>
      <c r="Q774" s="1" t="s">
        <v>33</v>
      </c>
      <c r="R774" s="1" t="s">
        <v>34</v>
      </c>
      <c r="S774" s="1" t="s">
        <v>2620</v>
      </c>
      <c r="T774" s="1">
        <v>6</v>
      </c>
      <c r="U774" s="1" t="s">
        <v>2622</v>
      </c>
      <c r="V774" s="1" t="s">
        <v>2623</v>
      </c>
      <c r="W774" s="1" t="s">
        <v>2624</v>
      </c>
      <c r="X774" s="1" t="s">
        <v>2625</v>
      </c>
      <c r="Y774" s="1" t="s">
        <v>2623</v>
      </c>
      <c r="Z774" s="1" t="s">
        <v>2623</v>
      </c>
      <c r="AA774" s="1">
        <v>4000</v>
      </c>
      <c r="AB774" s="1" t="s">
        <v>2626</v>
      </c>
      <c r="AC774" s="1" t="s">
        <v>2627</v>
      </c>
      <c r="AD774" s="1" t="str">
        <f>TEXT(Sales_data[[#This Row],[Order_Date]],"MMM")</f>
        <v>Aug</v>
      </c>
      <c r="AE774" s="1">
        <f t="shared" si="60"/>
        <v>2024</v>
      </c>
      <c r="AF774" s="1" t="str">
        <f>TEXT(Sales_data[[#This Row],[Order_Date]],"ddd")</f>
        <v>Thu</v>
      </c>
      <c r="AG774" s="1" t="str">
        <f t="shared" si="61"/>
        <v>Late</v>
      </c>
      <c r="AH774" s="1" t="str">
        <f t="shared" si="62"/>
        <v>Slow</v>
      </c>
      <c r="AI774" s="1" t="str">
        <f t="shared" si="63"/>
        <v>Medium</v>
      </c>
      <c r="AJ774" s="6" t="str">
        <f t="shared" si="64"/>
        <v>Weekday</v>
      </c>
    </row>
    <row r="775" spans="1:36" x14ac:dyDescent="0.45">
      <c r="A775" s="5" t="s">
        <v>1275</v>
      </c>
      <c r="B775" s="2">
        <v>45401</v>
      </c>
      <c r="C775" s="2">
        <v>45401</v>
      </c>
      <c r="D775" s="2">
        <v>45408</v>
      </c>
      <c r="E775" s="1" t="s">
        <v>2566</v>
      </c>
      <c r="F775" s="1" t="s">
        <v>69</v>
      </c>
      <c r="G775" s="1" t="s">
        <v>70</v>
      </c>
      <c r="H775" s="1" t="s">
        <v>71</v>
      </c>
      <c r="I775" s="1" t="s">
        <v>72</v>
      </c>
      <c r="J775" s="1">
        <v>3</v>
      </c>
      <c r="K775" s="1">
        <v>100</v>
      </c>
      <c r="L775" s="1">
        <v>300</v>
      </c>
      <c r="M775" s="1" t="s">
        <v>29</v>
      </c>
      <c r="N775" s="1" t="s">
        <v>93</v>
      </c>
      <c r="O775" s="1" t="s">
        <v>64</v>
      </c>
      <c r="P775" s="1" t="s">
        <v>32</v>
      </c>
      <c r="Q775" s="1" t="s">
        <v>33</v>
      </c>
      <c r="R775" s="1" t="s">
        <v>46</v>
      </c>
      <c r="S775" s="1" t="s">
        <v>245</v>
      </c>
      <c r="T775" s="1">
        <v>7</v>
      </c>
      <c r="U775" s="1" t="s">
        <v>2622</v>
      </c>
      <c r="V775" s="1" t="s">
        <v>2623</v>
      </c>
      <c r="W775" s="1" t="s">
        <v>2624</v>
      </c>
      <c r="X775" s="1" t="s">
        <v>2625</v>
      </c>
      <c r="Y775" s="1" t="s">
        <v>2623</v>
      </c>
      <c r="Z775" s="1" t="s">
        <v>2623</v>
      </c>
      <c r="AA775" s="1">
        <v>300</v>
      </c>
      <c r="AB775" s="1" t="s">
        <v>2626</v>
      </c>
      <c r="AC775" s="1" t="s">
        <v>245</v>
      </c>
      <c r="AD775" s="1" t="str">
        <f>TEXT(Sales_data[[#This Row],[Order_Date]],"MMM")</f>
        <v>Apr</v>
      </c>
      <c r="AE775" s="1">
        <f t="shared" si="60"/>
        <v>2024</v>
      </c>
      <c r="AF775" s="1" t="str">
        <f>TEXT(Sales_data[[#This Row],[Order_Date]],"ddd")</f>
        <v>Fri</v>
      </c>
      <c r="AG775" s="1" t="str">
        <f t="shared" si="61"/>
        <v>Late</v>
      </c>
      <c r="AH775" s="1" t="str">
        <f t="shared" si="62"/>
        <v>Slow</v>
      </c>
      <c r="AI775" s="1" t="str">
        <f t="shared" si="63"/>
        <v>Low</v>
      </c>
      <c r="AJ775" s="6" t="str">
        <f t="shared" si="64"/>
        <v>Weekday</v>
      </c>
    </row>
    <row r="776" spans="1:36" x14ac:dyDescent="0.45">
      <c r="A776" s="5" t="s">
        <v>1276</v>
      </c>
      <c r="B776" s="2">
        <v>45457</v>
      </c>
      <c r="C776" s="2">
        <v>45460</v>
      </c>
      <c r="D776" s="2">
        <v>45466</v>
      </c>
      <c r="E776" s="1" t="s">
        <v>2598</v>
      </c>
      <c r="F776" s="1" t="s">
        <v>2609</v>
      </c>
      <c r="G776" s="1" t="s">
        <v>116</v>
      </c>
      <c r="H776" s="1" t="s">
        <v>128</v>
      </c>
      <c r="I776" s="1" t="s">
        <v>231</v>
      </c>
      <c r="J776" s="1">
        <v>2</v>
      </c>
      <c r="K776" s="1">
        <v>500</v>
      </c>
      <c r="L776" s="1">
        <v>1000</v>
      </c>
      <c r="M776" s="1" t="s">
        <v>29</v>
      </c>
      <c r="N776" s="1" t="s">
        <v>93</v>
      </c>
      <c r="O776" s="1" t="s">
        <v>44</v>
      </c>
      <c r="P776" s="1" t="s">
        <v>85</v>
      </c>
      <c r="Q776" s="1" t="s">
        <v>33</v>
      </c>
      <c r="R776" s="1" t="s">
        <v>46</v>
      </c>
      <c r="S776" s="1" t="s">
        <v>2621</v>
      </c>
      <c r="T776" s="1">
        <v>6</v>
      </c>
      <c r="U776" s="1" t="s">
        <v>2622</v>
      </c>
      <c r="V776" s="1" t="s">
        <v>2623</v>
      </c>
      <c r="W776" s="1" t="s">
        <v>2624</v>
      </c>
      <c r="X776" s="1" t="s">
        <v>2625</v>
      </c>
      <c r="Y776" s="1" t="s">
        <v>2623</v>
      </c>
      <c r="Z776" s="1" t="s">
        <v>2623</v>
      </c>
      <c r="AA776" s="1">
        <v>1000</v>
      </c>
      <c r="AB776" s="1" t="s">
        <v>2626</v>
      </c>
      <c r="AC776" s="1" t="s">
        <v>2621</v>
      </c>
      <c r="AD776" s="1" t="str">
        <f>TEXT(Sales_data[[#This Row],[Order_Date]],"MMM")</f>
        <v>Jun</v>
      </c>
      <c r="AE776" s="1">
        <f t="shared" si="60"/>
        <v>2024</v>
      </c>
      <c r="AF776" s="1" t="str">
        <f>TEXT(Sales_data[[#This Row],[Order_Date]],"ddd")</f>
        <v>Fri</v>
      </c>
      <c r="AG776" s="1" t="str">
        <f t="shared" si="61"/>
        <v>Late</v>
      </c>
      <c r="AH776" s="1" t="str">
        <f t="shared" si="62"/>
        <v>Slow</v>
      </c>
      <c r="AI776" s="1" t="str">
        <f t="shared" si="63"/>
        <v>Low</v>
      </c>
      <c r="AJ776" s="6" t="str">
        <f t="shared" si="64"/>
        <v>Weekday</v>
      </c>
    </row>
    <row r="777" spans="1:36" x14ac:dyDescent="0.45">
      <c r="A777" s="5" t="s">
        <v>1277</v>
      </c>
      <c r="B777" s="2">
        <v>45543</v>
      </c>
      <c r="C777" s="2">
        <v>45542</v>
      </c>
      <c r="D777" s="2">
        <v>45548</v>
      </c>
      <c r="E777" s="1" t="s">
        <v>2546</v>
      </c>
      <c r="F777" s="1" t="s">
        <v>2606</v>
      </c>
      <c r="G777" s="1" t="s">
        <v>26</v>
      </c>
      <c r="H777" s="1" t="s">
        <v>42</v>
      </c>
      <c r="I777" s="1" t="s">
        <v>78</v>
      </c>
      <c r="J777" s="1">
        <v>0</v>
      </c>
      <c r="K777" s="1">
        <v>100</v>
      </c>
      <c r="L777" s="1">
        <v>0</v>
      </c>
      <c r="M777" s="1" t="s">
        <v>56</v>
      </c>
      <c r="N777" s="1" t="s">
        <v>30</v>
      </c>
      <c r="O777" s="1" t="s">
        <v>31</v>
      </c>
      <c r="P777" s="1" t="s">
        <v>85</v>
      </c>
      <c r="Q777" s="1" t="s">
        <v>33</v>
      </c>
      <c r="R777" s="1" t="s">
        <v>46</v>
      </c>
      <c r="S777" s="1" t="s">
        <v>245</v>
      </c>
      <c r="T777" s="1">
        <v>6</v>
      </c>
      <c r="U777" s="1" t="s">
        <v>2622</v>
      </c>
      <c r="V777" s="1" t="s">
        <v>2630</v>
      </c>
      <c r="W777" s="1" t="s">
        <v>2624</v>
      </c>
      <c r="X777" s="1" t="s">
        <v>2628</v>
      </c>
      <c r="Y777" s="1" t="s">
        <v>2623</v>
      </c>
      <c r="Z777" s="1" t="s">
        <v>2623</v>
      </c>
      <c r="AA777" s="1">
        <v>0</v>
      </c>
      <c r="AB777" s="1" t="s">
        <v>2626</v>
      </c>
      <c r="AC777" s="1" t="s">
        <v>245</v>
      </c>
      <c r="AD777" s="1" t="str">
        <f>TEXT(Sales_data[[#This Row],[Order_Date]],"MMM")</f>
        <v>Sep</v>
      </c>
      <c r="AE777" s="1">
        <f t="shared" si="60"/>
        <v>2024</v>
      </c>
      <c r="AF777" s="1" t="str">
        <f>TEXT(Sales_data[[#This Row],[Order_Date]],"ddd")</f>
        <v>Sun</v>
      </c>
      <c r="AG777" s="1" t="str">
        <f t="shared" si="61"/>
        <v>Late</v>
      </c>
      <c r="AH777" s="1" t="str">
        <f t="shared" si="62"/>
        <v>Slow</v>
      </c>
      <c r="AI777" s="1" t="str">
        <f t="shared" si="63"/>
        <v>Low</v>
      </c>
      <c r="AJ777" s="6" t="str">
        <f t="shared" si="64"/>
        <v>Weekend</v>
      </c>
    </row>
    <row r="778" spans="1:36" x14ac:dyDescent="0.45">
      <c r="A778" s="5" t="s">
        <v>1278</v>
      </c>
      <c r="B778" s="2">
        <v>45361</v>
      </c>
      <c r="C778" s="2">
        <v>45361</v>
      </c>
      <c r="D778" s="2">
        <v>45364</v>
      </c>
      <c r="E778" s="1" t="s">
        <v>2577</v>
      </c>
      <c r="F778" s="1" t="s">
        <v>53</v>
      </c>
      <c r="G778" s="1" t="s">
        <v>54</v>
      </c>
      <c r="H778" s="1" t="s">
        <v>27</v>
      </c>
      <c r="I778" s="1" t="s">
        <v>28</v>
      </c>
      <c r="J778" s="1">
        <v>0</v>
      </c>
      <c r="K778" s="1">
        <v>0</v>
      </c>
      <c r="L778" s="1">
        <v>0</v>
      </c>
      <c r="M778" s="1" t="s">
        <v>56</v>
      </c>
      <c r="N778" s="1" t="s">
        <v>57</v>
      </c>
      <c r="O778" s="1" t="s">
        <v>79</v>
      </c>
      <c r="P778" s="1" t="s">
        <v>85</v>
      </c>
      <c r="Q778" s="1" t="s">
        <v>33</v>
      </c>
      <c r="R778" s="1" t="s">
        <v>2620</v>
      </c>
      <c r="S778" s="1" t="s">
        <v>2620</v>
      </c>
      <c r="T778" s="1">
        <v>3</v>
      </c>
      <c r="U778" s="1" t="s">
        <v>2622</v>
      </c>
      <c r="V778" s="1" t="s">
        <v>2630</v>
      </c>
      <c r="W778" s="1" t="s">
        <v>2629</v>
      </c>
      <c r="X778" s="1" t="s">
        <v>2625</v>
      </c>
      <c r="Y778" s="1" t="s">
        <v>2630</v>
      </c>
      <c r="Z778" s="1" t="s">
        <v>2623</v>
      </c>
      <c r="AA778" s="1">
        <v>0</v>
      </c>
      <c r="AB778" s="1" t="s">
        <v>2626</v>
      </c>
      <c r="AC778" s="1" t="s">
        <v>2627</v>
      </c>
      <c r="AD778" s="1" t="str">
        <f>TEXT(Sales_data[[#This Row],[Order_Date]],"MMM")</f>
        <v>Mar</v>
      </c>
      <c r="AE778" s="1">
        <f t="shared" si="60"/>
        <v>2024</v>
      </c>
      <c r="AF778" s="1" t="str">
        <f>TEXT(Sales_data[[#This Row],[Order_Date]],"ddd")</f>
        <v>Sun</v>
      </c>
      <c r="AG778" s="1" t="str">
        <f t="shared" si="61"/>
        <v>On Time</v>
      </c>
      <c r="AH778" s="1" t="str">
        <f t="shared" si="62"/>
        <v>Medium</v>
      </c>
      <c r="AI778" s="1" t="str">
        <f t="shared" si="63"/>
        <v>Low</v>
      </c>
      <c r="AJ778" s="6" t="str">
        <f t="shared" si="64"/>
        <v>Weekend</v>
      </c>
    </row>
    <row r="779" spans="1:36" x14ac:dyDescent="0.45">
      <c r="A779" s="5" t="s">
        <v>1279</v>
      </c>
      <c r="B779" s="2">
        <v>45304</v>
      </c>
      <c r="C779" s="2">
        <v>45305</v>
      </c>
      <c r="D779" s="2">
        <v>45304</v>
      </c>
      <c r="E779" s="1" t="s">
        <v>2576</v>
      </c>
      <c r="F779" s="1" t="s">
        <v>147</v>
      </c>
      <c r="G779" s="1" t="s">
        <v>147</v>
      </c>
      <c r="H779" s="1" t="s">
        <v>128</v>
      </c>
      <c r="I779" s="1" t="s">
        <v>231</v>
      </c>
      <c r="J779" s="1">
        <v>2</v>
      </c>
      <c r="K779" s="1">
        <v>0</v>
      </c>
      <c r="L779" s="1">
        <v>0</v>
      </c>
      <c r="M779" s="1" t="s">
        <v>29</v>
      </c>
      <c r="N779" s="1" t="s">
        <v>57</v>
      </c>
      <c r="O779" s="1" t="s">
        <v>44</v>
      </c>
      <c r="P779" s="1" t="s">
        <v>85</v>
      </c>
      <c r="Q779" s="1" t="s">
        <v>33</v>
      </c>
      <c r="R779" s="1" t="s">
        <v>46</v>
      </c>
      <c r="S779" s="1" t="s">
        <v>254</v>
      </c>
      <c r="T779" s="1">
        <v>-1</v>
      </c>
      <c r="U779" s="1" t="s">
        <v>2622</v>
      </c>
      <c r="V779" s="1" t="s">
        <v>2623</v>
      </c>
      <c r="W779" s="1" t="s">
        <v>2629</v>
      </c>
      <c r="X779" s="1" t="s">
        <v>2631</v>
      </c>
      <c r="Y779" s="1" t="s">
        <v>2630</v>
      </c>
      <c r="Z779" s="1" t="s">
        <v>2623</v>
      </c>
      <c r="AA779" s="1">
        <v>0</v>
      </c>
      <c r="AB779" s="1" t="s">
        <v>2626</v>
      </c>
      <c r="AC779" s="1" t="s">
        <v>254</v>
      </c>
      <c r="AD779" s="1" t="str">
        <f>TEXT(Sales_data[[#This Row],[Order_Date]],"MMM")</f>
        <v>Jan</v>
      </c>
      <c r="AE779" s="1">
        <f t="shared" si="60"/>
        <v>2024</v>
      </c>
      <c r="AF779" s="1" t="str">
        <f>TEXT(Sales_data[[#This Row],[Order_Date]],"ddd")</f>
        <v>Sat</v>
      </c>
      <c r="AG779" s="1" t="str">
        <f t="shared" si="61"/>
        <v>On Time</v>
      </c>
      <c r="AH779" s="1" t="str">
        <f t="shared" si="62"/>
        <v>Fast</v>
      </c>
      <c r="AI779" s="1" t="str">
        <f t="shared" si="63"/>
        <v>Low</v>
      </c>
      <c r="AJ779" s="6" t="str">
        <f t="shared" si="64"/>
        <v>Weekend</v>
      </c>
    </row>
    <row r="780" spans="1:36" x14ac:dyDescent="0.45">
      <c r="A780" s="5" t="s">
        <v>1280</v>
      </c>
      <c r="B780" s="2">
        <v>45314</v>
      </c>
      <c r="C780" s="2">
        <v>45317</v>
      </c>
      <c r="D780" s="2">
        <v>45321</v>
      </c>
      <c r="E780" s="1" t="s">
        <v>2603</v>
      </c>
      <c r="F780" s="1" t="s">
        <v>69</v>
      </c>
      <c r="G780" s="1" t="s">
        <v>70</v>
      </c>
      <c r="H780" s="1" t="s">
        <v>42</v>
      </c>
      <c r="I780" s="1" t="s">
        <v>43</v>
      </c>
      <c r="J780" s="1">
        <v>3</v>
      </c>
      <c r="K780" s="1">
        <v>1000</v>
      </c>
      <c r="L780" s="1">
        <v>3000</v>
      </c>
      <c r="M780" s="1" t="s">
        <v>2619</v>
      </c>
      <c r="N780" s="1" t="s">
        <v>30</v>
      </c>
      <c r="O780" s="1" t="s">
        <v>64</v>
      </c>
      <c r="P780" s="1" t="s">
        <v>32</v>
      </c>
      <c r="Q780" s="1" t="s">
        <v>45</v>
      </c>
      <c r="R780" s="1" t="s">
        <v>46</v>
      </c>
      <c r="S780" s="1" t="s">
        <v>47</v>
      </c>
      <c r="T780" s="1">
        <v>4</v>
      </c>
      <c r="U780" s="1" t="s">
        <v>2622</v>
      </c>
      <c r="V780" s="1" t="s">
        <v>2623</v>
      </c>
      <c r="W780" s="1" t="s">
        <v>2624</v>
      </c>
      <c r="X780" s="1" t="s">
        <v>2625</v>
      </c>
      <c r="Y780" s="1" t="s">
        <v>2623</v>
      </c>
      <c r="Z780" s="1" t="s">
        <v>2623</v>
      </c>
      <c r="AA780" s="1">
        <v>3000</v>
      </c>
      <c r="AB780" s="1" t="s">
        <v>2626</v>
      </c>
      <c r="AC780" s="1" t="s">
        <v>47</v>
      </c>
      <c r="AD780" s="1" t="str">
        <f>TEXT(Sales_data[[#This Row],[Order_Date]],"MMM")</f>
        <v>Jan</v>
      </c>
      <c r="AE780" s="1">
        <f t="shared" si="60"/>
        <v>2024</v>
      </c>
      <c r="AF780" s="1" t="str">
        <f>TEXT(Sales_data[[#This Row],[Order_Date]],"ddd")</f>
        <v>Tue</v>
      </c>
      <c r="AG780" s="1" t="str">
        <f t="shared" si="61"/>
        <v>On Time</v>
      </c>
      <c r="AH780" s="1" t="str">
        <f t="shared" si="62"/>
        <v>Medium</v>
      </c>
      <c r="AI780" s="1" t="str">
        <f t="shared" si="63"/>
        <v>Medium</v>
      </c>
      <c r="AJ780" s="6" t="str">
        <f t="shared" si="64"/>
        <v>Weekday</v>
      </c>
    </row>
    <row r="781" spans="1:36" x14ac:dyDescent="0.45">
      <c r="A781" s="5" t="s">
        <v>1281</v>
      </c>
      <c r="B781" s="2">
        <v>45527</v>
      </c>
      <c r="C781" s="2">
        <v>45530</v>
      </c>
      <c r="D781" s="2">
        <v>45532</v>
      </c>
      <c r="E781" s="1" t="s">
        <v>2590</v>
      </c>
      <c r="F781" s="1" t="s">
        <v>2606</v>
      </c>
      <c r="G781" s="1" t="s">
        <v>26</v>
      </c>
      <c r="H781" s="1" t="s">
        <v>128</v>
      </c>
      <c r="I781" s="1" t="s">
        <v>129</v>
      </c>
      <c r="J781" s="1">
        <v>2</v>
      </c>
      <c r="K781" s="1">
        <v>100</v>
      </c>
      <c r="L781" s="1">
        <v>200</v>
      </c>
      <c r="M781" s="1" t="s">
        <v>63</v>
      </c>
      <c r="N781" s="1" t="s">
        <v>57</v>
      </c>
      <c r="O781" s="1" t="s">
        <v>31</v>
      </c>
      <c r="P781" s="1" t="s">
        <v>32</v>
      </c>
      <c r="Q781" s="1" t="s">
        <v>45</v>
      </c>
      <c r="R781" s="1" t="s">
        <v>46</v>
      </c>
      <c r="S781" s="1" t="s">
        <v>245</v>
      </c>
      <c r="T781" s="1">
        <v>2</v>
      </c>
      <c r="U781" s="1" t="s">
        <v>2622</v>
      </c>
      <c r="V781" s="1" t="s">
        <v>2623</v>
      </c>
      <c r="W781" s="1" t="s">
        <v>2624</v>
      </c>
      <c r="X781" s="1" t="s">
        <v>2625</v>
      </c>
      <c r="Y781" s="1" t="s">
        <v>2623</v>
      </c>
      <c r="Z781" s="1" t="s">
        <v>2623</v>
      </c>
      <c r="AA781" s="1">
        <v>200</v>
      </c>
      <c r="AB781" s="1" t="s">
        <v>2626</v>
      </c>
      <c r="AC781" s="1" t="s">
        <v>245</v>
      </c>
      <c r="AD781" s="1" t="str">
        <f>TEXT(Sales_data[[#This Row],[Order_Date]],"MMM")</f>
        <v>Aug</v>
      </c>
      <c r="AE781" s="1">
        <f t="shared" si="60"/>
        <v>2024</v>
      </c>
      <c r="AF781" s="1" t="str">
        <f>TEXT(Sales_data[[#This Row],[Order_Date]],"ddd")</f>
        <v>Fri</v>
      </c>
      <c r="AG781" s="1" t="str">
        <f t="shared" si="61"/>
        <v>On Time</v>
      </c>
      <c r="AH781" s="1" t="str">
        <f t="shared" si="62"/>
        <v>Fast</v>
      </c>
      <c r="AI781" s="1" t="str">
        <f t="shared" si="63"/>
        <v>Low</v>
      </c>
      <c r="AJ781" s="6" t="str">
        <f t="shared" si="64"/>
        <v>Weekday</v>
      </c>
    </row>
    <row r="782" spans="1:36" x14ac:dyDescent="0.45">
      <c r="A782" s="5" t="s">
        <v>1282</v>
      </c>
      <c r="B782" s="2">
        <v>45580</v>
      </c>
      <c r="C782" s="2">
        <v>45579</v>
      </c>
      <c r="D782" s="2">
        <v>45586</v>
      </c>
      <c r="E782" s="1" t="s">
        <v>2539</v>
      </c>
      <c r="F782" s="1" t="s">
        <v>168</v>
      </c>
      <c r="G782" s="1" t="s">
        <v>41</v>
      </c>
      <c r="H782" s="1" t="s">
        <v>27</v>
      </c>
      <c r="I782" s="1" t="s">
        <v>84</v>
      </c>
      <c r="J782" s="1">
        <v>-1</v>
      </c>
      <c r="K782" s="1">
        <v>500</v>
      </c>
      <c r="L782" s="1">
        <v>-500</v>
      </c>
      <c r="M782" s="1" t="s">
        <v>63</v>
      </c>
      <c r="N782" s="1" t="s">
        <v>93</v>
      </c>
      <c r="O782" s="1" t="s">
        <v>79</v>
      </c>
      <c r="P782" s="1" t="s">
        <v>85</v>
      </c>
      <c r="Q782" s="1" t="s">
        <v>33</v>
      </c>
      <c r="R782" s="1" t="s">
        <v>46</v>
      </c>
      <c r="S782" s="1" t="s">
        <v>47</v>
      </c>
      <c r="T782" s="1">
        <v>7</v>
      </c>
      <c r="U782" s="1" t="s">
        <v>2622</v>
      </c>
      <c r="V782" s="1" t="s">
        <v>2630</v>
      </c>
      <c r="W782" s="1" t="s">
        <v>2624</v>
      </c>
      <c r="X782" s="1" t="s">
        <v>2628</v>
      </c>
      <c r="Y782" s="1" t="s">
        <v>2623</v>
      </c>
      <c r="Z782" s="1" t="s">
        <v>2623</v>
      </c>
      <c r="AA782" s="1">
        <v>-500</v>
      </c>
      <c r="AB782" s="1" t="s">
        <v>2626</v>
      </c>
      <c r="AC782" s="1" t="s">
        <v>47</v>
      </c>
      <c r="AD782" s="1" t="str">
        <f>TEXT(Sales_data[[#This Row],[Order_Date]],"MMM")</f>
        <v>Oct</v>
      </c>
      <c r="AE782" s="1">
        <f t="shared" si="60"/>
        <v>2024</v>
      </c>
      <c r="AF782" s="1" t="str">
        <f>TEXT(Sales_data[[#This Row],[Order_Date]],"ddd")</f>
        <v>Tue</v>
      </c>
      <c r="AG782" s="1" t="str">
        <f t="shared" si="61"/>
        <v>Late</v>
      </c>
      <c r="AH782" s="1" t="str">
        <f t="shared" si="62"/>
        <v>Slow</v>
      </c>
      <c r="AI782" s="1" t="str">
        <f t="shared" si="63"/>
        <v>Low</v>
      </c>
      <c r="AJ782" s="6" t="str">
        <f t="shared" si="64"/>
        <v>Weekday</v>
      </c>
    </row>
    <row r="783" spans="1:36" x14ac:dyDescent="0.45">
      <c r="A783" s="5" t="s">
        <v>1283</v>
      </c>
      <c r="B783" s="2">
        <v>45358</v>
      </c>
      <c r="C783" s="2">
        <v>45361</v>
      </c>
      <c r="D783" s="2">
        <v>45363</v>
      </c>
      <c r="E783" s="1" t="s">
        <v>2542</v>
      </c>
      <c r="F783" s="1" t="s">
        <v>69</v>
      </c>
      <c r="G783" s="1" t="s">
        <v>70</v>
      </c>
      <c r="H783" s="1" t="s">
        <v>71</v>
      </c>
      <c r="I783" s="1" t="s">
        <v>92</v>
      </c>
      <c r="J783" s="1">
        <v>3</v>
      </c>
      <c r="K783" s="1">
        <v>0</v>
      </c>
      <c r="L783" s="1">
        <v>0</v>
      </c>
      <c r="M783" s="1" t="s">
        <v>63</v>
      </c>
      <c r="N783" s="1" t="s">
        <v>57</v>
      </c>
      <c r="O783" s="1" t="s">
        <v>44</v>
      </c>
      <c r="P783" s="1" t="s">
        <v>58</v>
      </c>
      <c r="Q783" s="1" t="s">
        <v>33</v>
      </c>
      <c r="R783" s="1" t="s">
        <v>34</v>
      </c>
      <c r="S783" s="1" t="s">
        <v>2620</v>
      </c>
      <c r="T783" s="1">
        <v>2</v>
      </c>
      <c r="U783" s="1" t="s">
        <v>2622</v>
      </c>
      <c r="V783" s="1" t="s">
        <v>2623</v>
      </c>
      <c r="W783" s="1" t="s">
        <v>2629</v>
      </c>
      <c r="X783" s="1" t="s">
        <v>2625</v>
      </c>
      <c r="Y783" s="1" t="s">
        <v>2630</v>
      </c>
      <c r="Z783" s="1" t="s">
        <v>2623</v>
      </c>
      <c r="AA783" s="1">
        <v>0</v>
      </c>
      <c r="AB783" s="1" t="s">
        <v>2626</v>
      </c>
      <c r="AC783" s="1" t="s">
        <v>2627</v>
      </c>
      <c r="AD783" s="1" t="str">
        <f>TEXT(Sales_data[[#This Row],[Order_Date]],"MMM")</f>
        <v>Mar</v>
      </c>
      <c r="AE783" s="1">
        <f t="shared" si="60"/>
        <v>2024</v>
      </c>
      <c r="AF783" s="1" t="str">
        <f>TEXT(Sales_data[[#This Row],[Order_Date]],"ddd")</f>
        <v>Thu</v>
      </c>
      <c r="AG783" s="1" t="str">
        <f t="shared" si="61"/>
        <v>On Time</v>
      </c>
      <c r="AH783" s="1" t="str">
        <f t="shared" si="62"/>
        <v>Fast</v>
      </c>
      <c r="AI783" s="1" t="str">
        <f t="shared" si="63"/>
        <v>Low</v>
      </c>
      <c r="AJ783" s="6" t="str">
        <f t="shared" si="64"/>
        <v>Weekday</v>
      </c>
    </row>
    <row r="784" spans="1:36" x14ac:dyDescent="0.45">
      <c r="A784" s="5" t="s">
        <v>1284</v>
      </c>
      <c r="B784" s="2">
        <v>45388</v>
      </c>
      <c r="C784" s="2">
        <v>45389</v>
      </c>
      <c r="D784" s="2">
        <v>45395</v>
      </c>
      <c r="E784" s="1" t="s">
        <v>2547</v>
      </c>
      <c r="F784" s="1" t="s">
        <v>147</v>
      </c>
      <c r="G784" s="1" t="s">
        <v>147</v>
      </c>
      <c r="H784" s="1" t="s">
        <v>71</v>
      </c>
      <c r="I784" s="1" t="s">
        <v>92</v>
      </c>
      <c r="J784" s="1">
        <v>-1</v>
      </c>
      <c r="K784" s="1">
        <v>0</v>
      </c>
      <c r="L784" s="1">
        <v>0</v>
      </c>
      <c r="M784" s="1" t="s">
        <v>2619</v>
      </c>
      <c r="N784" s="1" t="s">
        <v>30</v>
      </c>
      <c r="O784" s="1" t="s">
        <v>31</v>
      </c>
      <c r="P784" s="1" t="s">
        <v>32</v>
      </c>
      <c r="Q784" s="1" t="s">
        <v>45</v>
      </c>
      <c r="R784" s="1" t="s">
        <v>34</v>
      </c>
      <c r="S784" s="1" t="s">
        <v>2620</v>
      </c>
      <c r="T784" s="1">
        <v>6</v>
      </c>
      <c r="U784" s="1" t="s">
        <v>2622</v>
      </c>
      <c r="V784" s="1" t="s">
        <v>2630</v>
      </c>
      <c r="W784" s="1" t="s">
        <v>2629</v>
      </c>
      <c r="X784" s="1" t="s">
        <v>2625</v>
      </c>
      <c r="Y784" s="1" t="s">
        <v>2630</v>
      </c>
      <c r="Z784" s="1" t="s">
        <v>2623</v>
      </c>
      <c r="AA784" s="1">
        <v>0</v>
      </c>
      <c r="AB784" s="1" t="s">
        <v>2626</v>
      </c>
      <c r="AC784" s="1" t="s">
        <v>2627</v>
      </c>
      <c r="AD784" s="1" t="str">
        <f>TEXT(Sales_data[[#This Row],[Order_Date]],"MMM")</f>
        <v>Apr</v>
      </c>
      <c r="AE784" s="1">
        <f t="shared" si="60"/>
        <v>2024</v>
      </c>
      <c r="AF784" s="1" t="str">
        <f>TEXT(Sales_data[[#This Row],[Order_Date]],"ddd")</f>
        <v>Sat</v>
      </c>
      <c r="AG784" s="1" t="str">
        <f t="shared" si="61"/>
        <v>Late</v>
      </c>
      <c r="AH784" s="1" t="str">
        <f t="shared" si="62"/>
        <v>Slow</v>
      </c>
      <c r="AI784" s="1" t="str">
        <f t="shared" si="63"/>
        <v>Low</v>
      </c>
      <c r="AJ784" s="6" t="str">
        <f t="shared" si="64"/>
        <v>Weekend</v>
      </c>
    </row>
    <row r="785" spans="1:36" x14ac:dyDescent="0.45">
      <c r="A785" s="5" t="s">
        <v>1285</v>
      </c>
      <c r="B785" s="2">
        <v>45485</v>
      </c>
      <c r="C785" s="2">
        <v>45487</v>
      </c>
      <c r="D785" s="2">
        <v>45488</v>
      </c>
      <c r="E785" s="1" t="s">
        <v>2550</v>
      </c>
      <c r="F785" s="1" t="s">
        <v>69</v>
      </c>
      <c r="G785" s="1" t="s">
        <v>70</v>
      </c>
      <c r="H785" s="1" t="s">
        <v>27</v>
      </c>
      <c r="I785" s="1" t="s">
        <v>55</v>
      </c>
      <c r="J785" s="1">
        <v>-1</v>
      </c>
      <c r="K785" s="1">
        <v>100</v>
      </c>
      <c r="L785" s="1">
        <v>-100</v>
      </c>
      <c r="M785" s="1" t="s">
        <v>2619</v>
      </c>
      <c r="N785" s="1" t="s">
        <v>57</v>
      </c>
      <c r="O785" s="1" t="s">
        <v>79</v>
      </c>
      <c r="P785" s="1" t="s">
        <v>85</v>
      </c>
      <c r="Q785" s="1" t="s">
        <v>33</v>
      </c>
      <c r="R785" s="1" t="s">
        <v>2620</v>
      </c>
      <c r="S785" s="1" t="s">
        <v>2620</v>
      </c>
      <c r="T785" s="1">
        <v>1</v>
      </c>
      <c r="U785" s="1" t="s">
        <v>2622</v>
      </c>
      <c r="V785" s="1" t="s">
        <v>2630</v>
      </c>
      <c r="W785" s="1" t="s">
        <v>2624</v>
      </c>
      <c r="X785" s="1" t="s">
        <v>2625</v>
      </c>
      <c r="Y785" s="1" t="s">
        <v>2623</v>
      </c>
      <c r="Z785" s="1" t="s">
        <v>2623</v>
      </c>
      <c r="AA785" s="1">
        <v>-100</v>
      </c>
      <c r="AB785" s="1" t="s">
        <v>2626</v>
      </c>
      <c r="AC785" s="1" t="s">
        <v>2632</v>
      </c>
      <c r="AD785" s="1" t="str">
        <f>TEXT(Sales_data[[#This Row],[Order_Date]],"MMM")</f>
        <v>Jul</v>
      </c>
      <c r="AE785" s="1">
        <f t="shared" si="60"/>
        <v>2024</v>
      </c>
      <c r="AF785" s="1" t="str">
        <f>TEXT(Sales_data[[#This Row],[Order_Date]],"ddd")</f>
        <v>Fri</v>
      </c>
      <c r="AG785" s="1" t="str">
        <f t="shared" si="61"/>
        <v>On Time</v>
      </c>
      <c r="AH785" s="1" t="str">
        <f t="shared" si="62"/>
        <v>Fast</v>
      </c>
      <c r="AI785" s="1" t="str">
        <f t="shared" si="63"/>
        <v>Low</v>
      </c>
      <c r="AJ785" s="6" t="str">
        <f t="shared" si="64"/>
        <v>Weekday</v>
      </c>
    </row>
    <row r="786" spans="1:36" x14ac:dyDescent="0.45">
      <c r="A786" s="5" t="s">
        <v>1286</v>
      </c>
      <c r="B786" s="2">
        <v>45317</v>
      </c>
      <c r="C786" s="2">
        <v>45319</v>
      </c>
      <c r="D786" s="2">
        <v>45318</v>
      </c>
      <c r="E786" s="1" t="s">
        <v>2549</v>
      </c>
      <c r="F786" s="1" t="s">
        <v>2609</v>
      </c>
      <c r="G786" s="1" t="s">
        <v>116</v>
      </c>
      <c r="H786" s="1" t="s">
        <v>71</v>
      </c>
      <c r="I786" s="1" t="s">
        <v>72</v>
      </c>
      <c r="J786" s="1">
        <v>1</v>
      </c>
      <c r="K786" s="1">
        <v>1000</v>
      </c>
      <c r="L786" s="1">
        <v>1000</v>
      </c>
      <c r="M786" s="1" t="s">
        <v>56</v>
      </c>
      <c r="N786" s="1" t="s">
        <v>93</v>
      </c>
      <c r="O786" s="1" t="s">
        <v>79</v>
      </c>
      <c r="P786" s="1" t="s">
        <v>85</v>
      </c>
      <c r="Q786" s="1" t="s">
        <v>33</v>
      </c>
      <c r="R786" s="1" t="s">
        <v>46</v>
      </c>
      <c r="S786" s="1" t="s">
        <v>245</v>
      </c>
      <c r="T786" s="1">
        <v>-1</v>
      </c>
      <c r="U786" s="1" t="s">
        <v>2622</v>
      </c>
      <c r="V786" s="1" t="s">
        <v>2623</v>
      </c>
      <c r="W786" s="1" t="s">
        <v>2624</v>
      </c>
      <c r="X786" s="1" t="s">
        <v>2631</v>
      </c>
      <c r="Y786" s="1" t="s">
        <v>2623</v>
      </c>
      <c r="Z786" s="1" t="s">
        <v>2623</v>
      </c>
      <c r="AA786" s="1">
        <v>1000</v>
      </c>
      <c r="AB786" s="1" t="s">
        <v>2626</v>
      </c>
      <c r="AC786" s="1" t="s">
        <v>245</v>
      </c>
      <c r="AD786" s="1" t="str">
        <f>TEXT(Sales_data[[#This Row],[Order_Date]],"MMM")</f>
        <v>Jan</v>
      </c>
      <c r="AE786" s="1">
        <f t="shared" si="60"/>
        <v>2024</v>
      </c>
      <c r="AF786" s="1" t="str">
        <f>TEXT(Sales_data[[#This Row],[Order_Date]],"ddd")</f>
        <v>Fri</v>
      </c>
      <c r="AG786" s="1" t="str">
        <f t="shared" si="61"/>
        <v>On Time</v>
      </c>
      <c r="AH786" s="1" t="str">
        <f t="shared" si="62"/>
        <v>Fast</v>
      </c>
      <c r="AI786" s="1" t="str">
        <f t="shared" si="63"/>
        <v>Low</v>
      </c>
      <c r="AJ786" s="6" t="str">
        <f t="shared" si="64"/>
        <v>Weekday</v>
      </c>
    </row>
    <row r="787" spans="1:36" x14ac:dyDescent="0.45">
      <c r="A787" s="5" t="s">
        <v>1287</v>
      </c>
      <c r="B787" s="2">
        <v>45470</v>
      </c>
      <c r="C787" s="2">
        <v>45472</v>
      </c>
      <c r="D787" s="2">
        <v>45476</v>
      </c>
      <c r="E787" s="1" t="s">
        <v>2536</v>
      </c>
      <c r="F787" s="1" t="s">
        <v>69</v>
      </c>
      <c r="G787" s="1" t="s">
        <v>70</v>
      </c>
      <c r="H787" s="1" t="s">
        <v>128</v>
      </c>
      <c r="I787" s="1" t="s">
        <v>231</v>
      </c>
      <c r="J787" s="1">
        <v>0</v>
      </c>
      <c r="K787" s="1">
        <v>100</v>
      </c>
      <c r="L787" s="1">
        <v>0</v>
      </c>
      <c r="M787" s="1" t="s">
        <v>29</v>
      </c>
      <c r="N787" s="1" t="s">
        <v>93</v>
      </c>
      <c r="O787" s="1" t="s">
        <v>79</v>
      </c>
      <c r="P787" s="1" t="s">
        <v>85</v>
      </c>
      <c r="Q787" s="1" t="s">
        <v>33</v>
      </c>
      <c r="R787" s="1" t="s">
        <v>2620</v>
      </c>
      <c r="S787" s="1" t="s">
        <v>2620</v>
      </c>
      <c r="T787" s="1">
        <v>4</v>
      </c>
      <c r="U787" s="1" t="s">
        <v>2622</v>
      </c>
      <c r="V787" s="1" t="s">
        <v>2630</v>
      </c>
      <c r="W787" s="1" t="s">
        <v>2624</v>
      </c>
      <c r="X787" s="1" t="s">
        <v>2625</v>
      </c>
      <c r="Y787" s="1" t="s">
        <v>2623</v>
      </c>
      <c r="Z787" s="1" t="s">
        <v>2623</v>
      </c>
      <c r="AA787" s="1">
        <v>0</v>
      </c>
      <c r="AB787" s="1" t="s">
        <v>2626</v>
      </c>
      <c r="AC787" s="1" t="s">
        <v>2627</v>
      </c>
      <c r="AD787" s="1" t="str">
        <f>TEXT(Sales_data[[#This Row],[Order_Date]],"MMM")</f>
        <v>Jun</v>
      </c>
      <c r="AE787" s="1">
        <f t="shared" si="60"/>
        <v>2024</v>
      </c>
      <c r="AF787" s="1" t="str">
        <f>TEXT(Sales_data[[#This Row],[Order_Date]],"ddd")</f>
        <v>Thu</v>
      </c>
      <c r="AG787" s="1" t="str">
        <f t="shared" si="61"/>
        <v>On Time</v>
      </c>
      <c r="AH787" s="1" t="str">
        <f t="shared" si="62"/>
        <v>Medium</v>
      </c>
      <c r="AI787" s="1" t="str">
        <f t="shared" si="63"/>
        <v>Low</v>
      </c>
      <c r="AJ787" s="6" t="str">
        <f t="shared" si="64"/>
        <v>Weekday</v>
      </c>
    </row>
    <row r="788" spans="1:36" x14ac:dyDescent="0.45">
      <c r="A788" s="5" t="s">
        <v>1288</v>
      </c>
      <c r="B788" s="2">
        <v>45337</v>
      </c>
      <c r="C788" s="2">
        <v>45336</v>
      </c>
      <c r="D788" s="2">
        <v>45335</v>
      </c>
      <c r="E788" s="1" t="s">
        <v>2574</v>
      </c>
      <c r="F788" s="1" t="s">
        <v>2609</v>
      </c>
      <c r="G788" s="1" t="s">
        <v>116</v>
      </c>
      <c r="H788" s="1" t="s">
        <v>27</v>
      </c>
      <c r="I788" s="1" t="s">
        <v>28</v>
      </c>
      <c r="J788" s="1">
        <v>0</v>
      </c>
      <c r="K788" s="1">
        <v>0</v>
      </c>
      <c r="L788" s="1">
        <v>0</v>
      </c>
      <c r="M788" s="1" t="s">
        <v>63</v>
      </c>
      <c r="N788" s="1" t="s">
        <v>30</v>
      </c>
      <c r="O788" s="1" t="s">
        <v>31</v>
      </c>
      <c r="P788" s="1" t="s">
        <v>85</v>
      </c>
      <c r="Q788" s="1" t="s">
        <v>45</v>
      </c>
      <c r="R788" s="1" t="s">
        <v>46</v>
      </c>
      <c r="S788" s="1" t="s">
        <v>47</v>
      </c>
      <c r="T788" s="1">
        <v>-1</v>
      </c>
      <c r="U788" s="1" t="s">
        <v>2622</v>
      </c>
      <c r="V788" s="1" t="s">
        <v>2630</v>
      </c>
      <c r="W788" s="1" t="s">
        <v>2629</v>
      </c>
      <c r="X788" s="1" t="s">
        <v>2628</v>
      </c>
      <c r="Y788" s="1" t="s">
        <v>2630</v>
      </c>
      <c r="Z788" s="1" t="s">
        <v>2623</v>
      </c>
      <c r="AA788" s="1">
        <v>0</v>
      </c>
      <c r="AB788" s="1" t="s">
        <v>2626</v>
      </c>
      <c r="AC788" s="1" t="s">
        <v>47</v>
      </c>
      <c r="AD788" s="1" t="str">
        <f>TEXT(Sales_data[[#This Row],[Order_Date]],"MMM")</f>
        <v>Feb</v>
      </c>
      <c r="AE788" s="1">
        <f t="shared" si="60"/>
        <v>2024</v>
      </c>
      <c r="AF788" s="1" t="str">
        <f>TEXT(Sales_data[[#This Row],[Order_Date]],"ddd")</f>
        <v>Thu</v>
      </c>
      <c r="AG788" s="1" t="str">
        <f t="shared" si="61"/>
        <v>On Time</v>
      </c>
      <c r="AH788" s="1" t="str">
        <f t="shared" si="62"/>
        <v>Fast</v>
      </c>
      <c r="AI788" s="1" t="str">
        <f t="shared" si="63"/>
        <v>Low</v>
      </c>
      <c r="AJ788" s="6" t="str">
        <f t="shared" si="64"/>
        <v>Weekday</v>
      </c>
    </row>
    <row r="789" spans="1:36" x14ac:dyDescent="0.45">
      <c r="A789" s="5" t="s">
        <v>1289</v>
      </c>
      <c r="B789" s="2">
        <v>45404</v>
      </c>
      <c r="C789" s="2">
        <v>45406</v>
      </c>
      <c r="D789" s="2">
        <v>45409</v>
      </c>
      <c r="E789" s="1" t="s">
        <v>2571</v>
      </c>
      <c r="F789" s="1" t="s">
        <v>53</v>
      </c>
      <c r="G789" s="1" t="s">
        <v>54</v>
      </c>
      <c r="H789" s="1" t="s">
        <v>42</v>
      </c>
      <c r="I789" s="1" t="s">
        <v>122</v>
      </c>
      <c r="J789" s="1">
        <v>3</v>
      </c>
      <c r="K789" s="1">
        <v>0</v>
      </c>
      <c r="L789" s="1">
        <v>0</v>
      </c>
      <c r="M789" s="1" t="s">
        <v>2619</v>
      </c>
      <c r="N789" s="1" t="s">
        <v>93</v>
      </c>
      <c r="O789" s="1" t="s">
        <v>31</v>
      </c>
      <c r="P789" s="1" t="s">
        <v>32</v>
      </c>
      <c r="Q789" s="1" t="s">
        <v>33</v>
      </c>
      <c r="R789" s="1" t="s">
        <v>34</v>
      </c>
      <c r="S789" s="1" t="s">
        <v>2620</v>
      </c>
      <c r="T789" s="1">
        <v>3</v>
      </c>
      <c r="U789" s="1" t="s">
        <v>2622</v>
      </c>
      <c r="V789" s="1" t="s">
        <v>2623</v>
      </c>
      <c r="W789" s="1" t="s">
        <v>2629</v>
      </c>
      <c r="X789" s="1" t="s">
        <v>2625</v>
      </c>
      <c r="Y789" s="1" t="s">
        <v>2630</v>
      </c>
      <c r="Z789" s="1" t="s">
        <v>2623</v>
      </c>
      <c r="AA789" s="1">
        <v>0</v>
      </c>
      <c r="AB789" s="1" t="s">
        <v>2626</v>
      </c>
      <c r="AC789" s="1" t="s">
        <v>2627</v>
      </c>
      <c r="AD789" s="1" t="str">
        <f>TEXT(Sales_data[[#This Row],[Order_Date]],"MMM")</f>
        <v>Apr</v>
      </c>
      <c r="AE789" s="1">
        <f t="shared" si="60"/>
        <v>2024</v>
      </c>
      <c r="AF789" s="1" t="str">
        <f>TEXT(Sales_data[[#This Row],[Order_Date]],"ddd")</f>
        <v>Mon</v>
      </c>
      <c r="AG789" s="1" t="str">
        <f t="shared" si="61"/>
        <v>On Time</v>
      </c>
      <c r="AH789" s="1" t="str">
        <f t="shared" si="62"/>
        <v>Medium</v>
      </c>
      <c r="AI789" s="1" t="str">
        <f t="shared" si="63"/>
        <v>Low</v>
      </c>
      <c r="AJ789" s="6" t="str">
        <f t="shared" si="64"/>
        <v>Weekday</v>
      </c>
    </row>
    <row r="790" spans="1:36" x14ac:dyDescent="0.45">
      <c r="A790" s="5" t="s">
        <v>1290</v>
      </c>
      <c r="B790" s="2">
        <v>45637</v>
      </c>
      <c r="C790" s="2">
        <v>45635</v>
      </c>
      <c r="D790" s="2">
        <v>45642</v>
      </c>
      <c r="E790" s="1" t="s">
        <v>2564</v>
      </c>
      <c r="F790" s="1" t="s">
        <v>2607</v>
      </c>
      <c r="G790" s="1" t="s">
        <v>41</v>
      </c>
      <c r="H790" s="1" t="s">
        <v>71</v>
      </c>
      <c r="I790" s="1" t="s">
        <v>72</v>
      </c>
      <c r="J790" s="1">
        <v>2</v>
      </c>
      <c r="K790" s="1">
        <v>500</v>
      </c>
      <c r="L790" s="1">
        <v>1000</v>
      </c>
      <c r="M790" s="1" t="s">
        <v>56</v>
      </c>
      <c r="N790" s="1" t="s">
        <v>30</v>
      </c>
      <c r="O790" s="1" t="s">
        <v>31</v>
      </c>
      <c r="P790" s="1" t="s">
        <v>58</v>
      </c>
      <c r="Q790" s="1" t="s">
        <v>33</v>
      </c>
      <c r="R790" s="1" t="s">
        <v>2620</v>
      </c>
      <c r="S790" s="1" t="s">
        <v>2620</v>
      </c>
      <c r="T790" s="1">
        <v>7</v>
      </c>
      <c r="U790" s="1" t="s">
        <v>2622</v>
      </c>
      <c r="V790" s="1" t="s">
        <v>2623</v>
      </c>
      <c r="W790" s="1" t="s">
        <v>2624</v>
      </c>
      <c r="X790" s="1" t="s">
        <v>2628</v>
      </c>
      <c r="Y790" s="1" t="s">
        <v>2623</v>
      </c>
      <c r="Z790" s="1" t="s">
        <v>2623</v>
      </c>
      <c r="AA790" s="1">
        <v>1000</v>
      </c>
      <c r="AB790" s="1" t="s">
        <v>2626</v>
      </c>
      <c r="AC790" s="1" t="s">
        <v>2627</v>
      </c>
      <c r="AD790" s="1" t="str">
        <f>TEXT(Sales_data[[#This Row],[Order_Date]],"MMM")</f>
        <v>Dec</v>
      </c>
      <c r="AE790" s="1">
        <f t="shared" si="60"/>
        <v>2024</v>
      </c>
      <c r="AF790" s="1" t="str">
        <f>TEXT(Sales_data[[#This Row],[Order_Date]],"ddd")</f>
        <v>Wed</v>
      </c>
      <c r="AG790" s="1" t="str">
        <f t="shared" si="61"/>
        <v>Late</v>
      </c>
      <c r="AH790" s="1" t="str">
        <f t="shared" si="62"/>
        <v>Slow</v>
      </c>
      <c r="AI790" s="1" t="str">
        <f t="shared" si="63"/>
        <v>Low</v>
      </c>
      <c r="AJ790" s="6" t="str">
        <f t="shared" si="64"/>
        <v>Weekday</v>
      </c>
    </row>
    <row r="791" spans="1:36" x14ac:dyDescent="0.45">
      <c r="A791" s="5" t="s">
        <v>1291</v>
      </c>
      <c r="B791" s="2">
        <v>45316</v>
      </c>
      <c r="C791" s="2">
        <v>45319</v>
      </c>
      <c r="D791" s="2">
        <v>45322</v>
      </c>
      <c r="E791" s="1" t="s">
        <v>2529</v>
      </c>
      <c r="F791" s="1" t="s">
        <v>2606</v>
      </c>
      <c r="G791" s="1" t="s">
        <v>26</v>
      </c>
      <c r="H791" s="1" t="s">
        <v>128</v>
      </c>
      <c r="I791" s="1" t="s">
        <v>169</v>
      </c>
      <c r="J791" s="1">
        <v>2</v>
      </c>
      <c r="K791" s="1">
        <v>0</v>
      </c>
      <c r="L791" s="1">
        <v>0</v>
      </c>
      <c r="M791" s="1" t="s">
        <v>63</v>
      </c>
      <c r="N791" s="1" t="s">
        <v>57</v>
      </c>
      <c r="O791" s="1" t="s">
        <v>31</v>
      </c>
      <c r="P791" s="1" t="s">
        <v>32</v>
      </c>
      <c r="Q791" s="1" t="s">
        <v>45</v>
      </c>
      <c r="R791" s="1" t="s">
        <v>2620</v>
      </c>
      <c r="S791" s="1" t="s">
        <v>2620</v>
      </c>
      <c r="T791" s="1">
        <v>3</v>
      </c>
      <c r="U791" s="1" t="s">
        <v>2622</v>
      </c>
      <c r="V791" s="1" t="s">
        <v>2623</v>
      </c>
      <c r="W791" s="1" t="s">
        <v>2629</v>
      </c>
      <c r="X791" s="1" t="s">
        <v>2625</v>
      </c>
      <c r="Y791" s="1" t="s">
        <v>2630</v>
      </c>
      <c r="Z791" s="1" t="s">
        <v>2623</v>
      </c>
      <c r="AA791" s="1">
        <v>0</v>
      </c>
      <c r="AB791" s="1" t="s">
        <v>2626</v>
      </c>
      <c r="AC791" s="1" t="s">
        <v>2627</v>
      </c>
      <c r="AD791" s="1" t="str">
        <f>TEXT(Sales_data[[#This Row],[Order_Date]],"MMM")</f>
        <v>Jan</v>
      </c>
      <c r="AE791" s="1">
        <f t="shared" si="60"/>
        <v>2024</v>
      </c>
      <c r="AF791" s="1" t="str">
        <f>TEXT(Sales_data[[#This Row],[Order_Date]],"ddd")</f>
        <v>Thu</v>
      </c>
      <c r="AG791" s="1" t="str">
        <f t="shared" si="61"/>
        <v>On Time</v>
      </c>
      <c r="AH791" s="1" t="str">
        <f t="shared" si="62"/>
        <v>Medium</v>
      </c>
      <c r="AI791" s="1" t="str">
        <f t="shared" si="63"/>
        <v>Low</v>
      </c>
      <c r="AJ791" s="6" t="str">
        <f t="shared" si="64"/>
        <v>Weekday</v>
      </c>
    </row>
    <row r="792" spans="1:36" x14ac:dyDescent="0.45">
      <c r="A792" s="5" t="s">
        <v>1292</v>
      </c>
      <c r="B792" s="2">
        <v>45378</v>
      </c>
      <c r="C792" s="2">
        <v>45380</v>
      </c>
      <c r="D792" s="2">
        <v>45380</v>
      </c>
      <c r="E792" s="1" t="s">
        <v>2562</v>
      </c>
      <c r="F792" s="1" t="s">
        <v>69</v>
      </c>
      <c r="G792" s="1" t="s">
        <v>70</v>
      </c>
      <c r="H792" s="1" t="s">
        <v>27</v>
      </c>
      <c r="I792" s="1" t="s">
        <v>84</v>
      </c>
      <c r="J792" s="1">
        <v>3</v>
      </c>
      <c r="K792" s="1">
        <v>100</v>
      </c>
      <c r="L792" s="1">
        <v>300</v>
      </c>
      <c r="M792" s="1" t="s">
        <v>63</v>
      </c>
      <c r="N792" s="1" t="s">
        <v>57</v>
      </c>
      <c r="O792" s="1" t="s">
        <v>79</v>
      </c>
      <c r="P792" s="1" t="s">
        <v>58</v>
      </c>
      <c r="Q792" s="1" t="s">
        <v>33</v>
      </c>
      <c r="R792" s="1" t="s">
        <v>2620</v>
      </c>
      <c r="S792" s="1" t="s">
        <v>2620</v>
      </c>
      <c r="T792" s="1">
        <v>0</v>
      </c>
      <c r="U792" s="1" t="s">
        <v>2622</v>
      </c>
      <c r="V792" s="1" t="s">
        <v>2623</v>
      </c>
      <c r="W792" s="1" t="s">
        <v>2624</v>
      </c>
      <c r="X792" s="1" t="s">
        <v>2625</v>
      </c>
      <c r="Y792" s="1" t="s">
        <v>2623</v>
      </c>
      <c r="Z792" s="1" t="s">
        <v>2623</v>
      </c>
      <c r="AA792" s="1">
        <v>300</v>
      </c>
      <c r="AB792" s="1" t="s">
        <v>2626</v>
      </c>
      <c r="AC792" s="1" t="s">
        <v>2627</v>
      </c>
      <c r="AD792" s="1" t="str">
        <f>TEXT(Sales_data[[#This Row],[Order_Date]],"MMM")</f>
        <v>Mar</v>
      </c>
      <c r="AE792" s="1">
        <f t="shared" si="60"/>
        <v>2024</v>
      </c>
      <c r="AF792" s="1" t="str">
        <f>TEXT(Sales_data[[#This Row],[Order_Date]],"ddd")</f>
        <v>Wed</v>
      </c>
      <c r="AG792" s="1" t="str">
        <f t="shared" si="61"/>
        <v>On Time</v>
      </c>
      <c r="AH792" s="1" t="str">
        <f t="shared" si="62"/>
        <v>Fast</v>
      </c>
      <c r="AI792" s="1" t="str">
        <f t="shared" si="63"/>
        <v>Low</v>
      </c>
      <c r="AJ792" s="6" t="str">
        <f t="shared" si="64"/>
        <v>Weekday</v>
      </c>
    </row>
    <row r="793" spans="1:36" x14ac:dyDescent="0.45">
      <c r="A793" s="5" t="s">
        <v>1293</v>
      </c>
      <c r="B793" s="2">
        <v>45642</v>
      </c>
      <c r="C793" s="2">
        <v>45643</v>
      </c>
      <c r="D793" s="2">
        <v>45649</v>
      </c>
      <c r="E793" s="1" t="s">
        <v>2533</v>
      </c>
      <c r="F793" s="1" t="s">
        <v>53</v>
      </c>
      <c r="G793" s="1" t="s">
        <v>54</v>
      </c>
      <c r="H793" s="1" t="s">
        <v>71</v>
      </c>
      <c r="I793" s="1" t="s">
        <v>117</v>
      </c>
      <c r="J793" s="1">
        <v>1</v>
      </c>
      <c r="K793" s="1">
        <v>0</v>
      </c>
      <c r="L793" s="1">
        <v>0</v>
      </c>
      <c r="M793" s="1" t="s">
        <v>56</v>
      </c>
      <c r="N793" s="1" t="s">
        <v>93</v>
      </c>
      <c r="O793" s="1" t="s">
        <v>31</v>
      </c>
      <c r="P793" s="1" t="s">
        <v>85</v>
      </c>
      <c r="Q793" s="1" t="s">
        <v>45</v>
      </c>
      <c r="R793" s="1" t="s">
        <v>34</v>
      </c>
      <c r="S793" s="1" t="s">
        <v>2620</v>
      </c>
      <c r="T793" s="1">
        <v>6</v>
      </c>
      <c r="U793" s="1" t="s">
        <v>2622</v>
      </c>
      <c r="V793" s="1" t="s">
        <v>2623</v>
      </c>
      <c r="W793" s="1" t="s">
        <v>2629</v>
      </c>
      <c r="X793" s="1" t="s">
        <v>2625</v>
      </c>
      <c r="Y793" s="1" t="s">
        <v>2630</v>
      </c>
      <c r="Z793" s="1" t="s">
        <v>2623</v>
      </c>
      <c r="AA793" s="1">
        <v>0</v>
      </c>
      <c r="AB793" s="1" t="s">
        <v>2626</v>
      </c>
      <c r="AC793" s="1" t="s">
        <v>2627</v>
      </c>
      <c r="AD793" s="1" t="str">
        <f>TEXT(Sales_data[[#This Row],[Order_Date]],"MMM")</f>
        <v>Dec</v>
      </c>
      <c r="AE793" s="1">
        <f t="shared" si="60"/>
        <v>2024</v>
      </c>
      <c r="AF793" s="1" t="str">
        <f>TEXT(Sales_data[[#This Row],[Order_Date]],"ddd")</f>
        <v>Mon</v>
      </c>
      <c r="AG793" s="1" t="str">
        <f t="shared" si="61"/>
        <v>Late</v>
      </c>
      <c r="AH793" s="1" t="str">
        <f t="shared" si="62"/>
        <v>Slow</v>
      </c>
      <c r="AI793" s="1" t="str">
        <f t="shared" si="63"/>
        <v>Low</v>
      </c>
      <c r="AJ793" s="6" t="str">
        <f t="shared" si="64"/>
        <v>Weekday</v>
      </c>
    </row>
    <row r="794" spans="1:36" x14ac:dyDescent="0.45">
      <c r="A794" s="5" t="s">
        <v>1294</v>
      </c>
      <c r="B794" s="2">
        <v>45338</v>
      </c>
      <c r="C794" s="2">
        <v>45336</v>
      </c>
      <c r="D794" s="2">
        <v>45342</v>
      </c>
      <c r="E794" s="1" t="s">
        <v>2540</v>
      </c>
      <c r="F794" s="1" t="s">
        <v>69</v>
      </c>
      <c r="G794" s="1" t="s">
        <v>70</v>
      </c>
      <c r="H794" s="1" t="s">
        <v>71</v>
      </c>
      <c r="I794" s="1" t="s">
        <v>117</v>
      </c>
      <c r="J794" s="1">
        <v>2</v>
      </c>
      <c r="K794" s="1">
        <v>100</v>
      </c>
      <c r="L794" s="1">
        <v>200</v>
      </c>
      <c r="M794" s="1" t="s">
        <v>29</v>
      </c>
      <c r="N794" s="1" t="s">
        <v>93</v>
      </c>
      <c r="O794" s="1" t="s">
        <v>44</v>
      </c>
      <c r="P794" s="1" t="s">
        <v>32</v>
      </c>
      <c r="Q794" s="1" t="s">
        <v>45</v>
      </c>
      <c r="R794" s="1" t="s">
        <v>34</v>
      </c>
      <c r="S794" s="1" t="s">
        <v>2620</v>
      </c>
      <c r="T794" s="1">
        <v>6</v>
      </c>
      <c r="U794" s="1" t="s">
        <v>2622</v>
      </c>
      <c r="V794" s="1" t="s">
        <v>2623</v>
      </c>
      <c r="W794" s="1" t="s">
        <v>2624</v>
      </c>
      <c r="X794" s="1" t="s">
        <v>2628</v>
      </c>
      <c r="Y794" s="1" t="s">
        <v>2623</v>
      </c>
      <c r="Z794" s="1" t="s">
        <v>2623</v>
      </c>
      <c r="AA794" s="1">
        <v>200</v>
      </c>
      <c r="AB794" s="1" t="s">
        <v>2626</v>
      </c>
      <c r="AC794" s="1" t="s">
        <v>2627</v>
      </c>
      <c r="AD794" s="1" t="str">
        <f>TEXT(Sales_data[[#This Row],[Order_Date]],"MMM")</f>
        <v>Feb</v>
      </c>
      <c r="AE794" s="1">
        <f t="shared" si="60"/>
        <v>2024</v>
      </c>
      <c r="AF794" s="1" t="str">
        <f>TEXT(Sales_data[[#This Row],[Order_Date]],"ddd")</f>
        <v>Fri</v>
      </c>
      <c r="AG794" s="1" t="str">
        <f t="shared" si="61"/>
        <v>Late</v>
      </c>
      <c r="AH794" s="1" t="str">
        <f t="shared" si="62"/>
        <v>Slow</v>
      </c>
      <c r="AI794" s="1" t="str">
        <f t="shared" si="63"/>
        <v>Low</v>
      </c>
      <c r="AJ794" s="6" t="str">
        <f t="shared" si="64"/>
        <v>Weekday</v>
      </c>
    </row>
    <row r="795" spans="1:36" x14ac:dyDescent="0.45">
      <c r="A795" s="5" t="s">
        <v>1295</v>
      </c>
      <c r="B795" s="2">
        <v>45584</v>
      </c>
      <c r="C795" s="2">
        <v>45585</v>
      </c>
      <c r="D795" s="2">
        <v>45586</v>
      </c>
      <c r="E795" s="1" t="s">
        <v>2539</v>
      </c>
      <c r="F795" s="1" t="s">
        <v>53</v>
      </c>
      <c r="G795" s="1" t="s">
        <v>54</v>
      </c>
      <c r="H795" s="1" t="s">
        <v>128</v>
      </c>
      <c r="I795" s="1" t="s">
        <v>169</v>
      </c>
      <c r="J795" s="1">
        <v>1</v>
      </c>
      <c r="K795" s="1">
        <v>500</v>
      </c>
      <c r="L795" s="1">
        <v>500</v>
      </c>
      <c r="M795" s="1" t="s">
        <v>29</v>
      </c>
      <c r="N795" s="1" t="s">
        <v>93</v>
      </c>
      <c r="O795" s="1" t="s">
        <v>64</v>
      </c>
      <c r="P795" s="1" t="s">
        <v>58</v>
      </c>
      <c r="Q795" s="1" t="s">
        <v>33</v>
      </c>
      <c r="R795" s="1" t="s">
        <v>46</v>
      </c>
      <c r="S795" s="1" t="s">
        <v>2621</v>
      </c>
      <c r="T795" s="1">
        <v>1</v>
      </c>
      <c r="U795" s="1" t="s">
        <v>2622</v>
      </c>
      <c r="V795" s="1" t="s">
        <v>2623</v>
      </c>
      <c r="W795" s="1" t="s">
        <v>2624</v>
      </c>
      <c r="X795" s="1" t="s">
        <v>2625</v>
      </c>
      <c r="Y795" s="1" t="s">
        <v>2623</v>
      </c>
      <c r="Z795" s="1" t="s">
        <v>2623</v>
      </c>
      <c r="AA795" s="1">
        <v>500</v>
      </c>
      <c r="AB795" s="1" t="s">
        <v>2626</v>
      </c>
      <c r="AC795" s="1" t="s">
        <v>2621</v>
      </c>
      <c r="AD795" s="1" t="str">
        <f>TEXT(Sales_data[[#This Row],[Order_Date]],"MMM")</f>
        <v>Oct</v>
      </c>
      <c r="AE795" s="1">
        <f t="shared" si="60"/>
        <v>2024</v>
      </c>
      <c r="AF795" s="1" t="str">
        <f>TEXT(Sales_data[[#This Row],[Order_Date]],"ddd")</f>
        <v>Sat</v>
      </c>
      <c r="AG795" s="1" t="str">
        <f t="shared" si="61"/>
        <v>On Time</v>
      </c>
      <c r="AH795" s="1" t="str">
        <f t="shared" si="62"/>
        <v>Fast</v>
      </c>
      <c r="AI795" s="1" t="str">
        <f t="shared" si="63"/>
        <v>Low</v>
      </c>
      <c r="AJ795" s="6" t="str">
        <f t="shared" si="64"/>
        <v>Weekend</v>
      </c>
    </row>
    <row r="796" spans="1:36" x14ac:dyDescent="0.45">
      <c r="A796" s="5" t="s">
        <v>1296</v>
      </c>
      <c r="B796" s="2">
        <v>45604</v>
      </c>
      <c r="C796" s="2">
        <v>45606</v>
      </c>
      <c r="D796" s="2">
        <v>45609</v>
      </c>
      <c r="E796" s="1" t="s">
        <v>2539</v>
      </c>
      <c r="F796" s="1" t="s">
        <v>168</v>
      </c>
      <c r="G796" s="1" t="s">
        <v>41</v>
      </c>
      <c r="H796" s="1" t="s">
        <v>42</v>
      </c>
      <c r="I796" s="1" t="s">
        <v>78</v>
      </c>
      <c r="J796" s="1">
        <v>3</v>
      </c>
      <c r="K796" s="1">
        <v>100</v>
      </c>
      <c r="L796" s="1">
        <v>300</v>
      </c>
      <c r="M796" s="1" t="s">
        <v>29</v>
      </c>
      <c r="N796" s="1" t="s">
        <v>30</v>
      </c>
      <c r="O796" s="1" t="s">
        <v>44</v>
      </c>
      <c r="P796" s="1" t="s">
        <v>58</v>
      </c>
      <c r="Q796" s="1" t="s">
        <v>33</v>
      </c>
      <c r="R796" s="1" t="s">
        <v>46</v>
      </c>
      <c r="S796" s="1" t="s">
        <v>245</v>
      </c>
      <c r="T796" s="1">
        <v>3</v>
      </c>
      <c r="U796" s="1" t="s">
        <v>2622</v>
      </c>
      <c r="V796" s="1" t="s">
        <v>2623</v>
      </c>
      <c r="W796" s="1" t="s">
        <v>2624</v>
      </c>
      <c r="X796" s="1" t="s">
        <v>2625</v>
      </c>
      <c r="Y796" s="1" t="s">
        <v>2623</v>
      </c>
      <c r="Z796" s="1" t="s">
        <v>2623</v>
      </c>
      <c r="AA796" s="1">
        <v>300</v>
      </c>
      <c r="AB796" s="1" t="s">
        <v>2626</v>
      </c>
      <c r="AC796" s="1" t="s">
        <v>245</v>
      </c>
      <c r="AD796" s="1" t="str">
        <f>TEXT(Sales_data[[#This Row],[Order_Date]],"MMM")</f>
        <v>Nov</v>
      </c>
      <c r="AE796" s="1">
        <f t="shared" si="60"/>
        <v>2024</v>
      </c>
      <c r="AF796" s="1" t="str">
        <f>TEXT(Sales_data[[#This Row],[Order_Date]],"ddd")</f>
        <v>Fri</v>
      </c>
      <c r="AG796" s="1" t="str">
        <f t="shared" si="61"/>
        <v>On Time</v>
      </c>
      <c r="AH796" s="1" t="str">
        <f t="shared" si="62"/>
        <v>Medium</v>
      </c>
      <c r="AI796" s="1" t="str">
        <f t="shared" si="63"/>
        <v>Low</v>
      </c>
      <c r="AJ796" s="6" t="str">
        <f t="shared" si="64"/>
        <v>Weekday</v>
      </c>
    </row>
    <row r="797" spans="1:36" x14ac:dyDescent="0.45">
      <c r="A797" s="5" t="s">
        <v>1297</v>
      </c>
      <c r="B797" s="2">
        <v>45641</v>
      </c>
      <c r="C797" s="2">
        <v>45641</v>
      </c>
      <c r="D797" s="2">
        <v>45643</v>
      </c>
      <c r="E797" s="1" t="s">
        <v>2544</v>
      </c>
      <c r="F797" s="1" t="s">
        <v>147</v>
      </c>
      <c r="G797" s="1" t="s">
        <v>147</v>
      </c>
      <c r="H797" s="1" t="s">
        <v>71</v>
      </c>
      <c r="I797" s="1" t="s">
        <v>117</v>
      </c>
      <c r="J797" s="1">
        <v>-1</v>
      </c>
      <c r="K797" s="1">
        <v>100</v>
      </c>
      <c r="L797" s="1">
        <v>-100</v>
      </c>
      <c r="M797" s="1" t="s">
        <v>63</v>
      </c>
      <c r="N797" s="1" t="s">
        <v>93</v>
      </c>
      <c r="O797" s="1" t="s">
        <v>79</v>
      </c>
      <c r="P797" s="1" t="s">
        <v>85</v>
      </c>
      <c r="Q797" s="1" t="s">
        <v>33</v>
      </c>
      <c r="R797" s="1" t="s">
        <v>2620</v>
      </c>
      <c r="S797" s="1" t="s">
        <v>2620</v>
      </c>
      <c r="T797" s="1">
        <v>2</v>
      </c>
      <c r="U797" s="1" t="s">
        <v>2622</v>
      </c>
      <c r="V797" s="1" t="s">
        <v>2630</v>
      </c>
      <c r="W797" s="1" t="s">
        <v>2624</v>
      </c>
      <c r="X797" s="1" t="s">
        <v>2625</v>
      </c>
      <c r="Y797" s="1" t="s">
        <v>2623</v>
      </c>
      <c r="Z797" s="1" t="s">
        <v>2623</v>
      </c>
      <c r="AA797" s="1">
        <v>-100</v>
      </c>
      <c r="AB797" s="1" t="s">
        <v>2626</v>
      </c>
      <c r="AC797" s="1" t="s">
        <v>2632</v>
      </c>
      <c r="AD797" s="1" t="str">
        <f>TEXT(Sales_data[[#This Row],[Order_Date]],"MMM")</f>
        <v>Dec</v>
      </c>
      <c r="AE797" s="1">
        <f t="shared" si="60"/>
        <v>2024</v>
      </c>
      <c r="AF797" s="1" t="str">
        <f>TEXT(Sales_data[[#This Row],[Order_Date]],"ddd")</f>
        <v>Sun</v>
      </c>
      <c r="AG797" s="1" t="str">
        <f t="shared" si="61"/>
        <v>On Time</v>
      </c>
      <c r="AH797" s="1" t="str">
        <f t="shared" si="62"/>
        <v>Fast</v>
      </c>
      <c r="AI797" s="1" t="str">
        <f t="shared" si="63"/>
        <v>Low</v>
      </c>
      <c r="AJ797" s="6" t="str">
        <f t="shared" si="64"/>
        <v>Weekend</v>
      </c>
    </row>
    <row r="798" spans="1:36" x14ac:dyDescent="0.45">
      <c r="A798" s="5" t="s">
        <v>1298</v>
      </c>
      <c r="B798" s="2">
        <v>45434</v>
      </c>
      <c r="C798" s="2">
        <v>45434</v>
      </c>
      <c r="D798" s="2">
        <v>45437</v>
      </c>
      <c r="E798" s="1" t="s">
        <v>2539</v>
      </c>
      <c r="F798" s="1" t="s">
        <v>2609</v>
      </c>
      <c r="G798" s="1" t="s">
        <v>116</v>
      </c>
      <c r="H798" s="1" t="s">
        <v>42</v>
      </c>
      <c r="I798" s="1" t="s">
        <v>78</v>
      </c>
      <c r="J798" s="1">
        <v>3</v>
      </c>
      <c r="K798" s="1">
        <v>2000</v>
      </c>
      <c r="L798" s="1">
        <v>6000</v>
      </c>
      <c r="M798" s="1" t="s">
        <v>29</v>
      </c>
      <c r="N798" s="1" t="s">
        <v>93</v>
      </c>
      <c r="O798" s="1" t="s">
        <v>64</v>
      </c>
      <c r="P798" s="1" t="s">
        <v>58</v>
      </c>
      <c r="Q798" s="1" t="s">
        <v>33</v>
      </c>
      <c r="R798" s="1" t="s">
        <v>34</v>
      </c>
      <c r="S798" s="1" t="s">
        <v>2620</v>
      </c>
      <c r="T798" s="1">
        <v>3</v>
      </c>
      <c r="U798" s="1" t="s">
        <v>2622</v>
      </c>
      <c r="V798" s="1" t="s">
        <v>2623</v>
      </c>
      <c r="W798" s="1" t="s">
        <v>2624</v>
      </c>
      <c r="X798" s="1" t="s">
        <v>2625</v>
      </c>
      <c r="Y798" s="1" t="s">
        <v>2623</v>
      </c>
      <c r="Z798" s="1" t="s">
        <v>2623</v>
      </c>
      <c r="AA798" s="1">
        <v>6000</v>
      </c>
      <c r="AB798" s="1" t="s">
        <v>2626</v>
      </c>
      <c r="AC798" s="1" t="s">
        <v>2627</v>
      </c>
      <c r="AD798" s="1" t="str">
        <f>TEXT(Sales_data[[#This Row],[Order_Date]],"MMM")</f>
        <v>May</v>
      </c>
      <c r="AE798" s="1">
        <f t="shared" si="60"/>
        <v>2024</v>
      </c>
      <c r="AF798" s="1" t="str">
        <f>TEXT(Sales_data[[#This Row],[Order_Date]],"ddd")</f>
        <v>Wed</v>
      </c>
      <c r="AG798" s="1" t="str">
        <f t="shared" si="61"/>
        <v>On Time</v>
      </c>
      <c r="AH798" s="1" t="str">
        <f t="shared" si="62"/>
        <v>Medium</v>
      </c>
      <c r="AI798" s="1" t="str">
        <f t="shared" si="63"/>
        <v>High</v>
      </c>
      <c r="AJ798" s="6" t="str">
        <f t="shared" si="64"/>
        <v>Weekday</v>
      </c>
    </row>
    <row r="799" spans="1:36" x14ac:dyDescent="0.45">
      <c r="A799" s="5" t="s">
        <v>2508</v>
      </c>
      <c r="B799" s="2">
        <v>45395</v>
      </c>
      <c r="C799" s="2">
        <v>45393</v>
      </c>
      <c r="D799" s="2">
        <v>45396</v>
      </c>
      <c r="E799" s="1" t="s">
        <v>2539</v>
      </c>
      <c r="F799" s="1" t="s">
        <v>147</v>
      </c>
      <c r="G799" s="1" t="s">
        <v>147</v>
      </c>
      <c r="H799" s="1" t="s">
        <v>27</v>
      </c>
      <c r="I799" s="1" t="s">
        <v>55</v>
      </c>
      <c r="J799" s="1">
        <v>2</v>
      </c>
      <c r="K799" s="1">
        <v>0</v>
      </c>
      <c r="L799" s="1">
        <v>0</v>
      </c>
      <c r="M799" s="1" t="s">
        <v>63</v>
      </c>
      <c r="N799" s="1" t="s">
        <v>57</v>
      </c>
      <c r="O799" s="1" t="s">
        <v>79</v>
      </c>
      <c r="P799" s="1" t="s">
        <v>32</v>
      </c>
      <c r="Q799" s="1" t="s">
        <v>33</v>
      </c>
      <c r="R799" s="1" t="s">
        <v>2620</v>
      </c>
      <c r="S799" s="1" t="s">
        <v>2620</v>
      </c>
      <c r="T799" s="1">
        <v>3</v>
      </c>
      <c r="U799" s="1" t="s">
        <v>2622</v>
      </c>
      <c r="V799" s="1" t="s">
        <v>2623</v>
      </c>
      <c r="W799" s="1" t="s">
        <v>2629</v>
      </c>
      <c r="X799" s="1" t="s">
        <v>2628</v>
      </c>
      <c r="Y799" s="1" t="s">
        <v>2630</v>
      </c>
      <c r="Z799" s="1" t="s">
        <v>2623</v>
      </c>
      <c r="AA799" s="1">
        <v>0</v>
      </c>
      <c r="AB799" s="1" t="s">
        <v>2626</v>
      </c>
      <c r="AC799" s="1" t="s">
        <v>2627</v>
      </c>
      <c r="AD799" s="1" t="str">
        <f>TEXT(Sales_data[[#This Row],[Order_Date]],"MMM")</f>
        <v>Apr</v>
      </c>
      <c r="AE799" s="1">
        <f t="shared" si="60"/>
        <v>2024</v>
      </c>
      <c r="AF799" s="1" t="str">
        <f>TEXT(Sales_data[[#This Row],[Order_Date]],"ddd")</f>
        <v>Sat</v>
      </c>
      <c r="AG799" s="1" t="str">
        <f t="shared" si="61"/>
        <v>On Time</v>
      </c>
      <c r="AH799" s="1" t="str">
        <f t="shared" si="62"/>
        <v>Medium</v>
      </c>
      <c r="AI799" s="1" t="str">
        <f t="shared" si="63"/>
        <v>Low</v>
      </c>
      <c r="AJ799" s="6" t="str">
        <f t="shared" si="64"/>
        <v>Weekend</v>
      </c>
    </row>
    <row r="800" spans="1:36" x14ac:dyDescent="0.45">
      <c r="A800" s="5" t="s">
        <v>1299</v>
      </c>
      <c r="B800" s="2">
        <v>45601</v>
      </c>
      <c r="C800" s="2">
        <v>45599</v>
      </c>
      <c r="D800" s="2">
        <v>45603</v>
      </c>
      <c r="E800" s="1" t="s">
        <v>2603</v>
      </c>
      <c r="F800" s="1" t="s">
        <v>147</v>
      </c>
      <c r="G800" s="1" t="s">
        <v>147</v>
      </c>
      <c r="H800" s="1" t="s">
        <v>128</v>
      </c>
      <c r="I800" s="1" t="s">
        <v>129</v>
      </c>
      <c r="J800" s="1">
        <v>1</v>
      </c>
      <c r="K800" s="1">
        <v>2000</v>
      </c>
      <c r="L800" s="1">
        <v>2000</v>
      </c>
      <c r="M800" s="1" t="s">
        <v>2619</v>
      </c>
      <c r="N800" s="1" t="s">
        <v>57</v>
      </c>
      <c r="O800" s="1" t="s">
        <v>79</v>
      </c>
      <c r="P800" s="1" t="s">
        <v>58</v>
      </c>
      <c r="Q800" s="1" t="s">
        <v>45</v>
      </c>
      <c r="R800" s="1" t="s">
        <v>34</v>
      </c>
      <c r="S800" s="1" t="s">
        <v>2620</v>
      </c>
      <c r="T800" s="1">
        <v>4</v>
      </c>
      <c r="U800" s="1" t="s">
        <v>2622</v>
      </c>
      <c r="V800" s="1" t="s">
        <v>2623</v>
      </c>
      <c r="W800" s="1" t="s">
        <v>2624</v>
      </c>
      <c r="X800" s="1" t="s">
        <v>2628</v>
      </c>
      <c r="Y800" s="1" t="s">
        <v>2623</v>
      </c>
      <c r="Z800" s="1" t="s">
        <v>2623</v>
      </c>
      <c r="AA800" s="1">
        <v>2000</v>
      </c>
      <c r="AB800" s="1" t="s">
        <v>2626</v>
      </c>
      <c r="AC800" s="1" t="s">
        <v>2627</v>
      </c>
      <c r="AD800" s="1" t="str">
        <f>TEXT(Sales_data[[#This Row],[Order_Date]],"MMM")</f>
        <v>Nov</v>
      </c>
      <c r="AE800" s="1">
        <f t="shared" si="60"/>
        <v>2024</v>
      </c>
      <c r="AF800" s="1" t="str">
        <f>TEXT(Sales_data[[#This Row],[Order_Date]],"ddd")</f>
        <v>Tue</v>
      </c>
      <c r="AG800" s="1" t="str">
        <f t="shared" si="61"/>
        <v>On Time</v>
      </c>
      <c r="AH800" s="1" t="str">
        <f t="shared" si="62"/>
        <v>Medium</v>
      </c>
      <c r="AI800" s="1" t="str">
        <f t="shared" si="63"/>
        <v>Medium</v>
      </c>
      <c r="AJ800" s="6" t="str">
        <f t="shared" si="64"/>
        <v>Weekday</v>
      </c>
    </row>
    <row r="801" spans="1:36" x14ac:dyDescent="0.45">
      <c r="A801" s="5" t="s">
        <v>1300</v>
      </c>
      <c r="B801" s="2">
        <v>45578</v>
      </c>
      <c r="C801" s="2">
        <v>45581</v>
      </c>
      <c r="D801" s="2">
        <v>45585</v>
      </c>
      <c r="E801" s="1" t="s">
        <v>2574</v>
      </c>
      <c r="F801" s="1" t="s">
        <v>2606</v>
      </c>
      <c r="G801" s="1" t="s">
        <v>26</v>
      </c>
      <c r="H801" s="1" t="s">
        <v>27</v>
      </c>
      <c r="I801" s="1" t="s">
        <v>55</v>
      </c>
      <c r="J801" s="1">
        <v>0</v>
      </c>
      <c r="K801" s="1">
        <v>0</v>
      </c>
      <c r="L801" s="1">
        <v>0</v>
      </c>
      <c r="M801" s="1" t="s">
        <v>56</v>
      </c>
      <c r="N801" s="1" t="s">
        <v>57</v>
      </c>
      <c r="O801" s="1" t="s">
        <v>79</v>
      </c>
      <c r="P801" s="1" t="s">
        <v>85</v>
      </c>
      <c r="Q801" s="1" t="s">
        <v>33</v>
      </c>
      <c r="R801" s="1" t="s">
        <v>2620</v>
      </c>
      <c r="S801" s="1" t="s">
        <v>2620</v>
      </c>
      <c r="T801" s="1">
        <v>4</v>
      </c>
      <c r="U801" s="1" t="s">
        <v>2622</v>
      </c>
      <c r="V801" s="1" t="s">
        <v>2630</v>
      </c>
      <c r="W801" s="1" t="s">
        <v>2629</v>
      </c>
      <c r="X801" s="1" t="s">
        <v>2625</v>
      </c>
      <c r="Y801" s="1" t="s">
        <v>2630</v>
      </c>
      <c r="Z801" s="1" t="s">
        <v>2623</v>
      </c>
      <c r="AA801" s="1">
        <v>0</v>
      </c>
      <c r="AB801" s="1" t="s">
        <v>2626</v>
      </c>
      <c r="AC801" s="1" t="s">
        <v>2627</v>
      </c>
      <c r="AD801" s="1" t="str">
        <f>TEXT(Sales_data[[#This Row],[Order_Date]],"MMM")</f>
        <v>Oct</v>
      </c>
      <c r="AE801" s="1">
        <f t="shared" si="60"/>
        <v>2024</v>
      </c>
      <c r="AF801" s="1" t="str">
        <f>TEXT(Sales_data[[#This Row],[Order_Date]],"ddd")</f>
        <v>Sun</v>
      </c>
      <c r="AG801" s="1" t="str">
        <f t="shared" si="61"/>
        <v>On Time</v>
      </c>
      <c r="AH801" s="1" t="str">
        <f t="shared" si="62"/>
        <v>Medium</v>
      </c>
      <c r="AI801" s="1" t="str">
        <f t="shared" si="63"/>
        <v>Low</v>
      </c>
      <c r="AJ801" s="6" t="str">
        <f t="shared" si="64"/>
        <v>Weekend</v>
      </c>
    </row>
    <row r="802" spans="1:36" x14ac:dyDescent="0.45">
      <c r="A802" s="5" t="s">
        <v>1301</v>
      </c>
      <c r="B802" s="2">
        <v>45376</v>
      </c>
      <c r="C802" s="2">
        <v>45376</v>
      </c>
      <c r="D802" s="2">
        <v>45375</v>
      </c>
      <c r="E802" s="1" t="s">
        <v>2581</v>
      </c>
      <c r="F802" s="1" t="s">
        <v>2606</v>
      </c>
      <c r="G802" s="1" t="s">
        <v>26</v>
      </c>
      <c r="H802" s="1" t="s">
        <v>71</v>
      </c>
      <c r="I802" s="1" t="s">
        <v>72</v>
      </c>
      <c r="J802" s="1">
        <v>0</v>
      </c>
      <c r="K802" s="1">
        <v>500</v>
      </c>
      <c r="L802" s="1">
        <v>0</v>
      </c>
      <c r="M802" s="1" t="s">
        <v>2619</v>
      </c>
      <c r="N802" s="1" t="s">
        <v>57</v>
      </c>
      <c r="O802" s="1" t="s">
        <v>79</v>
      </c>
      <c r="P802" s="1" t="s">
        <v>32</v>
      </c>
      <c r="Q802" s="1" t="s">
        <v>45</v>
      </c>
      <c r="R802" s="1" t="s">
        <v>34</v>
      </c>
      <c r="S802" s="1" t="s">
        <v>2620</v>
      </c>
      <c r="T802" s="1">
        <v>-1</v>
      </c>
      <c r="U802" s="1" t="s">
        <v>2622</v>
      </c>
      <c r="V802" s="1" t="s">
        <v>2630</v>
      </c>
      <c r="W802" s="1" t="s">
        <v>2624</v>
      </c>
      <c r="X802" s="1" t="s">
        <v>2633</v>
      </c>
      <c r="Y802" s="1" t="s">
        <v>2623</v>
      </c>
      <c r="Z802" s="1" t="s">
        <v>2623</v>
      </c>
      <c r="AA802" s="1">
        <v>0</v>
      </c>
      <c r="AB802" s="1" t="s">
        <v>2626</v>
      </c>
      <c r="AC802" s="1" t="s">
        <v>2627</v>
      </c>
      <c r="AD802" s="1" t="str">
        <f>TEXT(Sales_data[[#This Row],[Order_Date]],"MMM")</f>
        <v>Mar</v>
      </c>
      <c r="AE802" s="1">
        <f t="shared" si="60"/>
        <v>2024</v>
      </c>
      <c r="AF802" s="1" t="str">
        <f>TEXT(Sales_data[[#This Row],[Order_Date]],"ddd")</f>
        <v>Mon</v>
      </c>
      <c r="AG802" s="1" t="str">
        <f t="shared" si="61"/>
        <v>On Time</v>
      </c>
      <c r="AH802" s="1" t="str">
        <f t="shared" si="62"/>
        <v>Fast</v>
      </c>
      <c r="AI802" s="1" t="str">
        <f t="shared" si="63"/>
        <v>Low</v>
      </c>
      <c r="AJ802" s="6" t="str">
        <f t="shared" si="64"/>
        <v>Weekday</v>
      </c>
    </row>
    <row r="803" spans="1:36" x14ac:dyDescent="0.45">
      <c r="A803" s="5" t="s">
        <v>1302</v>
      </c>
      <c r="B803" s="2">
        <v>45619</v>
      </c>
      <c r="C803" s="2">
        <v>45620</v>
      </c>
      <c r="D803" s="2">
        <v>45621</v>
      </c>
      <c r="E803" s="1" t="s">
        <v>2539</v>
      </c>
      <c r="F803" s="1" t="s">
        <v>2606</v>
      </c>
      <c r="G803" s="1" t="s">
        <v>26</v>
      </c>
      <c r="H803" s="1" t="s">
        <v>42</v>
      </c>
      <c r="I803" s="1" t="s">
        <v>122</v>
      </c>
      <c r="J803" s="1">
        <v>0</v>
      </c>
      <c r="K803" s="1">
        <v>0</v>
      </c>
      <c r="L803" s="1">
        <v>0</v>
      </c>
      <c r="M803" s="1" t="s">
        <v>2619</v>
      </c>
      <c r="N803" s="1" t="s">
        <v>57</v>
      </c>
      <c r="O803" s="1" t="s">
        <v>79</v>
      </c>
      <c r="P803" s="1" t="s">
        <v>58</v>
      </c>
      <c r="Q803" s="1" t="s">
        <v>33</v>
      </c>
      <c r="R803" s="1" t="s">
        <v>2620</v>
      </c>
      <c r="S803" s="1" t="s">
        <v>2620</v>
      </c>
      <c r="T803" s="1">
        <v>1</v>
      </c>
      <c r="U803" s="1" t="s">
        <v>2622</v>
      </c>
      <c r="V803" s="1" t="s">
        <v>2630</v>
      </c>
      <c r="W803" s="1" t="s">
        <v>2629</v>
      </c>
      <c r="X803" s="1" t="s">
        <v>2625</v>
      </c>
      <c r="Y803" s="1" t="s">
        <v>2630</v>
      </c>
      <c r="Z803" s="1" t="s">
        <v>2623</v>
      </c>
      <c r="AA803" s="1">
        <v>0</v>
      </c>
      <c r="AB803" s="1" t="s">
        <v>2626</v>
      </c>
      <c r="AC803" s="1" t="s">
        <v>2627</v>
      </c>
      <c r="AD803" s="1" t="str">
        <f>TEXT(Sales_data[[#This Row],[Order_Date]],"MMM")</f>
        <v>Nov</v>
      </c>
      <c r="AE803" s="1">
        <f t="shared" si="60"/>
        <v>2024</v>
      </c>
      <c r="AF803" s="1" t="str">
        <f>TEXT(Sales_data[[#This Row],[Order_Date]],"ddd")</f>
        <v>Sat</v>
      </c>
      <c r="AG803" s="1" t="str">
        <f t="shared" si="61"/>
        <v>On Time</v>
      </c>
      <c r="AH803" s="1" t="str">
        <f t="shared" si="62"/>
        <v>Fast</v>
      </c>
      <c r="AI803" s="1" t="str">
        <f t="shared" si="63"/>
        <v>Low</v>
      </c>
      <c r="AJ803" s="6" t="str">
        <f t="shared" si="64"/>
        <v>Weekend</v>
      </c>
    </row>
    <row r="804" spans="1:36" x14ac:dyDescent="0.45">
      <c r="A804" s="5" t="s">
        <v>1303</v>
      </c>
      <c r="B804" s="2">
        <v>45567</v>
      </c>
      <c r="C804" s="2">
        <v>45568</v>
      </c>
      <c r="D804" s="2">
        <v>45571</v>
      </c>
      <c r="E804" s="1" t="s">
        <v>2579</v>
      </c>
      <c r="F804" s="1" t="s">
        <v>2609</v>
      </c>
      <c r="G804" s="1" t="s">
        <v>116</v>
      </c>
      <c r="H804" s="1" t="s">
        <v>128</v>
      </c>
      <c r="I804" s="1" t="s">
        <v>129</v>
      </c>
      <c r="J804" s="1">
        <v>-1</v>
      </c>
      <c r="K804" s="1">
        <v>0</v>
      </c>
      <c r="L804" s="1">
        <v>0</v>
      </c>
      <c r="M804" s="1" t="s">
        <v>63</v>
      </c>
      <c r="N804" s="1" t="s">
        <v>30</v>
      </c>
      <c r="O804" s="1" t="s">
        <v>31</v>
      </c>
      <c r="P804" s="1" t="s">
        <v>85</v>
      </c>
      <c r="Q804" s="1" t="s">
        <v>45</v>
      </c>
      <c r="R804" s="1" t="s">
        <v>46</v>
      </c>
      <c r="S804" s="1" t="s">
        <v>47</v>
      </c>
      <c r="T804" s="1">
        <v>3</v>
      </c>
      <c r="U804" s="1" t="s">
        <v>2622</v>
      </c>
      <c r="V804" s="1" t="s">
        <v>2630</v>
      </c>
      <c r="W804" s="1" t="s">
        <v>2629</v>
      </c>
      <c r="X804" s="1" t="s">
        <v>2625</v>
      </c>
      <c r="Y804" s="1" t="s">
        <v>2630</v>
      </c>
      <c r="Z804" s="1" t="s">
        <v>2623</v>
      </c>
      <c r="AA804" s="1">
        <v>0</v>
      </c>
      <c r="AB804" s="1" t="s">
        <v>2626</v>
      </c>
      <c r="AC804" s="1" t="s">
        <v>47</v>
      </c>
      <c r="AD804" s="1" t="str">
        <f>TEXT(Sales_data[[#This Row],[Order_Date]],"MMM")</f>
        <v>Oct</v>
      </c>
      <c r="AE804" s="1">
        <f t="shared" si="60"/>
        <v>2024</v>
      </c>
      <c r="AF804" s="1" t="str">
        <f>TEXT(Sales_data[[#This Row],[Order_Date]],"ddd")</f>
        <v>Wed</v>
      </c>
      <c r="AG804" s="1" t="str">
        <f t="shared" si="61"/>
        <v>On Time</v>
      </c>
      <c r="AH804" s="1" t="str">
        <f t="shared" si="62"/>
        <v>Medium</v>
      </c>
      <c r="AI804" s="1" t="str">
        <f t="shared" si="63"/>
        <v>Low</v>
      </c>
      <c r="AJ804" s="6" t="str">
        <f t="shared" si="64"/>
        <v>Weekday</v>
      </c>
    </row>
    <row r="805" spans="1:36" x14ac:dyDescent="0.45">
      <c r="A805" s="5" t="s">
        <v>1304</v>
      </c>
      <c r="B805" s="2">
        <v>45308</v>
      </c>
      <c r="C805" s="2">
        <v>45311</v>
      </c>
      <c r="D805" s="2">
        <v>45315</v>
      </c>
      <c r="E805" s="1" t="s">
        <v>2600</v>
      </c>
      <c r="F805" s="1" t="s">
        <v>69</v>
      </c>
      <c r="G805" s="1" t="s">
        <v>70</v>
      </c>
      <c r="H805" s="1" t="s">
        <v>71</v>
      </c>
      <c r="I805" s="1" t="s">
        <v>72</v>
      </c>
      <c r="J805" s="1">
        <v>2</v>
      </c>
      <c r="K805" s="1">
        <v>1000</v>
      </c>
      <c r="L805" s="1">
        <v>2000</v>
      </c>
      <c r="M805" s="1" t="s">
        <v>63</v>
      </c>
      <c r="N805" s="1" t="s">
        <v>30</v>
      </c>
      <c r="O805" s="1" t="s">
        <v>44</v>
      </c>
      <c r="P805" s="1" t="s">
        <v>58</v>
      </c>
      <c r="Q805" s="1" t="s">
        <v>33</v>
      </c>
      <c r="R805" s="1" t="s">
        <v>46</v>
      </c>
      <c r="S805" s="1" t="s">
        <v>2621</v>
      </c>
      <c r="T805" s="1">
        <v>4</v>
      </c>
      <c r="U805" s="1" t="s">
        <v>2622</v>
      </c>
      <c r="V805" s="1" t="s">
        <v>2623</v>
      </c>
      <c r="W805" s="1" t="s">
        <v>2624</v>
      </c>
      <c r="X805" s="1" t="s">
        <v>2625</v>
      </c>
      <c r="Y805" s="1" t="s">
        <v>2623</v>
      </c>
      <c r="Z805" s="1" t="s">
        <v>2623</v>
      </c>
      <c r="AA805" s="1">
        <v>2000</v>
      </c>
      <c r="AB805" s="1" t="s">
        <v>2626</v>
      </c>
      <c r="AC805" s="1" t="s">
        <v>2621</v>
      </c>
      <c r="AD805" s="1" t="str">
        <f>TEXT(Sales_data[[#This Row],[Order_Date]],"MMM")</f>
        <v>Jan</v>
      </c>
      <c r="AE805" s="1">
        <f t="shared" si="60"/>
        <v>2024</v>
      </c>
      <c r="AF805" s="1" t="str">
        <f>TEXT(Sales_data[[#This Row],[Order_Date]],"ddd")</f>
        <v>Wed</v>
      </c>
      <c r="AG805" s="1" t="str">
        <f t="shared" si="61"/>
        <v>On Time</v>
      </c>
      <c r="AH805" s="1" t="str">
        <f t="shared" si="62"/>
        <v>Medium</v>
      </c>
      <c r="AI805" s="1" t="str">
        <f t="shared" si="63"/>
        <v>Medium</v>
      </c>
      <c r="AJ805" s="6" t="str">
        <f t="shared" si="64"/>
        <v>Weekday</v>
      </c>
    </row>
    <row r="806" spans="1:36" x14ac:dyDescent="0.45">
      <c r="A806" s="5" t="s">
        <v>1305</v>
      </c>
      <c r="B806" s="2">
        <v>45397</v>
      </c>
      <c r="C806" s="2">
        <v>45397</v>
      </c>
      <c r="D806" s="2">
        <v>45400</v>
      </c>
      <c r="E806" s="1" t="s">
        <v>2572</v>
      </c>
      <c r="F806" s="1" t="s">
        <v>69</v>
      </c>
      <c r="G806" s="1" t="s">
        <v>70</v>
      </c>
      <c r="H806" s="1" t="s">
        <v>42</v>
      </c>
      <c r="I806" s="1" t="s">
        <v>43</v>
      </c>
      <c r="J806" s="1">
        <v>3</v>
      </c>
      <c r="K806" s="1">
        <v>1000</v>
      </c>
      <c r="L806" s="1">
        <v>3000</v>
      </c>
      <c r="M806" s="1" t="s">
        <v>29</v>
      </c>
      <c r="N806" s="1" t="s">
        <v>57</v>
      </c>
      <c r="O806" s="1" t="s">
        <v>64</v>
      </c>
      <c r="P806" s="1" t="s">
        <v>85</v>
      </c>
      <c r="Q806" s="1" t="s">
        <v>33</v>
      </c>
      <c r="R806" s="1" t="s">
        <v>34</v>
      </c>
      <c r="S806" s="1" t="s">
        <v>2620</v>
      </c>
      <c r="T806" s="1">
        <v>3</v>
      </c>
      <c r="U806" s="1" t="s">
        <v>2622</v>
      </c>
      <c r="V806" s="1" t="s">
        <v>2623</v>
      </c>
      <c r="W806" s="1" t="s">
        <v>2624</v>
      </c>
      <c r="X806" s="1" t="s">
        <v>2625</v>
      </c>
      <c r="Y806" s="1" t="s">
        <v>2623</v>
      </c>
      <c r="Z806" s="1" t="s">
        <v>2623</v>
      </c>
      <c r="AA806" s="1">
        <v>3000</v>
      </c>
      <c r="AB806" s="1" t="s">
        <v>2626</v>
      </c>
      <c r="AC806" s="1" t="s">
        <v>2627</v>
      </c>
      <c r="AD806" s="1" t="str">
        <f>TEXT(Sales_data[[#This Row],[Order_Date]],"MMM")</f>
        <v>Apr</v>
      </c>
      <c r="AE806" s="1">
        <f t="shared" si="60"/>
        <v>2024</v>
      </c>
      <c r="AF806" s="1" t="str">
        <f>TEXT(Sales_data[[#This Row],[Order_Date]],"ddd")</f>
        <v>Mon</v>
      </c>
      <c r="AG806" s="1" t="str">
        <f t="shared" si="61"/>
        <v>On Time</v>
      </c>
      <c r="AH806" s="1" t="str">
        <f t="shared" si="62"/>
        <v>Medium</v>
      </c>
      <c r="AI806" s="1" t="str">
        <f t="shared" si="63"/>
        <v>Medium</v>
      </c>
      <c r="AJ806" s="6" t="str">
        <f t="shared" si="64"/>
        <v>Weekday</v>
      </c>
    </row>
    <row r="807" spans="1:36" x14ac:dyDescent="0.45">
      <c r="A807" s="5" t="s">
        <v>1306</v>
      </c>
      <c r="B807" s="2">
        <v>45517</v>
      </c>
      <c r="C807" s="2">
        <v>45516</v>
      </c>
      <c r="D807" s="2">
        <v>45516</v>
      </c>
      <c r="E807" s="1" t="s">
        <v>2576</v>
      </c>
      <c r="F807" s="1" t="s">
        <v>147</v>
      </c>
      <c r="G807" s="1" t="s">
        <v>147</v>
      </c>
      <c r="H807" s="1" t="s">
        <v>27</v>
      </c>
      <c r="I807" s="1" t="s">
        <v>84</v>
      </c>
      <c r="J807" s="1">
        <v>2</v>
      </c>
      <c r="K807" s="1">
        <v>2000</v>
      </c>
      <c r="L807" s="1">
        <v>4000</v>
      </c>
      <c r="M807" s="1" t="s">
        <v>2619</v>
      </c>
      <c r="N807" s="1" t="s">
        <v>57</v>
      </c>
      <c r="O807" s="1" t="s">
        <v>44</v>
      </c>
      <c r="P807" s="1" t="s">
        <v>58</v>
      </c>
      <c r="Q807" s="1" t="s">
        <v>45</v>
      </c>
      <c r="R807" s="1" t="s">
        <v>46</v>
      </c>
      <c r="S807" s="1" t="s">
        <v>254</v>
      </c>
      <c r="T807" s="1">
        <v>0</v>
      </c>
      <c r="U807" s="1" t="s">
        <v>2622</v>
      </c>
      <c r="V807" s="1" t="s">
        <v>2623</v>
      </c>
      <c r="W807" s="1" t="s">
        <v>2624</v>
      </c>
      <c r="X807" s="1" t="s">
        <v>2628</v>
      </c>
      <c r="Y807" s="1" t="s">
        <v>2623</v>
      </c>
      <c r="Z807" s="1" t="s">
        <v>2623</v>
      </c>
      <c r="AA807" s="1">
        <v>4000</v>
      </c>
      <c r="AB807" s="1" t="s">
        <v>2626</v>
      </c>
      <c r="AC807" s="1" t="s">
        <v>254</v>
      </c>
      <c r="AD807" s="1" t="str">
        <f>TEXT(Sales_data[[#This Row],[Order_Date]],"MMM")</f>
        <v>Aug</v>
      </c>
      <c r="AE807" s="1">
        <f t="shared" si="60"/>
        <v>2024</v>
      </c>
      <c r="AF807" s="1" t="str">
        <f>TEXT(Sales_data[[#This Row],[Order_Date]],"ddd")</f>
        <v>Tue</v>
      </c>
      <c r="AG807" s="1" t="str">
        <f t="shared" si="61"/>
        <v>On Time</v>
      </c>
      <c r="AH807" s="1" t="str">
        <f t="shared" si="62"/>
        <v>Fast</v>
      </c>
      <c r="AI807" s="1" t="str">
        <f t="shared" si="63"/>
        <v>Medium</v>
      </c>
      <c r="AJ807" s="6" t="str">
        <f t="shared" si="64"/>
        <v>Weekday</v>
      </c>
    </row>
    <row r="808" spans="1:36" x14ac:dyDescent="0.45">
      <c r="A808" s="5" t="s">
        <v>1307</v>
      </c>
      <c r="B808" s="2">
        <v>45373</v>
      </c>
      <c r="C808" s="2">
        <v>45375</v>
      </c>
      <c r="D808" s="2">
        <v>45380</v>
      </c>
      <c r="E808" s="1" t="s">
        <v>2560</v>
      </c>
      <c r="F808" s="1" t="s">
        <v>2609</v>
      </c>
      <c r="G808" s="1" t="s">
        <v>116</v>
      </c>
      <c r="H808" s="1" t="s">
        <v>128</v>
      </c>
      <c r="I808" s="1" t="s">
        <v>129</v>
      </c>
      <c r="J808" s="1">
        <v>1</v>
      </c>
      <c r="K808" s="1">
        <v>0</v>
      </c>
      <c r="L808" s="1">
        <v>0</v>
      </c>
      <c r="M808" s="1" t="s">
        <v>2619</v>
      </c>
      <c r="N808" s="1" t="s">
        <v>30</v>
      </c>
      <c r="O808" s="1" t="s">
        <v>64</v>
      </c>
      <c r="P808" s="1" t="s">
        <v>85</v>
      </c>
      <c r="Q808" s="1" t="s">
        <v>33</v>
      </c>
      <c r="R808" s="1" t="s">
        <v>34</v>
      </c>
      <c r="S808" s="1" t="s">
        <v>2620</v>
      </c>
      <c r="T808" s="1">
        <v>5</v>
      </c>
      <c r="U808" s="1" t="s">
        <v>2622</v>
      </c>
      <c r="V808" s="1" t="s">
        <v>2623</v>
      </c>
      <c r="W808" s="1" t="s">
        <v>2629</v>
      </c>
      <c r="X808" s="1" t="s">
        <v>2625</v>
      </c>
      <c r="Y808" s="1" t="s">
        <v>2630</v>
      </c>
      <c r="Z808" s="1" t="s">
        <v>2623</v>
      </c>
      <c r="AA808" s="1">
        <v>0</v>
      </c>
      <c r="AB808" s="1" t="s">
        <v>2626</v>
      </c>
      <c r="AC808" s="1" t="s">
        <v>2627</v>
      </c>
      <c r="AD808" s="1" t="str">
        <f>TEXT(Sales_data[[#This Row],[Order_Date]],"MMM")</f>
        <v>Mar</v>
      </c>
      <c r="AE808" s="1">
        <f t="shared" si="60"/>
        <v>2024</v>
      </c>
      <c r="AF808" s="1" t="str">
        <f>TEXT(Sales_data[[#This Row],[Order_Date]],"ddd")</f>
        <v>Fri</v>
      </c>
      <c r="AG808" s="1" t="str">
        <f t="shared" si="61"/>
        <v>On Time</v>
      </c>
      <c r="AH808" s="1" t="str">
        <f t="shared" si="62"/>
        <v>Medium</v>
      </c>
      <c r="AI808" s="1" t="str">
        <f t="shared" si="63"/>
        <v>Low</v>
      </c>
      <c r="AJ808" s="6" t="str">
        <f t="shared" si="64"/>
        <v>Weekday</v>
      </c>
    </row>
    <row r="809" spans="1:36" x14ac:dyDescent="0.45">
      <c r="A809" s="5" t="s">
        <v>1308</v>
      </c>
      <c r="B809" s="2">
        <v>45453</v>
      </c>
      <c r="C809" s="2">
        <v>45454</v>
      </c>
      <c r="D809" s="2">
        <v>45456</v>
      </c>
      <c r="E809" s="1" t="s">
        <v>2566</v>
      </c>
      <c r="F809" s="1" t="s">
        <v>147</v>
      </c>
      <c r="G809" s="1" t="s">
        <v>147</v>
      </c>
      <c r="H809" s="1" t="s">
        <v>128</v>
      </c>
      <c r="I809" s="1" t="s">
        <v>129</v>
      </c>
      <c r="J809" s="1">
        <v>1</v>
      </c>
      <c r="K809" s="1">
        <v>100</v>
      </c>
      <c r="L809" s="1">
        <v>100</v>
      </c>
      <c r="M809" s="1" t="s">
        <v>2619</v>
      </c>
      <c r="N809" s="1" t="s">
        <v>30</v>
      </c>
      <c r="O809" s="1" t="s">
        <v>31</v>
      </c>
      <c r="P809" s="1" t="s">
        <v>58</v>
      </c>
      <c r="Q809" s="1" t="s">
        <v>45</v>
      </c>
      <c r="R809" s="1" t="s">
        <v>34</v>
      </c>
      <c r="S809" s="1" t="s">
        <v>2620</v>
      </c>
      <c r="T809" s="1">
        <v>2</v>
      </c>
      <c r="U809" s="1" t="s">
        <v>2622</v>
      </c>
      <c r="V809" s="1" t="s">
        <v>2623</v>
      </c>
      <c r="W809" s="1" t="s">
        <v>2624</v>
      </c>
      <c r="X809" s="1" t="s">
        <v>2625</v>
      </c>
      <c r="Y809" s="1" t="s">
        <v>2623</v>
      </c>
      <c r="Z809" s="1" t="s">
        <v>2623</v>
      </c>
      <c r="AA809" s="1">
        <v>100</v>
      </c>
      <c r="AB809" s="1" t="s">
        <v>2626</v>
      </c>
      <c r="AC809" s="1" t="s">
        <v>2627</v>
      </c>
      <c r="AD809" s="1" t="str">
        <f>TEXT(Sales_data[[#This Row],[Order_Date]],"MMM")</f>
        <v>Jun</v>
      </c>
      <c r="AE809" s="1">
        <f t="shared" si="60"/>
        <v>2024</v>
      </c>
      <c r="AF809" s="1" t="str">
        <f>TEXT(Sales_data[[#This Row],[Order_Date]],"ddd")</f>
        <v>Mon</v>
      </c>
      <c r="AG809" s="1" t="str">
        <f t="shared" si="61"/>
        <v>On Time</v>
      </c>
      <c r="AH809" s="1" t="str">
        <f t="shared" si="62"/>
        <v>Fast</v>
      </c>
      <c r="AI809" s="1" t="str">
        <f t="shared" si="63"/>
        <v>Low</v>
      </c>
      <c r="AJ809" s="6" t="str">
        <f t="shared" si="64"/>
        <v>Weekday</v>
      </c>
    </row>
    <row r="810" spans="1:36" x14ac:dyDescent="0.45">
      <c r="A810" s="5" t="s">
        <v>1309</v>
      </c>
      <c r="B810" s="2">
        <v>45546</v>
      </c>
      <c r="C810" s="2">
        <v>45546</v>
      </c>
      <c r="D810" s="2">
        <v>45553</v>
      </c>
      <c r="E810" s="1" t="s">
        <v>2562</v>
      </c>
      <c r="F810" s="1" t="s">
        <v>2607</v>
      </c>
      <c r="G810" s="1" t="s">
        <v>41</v>
      </c>
      <c r="H810" s="1" t="s">
        <v>128</v>
      </c>
      <c r="I810" s="1" t="s">
        <v>231</v>
      </c>
      <c r="J810" s="1">
        <v>3</v>
      </c>
      <c r="K810" s="1">
        <v>100</v>
      </c>
      <c r="L810" s="1">
        <v>300</v>
      </c>
      <c r="M810" s="1" t="s">
        <v>56</v>
      </c>
      <c r="N810" s="1" t="s">
        <v>57</v>
      </c>
      <c r="O810" s="1" t="s">
        <v>31</v>
      </c>
      <c r="P810" s="1" t="s">
        <v>32</v>
      </c>
      <c r="Q810" s="1" t="s">
        <v>33</v>
      </c>
      <c r="R810" s="1" t="s">
        <v>34</v>
      </c>
      <c r="S810" s="1" t="s">
        <v>2620</v>
      </c>
      <c r="T810" s="1">
        <v>7</v>
      </c>
      <c r="U810" s="1" t="s">
        <v>2622</v>
      </c>
      <c r="V810" s="1" t="s">
        <v>2623</v>
      </c>
      <c r="W810" s="1" t="s">
        <v>2624</v>
      </c>
      <c r="X810" s="1" t="s">
        <v>2625</v>
      </c>
      <c r="Y810" s="1" t="s">
        <v>2623</v>
      </c>
      <c r="Z810" s="1" t="s">
        <v>2623</v>
      </c>
      <c r="AA810" s="1">
        <v>300</v>
      </c>
      <c r="AB810" s="1" t="s">
        <v>2626</v>
      </c>
      <c r="AC810" s="1" t="s">
        <v>2627</v>
      </c>
      <c r="AD810" s="1" t="str">
        <f>TEXT(Sales_data[[#This Row],[Order_Date]],"MMM")</f>
        <v>Sep</v>
      </c>
      <c r="AE810" s="1">
        <f t="shared" si="60"/>
        <v>2024</v>
      </c>
      <c r="AF810" s="1" t="str">
        <f>TEXT(Sales_data[[#This Row],[Order_Date]],"ddd")</f>
        <v>Wed</v>
      </c>
      <c r="AG810" s="1" t="str">
        <f t="shared" si="61"/>
        <v>Late</v>
      </c>
      <c r="AH810" s="1" t="str">
        <f t="shared" si="62"/>
        <v>Slow</v>
      </c>
      <c r="AI810" s="1" t="str">
        <f t="shared" si="63"/>
        <v>Low</v>
      </c>
      <c r="AJ810" s="6" t="str">
        <f t="shared" si="64"/>
        <v>Weekday</v>
      </c>
    </row>
    <row r="811" spans="1:36" x14ac:dyDescent="0.45">
      <c r="A811" s="5" t="s">
        <v>1310</v>
      </c>
      <c r="B811" s="2">
        <v>45406</v>
      </c>
      <c r="C811" s="2">
        <v>45409</v>
      </c>
      <c r="D811" s="2">
        <v>45410</v>
      </c>
      <c r="E811" s="1" t="s">
        <v>2586</v>
      </c>
      <c r="F811" s="1" t="s">
        <v>2608</v>
      </c>
      <c r="G811" s="1" t="s">
        <v>41</v>
      </c>
      <c r="H811" s="1" t="s">
        <v>27</v>
      </c>
      <c r="I811" s="1" t="s">
        <v>84</v>
      </c>
      <c r="J811" s="1">
        <v>2</v>
      </c>
      <c r="K811" s="1">
        <v>500</v>
      </c>
      <c r="L811" s="1">
        <v>1000</v>
      </c>
      <c r="M811" s="1" t="s">
        <v>2619</v>
      </c>
      <c r="N811" s="1" t="s">
        <v>93</v>
      </c>
      <c r="O811" s="1" t="s">
        <v>31</v>
      </c>
      <c r="P811" s="1" t="s">
        <v>32</v>
      </c>
      <c r="Q811" s="1" t="s">
        <v>45</v>
      </c>
      <c r="R811" s="1" t="s">
        <v>46</v>
      </c>
      <c r="S811" s="1" t="s">
        <v>47</v>
      </c>
      <c r="T811" s="1">
        <v>1</v>
      </c>
      <c r="U811" s="1" t="s">
        <v>2622</v>
      </c>
      <c r="V811" s="1" t="s">
        <v>2623</v>
      </c>
      <c r="W811" s="1" t="s">
        <v>2624</v>
      </c>
      <c r="X811" s="1" t="s">
        <v>2625</v>
      </c>
      <c r="Y811" s="1" t="s">
        <v>2623</v>
      </c>
      <c r="Z811" s="1" t="s">
        <v>2623</v>
      </c>
      <c r="AA811" s="1">
        <v>1000</v>
      </c>
      <c r="AB811" s="1" t="s">
        <v>2626</v>
      </c>
      <c r="AC811" s="1" t="s">
        <v>47</v>
      </c>
      <c r="AD811" s="1" t="str">
        <f>TEXT(Sales_data[[#This Row],[Order_Date]],"MMM")</f>
        <v>Apr</v>
      </c>
      <c r="AE811" s="1">
        <f t="shared" si="60"/>
        <v>2024</v>
      </c>
      <c r="AF811" s="1" t="str">
        <f>TEXT(Sales_data[[#This Row],[Order_Date]],"ddd")</f>
        <v>Wed</v>
      </c>
      <c r="AG811" s="1" t="str">
        <f t="shared" si="61"/>
        <v>On Time</v>
      </c>
      <c r="AH811" s="1" t="str">
        <f t="shared" si="62"/>
        <v>Fast</v>
      </c>
      <c r="AI811" s="1" t="str">
        <f t="shared" si="63"/>
        <v>Low</v>
      </c>
      <c r="AJ811" s="6" t="str">
        <f t="shared" si="64"/>
        <v>Weekday</v>
      </c>
    </row>
    <row r="812" spans="1:36" x14ac:dyDescent="0.45">
      <c r="A812" s="5" t="s">
        <v>1311</v>
      </c>
      <c r="B812" s="2">
        <v>45327</v>
      </c>
      <c r="C812" s="2">
        <v>45330</v>
      </c>
      <c r="D812" s="2">
        <v>45330</v>
      </c>
      <c r="E812" s="1" t="s">
        <v>2558</v>
      </c>
      <c r="F812" s="1" t="s">
        <v>147</v>
      </c>
      <c r="G812" s="1" t="s">
        <v>147</v>
      </c>
      <c r="H812" s="1" t="s">
        <v>27</v>
      </c>
      <c r="I812" s="1" t="s">
        <v>55</v>
      </c>
      <c r="J812" s="1">
        <v>2</v>
      </c>
      <c r="K812" s="1">
        <v>0</v>
      </c>
      <c r="L812" s="1">
        <v>0</v>
      </c>
      <c r="M812" s="1" t="s">
        <v>56</v>
      </c>
      <c r="N812" s="1" t="s">
        <v>93</v>
      </c>
      <c r="O812" s="1" t="s">
        <v>31</v>
      </c>
      <c r="P812" s="1" t="s">
        <v>58</v>
      </c>
      <c r="Q812" s="1" t="s">
        <v>33</v>
      </c>
      <c r="R812" s="1" t="s">
        <v>46</v>
      </c>
      <c r="S812" s="1" t="s">
        <v>2621</v>
      </c>
      <c r="T812" s="1">
        <v>0</v>
      </c>
      <c r="U812" s="1" t="s">
        <v>2622</v>
      </c>
      <c r="V812" s="1" t="s">
        <v>2623</v>
      </c>
      <c r="W812" s="1" t="s">
        <v>2629</v>
      </c>
      <c r="X812" s="1" t="s">
        <v>2625</v>
      </c>
      <c r="Y812" s="1" t="s">
        <v>2630</v>
      </c>
      <c r="Z812" s="1" t="s">
        <v>2623</v>
      </c>
      <c r="AA812" s="1">
        <v>0</v>
      </c>
      <c r="AB812" s="1" t="s">
        <v>2626</v>
      </c>
      <c r="AC812" s="1" t="s">
        <v>2621</v>
      </c>
      <c r="AD812" s="1" t="str">
        <f>TEXT(Sales_data[[#This Row],[Order_Date]],"MMM")</f>
        <v>Feb</v>
      </c>
      <c r="AE812" s="1">
        <f t="shared" si="60"/>
        <v>2024</v>
      </c>
      <c r="AF812" s="1" t="str">
        <f>TEXT(Sales_data[[#This Row],[Order_Date]],"ddd")</f>
        <v>Mon</v>
      </c>
      <c r="AG812" s="1" t="str">
        <f t="shared" si="61"/>
        <v>On Time</v>
      </c>
      <c r="AH812" s="1" t="str">
        <f t="shared" si="62"/>
        <v>Fast</v>
      </c>
      <c r="AI812" s="1" t="str">
        <f t="shared" si="63"/>
        <v>Low</v>
      </c>
      <c r="AJ812" s="6" t="str">
        <f t="shared" si="64"/>
        <v>Weekday</v>
      </c>
    </row>
    <row r="813" spans="1:36" x14ac:dyDescent="0.45">
      <c r="A813" s="5" t="s">
        <v>1312</v>
      </c>
      <c r="B813" s="2">
        <v>45525</v>
      </c>
      <c r="C813" s="2">
        <v>45527</v>
      </c>
      <c r="D813" s="2">
        <v>45531</v>
      </c>
      <c r="E813" s="1" t="s">
        <v>2532</v>
      </c>
      <c r="F813" s="1" t="s">
        <v>2606</v>
      </c>
      <c r="G813" s="1" t="s">
        <v>26</v>
      </c>
      <c r="H813" s="1" t="s">
        <v>128</v>
      </c>
      <c r="I813" s="1" t="s">
        <v>129</v>
      </c>
      <c r="J813" s="1">
        <v>3</v>
      </c>
      <c r="K813" s="1">
        <v>1000</v>
      </c>
      <c r="L813" s="1">
        <v>3000</v>
      </c>
      <c r="M813" s="1" t="s">
        <v>63</v>
      </c>
      <c r="N813" s="1" t="s">
        <v>57</v>
      </c>
      <c r="O813" s="1" t="s">
        <v>31</v>
      </c>
      <c r="P813" s="1" t="s">
        <v>85</v>
      </c>
      <c r="Q813" s="1" t="s">
        <v>45</v>
      </c>
      <c r="R813" s="1" t="s">
        <v>2620</v>
      </c>
      <c r="S813" s="1" t="s">
        <v>2620</v>
      </c>
      <c r="T813" s="1">
        <v>4</v>
      </c>
      <c r="U813" s="1" t="s">
        <v>2622</v>
      </c>
      <c r="V813" s="1" t="s">
        <v>2623</v>
      </c>
      <c r="W813" s="1" t="s">
        <v>2624</v>
      </c>
      <c r="X813" s="1" t="s">
        <v>2625</v>
      </c>
      <c r="Y813" s="1" t="s">
        <v>2623</v>
      </c>
      <c r="Z813" s="1" t="s">
        <v>2623</v>
      </c>
      <c r="AA813" s="1">
        <v>3000</v>
      </c>
      <c r="AB813" s="1" t="s">
        <v>2626</v>
      </c>
      <c r="AC813" s="1" t="s">
        <v>2627</v>
      </c>
      <c r="AD813" s="1" t="str">
        <f>TEXT(Sales_data[[#This Row],[Order_Date]],"MMM")</f>
        <v>Aug</v>
      </c>
      <c r="AE813" s="1">
        <f t="shared" si="60"/>
        <v>2024</v>
      </c>
      <c r="AF813" s="1" t="str">
        <f>TEXT(Sales_data[[#This Row],[Order_Date]],"ddd")</f>
        <v>Wed</v>
      </c>
      <c r="AG813" s="1" t="str">
        <f t="shared" si="61"/>
        <v>On Time</v>
      </c>
      <c r="AH813" s="1" t="str">
        <f t="shared" si="62"/>
        <v>Medium</v>
      </c>
      <c r="AI813" s="1" t="str">
        <f t="shared" si="63"/>
        <v>Medium</v>
      </c>
      <c r="AJ813" s="6" t="str">
        <f t="shared" si="64"/>
        <v>Weekday</v>
      </c>
    </row>
    <row r="814" spans="1:36" x14ac:dyDescent="0.45">
      <c r="A814" s="5" t="s">
        <v>1313</v>
      </c>
      <c r="B814" s="2">
        <v>45372</v>
      </c>
      <c r="C814" s="2">
        <v>45375</v>
      </c>
      <c r="D814" s="2">
        <v>45382</v>
      </c>
      <c r="E814" s="1" t="s">
        <v>2534</v>
      </c>
      <c r="F814" s="1" t="s">
        <v>147</v>
      </c>
      <c r="G814" s="1" t="s">
        <v>147</v>
      </c>
      <c r="H814" s="1" t="s">
        <v>71</v>
      </c>
      <c r="I814" s="1" t="s">
        <v>72</v>
      </c>
      <c r="J814" s="1">
        <v>2</v>
      </c>
      <c r="K814" s="1">
        <v>2000</v>
      </c>
      <c r="L814" s="1">
        <v>4000</v>
      </c>
      <c r="M814" s="1" t="s">
        <v>2619</v>
      </c>
      <c r="N814" s="1" t="s">
        <v>93</v>
      </c>
      <c r="O814" s="1" t="s">
        <v>44</v>
      </c>
      <c r="P814" s="1" t="s">
        <v>58</v>
      </c>
      <c r="Q814" s="1" t="s">
        <v>33</v>
      </c>
      <c r="R814" s="1" t="s">
        <v>2620</v>
      </c>
      <c r="S814" s="1" t="s">
        <v>2620</v>
      </c>
      <c r="T814" s="1">
        <v>7</v>
      </c>
      <c r="U814" s="1" t="s">
        <v>2622</v>
      </c>
      <c r="V814" s="1" t="s">
        <v>2623</v>
      </c>
      <c r="W814" s="1" t="s">
        <v>2624</v>
      </c>
      <c r="X814" s="1" t="s">
        <v>2625</v>
      </c>
      <c r="Y814" s="1" t="s">
        <v>2623</v>
      </c>
      <c r="Z814" s="1" t="s">
        <v>2623</v>
      </c>
      <c r="AA814" s="1">
        <v>4000</v>
      </c>
      <c r="AB814" s="1" t="s">
        <v>2626</v>
      </c>
      <c r="AC814" s="1" t="s">
        <v>2627</v>
      </c>
      <c r="AD814" s="1" t="str">
        <f>TEXT(Sales_data[[#This Row],[Order_Date]],"MMM")</f>
        <v>Mar</v>
      </c>
      <c r="AE814" s="1">
        <f t="shared" si="60"/>
        <v>2024</v>
      </c>
      <c r="AF814" s="1" t="str">
        <f>TEXT(Sales_data[[#This Row],[Order_Date]],"ddd")</f>
        <v>Thu</v>
      </c>
      <c r="AG814" s="1" t="str">
        <f t="shared" si="61"/>
        <v>Late</v>
      </c>
      <c r="AH814" s="1" t="str">
        <f t="shared" si="62"/>
        <v>Slow</v>
      </c>
      <c r="AI814" s="1" t="str">
        <f t="shared" si="63"/>
        <v>Medium</v>
      </c>
      <c r="AJ814" s="6" t="str">
        <f t="shared" si="64"/>
        <v>Weekday</v>
      </c>
    </row>
    <row r="815" spans="1:36" x14ac:dyDescent="0.45">
      <c r="A815" s="5" t="s">
        <v>1314</v>
      </c>
      <c r="B815" s="2">
        <v>45304</v>
      </c>
      <c r="C815" s="2">
        <v>45306</v>
      </c>
      <c r="D815" s="2">
        <v>45311</v>
      </c>
      <c r="E815" s="1" t="s">
        <v>2547</v>
      </c>
      <c r="F815" s="1" t="s">
        <v>168</v>
      </c>
      <c r="G815" s="1" t="s">
        <v>41</v>
      </c>
      <c r="H815" s="1" t="s">
        <v>42</v>
      </c>
      <c r="I815" s="1" t="s">
        <v>43</v>
      </c>
      <c r="J815" s="1">
        <v>0</v>
      </c>
      <c r="K815" s="1">
        <v>500</v>
      </c>
      <c r="L815" s="1">
        <v>0</v>
      </c>
      <c r="M815" s="1" t="s">
        <v>29</v>
      </c>
      <c r="N815" s="1" t="s">
        <v>57</v>
      </c>
      <c r="O815" s="1" t="s">
        <v>79</v>
      </c>
      <c r="P815" s="1" t="s">
        <v>32</v>
      </c>
      <c r="Q815" s="1" t="s">
        <v>45</v>
      </c>
      <c r="R815" s="1" t="s">
        <v>2620</v>
      </c>
      <c r="S815" s="1" t="s">
        <v>2620</v>
      </c>
      <c r="T815" s="1">
        <v>5</v>
      </c>
      <c r="U815" s="1" t="s">
        <v>2622</v>
      </c>
      <c r="V815" s="1" t="s">
        <v>2630</v>
      </c>
      <c r="W815" s="1" t="s">
        <v>2624</v>
      </c>
      <c r="X815" s="1" t="s">
        <v>2625</v>
      </c>
      <c r="Y815" s="1" t="s">
        <v>2623</v>
      </c>
      <c r="Z815" s="1" t="s">
        <v>2623</v>
      </c>
      <c r="AA815" s="1">
        <v>0</v>
      </c>
      <c r="AB815" s="1" t="s">
        <v>2626</v>
      </c>
      <c r="AC815" s="1" t="s">
        <v>2627</v>
      </c>
      <c r="AD815" s="1" t="str">
        <f>TEXT(Sales_data[[#This Row],[Order_Date]],"MMM")</f>
        <v>Jan</v>
      </c>
      <c r="AE815" s="1">
        <f t="shared" si="60"/>
        <v>2024</v>
      </c>
      <c r="AF815" s="1" t="str">
        <f>TEXT(Sales_data[[#This Row],[Order_Date]],"ddd")</f>
        <v>Sat</v>
      </c>
      <c r="AG815" s="1" t="str">
        <f t="shared" si="61"/>
        <v>On Time</v>
      </c>
      <c r="AH815" s="1" t="str">
        <f t="shared" si="62"/>
        <v>Medium</v>
      </c>
      <c r="AI815" s="1" t="str">
        <f t="shared" si="63"/>
        <v>Low</v>
      </c>
      <c r="AJ815" s="6" t="str">
        <f t="shared" si="64"/>
        <v>Weekend</v>
      </c>
    </row>
    <row r="816" spans="1:36" x14ac:dyDescent="0.45">
      <c r="A816" s="5" t="s">
        <v>1315</v>
      </c>
      <c r="B816" s="2">
        <v>45617</v>
      </c>
      <c r="C816" s="2">
        <v>45615</v>
      </c>
      <c r="D816" s="2">
        <v>45620</v>
      </c>
      <c r="E816" s="1" t="s">
        <v>2600</v>
      </c>
      <c r="F816" s="1" t="s">
        <v>2608</v>
      </c>
      <c r="G816" s="1" t="s">
        <v>41</v>
      </c>
      <c r="H816" s="1" t="s">
        <v>128</v>
      </c>
      <c r="I816" s="1" t="s">
        <v>129</v>
      </c>
      <c r="J816" s="1">
        <v>0</v>
      </c>
      <c r="K816" s="1">
        <v>500</v>
      </c>
      <c r="L816" s="1">
        <v>0</v>
      </c>
      <c r="M816" s="1" t="s">
        <v>29</v>
      </c>
      <c r="N816" s="1" t="s">
        <v>30</v>
      </c>
      <c r="O816" s="1" t="s">
        <v>44</v>
      </c>
      <c r="P816" s="1" t="s">
        <v>85</v>
      </c>
      <c r="Q816" s="1" t="s">
        <v>33</v>
      </c>
      <c r="R816" s="1" t="s">
        <v>2620</v>
      </c>
      <c r="S816" s="1" t="s">
        <v>2620</v>
      </c>
      <c r="T816" s="1">
        <v>5</v>
      </c>
      <c r="U816" s="1" t="s">
        <v>2622</v>
      </c>
      <c r="V816" s="1" t="s">
        <v>2630</v>
      </c>
      <c r="W816" s="1" t="s">
        <v>2624</v>
      </c>
      <c r="X816" s="1" t="s">
        <v>2628</v>
      </c>
      <c r="Y816" s="1" t="s">
        <v>2623</v>
      </c>
      <c r="Z816" s="1" t="s">
        <v>2623</v>
      </c>
      <c r="AA816" s="1">
        <v>0</v>
      </c>
      <c r="AB816" s="1" t="s">
        <v>2626</v>
      </c>
      <c r="AC816" s="1" t="s">
        <v>2627</v>
      </c>
      <c r="AD816" s="1" t="str">
        <f>TEXT(Sales_data[[#This Row],[Order_Date]],"MMM")</f>
        <v>Nov</v>
      </c>
      <c r="AE816" s="1">
        <f t="shared" si="60"/>
        <v>2024</v>
      </c>
      <c r="AF816" s="1" t="str">
        <f>TEXT(Sales_data[[#This Row],[Order_Date]],"ddd")</f>
        <v>Thu</v>
      </c>
      <c r="AG816" s="1" t="str">
        <f t="shared" si="61"/>
        <v>On Time</v>
      </c>
      <c r="AH816" s="1" t="str">
        <f t="shared" si="62"/>
        <v>Medium</v>
      </c>
      <c r="AI816" s="1" t="str">
        <f t="shared" si="63"/>
        <v>Low</v>
      </c>
      <c r="AJ816" s="6" t="str">
        <f t="shared" si="64"/>
        <v>Weekday</v>
      </c>
    </row>
    <row r="817" spans="1:36" x14ac:dyDescent="0.45">
      <c r="A817" s="5" t="s">
        <v>1316</v>
      </c>
      <c r="B817" s="2">
        <v>45566</v>
      </c>
      <c r="C817" s="2">
        <v>45565</v>
      </c>
      <c r="D817" s="2">
        <v>45566</v>
      </c>
      <c r="E817" s="1" t="s">
        <v>2567</v>
      </c>
      <c r="F817" s="1" t="s">
        <v>2608</v>
      </c>
      <c r="G817" s="1" t="s">
        <v>41</v>
      </c>
      <c r="H817" s="1" t="s">
        <v>128</v>
      </c>
      <c r="I817" s="1" t="s">
        <v>129</v>
      </c>
      <c r="J817" s="1">
        <v>0</v>
      </c>
      <c r="K817" s="1">
        <v>1000</v>
      </c>
      <c r="L817" s="1">
        <v>0</v>
      </c>
      <c r="M817" s="1" t="s">
        <v>56</v>
      </c>
      <c r="N817" s="1" t="s">
        <v>93</v>
      </c>
      <c r="O817" s="1" t="s">
        <v>44</v>
      </c>
      <c r="P817" s="1" t="s">
        <v>32</v>
      </c>
      <c r="Q817" s="1" t="s">
        <v>33</v>
      </c>
      <c r="R817" s="1" t="s">
        <v>34</v>
      </c>
      <c r="S817" s="1" t="s">
        <v>2620</v>
      </c>
      <c r="T817" s="1">
        <v>1</v>
      </c>
      <c r="U817" s="1" t="s">
        <v>2622</v>
      </c>
      <c r="V817" s="1" t="s">
        <v>2630</v>
      </c>
      <c r="W817" s="1" t="s">
        <v>2624</v>
      </c>
      <c r="X817" s="1" t="s">
        <v>2628</v>
      </c>
      <c r="Y817" s="1" t="s">
        <v>2623</v>
      </c>
      <c r="Z817" s="1" t="s">
        <v>2623</v>
      </c>
      <c r="AA817" s="1">
        <v>0</v>
      </c>
      <c r="AB817" s="1" t="s">
        <v>2626</v>
      </c>
      <c r="AC817" s="1" t="s">
        <v>2627</v>
      </c>
      <c r="AD817" s="1" t="str">
        <f>TEXT(Sales_data[[#This Row],[Order_Date]],"MMM")</f>
        <v>Oct</v>
      </c>
      <c r="AE817" s="1">
        <f t="shared" si="60"/>
        <v>2024</v>
      </c>
      <c r="AF817" s="1" t="str">
        <f>TEXT(Sales_data[[#This Row],[Order_Date]],"ddd")</f>
        <v>Tue</v>
      </c>
      <c r="AG817" s="1" t="str">
        <f t="shared" si="61"/>
        <v>On Time</v>
      </c>
      <c r="AH817" s="1" t="str">
        <f t="shared" si="62"/>
        <v>Fast</v>
      </c>
      <c r="AI817" s="1" t="str">
        <f t="shared" si="63"/>
        <v>Low</v>
      </c>
      <c r="AJ817" s="6" t="str">
        <f t="shared" si="64"/>
        <v>Weekday</v>
      </c>
    </row>
    <row r="818" spans="1:36" x14ac:dyDescent="0.45">
      <c r="A818" s="5" t="s">
        <v>1317</v>
      </c>
      <c r="B818" s="2">
        <v>45340</v>
      </c>
      <c r="C818" s="2">
        <v>45338</v>
      </c>
      <c r="D818" s="2">
        <v>45340</v>
      </c>
      <c r="E818" s="1" t="s">
        <v>2605</v>
      </c>
      <c r="F818" s="1" t="s">
        <v>69</v>
      </c>
      <c r="G818" s="1" t="s">
        <v>70</v>
      </c>
      <c r="H818" s="1" t="s">
        <v>128</v>
      </c>
      <c r="I818" s="1" t="s">
        <v>231</v>
      </c>
      <c r="J818" s="1">
        <v>2</v>
      </c>
      <c r="K818" s="1">
        <v>1000</v>
      </c>
      <c r="L818" s="1">
        <v>2000</v>
      </c>
      <c r="M818" s="1" t="s">
        <v>2619</v>
      </c>
      <c r="N818" s="1" t="s">
        <v>57</v>
      </c>
      <c r="O818" s="1" t="s">
        <v>64</v>
      </c>
      <c r="P818" s="1" t="s">
        <v>85</v>
      </c>
      <c r="Q818" s="1" t="s">
        <v>33</v>
      </c>
      <c r="R818" s="1" t="s">
        <v>34</v>
      </c>
      <c r="S818" s="1" t="s">
        <v>2620</v>
      </c>
      <c r="T818" s="1">
        <v>2</v>
      </c>
      <c r="U818" s="1" t="s">
        <v>2622</v>
      </c>
      <c r="V818" s="1" t="s">
        <v>2623</v>
      </c>
      <c r="W818" s="1" t="s">
        <v>2624</v>
      </c>
      <c r="X818" s="1" t="s">
        <v>2628</v>
      </c>
      <c r="Y818" s="1" t="s">
        <v>2623</v>
      </c>
      <c r="Z818" s="1" t="s">
        <v>2623</v>
      </c>
      <c r="AA818" s="1">
        <v>2000</v>
      </c>
      <c r="AB818" s="1" t="s">
        <v>2626</v>
      </c>
      <c r="AC818" s="1" t="s">
        <v>2627</v>
      </c>
      <c r="AD818" s="1" t="str">
        <f>TEXT(Sales_data[[#This Row],[Order_Date]],"MMM")</f>
        <v>Feb</v>
      </c>
      <c r="AE818" s="1">
        <f t="shared" si="60"/>
        <v>2024</v>
      </c>
      <c r="AF818" s="1" t="str">
        <f>TEXT(Sales_data[[#This Row],[Order_Date]],"ddd")</f>
        <v>Sun</v>
      </c>
      <c r="AG818" s="1" t="str">
        <f t="shared" si="61"/>
        <v>On Time</v>
      </c>
      <c r="AH818" s="1" t="str">
        <f t="shared" si="62"/>
        <v>Fast</v>
      </c>
      <c r="AI818" s="1" t="str">
        <f t="shared" si="63"/>
        <v>Medium</v>
      </c>
      <c r="AJ818" s="6" t="str">
        <f t="shared" si="64"/>
        <v>Weekend</v>
      </c>
    </row>
    <row r="819" spans="1:36" x14ac:dyDescent="0.45">
      <c r="A819" s="5" t="s">
        <v>1318</v>
      </c>
      <c r="B819" s="2">
        <v>45438</v>
      </c>
      <c r="C819" s="2">
        <v>45438</v>
      </c>
      <c r="D819" s="2">
        <v>45438</v>
      </c>
      <c r="E819" s="1" t="s">
        <v>2558</v>
      </c>
      <c r="F819" s="1" t="s">
        <v>2609</v>
      </c>
      <c r="G819" s="1" t="s">
        <v>116</v>
      </c>
      <c r="H819" s="1" t="s">
        <v>128</v>
      </c>
      <c r="I819" s="1" t="s">
        <v>231</v>
      </c>
      <c r="J819" s="1">
        <v>-1</v>
      </c>
      <c r="K819" s="1">
        <v>1000</v>
      </c>
      <c r="L819" s="1">
        <v>-1000</v>
      </c>
      <c r="M819" s="1" t="s">
        <v>2619</v>
      </c>
      <c r="N819" s="1" t="s">
        <v>57</v>
      </c>
      <c r="O819" s="1" t="s">
        <v>79</v>
      </c>
      <c r="P819" s="1" t="s">
        <v>85</v>
      </c>
      <c r="Q819" s="1" t="s">
        <v>45</v>
      </c>
      <c r="R819" s="1" t="s">
        <v>34</v>
      </c>
      <c r="S819" s="1" t="s">
        <v>2620</v>
      </c>
      <c r="T819" s="1">
        <v>0</v>
      </c>
      <c r="U819" s="1" t="s">
        <v>2622</v>
      </c>
      <c r="V819" s="1" t="s">
        <v>2630</v>
      </c>
      <c r="W819" s="1" t="s">
        <v>2624</v>
      </c>
      <c r="X819" s="1" t="s">
        <v>2625</v>
      </c>
      <c r="Y819" s="1" t="s">
        <v>2623</v>
      </c>
      <c r="Z819" s="1" t="s">
        <v>2623</v>
      </c>
      <c r="AA819" s="1">
        <v>-1000</v>
      </c>
      <c r="AB819" s="1" t="s">
        <v>2626</v>
      </c>
      <c r="AC819" s="1" t="s">
        <v>2627</v>
      </c>
      <c r="AD819" s="1" t="str">
        <f>TEXT(Sales_data[[#This Row],[Order_Date]],"MMM")</f>
        <v>May</v>
      </c>
      <c r="AE819" s="1">
        <f t="shared" si="60"/>
        <v>2024</v>
      </c>
      <c r="AF819" s="1" t="str">
        <f>TEXT(Sales_data[[#This Row],[Order_Date]],"ddd")</f>
        <v>Sun</v>
      </c>
      <c r="AG819" s="1" t="str">
        <f t="shared" si="61"/>
        <v>On Time</v>
      </c>
      <c r="AH819" s="1" t="str">
        <f t="shared" si="62"/>
        <v>Fast</v>
      </c>
      <c r="AI819" s="1" t="str">
        <f t="shared" si="63"/>
        <v>Low</v>
      </c>
      <c r="AJ819" s="6" t="str">
        <f t="shared" si="64"/>
        <v>Weekend</v>
      </c>
    </row>
    <row r="820" spans="1:36" x14ac:dyDescent="0.45">
      <c r="A820" s="5" t="s">
        <v>1319</v>
      </c>
      <c r="B820" s="2">
        <v>45579</v>
      </c>
      <c r="C820" s="2">
        <v>45581</v>
      </c>
      <c r="D820" s="2">
        <v>45587</v>
      </c>
      <c r="E820" s="1" t="s">
        <v>2590</v>
      </c>
      <c r="F820" s="1" t="s">
        <v>69</v>
      </c>
      <c r="G820" s="1" t="s">
        <v>70</v>
      </c>
      <c r="H820" s="1" t="s">
        <v>42</v>
      </c>
      <c r="I820" s="1" t="s">
        <v>43</v>
      </c>
      <c r="J820" s="1">
        <v>3</v>
      </c>
      <c r="K820" s="1">
        <v>1000</v>
      </c>
      <c r="L820" s="1">
        <v>3000</v>
      </c>
      <c r="M820" s="1" t="s">
        <v>2619</v>
      </c>
      <c r="N820" s="1" t="s">
        <v>93</v>
      </c>
      <c r="O820" s="1" t="s">
        <v>31</v>
      </c>
      <c r="P820" s="1" t="s">
        <v>32</v>
      </c>
      <c r="Q820" s="1" t="s">
        <v>45</v>
      </c>
      <c r="R820" s="1" t="s">
        <v>2620</v>
      </c>
      <c r="S820" s="1" t="s">
        <v>2620</v>
      </c>
      <c r="T820" s="1">
        <v>6</v>
      </c>
      <c r="U820" s="1" t="s">
        <v>2622</v>
      </c>
      <c r="V820" s="1" t="s">
        <v>2623</v>
      </c>
      <c r="W820" s="1" t="s">
        <v>2624</v>
      </c>
      <c r="X820" s="1" t="s">
        <v>2625</v>
      </c>
      <c r="Y820" s="1" t="s">
        <v>2623</v>
      </c>
      <c r="Z820" s="1" t="s">
        <v>2623</v>
      </c>
      <c r="AA820" s="1">
        <v>3000</v>
      </c>
      <c r="AB820" s="1" t="s">
        <v>2626</v>
      </c>
      <c r="AC820" s="1" t="s">
        <v>2627</v>
      </c>
      <c r="AD820" s="1" t="str">
        <f>TEXT(Sales_data[[#This Row],[Order_Date]],"MMM")</f>
        <v>Oct</v>
      </c>
      <c r="AE820" s="1">
        <f t="shared" si="60"/>
        <v>2024</v>
      </c>
      <c r="AF820" s="1" t="str">
        <f>TEXT(Sales_data[[#This Row],[Order_Date]],"ddd")</f>
        <v>Mon</v>
      </c>
      <c r="AG820" s="1" t="str">
        <f t="shared" si="61"/>
        <v>Late</v>
      </c>
      <c r="AH820" s="1" t="str">
        <f t="shared" si="62"/>
        <v>Slow</v>
      </c>
      <c r="AI820" s="1" t="str">
        <f t="shared" si="63"/>
        <v>Medium</v>
      </c>
      <c r="AJ820" s="6" t="str">
        <f t="shared" si="64"/>
        <v>Weekday</v>
      </c>
    </row>
    <row r="821" spans="1:36" x14ac:dyDescent="0.45">
      <c r="A821" s="5" t="s">
        <v>1320</v>
      </c>
      <c r="B821" s="2">
        <v>45368</v>
      </c>
      <c r="C821" s="2">
        <v>45366</v>
      </c>
      <c r="D821" s="2">
        <v>45370</v>
      </c>
      <c r="E821" s="1" t="s">
        <v>2528</v>
      </c>
      <c r="F821" s="1" t="s">
        <v>69</v>
      </c>
      <c r="G821" s="1" t="s">
        <v>70</v>
      </c>
      <c r="H821" s="1" t="s">
        <v>71</v>
      </c>
      <c r="I821" s="1" t="s">
        <v>117</v>
      </c>
      <c r="J821" s="1">
        <v>2</v>
      </c>
      <c r="K821" s="1">
        <v>2000</v>
      </c>
      <c r="L821" s="1">
        <v>4000</v>
      </c>
      <c r="M821" s="1" t="s">
        <v>63</v>
      </c>
      <c r="N821" s="1" t="s">
        <v>93</v>
      </c>
      <c r="O821" s="1" t="s">
        <v>79</v>
      </c>
      <c r="P821" s="1" t="s">
        <v>32</v>
      </c>
      <c r="Q821" s="1" t="s">
        <v>33</v>
      </c>
      <c r="R821" s="1" t="s">
        <v>34</v>
      </c>
      <c r="S821" s="1" t="s">
        <v>2620</v>
      </c>
      <c r="T821" s="1">
        <v>4</v>
      </c>
      <c r="U821" s="1" t="s">
        <v>2622</v>
      </c>
      <c r="V821" s="1" t="s">
        <v>2623</v>
      </c>
      <c r="W821" s="1" t="s">
        <v>2624</v>
      </c>
      <c r="X821" s="1" t="s">
        <v>2628</v>
      </c>
      <c r="Y821" s="1" t="s">
        <v>2623</v>
      </c>
      <c r="Z821" s="1" t="s">
        <v>2623</v>
      </c>
      <c r="AA821" s="1">
        <v>4000</v>
      </c>
      <c r="AB821" s="1" t="s">
        <v>2626</v>
      </c>
      <c r="AC821" s="1" t="s">
        <v>2627</v>
      </c>
      <c r="AD821" s="1" t="str">
        <f>TEXT(Sales_data[[#This Row],[Order_Date]],"MMM")</f>
        <v>Mar</v>
      </c>
      <c r="AE821" s="1">
        <f t="shared" si="60"/>
        <v>2024</v>
      </c>
      <c r="AF821" s="1" t="str">
        <f>TEXT(Sales_data[[#This Row],[Order_Date]],"ddd")</f>
        <v>Sun</v>
      </c>
      <c r="AG821" s="1" t="str">
        <f t="shared" si="61"/>
        <v>On Time</v>
      </c>
      <c r="AH821" s="1" t="str">
        <f t="shared" si="62"/>
        <v>Medium</v>
      </c>
      <c r="AI821" s="1" t="str">
        <f t="shared" si="63"/>
        <v>Medium</v>
      </c>
      <c r="AJ821" s="6" t="str">
        <f t="shared" si="64"/>
        <v>Weekend</v>
      </c>
    </row>
    <row r="822" spans="1:36" x14ac:dyDescent="0.45">
      <c r="A822" s="5" t="s">
        <v>1321</v>
      </c>
      <c r="B822" s="2">
        <v>45498</v>
      </c>
      <c r="C822" s="2">
        <v>45499</v>
      </c>
      <c r="D822" s="2">
        <v>45500</v>
      </c>
      <c r="E822" s="1" t="s">
        <v>2599</v>
      </c>
      <c r="F822" s="1" t="s">
        <v>2607</v>
      </c>
      <c r="G822" s="1" t="s">
        <v>41</v>
      </c>
      <c r="H822" s="1" t="s">
        <v>71</v>
      </c>
      <c r="I822" s="1" t="s">
        <v>117</v>
      </c>
      <c r="J822" s="1">
        <v>-1</v>
      </c>
      <c r="K822" s="1">
        <v>2000</v>
      </c>
      <c r="L822" s="1">
        <v>-2000</v>
      </c>
      <c r="M822" s="1" t="s">
        <v>2619</v>
      </c>
      <c r="N822" s="1" t="s">
        <v>57</v>
      </c>
      <c r="O822" s="1" t="s">
        <v>64</v>
      </c>
      <c r="P822" s="1" t="s">
        <v>58</v>
      </c>
      <c r="Q822" s="1" t="s">
        <v>33</v>
      </c>
      <c r="R822" s="1" t="s">
        <v>34</v>
      </c>
      <c r="S822" s="1" t="s">
        <v>2620</v>
      </c>
      <c r="T822" s="1">
        <v>1</v>
      </c>
      <c r="U822" s="1" t="s">
        <v>2622</v>
      </c>
      <c r="V822" s="1" t="s">
        <v>2630</v>
      </c>
      <c r="W822" s="1" t="s">
        <v>2624</v>
      </c>
      <c r="X822" s="1" t="s">
        <v>2625</v>
      </c>
      <c r="Y822" s="1" t="s">
        <v>2623</v>
      </c>
      <c r="Z822" s="1" t="s">
        <v>2623</v>
      </c>
      <c r="AA822" s="1">
        <v>-2000</v>
      </c>
      <c r="AB822" s="1" t="s">
        <v>2626</v>
      </c>
      <c r="AC822" s="1" t="s">
        <v>2627</v>
      </c>
      <c r="AD822" s="1" t="str">
        <f>TEXT(Sales_data[[#This Row],[Order_Date]],"MMM")</f>
        <v>Jul</v>
      </c>
      <c r="AE822" s="1">
        <f t="shared" si="60"/>
        <v>2024</v>
      </c>
      <c r="AF822" s="1" t="str">
        <f>TEXT(Sales_data[[#This Row],[Order_Date]],"ddd")</f>
        <v>Thu</v>
      </c>
      <c r="AG822" s="1" t="str">
        <f t="shared" si="61"/>
        <v>On Time</v>
      </c>
      <c r="AH822" s="1" t="str">
        <f t="shared" si="62"/>
        <v>Fast</v>
      </c>
      <c r="AI822" s="1" t="str">
        <f t="shared" si="63"/>
        <v>Low</v>
      </c>
      <c r="AJ822" s="6" t="str">
        <f t="shared" si="64"/>
        <v>Weekday</v>
      </c>
    </row>
    <row r="823" spans="1:36" x14ac:dyDescent="0.45">
      <c r="A823" s="5" t="s">
        <v>1322</v>
      </c>
      <c r="B823" s="2">
        <v>45357</v>
      </c>
      <c r="C823" s="2">
        <v>45358</v>
      </c>
      <c r="D823" s="2">
        <v>45364</v>
      </c>
      <c r="E823" s="1" t="s">
        <v>2597</v>
      </c>
      <c r="F823" s="1" t="s">
        <v>53</v>
      </c>
      <c r="G823" s="1" t="s">
        <v>54</v>
      </c>
      <c r="H823" s="1" t="s">
        <v>27</v>
      </c>
      <c r="I823" s="1" t="s">
        <v>28</v>
      </c>
      <c r="J823" s="1">
        <v>2</v>
      </c>
      <c r="K823" s="1">
        <v>0</v>
      </c>
      <c r="L823" s="1">
        <v>0</v>
      </c>
      <c r="M823" s="1" t="s">
        <v>56</v>
      </c>
      <c r="N823" s="1" t="s">
        <v>93</v>
      </c>
      <c r="O823" s="1" t="s">
        <v>31</v>
      </c>
      <c r="P823" s="1" t="s">
        <v>58</v>
      </c>
      <c r="Q823" s="1" t="s">
        <v>33</v>
      </c>
      <c r="R823" s="1" t="s">
        <v>34</v>
      </c>
      <c r="S823" s="1" t="s">
        <v>2620</v>
      </c>
      <c r="T823" s="1">
        <v>6</v>
      </c>
      <c r="U823" s="1" t="s">
        <v>2622</v>
      </c>
      <c r="V823" s="1" t="s">
        <v>2623</v>
      </c>
      <c r="W823" s="1" t="s">
        <v>2629</v>
      </c>
      <c r="X823" s="1" t="s">
        <v>2625</v>
      </c>
      <c r="Y823" s="1" t="s">
        <v>2630</v>
      </c>
      <c r="Z823" s="1" t="s">
        <v>2623</v>
      </c>
      <c r="AA823" s="1">
        <v>0</v>
      </c>
      <c r="AB823" s="1" t="s">
        <v>2626</v>
      </c>
      <c r="AC823" s="1" t="s">
        <v>2627</v>
      </c>
      <c r="AD823" s="1" t="str">
        <f>TEXT(Sales_data[[#This Row],[Order_Date]],"MMM")</f>
        <v>Mar</v>
      </c>
      <c r="AE823" s="1">
        <f t="shared" si="60"/>
        <v>2024</v>
      </c>
      <c r="AF823" s="1" t="str">
        <f>TEXT(Sales_data[[#This Row],[Order_Date]],"ddd")</f>
        <v>Wed</v>
      </c>
      <c r="AG823" s="1" t="str">
        <f t="shared" si="61"/>
        <v>Late</v>
      </c>
      <c r="AH823" s="1" t="str">
        <f t="shared" si="62"/>
        <v>Slow</v>
      </c>
      <c r="AI823" s="1" t="str">
        <f t="shared" si="63"/>
        <v>Low</v>
      </c>
      <c r="AJ823" s="6" t="str">
        <f t="shared" si="64"/>
        <v>Weekday</v>
      </c>
    </row>
    <row r="824" spans="1:36" x14ac:dyDescent="0.45">
      <c r="A824" s="5" t="s">
        <v>1323</v>
      </c>
      <c r="B824" s="2">
        <v>45459</v>
      </c>
      <c r="C824" s="2">
        <v>45461</v>
      </c>
      <c r="D824" s="2">
        <v>45465</v>
      </c>
      <c r="E824" s="1" t="s">
        <v>2590</v>
      </c>
      <c r="F824" s="1" t="s">
        <v>53</v>
      </c>
      <c r="G824" s="1" t="s">
        <v>54</v>
      </c>
      <c r="H824" s="1" t="s">
        <v>71</v>
      </c>
      <c r="I824" s="1" t="s">
        <v>117</v>
      </c>
      <c r="J824" s="1">
        <v>1</v>
      </c>
      <c r="K824" s="1">
        <v>1000</v>
      </c>
      <c r="L824" s="1">
        <v>1000</v>
      </c>
      <c r="M824" s="1" t="s">
        <v>2619</v>
      </c>
      <c r="N824" s="1" t="s">
        <v>57</v>
      </c>
      <c r="O824" s="1" t="s">
        <v>44</v>
      </c>
      <c r="P824" s="1" t="s">
        <v>58</v>
      </c>
      <c r="Q824" s="1" t="s">
        <v>33</v>
      </c>
      <c r="R824" s="1" t="s">
        <v>34</v>
      </c>
      <c r="S824" s="1" t="s">
        <v>2620</v>
      </c>
      <c r="T824" s="1">
        <v>4</v>
      </c>
      <c r="U824" s="1" t="s">
        <v>2622</v>
      </c>
      <c r="V824" s="1" t="s">
        <v>2623</v>
      </c>
      <c r="W824" s="1" t="s">
        <v>2624</v>
      </c>
      <c r="X824" s="1" t="s">
        <v>2625</v>
      </c>
      <c r="Y824" s="1" t="s">
        <v>2623</v>
      </c>
      <c r="Z824" s="1" t="s">
        <v>2623</v>
      </c>
      <c r="AA824" s="1">
        <v>1000</v>
      </c>
      <c r="AB824" s="1" t="s">
        <v>2626</v>
      </c>
      <c r="AC824" s="1" t="s">
        <v>2627</v>
      </c>
      <c r="AD824" s="1" t="str">
        <f>TEXT(Sales_data[[#This Row],[Order_Date]],"MMM")</f>
        <v>Jun</v>
      </c>
      <c r="AE824" s="1">
        <f t="shared" si="60"/>
        <v>2024</v>
      </c>
      <c r="AF824" s="1" t="str">
        <f>TEXT(Sales_data[[#This Row],[Order_Date]],"ddd")</f>
        <v>Sun</v>
      </c>
      <c r="AG824" s="1" t="str">
        <f t="shared" si="61"/>
        <v>On Time</v>
      </c>
      <c r="AH824" s="1" t="str">
        <f t="shared" si="62"/>
        <v>Medium</v>
      </c>
      <c r="AI824" s="1" t="str">
        <f t="shared" si="63"/>
        <v>Low</v>
      </c>
      <c r="AJ824" s="6" t="str">
        <f t="shared" si="64"/>
        <v>Weekend</v>
      </c>
    </row>
    <row r="825" spans="1:36" x14ac:dyDescent="0.45">
      <c r="A825" s="5" t="s">
        <v>1324</v>
      </c>
      <c r="B825" s="2">
        <v>45637</v>
      </c>
      <c r="C825" s="2">
        <v>45635</v>
      </c>
      <c r="D825" s="2">
        <v>45642</v>
      </c>
      <c r="E825" s="1" t="s">
        <v>2554</v>
      </c>
      <c r="F825" s="1" t="s">
        <v>53</v>
      </c>
      <c r="G825" s="1" t="s">
        <v>54</v>
      </c>
      <c r="H825" s="1" t="s">
        <v>27</v>
      </c>
      <c r="I825" s="1" t="s">
        <v>28</v>
      </c>
      <c r="J825" s="1">
        <v>1</v>
      </c>
      <c r="K825" s="1">
        <v>0</v>
      </c>
      <c r="L825" s="1">
        <v>0</v>
      </c>
      <c r="M825" s="1" t="s">
        <v>2619</v>
      </c>
      <c r="N825" s="1" t="s">
        <v>30</v>
      </c>
      <c r="O825" s="1" t="s">
        <v>44</v>
      </c>
      <c r="P825" s="1" t="s">
        <v>85</v>
      </c>
      <c r="Q825" s="1" t="s">
        <v>33</v>
      </c>
      <c r="R825" s="1" t="s">
        <v>34</v>
      </c>
      <c r="S825" s="1" t="s">
        <v>2620</v>
      </c>
      <c r="T825" s="1">
        <v>7</v>
      </c>
      <c r="U825" s="1" t="s">
        <v>2622</v>
      </c>
      <c r="V825" s="1" t="s">
        <v>2623</v>
      </c>
      <c r="W825" s="1" t="s">
        <v>2629</v>
      </c>
      <c r="X825" s="1" t="s">
        <v>2628</v>
      </c>
      <c r="Y825" s="1" t="s">
        <v>2630</v>
      </c>
      <c r="Z825" s="1" t="s">
        <v>2623</v>
      </c>
      <c r="AA825" s="1">
        <v>0</v>
      </c>
      <c r="AB825" s="1" t="s">
        <v>2626</v>
      </c>
      <c r="AC825" s="1" t="s">
        <v>2627</v>
      </c>
      <c r="AD825" s="1" t="str">
        <f>TEXT(Sales_data[[#This Row],[Order_Date]],"MMM")</f>
        <v>Dec</v>
      </c>
      <c r="AE825" s="1">
        <f t="shared" si="60"/>
        <v>2024</v>
      </c>
      <c r="AF825" s="1" t="str">
        <f>TEXT(Sales_data[[#This Row],[Order_Date]],"ddd")</f>
        <v>Wed</v>
      </c>
      <c r="AG825" s="1" t="str">
        <f t="shared" si="61"/>
        <v>Late</v>
      </c>
      <c r="AH825" s="1" t="str">
        <f t="shared" si="62"/>
        <v>Slow</v>
      </c>
      <c r="AI825" s="1" t="str">
        <f t="shared" si="63"/>
        <v>Low</v>
      </c>
      <c r="AJ825" s="6" t="str">
        <f t="shared" si="64"/>
        <v>Weekday</v>
      </c>
    </row>
    <row r="826" spans="1:36" x14ac:dyDescent="0.45">
      <c r="A826" s="5" t="s">
        <v>1325</v>
      </c>
      <c r="B826" s="2">
        <v>45474</v>
      </c>
      <c r="C826" s="2">
        <v>45477</v>
      </c>
      <c r="D826" s="2">
        <v>45483</v>
      </c>
      <c r="E826" s="1" t="s">
        <v>2571</v>
      </c>
      <c r="F826" s="1" t="s">
        <v>2607</v>
      </c>
      <c r="G826" s="1" t="s">
        <v>41</v>
      </c>
      <c r="H826" s="1" t="s">
        <v>128</v>
      </c>
      <c r="I826" s="1" t="s">
        <v>231</v>
      </c>
      <c r="J826" s="1">
        <v>1</v>
      </c>
      <c r="K826" s="1">
        <v>100</v>
      </c>
      <c r="L826" s="1">
        <v>100</v>
      </c>
      <c r="M826" s="1" t="s">
        <v>63</v>
      </c>
      <c r="N826" s="1" t="s">
        <v>57</v>
      </c>
      <c r="O826" s="1" t="s">
        <v>79</v>
      </c>
      <c r="P826" s="1" t="s">
        <v>32</v>
      </c>
      <c r="Q826" s="1" t="s">
        <v>33</v>
      </c>
      <c r="R826" s="1" t="s">
        <v>2620</v>
      </c>
      <c r="S826" s="1" t="s">
        <v>2620</v>
      </c>
      <c r="T826" s="1">
        <v>6</v>
      </c>
      <c r="U826" s="1" t="s">
        <v>2622</v>
      </c>
      <c r="V826" s="1" t="s">
        <v>2623</v>
      </c>
      <c r="W826" s="1" t="s">
        <v>2624</v>
      </c>
      <c r="X826" s="1" t="s">
        <v>2625</v>
      </c>
      <c r="Y826" s="1" t="s">
        <v>2623</v>
      </c>
      <c r="Z826" s="1" t="s">
        <v>2623</v>
      </c>
      <c r="AA826" s="1">
        <v>100</v>
      </c>
      <c r="AB826" s="1" t="s">
        <v>2626</v>
      </c>
      <c r="AC826" s="1" t="s">
        <v>2627</v>
      </c>
      <c r="AD826" s="1" t="str">
        <f>TEXT(Sales_data[[#This Row],[Order_Date]],"MMM")</f>
        <v>Jul</v>
      </c>
      <c r="AE826" s="1">
        <f t="shared" si="60"/>
        <v>2024</v>
      </c>
      <c r="AF826" s="1" t="str">
        <f>TEXT(Sales_data[[#This Row],[Order_Date]],"ddd")</f>
        <v>Mon</v>
      </c>
      <c r="AG826" s="1" t="str">
        <f t="shared" si="61"/>
        <v>Late</v>
      </c>
      <c r="AH826" s="1" t="str">
        <f t="shared" si="62"/>
        <v>Slow</v>
      </c>
      <c r="AI826" s="1" t="str">
        <f t="shared" si="63"/>
        <v>Low</v>
      </c>
      <c r="AJ826" s="6" t="str">
        <f t="shared" si="64"/>
        <v>Weekday</v>
      </c>
    </row>
    <row r="827" spans="1:36" x14ac:dyDescent="0.45">
      <c r="A827" s="5" t="s">
        <v>1326</v>
      </c>
      <c r="B827" s="2">
        <v>45353</v>
      </c>
      <c r="C827" s="2">
        <v>45355</v>
      </c>
      <c r="D827" s="2">
        <v>45360</v>
      </c>
      <c r="E827" s="1" t="s">
        <v>2554</v>
      </c>
      <c r="F827" s="1" t="s">
        <v>53</v>
      </c>
      <c r="G827" s="1" t="s">
        <v>54</v>
      </c>
      <c r="H827" s="1" t="s">
        <v>27</v>
      </c>
      <c r="I827" s="1" t="s">
        <v>55</v>
      </c>
      <c r="J827" s="1">
        <v>2</v>
      </c>
      <c r="K827" s="1">
        <v>0</v>
      </c>
      <c r="L827" s="1">
        <v>0</v>
      </c>
      <c r="M827" s="1" t="s">
        <v>63</v>
      </c>
      <c r="N827" s="1" t="s">
        <v>57</v>
      </c>
      <c r="O827" s="1" t="s">
        <v>44</v>
      </c>
      <c r="P827" s="1" t="s">
        <v>32</v>
      </c>
      <c r="Q827" s="1" t="s">
        <v>33</v>
      </c>
      <c r="R827" s="1" t="s">
        <v>34</v>
      </c>
      <c r="S827" s="1" t="s">
        <v>2620</v>
      </c>
      <c r="T827" s="1">
        <v>5</v>
      </c>
      <c r="U827" s="1" t="s">
        <v>2622</v>
      </c>
      <c r="V827" s="1" t="s">
        <v>2623</v>
      </c>
      <c r="W827" s="1" t="s">
        <v>2629</v>
      </c>
      <c r="X827" s="1" t="s">
        <v>2625</v>
      </c>
      <c r="Y827" s="1" t="s">
        <v>2630</v>
      </c>
      <c r="Z827" s="1" t="s">
        <v>2623</v>
      </c>
      <c r="AA827" s="1">
        <v>0</v>
      </c>
      <c r="AB827" s="1" t="s">
        <v>2626</v>
      </c>
      <c r="AC827" s="1" t="s">
        <v>2627</v>
      </c>
      <c r="AD827" s="1" t="str">
        <f>TEXT(Sales_data[[#This Row],[Order_Date]],"MMM")</f>
        <v>Mar</v>
      </c>
      <c r="AE827" s="1">
        <f t="shared" si="60"/>
        <v>2024</v>
      </c>
      <c r="AF827" s="1" t="str">
        <f>TEXT(Sales_data[[#This Row],[Order_Date]],"ddd")</f>
        <v>Sat</v>
      </c>
      <c r="AG827" s="1" t="str">
        <f t="shared" si="61"/>
        <v>On Time</v>
      </c>
      <c r="AH827" s="1" t="str">
        <f t="shared" si="62"/>
        <v>Medium</v>
      </c>
      <c r="AI827" s="1" t="str">
        <f t="shared" si="63"/>
        <v>Low</v>
      </c>
      <c r="AJ827" s="6" t="str">
        <f t="shared" si="64"/>
        <v>Weekend</v>
      </c>
    </row>
    <row r="828" spans="1:36" x14ac:dyDescent="0.45">
      <c r="A828" s="5" t="s">
        <v>1327</v>
      </c>
      <c r="B828" s="2">
        <v>45569</v>
      </c>
      <c r="C828" s="2">
        <v>45571</v>
      </c>
      <c r="D828" s="2">
        <v>45575</v>
      </c>
      <c r="E828" s="1" t="s">
        <v>2563</v>
      </c>
      <c r="F828" s="1" t="s">
        <v>147</v>
      </c>
      <c r="G828" s="1" t="s">
        <v>147</v>
      </c>
      <c r="H828" s="1" t="s">
        <v>71</v>
      </c>
      <c r="I828" s="1" t="s">
        <v>72</v>
      </c>
      <c r="J828" s="1">
        <v>3</v>
      </c>
      <c r="K828" s="1">
        <v>500</v>
      </c>
      <c r="L828" s="1">
        <v>1500</v>
      </c>
      <c r="M828" s="1" t="s">
        <v>63</v>
      </c>
      <c r="N828" s="1" t="s">
        <v>57</v>
      </c>
      <c r="O828" s="1" t="s">
        <v>44</v>
      </c>
      <c r="P828" s="1" t="s">
        <v>32</v>
      </c>
      <c r="Q828" s="1" t="s">
        <v>33</v>
      </c>
      <c r="R828" s="1" t="s">
        <v>2620</v>
      </c>
      <c r="S828" s="1" t="s">
        <v>2620</v>
      </c>
      <c r="T828" s="1">
        <v>4</v>
      </c>
      <c r="U828" s="1" t="s">
        <v>2622</v>
      </c>
      <c r="V828" s="1" t="s">
        <v>2623</v>
      </c>
      <c r="W828" s="1" t="s">
        <v>2624</v>
      </c>
      <c r="X828" s="1" t="s">
        <v>2625</v>
      </c>
      <c r="Y828" s="1" t="s">
        <v>2623</v>
      </c>
      <c r="Z828" s="1" t="s">
        <v>2623</v>
      </c>
      <c r="AA828" s="1">
        <v>1500</v>
      </c>
      <c r="AB828" s="1" t="s">
        <v>2626</v>
      </c>
      <c r="AC828" s="1" t="s">
        <v>2627</v>
      </c>
      <c r="AD828" s="1" t="str">
        <f>TEXT(Sales_data[[#This Row],[Order_Date]],"MMM")</f>
        <v>Oct</v>
      </c>
      <c r="AE828" s="1">
        <f t="shared" si="60"/>
        <v>2024</v>
      </c>
      <c r="AF828" s="1" t="str">
        <f>TEXT(Sales_data[[#This Row],[Order_Date]],"ddd")</f>
        <v>Fri</v>
      </c>
      <c r="AG828" s="1" t="str">
        <f t="shared" si="61"/>
        <v>On Time</v>
      </c>
      <c r="AH828" s="1" t="str">
        <f t="shared" si="62"/>
        <v>Medium</v>
      </c>
      <c r="AI828" s="1" t="str">
        <f t="shared" si="63"/>
        <v>Low</v>
      </c>
      <c r="AJ828" s="6" t="str">
        <f t="shared" si="64"/>
        <v>Weekday</v>
      </c>
    </row>
    <row r="829" spans="1:36" x14ac:dyDescent="0.45">
      <c r="A829" s="5" t="s">
        <v>1328</v>
      </c>
      <c r="B829" s="2">
        <v>45543</v>
      </c>
      <c r="C829" s="2">
        <v>45544</v>
      </c>
      <c r="D829" s="2">
        <v>45548</v>
      </c>
      <c r="E829" s="1" t="s">
        <v>2597</v>
      </c>
      <c r="F829" s="1" t="s">
        <v>2608</v>
      </c>
      <c r="G829" s="1" t="s">
        <v>41</v>
      </c>
      <c r="H829" s="1" t="s">
        <v>71</v>
      </c>
      <c r="I829" s="1" t="s">
        <v>92</v>
      </c>
      <c r="J829" s="1">
        <v>0</v>
      </c>
      <c r="K829" s="1">
        <v>100</v>
      </c>
      <c r="L829" s="1">
        <v>0</v>
      </c>
      <c r="M829" s="1" t="s">
        <v>63</v>
      </c>
      <c r="N829" s="1" t="s">
        <v>57</v>
      </c>
      <c r="O829" s="1" t="s">
        <v>31</v>
      </c>
      <c r="P829" s="1" t="s">
        <v>32</v>
      </c>
      <c r="Q829" s="1" t="s">
        <v>45</v>
      </c>
      <c r="R829" s="1" t="s">
        <v>34</v>
      </c>
      <c r="S829" s="1" t="s">
        <v>2620</v>
      </c>
      <c r="T829" s="1">
        <v>4</v>
      </c>
      <c r="U829" s="1" t="s">
        <v>2622</v>
      </c>
      <c r="V829" s="1" t="s">
        <v>2630</v>
      </c>
      <c r="W829" s="1" t="s">
        <v>2624</v>
      </c>
      <c r="X829" s="1" t="s">
        <v>2625</v>
      </c>
      <c r="Y829" s="1" t="s">
        <v>2623</v>
      </c>
      <c r="Z829" s="1" t="s">
        <v>2623</v>
      </c>
      <c r="AA829" s="1">
        <v>0</v>
      </c>
      <c r="AB829" s="1" t="s">
        <v>2626</v>
      </c>
      <c r="AC829" s="1" t="s">
        <v>2627</v>
      </c>
      <c r="AD829" s="1" t="str">
        <f>TEXT(Sales_data[[#This Row],[Order_Date]],"MMM")</f>
        <v>Sep</v>
      </c>
      <c r="AE829" s="1">
        <f t="shared" si="60"/>
        <v>2024</v>
      </c>
      <c r="AF829" s="1" t="str">
        <f>TEXT(Sales_data[[#This Row],[Order_Date]],"ddd")</f>
        <v>Sun</v>
      </c>
      <c r="AG829" s="1" t="str">
        <f t="shared" si="61"/>
        <v>On Time</v>
      </c>
      <c r="AH829" s="1" t="str">
        <f t="shared" si="62"/>
        <v>Medium</v>
      </c>
      <c r="AI829" s="1" t="str">
        <f t="shared" si="63"/>
        <v>Low</v>
      </c>
      <c r="AJ829" s="6" t="str">
        <f t="shared" si="64"/>
        <v>Weekend</v>
      </c>
    </row>
    <row r="830" spans="1:36" x14ac:dyDescent="0.45">
      <c r="A830" s="5" t="s">
        <v>1329</v>
      </c>
      <c r="B830" s="2">
        <v>45390</v>
      </c>
      <c r="C830" s="2">
        <v>45388</v>
      </c>
      <c r="D830" s="2">
        <v>45391</v>
      </c>
      <c r="E830" s="1" t="s">
        <v>2539</v>
      </c>
      <c r="F830" s="1" t="s">
        <v>147</v>
      </c>
      <c r="G830" s="1" t="s">
        <v>147</v>
      </c>
      <c r="H830" s="1" t="s">
        <v>42</v>
      </c>
      <c r="I830" s="1" t="s">
        <v>122</v>
      </c>
      <c r="J830" s="1">
        <v>3</v>
      </c>
      <c r="K830" s="1">
        <v>500</v>
      </c>
      <c r="L830" s="1">
        <v>1500</v>
      </c>
      <c r="M830" s="1" t="s">
        <v>56</v>
      </c>
      <c r="N830" s="1" t="s">
        <v>93</v>
      </c>
      <c r="O830" s="1" t="s">
        <v>79</v>
      </c>
      <c r="P830" s="1" t="s">
        <v>58</v>
      </c>
      <c r="Q830" s="1" t="s">
        <v>33</v>
      </c>
      <c r="R830" s="1" t="s">
        <v>46</v>
      </c>
      <c r="S830" s="1" t="s">
        <v>2621</v>
      </c>
      <c r="T830" s="1">
        <v>3</v>
      </c>
      <c r="U830" s="1" t="s">
        <v>2622</v>
      </c>
      <c r="V830" s="1" t="s">
        <v>2623</v>
      </c>
      <c r="W830" s="1" t="s">
        <v>2624</v>
      </c>
      <c r="X830" s="1" t="s">
        <v>2628</v>
      </c>
      <c r="Y830" s="1" t="s">
        <v>2623</v>
      </c>
      <c r="Z830" s="1" t="s">
        <v>2623</v>
      </c>
      <c r="AA830" s="1">
        <v>1500</v>
      </c>
      <c r="AB830" s="1" t="s">
        <v>2626</v>
      </c>
      <c r="AC830" s="1" t="s">
        <v>2621</v>
      </c>
      <c r="AD830" s="1" t="str">
        <f>TEXT(Sales_data[[#This Row],[Order_Date]],"MMM")</f>
        <v>Apr</v>
      </c>
      <c r="AE830" s="1">
        <f t="shared" si="60"/>
        <v>2024</v>
      </c>
      <c r="AF830" s="1" t="str">
        <f>TEXT(Sales_data[[#This Row],[Order_Date]],"ddd")</f>
        <v>Mon</v>
      </c>
      <c r="AG830" s="1" t="str">
        <f t="shared" si="61"/>
        <v>On Time</v>
      </c>
      <c r="AH830" s="1" t="str">
        <f t="shared" si="62"/>
        <v>Medium</v>
      </c>
      <c r="AI830" s="1" t="str">
        <f t="shared" si="63"/>
        <v>Low</v>
      </c>
      <c r="AJ830" s="6" t="str">
        <f t="shared" si="64"/>
        <v>Weekday</v>
      </c>
    </row>
    <row r="831" spans="1:36" x14ac:dyDescent="0.45">
      <c r="A831" s="5" t="s">
        <v>1330</v>
      </c>
      <c r="B831" s="2">
        <v>45380</v>
      </c>
      <c r="C831" s="2">
        <v>45383</v>
      </c>
      <c r="D831" s="2">
        <v>45387</v>
      </c>
      <c r="E831" s="1" t="s">
        <v>2601</v>
      </c>
      <c r="F831" s="1" t="s">
        <v>2609</v>
      </c>
      <c r="G831" s="1" t="s">
        <v>116</v>
      </c>
      <c r="H831" s="1" t="s">
        <v>42</v>
      </c>
      <c r="I831" s="1" t="s">
        <v>122</v>
      </c>
      <c r="J831" s="1">
        <v>3</v>
      </c>
      <c r="K831" s="1">
        <v>100</v>
      </c>
      <c r="L831" s="1">
        <v>300</v>
      </c>
      <c r="M831" s="1" t="s">
        <v>29</v>
      </c>
      <c r="N831" s="1" t="s">
        <v>57</v>
      </c>
      <c r="O831" s="1" t="s">
        <v>44</v>
      </c>
      <c r="P831" s="1" t="s">
        <v>58</v>
      </c>
      <c r="Q831" s="1" t="s">
        <v>33</v>
      </c>
      <c r="R831" s="1" t="s">
        <v>2620</v>
      </c>
      <c r="S831" s="1" t="s">
        <v>2620</v>
      </c>
      <c r="T831" s="1">
        <v>4</v>
      </c>
      <c r="U831" s="1" t="s">
        <v>2622</v>
      </c>
      <c r="V831" s="1" t="s">
        <v>2623</v>
      </c>
      <c r="W831" s="1" t="s">
        <v>2624</v>
      </c>
      <c r="X831" s="1" t="s">
        <v>2625</v>
      </c>
      <c r="Y831" s="1" t="s">
        <v>2623</v>
      </c>
      <c r="Z831" s="1" t="s">
        <v>2623</v>
      </c>
      <c r="AA831" s="1">
        <v>300</v>
      </c>
      <c r="AB831" s="1" t="s">
        <v>2626</v>
      </c>
      <c r="AC831" s="1" t="s">
        <v>2627</v>
      </c>
      <c r="AD831" s="1" t="str">
        <f>TEXT(Sales_data[[#This Row],[Order_Date]],"MMM")</f>
        <v>Mar</v>
      </c>
      <c r="AE831" s="1">
        <f t="shared" si="60"/>
        <v>2024</v>
      </c>
      <c r="AF831" s="1" t="str">
        <f>TEXT(Sales_data[[#This Row],[Order_Date]],"ddd")</f>
        <v>Fri</v>
      </c>
      <c r="AG831" s="1" t="str">
        <f t="shared" si="61"/>
        <v>On Time</v>
      </c>
      <c r="AH831" s="1" t="str">
        <f t="shared" si="62"/>
        <v>Medium</v>
      </c>
      <c r="AI831" s="1" t="str">
        <f t="shared" si="63"/>
        <v>Low</v>
      </c>
      <c r="AJ831" s="6" t="str">
        <f t="shared" si="64"/>
        <v>Weekday</v>
      </c>
    </row>
    <row r="832" spans="1:36" x14ac:dyDescent="0.45">
      <c r="A832" s="5" t="s">
        <v>1331</v>
      </c>
      <c r="B832" s="2">
        <v>45399</v>
      </c>
      <c r="C832" s="2">
        <v>45399</v>
      </c>
      <c r="D832" s="2">
        <v>45401</v>
      </c>
      <c r="E832" s="1" t="s">
        <v>2556</v>
      </c>
      <c r="F832" s="1" t="s">
        <v>69</v>
      </c>
      <c r="G832" s="1" t="s">
        <v>70</v>
      </c>
      <c r="H832" s="1" t="s">
        <v>42</v>
      </c>
      <c r="I832" s="1" t="s">
        <v>122</v>
      </c>
      <c r="J832" s="1">
        <v>-1</v>
      </c>
      <c r="K832" s="1">
        <v>1000</v>
      </c>
      <c r="L832" s="1">
        <v>-1000</v>
      </c>
      <c r="M832" s="1" t="s">
        <v>2619</v>
      </c>
      <c r="N832" s="1" t="s">
        <v>30</v>
      </c>
      <c r="O832" s="1" t="s">
        <v>64</v>
      </c>
      <c r="P832" s="1" t="s">
        <v>58</v>
      </c>
      <c r="Q832" s="1" t="s">
        <v>33</v>
      </c>
      <c r="R832" s="1" t="s">
        <v>46</v>
      </c>
      <c r="S832" s="1" t="s">
        <v>254</v>
      </c>
      <c r="T832" s="1">
        <v>2</v>
      </c>
      <c r="U832" s="1" t="s">
        <v>2622</v>
      </c>
      <c r="V832" s="1" t="s">
        <v>2630</v>
      </c>
      <c r="W832" s="1" t="s">
        <v>2624</v>
      </c>
      <c r="X832" s="1" t="s">
        <v>2625</v>
      </c>
      <c r="Y832" s="1" t="s">
        <v>2623</v>
      </c>
      <c r="Z832" s="1" t="s">
        <v>2623</v>
      </c>
      <c r="AA832" s="1">
        <v>-1000</v>
      </c>
      <c r="AB832" s="1" t="s">
        <v>2626</v>
      </c>
      <c r="AC832" s="1" t="s">
        <v>254</v>
      </c>
      <c r="AD832" s="1" t="str">
        <f>TEXT(Sales_data[[#This Row],[Order_Date]],"MMM")</f>
        <v>Apr</v>
      </c>
      <c r="AE832" s="1">
        <f t="shared" si="60"/>
        <v>2024</v>
      </c>
      <c r="AF832" s="1" t="str">
        <f>TEXT(Sales_data[[#This Row],[Order_Date]],"ddd")</f>
        <v>Wed</v>
      </c>
      <c r="AG832" s="1" t="str">
        <f t="shared" si="61"/>
        <v>On Time</v>
      </c>
      <c r="AH832" s="1" t="str">
        <f t="shared" si="62"/>
        <v>Fast</v>
      </c>
      <c r="AI832" s="1" t="str">
        <f t="shared" si="63"/>
        <v>Low</v>
      </c>
      <c r="AJ832" s="6" t="str">
        <f t="shared" si="64"/>
        <v>Weekday</v>
      </c>
    </row>
    <row r="833" spans="1:36" x14ac:dyDescent="0.45">
      <c r="A833" s="5" t="s">
        <v>1332</v>
      </c>
      <c r="B833" s="2">
        <v>45338</v>
      </c>
      <c r="C833" s="2">
        <v>45339</v>
      </c>
      <c r="D833" s="2">
        <v>45343</v>
      </c>
      <c r="E833" s="1" t="s">
        <v>2528</v>
      </c>
      <c r="F833" s="1" t="s">
        <v>53</v>
      </c>
      <c r="G833" s="1" t="s">
        <v>54</v>
      </c>
      <c r="H833" s="1" t="s">
        <v>27</v>
      </c>
      <c r="I833" s="1" t="s">
        <v>84</v>
      </c>
      <c r="J833" s="1">
        <v>1</v>
      </c>
      <c r="K833" s="1">
        <v>500</v>
      </c>
      <c r="L833" s="1">
        <v>500</v>
      </c>
      <c r="M833" s="1" t="s">
        <v>2619</v>
      </c>
      <c r="N833" s="1" t="s">
        <v>57</v>
      </c>
      <c r="O833" s="1" t="s">
        <v>31</v>
      </c>
      <c r="P833" s="1" t="s">
        <v>58</v>
      </c>
      <c r="Q833" s="1" t="s">
        <v>33</v>
      </c>
      <c r="R833" s="1" t="s">
        <v>46</v>
      </c>
      <c r="S833" s="1" t="s">
        <v>47</v>
      </c>
      <c r="T833" s="1">
        <v>4</v>
      </c>
      <c r="U833" s="1" t="s">
        <v>2622</v>
      </c>
      <c r="V833" s="1" t="s">
        <v>2623</v>
      </c>
      <c r="W833" s="1" t="s">
        <v>2624</v>
      </c>
      <c r="X833" s="1" t="s">
        <v>2625</v>
      </c>
      <c r="Y833" s="1" t="s">
        <v>2623</v>
      </c>
      <c r="Z833" s="1" t="s">
        <v>2623</v>
      </c>
      <c r="AA833" s="1">
        <v>500</v>
      </c>
      <c r="AB833" s="1" t="s">
        <v>2626</v>
      </c>
      <c r="AC833" s="1" t="s">
        <v>47</v>
      </c>
      <c r="AD833" s="1" t="str">
        <f>TEXT(Sales_data[[#This Row],[Order_Date]],"MMM")</f>
        <v>Feb</v>
      </c>
      <c r="AE833" s="1">
        <f t="shared" si="60"/>
        <v>2024</v>
      </c>
      <c r="AF833" s="1" t="str">
        <f>TEXT(Sales_data[[#This Row],[Order_Date]],"ddd")</f>
        <v>Fri</v>
      </c>
      <c r="AG833" s="1" t="str">
        <f t="shared" si="61"/>
        <v>On Time</v>
      </c>
      <c r="AH833" s="1" t="str">
        <f t="shared" si="62"/>
        <v>Medium</v>
      </c>
      <c r="AI833" s="1" t="str">
        <f t="shared" si="63"/>
        <v>Low</v>
      </c>
      <c r="AJ833" s="6" t="str">
        <f t="shared" si="64"/>
        <v>Weekday</v>
      </c>
    </row>
    <row r="834" spans="1:36" x14ac:dyDescent="0.45">
      <c r="A834" s="5" t="s">
        <v>1333</v>
      </c>
      <c r="B834" s="2">
        <v>45481</v>
      </c>
      <c r="C834" s="2">
        <v>45484</v>
      </c>
      <c r="D834" s="2">
        <v>45487</v>
      </c>
      <c r="E834" s="1" t="s">
        <v>2571</v>
      </c>
      <c r="F834" s="1" t="s">
        <v>168</v>
      </c>
      <c r="G834" s="1" t="s">
        <v>41</v>
      </c>
      <c r="H834" s="1" t="s">
        <v>71</v>
      </c>
      <c r="I834" s="1" t="s">
        <v>92</v>
      </c>
      <c r="J834" s="1">
        <v>0</v>
      </c>
      <c r="K834" s="1">
        <v>0</v>
      </c>
      <c r="L834" s="1">
        <v>0</v>
      </c>
      <c r="M834" s="1" t="s">
        <v>56</v>
      </c>
      <c r="N834" s="1" t="s">
        <v>57</v>
      </c>
      <c r="O834" s="1" t="s">
        <v>44</v>
      </c>
      <c r="P834" s="1" t="s">
        <v>58</v>
      </c>
      <c r="Q834" s="1" t="s">
        <v>33</v>
      </c>
      <c r="R834" s="1" t="s">
        <v>2620</v>
      </c>
      <c r="S834" s="1" t="s">
        <v>2620</v>
      </c>
      <c r="T834" s="1">
        <v>3</v>
      </c>
      <c r="U834" s="1" t="s">
        <v>2622</v>
      </c>
      <c r="V834" s="1" t="s">
        <v>2630</v>
      </c>
      <c r="W834" s="1" t="s">
        <v>2629</v>
      </c>
      <c r="X834" s="1" t="s">
        <v>2625</v>
      </c>
      <c r="Y834" s="1" t="s">
        <v>2630</v>
      </c>
      <c r="Z834" s="1" t="s">
        <v>2623</v>
      </c>
      <c r="AA834" s="1">
        <v>0</v>
      </c>
      <c r="AB834" s="1" t="s">
        <v>2626</v>
      </c>
      <c r="AC834" s="1" t="s">
        <v>2627</v>
      </c>
      <c r="AD834" s="1" t="str">
        <f>TEXT(Sales_data[[#This Row],[Order_Date]],"MMM")</f>
        <v>Jul</v>
      </c>
      <c r="AE834" s="1">
        <f t="shared" si="60"/>
        <v>2024</v>
      </c>
      <c r="AF834" s="1" t="str">
        <f>TEXT(Sales_data[[#This Row],[Order_Date]],"ddd")</f>
        <v>Mon</v>
      </c>
      <c r="AG834" s="1" t="str">
        <f t="shared" si="61"/>
        <v>On Time</v>
      </c>
      <c r="AH834" s="1" t="str">
        <f t="shared" si="62"/>
        <v>Medium</v>
      </c>
      <c r="AI834" s="1" t="str">
        <f t="shared" si="63"/>
        <v>Low</v>
      </c>
      <c r="AJ834" s="6" t="str">
        <f t="shared" si="64"/>
        <v>Weekday</v>
      </c>
    </row>
    <row r="835" spans="1:36" x14ac:dyDescent="0.45">
      <c r="A835" s="5" t="s">
        <v>1334</v>
      </c>
      <c r="B835" s="2">
        <v>45610</v>
      </c>
      <c r="C835" s="2">
        <v>45610</v>
      </c>
      <c r="D835" s="2">
        <v>45609</v>
      </c>
      <c r="E835" s="1" t="s">
        <v>2556</v>
      </c>
      <c r="F835" s="1" t="s">
        <v>69</v>
      </c>
      <c r="G835" s="1" t="s">
        <v>70</v>
      </c>
      <c r="H835" s="1" t="s">
        <v>128</v>
      </c>
      <c r="I835" s="1" t="s">
        <v>231</v>
      </c>
      <c r="J835" s="1">
        <v>-1</v>
      </c>
      <c r="K835" s="1">
        <v>100</v>
      </c>
      <c r="L835" s="1">
        <v>-100</v>
      </c>
      <c r="M835" s="1" t="s">
        <v>29</v>
      </c>
      <c r="N835" s="1" t="s">
        <v>57</v>
      </c>
      <c r="O835" s="1" t="s">
        <v>44</v>
      </c>
      <c r="P835" s="1" t="s">
        <v>32</v>
      </c>
      <c r="Q835" s="1" t="s">
        <v>45</v>
      </c>
      <c r="R835" s="1" t="s">
        <v>46</v>
      </c>
      <c r="S835" s="1" t="s">
        <v>254</v>
      </c>
      <c r="T835" s="1">
        <v>-1</v>
      </c>
      <c r="U835" s="1" t="s">
        <v>2622</v>
      </c>
      <c r="V835" s="1" t="s">
        <v>2630</v>
      </c>
      <c r="W835" s="1" t="s">
        <v>2624</v>
      </c>
      <c r="X835" s="1" t="s">
        <v>2633</v>
      </c>
      <c r="Y835" s="1" t="s">
        <v>2623</v>
      </c>
      <c r="Z835" s="1" t="s">
        <v>2623</v>
      </c>
      <c r="AA835" s="1">
        <v>-100</v>
      </c>
      <c r="AB835" s="1" t="s">
        <v>2626</v>
      </c>
      <c r="AC835" s="1" t="s">
        <v>254</v>
      </c>
      <c r="AD835" s="1" t="str">
        <f>TEXT(Sales_data[[#This Row],[Order_Date]],"MMM")</f>
        <v>Nov</v>
      </c>
      <c r="AE835" s="1">
        <f t="shared" ref="AE835:AE898" si="65">YEAR(C835)</f>
        <v>2024</v>
      </c>
      <c r="AF835" s="1" t="str">
        <f>TEXT(Sales_data[[#This Row],[Order_Date]],"ddd")</f>
        <v>Thu</v>
      </c>
      <c r="AG835" s="1" t="str">
        <f t="shared" ref="AG835:AG898" si="66">IF(T835&lt;=5,"On Time","Late")</f>
        <v>On Time</v>
      </c>
      <c r="AH835" s="1" t="str">
        <f t="shared" ref="AH835:AH898" si="67">IF(T835&lt;=2,"Fast",IF(T835&lt;=5,"Medium","Slow"))</f>
        <v>Fast</v>
      </c>
      <c r="AI835" s="1" t="str">
        <f t="shared" ref="AI835:AI898" si="68">IF(AA835&gt;=5000,"High",IF(AA835&gt;=2000,"Medium","Low"))</f>
        <v>Low</v>
      </c>
      <c r="AJ835" s="6" t="str">
        <f t="shared" ref="AJ835:AJ898" si="69">IF(AF835="Sat","Weekend",IF(AF835="Sun","Weekend","Weekday"))</f>
        <v>Weekday</v>
      </c>
    </row>
    <row r="836" spans="1:36" x14ac:dyDescent="0.45">
      <c r="A836" s="5" t="s">
        <v>1335</v>
      </c>
      <c r="B836" s="2">
        <v>45320</v>
      </c>
      <c r="C836" s="2">
        <v>45318</v>
      </c>
      <c r="D836" s="2">
        <v>45322</v>
      </c>
      <c r="E836" s="1" t="s">
        <v>2563</v>
      </c>
      <c r="F836" s="1" t="s">
        <v>2609</v>
      </c>
      <c r="G836" s="1" t="s">
        <v>116</v>
      </c>
      <c r="H836" s="1" t="s">
        <v>27</v>
      </c>
      <c r="I836" s="1" t="s">
        <v>55</v>
      </c>
      <c r="J836" s="1">
        <v>3</v>
      </c>
      <c r="K836" s="1">
        <v>100</v>
      </c>
      <c r="L836" s="1">
        <v>300</v>
      </c>
      <c r="M836" s="1" t="s">
        <v>56</v>
      </c>
      <c r="N836" s="1" t="s">
        <v>57</v>
      </c>
      <c r="O836" s="1" t="s">
        <v>44</v>
      </c>
      <c r="P836" s="1" t="s">
        <v>85</v>
      </c>
      <c r="Q836" s="1" t="s">
        <v>33</v>
      </c>
      <c r="R836" s="1" t="s">
        <v>34</v>
      </c>
      <c r="S836" s="1" t="s">
        <v>2620</v>
      </c>
      <c r="T836" s="1">
        <v>4</v>
      </c>
      <c r="U836" s="1" t="s">
        <v>2622</v>
      </c>
      <c r="V836" s="1" t="s">
        <v>2623</v>
      </c>
      <c r="W836" s="1" t="s">
        <v>2624</v>
      </c>
      <c r="X836" s="1" t="s">
        <v>2628</v>
      </c>
      <c r="Y836" s="1" t="s">
        <v>2623</v>
      </c>
      <c r="Z836" s="1" t="s">
        <v>2623</v>
      </c>
      <c r="AA836" s="1">
        <v>300</v>
      </c>
      <c r="AB836" s="1" t="s">
        <v>2626</v>
      </c>
      <c r="AC836" s="1" t="s">
        <v>2627</v>
      </c>
      <c r="AD836" s="1" t="str">
        <f>TEXT(Sales_data[[#This Row],[Order_Date]],"MMM")</f>
        <v>Jan</v>
      </c>
      <c r="AE836" s="1">
        <f t="shared" si="65"/>
        <v>2024</v>
      </c>
      <c r="AF836" s="1" t="str">
        <f>TEXT(Sales_data[[#This Row],[Order_Date]],"ddd")</f>
        <v>Mon</v>
      </c>
      <c r="AG836" s="1" t="str">
        <f t="shared" si="66"/>
        <v>On Time</v>
      </c>
      <c r="AH836" s="1" t="str">
        <f t="shared" si="67"/>
        <v>Medium</v>
      </c>
      <c r="AI836" s="1" t="str">
        <f t="shared" si="68"/>
        <v>Low</v>
      </c>
      <c r="AJ836" s="6" t="str">
        <f t="shared" si="69"/>
        <v>Weekday</v>
      </c>
    </row>
    <row r="837" spans="1:36" x14ac:dyDescent="0.45">
      <c r="A837" s="5" t="s">
        <v>1336</v>
      </c>
      <c r="B837" s="2">
        <v>45506</v>
      </c>
      <c r="C837" s="2">
        <v>45506</v>
      </c>
      <c r="D837" s="2">
        <v>45505</v>
      </c>
      <c r="E837" s="1" t="s">
        <v>2549</v>
      </c>
      <c r="F837" s="1" t="s">
        <v>69</v>
      </c>
      <c r="G837" s="1" t="s">
        <v>70</v>
      </c>
      <c r="H837" s="1" t="s">
        <v>27</v>
      </c>
      <c r="I837" s="1" t="s">
        <v>84</v>
      </c>
      <c r="J837" s="1">
        <v>1</v>
      </c>
      <c r="K837" s="1">
        <v>1000</v>
      </c>
      <c r="L837" s="1">
        <v>1000</v>
      </c>
      <c r="M837" s="1" t="s">
        <v>29</v>
      </c>
      <c r="N837" s="1" t="s">
        <v>57</v>
      </c>
      <c r="O837" s="1" t="s">
        <v>79</v>
      </c>
      <c r="P837" s="1" t="s">
        <v>85</v>
      </c>
      <c r="Q837" s="1" t="s">
        <v>45</v>
      </c>
      <c r="R837" s="1" t="s">
        <v>34</v>
      </c>
      <c r="S837" s="1" t="s">
        <v>2620</v>
      </c>
      <c r="T837" s="1">
        <v>-1</v>
      </c>
      <c r="U837" s="1" t="s">
        <v>2622</v>
      </c>
      <c r="V837" s="1" t="s">
        <v>2623</v>
      </c>
      <c r="W837" s="1" t="s">
        <v>2624</v>
      </c>
      <c r="X837" s="1" t="s">
        <v>2633</v>
      </c>
      <c r="Y837" s="1" t="s">
        <v>2623</v>
      </c>
      <c r="Z837" s="1" t="s">
        <v>2623</v>
      </c>
      <c r="AA837" s="1">
        <v>1000</v>
      </c>
      <c r="AB837" s="1" t="s">
        <v>2626</v>
      </c>
      <c r="AC837" s="1" t="s">
        <v>2627</v>
      </c>
      <c r="AD837" s="1" t="str">
        <f>TEXT(Sales_data[[#This Row],[Order_Date]],"MMM")</f>
        <v>Aug</v>
      </c>
      <c r="AE837" s="1">
        <f t="shared" si="65"/>
        <v>2024</v>
      </c>
      <c r="AF837" s="1" t="str">
        <f>TEXT(Sales_data[[#This Row],[Order_Date]],"ddd")</f>
        <v>Fri</v>
      </c>
      <c r="AG837" s="1" t="str">
        <f t="shared" si="66"/>
        <v>On Time</v>
      </c>
      <c r="AH837" s="1" t="str">
        <f t="shared" si="67"/>
        <v>Fast</v>
      </c>
      <c r="AI837" s="1" t="str">
        <f t="shared" si="68"/>
        <v>Low</v>
      </c>
      <c r="AJ837" s="6" t="str">
        <f t="shared" si="69"/>
        <v>Weekday</v>
      </c>
    </row>
    <row r="838" spans="1:36" x14ac:dyDescent="0.45">
      <c r="A838" s="5" t="s">
        <v>1337</v>
      </c>
      <c r="B838" s="2">
        <v>45425</v>
      </c>
      <c r="C838" s="2">
        <v>45423</v>
      </c>
      <c r="D838" s="2">
        <v>45424</v>
      </c>
      <c r="E838" s="1" t="s">
        <v>2545</v>
      </c>
      <c r="F838" s="1" t="s">
        <v>147</v>
      </c>
      <c r="G838" s="1" t="s">
        <v>147</v>
      </c>
      <c r="H838" s="1" t="s">
        <v>128</v>
      </c>
      <c r="I838" s="1" t="s">
        <v>231</v>
      </c>
      <c r="J838" s="1">
        <v>0</v>
      </c>
      <c r="K838" s="1">
        <v>0</v>
      </c>
      <c r="L838" s="1">
        <v>0</v>
      </c>
      <c r="M838" s="1" t="s">
        <v>56</v>
      </c>
      <c r="N838" s="1" t="s">
        <v>57</v>
      </c>
      <c r="O838" s="1" t="s">
        <v>31</v>
      </c>
      <c r="P838" s="1" t="s">
        <v>85</v>
      </c>
      <c r="Q838" s="1" t="s">
        <v>33</v>
      </c>
      <c r="R838" s="1" t="s">
        <v>34</v>
      </c>
      <c r="S838" s="1" t="s">
        <v>2620</v>
      </c>
      <c r="T838" s="1">
        <v>1</v>
      </c>
      <c r="U838" s="1" t="s">
        <v>2622</v>
      </c>
      <c r="V838" s="1" t="s">
        <v>2630</v>
      </c>
      <c r="W838" s="1" t="s">
        <v>2629</v>
      </c>
      <c r="X838" s="1" t="s">
        <v>2628</v>
      </c>
      <c r="Y838" s="1" t="s">
        <v>2630</v>
      </c>
      <c r="Z838" s="1" t="s">
        <v>2623</v>
      </c>
      <c r="AA838" s="1">
        <v>0</v>
      </c>
      <c r="AB838" s="1" t="s">
        <v>2626</v>
      </c>
      <c r="AC838" s="1" t="s">
        <v>2627</v>
      </c>
      <c r="AD838" s="1" t="str">
        <f>TEXT(Sales_data[[#This Row],[Order_Date]],"MMM")</f>
        <v>May</v>
      </c>
      <c r="AE838" s="1">
        <f t="shared" si="65"/>
        <v>2024</v>
      </c>
      <c r="AF838" s="1" t="str">
        <f>TEXT(Sales_data[[#This Row],[Order_Date]],"ddd")</f>
        <v>Mon</v>
      </c>
      <c r="AG838" s="1" t="str">
        <f t="shared" si="66"/>
        <v>On Time</v>
      </c>
      <c r="AH838" s="1" t="str">
        <f t="shared" si="67"/>
        <v>Fast</v>
      </c>
      <c r="AI838" s="1" t="str">
        <f t="shared" si="68"/>
        <v>Low</v>
      </c>
      <c r="AJ838" s="6" t="str">
        <f t="shared" si="69"/>
        <v>Weekday</v>
      </c>
    </row>
    <row r="839" spans="1:36" x14ac:dyDescent="0.45">
      <c r="A839" s="5" t="s">
        <v>1338</v>
      </c>
      <c r="B839" s="2">
        <v>45434</v>
      </c>
      <c r="C839" s="2">
        <v>45436</v>
      </c>
      <c r="D839" s="2">
        <v>45436</v>
      </c>
      <c r="E839" s="1" t="s">
        <v>2599</v>
      </c>
      <c r="F839" s="1" t="s">
        <v>2607</v>
      </c>
      <c r="G839" s="1" t="s">
        <v>41</v>
      </c>
      <c r="H839" s="1" t="s">
        <v>71</v>
      </c>
      <c r="I839" s="1" t="s">
        <v>92</v>
      </c>
      <c r="J839" s="1">
        <v>1</v>
      </c>
      <c r="K839" s="1">
        <v>100</v>
      </c>
      <c r="L839" s="1">
        <v>100</v>
      </c>
      <c r="M839" s="1" t="s">
        <v>63</v>
      </c>
      <c r="N839" s="1" t="s">
        <v>93</v>
      </c>
      <c r="O839" s="1" t="s">
        <v>79</v>
      </c>
      <c r="P839" s="1" t="s">
        <v>58</v>
      </c>
      <c r="Q839" s="1" t="s">
        <v>45</v>
      </c>
      <c r="R839" s="1" t="s">
        <v>34</v>
      </c>
      <c r="S839" s="1" t="s">
        <v>2620</v>
      </c>
      <c r="T839" s="1">
        <v>0</v>
      </c>
      <c r="U839" s="1" t="s">
        <v>2622</v>
      </c>
      <c r="V839" s="1" t="s">
        <v>2623</v>
      </c>
      <c r="W839" s="1" t="s">
        <v>2624</v>
      </c>
      <c r="X839" s="1" t="s">
        <v>2625</v>
      </c>
      <c r="Y839" s="1" t="s">
        <v>2623</v>
      </c>
      <c r="Z839" s="1" t="s">
        <v>2623</v>
      </c>
      <c r="AA839" s="1">
        <v>100</v>
      </c>
      <c r="AB839" s="1" t="s">
        <v>2626</v>
      </c>
      <c r="AC839" s="1" t="s">
        <v>2627</v>
      </c>
      <c r="AD839" s="1" t="str">
        <f>TEXT(Sales_data[[#This Row],[Order_Date]],"MMM")</f>
        <v>May</v>
      </c>
      <c r="AE839" s="1">
        <f t="shared" si="65"/>
        <v>2024</v>
      </c>
      <c r="AF839" s="1" t="str">
        <f>TEXT(Sales_data[[#This Row],[Order_Date]],"ddd")</f>
        <v>Wed</v>
      </c>
      <c r="AG839" s="1" t="str">
        <f t="shared" si="66"/>
        <v>On Time</v>
      </c>
      <c r="AH839" s="1" t="str">
        <f t="shared" si="67"/>
        <v>Fast</v>
      </c>
      <c r="AI839" s="1" t="str">
        <f t="shared" si="68"/>
        <v>Low</v>
      </c>
      <c r="AJ839" s="6" t="str">
        <f t="shared" si="69"/>
        <v>Weekday</v>
      </c>
    </row>
    <row r="840" spans="1:36" x14ac:dyDescent="0.45">
      <c r="A840" s="5" t="s">
        <v>1339</v>
      </c>
      <c r="B840" s="2">
        <v>45505</v>
      </c>
      <c r="C840" s="2">
        <v>45503</v>
      </c>
      <c r="D840" s="2">
        <v>45506</v>
      </c>
      <c r="E840" s="1" t="s">
        <v>2550</v>
      </c>
      <c r="F840" s="1" t="s">
        <v>2606</v>
      </c>
      <c r="G840" s="1" t="s">
        <v>26</v>
      </c>
      <c r="H840" s="1" t="s">
        <v>27</v>
      </c>
      <c r="I840" s="1" t="s">
        <v>55</v>
      </c>
      <c r="J840" s="1">
        <v>0</v>
      </c>
      <c r="K840" s="1">
        <v>100</v>
      </c>
      <c r="L840" s="1">
        <v>0</v>
      </c>
      <c r="M840" s="1" t="s">
        <v>2619</v>
      </c>
      <c r="N840" s="1" t="s">
        <v>57</v>
      </c>
      <c r="O840" s="1" t="s">
        <v>31</v>
      </c>
      <c r="P840" s="1" t="s">
        <v>32</v>
      </c>
      <c r="Q840" s="1" t="s">
        <v>45</v>
      </c>
      <c r="R840" s="1" t="s">
        <v>34</v>
      </c>
      <c r="S840" s="1" t="s">
        <v>2620</v>
      </c>
      <c r="T840" s="1">
        <v>3</v>
      </c>
      <c r="U840" s="1" t="s">
        <v>2622</v>
      </c>
      <c r="V840" s="1" t="s">
        <v>2630</v>
      </c>
      <c r="W840" s="1" t="s">
        <v>2624</v>
      </c>
      <c r="X840" s="1" t="s">
        <v>2628</v>
      </c>
      <c r="Y840" s="1" t="s">
        <v>2623</v>
      </c>
      <c r="Z840" s="1" t="s">
        <v>2623</v>
      </c>
      <c r="AA840" s="1">
        <v>0</v>
      </c>
      <c r="AB840" s="1" t="s">
        <v>2626</v>
      </c>
      <c r="AC840" s="1" t="s">
        <v>2627</v>
      </c>
      <c r="AD840" s="1" t="str">
        <f>TEXT(Sales_data[[#This Row],[Order_Date]],"MMM")</f>
        <v>Aug</v>
      </c>
      <c r="AE840" s="1">
        <f t="shared" si="65"/>
        <v>2024</v>
      </c>
      <c r="AF840" s="1" t="str">
        <f>TEXT(Sales_data[[#This Row],[Order_Date]],"ddd")</f>
        <v>Thu</v>
      </c>
      <c r="AG840" s="1" t="str">
        <f t="shared" si="66"/>
        <v>On Time</v>
      </c>
      <c r="AH840" s="1" t="str">
        <f t="shared" si="67"/>
        <v>Medium</v>
      </c>
      <c r="AI840" s="1" t="str">
        <f t="shared" si="68"/>
        <v>Low</v>
      </c>
      <c r="AJ840" s="6" t="str">
        <f t="shared" si="69"/>
        <v>Weekday</v>
      </c>
    </row>
    <row r="841" spans="1:36" x14ac:dyDescent="0.45">
      <c r="A841" s="5" t="s">
        <v>1340</v>
      </c>
      <c r="B841" s="2">
        <v>45456</v>
      </c>
      <c r="C841" s="2">
        <v>45456</v>
      </c>
      <c r="D841" s="2">
        <v>45458</v>
      </c>
      <c r="E841" s="1" t="s">
        <v>2562</v>
      </c>
      <c r="F841" s="1" t="s">
        <v>168</v>
      </c>
      <c r="G841" s="1" t="s">
        <v>41</v>
      </c>
      <c r="H841" s="1" t="s">
        <v>71</v>
      </c>
      <c r="I841" s="1" t="s">
        <v>72</v>
      </c>
      <c r="J841" s="1">
        <v>-1</v>
      </c>
      <c r="K841" s="1">
        <v>1000</v>
      </c>
      <c r="L841" s="1">
        <v>-1000</v>
      </c>
      <c r="M841" s="1" t="s">
        <v>2619</v>
      </c>
      <c r="N841" s="1" t="s">
        <v>57</v>
      </c>
      <c r="O841" s="1" t="s">
        <v>79</v>
      </c>
      <c r="P841" s="1" t="s">
        <v>32</v>
      </c>
      <c r="Q841" s="1" t="s">
        <v>45</v>
      </c>
      <c r="R841" s="1" t="s">
        <v>2620</v>
      </c>
      <c r="S841" s="1" t="s">
        <v>2620</v>
      </c>
      <c r="T841" s="1">
        <v>2</v>
      </c>
      <c r="U841" s="1" t="s">
        <v>2622</v>
      </c>
      <c r="V841" s="1" t="s">
        <v>2630</v>
      </c>
      <c r="W841" s="1" t="s">
        <v>2624</v>
      </c>
      <c r="X841" s="1" t="s">
        <v>2625</v>
      </c>
      <c r="Y841" s="1" t="s">
        <v>2623</v>
      </c>
      <c r="Z841" s="1" t="s">
        <v>2623</v>
      </c>
      <c r="AA841" s="1">
        <v>-1000</v>
      </c>
      <c r="AB841" s="1" t="s">
        <v>2626</v>
      </c>
      <c r="AC841" s="1" t="s">
        <v>2632</v>
      </c>
      <c r="AD841" s="1" t="str">
        <f>TEXT(Sales_data[[#This Row],[Order_Date]],"MMM")</f>
        <v>Jun</v>
      </c>
      <c r="AE841" s="1">
        <f t="shared" si="65"/>
        <v>2024</v>
      </c>
      <c r="AF841" s="1" t="str">
        <f>TEXT(Sales_data[[#This Row],[Order_Date]],"ddd")</f>
        <v>Thu</v>
      </c>
      <c r="AG841" s="1" t="str">
        <f t="shared" si="66"/>
        <v>On Time</v>
      </c>
      <c r="AH841" s="1" t="str">
        <f t="shared" si="67"/>
        <v>Fast</v>
      </c>
      <c r="AI841" s="1" t="str">
        <f t="shared" si="68"/>
        <v>Low</v>
      </c>
      <c r="AJ841" s="6" t="str">
        <f t="shared" si="69"/>
        <v>Weekday</v>
      </c>
    </row>
    <row r="842" spans="1:36" x14ac:dyDescent="0.45">
      <c r="A842" s="5" t="s">
        <v>1341</v>
      </c>
      <c r="B842" s="2">
        <v>45657</v>
      </c>
      <c r="C842" s="2">
        <v>45655</v>
      </c>
      <c r="D842" s="2">
        <v>45656</v>
      </c>
      <c r="E842" s="1" t="s">
        <v>2534</v>
      </c>
      <c r="F842" s="1" t="s">
        <v>2608</v>
      </c>
      <c r="G842" s="1" t="s">
        <v>41</v>
      </c>
      <c r="H842" s="1" t="s">
        <v>71</v>
      </c>
      <c r="I842" s="1" t="s">
        <v>92</v>
      </c>
      <c r="J842" s="1">
        <v>2</v>
      </c>
      <c r="K842" s="1">
        <v>100</v>
      </c>
      <c r="L842" s="1">
        <v>200</v>
      </c>
      <c r="M842" s="1" t="s">
        <v>2619</v>
      </c>
      <c r="N842" s="1" t="s">
        <v>57</v>
      </c>
      <c r="O842" s="1" t="s">
        <v>31</v>
      </c>
      <c r="P842" s="1" t="s">
        <v>32</v>
      </c>
      <c r="Q842" s="1" t="s">
        <v>33</v>
      </c>
      <c r="R842" s="1" t="s">
        <v>2620</v>
      </c>
      <c r="S842" s="1" t="s">
        <v>2620</v>
      </c>
      <c r="T842" s="1">
        <v>1</v>
      </c>
      <c r="U842" s="1" t="s">
        <v>2622</v>
      </c>
      <c r="V842" s="1" t="s">
        <v>2623</v>
      </c>
      <c r="W842" s="1" t="s">
        <v>2624</v>
      </c>
      <c r="X842" s="1" t="s">
        <v>2628</v>
      </c>
      <c r="Y842" s="1" t="s">
        <v>2623</v>
      </c>
      <c r="Z842" s="1" t="s">
        <v>2623</v>
      </c>
      <c r="AA842" s="1">
        <v>200</v>
      </c>
      <c r="AB842" s="1" t="s">
        <v>2626</v>
      </c>
      <c r="AC842" s="1" t="s">
        <v>2627</v>
      </c>
      <c r="AD842" s="1" t="str">
        <f>TEXT(Sales_data[[#This Row],[Order_Date]],"MMM")</f>
        <v>Dec</v>
      </c>
      <c r="AE842" s="1">
        <f t="shared" si="65"/>
        <v>2024</v>
      </c>
      <c r="AF842" s="1" t="str">
        <f>TEXT(Sales_data[[#This Row],[Order_Date]],"ddd")</f>
        <v>Tue</v>
      </c>
      <c r="AG842" s="1" t="str">
        <f t="shared" si="66"/>
        <v>On Time</v>
      </c>
      <c r="AH842" s="1" t="str">
        <f t="shared" si="67"/>
        <v>Fast</v>
      </c>
      <c r="AI842" s="1" t="str">
        <f t="shared" si="68"/>
        <v>Low</v>
      </c>
      <c r="AJ842" s="6" t="str">
        <f t="shared" si="69"/>
        <v>Weekday</v>
      </c>
    </row>
    <row r="843" spans="1:36" x14ac:dyDescent="0.45">
      <c r="A843" s="5" t="s">
        <v>1342</v>
      </c>
      <c r="B843" s="2">
        <v>45316</v>
      </c>
      <c r="C843" s="2">
        <v>45314</v>
      </c>
      <c r="D843" s="2">
        <v>45316</v>
      </c>
      <c r="E843" s="1" t="s">
        <v>2562</v>
      </c>
      <c r="F843" s="1" t="s">
        <v>2608</v>
      </c>
      <c r="G843" s="1" t="s">
        <v>41</v>
      </c>
      <c r="H843" s="1" t="s">
        <v>42</v>
      </c>
      <c r="I843" s="1" t="s">
        <v>43</v>
      </c>
      <c r="J843" s="1">
        <v>3</v>
      </c>
      <c r="K843" s="1">
        <v>2000</v>
      </c>
      <c r="L843" s="1">
        <v>6000</v>
      </c>
      <c r="M843" s="1" t="s">
        <v>56</v>
      </c>
      <c r="N843" s="1" t="s">
        <v>93</v>
      </c>
      <c r="O843" s="1" t="s">
        <v>44</v>
      </c>
      <c r="P843" s="1" t="s">
        <v>58</v>
      </c>
      <c r="Q843" s="1" t="s">
        <v>45</v>
      </c>
      <c r="R843" s="1" t="s">
        <v>2620</v>
      </c>
      <c r="S843" s="1" t="s">
        <v>2620</v>
      </c>
      <c r="T843" s="1">
        <v>2</v>
      </c>
      <c r="U843" s="1" t="s">
        <v>2622</v>
      </c>
      <c r="V843" s="1" t="s">
        <v>2623</v>
      </c>
      <c r="W843" s="1" t="s">
        <v>2624</v>
      </c>
      <c r="X843" s="1" t="s">
        <v>2628</v>
      </c>
      <c r="Y843" s="1" t="s">
        <v>2623</v>
      </c>
      <c r="Z843" s="1" t="s">
        <v>2623</v>
      </c>
      <c r="AA843" s="1">
        <v>6000</v>
      </c>
      <c r="AB843" s="1" t="s">
        <v>2626</v>
      </c>
      <c r="AC843" s="1" t="s">
        <v>2627</v>
      </c>
      <c r="AD843" s="1" t="str">
        <f>TEXT(Sales_data[[#This Row],[Order_Date]],"MMM")</f>
        <v>Jan</v>
      </c>
      <c r="AE843" s="1">
        <f t="shared" si="65"/>
        <v>2024</v>
      </c>
      <c r="AF843" s="1" t="str">
        <f>TEXT(Sales_data[[#This Row],[Order_Date]],"ddd")</f>
        <v>Thu</v>
      </c>
      <c r="AG843" s="1" t="str">
        <f t="shared" si="66"/>
        <v>On Time</v>
      </c>
      <c r="AH843" s="1" t="str">
        <f t="shared" si="67"/>
        <v>Fast</v>
      </c>
      <c r="AI843" s="1" t="str">
        <f t="shared" si="68"/>
        <v>High</v>
      </c>
      <c r="AJ843" s="6" t="str">
        <f t="shared" si="69"/>
        <v>Weekday</v>
      </c>
    </row>
    <row r="844" spans="1:36" x14ac:dyDescent="0.45">
      <c r="A844" s="5" t="s">
        <v>1343</v>
      </c>
      <c r="B844" s="2">
        <v>45590</v>
      </c>
      <c r="C844" s="2">
        <v>45593</v>
      </c>
      <c r="D844" s="2">
        <v>45596</v>
      </c>
      <c r="E844" s="1" t="s">
        <v>2545</v>
      </c>
      <c r="F844" s="1" t="s">
        <v>2606</v>
      </c>
      <c r="G844" s="1" t="s">
        <v>26</v>
      </c>
      <c r="H844" s="1" t="s">
        <v>128</v>
      </c>
      <c r="I844" s="1" t="s">
        <v>231</v>
      </c>
      <c r="J844" s="1">
        <v>1</v>
      </c>
      <c r="K844" s="1">
        <v>2000</v>
      </c>
      <c r="L844" s="1">
        <v>2000</v>
      </c>
      <c r="M844" s="1" t="s">
        <v>63</v>
      </c>
      <c r="N844" s="1" t="s">
        <v>57</v>
      </c>
      <c r="O844" s="1" t="s">
        <v>64</v>
      </c>
      <c r="P844" s="1" t="s">
        <v>58</v>
      </c>
      <c r="Q844" s="1" t="s">
        <v>33</v>
      </c>
      <c r="R844" s="1" t="s">
        <v>46</v>
      </c>
      <c r="S844" s="1" t="s">
        <v>2621</v>
      </c>
      <c r="T844" s="1">
        <v>3</v>
      </c>
      <c r="U844" s="1" t="s">
        <v>2622</v>
      </c>
      <c r="V844" s="1" t="s">
        <v>2623</v>
      </c>
      <c r="W844" s="1" t="s">
        <v>2624</v>
      </c>
      <c r="X844" s="1" t="s">
        <v>2625</v>
      </c>
      <c r="Y844" s="1" t="s">
        <v>2623</v>
      </c>
      <c r="Z844" s="1" t="s">
        <v>2623</v>
      </c>
      <c r="AA844" s="1">
        <v>2000</v>
      </c>
      <c r="AB844" s="1" t="s">
        <v>2626</v>
      </c>
      <c r="AC844" s="1" t="s">
        <v>2621</v>
      </c>
      <c r="AD844" s="1" t="str">
        <f>TEXT(Sales_data[[#This Row],[Order_Date]],"MMM")</f>
        <v>Oct</v>
      </c>
      <c r="AE844" s="1">
        <f t="shared" si="65"/>
        <v>2024</v>
      </c>
      <c r="AF844" s="1" t="str">
        <f>TEXT(Sales_data[[#This Row],[Order_Date]],"ddd")</f>
        <v>Fri</v>
      </c>
      <c r="AG844" s="1" t="str">
        <f t="shared" si="66"/>
        <v>On Time</v>
      </c>
      <c r="AH844" s="1" t="str">
        <f t="shared" si="67"/>
        <v>Medium</v>
      </c>
      <c r="AI844" s="1" t="str">
        <f t="shared" si="68"/>
        <v>Medium</v>
      </c>
      <c r="AJ844" s="6" t="str">
        <f t="shared" si="69"/>
        <v>Weekday</v>
      </c>
    </row>
    <row r="845" spans="1:36" x14ac:dyDescent="0.45">
      <c r="A845" s="5" t="s">
        <v>1344</v>
      </c>
      <c r="B845" s="2">
        <v>45416</v>
      </c>
      <c r="C845" s="2">
        <v>45416</v>
      </c>
      <c r="D845" s="2">
        <v>45418</v>
      </c>
      <c r="E845" s="1" t="s">
        <v>2544</v>
      </c>
      <c r="F845" s="1" t="s">
        <v>2609</v>
      </c>
      <c r="G845" s="1" t="s">
        <v>116</v>
      </c>
      <c r="H845" s="1" t="s">
        <v>71</v>
      </c>
      <c r="I845" s="1" t="s">
        <v>117</v>
      </c>
      <c r="J845" s="1">
        <v>-1</v>
      </c>
      <c r="K845" s="1">
        <v>500</v>
      </c>
      <c r="L845" s="1">
        <v>-500</v>
      </c>
      <c r="M845" s="1" t="s">
        <v>63</v>
      </c>
      <c r="N845" s="1" t="s">
        <v>57</v>
      </c>
      <c r="O845" s="1" t="s">
        <v>79</v>
      </c>
      <c r="P845" s="1" t="s">
        <v>32</v>
      </c>
      <c r="Q845" s="1" t="s">
        <v>33</v>
      </c>
      <c r="R845" s="1" t="s">
        <v>34</v>
      </c>
      <c r="S845" s="1" t="s">
        <v>2620</v>
      </c>
      <c r="T845" s="1">
        <v>2</v>
      </c>
      <c r="U845" s="1" t="s">
        <v>2622</v>
      </c>
      <c r="V845" s="1" t="s">
        <v>2630</v>
      </c>
      <c r="W845" s="1" t="s">
        <v>2624</v>
      </c>
      <c r="X845" s="1" t="s">
        <v>2625</v>
      </c>
      <c r="Y845" s="1" t="s">
        <v>2623</v>
      </c>
      <c r="Z845" s="1" t="s">
        <v>2623</v>
      </c>
      <c r="AA845" s="1">
        <v>-500</v>
      </c>
      <c r="AB845" s="1" t="s">
        <v>2626</v>
      </c>
      <c r="AC845" s="1" t="s">
        <v>2627</v>
      </c>
      <c r="AD845" s="1" t="str">
        <f>TEXT(Sales_data[[#This Row],[Order_Date]],"MMM")</f>
        <v>May</v>
      </c>
      <c r="AE845" s="1">
        <f t="shared" si="65"/>
        <v>2024</v>
      </c>
      <c r="AF845" s="1" t="str">
        <f>TEXT(Sales_data[[#This Row],[Order_Date]],"ddd")</f>
        <v>Sat</v>
      </c>
      <c r="AG845" s="1" t="str">
        <f t="shared" si="66"/>
        <v>On Time</v>
      </c>
      <c r="AH845" s="1" t="str">
        <f t="shared" si="67"/>
        <v>Fast</v>
      </c>
      <c r="AI845" s="1" t="str">
        <f t="shared" si="68"/>
        <v>Low</v>
      </c>
      <c r="AJ845" s="6" t="str">
        <f t="shared" si="69"/>
        <v>Weekend</v>
      </c>
    </row>
    <row r="846" spans="1:36" x14ac:dyDescent="0.45">
      <c r="A846" s="5" t="s">
        <v>1345</v>
      </c>
      <c r="B846" s="2">
        <v>45413</v>
      </c>
      <c r="C846" s="2">
        <v>45416</v>
      </c>
      <c r="D846" s="2">
        <v>45423</v>
      </c>
      <c r="E846" s="1" t="s">
        <v>2603</v>
      </c>
      <c r="F846" s="1" t="s">
        <v>2607</v>
      </c>
      <c r="G846" s="1" t="s">
        <v>41</v>
      </c>
      <c r="H846" s="1" t="s">
        <v>71</v>
      </c>
      <c r="I846" s="1" t="s">
        <v>117</v>
      </c>
      <c r="J846" s="1">
        <v>-1</v>
      </c>
      <c r="K846" s="1">
        <v>500</v>
      </c>
      <c r="L846" s="1">
        <v>-500</v>
      </c>
      <c r="M846" s="1" t="s">
        <v>2619</v>
      </c>
      <c r="N846" s="1" t="s">
        <v>57</v>
      </c>
      <c r="O846" s="1" t="s">
        <v>44</v>
      </c>
      <c r="P846" s="1" t="s">
        <v>85</v>
      </c>
      <c r="Q846" s="1" t="s">
        <v>45</v>
      </c>
      <c r="R846" s="1" t="s">
        <v>46</v>
      </c>
      <c r="S846" s="1" t="s">
        <v>47</v>
      </c>
      <c r="T846" s="1">
        <v>7</v>
      </c>
      <c r="U846" s="1" t="s">
        <v>2622</v>
      </c>
      <c r="V846" s="1" t="s">
        <v>2630</v>
      </c>
      <c r="W846" s="1" t="s">
        <v>2624</v>
      </c>
      <c r="X846" s="1" t="s">
        <v>2625</v>
      </c>
      <c r="Y846" s="1" t="s">
        <v>2623</v>
      </c>
      <c r="Z846" s="1" t="s">
        <v>2623</v>
      </c>
      <c r="AA846" s="1">
        <v>-500</v>
      </c>
      <c r="AB846" s="1" t="s">
        <v>2626</v>
      </c>
      <c r="AC846" s="1" t="s">
        <v>47</v>
      </c>
      <c r="AD846" s="1" t="str">
        <f>TEXT(Sales_data[[#This Row],[Order_Date]],"MMM")</f>
        <v>May</v>
      </c>
      <c r="AE846" s="1">
        <f t="shared" si="65"/>
        <v>2024</v>
      </c>
      <c r="AF846" s="1" t="str">
        <f>TEXT(Sales_data[[#This Row],[Order_Date]],"ddd")</f>
        <v>Wed</v>
      </c>
      <c r="AG846" s="1" t="str">
        <f t="shared" si="66"/>
        <v>Late</v>
      </c>
      <c r="AH846" s="1" t="str">
        <f t="shared" si="67"/>
        <v>Slow</v>
      </c>
      <c r="AI846" s="1" t="str">
        <f t="shared" si="68"/>
        <v>Low</v>
      </c>
      <c r="AJ846" s="6" t="str">
        <f t="shared" si="69"/>
        <v>Weekday</v>
      </c>
    </row>
    <row r="847" spans="1:36" x14ac:dyDescent="0.45">
      <c r="A847" s="5" t="s">
        <v>1346</v>
      </c>
      <c r="B847" s="2">
        <v>45442</v>
      </c>
      <c r="C847" s="2">
        <v>45444</v>
      </c>
      <c r="D847" s="2">
        <v>45449</v>
      </c>
      <c r="E847" s="1" t="s">
        <v>2543</v>
      </c>
      <c r="F847" s="1" t="s">
        <v>69</v>
      </c>
      <c r="G847" s="1" t="s">
        <v>70</v>
      </c>
      <c r="H847" s="1" t="s">
        <v>71</v>
      </c>
      <c r="I847" s="1" t="s">
        <v>117</v>
      </c>
      <c r="J847" s="1">
        <v>2</v>
      </c>
      <c r="K847" s="1">
        <v>1000</v>
      </c>
      <c r="L847" s="1">
        <v>2000</v>
      </c>
      <c r="M847" s="1" t="s">
        <v>29</v>
      </c>
      <c r="N847" s="1" t="s">
        <v>57</v>
      </c>
      <c r="O847" s="1" t="s">
        <v>64</v>
      </c>
      <c r="P847" s="1" t="s">
        <v>85</v>
      </c>
      <c r="Q847" s="1" t="s">
        <v>45</v>
      </c>
      <c r="R847" s="1" t="s">
        <v>46</v>
      </c>
      <c r="S847" s="1" t="s">
        <v>254</v>
      </c>
      <c r="T847" s="1">
        <v>5</v>
      </c>
      <c r="U847" s="1" t="s">
        <v>2622</v>
      </c>
      <c r="V847" s="1" t="s">
        <v>2623</v>
      </c>
      <c r="W847" s="1" t="s">
        <v>2624</v>
      </c>
      <c r="X847" s="1" t="s">
        <v>2625</v>
      </c>
      <c r="Y847" s="1" t="s">
        <v>2623</v>
      </c>
      <c r="Z847" s="1" t="s">
        <v>2623</v>
      </c>
      <c r="AA847" s="1">
        <v>2000</v>
      </c>
      <c r="AB847" s="1" t="s">
        <v>2626</v>
      </c>
      <c r="AC847" s="1" t="s">
        <v>254</v>
      </c>
      <c r="AD847" s="1" t="str">
        <f>TEXT(Sales_data[[#This Row],[Order_Date]],"MMM")</f>
        <v>May</v>
      </c>
      <c r="AE847" s="1">
        <f t="shared" si="65"/>
        <v>2024</v>
      </c>
      <c r="AF847" s="1" t="str">
        <f>TEXT(Sales_data[[#This Row],[Order_Date]],"ddd")</f>
        <v>Thu</v>
      </c>
      <c r="AG847" s="1" t="str">
        <f t="shared" si="66"/>
        <v>On Time</v>
      </c>
      <c r="AH847" s="1" t="str">
        <f t="shared" si="67"/>
        <v>Medium</v>
      </c>
      <c r="AI847" s="1" t="str">
        <f t="shared" si="68"/>
        <v>Medium</v>
      </c>
      <c r="AJ847" s="6" t="str">
        <f t="shared" si="69"/>
        <v>Weekday</v>
      </c>
    </row>
    <row r="848" spans="1:36" x14ac:dyDescent="0.45">
      <c r="A848" s="5" t="s">
        <v>1347</v>
      </c>
      <c r="B848" s="2">
        <v>45306</v>
      </c>
      <c r="C848" s="2">
        <v>45304</v>
      </c>
      <c r="D848" s="2">
        <v>45308</v>
      </c>
      <c r="E848" s="1" t="s">
        <v>2541</v>
      </c>
      <c r="F848" s="1" t="s">
        <v>168</v>
      </c>
      <c r="G848" s="1" t="s">
        <v>41</v>
      </c>
      <c r="H848" s="1" t="s">
        <v>27</v>
      </c>
      <c r="I848" s="1" t="s">
        <v>55</v>
      </c>
      <c r="J848" s="1">
        <v>-1</v>
      </c>
      <c r="K848" s="1">
        <v>1000</v>
      </c>
      <c r="L848" s="1">
        <v>-1000</v>
      </c>
      <c r="M848" s="1" t="s">
        <v>63</v>
      </c>
      <c r="N848" s="1" t="s">
        <v>57</v>
      </c>
      <c r="O848" s="1" t="s">
        <v>31</v>
      </c>
      <c r="P848" s="1" t="s">
        <v>58</v>
      </c>
      <c r="Q848" s="1" t="s">
        <v>33</v>
      </c>
      <c r="R848" s="1" t="s">
        <v>46</v>
      </c>
      <c r="S848" s="1" t="s">
        <v>47</v>
      </c>
      <c r="T848" s="1">
        <v>4</v>
      </c>
      <c r="U848" s="1" t="s">
        <v>2622</v>
      </c>
      <c r="V848" s="1" t="s">
        <v>2630</v>
      </c>
      <c r="W848" s="1" t="s">
        <v>2624</v>
      </c>
      <c r="X848" s="1" t="s">
        <v>2628</v>
      </c>
      <c r="Y848" s="1" t="s">
        <v>2623</v>
      </c>
      <c r="Z848" s="1" t="s">
        <v>2623</v>
      </c>
      <c r="AA848" s="1">
        <v>-1000</v>
      </c>
      <c r="AB848" s="1" t="s">
        <v>2626</v>
      </c>
      <c r="AC848" s="1" t="s">
        <v>47</v>
      </c>
      <c r="AD848" s="1" t="str">
        <f>TEXT(Sales_data[[#This Row],[Order_Date]],"MMM")</f>
        <v>Jan</v>
      </c>
      <c r="AE848" s="1">
        <f t="shared" si="65"/>
        <v>2024</v>
      </c>
      <c r="AF848" s="1" t="str">
        <f>TEXT(Sales_data[[#This Row],[Order_Date]],"ddd")</f>
        <v>Mon</v>
      </c>
      <c r="AG848" s="1" t="str">
        <f t="shared" si="66"/>
        <v>On Time</v>
      </c>
      <c r="AH848" s="1" t="str">
        <f t="shared" si="67"/>
        <v>Medium</v>
      </c>
      <c r="AI848" s="1" t="str">
        <f t="shared" si="68"/>
        <v>Low</v>
      </c>
      <c r="AJ848" s="6" t="str">
        <f t="shared" si="69"/>
        <v>Weekday</v>
      </c>
    </row>
    <row r="849" spans="1:36" x14ac:dyDescent="0.45">
      <c r="A849" s="5" t="s">
        <v>1348</v>
      </c>
      <c r="B849" s="2">
        <v>45388</v>
      </c>
      <c r="C849" s="2">
        <v>45387</v>
      </c>
      <c r="D849" s="2">
        <v>45392</v>
      </c>
      <c r="E849" s="1" t="s">
        <v>2599</v>
      </c>
      <c r="F849" s="1" t="s">
        <v>2608</v>
      </c>
      <c r="G849" s="1" t="s">
        <v>41</v>
      </c>
      <c r="H849" s="1" t="s">
        <v>71</v>
      </c>
      <c r="I849" s="1" t="s">
        <v>72</v>
      </c>
      <c r="J849" s="1">
        <v>-1</v>
      </c>
      <c r="K849" s="1">
        <v>0</v>
      </c>
      <c r="L849" s="1">
        <v>0</v>
      </c>
      <c r="M849" s="1" t="s">
        <v>2619</v>
      </c>
      <c r="N849" s="1" t="s">
        <v>57</v>
      </c>
      <c r="O849" s="1" t="s">
        <v>79</v>
      </c>
      <c r="P849" s="1" t="s">
        <v>58</v>
      </c>
      <c r="Q849" s="1" t="s">
        <v>33</v>
      </c>
      <c r="R849" s="1" t="s">
        <v>46</v>
      </c>
      <c r="S849" s="1" t="s">
        <v>47</v>
      </c>
      <c r="T849" s="1">
        <v>5</v>
      </c>
      <c r="U849" s="1" t="s">
        <v>2622</v>
      </c>
      <c r="V849" s="1" t="s">
        <v>2630</v>
      </c>
      <c r="W849" s="1" t="s">
        <v>2629</v>
      </c>
      <c r="X849" s="1" t="s">
        <v>2628</v>
      </c>
      <c r="Y849" s="1" t="s">
        <v>2630</v>
      </c>
      <c r="Z849" s="1" t="s">
        <v>2623</v>
      </c>
      <c r="AA849" s="1">
        <v>0</v>
      </c>
      <c r="AB849" s="1" t="s">
        <v>2626</v>
      </c>
      <c r="AC849" s="1" t="s">
        <v>47</v>
      </c>
      <c r="AD849" s="1" t="str">
        <f>TEXT(Sales_data[[#This Row],[Order_Date]],"MMM")</f>
        <v>Apr</v>
      </c>
      <c r="AE849" s="1">
        <f t="shared" si="65"/>
        <v>2024</v>
      </c>
      <c r="AF849" s="1" t="str">
        <f>TEXT(Sales_data[[#This Row],[Order_Date]],"ddd")</f>
        <v>Sat</v>
      </c>
      <c r="AG849" s="1" t="str">
        <f t="shared" si="66"/>
        <v>On Time</v>
      </c>
      <c r="AH849" s="1" t="str">
        <f t="shared" si="67"/>
        <v>Medium</v>
      </c>
      <c r="AI849" s="1" t="str">
        <f t="shared" si="68"/>
        <v>Low</v>
      </c>
      <c r="AJ849" s="6" t="str">
        <f t="shared" si="69"/>
        <v>Weekend</v>
      </c>
    </row>
    <row r="850" spans="1:36" x14ac:dyDescent="0.45">
      <c r="A850" s="5" t="s">
        <v>1349</v>
      </c>
      <c r="B850" s="2">
        <v>45368</v>
      </c>
      <c r="C850" s="2">
        <v>45367</v>
      </c>
      <c r="D850" s="2">
        <v>45369</v>
      </c>
      <c r="E850" s="1" t="s">
        <v>2586</v>
      </c>
      <c r="F850" s="1" t="s">
        <v>2606</v>
      </c>
      <c r="G850" s="1" t="s">
        <v>26</v>
      </c>
      <c r="H850" s="1" t="s">
        <v>27</v>
      </c>
      <c r="I850" s="1" t="s">
        <v>28</v>
      </c>
      <c r="J850" s="1">
        <v>2</v>
      </c>
      <c r="K850" s="1">
        <v>1000</v>
      </c>
      <c r="L850" s="1">
        <v>2000</v>
      </c>
      <c r="M850" s="1" t="s">
        <v>56</v>
      </c>
      <c r="N850" s="1" t="s">
        <v>57</v>
      </c>
      <c r="O850" s="1" t="s">
        <v>79</v>
      </c>
      <c r="P850" s="1" t="s">
        <v>58</v>
      </c>
      <c r="Q850" s="1" t="s">
        <v>45</v>
      </c>
      <c r="R850" s="1" t="s">
        <v>34</v>
      </c>
      <c r="S850" s="1" t="s">
        <v>2620</v>
      </c>
      <c r="T850" s="1">
        <v>2</v>
      </c>
      <c r="U850" s="1" t="s">
        <v>2622</v>
      </c>
      <c r="V850" s="1" t="s">
        <v>2623</v>
      </c>
      <c r="W850" s="1" t="s">
        <v>2624</v>
      </c>
      <c r="X850" s="1" t="s">
        <v>2628</v>
      </c>
      <c r="Y850" s="1" t="s">
        <v>2623</v>
      </c>
      <c r="Z850" s="1" t="s">
        <v>2623</v>
      </c>
      <c r="AA850" s="1">
        <v>2000</v>
      </c>
      <c r="AB850" s="1" t="s">
        <v>2626</v>
      </c>
      <c r="AC850" s="1" t="s">
        <v>2627</v>
      </c>
      <c r="AD850" s="1" t="str">
        <f>TEXT(Sales_data[[#This Row],[Order_Date]],"MMM")</f>
        <v>Mar</v>
      </c>
      <c r="AE850" s="1">
        <f t="shared" si="65"/>
        <v>2024</v>
      </c>
      <c r="AF850" s="1" t="str">
        <f>TEXT(Sales_data[[#This Row],[Order_Date]],"ddd")</f>
        <v>Sun</v>
      </c>
      <c r="AG850" s="1" t="str">
        <f t="shared" si="66"/>
        <v>On Time</v>
      </c>
      <c r="AH850" s="1" t="str">
        <f t="shared" si="67"/>
        <v>Fast</v>
      </c>
      <c r="AI850" s="1" t="str">
        <f t="shared" si="68"/>
        <v>Medium</v>
      </c>
      <c r="AJ850" s="6" t="str">
        <f t="shared" si="69"/>
        <v>Weekend</v>
      </c>
    </row>
    <row r="851" spans="1:36" x14ac:dyDescent="0.45">
      <c r="A851" s="5" t="s">
        <v>1350</v>
      </c>
      <c r="B851" s="2">
        <v>45452</v>
      </c>
      <c r="C851" s="2">
        <v>45455</v>
      </c>
      <c r="D851" s="2">
        <v>45461</v>
      </c>
      <c r="E851" s="1" t="s">
        <v>2564</v>
      </c>
      <c r="F851" s="1" t="s">
        <v>2609</v>
      </c>
      <c r="G851" s="1" t="s">
        <v>116</v>
      </c>
      <c r="H851" s="1" t="s">
        <v>128</v>
      </c>
      <c r="I851" s="1" t="s">
        <v>129</v>
      </c>
      <c r="J851" s="1">
        <v>3</v>
      </c>
      <c r="K851" s="1">
        <v>500</v>
      </c>
      <c r="L851" s="1">
        <v>1500</v>
      </c>
      <c r="M851" s="1" t="s">
        <v>2619</v>
      </c>
      <c r="N851" s="1" t="s">
        <v>93</v>
      </c>
      <c r="O851" s="1" t="s">
        <v>44</v>
      </c>
      <c r="P851" s="1" t="s">
        <v>85</v>
      </c>
      <c r="Q851" s="1" t="s">
        <v>33</v>
      </c>
      <c r="R851" s="1" t="s">
        <v>2620</v>
      </c>
      <c r="S851" s="1" t="s">
        <v>2620</v>
      </c>
      <c r="T851" s="1">
        <v>6</v>
      </c>
      <c r="U851" s="1" t="s">
        <v>2622</v>
      </c>
      <c r="V851" s="1" t="s">
        <v>2623</v>
      </c>
      <c r="W851" s="1" t="s">
        <v>2624</v>
      </c>
      <c r="X851" s="1" t="s">
        <v>2625</v>
      </c>
      <c r="Y851" s="1" t="s">
        <v>2623</v>
      </c>
      <c r="Z851" s="1" t="s">
        <v>2623</v>
      </c>
      <c r="AA851" s="1">
        <v>1500</v>
      </c>
      <c r="AB851" s="1" t="s">
        <v>2626</v>
      </c>
      <c r="AC851" s="1" t="s">
        <v>2627</v>
      </c>
      <c r="AD851" s="1" t="str">
        <f>TEXT(Sales_data[[#This Row],[Order_Date]],"MMM")</f>
        <v>Jun</v>
      </c>
      <c r="AE851" s="1">
        <f t="shared" si="65"/>
        <v>2024</v>
      </c>
      <c r="AF851" s="1" t="str">
        <f>TEXT(Sales_data[[#This Row],[Order_Date]],"ddd")</f>
        <v>Sun</v>
      </c>
      <c r="AG851" s="1" t="str">
        <f t="shared" si="66"/>
        <v>Late</v>
      </c>
      <c r="AH851" s="1" t="str">
        <f t="shared" si="67"/>
        <v>Slow</v>
      </c>
      <c r="AI851" s="1" t="str">
        <f t="shared" si="68"/>
        <v>Low</v>
      </c>
      <c r="AJ851" s="6" t="str">
        <f t="shared" si="69"/>
        <v>Weekend</v>
      </c>
    </row>
    <row r="852" spans="1:36" x14ac:dyDescent="0.45">
      <c r="A852" s="5" t="s">
        <v>1351</v>
      </c>
      <c r="B852" s="2">
        <v>45478</v>
      </c>
      <c r="C852" s="2">
        <v>45479</v>
      </c>
      <c r="D852" s="2">
        <v>45482</v>
      </c>
      <c r="E852" s="1" t="s">
        <v>2537</v>
      </c>
      <c r="F852" s="1" t="s">
        <v>2607</v>
      </c>
      <c r="G852" s="1" t="s">
        <v>41</v>
      </c>
      <c r="H852" s="1" t="s">
        <v>42</v>
      </c>
      <c r="I852" s="1" t="s">
        <v>43</v>
      </c>
      <c r="J852" s="1">
        <v>-1</v>
      </c>
      <c r="K852" s="1">
        <v>0</v>
      </c>
      <c r="L852" s="1">
        <v>0</v>
      </c>
      <c r="M852" s="1" t="s">
        <v>56</v>
      </c>
      <c r="N852" s="1" t="s">
        <v>30</v>
      </c>
      <c r="O852" s="1" t="s">
        <v>79</v>
      </c>
      <c r="P852" s="1" t="s">
        <v>32</v>
      </c>
      <c r="Q852" s="1" t="s">
        <v>45</v>
      </c>
      <c r="R852" s="1" t="s">
        <v>34</v>
      </c>
      <c r="S852" s="1" t="s">
        <v>2620</v>
      </c>
      <c r="T852" s="1">
        <v>3</v>
      </c>
      <c r="U852" s="1" t="s">
        <v>2622</v>
      </c>
      <c r="V852" s="1" t="s">
        <v>2630</v>
      </c>
      <c r="W852" s="1" t="s">
        <v>2629</v>
      </c>
      <c r="X852" s="1" t="s">
        <v>2625</v>
      </c>
      <c r="Y852" s="1" t="s">
        <v>2630</v>
      </c>
      <c r="Z852" s="1" t="s">
        <v>2623</v>
      </c>
      <c r="AA852" s="1">
        <v>0</v>
      </c>
      <c r="AB852" s="1" t="s">
        <v>2626</v>
      </c>
      <c r="AC852" s="1" t="s">
        <v>2627</v>
      </c>
      <c r="AD852" s="1" t="str">
        <f>TEXT(Sales_data[[#This Row],[Order_Date]],"MMM")</f>
        <v>Jul</v>
      </c>
      <c r="AE852" s="1">
        <f t="shared" si="65"/>
        <v>2024</v>
      </c>
      <c r="AF852" s="1" t="str">
        <f>TEXT(Sales_data[[#This Row],[Order_Date]],"ddd")</f>
        <v>Fri</v>
      </c>
      <c r="AG852" s="1" t="str">
        <f t="shared" si="66"/>
        <v>On Time</v>
      </c>
      <c r="AH852" s="1" t="str">
        <f t="shared" si="67"/>
        <v>Medium</v>
      </c>
      <c r="AI852" s="1" t="str">
        <f t="shared" si="68"/>
        <v>Low</v>
      </c>
      <c r="AJ852" s="6" t="str">
        <f t="shared" si="69"/>
        <v>Weekday</v>
      </c>
    </row>
    <row r="853" spans="1:36" x14ac:dyDescent="0.45">
      <c r="A853" s="5" t="s">
        <v>1352</v>
      </c>
      <c r="B853" s="2">
        <v>45490</v>
      </c>
      <c r="C853" s="2">
        <v>45491</v>
      </c>
      <c r="D853" s="2">
        <v>45492</v>
      </c>
      <c r="E853" s="1" t="s">
        <v>2594</v>
      </c>
      <c r="F853" s="1" t="s">
        <v>2606</v>
      </c>
      <c r="G853" s="1" t="s">
        <v>26</v>
      </c>
      <c r="H853" s="1" t="s">
        <v>27</v>
      </c>
      <c r="I853" s="1" t="s">
        <v>84</v>
      </c>
      <c r="J853" s="1">
        <v>0</v>
      </c>
      <c r="K853" s="1">
        <v>0</v>
      </c>
      <c r="L853" s="1">
        <v>0</v>
      </c>
      <c r="M853" s="1" t="s">
        <v>63</v>
      </c>
      <c r="N853" s="1" t="s">
        <v>57</v>
      </c>
      <c r="O853" s="1" t="s">
        <v>44</v>
      </c>
      <c r="P853" s="1" t="s">
        <v>85</v>
      </c>
      <c r="Q853" s="1" t="s">
        <v>45</v>
      </c>
      <c r="R853" s="1" t="s">
        <v>34</v>
      </c>
      <c r="S853" s="1" t="s">
        <v>2620</v>
      </c>
      <c r="T853" s="1">
        <v>1</v>
      </c>
      <c r="U853" s="1" t="s">
        <v>2622</v>
      </c>
      <c r="V853" s="1" t="s">
        <v>2630</v>
      </c>
      <c r="W853" s="1" t="s">
        <v>2629</v>
      </c>
      <c r="X853" s="1" t="s">
        <v>2625</v>
      </c>
      <c r="Y853" s="1" t="s">
        <v>2630</v>
      </c>
      <c r="Z853" s="1" t="s">
        <v>2623</v>
      </c>
      <c r="AA853" s="1">
        <v>0</v>
      </c>
      <c r="AB853" s="1" t="s">
        <v>2626</v>
      </c>
      <c r="AC853" s="1" t="s">
        <v>2627</v>
      </c>
      <c r="AD853" s="1" t="str">
        <f>TEXT(Sales_data[[#This Row],[Order_Date]],"MMM")</f>
        <v>Jul</v>
      </c>
      <c r="AE853" s="1">
        <f t="shared" si="65"/>
        <v>2024</v>
      </c>
      <c r="AF853" s="1" t="str">
        <f>TEXT(Sales_data[[#This Row],[Order_Date]],"ddd")</f>
        <v>Wed</v>
      </c>
      <c r="AG853" s="1" t="str">
        <f t="shared" si="66"/>
        <v>On Time</v>
      </c>
      <c r="AH853" s="1" t="str">
        <f t="shared" si="67"/>
        <v>Fast</v>
      </c>
      <c r="AI853" s="1" t="str">
        <f t="shared" si="68"/>
        <v>Low</v>
      </c>
      <c r="AJ853" s="6" t="str">
        <f t="shared" si="69"/>
        <v>Weekday</v>
      </c>
    </row>
    <row r="854" spans="1:36" x14ac:dyDescent="0.45">
      <c r="A854" s="5" t="s">
        <v>1353</v>
      </c>
      <c r="B854" s="2">
        <v>45469</v>
      </c>
      <c r="C854" s="2">
        <v>45470</v>
      </c>
      <c r="D854" s="2">
        <v>45470</v>
      </c>
      <c r="E854" s="1" t="s">
        <v>2596</v>
      </c>
      <c r="F854" s="1" t="s">
        <v>69</v>
      </c>
      <c r="G854" s="1" t="s">
        <v>70</v>
      </c>
      <c r="H854" s="1" t="s">
        <v>27</v>
      </c>
      <c r="I854" s="1" t="s">
        <v>84</v>
      </c>
      <c r="J854" s="1">
        <v>1</v>
      </c>
      <c r="K854" s="1">
        <v>1000</v>
      </c>
      <c r="L854" s="1">
        <v>1000</v>
      </c>
      <c r="M854" s="1" t="s">
        <v>63</v>
      </c>
      <c r="N854" s="1" t="s">
        <v>93</v>
      </c>
      <c r="O854" s="1" t="s">
        <v>31</v>
      </c>
      <c r="P854" s="1" t="s">
        <v>32</v>
      </c>
      <c r="Q854" s="1" t="s">
        <v>33</v>
      </c>
      <c r="R854" s="1" t="s">
        <v>34</v>
      </c>
      <c r="S854" s="1" t="s">
        <v>2620</v>
      </c>
      <c r="T854" s="1">
        <v>0</v>
      </c>
      <c r="U854" s="1" t="s">
        <v>2622</v>
      </c>
      <c r="V854" s="1" t="s">
        <v>2623</v>
      </c>
      <c r="W854" s="1" t="s">
        <v>2624</v>
      </c>
      <c r="X854" s="1" t="s">
        <v>2625</v>
      </c>
      <c r="Y854" s="1" t="s">
        <v>2623</v>
      </c>
      <c r="Z854" s="1" t="s">
        <v>2623</v>
      </c>
      <c r="AA854" s="1">
        <v>1000</v>
      </c>
      <c r="AB854" s="1" t="s">
        <v>2626</v>
      </c>
      <c r="AC854" s="1" t="s">
        <v>2627</v>
      </c>
      <c r="AD854" s="1" t="str">
        <f>TEXT(Sales_data[[#This Row],[Order_Date]],"MMM")</f>
        <v>Jun</v>
      </c>
      <c r="AE854" s="1">
        <f t="shared" si="65"/>
        <v>2024</v>
      </c>
      <c r="AF854" s="1" t="str">
        <f>TEXT(Sales_data[[#This Row],[Order_Date]],"ddd")</f>
        <v>Wed</v>
      </c>
      <c r="AG854" s="1" t="str">
        <f t="shared" si="66"/>
        <v>On Time</v>
      </c>
      <c r="AH854" s="1" t="str">
        <f t="shared" si="67"/>
        <v>Fast</v>
      </c>
      <c r="AI854" s="1" t="str">
        <f t="shared" si="68"/>
        <v>Low</v>
      </c>
      <c r="AJ854" s="6" t="str">
        <f t="shared" si="69"/>
        <v>Weekday</v>
      </c>
    </row>
    <row r="855" spans="1:36" x14ac:dyDescent="0.45">
      <c r="A855" s="5" t="s">
        <v>1354</v>
      </c>
      <c r="B855" s="2">
        <v>45346</v>
      </c>
      <c r="C855" s="2">
        <v>45347</v>
      </c>
      <c r="D855" s="2">
        <v>45349</v>
      </c>
      <c r="E855" s="1" t="s">
        <v>2600</v>
      </c>
      <c r="F855" s="1" t="s">
        <v>2609</v>
      </c>
      <c r="G855" s="1" t="s">
        <v>116</v>
      </c>
      <c r="H855" s="1" t="s">
        <v>42</v>
      </c>
      <c r="I855" s="1" t="s">
        <v>122</v>
      </c>
      <c r="J855" s="1">
        <v>2</v>
      </c>
      <c r="K855" s="1">
        <v>100</v>
      </c>
      <c r="L855" s="1">
        <v>200</v>
      </c>
      <c r="M855" s="1" t="s">
        <v>29</v>
      </c>
      <c r="N855" s="1" t="s">
        <v>30</v>
      </c>
      <c r="O855" s="1" t="s">
        <v>64</v>
      </c>
      <c r="P855" s="1" t="s">
        <v>58</v>
      </c>
      <c r="Q855" s="1" t="s">
        <v>45</v>
      </c>
      <c r="R855" s="1" t="s">
        <v>46</v>
      </c>
      <c r="S855" s="1" t="s">
        <v>254</v>
      </c>
      <c r="T855" s="1">
        <v>2</v>
      </c>
      <c r="U855" s="1" t="s">
        <v>2622</v>
      </c>
      <c r="V855" s="1" t="s">
        <v>2623</v>
      </c>
      <c r="W855" s="1" t="s">
        <v>2624</v>
      </c>
      <c r="X855" s="1" t="s">
        <v>2625</v>
      </c>
      <c r="Y855" s="1" t="s">
        <v>2623</v>
      </c>
      <c r="Z855" s="1" t="s">
        <v>2623</v>
      </c>
      <c r="AA855" s="1">
        <v>200</v>
      </c>
      <c r="AB855" s="1" t="s">
        <v>2626</v>
      </c>
      <c r="AC855" s="1" t="s">
        <v>254</v>
      </c>
      <c r="AD855" s="1" t="str">
        <f>TEXT(Sales_data[[#This Row],[Order_Date]],"MMM")</f>
        <v>Feb</v>
      </c>
      <c r="AE855" s="1">
        <f t="shared" si="65"/>
        <v>2024</v>
      </c>
      <c r="AF855" s="1" t="str">
        <f>TEXT(Sales_data[[#This Row],[Order_Date]],"ddd")</f>
        <v>Sat</v>
      </c>
      <c r="AG855" s="1" t="str">
        <f t="shared" si="66"/>
        <v>On Time</v>
      </c>
      <c r="AH855" s="1" t="str">
        <f t="shared" si="67"/>
        <v>Fast</v>
      </c>
      <c r="AI855" s="1" t="str">
        <f t="shared" si="68"/>
        <v>Low</v>
      </c>
      <c r="AJ855" s="6" t="str">
        <f t="shared" si="69"/>
        <v>Weekend</v>
      </c>
    </row>
    <row r="856" spans="1:36" x14ac:dyDescent="0.45">
      <c r="A856" s="5" t="s">
        <v>1355</v>
      </c>
      <c r="B856" s="2">
        <v>45641</v>
      </c>
      <c r="C856" s="2">
        <v>45643</v>
      </c>
      <c r="D856" s="2">
        <v>45646</v>
      </c>
      <c r="E856" s="1" t="s">
        <v>2564</v>
      </c>
      <c r="F856" s="1" t="s">
        <v>2606</v>
      </c>
      <c r="G856" s="1" t="s">
        <v>26</v>
      </c>
      <c r="H856" s="1" t="s">
        <v>27</v>
      </c>
      <c r="I856" s="1" t="s">
        <v>28</v>
      </c>
      <c r="J856" s="1">
        <v>2</v>
      </c>
      <c r="K856" s="1">
        <v>0</v>
      </c>
      <c r="L856" s="1">
        <v>0</v>
      </c>
      <c r="M856" s="1" t="s">
        <v>56</v>
      </c>
      <c r="N856" s="1" t="s">
        <v>93</v>
      </c>
      <c r="O856" s="1" t="s">
        <v>44</v>
      </c>
      <c r="P856" s="1" t="s">
        <v>32</v>
      </c>
      <c r="Q856" s="1" t="s">
        <v>33</v>
      </c>
      <c r="R856" s="1" t="s">
        <v>2620</v>
      </c>
      <c r="S856" s="1" t="s">
        <v>2620</v>
      </c>
      <c r="T856" s="1">
        <v>3</v>
      </c>
      <c r="U856" s="1" t="s">
        <v>2622</v>
      </c>
      <c r="V856" s="1" t="s">
        <v>2623</v>
      </c>
      <c r="W856" s="1" t="s">
        <v>2629</v>
      </c>
      <c r="X856" s="1" t="s">
        <v>2625</v>
      </c>
      <c r="Y856" s="1" t="s">
        <v>2630</v>
      </c>
      <c r="Z856" s="1" t="s">
        <v>2623</v>
      </c>
      <c r="AA856" s="1">
        <v>0</v>
      </c>
      <c r="AB856" s="1" t="s">
        <v>2626</v>
      </c>
      <c r="AC856" s="1" t="s">
        <v>2627</v>
      </c>
      <c r="AD856" s="1" t="str">
        <f>TEXT(Sales_data[[#This Row],[Order_Date]],"MMM")</f>
        <v>Dec</v>
      </c>
      <c r="AE856" s="1">
        <f t="shared" si="65"/>
        <v>2024</v>
      </c>
      <c r="AF856" s="1" t="str">
        <f>TEXT(Sales_data[[#This Row],[Order_Date]],"ddd")</f>
        <v>Sun</v>
      </c>
      <c r="AG856" s="1" t="str">
        <f t="shared" si="66"/>
        <v>On Time</v>
      </c>
      <c r="AH856" s="1" t="str">
        <f t="shared" si="67"/>
        <v>Medium</v>
      </c>
      <c r="AI856" s="1" t="str">
        <f t="shared" si="68"/>
        <v>Low</v>
      </c>
      <c r="AJ856" s="6" t="str">
        <f t="shared" si="69"/>
        <v>Weekend</v>
      </c>
    </row>
    <row r="857" spans="1:36" x14ac:dyDescent="0.45">
      <c r="A857" s="5" t="s">
        <v>1356</v>
      </c>
      <c r="B857" s="2">
        <v>45309</v>
      </c>
      <c r="C857" s="2">
        <v>45307</v>
      </c>
      <c r="D857" s="2">
        <v>45307</v>
      </c>
      <c r="E857" s="1" t="s">
        <v>2605</v>
      </c>
      <c r="F857" s="1" t="s">
        <v>147</v>
      </c>
      <c r="G857" s="1" t="s">
        <v>147</v>
      </c>
      <c r="H857" s="1" t="s">
        <v>128</v>
      </c>
      <c r="I857" s="1" t="s">
        <v>129</v>
      </c>
      <c r="J857" s="1">
        <v>-1</v>
      </c>
      <c r="K857" s="1">
        <v>1000</v>
      </c>
      <c r="L857" s="1">
        <v>-1000</v>
      </c>
      <c r="M857" s="1" t="s">
        <v>29</v>
      </c>
      <c r="N857" s="1" t="s">
        <v>93</v>
      </c>
      <c r="O857" s="1" t="s">
        <v>31</v>
      </c>
      <c r="P857" s="1" t="s">
        <v>85</v>
      </c>
      <c r="Q857" s="1" t="s">
        <v>45</v>
      </c>
      <c r="R857" s="1" t="s">
        <v>34</v>
      </c>
      <c r="S857" s="1" t="s">
        <v>2620</v>
      </c>
      <c r="T857" s="1">
        <v>0</v>
      </c>
      <c r="U857" s="1" t="s">
        <v>2622</v>
      </c>
      <c r="V857" s="1" t="s">
        <v>2630</v>
      </c>
      <c r="W857" s="1" t="s">
        <v>2624</v>
      </c>
      <c r="X857" s="1" t="s">
        <v>2628</v>
      </c>
      <c r="Y857" s="1" t="s">
        <v>2623</v>
      </c>
      <c r="Z857" s="1" t="s">
        <v>2623</v>
      </c>
      <c r="AA857" s="1">
        <v>-1000</v>
      </c>
      <c r="AB857" s="1" t="s">
        <v>2626</v>
      </c>
      <c r="AC857" s="1" t="s">
        <v>2627</v>
      </c>
      <c r="AD857" s="1" t="str">
        <f>TEXT(Sales_data[[#This Row],[Order_Date]],"MMM")</f>
        <v>Jan</v>
      </c>
      <c r="AE857" s="1">
        <f t="shared" si="65"/>
        <v>2024</v>
      </c>
      <c r="AF857" s="1" t="str">
        <f>TEXT(Sales_data[[#This Row],[Order_Date]],"ddd")</f>
        <v>Thu</v>
      </c>
      <c r="AG857" s="1" t="str">
        <f t="shared" si="66"/>
        <v>On Time</v>
      </c>
      <c r="AH857" s="1" t="str">
        <f t="shared" si="67"/>
        <v>Fast</v>
      </c>
      <c r="AI857" s="1" t="str">
        <f t="shared" si="68"/>
        <v>Low</v>
      </c>
      <c r="AJ857" s="6" t="str">
        <f t="shared" si="69"/>
        <v>Weekday</v>
      </c>
    </row>
    <row r="858" spans="1:36" x14ac:dyDescent="0.45">
      <c r="A858" s="5" t="s">
        <v>1357</v>
      </c>
      <c r="B858" s="2">
        <v>45543</v>
      </c>
      <c r="C858" s="2">
        <v>45541</v>
      </c>
      <c r="D858" s="2">
        <v>45545</v>
      </c>
      <c r="E858" s="1" t="s">
        <v>2560</v>
      </c>
      <c r="F858" s="1" t="s">
        <v>2609</v>
      </c>
      <c r="G858" s="1" t="s">
        <v>116</v>
      </c>
      <c r="H858" s="1" t="s">
        <v>128</v>
      </c>
      <c r="I858" s="1" t="s">
        <v>129</v>
      </c>
      <c r="J858" s="1">
        <v>2</v>
      </c>
      <c r="K858" s="1">
        <v>100</v>
      </c>
      <c r="L858" s="1">
        <v>200</v>
      </c>
      <c r="M858" s="1" t="s">
        <v>29</v>
      </c>
      <c r="N858" s="1" t="s">
        <v>57</v>
      </c>
      <c r="O858" s="1" t="s">
        <v>79</v>
      </c>
      <c r="P858" s="1" t="s">
        <v>85</v>
      </c>
      <c r="Q858" s="1" t="s">
        <v>33</v>
      </c>
      <c r="R858" s="1" t="s">
        <v>46</v>
      </c>
      <c r="S858" s="1" t="s">
        <v>47</v>
      </c>
      <c r="T858" s="1">
        <v>4</v>
      </c>
      <c r="U858" s="1" t="s">
        <v>2622</v>
      </c>
      <c r="V858" s="1" t="s">
        <v>2623</v>
      </c>
      <c r="W858" s="1" t="s">
        <v>2624</v>
      </c>
      <c r="X858" s="1" t="s">
        <v>2628</v>
      </c>
      <c r="Y858" s="1" t="s">
        <v>2623</v>
      </c>
      <c r="Z858" s="1" t="s">
        <v>2623</v>
      </c>
      <c r="AA858" s="1">
        <v>200</v>
      </c>
      <c r="AB858" s="1" t="s">
        <v>2626</v>
      </c>
      <c r="AC858" s="1" t="s">
        <v>47</v>
      </c>
      <c r="AD858" s="1" t="str">
        <f>TEXT(Sales_data[[#This Row],[Order_Date]],"MMM")</f>
        <v>Sep</v>
      </c>
      <c r="AE858" s="1">
        <f t="shared" si="65"/>
        <v>2024</v>
      </c>
      <c r="AF858" s="1" t="str">
        <f>TEXT(Sales_data[[#This Row],[Order_Date]],"ddd")</f>
        <v>Sun</v>
      </c>
      <c r="AG858" s="1" t="str">
        <f t="shared" si="66"/>
        <v>On Time</v>
      </c>
      <c r="AH858" s="1" t="str">
        <f t="shared" si="67"/>
        <v>Medium</v>
      </c>
      <c r="AI858" s="1" t="str">
        <f t="shared" si="68"/>
        <v>Low</v>
      </c>
      <c r="AJ858" s="6" t="str">
        <f t="shared" si="69"/>
        <v>Weekend</v>
      </c>
    </row>
    <row r="859" spans="1:36" x14ac:dyDescent="0.45">
      <c r="A859" s="5" t="s">
        <v>1358</v>
      </c>
      <c r="B859" s="2">
        <v>45466</v>
      </c>
      <c r="C859" s="2">
        <v>45466</v>
      </c>
      <c r="D859" s="2">
        <v>45468</v>
      </c>
      <c r="E859" s="1" t="s">
        <v>2527</v>
      </c>
      <c r="F859" s="1" t="s">
        <v>53</v>
      </c>
      <c r="G859" s="1" t="s">
        <v>54</v>
      </c>
      <c r="H859" s="1" t="s">
        <v>27</v>
      </c>
      <c r="I859" s="1" t="s">
        <v>28</v>
      </c>
      <c r="J859" s="1">
        <v>3</v>
      </c>
      <c r="K859" s="1">
        <v>0</v>
      </c>
      <c r="L859" s="1">
        <v>0</v>
      </c>
      <c r="M859" s="1" t="s">
        <v>63</v>
      </c>
      <c r="N859" s="1" t="s">
        <v>30</v>
      </c>
      <c r="O859" s="1" t="s">
        <v>31</v>
      </c>
      <c r="P859" s="1" t="s">
        <v>32</v>
      </c>
      <c r="Q859" s="1" t="s">
        <v>45</v>
      </c>
      <c r="R859" s="1" t="s">
        <v>2620</v>
      </c>
      <c r="S859" s="1" t="s">
        <v>2620</v>
      </c>
      <c r="T859" s="1">
        <v>2</v>
      </c>
      <c r="U859" s="1" t="s">
        <v>2622</v>
      </c>
      <c r="V859" s="1" t="s">
        <v>2623</v>
      </c>
      <c r="W859" s="1" t="s">
        <v>2629</v>
      </c>
      <c r="X859" s="1" t="s">
        <v>2625</v>
      </c>
      <c r="Y859" s="1" t="s">
        <v>2630</v>
      </c>
      <c r="Z859" s="1" t="s">
        <v>2623</v>
      </c>
      <c r="AA859" s="1">
        <v>0</v>
      </c>
      <c r="AB859" s="1" t="s">
        <v>2626</v>
      </c>
      <c r="AC859" s="1" t="s">
        <v>2627</v>
      </c>
      <c r="AD859" s="1" t="str">
        <f>TEXT(Sales_data[[#This Row],[Order_Date]],"MMM")</f>
        <v>Jun</v>
      </c>
      <c r="AE859" s="1">
        <f t="shared" si="65"/>
        <v>2024</v>
      </c>
      <c r="AF859" s="1" t="str">
        <f>TEXT(Sales_data[[#This Row],[Order_Date]],"ddd")</f>
        <v>Sun</v>
      </c>
      <c r="AG859" s="1" t="str">
        <f t="shared" si="66"/>
        <v>On Time</v>
      </c>
      <c r="AH859" s="1" t="str">
        <f t="shared" si="67"/>
        <v>Fast</v>
      </c>
      <c r="AI859" s="1" t="str">
        <f t="shared" si="68"/>
        <v>Low</v>
      </c>
      <c r="AJ859" s="6" t="str">
        <f t="shared" si="69"/>
        <v>Weekend</v>
      </c>
    </row>
    <row r="860" spans="1:36" x14ac:dyDescent="0.45">
      <c r="A860" s="5" t="s">
        <v>1359</v>
      </c>
      <c r="B860" s="2">
        <v>45526</v>
      </c>
      <c r="C860" s="2">
        <v>45527</v>
      </c>
      <c r="D860" s="2">
        <v>45533</v>
      </c>
      <c r="E860" s="1" t="s">
        <v>2532</v>
      </c>
      <c r="F860" s="1" t="s">
        <v>2608</v>
      </c>
      <c r="G860" s="1" t="s">
        <v>41</v>
      </c>
      <c r="H860" s="1" t="s">
        <v>71</v>
      </c>
      <c r="I860" s="1" t="s">
        <v>92</v>
      </c>
      <c r="J860" s="1">
        <v>2</v>
      </c>
      <c r="K860" s="1">
        <v>500</v>
      </c>
      <c r="L860" s="1">
        <v>1000</v>
      </c>
      <c r="M860" s="1" t="s">
        <v>63</v>
      </c>
      <c r="N860" s="1" t="s">
        <v>57</v>
      </c>
      <c r="O860" s="1" t="s">
        <v>31</v>
      </c>
      <c r="P860" s="1" t="s">
        <v>58</v>
      </c>
      <c r="Q860" s="1" t="s">
        <v>33</v>
      </c>
      <c r="R860" s="1" t="s">
        <v>2620</v>
      </c>
      <c r="S860" s="1" t="s">
        <v>2620</v>
      </c>
      <c r="T860" s="1">
        <v>6</v>
      </c>
      <c r="U860" s="1" t="s">
        <v>2622</v>
      </c>
      <c r="V860" s="1" t="s">
        <v>2623</v>
      </c>
      <c r="W860" s="1" t="s">
        <v>2624</v>
      </c>
      <c r="X860" s="1" t="s">
        <v>2625</v>
      </c>
      <c r="Y860" s="1" t="s">
        <v>2623</v>
      </c>
      <c r="Z860" s="1" t="s">
        <v>2623</v>
      </c>
      <c r="AA860" s="1">
        <v>1000</v>
      </c>
      <c r="AB860" s="1" t="s">
        <v>2626</v>
      </c>
      <c r="AC860" s="1" t="s">
        <v>2627</v>
      </c>
      <c r="AD860" s="1" t="str">
        <f>TEXT(Sales_data[[#This Row],[Order_Date]],"MMM")</f>
        <v>Aug</v>
      </c>
      <c r="AE860" s="1">
        <f t="shared" si="65"/>
        <v>2024</v>
      </c>
      <c r="AF860" s="1" t="str">
        <f>TEXT(Sales_data[[#This Row],[Order_Date]],"ddd")</f>
        <v>Thu</v>
      </c>
      <c r="AG860" s="1" t="str">
        <f t="shared" si="66"/>
        <v>Late</v>
      </c>
      <c r="AH860" s="1" t="str">
        <f t="shared" si="67"/>
        <v>Slow</v>
      </c>
      <c r="AI860" s="1" t="str">
        <f t="shared" si="68"/>
        <v>Low</v>
      </c>
      <c r="AJ860" s="6" t="str">
        <f t="shared" si="69"/>
        <v>Weekday</v>
      </c>
    </row>
    <row r="861" spans="1:36" x14ac:dyDescent="0.45">
      <c r="A861" s="5" t="s">
        <v>1360</v>
      </c>
      <c r="B861" s="2">
        <v>45464</v>
      </c>
      <c r="C861" s="2">
        <v>45465</v>
      </c>
      <c r="D861" s="2">
        <v>45469</v>
      </c>
      <c r="E861" s="1" t="s">
        <v>2558</v>
      </c>
      <c r="F861" s="1" t="s">
        <v>53</v>
      </c>
      <c r="G861" s="1" t="s">
        <v>54</v>
      </c>
      <c r="H861" s="1" t="s">
        <v>42</v>
      </c>
      <c r="I861" s="1" t="s">
        <v>122</v>
      </c>
      <c r="J861" s="1">
        <v>2</v>
      </c>
      <c r="K861" s="1">
        <v>1000</v>
      </c>
      <c r="L861" s="1">
        <v>2000</v>
      </c>
      <c r="M861" s="1" t="s">
        <v>2619</v>
      </c>
      <c r="N861" s="1" t="s">
        <v>57</v>
      </c>
      <c r="O861" s="1" t="s">
        <v>44</v>
      </c>
      <c r="P861" s="1" t="s">
        <v>85</v>
      </c>
      <c r="Q861" s="1" t="s">
        <v>33</v>
      </c>
      <c r="R861" s="1" t="s">
        <v>34</v>
      </c>
      <c r="S861" s="1" t="s">
        <v>2620</v>
      </c>
      <c r="T861" s="1">
        <v>4</v>
      </c>
      <c r="U861" s="1" t="s">
        <v>2622</v>
      </c>
      <c r="V861" s="1" t="s">
        <v>2623</v>
      </c>
      <c r="W861" s="1" t="s">
        <v>2624</v>
      </c>
      <c r="X861" s="1" t="s">
        <v>2625</v>
      </c>
      <c r="Y861" s="1" t="s">
        <v>2623</v>
      </c>
      <c r="Z861" s="1" t="s">
        <v>2623</v>
      </c>
      <c r="AA861" s="1">
        <v>2000</v>
      </c>
      <c r="AB861" s="1" t="s">
        <v>2626</v>
      </c>
      <c r="AC861" s="1" t="s">
        <v>2627</v>
      </c>
      <c r="AD861" s="1" t="str">
        <f>TEXT(Sales_data[[#This Row],[Order_Date]],"MMM")</f>
        <v>Jun</v>
      </c>
      <c r="AE861" s="1">
        <f t="shared" si="65"/>
        <v>2024</v>
      </c>
      <c r="AF861" s="1" t="str">
        <f>TEXT(Sales_data[[#This Row],[Order_Date]],"ddd")</f>
        <v>Fri</v>
      </c>
      <c r="AG861" s="1" t="str">
        <f t="shared" si="66"/>
        <v>On Time</v>
      </c>
      <c r="AH861" s="1" t="str">
        <f t="shared" si="67"/>
        <v>Medium</v>
      </c>
      <c r="AI861" s="1" t="str">
        <f t="shared" si="68"/>
        <v>Medium</v>
      </c>
      <c r="AJ861" s="6" t="str">
        <f t="shared" si="69"/>
        <v>Weekday</v>
      </c>
    </row>
    <row r="862" spans="1:36" x14ac:dyDescent="0.45">
      <c r="A862" s="5" t="s">
        <v>1361</v>
      </c>
      <c r="B862" s="2">
        <v>45549</v>
      </c>
      <c r="C862" s="2">
        <v>45550</v>
      </c>
      <c r="D862" s="2">
        <v>45555</v>
      </c>
      <c r="E862" s="1" t="s">
        <v>2539</v>
      </c>
      <c r="F862" s="1" t="s">
        <v>168</v>
      </c>
      <c r="G862" s="1" t="s">
        <v>41</v>
      </c>
      <c r="H862" s="1" t="s">
        <v>71</v>
      </c>
      <c r="I862" s="1" t="s">
        <v>72</v>
      </c>
      <c r="J862" s="1">
        <v>2</v>
      </c>
      <c r="K862" s="1">
        <v>100</v>
      </c>
      <c r="L862" s="1">
        <v>200</v>
      </c>
      <c r="M862" s="1" t="s">
        <v>63</v>
      </c>
      <c r="N862" s="1" t="s">
        <v>57</v>
      </c>
      <c r="O862" s="1" t="s">
        <v>44</v>
      </c>
      <c r="P862" s="1" t="s">
        <v>85</v>
      </c>
      <c r="Q862" s="1" t="s">
        <v>33</v>
      </c>
      <c r="R862" s="1" t="s">
        <v>2620</v>
      </c>
      <c r="S862" s="1" t="s">
        <v>2620</v>
      </c>
      <c r="T862" s="1">
        <v>5</v>
      </c>
      <c r="U862" s="1" t="s">
        <v>2622</v>
      </c>
      <c r="V862" s="1" t="s">
        <v>2623</v>
      </c>
      <c r="W862" s="1" t="s">
        <v>2624</v>
      </c>
      <c r="X862" s="1" t="s">
        <v>2625</v>
      </c>
      <c r="Y862" s="1" t="s">
        <v>2623</v>
      </c>
      <c r="Z862" s="1" t="s">
        <v>2623</v>
      </c>
      <c r="AA862" s="1">
        <v>200</v>
      </c>
      <c r="AB862" s="1" t="s">
        <v>2626</v>
      </c>
      <c r="AC862" s="1" t="s">
        <v>2627</v>
      </c>
      <c r="AD862" s="1" t="str">
        <f>TEXT(Sales_data[[#This Row],[Order_Date]],"MMM")</f>
        <v>Sep</v>
      </c>
      <c r="AE862" s="1">
        <f t="shared" si="65"/>
        <v>2024</v>
      </c>
      <c r="AF862" s="1" t="str">
        <f>TEXT(Sales_data[[#This Row],[Order_Date]],"ddd")</f>
        <v>Sat</v>
      </c>
      <c r="AG862" s="1" t="str">
        <f t="shared" si="66"/>
        <v>On Time</v>
      </c>
      <c r="AH862" s="1" t="str">
        <f t="shared" si="67"/>
        <v>Medium</v>
      </c>
      <c r="AI862" s="1" t="str">
        <f t="shared" si="68"/>
        <v>Low</v>
      </c>
      <c r="AJ862" s="6" t="str">
        <f t="shared" si="69"/>
        <v>Weekend</v>
      </c>
    </row>
    <row r="863" spans="1:36" x14ac:dyDescent="0.45">
      <c r="A863" s="5" t="s">
        <v>1362</v>
      </c>
      <c r="B863" s="2">
        <v>45542</v>
      </c>
      <c r="C863" s="2">
        <v>45543</v>
      </c>
      <c r="D863" s="2">
        <v>45547</v>
      </c>
      <c r="E863" s="1" t="s">
        <v>2574</v>
      </c>
      <c r="F863" s="1" t="s">
        <v>2607</v>
      </c>
      <c r="G863" s="1" t="s">
        <v>41</v>
      </c>
      <c r="H863" s="1" t="s">
        <v>71</v>
      </c>
      <c r="I863" s="1" t="s">
        <v>72</v>
      </c>
      <c r="J863" s="1">
        <v>2</v>
      </c>
      <c r="K863" s="1">
        <v>100</v>
      </c>
      <c r="L863" s="1">
        <v>200</v>
      </c>
      <c r="M863" s="1" t="s">
        <v>29</v>
      </c>
      <c r="N863" s="1" t="s">
        <v>57</v>
      </c>
      <c r="O863" s="1" t="s">
        <v>31</v>
      </c>
      <c r="P863" s="1" t="s">
        <v>85</v>
      </c>
      <c r="Q863" s="1" t="s">
        <v>33</v>
      </c>
      <c r="R863" s="1" t="s">
        <v>2620</v>
      </c>
      <c r="S863" s="1" t="s">
        <v>2620</v>
      </c>
      <c r="T863" s="1">
        <v>4</v>
      </c>
      <c r="U863" s="1" t="s">
        <v>2622</v>
      </c>
      <c r="V863" s="1" t="s">
        <v>2623</v>
      </c>
      <c r="W863" s="1" t="s">
        <v>2624</v>
      </c>
      <c r="X863" s="1" t="s">
        <v>2625</v>
      </c>
      <c r="Y863" s="1" t="s">
        <v>2623</v>
      </c>
      <c r="Z863" s="1" t="s">
        <v>2623</v>
      </c>
      <c r="AA863" s="1">
        <v>200</v>
      </c>
      <c r="AB863" s="1" t="s">
        <v>2626</v>
      </c>
      <c r="AC863" s="1" t="s">
        <v>2627</v>
      </c>
      <c r="AD863" s="1" t="str">
        <f>TEXT(Sales_data[[#This Row],[Order_Date]],"MMM")</f>
        <v>Sep</v>
      </c>
      <c r="AE863" s="1">
        <f t="shared" si="65"/>
        <v>2024</v>
      </c>
      <c r="AF863" s="1" t="str">
        <f>TEXT(Sales_data[[#This Row],[Order_Date]],"ddd")</f>
        <v>Sat</v>
      </c>
      <c r="AG863" s="1" t="str">
        <f t="shared" si="66"/>
        <v>On Time</v>
      </c>
      <c r="AH863" s="1" t="str">
        <f t="shared" si="67"/>
        <v>Medium</v>
      </c>
      <c r="AI863" s="1" t="str">
        <f t="shared" si="68"/>
        <v>Low</v>
      </c>
      <c r="AJ863" s="6" t="str">
        <f t="shared" si="69"/>
        <v>Weekend</v>
      </c>
    </row>
    <row r="864" spans="1:36" x14ac:dyDescent="0.45">
      <c r="A864" s="5" t="s">
        <v>1363</v>
      </c>
      <c r="B864" s="2">
        <v>45613</v>
      </c>
      <c r="C864" s="2">
        <v>45616</v>
      </c>
      <c r="D864" s="2">
        <v>45615</v>
      </c>
      <c r="E864" s="1" t="s">
        <v>2553</v>
      </c>
      <c r="F864" s="1" t="s">
        <v>147</v>
      </c>
      <c r="G864" s="1" t="s">
        <v>147</v>
      </c>
      <c r="H864" s="1" t="s">
        <v>42</v>
      </c>
      <c r="I864" s="1" t="s">
        <v>78</v>
      </c>
      <c r="J864" s="1">
        <v>0</v>
      </c>
      <c r="K864" s="1">
        <v>2000</v>
      </c>
      <c r="L864" s="1">
        <v>0</v>
      </c>
      <c r="M864" s="1" t="s">
        <v>63</v>
      </c>
      <c r="N864" s="1" t="s">
        <v>57</v>
      </c>
      <c r="O864" s="1" t="s">
        <v>79</v>
      </c>
      <c r="P864" s="1" t="s">
        <v>32</v>
      </c>
      <c r="Q864" s="1" t="s">
        <v>33</v>
      </c>
      <c r="R864" s="1" t="s">
        <v>2620</v>
      </c>
      <c r="S864" s="1" t="s">
        <v>2620</v>
      </c>
      <c r="T864" s="1">
        <v>-1</v>
      </c>
      <c r="U864" s="1" t="s">
        <v>2622</v>
      </c>
      <c r="V864" s="1" t="s">
        <v>2630</v>
      </c>
      <c r="W864" s="1" t="s">
        <v>2624</v>
      </c>
      <c r="X864" s="1" t="s">
        <v>2631</v>
      </c>
      <c r="Y864" s="1" t="s">
        <v>2623</v>
      </c>
      <c r="Z864" s="1" t="s">
        <v>2623</v>
      </c>
      <c r="AA864" s="1">
        <v>0</v>
      </c>
      <c r="AB864" s="1" t="s">
        <v>2626</v>
      </c>
      <c r="AC864" s="1" t="s">
        <v>2627</v>
      </c>
      <c r="AD864" s="1" t="str">
        <f>TEXT(Sales_data[[#This Row],[Order_Date]],"MMM")</f>
        <v>Nov</v>
      </c>
      <c r="AE864" s="1">
        <f t="shared" si="65"/>
        <v>2024</v>
      </c>
      <c r="AF864" s="1" t="str">
        <f>TEXT(Sales_data[[#This Row],[Order_Date]],"ddd")</f>
        <v>Sun</v>
      </c>
      <c r="AG864" s="1" t="str">
        <f t="shared" si="66"/>
        <v>On Time</v>
      </c>
      <c r="AH864" s="1" t="str">
        <f t="shared" si="67"/>
        <v>Fast</v>
      </c>
      <c r="AI864" s="1" t="str">
        <f t="shared" si="68"/>
        <v>Low</v>
      </c>
      <c r="AJ864" s="6" t="str">
        <f t="shared" si="69"/>
        <v>Weekend</v>
      </c>
    </row>
    <row r="865" spans="1:36" x14ac:dyDescent="0.45">
      <c r="A865" s="5" t="s">
        <v>1364</v>
      </c>
      <c r="B865" s="2">
        <v>45416</v>
      </c>
      <c r="C865" s="2">
        <v>45416</v>
      </c>
      <c r="D865" s="2">
        <v>45419</v>
      </c>
      <c r="E865" s="1" t="s">
        <v>2545</v>
      </c>
      <c r="F865" s="1" t="s">
        <v>2608</v>
      </c>
      <c r="G865" s="1" t="s">
        <v>41</v>
      </c>
      <c r="H865" s="1" t="s">
        <v>71</v>
      </c>
      <c r="I865" s="1" t="s">
        <v>92</v>
      </c>
      <c r="J865" s="1">
        <v>3</v>
      </c>
      <c r="K865" s="1">
        <v>0</v>
      </c>
      <c r="L865" s="1">
        <v>0</v>
      </c>
      <c r="M865" s="1" t="s">
        <v>56</v>
      </c>
      <c r="N865" s="1" t="s">
        <v>57</v>
      </c>
      <c r="O865" s="1" t="s">
        <v>79</v>
      </c>
      <c r="P865" s="1" t="s">
        <v>32</v>
      </c>
      <c r="Q865" s="1" t="s">
        <v>33</v>
      </c>
      <c r="R865" s="1" t="s">
        <v>34</v>
      </c>
      <c r="S865" s="1" t="s">
        <v>2620</v>
      </c>
      <c r="T865" s="1">
        <v>3</v>
      </c>
      <c r="U865" s="1" t="s">
        <v>2622</v>
      </c>
      <c r="V865" s="1" t="s">
        <v>2623</v>
      </c>
      <c r="W865" s="1" t="s">
        <v>2629</v>
      </c>
      <c r="X865" s="1" t="s">
        <v>2625</v>
      </c>
      <c r="Y865" s="1" t="s">
        <v>2630</v>
      </c>
      <c r="Z865" s="1" t="s">
        <v>2623</v>
      </c>
      <c r="AA865" s="1">
        <v>0</v>
      </c>
      <c r="AB865" s="1" t="s">
        <v>2626</v>
      </c>
      <c r="AC865" s="1" t="s">
        <v>2627</v>
      </c>
      <c r="AD865" s="1" t="str">
        <f>TEXT(Sales_data[[#This Row],[Order_Date]],"MMM")</f>
        <v>May</v>
      </c>
      <c r="AE865" s="1">
        <f t="shared" si="65"/>
        <v>2024</v>
      </c>
      <c r="AF865" s="1" t="str">
        <f>TEXT(Sales_data[[#This Row],[Order_Date]],"ddd")</f>
        <v>Sat</v>
      </c>
      <c r="AG865" s="1" t="str">
        <f t="shared" si="66"/>
        <v>On Time</v>
      </c>
      <c r="AH865" s="1" t="str">
        <f t="shared" si="67"/>
        <v>Medium</v>
      </c>
      <c r="AI865" s="1" t="str">
        <f t="shared" si="68"/>
        <v>Low</v>
      </c>
      <c r="AJ865" s="6" t="str">
        <f t="shared" si="69"/>
        <v>Weekend</v>
      </c>
    </row>
    <row r="866" spans="1:36" x14ac:dyDescent="0.45">
      <c r="A866" s="5" t="s">
        <v>1365</v>
      </c>
      <c r="B866" s="2">
        <v>45469</v>
      </c>
      <c r="C866" s="2">
        <v>45469</v>
      </c>
      <c r="D866" s="2">
        <v>45469</v>
      </c>
      <c r="E866" s="1" t="s">
        <v>2535</v>
      </c>
      <c r="F866" s="1" t="s">
        <v>168</v>
      </c>
      <c r="G866" s="1" t="s">
        <v>41</v>
      </c>
      <c r="H866" s="1" t="s">
        <v>128</v>
      </c>
      <c r="I866" s="1" t="s">
        <v>231</v>
      </c>
      <c r="J866" s="1">
        <v>3</v>
      </c>
      <c r="K866" s="1">
        <v>1000</v>
      </c>
      <c r="L866" s="1">
        <v>3000</v>
      </c>
      <c r="M866" s="1" t="s">
        <v>2619</v>
      </c>
      <c r="N866" s="1" t="s">
        <v>57</v>
      </c>
      <c r="O866" s="1" t="s">
        <v>31</v>
      </c>
      <c r="P866" s="1" t="s">
        <v>85</v>
      </c>
      <c r="Q866" s="1" t="s">
        <v>45</v>
      </c>
      <c r="R866" s="1" t="s">
        <v>2620</v>
      </c>
      <c r="S866" s="1" t="s">
        <v>2620</v>
      </c>
      <c r="T866" s="1">
        <v>0</v>
      </c>
      <c r="U866" s="1" t="s">
        <v>2622</v>
      </c>
      <c r="V866" s="1" t="s">
        <v>2623</v>
      </c>
      <c r="W866" s="1" t="s">
        <v>2624</v>
      </c>
      <c r="X866" s="1" t="s">
        <v>2625</v>
      </c>
      <c r="Y866" s="1" t="s">
        <v>2623</v>
      </c>
      <c r="Z866" s="1" t="s">
        <v>2623</v>
      </c>
      <c r="AA866" s="1">
        <v>3000</v>
      </c>
      <c r="AB866" s="1" t="s">
        <v>2626</v>
      </c>
      <c r="AC866" s="1" t="s">
        <v>2627</v>
      </c>
      <c r="AD866" s="1" t="str">
        <f>TEXT(Sales_data[[#This Row],[Order_Date]],"MMM")</f>
        <v>Jun</v>
      </c>
      <c r="AE866" s="1">
        <f t="shared" si="65"/>
        <v>2024</v>
      </c>
      <c r="AF866" s="1" t="str">
        <f>TEXT(Sales_data[[#This Row],[Order_Date]],"ddd")</f>
        <v>Wed</v>
      </c>
      <c r="AG866" s="1" t="str">
        <f t="shared" si="66"/>
        <v>On Time</v>
      </c>
      <c r="AH866" s="1" t="str">
        <f t="shared" si="67"/>
        <v>Fast</v>
      </c>
      <c r="AI866" s="1" t="str">
        <f t="shared" si="68"/>
        <v>Medium</v>
      </c>
      <c r="AJ866" s="6" t="str">
        <f t="shared" si="69"/>
        <v>Weekday</v>
      </c>
    </row>
    <row r="867" spans="1:36" x14ac:dyDescent="0.45">
      <c r="A867" s="5" t="s">
        <v>1366</v>
      </c>
      <c r="B867" s="2">
        <v>45451</v>
      </c>
      <c r="C867" s="2">
        <v>45454</v>
      </c>
      <c r="D867" s="2">
        <v>45455</v>
      </c>
      <c r="E867" s="1" t="s">
        <v>2549</v>
      </c>
      <c r="F867" s="1" t="s">
        <v>69</v>
      </c>
      <c r="G867" s="1" t="s">
        <v>70</v>
      </c>
      <c r="H867" s="1" t="s">
        <v>128</v>
      </c>
      <c r="I867" s="1" t="s">
        <v>169</v>
      </c>
      <c r="J867" s="1">
        <v>1</v>
      </c>
      <c r="K867" s="1">
        <v>500</v>
      </c>
      <c r="L867" s="1">
        <v>500</v>
      </c>
      <c r="M867" s="1" t="s">
        <v>2619</v>
      </c>
      <c r="N867" s="1" t="s">
        <v>93</v>
      </c>
      <c r="O867" s="1" t="s">
        <v>31</v>
      </c>
      <c r="P867" s="1" t="s">
        <v>85</v>
      </c>
      <c r="Q867" s="1" t="s">
        <v>33</v>
      </c>
      <c r="R867" s="1" t="s">
        <v>2620</v>
      </c>
      <c r="S867" s="1" t="s">
        <v>2620</v>
      </c>
      <c r="T867" s="1">
        <v>1</v>
      </c>
      <c r="U867" s="1" t="s">
        <v>2622</v>
      </c>
      <c r="V867" s="1" t="s">
        <v>2623</v>
      </c>
      <c r="W867" s="1" t="s">
        <v>2624</v>
      </c>
      <c r="X867" s="1" t="s">
        <v>2625</v>
      </c>
      <c r="Y867" s="1" t="s">
        <v>2623</v>
      </c>
      <c r="Z867" s="1" t="s">
        <v>2623</v>
      </c>
      <c r="AA867" s="1">
        <v>500</v>
      </c>
      <c r="AB867" s="1" t="s">
        <v>2626</v>
      </c>
      <c r="AC867" s="1" t="s">
        <v>2627</v>
      </c>
      <c r="AD867" s="1" t="str">
        <f>TEXT(Sales_data[[#This Row],[Order_Date]],"MMM")</f>
        <v>Jun</v>
      </c>
      <c r="AE867" s="1">
        <f t="shared" si="65"/>
        <v>2024</v>
      </c>
      <c r="AF867" s="1" t="str">
        <f>TEXT(Sales_data[[#This Row],[Order_Date]],"ddd")</f>
        <v>Sat</v>
      </c>
      <c r="AG867" s="1" t="str">
        <f t="shared" si="66"/>
        <v>On Time</v>
      </c>
      <c r="AH867" s="1" t="str">
        <f t="shared" si="67"/>
        <v>Fast</v>
      </c>
      <c r="AI867" s="1" t="str">
        <f t="shared" si="68"/>
        <v>Low</v>
      </c>
      <c r="AJ867" s="6" t="str">
        <f t="shared" si="69"/>
        <v>Weekend</v>
      </c>
    </row>
    <row r="868" spans="1:36" x14ac:dyDescent="0.45">
      <c r="A868" s="5" t="s">
        <v>1367</v>
      </c>
      <c r="B868" s="2">
        <v>45531</v>
      </c>
      <c r="C868" s="2">
        <v>45533</v>
      </c>
      <c r="D868" s="2">
        <v>45532</v>
      </c>
      <c r="E868" s="1" t="s">
        <v>2603</v>
      </c>
      <c r="F868" s="1" t="s">
        <v>2608</v>
      </c>
      <c r="G868" s="1" t="s">
        <v>41</v>
      </c>
      <c r="H868" s="1" t="s">
        <v>128</v>
      </c>
      <c r="I868" s="1" t="s">
        <v>231</v>
      </c>
      <c r="J868" s="1">
        <v>-1</v>
      </c>
      <c r="K868" s="1">
        <v>500</v>
      </c>
      <c r="L868" s="1">
        <v>-500</v>
      </c>
      <c r="M868" s="1" t="s">
        <v>56</v>
      </c>
      <c r="N868" s="1" t="s">
        <v>57</v>
      </c>
      <c r="O868" s="1" t="s">
        <v>79</v>
      </c>
      <c r="P868" s="1" t="s">
        <v>85</v>
      </c>
      <c r="Q868" s="1" t="s">
        <v>45</v>
      </c>
      <c r="R868" s="1" t="s">
        <v>2620</v>
      </c>
      <c r="S868" s="1" t="s">
        <v>2620</v>
      </c>
      <c r="T868" s="1">
        <v>-1</v>
      </c>
      <c r="U868" s="1" t="s">
        <v>2622</v>
      </c>
      <c r="V868" s="1" t="s">
        <v>2630</v>
      </c>
      <c r="W868" s="1" t="s">
        <v>2624</v>
      </c>
      <c r="X868" s="1" t="s">
        <v>2631</v>
      </c>
      <c r="Y868" s="1" t="s">
        <v>2623</v>
      </c>
      <c r="Z868" s="1" t="s">
        <v>2623</v>
      </c>
      <c r="AA868" s="1">
        <v>-500</v>
      </c>
      <c r="AB868" s="1" t="s">
        <v>2626</v>
      </c>
      <c r="AC868" s="1" t="s">
        <v>2632</v>
      </c>
      <c r="AD868" s="1" t="str">
        <f>TEXT(Sales_data[[#This Row],[Order_Date]],"MMM")</f>
        <v>Aug</v>
      </c>
      <c r="AE868" s="1">
        <f t="shared" si="65"/>
        <v>2024</v>
      </c>
      <c r="AF868" s="1" t="str">
        <f>TEXT(Sales_data[[#This Row],[Order_Date]],"ddd")</f>
        <v>Tue</v>
      </c>
      <c r="AG868" s="1" t="str">
        <f t="shared" si="66"/>
        <v>On Time</v>
      </c>
      <c r="AH868" s="1" t="str">
        <f t="shared" si="67"/>
        <v>Fast</v>
      </c>
      <c r="AI868" s="1" t="str">
        <f t="shared" si="68"/>
        <v>Low</v>
      </c>
      <c r="AJ868" s="6" t="str">
        <f t="shared" si="69"/>
        <v>Weekday</v>
      </c>
    </row>
    <row r="869" spans="1:36" x14ac:dyDescent="0.45">
      <c r="A869" s="5" t="s">
        <v>1368</v>
      </c>
      <c r="B869" s="2">
        <v>45651</v>
      </c>
      <c r="C869" s="2">
        <v>45652</v>
      </c>
      <c r="D869" s="2">
        <v>45652</v>
      </c>
      <c r="E869" s="1" t="s">
        <v>2530</v>
      </c>
      <c r="F869" s="1" t="s">
        <v>2606</v>
      </c>
      <c r="G869" s="1" t="s">
        <v>26</v>
      </c>
      <c r="H869" s="1" t="s">
        <v>42</v>
      </c>
      <c r="I869" s="1" t="s">
        <v>122</v>
      </c>
      <c r="J869" s="1">
        <v>-1</v>
      </c>
      <c r="K869" s="1">
        <v>2000</v>
      </c>
      <c r="L869" s="1">
        <v>-2000</v>
      </c>
      <c r="M869" s="1" t="s">
        <v>2619</v>
      </c>
      <c r="N869" s="1" t="s">
        <v>57</v>
      </c>
      <c r="O869" s="1" t="s">
        <v>79</v>
      </c>
      <c r="P869" s="1" t="s">
        <v>32</v>
      </c>
      <c r="Q869" s="1" t="s">
        <v>33</v>
      </c>
      <c r="R869" s="1" t="s">
        <v>2620</v>
      </c>
      <c r="S869" s="1" t="s">
        <v>2620</v>
      </c>
      <c r="T869" s="1">
        <v>0</v>
      </c>
      <c r="U869" s="1" t="s">
        <v>2622</v>
      </c>
      <c r="V869" s="1" t="s">
        <v>2630</v>
      </c>
      <c r="W869" s="1" t="s">
        <v>2624</v>
      </c>
      <c r="X869" s="1" t="s">
        <v>2625</v>
      </c>
      <c r="Y869" s="1" t="s">
        <v>2623</v>
      </c>
      <c r="Z869" s="1" t="s">
        <v>2623</v>
      </c>
      <c r="AA869" s="1">
        <v>-2000</v>
      </c>
      <c r="AB869" s="1" t="s">
        <v>2626</v>
      </c>
      <c r="AC869" s="1" t="s">
        <v>2632</v>
      </c>
      <c r="AD869" s="1" t="str">
        <f>TEXT(Sales_data[[#This Row],[Order_Date]],"MMM")</f>
        <v>Dec</v>
      </c>
      <c r="AE869" s="1">
        <f t="shared" si="65"/>
        <v>2024</v>
      </c>
      <c r="AF869" s="1" t="str">
        <f>TEXT(Sales_data[[#This Row],[Order_Date]],"ddd")</f>
        <v>Wed</v>
      </c>
      <c r="AG869" s="1" t="str">
        <f t="shared" si="66"/>
        <v>On Time</v>
      </c>
      <c r="AH869" s="1" t="str">
        <f t="shared" si="67"/>
        <v>Fast</v>
      </c>
      <c r="AI869" s="1" t="str">
        <f t="shared" si="68"/>
        <v>Low</v>
      </c>
      <c r="AJ869" s="6" t="str">
        <f t="shared" si="69"/>
        <v>Weekday</v>
      </c>
    </row>
    <row r="870" spans="1:36" x14ac:dyDescent="0.45">
      <c r="A870" s="5" t="s">
        <v>1369</v>
      </c>
      <c r="B870" s="2">
        <v>45415</v>
      </c>
      <c r="C870" s="2">
        <v>45413</v>
      </c>
      <c r="D870" s="2">
        <v>45414</v>
      </c>
      <c r="E870" s="1" t="s">
        <v>2542</v>
      </c>
      <c r="F870" s="1" t="s">
        <v>147</v>
      </c>
      <c r="G870" s="1" t="s">
        <v>147</v>
      </c>
      <c r="H870" s="1" t="s">
        <v>71</v>
      </c>
      <c r="I870" s="1" t="s">
        <v>72</v>
      </c>
      <c r="J870" s="1">
        <v>3</v>
      </c>
      <c r="K870" s="1">
        <v>500</v>
      </c>
      <c r="L870" s="1">
        <v>1500</v>
      </c>
      <c r="M870" s="1" t="s">
        <v>29</v>
      </c>
      <c r="N870" s="1" t="s">
        <v>57</v>
      </c>
      <c r="O870" s="1" t="s">
        <v>64</v>
      </c>
      <c r="P870" s="1" t="s">
        <v>58</v>
      </c>
      <c r="Q870" s="1" t="s">
        <v>33</v>
      </c>
      <c r="R870" s="1" t="s">
        <v>46</v>
      </c>
      <c r="S870" s="1" t="s">
        <v>47</v>
      </c>
      <c r="T870" s="1">
        <v>1</v>
      </c>
      <c r="U870" s="1" t="s">
        <v>2622</v>
      </c>
      <c r="V870" s="1" t="s">
        <v>2623</v>
      </c>
      <c r="W870" s="1" t="s">
        <v>2624</v>
      </c>
      <c r="X870" s="1" t="s">
        <v>2628</v>
      </c>
      <c r="Y870" s="1" t="s">
        <v>2623</v>
      </c>
      <c r="Z870" s="1" t="s">
        <v>2623</v>
      </c>
      <c r="AA870" s="1">
        <v>1500</v>
      </c>
      <c r="AB870" s="1" t="s">
        <v>2626</v>
      </c>
      <c r="AC870" s="1" t="s">
        <v>47</v>
      </c>
      <c r="AD870" s="1" t="str">
        <f>TEXT(Sales_data[[#This Row],[Order_Date]],"MMM")</f>
        <v>May</v>
      </c>
      <c r="AE870" s="1">
        <f t="shared" si="65"/>
        <v>2024</v>
      </c>
      <c r="AF870" s="1" t="str">
        <f>TEXT(Sales_data[[#This Row],[Order_Date]],"ddd")</f>
        <v>Fri</v>
      </c>
      <c r="AG870" s="1" t="str">
        <f t="shared" si="66"/>
        <v>On Time</v>
      </c>
      <c r="AH870" s="1" t="str">
        <f t="shared" si="67"/>
        <v>Fast</v>
      </c>
      <c r="AI870" s="1" t="str">
        <f t="shared" si="68"/>
        <v>Low</v>
      </c>
      <c r="AJ870" s="6" t="str">
        <f t="shared" si="69"/>
        <v>Weekday</v>
      </c>
    </row>
    <row r="871" spans="1:36" x14ac:dyDescent="0.45">
      <c r="A871" s="5" t="s">
        <v>1370</v>
      </c>
      <c r="B871" s="2">
        <v>45559</v>
      </c>
      <c r="C871" s="2">
        <v>45559</v>
      </c>
      <c r="D871" s="2">
        <v>45563</v>
      </c>
      <c r="E871" s="1" t="s">
        <v>2559</v>
      </c>
      <c r="F871" s="1" t="s">
        <v>53</v>
      </c>
      <c r="G871" s="1" t="s">
        <v>54</v>
      </c>
      <c r="H871" s="1" t="s">
        <v>128</v>
      </c>
      <c r="I871" s="1" t="s">
        <v>231</v>
      </c>
      <c r="J871" s="1">
        <v>2</v>
      </c>
      <c r="K871" s="1">
        <v>100</v>
      </c>
      <c r="L871" s="1">
        <v>200</v>
      </c>
      <c r="M871" s="1" t="s">
        <v>2619</v>
      </c>
      <c r="N871" s="1" t="s">
        <v>57</v>
      </c>
      <c r="O871" s="1" t="s">
        <v>31</v>
      </c>
      <c r="P871" s="1" t="s">
        <v>58</v>
      </c>
      <c r="Q871" s="1" t="s">
        <v>33</v>
      </c>
      <c r="R871" s="1" t="s">
        <v>2620</v>
      </c>
      <c r="S871" s="1" t="s">
        <v>2620</v>
      </c>
      <c r="T871" s="1">
        <v>4</v>
      </c>
      <c r="U871" s="1" t="s">
        <v>2622</v>
      </c>
      <c r="V871" s="1" t="s">
        <v>2623</v>
      </c>
      <c r="W871" s="1" t="s">
        <v>2624</v>
      </c>
      <c r="X871" s="1" t="s">
        <v>2625</v>
      </c>
      <c r="Y871" s="1" t="s">
        <v>2623</v>
      </c>
      <c r="Z871" s="1" t="s">
        <v>2623</v>
      </c>
      <c r="AA871" s="1">
        <v>200</v>
      </c>
      <c r="AB871" s="1" t="s">
        <v>2626</v>
      </c>
      <c r="AC871" s="1" t="s">
        <v>2627</v>
      </c>
      <c r="AD871" s="1" t="str">
        <f>TEXT(Sales_data[[#This Row],[Order_Date]],"MMM")</f>
        <v>Sep</v>
      </c>
      <c r="AE871" s="1">
        <f t="shared" si="65"/>
        <v>2024</v>
      </c>
      <c r="AF871" s="1" t="str">
        <f>TEXT(Sales_data[[#This Row],[Order_Date]],"ddd")</f>
        <v>Tue</v>
      </c>
      <c r="AG871" s="1" t="str">
        <f t="shared" si="66"/>
        <v>On Time</v>
      </c>
      <c r="AH871" s="1" t="str">
        <f t="shared" si="67"/>
        <v>Medium</v>
      </c>
      <c r="AI871" s="1" t="str">
        <f t="shared" si="68"/>
        <v>Low</v>
      </c>
      <c r="AJ871" s="6" t="str">
        <f t="shared" si="69"/>
        <v>Weekday</v>
      </c>
    </row>
    <row r="872" spans="1:36" x14ac:dyDescent="0.45">
      <c r="A872" s="5" t="s">
        <v>1371</v>
      </c>
      <c r="B872" s="2">
        <v>45449</v>
      </c>
      <c r="C872" s="2">
        <v>45447</v>
      </c>
      <c r="D872" s="2">
        <v>45451</v>
      </c>
      <c r="E872" s="1" t="s">
        <v>2559</v>
      </c>
      <c r="F872" s="1" t="s">
        <v>147</v>
      </c>
      <c r="G872" s="1" t="s">
        <v>147</v>
      </c>
      <c r="H872" s="1" t="s">
        <v>71</v>
      </c>
      <c r="I872" s="1" t="s">
        <v>72</v>
      </c>
      <c r="J872" s="1">
        <v>-1</v>
      </c>
      <c r="K872" s="1">
        <v>100</v>
      </c>
      <c r="L872" s="1">
        <v>-100</v>
      </c>
      <c r="M872" s="1" t="s">
        <v>56</v>
      </c>
      <c r="N872" s="1" t="s">
        <v>57</v>
      </c>
      <c r="O872" s="1" t="s">
        <v>64</v>
      </c>
      <c r="P872" s="1" t="s">
        <v>85</v>
      </c>
      <c r="Q872" s="1" t="s">
        <v>33</v>
      </c>
      <c r="R872" s="1" t="s">
        <v>46</v>
      </c>
      <c r="S872" s="1" t="s">
        <v>2621</v>
      </c>
      <c r="T872" s="1">
        <v>4</v>
      </c>
      <c r="U872" s="1" t="s">
        <v>2622</v>
      </c>
      <c r="V872" s="1" t="s">
        <v>2630</v>
      </c>
      <c r="W872" s="1" t="s">
        <v>2624</v>
      </c>
      <c r="X872" s="1" t="s">
        <v>2628</v>
      </c>
      <c r="Y872" s="1" t="s">
        <v>2623</v>
      </c>
      <c r="Z872" s="1" t="s">
        <v>2623</v>
      </c>
      <c r="AA872" s="1">
        <v>-100</v>
      </c>
      <c r="AB872" s="1" t="s">
        <v>2626</v>
      </c>
      <c r="AC872" s="1" t="s">
        <v>2621</v>
      </c>
      <c r="AD872" s="1" t="str">
        <f>TEXT(Sales_data[[#This Row],[Order_Date]],"MMM")</f>
        <v>Jun</v>
      </c>
      <c r="AE872" s="1">
        <f t="shared" si="65"/>
        <v>2024</v>
      </c>
      <c r="AF872" s="1" t="str">
        <f>TEXT(Sales_data[[#This Row],[Order_Date]],"ddd")</f>
        <v>Thu</v>
      </c>
      <c r="AG872" s="1" t="str">
        <f t="shared" si="66"/>
        <v>On Time</v>
      </c>
      <c r="AH872" s="1" t="str">
        <f t="shared" si="67"/>
        <v>Medium</v>
      </c>
      <c r="AI872" s="1" t="str">
        <f t="shared" si="68"/>
        <v>Low</v>
      </c>
      <c r="AJ872" s="6" t="str">
        <f t="shared" si="69"/>
        <v>Weekday</v>
      </c>
    </row>
    <row r="873" spans="1:36" x14ac:dyDescent="0.45">
      <c r="A873" s="5" t="s">
        <v>1372</v>
      </c>
      <c r="B873" s="2">
        <v>45455</v>
      </c>
      <c r="C873" s="2">
        <v>45455</v>
      </c>
      <c r="D873" s="2">
        <v>45457</v>
      </c>
      <c r="E873" s="1" t="s">
        <v>2605</v>
      </c>
      <c r="F873" s="1" t="s">
        <v>147</v>
      </c>
      <c r="G873" s="1" t="s">
        <v>147</v>
      </c>
      <c r="H873" s="1" t="s">
        <v>27</v>
      </c>
      <c r="I873" s="1" t="s">
        <v>55</v>
      </c>
      <c r="J873" s="1">
        <v>0</v>
      </c>
      <c r="K873" s="1">
        <v>1000</v>
      </c>
      <c r="L873" s="1">
        <v>0</v>
      </c>
      <c r="M873" s="1" t="s">
        <v>56</v>
      </c>
      <c r="N873" s="1" t="s">
        <v>93</v>
      </c>
      <c r="O873" s="1" t="s">
        <v>31</v>
      </c>
      <c r="P873" s="1" t="s">
        <v>32</v>
      </c>
      <c r="Q873" s="1" t="s">
        <v>33</v>
      </c>
      <c r="R873" s="1" t="s">
        <v>34</v>
      </c>
      <c r="S873" s="1" t="s">
        <v>2620</v>
      </c>
      <c r="T873" s="1">
        <v>2</v>
      </c>
      <c r="U873" s="1" t="s">
        <v>2622</v>
      </c>
      <c r="V873" s="1" t="s">
        <v>2630</v>
      </c>
      <c r="W873" s="1" t="s">
        <v>2624</v>
      </c>
      <c r="X873" s="1" t="s">
        <v>2625</v>
      </c>
      <c r="Y873" s="1" t="s">
        <v>2623</v>
      </c>
      <c r="Z873" s="1" t="s">
        <v>2623</v>
      </c>
      <c r="AA873" s="1">
        <v>0</v>
      </c>
      <c r="AB873" s="1" t="s">
        <v>2626</v>
      </c>
      <c r="AC873" s="1" t="s">
        <v>2627</v>
      </c>
      <c r="AD873" s="1" t="str">
        <f>TEXT(Sales_data[[#This Row],[Order_Date]],"MMM")</f>
        <v>Jun</v>
      </c>
      <c r="AE873" s="1">
        <f t="shared" si="65"/>
        <v>2024</v>
      </c>
      <c r="AF873" s="1" t="str">
        <f>TEXT(Sales_data[[#This Row],[Order_Date]],"ddd")</f>
        <v>Wed</v>
      </c>
      <c r="AG873" s="1" t="str">
        <f t="shared" si="66"/>
        <v>On Time</v>
      </c>
      <c r="AH873" s="1" t="str">
        <f t="shared" si="67"/>
        <v>Fast</v>
      </c>
      <c r="AI873" s="1" t="str">
        <f t="shared" si="68"/>
        <v>Low</v>
      </c>
      <c r="AJ873" s="6" t="str">
        <f t="shared" si="69"/>
        <v>Weekday</v>
      </c>
    </row>
    <row r="874" spans="1:36" x14ac:dyDescent="0.45">
      <c r="A874" s="5" t="s">
        <v>1373</v>
      </c>
      <c r="B874" s="2">
        <v>45520</v>
      </c>
      <c r="C874" s="2">
        <v>45519</v>
      </c>
      <c r="D874" s="2">
        <v>45526</v>
      </c>
      <c r="E874" s="1" t="s">
        <v>2557</v>
      </c>
      <c r="F874" s="1" t="s">
        <v>168</v>
      </c>
      <c r="G874" s="1" t="s">
        <v>41</v>
      </c>
      <c r="H874" s="1" t="s">
        <v>42</v>
      </c>
      <c r="I874" s="1" t="s">
        <v>43</v>
      </c>
      <c r="J874" s="1">
        <v>-1</v>
      </c>
      <c r="K874" s="1">
        <v>100</v>
      </c>
      <c r="L874" s="1">
        <v>-100</v>
      </c>
      <c r="M874" s="1" t="s">
        <v>56</v>
      </c>
      <c r="N874" s="1" t="s">
        <v>93</v>
      </c>
      <c r="O874" s="1" t="s">
        <v>64</v>
      </c>
      <c r="P874" s="1" t="s">
        <v>85</v>
      </c>
      <c r="Q874" s="1" t="s">
        <v>33</v>
      </c>
      <c r="R874" s="1" t="s">
        <v>34</v>
      </c>
      <c r="S874" s="1" t="s">
        <v>2620</v>
      </c>
      <c r="T874" s="1">
        <v>7</v>
      </c>
      <c r="U874" s="1" t="s">
        <v>2622</v>
      </c>
      <c r="V874" s="1" t="s">
        <v>2630</v>
      </c>
      <c r="W874" s="1" t="s">
        <v>2624</v>
      </c>
      <c r="X874" s="1" t="s">
        <v>2628</v>
      </c>
      <c r="Y874" s="1" t="s">
        <v>2623</v>
      </c>
      <c r="Z874" s="1" t="s">
        <v>2623</v>
      </c>
      <c r="AA874" s="1">
        <v>-100</v>
      </c>
      <c r="AB874" s="1" t="s">
        <v>2626</v>
      </c>
      <c r="AC874" s="1" t="s">
        <v>2627</v>
      </c>
      <c r="AD874" s="1" t="str">
        <f>TEXT(Sales_data[[#This Row],[Order_Date]],"MMM")</f>
        <v>Aug</v>
      </c>
      <c r="AE874" s="1">
        <f t="shared" si="65"/>
        <v>2024</v>
      </c>
      <c r="AF874" s="1" t="str">
        <f>TEXT(Sales_data[[#This Row],[Order_Date]],"ddd")</f>
        <v>Fri</v>
      </c>
      <c r="AG874" s="1" t="str">
        <f t="shared" si="66"/>
        <v>Late</v>
      </c>
      <c r="AH874" s="1" t="str">
        <f t="shared" si="67"/>
        <v>Slow</v>
      </c>
      <c r="AI874" s="1" t="str">
        <f t="shared" si="68"/>
        <v>Low</v>
      </c>
      <c r="AJ874" s="6" t="str">
        <f t="shared" si="69"/>
        <v>Weekday</v>
      </c>
    </row>
    <row r="875" spans="1:36" x14ac:dyDescent="0.45">
      <c r="A875" s="5" t="s">
        <v>1374</v>
      </c>
      <c r="B875" s="2">
        <v>45314</v>
      </c>
      <c r="C875" s="2">
        <v>45314</v>
      </c>
      <c r="D875" s="2">
        <v>45315</v>
      </c>
      <c r="E875" s="1" t="s">
        <v>2580</v>
      </c>
      <c r="F875" s="1" t="s">
        <v>168</v>
      </c>
      <c r="G875" s="1" t="s">
        <v>41</v>
      </c>
      <c r="H875" s="1" t="s">
        <v>42</v>
      </c>
      <c r="I875" s="1" t="s">
        <v>122</v>
      </c>
      <c r="J875" s="1">
        <v>0</v>
      </c>
      <c r="K875" s="1">
        <v>0</v>
      </c>
      <c r="L875" s="1">
        <v>0</v>
      </c>
      <c r="M875" s="1" t="s">
        <v>56</v>
      </c>
      <c r="N875" s="1" t="s">
        <v>30</v>
      </c>
      <c r="O875" s="1" t="s">
        <v>64</v>
      </c>
      <c r="P875" s="1" t="s">
        <v>58</v>
      </c>
      <c r="Q875" s="1" t="s">
        <v>33</v>
      </c>
      <c r="R875" s="1" t="s">
        <v>34</v>
      </c>
      <c r="S875" s="1" t="s">
        <v>2620</v>
      </c>
      <c r="T875" s="1">
        <v>1</v>
      </c>
      <c r="U875" s="1" t="s">
        <v>2622</v>
      </c>
      <c r="V875" s="1" t="s">
        <v>2630</v>
      </c>
      <c r="W875" s="1" t="s">
        <v>2629</v>
      </c>
      <c r="X875" s="1" t="s">
        <v>2625</v>
      </c>
      <c r="Y875" s="1" t="s">
        <v>2630</v>
      </c>
      <c r="Z875" s="1" t="s">
        <v>2623</v>
      </c>
      <c r="AA875" s="1">
        <v>0</v>
      </c>
      <c r="AB875" s="1" t="s">
        <v>2626</v>
      </c>
      <c r="AC875" s="1" t="s">
        <v>2627</v>
      </c>
      <c r="AD875" s="1" t="str">
        <f>TEXT(Sales_data[[#This Row],[Order_Date]],"MMM")</f>
        <v>Jan</v>
      </c>
      <c r="AE875" s="1">
        <f t="shared" si="65"/>
        <v>2024</v>
      </c>
      <c r="AF875" s="1" t="str">
        <f>TEXT(Sales_data[[#This Row],[Order_Date]],"ddd")</f>
        <v>Tue</v>
      </c>
      <c r="AG875" s="1" t="str">
        <f t="shared" si="66"/>
        <v>On Time</v>
      </c>
      <c r="AH875" s="1" t="str">
        <f t="shared" si="67"/>
        <v>Fast</v>
      </c>
      <c r="AI875" s="1" t="str">
        <f t="shared" si="68"/>
        <v>Low</v>
      </c>
      <c r="AJ875" s="6" t="str">
        <f t="shared" si="69"/>
        <v>Weekday</v>
      </c>
    </row>
    <row r="876" spans="1:36" x14ac:dyDescent="0.45">
      <c r="A876" s="5" t="s">
        <v>1375</v>
      </c>
      <c r="B876" s="2">
        <v>45461</v>
      </c>
      <c r="C876" s="2">
        <v>45462</v>
      </c>
      <c r="D876" s="2">
        <v>45461</v>
      </c>
      <c r="E876" s="1" t="s">
        <v>2543</v>
      </c>
      <c r="F876" s="1" t="s">
        <v>2608</v>
      </c>
      <c r="G876" s="1" t="s">
        <v>41</v>
      </c>
      <c r="H876" s="1" t="s">
        <v>128</v>
      </c>
      <c r="I876" s="1" t="s">
        <v>129</v>
      </c>
      <c r="J876" s="1">
        <v>0</v>
      </c>
      <c r="K876" s="1">
        <v>2000</v>
      </c>
      <c r="L876" s="1">
        <v>0</v>
      </c>
      <c r="M876" s="1" t="s">
        <v>63</v>
      </c>
      <c r="N876" s="1" t="s">
        <v>30</v>
      </c>
      <c r="O876" s="1" t="s">
        <v>44</v>
      </c>
      <c r="P876" s="1" t="s">
        <v>58</v>
      </c>
      <c r="Q876" s="1" t="s">
        <v>33</v>
      </c>
      <c r="R876" s="1" t="s">
        <v>2620</v>
      </c>
      <c r="S876" s="1" t="s">
        <v>2620</v>
      </c>
      <c r="T876" s="1">
        <v>-1</v>
      </c>
      <c r="U876" s="1" t="s">
        <v>2622</v>
      </c>
      <c r="V876" s="1" t="s">
        <v>2630</v>
      </c>
      <c r="W876" s="1" t="s">
        <v>2624</v>
      </c>
      <c r="X876" s="1" t="s">
        <v>2631</v>
      </c>
      <c r="Y876" s="1" t="s">
        <v>2623</v>
      </c>
      <c r="Z876" s="1" t="s">
        <v>2623</v>
      </c>
      <c r="AA876" s="1">
        <v>0</v>
      </c>
      <c r="AB876" s="1" t="s">
        <v>2626</v>
      </c>
      <c r="AC876" s="1" t="s">
        <v>2627</v>
      </c>
      <c r="AD876" s="1" t="str">
        <f>TEXT(Sales_data[[#This Row],[Order_Date]],"MMM")</f>
        <v>Jun</v>
      </c>
      <c r="AE876" s="1">
        <f t="shared" si="65"/>
        <v>2024</v>
      </c>
      <c r="AF876" s="1" t="str">
        <f>TEXT(Sales_data[[#This Row],[Order_Date]],"ddd")</f>
        <v>Tue</v>
      </c>
      <c r="AG876" s="1" t="str">
        <f t="shared" si="66"/>
        <v>On Time</v>
      </c>
      <c r="AH876" s="1" t="str">
        <f t="shared" si="67"/>
        <v>Fast</v>
      </c>
      <c r="AI876" s="1" t="str">
        <f t="shared" si="68"/>
        <v>Low</v>
      </c>
      <c r="AJ876" s="6" t="str">
        <f t="shared" si="69"/>
        <v>Weekday</v>
      </c>
    </row>
    <row r="877" spans="1:36" x14ac:dyDescent="0.45">
      <c r="A877" s="5" t="s">
        <v>1376</v>
      </c>
      <c r="B877" s="2">
        <v>45629</v>
      </c>
      <c r="C877" s="2">
        <v>45631</v>
      </c>
      <c r="D877" s="2">
        <v>45636</v>
      </c>
      <c r="E877" s="1" t="s">
        <v>2603</v>
      </c>
      <c r="F877" s="1" t="s">
        <v>69</v>
      </c>
      <c r="G877" s="1" t="s">
        <v>70</v>
      </c>
      <c r="H877" s="1" t="s">
        <v>71</v>
      </c>
      <c r="I877" s="1" t="s">
        <v>117</v>
      </c>
      <c r="J877" s="1">
        <v>2</v>
      </c>
      <c r="K877" s="1">
        <v>1000</v>
      </c>
      <c r="L877" s="1">
        <v>2000</v>
      </c>
      <c r="M877" s="1" t="s">
        <v>63</v>
      </c>
      <c r="N877" s="1" t="s">
        <v>93</v>
      </c>
      <c r="O877" s="1" t="s">
        <v>79</v>
      </c>
      <c r="P877" s="1" t="s">
        <v>58</v>
      </c>
      <c r="Q877" s="1" t="s">
        <v>45</v>
      </c>
      <c r="R877" s="1" t="s">
        <v>2620</v>
      </c>
      <c r="S877" s="1" t="s">
        <v>2620</v>
      </c>
      <c r="T877" s="1">
        <v>5</v>
      </c>
      <c r="U877" s="1" t="s">
        <v>2622</v>
      </c>
      <c r="V877" s="1" t="s">
        <v>2623</v>
      </c>
      <c r="W877" s="1" t="s">
        <v>2624</v>
      </c>
      <c r="X877" s="1" t="s">
        <v>2625</v>
      </c>
      <c r="Y877" s="1" t="s">
        <v>2623</v>
      </c>
      <c r="Z877" s="1" t="s">
        <v>2623</v>
      </c>
      <c r="AA877" s="1">
        <v>2000</v>
      </c>
      <c r="AB877" s="1" t="s">
        <v>2626</v>
      </c>
      <c r="AC877" s="1" t="s">
        <v>2627</v>
      </c>
      <c r="AD877" s="1" t="str">
        <f>TEXT(Sales_data[[#This Row],[Order_Date]],"MMM")</f>
        <v>Dec</v>
      </c>
      <c r="AE877" s="1">
        <f t="shared" si="65"/>
        <v>2024</v>
      </c>
      <c r="AF877" s="1" t="str">
        <f>TEXT(Sales_data[[#This Row],[Order_Date]],"ddd")</f>
        <v>Tue</v>
      </c>
      <c r="AG877" s="1" t="str">
        <f t="shared" si="66"/>
        <v>On Time</v>
      </c>
      <c r="AH877" s="1" t="str">
        <f t="shared" si="67"/>
        <v>Medium</v>
      </c>
      <c r="AI877" s="1" t="str">
        <f t="shared" si="68"/>
        <v>Medium</v>
      </c>
      <c r="AJ877" s="6" t="str">
        <f t="shared" si="69"/>
        <v>Weekday</v>
      </c>
    </row>
    <row r="878" spans="1:36" x14ac:dyDescent="0.45">
      <c r="A878" s="5" t="s">
        <v>1377</v>
      </c>
      <c r="B878" s="2">
        <v>45359</v>
      </c>
      <c r="C878" s="2">
        <v>45362</v>
      </c>
      <c r="D878" s="2">
        <v>45364</v>
      </c>
      <c r="E878" s="1" t="s">
        <v>2541</v>
      </c>
      <c r="F878" s="1" t="s">
        <v>147</v>
      </c>
      <c r="G878" s="1" t="s">
        <v>147</v>
      </c>
      <c r="H878" s="1" t="s">
        <v>71</v>
      </c>
      <c r="I878" s="1" t="s">
        <v>72</v>
      </c>
      <c r="J878" s="1">
        <v>1</v>
      </c>
      <c r="K878" s="1">
        <v>100</v>
      </c>
      <c r="L878" s="1">
        <v>100</v>
      </c>
      <c r="M878" s="1" t="s">
        <v>63</v>
      </c>
      <c r="N878" s="1" t="s">
        <v>57</v>
      </c>
      <c r="O878" s="1" t="s">
        <v>31</v>
      </c>
      <c r="P878" s="1" t="s">
        <v>85</v>
      </c>
      <c r="Q878" s="1" t="s">
        <v>33</v>
      </c>
      <c r="R878" s="1" t="s">
        <v>46</v>
      </c>
      <c r="S878" s="1" t="s">
        <v>2621</v>
      </c>
      <c r="T878" s="1">
        <v>2</v>
      </c>
      <c r="U878" s="1" t="s">
        <v>2622</v>
      </c>
      <c r="V878" s="1" t="s">
        <v>2623</v>
      </c>
      <c r="W878" s="1" t="s">
        <v>2624</v>
      </c>
      <c r="X878" s="1" t="s">
        <v>2625</v>
      </c>
      <c r="Y878" s="1" t="s">
        <v>2623</v>
      </c>
      <c r="Z878" s="1" t="s">
        <v>2623</v>
      </c>
      <c r="AA878" s="1">
        <v>100</v>
      </c>
      <c r="AB878" s="1" t="s">
        <v>2626</v>
      </c>
      <c r="AC878" s="1" t="s">
        <v>2621</v>
      </c>
      <c r="AD878" s="1" t="str">
        <f>TEXT(Sales_data[[#This Row],[Order_Date]],"MMM")</f>
        <v>Mar</v>
      </c>
      <c r="AE878" s="1">
        <f t="shared" si="65"/>
        <v>2024</v>
      </c>
      <c r="AF878" s="1" t="str">
        <f>TEXT(Sales_data[[#This Row],[Order_Date]],"ddd")</f>
        <v>Fri</v>
      </c>
      <c r="AG878" s="1" t="str">
        <f t="shared" si="66"/>
        <v>On Time</v>
      </c>
      <c r="AH878" s="1" t="str">
        <f t="shared" si="67"/>
        <v>Fast</v>
      </c>
      <c r="AI878" s="1" t="str">
        <f t="shared" si="68"/>
        <v>Low</v>
      </c>
      <c r="AJ878" s="6" t="str">
        <f t="shared" si="69"/>
        <v>Weekday</v>
      </c>
    </row>
    <row r="879" spans="1:36" x14ac:dyDescent="0.45">
      <c r="A879" s="5" t="s">
        <v>1378</v>
      </c>
      <c r="B879" s="2">
        <v>45549</v>
      </c>
      <c r="C879" s="2">
        <v>45548</v>
      </c>
      <c r="D879" s="2">
        <v>45553</v>
      </c>
      <c r="E879" s="1" t="s">
        <v>2605</v>
      </c>
      <c r="F879" s="1" t="s">
        <v>2606</v>
      </c>
      <c r="G879" s="1" t="s">
        <v>26</v>
      </c>
      <c r="H879" s="1" t="s">
        <v>71</v>
      </c>
      <c r="I879" s="1" t="s">
        <v>117</v>
      </c>
      <c r="J879" s="1">
        <v>-1</v>
      </c>
      <c r="K879" s="1">
        <v>2000</v>
      </c>
      <c r="L879" s="1">
        <v>-2000</v>
      </c>
      <c r="M879" s="1" t="s">
        <v>56</v>
      </c>
      <c r="N879" s="1" t="s">
        <v>57</v>
      </c>
      <c r="O879" s="1" t="s">
        <v>44</v>
      </c>
      <c r="P879" s="1" t="s">
        <v>58</v>
      </c>
      <c r="Q879" s="1" t="s">
        <v>33</v>
      </c>
      <c r="R879" s="1" t="s">
        <v>2620</v>
      </c>
      <c r="S879" s="1" t="s">
        <v>2620</v>
      </c>
      <c r="T879" s="1">
        <v>5</v>
      </c>
      <c r="U879" s="1" t="s">
        <v>2622</v>
      </c>
      <c r="V879" s="1" t="s">
        <v>2630</v>
      </c>
      <c r="W879" s="1" t="s">
        <v>2624</v>
      </c>
      <c r="X879" s="1" t="s">
        <v>2628</v>
      </c>
      <c r="Y879" s="1" t="s">
        <v>2623</v>
      </c>
      <c r="Z879" s="1" t="s">
        <v>2623</v>
      </c>
      <c r="AA879" s="1">
        <v>-2000</v>
      </c>
      <c r="AB879" s="1" t="s">
        <v>2626</v>
      </c>
      <c r="AC879" s="1" t="s">
        <v>2632</v>
      </c>
      <c r="AD879" s="1" t="str">
        <f>TEXT(Sales_data[[#This Row],[Order_Date]],"MMM")</f>
        <v>Sep</v>
      </c>
      <c r="AE879" s="1">
        <f t="shared" si="65"/>
        <v>2024</v>
      </c>
      <c r="AF879" s="1" t="str">
        <f>TEXT(Sales_data[[#This Row],[Order_Date]],"ddd")</f>
        <v>Sat</v>
      </c>
      <c r="AG879" s="1" t="str">
        <f t="shared" si="66"/>
        <v>On Time</v>
      </c>
      <c r="AH879" s="1" t="str">
        <f t="shared" si="67"/>
        <v>Medium</v>
      </c>
      <c r="AI879" s="1" t="str">
        <f t="shared" si="68"/>
        <v>Low</v>
      </c>
      <c r="AJ879" s="6" t="str">
        <f t="shared" si="69"/>
        <v>Weekend</v>
      </c>
    </row>
    <row r="880" spans="1:36" x14ac:dyDescent="0.45">
      <c r="A880" s="5" t="s">
        <v>1379</v>
      </c>
      <c r="B880" s="2">
        <v>45456</v>
      </c>
      <c r="C880" s="2">
        <v>45456</v>
      </c>
      <c r="D880" s="2">
        <v>45456</v>
      </c>
      <c r="E880" s="1" t="s">
        <v>2529</v>
      </c>
      <c r="F880" s="1" t="s">
        <v>147</v>
      </c>
      <c r="G880" s="1" t="s">
        <v>147</v>
      </c>
      <c r="H880" s="1" t="s">
        <v>128</v>
      </c>
      <c r="I880" s="1" t="s">
        <v>231</v>
      </c>
      <c r="J880" s="1">
        <v>1</v>
      </c>
      <c r="K880" s="1">
        <v>500</v>
      </c>
      <c r="L880" s="1">
        <v>500</v>
      </c>
      <c r="M880" s="1" t="s">
        <v>63</v>
      </c>
      <c r="N880" s="1" t="s">
        <v>57</v>
      </c>
      <c r="O880" s="1" t="s">
        <v>79</v>
      </c>
      <c r="P880" s="1" t="s">
        <v>32</v>
      </c>
      <c r="Q880" s="1" t="s">
        <v>45</v>
      </c>
      <c r="R880" s="1" t="s">
        <v>46</v>
      </c>
      <c r="S880" s="1" t="s">
        <v>47</v>
      </c>
      <c r="T880" s="1">
        <v>0</v>
      </c>
      <c r="U880" s="1" t="s">
        <v>2622</v>
      </c>
      <c r="V880" s="1" t="s">
        <v>2623</v>
      </c>
      <c r="W880" s="1" t="s">
        <v>2624</v>
      </c>
      <c r="X880" s="1" t="s">
        <v>2625</v>
      </c>
      <c r="Y880" s="1" t="s">
        <v>2623</v>
      </c>
      <c r="Z880" s="1" t="s">
        <v>2623</v>
      </c>
      <c r="AA880" s="1">
        <v>500</v>
      </c>
      <c r="AB880" s="1" t="s">
        <v>2626</v>
      </c>
      <c r="AC880" s="1" t="s">
        <v>47</v>
      </c>
      <c r="AD880" s="1" t="str">
        <f>TEXT(Sales_data[[#This Row],[Order_Date]],"MMM")</f>
        <v>Jun</v>
      </c>
      <c r="AE880" s="1">
        <f t="shared" si="65"/>
        <v>2024</v>
      </c>
      <c r="AF880" s="1" t="str">
        <f>TEXT(Sales_data[[#This Row],[Order_Date]],"ddd")</f>
        <v>Thu</v>
      </c>
      <c r="AG880" s="1" t="str">
        <f t="shared" si="66"/>
        <v>On Time</v>
      </c>
      <c r="AH880" s="1" t="str">
        <f t="shared" si="67"/>
        <v>Fast</v>
      </c>
      <c r="AI880" s="1" t="str">
        <f t="shared" si="68"/>
        <v>Low</v>
      </c>
      <c r="AJ880" s="6" t="str">
        <f t="shared" si="69"/>
        <v>Weekday</v>
      </c>
    </row>
    <row r="881" spans="1:36" x14ac:dyDescent="0.45">
      <c r="A881" s="5" t="s">
        <v>1380</v>
      </c>
      <c r="B881" s="2">
        <v>45366</v>
      </c>
      <c r="C881" s="2">
        <v>45366</v>
      </c>
      <c r="D881" s="2">
        <v>45366</v>
      </c>
      <c r="E881" s="1" t="s">
        <v>2530</v>
      </c>
      <c r="F881" s="1" t="s">
        <v>2609</v>
      </c>
      <c r="G881" s="1" t="s">
        <v>116</v>
      </c>
      <c r="H881" s="1" t="s">
        <v>27</v>
      </c>
      <c r="I881" s="1" t="s">
        <v>28</v>
      </c>
      <c r="J881" s="1">
        <v>0</v>
      </c>
      <c r="K881" s="1">
        <v>500</v>
      </c>
      <c r="L881" s="1">
        <v>0</v>
      </c>
      <c r="M881" s="1" t="s">
        <v>56</v>
      </c>
      <c r="N881" s="1" t="s">
        <v>93</v>
      </c>
      <c r="O881" s="1" t="s">
        <v>31</v>
      </c>
      <c r="P881" s="1" t="s">
        <v>32</v>
      </c>
      <c r="Q881" s="1" t="s">
        <v>33</v>
      </c>
      <c r="R881" s="1" t="s">
        <v>34</v>
      </c>
      <c r="S881" s="1" t="s">
        <v>2620</v>
      </c>
      <c r="T881" s="1">
        <v>0</v>
      </c>
      <c r="U881" s="1" t="s">
        <v>2622</v>
      </c>
      <c r="V881" s="1" t="s">
        <v>2630</v>
      </c>
      <c r="W881" s="1" t="s">
        <v>2624</v>
      </c>
      <c r="X881" s="1" t="s">
        <v>2625</v>
      </c>
      <c r="Y881" s="1" t="s">
        <v>2623</v>
      </c>
      <c r="Z881" s="1" t="s">
        <v>2623</v>
      </c>
      <c r="AA881" s="1">
        <v>0</v>
      </c>
      <c r="AB881" s="1" t="s">
        <v>2626</v>
      </c>
      <c r="AC881" s="1" t="s">
        <v>2627</v>
      </c>
      <c r="AD881" s="1" t="str">
        <f>TEXT(Sales_data[[#This Row],[Order_Date]],"MMM")</f>
        <v>Mar</v>
      </c>
      <c r="AE881" s="1">
        <f t="shared" si="65"/>
        <v>2024</v>
      </c>
      <c r="AF881" s="1" t="str">
        <f>TEXT(Sales_data[[#This Row],[Order_Date]],"ddd")</f>
        <v>Fri</v>
      </c>
      <c r="AG881" s="1" t="str">
        <f t="shared" si="66"/>
        <v>On Time</v>
      </c>
      <c r="AH881" s="1" t="str">
        <f t="shared" si="67"/>
        <v>Fast</v>
      </c>
      <c r="AI881" s="1" t="str">
        <f t="shared" si="68"/>
        <v>Low</v>
      </c>
      <c r="AJ881" s="6" t="str">
        <f t="shared" si="69"/>
        <v>Weekday</v>
      </c>
    </row>
    <row r="882" spans="1:36" x14ac:dyDescent="0.45">
      <c r="A882" s="5" t="s">
        <v>1381</v>
      </c>
      <c r="B882" s="2">
        <v>45595</v>
      </c>
      <c r="C882" s="2">
        <v>45595</v>
      </c>
      <c r="D882" s="2">
        <v>45599</v>
      </c>
      <c r="E882" s="1" t="s">
        <v>2543</v>
      </c>
      <c r="F882" s="1" t="s">
        <v>2607</v>
      </c>
      <c r="G882" s="1" t="s">
        <v>41</v>
      </c>
      <c r="H882" s="1" t="s">
        <v>27</v>
      </c>
      <c r="I882" s="1" t="s">
        <v>84</v>
      </c>
      <c r="J882" s="1">
        <v>2</v>
      </c>
      <c r="K882" s="1">
        <v>100</v>
      </c>
      <c r="L882" s="1">
        <v>200</v>
      </c>
      <c r="M882" s="1" t="s">
        <v>2619</v>
      </c>
      <c r="N882" s="1" t="s">
        <v>57</v>
      </c>
      <c r="O882" s="1" t="s">
        <v>31</v>
      </c>
      <c r="P882" s="1" t="s">
        <v>32</v>
      </c>
      <c r="Q882" s="1" t="s">
        <v>33</v>
      </c>
      <c r="R882" s="1" t="s">
        <v>34</v>
      </c>
      <c r="S882" s="1" t="s">
        <v>2620</v>
      </c>
      <c r="T882" s="1">
        <v>4</v>
      </c>
      <c r="U882" s="1" t="s">
        <v>2622</v>
      </c>
      <c r="V882" s="1" t="s">
        <v>2623</v>
      </c>
      <c r="W882" s="1" t="s">
        <v>2624</v>
      </c>
      <c r="X882" s="1" t="s">
        <v>2625</v>
      </c>
      <c r="Y882" s="1" t="s">
        <v>2623</v>
      </c>
      <c r="Z882" s="1" t="s">
        <v>2623</v>
      </c>
      <c r="AA882" s="1">
        <v>200</v>
      </c>
      <c r="AB882" s="1" t="s">
        <v>2626</v>
      </c>
      <c r="AC882" s="1" t="s">
        <v>2627</v>
      </c>
      <c r="AD882" s="1" t="str">
        <f>TEXT(Sales_data[[#This Row],[Order_Date]],"MMM")</f>
        <v>Oct</v>
      </c>
      <c r="AE882" s="1">
        <f t="shared" si="65"/>
        <v>2024</v>
      </c>
      <c r="AF882" s="1" t="str">
        <f>TEXT(Sales_data[[#This Row],[Order_Date]],"ddd")</f>
        <v>Wed</v>
      </c>
      <c r="AG882" s="1" t="str">
        <f t="shared" si="66"/>
        <v>On Time</v>
      </c>
      <c r="AH882" s="1" t="str">
        <f t="shared" si="67"/>
        <v>Medium</v>
      </c>
      <c r="AI882" s="1" t="str">
        <f t="shared" si="68"/>
        <v>Low</v>
      </c>
      <c r="AJ882" s="6" t="str">
        <f t="shared" si="69"/>
        <v>Weekday</v>
      </c>
    </row>
    <row r="883" spans="1:36" x14ac:dyDescent="0.45">
      <c r="A883" s="5" t="s">
        <v>1382</v>
      </c>
      <c r="B883" s="2">
        <v>45584</v>
      </c>
      <c r="C883" s="2">
        <v>45585</v>
      </c>
      <c r="D883" s="2">
        <v>45585</v>
      </c>
      <c r="E883" s="1" t="s">
        <v>2532</v>
      </c>
      <c r="F883" s="1" t="s">
        <v>69</v>
      </c>
      <c r="G883" s="1" t="s">
        <v>70</v>
      </c>
      <c r="H883" s="1" t="s">
        <v>42</v>
      </c>
      <c r="I883" s="1" t="s">
        <v>43</v>
      </c>
      <c r="J883" s="1">
        <v>2</v>
      </c>
      <c r="K883" s="1">
        <v>2000</v>
      </c>
      <c r="L883" s="1">
        <v>4000</v>
      </c>
      <c r="M883" s="1" t="s">
        <v>56</v>
      </c>
      <c r="N883" s="1" t="s">
        <v>57</v>
      </c>
      <c r="O883" s="1" t="s">
        <v>31</v>
      </c>
      <c r="P883" s="1" t="s">
        <v>85</v>
      </c>
      <c r="Q883" s="1" t="s">
        <v>45</v>
      </c>
      <c r="R883" s="1" t="s">
        <v>2620</v>
      </c>
      <c r="S883" s="1" t="s">
        <v>2620</v>
      </c>
      <c r="T883" s="1">
        <v>0</v>
      </c>
      <c r="U883" s="1" t="s">
        <v>2622</v>
      </c>
      <c r="V883" s="1" t="s">
        <v>2623</v>
      </c>
      <c r="W883" s="1" t="s">
        <v>2624</v>
      </c>
      <c r="X883" s="1" t="s">
        <v>2625</v>
      </c>
      <c r="Y883" s="1" t="s">
        <v>2623</v>
      </c>
      <c r="Z883" s="1" t="s">
        <v>2623</v>
      </c>
      <c r="AA883" s="1">
        <v>4000</v>
      </c>
      <c r="AB883" s="1" t="s">
        <v>2626</v>
      </c>
      <c r="AC883" s="1" t="s">
        <v>2627</v>
      </c>
      <c r="AD883" s="1" t="str">
        <f>TEXT(Sales_data[[#This Row],[Order_Date]],"MMM")</f>
        <v>Oct</v>
      </c>
      <c r="AE883" s="1">
        <f t="shared" si="65"/>
        <v>2024</v>
      </c>
      <c r="AF883" s="1" t="str">
        <f>TEXT(Sales_data[[#This Row],[Order_Date]],"ddd")</f>
        <v>Sat</v>
      </c>
      <c r="AG883" s="1" t="str">
        <f t="shared" si="66"/>
        <v>On Time</v>
      </c>
      <c r="AH883" s="1" t="str">
        <f t="shared" si="67"/>
        <v>Fast</v>
      </c>
      <c r="AI883" s="1" t="str">
        <f t="shared" si="68"/>
        <v>Medium</v>
      </c>
      <c r="AJ883" s="6" t="str">
        <f t="shared" si="69"/>
        <v>Weekend</v>
      </c>
    </row>
    <row r="884" spans="1:36" x14ac:dyDescent="0.45">
      <c r="A884" s="5" t="s">
        <v>1383</v>
      </c>
      <c r="B884" s="2">
        <v>45517</v>
      </c>
      <c r="C884" s="2">
        <v>45515</v>
      </c>
      <c r="D884" s="2">
        <v>45521</v>
      </c>
      <c r="E884" s="1" t="s">
        <v>2560</v>
      </c>
      <c r="F884" s="1" t="s">
        <v>168</v>
      </c>
      <c r="G884" s="1" t="s">
        <v>41</v>
      </c>
      <c r="H884" s="1" t="s">
        <v>27</v>
      </c>
      <c r="I884" s="1" t="s">
        <v>55</v>
      </c>
      <c r="J884" s="1">
        <v>0</v>
      </c>
      <c r="K884" s="1">
        <v>1000</v>
      </c>
      <c r="L884" s="1">
        <v>0</v>
      </c>
      <c r="M884" s="1" t="s">
        <v>56</v>
      </c>
      <c r="N884" s="1" t="s">
        <v>30</v>
      </c>
      <c r="O884" s="1" t="s">
        <v>79</v>
      </c>
      <c r="P884" s="1" t="s">
        <v>32</v>
      </c>
      <c r="Q884" s="1" t="s">
        <v>33</v>
      </c>
      <c r="R884" s="1" t="s">
        <v>34</v>
      </c>
      <c r="S884" s="1" t="s">
        <v>2620</v>
      </c>
      <c r="T884" s="1">
        <v>6</v>
      </c>
      <c r="U884" s="1" t="s">
        <v>2622</v>
      </c>
      <c r="V884" s="1" t="s">
        <v>2630</v>
      </c>
      <c r="W884" s="1" t="s">
        <v>2624</v>
      </c>
      <c r="X884" s="1" t="s">
        <v>2628</v>
      </c>
      <c r="Y884" s="1" t="s">
        <v>2623</v>
      </c>
      <c r="Z884" s="1" t="s">
        <v>2623</v>
      </c>
      <c r="AA884" s="1">
        <v>0</v>
      </c>
      <c r="AB884" s="1" t="s">
        <v>2626</v>
      </c>
      <c r="AC884" s="1" t="s">
        <v>2627</v>
      </c>
      <c r="AD884" s="1" t="str">
        <f>TEXT(Sales_data[[#This Row],[Order_Date]],"MMM")</f>
        <v>Aug</v>
      </c>
      <c r="AE884" s="1">
        <f t="shared" si="65"/>
        <v>2024</v>
      </c>
      <c r="AF884" s="1" t="str">
        <f>TEXT(Sales_data[[#This Row],[Order_Date]],"ddd")</f>
        <v>Tue</v>
      </c>
      <c r="AG884" s="1" t="str">
        <f t="shared" si="66"/>
        <v>Late</v>
      </c>
      <c r="AH884" s="1" t="str">
        <f t="shared" si="67"/>
        <v>Slow</v>
      </c>
      <c r="AI884" s="1" t="str">
        <f t="shared" si="68"/>
        <v>Low</v>
      </c>
      <c r="AJ884" s="6" t="str">
        <f t="shared" si="69"/>
        <v>Weekday</v>
      </c>
    </row>
    <row r="885" spans="1:36" x14ac:dyDescent="0.45">
      <c r="A885" s="5" t="s">
        <v>1384</v>
      </c>
      <c r="B885" s="2">
        <v>45327</v>
      </c>
      <c r="C885" s="2">
        <v>45329</v>
      </c>
      <c r="D885" s="2">
        <v>45333</v>
      </c>
      <c r="E885" s="1" t="s">
        <v>2589</v>
      </c>
      <c r="F885" s="1" t="s">
        <v>147</v>
      </c>
      <c r="G885" s="1" t="s">
        <v>147</v>
      </c>
      <c r="H885" s="1" t="s">
        <v>27</v>
      </c>
      <c r="I885" s="1" t="s">
        <v>28</v>
      </c>
      <c r="J885" s="1">
        <v>3</v>
      </c>
      <c r="K885" s="1">
        <v>0</v>
      </c>
      <c r="L885" s="1">
        <v>0</v>
      </c>
      <c r="M885" s="1" t="s">
        <v>29</v>
      </c>
      <c r="N885" s="1" t="s">
        <v>57</v>
      </c>
      <c r="O885" s="1" t="s">
        <v>31</v>
      </c>
      <c r="P885" s="1" t="s">
        <v>85</v>
      </c>
      <c r="Q885" s="1" t="s">
        <v>33</v>
      </c>
      <c r="R885" s="1" t="s">
        <v>46</v>
      </c>
      <c r="S885" s="1" t="s">
        <v>2621</v>
      </c>
      <c r="T885" s="1">
        <v>4</v>
      </c>
      <c r="U885" s="1" t="s">
        <v>2622</v>
      </c>
      <c r="V885" s="1" t="s">
        <v>2623</v>
      </c>
      <c r="W885" s="1" t="s">
        <v>2629</v>
      </c>
      <c r="X885" s="1" t="s">
        <v>2625</v>
      </c>
      <c r="Y885" s="1" t="s">
        <v>2630</v>
      </c>
      <c r="Z885" s="1" t="s">
        <v>2623</v>
      </c>
      <c r="AA885" s="1">
        <v>0</v>
      </c>
      <c r="AB885" s="1" t="s">
        <v>2626</v>
      </c>
      <c r="AC885" s="1" t="s">
        <v>2621</v>
      </c>
      <c r="AD885" s="1" t="str">
        <f>TEXT(Sales_data[[#This Row],[Order_Date]],"MMM")</f>
        <v>Feb</v>
      </c>
      <c r="AE885" s="1">
        <f t="shared" si="65"/>
        <v>2024</v>
      </c>
      <c r="AF885" s="1" t="str">
        <f>TEXT(Sales_data[[#This Row],[Order_Date]],"ddd")</f>
        <v>Mon</v>
      </c>
      <c r="AG885" s="1" t="str">
        <f t="shared" si="66"/>
        <v>On Time</v>
      </c>
      <c r="AH885" s="1" t="str">
        <f t="shared" si="67"/>
        <v>Medium</v>
      </c>
      <c r="AI885" s="1" t="str">
        <f t="shared" si="68"/>
        <v>Low</v>
      </c>
      <c r="AJ885" s="6" t="str">
        <f t="shared" si="69"/>
        <v>Weekday</v>
      </c>
    </row>
    <row r="886" spans="1:36" x14ac:dyDescent="0.45">
      <c r="A886" s="5" t="s">
        <v>1385</v>
      </c>
      <c r="B886" s="2">
        <v>45598</v>
      </c>
      <c r="C886" s="2">
        <v>45601</v>
      </c>
      <c r="D886" s="2">
        <v>45606</v>
      </c>
      <c r="E886" s="1" t="s">
        <v>2543</v>
      </c>
      <c r="F886" s="1" t="s">
        <v>2606</v>
      </c>
      <c r="G886" s="1" t="s">
        <v>26</v>
      </c>
      <c r="H886" s="1" t="s">
        <v>71</v>
      </c>
      <c r="I886" s="1" t="s">
        <v>72</v>
      </c>
      <c r="J886" s="1">
        <v>1</v>
      </c>
      <c r="K886" s="1">
        <v>0</v>
      </c>
      <c r="L886" s="1">
        <v>0</v>
      </c>
      <c r="M886" s="1" t="s">
        <v>2619</v>
      </c>
      <c r="N886" s="1" t="s">
        <v>57</v>
      </c>
      <c r="O886" s="1" t="s">
        <v>79</v>
      </c>
      <c r="P886" s="1" t="s">
        <v>32</v>
      </c>
      <c r="Q886" s="1" t="s">
        <v>45</v>
      </c>
      <c r="R886" s="1" t="s">
        <v>2620</v>
      </c>
      <c r="S886" s="1" t="s">
        <v>2620</v>
      </c>
      <c r="T886" s="1">
        <v>5</v>
      </c>
      <c r="U886" s="1" t="s">
        <v>2622</v>
      </c>
      <c r="V886" s="1" t="s">
        <v>2623</v>
      </c>
      <c r="W886" s="1" t="s">
        <v>2629</v>
      </c>
      <c r="X886" s="1" t="s">
        <v>2625</v>
      </c>
      <c r="Y886" s="1" t="s">
        <v>2630</v>
      </c>
      <c r="Z886" s="1" t="s">
        <v>2623</v>
      </c>
      <c r="AA886" s="1">
        <v>0</v>
      </c>
      <c r="AB886" s="1" t="s">
        <v>2626</v>
      </c>
      <c r="AC886" s="1" t="s">
        <v>2627</v>
      </c>
      <c r="AD886" s="1" t="str">
        <f>TEXT(Sales_data[[#This Row],[Order_Date]],"MMM")</f>
        <v>Nov</v>
      </c>
      <c r="AE886" s="1">
        <f t="shared" si="65"/>
        <v>2024</v>
      </c>
      <c r="AF886" s="1" t="str">
        <f>TEXT(Sales_data[[#This Row],[Order_Date]],"ddd")</f>
        <v>Sat</v>
      </c>
      <c r="AG886" s="1" t="str">
        <f t="shared" si="66"/>
        <v>On Time</v>
      </c>
      <c r="AH886" s="1" t="str">
        <f t="shared" si="67"/>
        <v>Medium</v>
      </c>
      <c r="AI886" s="1" t="str">
        <f t="shared" si="68"/>
        <v>Low</v>
      </c>
      <c r="AJ886" s="6" t="str">
        <f t="shared" si="69"/>
        <v>Weekend</v>
      </c>
    </row>
    <row r="887" spans="1:36" x14ac:dyDescent="0.45">
      <c r="A887" s="5" t="s">
        <v>1386</v>
      </c>
      <c r="B887" s="2">
        <v>45474</v>
      </c>
      <c r="C887" s="2">
        <v>45476</v>
      </c>
      <c r="D887" s="2">
        <v>45480</v>
      </c>
      <c r="E887" s="1" t="s">
        <v>2546</v>
      </c>
      <c r="F887" s="1" t="s">
        <v>53</v>
      </c>
      <c r="G887" s="1" t="s">
        <v>54</v>
      </c>
      <c r="H887" s="1" t="s">
        <v>42</v>
      </c>
      <c r="I887" s="1" t="s">
        <v>43</v>
      </c>
      <c r="J887" s="1">
        <v>0</v>
      </c>
      <c r="K887" s="1">
        <v>0</v>
      </c>
      <c r="L887" s="1">
        <v>0</v>
      </c>
      <c r="M887" s="1" t="s">
        <v>56</v>
      </c>
      <c r="N887" s="1" t="s">
        <v>57</v>
      </c>
      <c r="O887" s="1" t="s">
        <v>31</v>
      </c>
      <c r="P887" s="1" t="s">
        <v>32</v>
      </c>
      <c r="Q887" s="1" t="s">
        <v>45</v>
      </c>
      <c r="R887" s="1" t="s">
        <v>2620</v>
      </c>
      <c r="S887" s="1" t="s">
        <v>2620</v>
      </c>
      <c r="T887" s="1">
        <v>4</v>
      </c>
      <c r="U887" s="1" t="s">
        <v>2622</v>
      </c>
      <c r="V887" s="1" t="s">
        <v>2630</v>
      </c>
      <c r="W887" s="1" t="s">
        <v>2629</v>
      </c>
      <c r="X887" s="1" t="s">
        <v>2625</v>
      </c>
      <c r="Y887" s="1" t="s">
        <v>2630</v>
      </c>
      <c r="Z887" s="1" t="s">
        <v>2623</v>
      </c>
      <c r="AA887" s="1">
        <v>0</v>
      </c>
      <c r="AB887" s="1" t="s">
        <v>2626</v>
      </c>
      <c r="AC887" s="1" t="s">
        <v>2627</v>
      </c>
      <c r="AD887" s="1" t="str">
        <f>TEXT(Sales_data[[#This Row],[Order_Date]],"MMM")</f>
        <v>Jul</v>
      </c>
      <c r="AE887" s="1">
        <f t="shared" si="65"/>
        <v>2024</v>
      </c>
      <c r="AF887" s="1" t="str">
        <f>TEXT(Sales_data[[#This Row],[Order_Date]],"ddd")</f>
        <v>Mon</v>
      </c>
      <c r="AG887" s="1" t="str">
        <f t="shared" si="66"/>
        <v>On Time</v>
      </c>
      <c r="AH887" s="1" t="str">
        <f t="shared" si="67"/>
        <v>Medium</v>
      </c>
      <c r="AI887" s="1" t="str">
        <f t="shared" si="68"/>
        <v>Low</v>
      </c>
      <c r="AJ887" s="6" t="str">
        <f t="shared" si="69"/>
        <v>Weekday</v>
      </c>
    </row>
    <row r="888" spans="1:36" x14ac:dyDescent="0.45">
      <c r="A888" s="5" t="s">
        <v>1387</v>
      </c>
      <c r="B888" s="2">
        <v>45307</v>
      </c>
      <c r="C888" s="2">
        <v>45307</v>
      </c>
      <c r="D888" s="2">
        <v>45307</v>
      </c>
      <c r="E888" s="1" t="s">
        <v>2578</v>
      </c>
      <c r="F888" s="1" t="s">
        <v>147</v>
      </c>
      <c r="G888" s="1" t="s">
        <v>147</v>
      </c>
      <c r="H888" s="1" t="s">
        <v>42</v>
      </c>
      <c r="I888" s="1" t="s">
        <v>78</v>
      </c>
      <c r="J888" s="1">
        <v>2</v>
      </c>
      <c r="K888" s="1">
        <v>2000</v>
      </c>
      <c r="L888" s="1">
        <v>4000</v>
      </c>
      <c r="M888" s="1" t="s">
        <v>2619</v>
      </c>
      <c r="N888" s="1" t="s">
        <v>57</v>
      </c>
      <c r="O888" s="1" t="s">
        <v>31</v>
      </c>
      <c r="P888" s="1" t="s">
        <v>32</v>
      </c>
      <c r="Q888" s="1" t="s">
        <v>45</v>
      </c>
      <c r="R888" s="1" t="s">
        <v>34</v>
      </c>
      <c r="S888" s="1" t="s">
        <v>2620</v>
      </c>
      <c r="T888" s="1">
        <v>0</v>
      </c>
      <c r="U888" s="1" t="s">
        <v>2622</v>
      </c>
      <c r="V888" s="1" t="s">
        <v>2623</v>
      </c>
      <c r="W888" s="1" t="s">
        <v>2624</v>
      </c>
      <c r="X888" s="1" t="s">
        <v>2625</v>
      </c>
      <c r="Y888" s="1" t="s">
        <v>2623</v>
      </c>
      <c r="Z888" s="1" t="s">
        <v>2623</v>
      </c>
      <c r="AA888" s="1">
        <v>4000</v>
      </c>
      <c r="AB888" s="1" t="s">
        <v>2626</v>
      </c>
      <c r="AC888" s="1" t="s">
        <v>2627</v>
      </c>
      <c r="AD888" s="1" t="str">
        <f>TEXT(Sales_data[[#This Row],[Order_Date]],"MMM")</f>
        <v>Jan</v>
      </c>
      <c r="AE888" s="1">
        <f t="shared" si="65"/>
        <v>2024</v>
      </c>
      <c r="AF888" s="1" t="str">
        <f>TEXT(Sales_data[[#This Row],[Order_Date]],"ddd")</f>
        <v>Tue</v>
      </c>
      <c r="AG888" s="1" t="str">
        <f t="shared" si="66"/>
        <v>On Time</v>
      </c>
      <c r="AH888" s="1" t="str">
        <f t="shared" si="67"/>
        <v>Fast</v>
      </c>
      <c r="AI888" s="1" t="str">
        <f t="shared" si="68"/>
        <v>Medium</v>
      </c>
      <c r="AJ888" s="6" t="str">
        <f t="shared" si="69"/>
        <v>Weekday</v>
      </c>
    </row>
    <row r="889" spans="1:36" x14ac:dyDescent="0.45">
      <c r="A889" s="5" t="s">
        <v>1388</v>
      </c>
      <c r="B889" s="2">
        <v>45347</v>
      </c>
      <c r="C889" s="2">
        <v>45349</v>
      </c>
      <c r="D889" s="2">
        <v>45348</v>
      </c>
      <c r="E889" s="1" t="s">
        <v>2536</v>
      </c>
      <c r="F889" s="1" t="s">
        <v>168</v>
      </c>
      <c r="G889" s="1" t="s">
        <v>41</v>
      </c>
      <c r="H889" s="1" t="s">
        <v>128</v>
      </c>
      <c r="I889" s="1" t="s">
        <v>231</v>
      </c>
      <c r="J889" s="1">
        <v>-1</v>
      </c>
      <c r="K889" s="1">
        <v>100</v>
      </c>
      <c r="L889" s="1">
        <v>-100</v>
      </c>
      <c r="M889" s="1" t="s">
        <v>63</v>
      </c>
      <c r="N889" s="1" t="s">
        <v>93</v>
      </c>
      <c r="O889" s="1" t="s">
        <v>79</v>
      </c>
      <c r="P889" s="1" t="s">
        <v>85</v>
      </c>
      <c r="Q889" s="1" t="s">
        <v>45</v>
      </c>
      <c r="R889" s="1" t="s">
        <v>34</v>
      </c>
      <c r="S889" s="1" t="s">
        <v>2620</v>
      </c>
      <c r="T889" s="1">
        <v>-1</v>
      </c>
      <c r="U889" s="1" t="s">
        <v>2622</v>
      </c>
      <c r="V889" s="1" t="s">
        <v>2630</v>
      </c>
      <c r="W889" s="1" t="s">
        <v>2624</v>
      </c>
      <c r="X889" s="1" t="s">
        <v>2631</v>
      </c>
      <c r="Y889" s="1" t="s">
        <v>2623</v>
      </c>
      <c r="Z889" s="1" t="s">
        <v>2623</v>
      </c>
      <c r="AA889" s="1">
        <v>-100</v>
      </c>
      <c r="AB889" s="1" t="s">
        <v>2626</v>
      </c>
      <c r="AC889" s="1" t="s">
        <v>2627</v>
      </c>
      <c r="AD889" s="1" t="str">
        <f>TEXT(Sales_data[[#This Row],[Order_Date]],"MMM")</f>
        <v>Feb</v>
      </c>
      <c r="AE889" s="1">
        <f t="shared" si="65"/>
        <v>2024</v>
      </c>
      <c r="AF889" s="1" t="str">
        <f>TEXT(Sales_data[[#This Row],[Order_Date]],"ddd")</f>
        <v>Sun</v>
      </c>
      <c r="AG889" s="1" t="str">
        <f t="shared" si="66"/>
        <v>On Time</v>
      </c>
      <c r="AH889" s="1" t="str">
        <f t="shared" si="67"/>
        <v>Fast</v>
      </c>
      <c r="AI889" s="1" t="str">
        <f t="shared" si="68"/>
        <v>Low</v>
      </c>
      <c r="AJ889" s="6" t="str">
        <f t="shared" si="69"/>
        <v>Weekend</v>
      </c>
    </row>
    <row r="890" spans="1:36" x14ac:dyDescent="0.45">
      <c r="A890" s="5" t="s">
        <v>1389</v>
      </c>
      <c r="B890" s="2">
        <v>45390</v>
      </c>
      <c r="C890" s="2">
        <v>45390</v>
      </c>
      <c r="D890" s="2">
        <v>45391</v>
      </c>
      <c r="E890" s="1" t="s">
        <v>2595</v>
      </c>
      <c r="F890" s="1" t="s">
        <v>168</v>
      </c>
      <c r="G890" s="1" t="s">
        <v>41</v>
      </c>
      <c r="H890" s="1" t="s">
        <v>128</v>
      </c>
      <c r="I890" s="1" t="s">
        <v>169</v>
      </c>
      <c r="J890" s="1">
        <v>0</v>
      </c>
      <c r="K890" s="1">
        <v>1000</v>
      </c>
      <c r="L890" s="1">
        <v>0</v>
      </c>
      <c r="M890" s="1" t="s">
        <v>29</v>
      </c>
      <c r="N890" s="1" t="s">
        <v>30</v>
      </c>
      <c r="O890" s="1" t="s">
        <v>44</v>
      </c>
      <c r="P890" s="1" t="s">
        <v>58</v>
      </c>
      <c r="Q890" s="1" t="s">
        <v>33</v>
      </c>
      <c r="R890" s="1" t="s">
        <v>2620</v>
      </c>
      <c r="S890" s="1" t="s">
        <v>2620</v>
      </c>
      <c r="T890" s="1">
        <v>1</v>
      </c>
      <c r="U890" s="1" t="s">
        <v>2622</v>
      </c>
      <c r="V890" s="1" t="s">
        <v>2630</v>
      </c>
      <c r="W890" s="1" t="s">
        <v>2624</v>
      </c>
      <c r="X890" s="1" t="s">
        <v>2625</v>
      </c>
      <c r="Y890" s="1" t="s">
        <v>2623</v>
      </c>
      <c r="Z890" s="1" t="s">
        <v>2623</v>
      </c>
      <c r="AA890" s="1">
        <v>0</v>
      </c>
      <c r="AB890" s="1" t="s">
        <v>2626</v>
      </c>
      <c r="AC890" s="1" t="s">
        <v>2627</v>
      </c>
      <c r="AD890" s="1" t="str">
        <f>TEXT(Sales_data[[#This Row],[Order_Date]],"MMM")</f>
        <v>Apr</v>
      </c>
      <c r="AE890" s="1">
        <f t="shared" si="65"/>
        <v>2024</v>
      </c>
      <c r="AF890" s="1" t="str">
        <f>TEXT(Sales_data[[#This Row],[Order_Date]],"ddd")</f>
        <v>Mon</v>
      </c>
      <c r="AG890" s="1" t="str">
        <f t="shared" si="66"/>
        <v>On Time</v>
      </c>
      <c r="AH890" s="1" t="str">
        <f t="shared" si="67"/>
        <v>Fast</v>
      </c>
      <c r="AI890" s="1" t="str">
        <f t="shared" si="68"/>
        <v>Low</v>
      </c>
      <c r="AJ890" s="6" t="str">
        <f t="shared" si="69"/>
        <v>Weekday</v>
      </c>
    </row>
    <row r="891" spans="1:36" x14ac:dyDescent="0.45">
      <c r="A891" s="5" t="s">
        <v>1390</v>
      </c>
      <c r="B891" s="2">
        <v>45460</v>
      </c>
      <c r="C891" s="2">
        <v>45460</v>
      </c>
      <c r="D891" s="2">
        <v>45460</v>
      </c>
      <c r="E891" s="1" t="s">
        <v>2578</v>
      </c>
      <c r="F891" s="1" t="s">
        <v>147</v>
      </c>
      <c r="G891" s="1" t="s">
        <v>147</v>
      </c>
      <c r="H891" s="1" t="s">
        <v>128</v>
      </c>
      <c r="I891" s="1" t="s">
        <v>231</v>
      </c>
      <c r="J891" s="1">
        <v>0</v>
      </c>
      <c r="K891" s="1">
        <v>0</v>
      </c>
      <c r="L891" s="1">
        <v>0</v>
      </c>
      <c r="M891" s="1" t="s">
        <v>2619</v>
      </c>
      <c r="N891" s="1" t="s">
        <v>57</v>
      </c>
      <c r="O891" s="1" t="s">
        <v>79</v>
      </c>
      <c r="P891" s="1" t="s">
        <v>32</v>
      </c>
      <c r="Q891" s="1" t="s">
        <v>33</v>
      </c>
      <c r="R891" s="1" t="s">
        <v>34</v>
      </c>
      <c r="S891" s="1" t="s">
        <v>2620</v>
      </c>
      <c r="T891" s="1">
        <v>0</v>
      </c>
      <c r="U891" s="1" t="s">
        <v>2622</v>
      </c>
      <c r="V891" s="1" t="s">
        <v>2630</v>
      </c>
      <c r="W891" s="1" t="s">
        <v>2629</v>
      </c>
      <c r="X891" s="1" t="s">
        <v>2625</v>
      </c>
      <c r="Y891" s="1" t="s">
        <v>2630</v>
      </c>
      <c r="Z891" s="1" t="s">
        <v>2623</v>
      </c>
      <c r="AA891" s="1">
        <v>0</v>
      </c>
      <c r="AB891" s="1" t="s">
        <v>2626</v>
      </c>
      <c r="AC891" s="1" t="s">
        <v>2627</v>
      </c>
      <c r="AD891" s="1" t="str">
        <f>TEXT(Sales_data[[#This Row],[Order_Date]],"MMM")</f>
        <v>Jun</v>
      </c>
      <c r="AE891" s="1">
        <f t="shared" si="65"/>
        <v>2024</v>
      </c>
      <c r="AF891" s="1" t="str">
        <f>TEXT(Sales_data[[#This Row],[Order_Date]],"ddd")</f>
        <v>Mon</v>
      </c>
      <c r="AG891" s="1" t="str">
        <f t="shared" si="66"/>
        <v>On Time</v>
      </c>
      <c r="AH891" s="1" t="str">
        <f t="shared" si="67"/>
        <v>Fast</v>
      </c>
      <c r="AI891" s="1" t="str">
        <f t="shared" si="68"/>
        <v>Low</v>
      </c>
      <c r="AJ891" s="6" t="str">
        <f t="shared" si="69"/>
        <v>Weekday</v>
      </c>
    </row>
    <row r="892" spans="1:36" x14ac:dyDescent="0.45">
      <c r="A892" s="5" t="s">
        <v>1391</v>
      </c>
      <c r="B892" s="2">
        <v>45637</v>
      </c>
      <c r="C892" s="2">
        <v>45638</v>
      </c>
      <c r="D892" s="2">
        <v>45641</v>
      </c>
      <c r="E892" s="1" t="s">
        <v>2539</v>
      </c>
      <c r="F892" s="1" t="s">
        <v>168</v>
      </c>
      <c r="G892" s="1" t="s">
        <v>41</v>
      </c>
      <c r="H892" s="1" t="s">
        <v>128</v>
      </c>
      <c r="I892" s="1" t="s">
        <v>129</v>
      </c>
      <c r="J892" s="1">
        <v>0</v>
      </c>
      <c r="K892" s="1">
        <v>1000</v>
      </c>
      <c r="L892" s="1">
        <v>0</v>
      </c>
      <c r="M892" s="1" t="s">
        <v>29</v>
      </c>
      <c r="N892" s="1" t="s">
        <v>57</v>
      </c>
      <c r="O892" s="1" t="s">
        <v>79</v>
      </c>
      <c r="P892" s="1" t="s">
        <v>58</v>
      </c>
      <c r="Q892" s="1" t="s">
        <v>33</v>
      </c>
      <c r="R892" s="1" t="s">
        <v>2620</v>
      </c>
      <c r="S892" s="1" t="s">
        <v>2620</v>
      </c>
      <c r="T892" s="1">
        <v>3</v>
      </c>
      <c r="U892" s="1" t="s">
        <v>2622</v>
      </c>
      <c r="V892" s="1" t="s">
        <v>2630</v>
      </c>
      <c r="W892" s="1" t="s">
        <v>2624</v>
      </c>
      <c r="X892" s="1" t="s">
        <v>2625</v>
      </c>
      <c r="Y892" s="1" t="s">
        <v>2623</v>
      </c>
      <c r="Z892" s="1" t="s">
        <v>2623</v>
      </c>
      <c r="AA892" s="1">
        <v>0</v>
      </c>
      <c r="AB892" s="1" t="s">
        <v>2626</v>
      </c>
      <c r="AC892" s="1" t="s">
        <v>2627</v>
      </c>
      <c r="AD892" s="1" t="str">
        <f>TEXT(Sales_data[[#This Row],[Order_Date]],"MMM")</f>
        <v>Dec</v>
      </c>
      <c r="AE892" s="1">
        <f t="shared" si="65"/>
        <v>2024</v>
      </c>
      <c r="AF892" s="1" t="str">
        <f>TEXT(Sales_data[[#This Row],[Order_Date]],"ddd")</f>
        <v>Wed</v>
      </c>
      <c r="AG892" s="1" t="str">
        <f t="shared" si="66"/>
        <v>On Time</v>
      </c>
      <c r="AH892" s="1" t="str">
        <f t="shared" si="67"/>
        <v>Medium</v>
      </c>
      <c r="AI892" s="1" t="str">
        <f t="shared" si="68"/>
        <v>Low</v>
      </c>
      <c r="AJ892" s="6" t="str">
        <f t="shared" si="69"/>
        <v>Weekday</v>
      </c>
    </row>
    <row r="893" spans="1:36" x14ac:dyDescent="0.45">
      <c r="A893" s="5" t="s">
        <v>1392</v>
      </c>
      <c r="B893" s="2">
        <v>45456</v>
      </c>
      <c r="C893" s="2">
        <v>45458</v>
      </c>
      <c r="D893" s="2">
        <v>45463</v>
      </c>
      <c r="E893" s="1" t="s">
        <v>2598</v>
      </c>
      <c r="F893" s="1" t="s">
        <v>2608</v>
      </c>
      <c r="G893" s="1" t="s">
        <v>41</v>
      </c>
      <c r="H893" s="1" t="s">
        <v>42</v>
      </c>
      <c r="I893" s="1" t="s">
        <v>122</v>
      </c>
      <c r="J893" s="1">
        <v>2</v>
      </c>
      <c r="K893" s="1">
        <v>2000</v>
      </c>
      <c r="L893" s="1">
        <v>4000</v>
      </c>
      <c r="M893" s="1" t="s">
        <v>2619</v>
      </c>
      <c r="N893" s="1" t="s">
        <v>57</v>
      </c>
      <c r="O893" s="1" t="s">
        <v>31</v>
      </c>
      <c r="P893" s="1" t="s">
        <v>58</v>
      </c>
      <c r="Q893" s="1" t="s">
        <v>33</v>
      </c>
      <c r="R893" s="1" t="s">
        <v>2620</v>
      </c>
      <c r="S893" s="1" t="s">
        <v>2620</v>
      </c>
      <c r="T893" s="1">
        <v>5</v>
      </c>
      <c r="U893" s="1" t="s">
        <v>2622</v>
      </c>
      <c r="V893" s="1" t="s">
        <v>2623</v>
      </c>
      <c r="W893" s="1" t="s">
        <v>2624</v>
      </c>
      <c r="X893" s="1" t="s">
        <v>2625</v>
      </c>
      <c r="Y893" s="1" t="s">
        <v>2623</v>
      </c>
      <c r="Z893" s="1" t="s">
        <v>2623</v>
      </c>
      <c r="AA893" s="1">
        <v>4000</v>
      </c>
      <c r="AB893" s="1" t="s">
        <v>2626</v>
      </c>
      <c r="AC893" s="1" t="s">
        <v>2627</v>
      </c>
      <c r="AD893" s="1" t="str">
        <f>TEXT(Sales_data[[#This Row],[Order_Date]],"MMM")</f>
        <v>Jun</v>
      </c>
      <c r="AE893" s="1">
        <f t="shared" si="65"/>
        <v>2024</v>
      </c>
      <c r="AF893" s="1" t="str">
        <f>TEXT(Sales_data[[#This Row],[Order_Date]],"ddd")</f>
        <v>Thu</v>
      </c>
      <c r="AG893" s="1" t="str">
        <f t="shared" si="66"/>
        <v>On Time</v>
      </c>
      <c r="AH893" s="1" t="str">
        <f t="shared" si="67"/>
        <v>Medium</v>
      </c>
      <c r="AI893" s="1" t="str">
        <f t="shared" si="68"/>
        <v>Medium</v>
      </c>
      <c r="AJ893" s="6" t="str">
        <f t="shared" si="69"/>
        <v>Weekday</v>
      </c>
    </row>
    <row r="894" spans="1:36" x14ac:dyDescent="0.45">
      <c r="A894" s="5" t="s">
        <v>1393</v>
      </c>
      <c r="B894" s="2">
        <v>45432</v>
      </c>
      <c r="C894" s="2">
        <v>45432</v>
      </c>
      <c r="D894" s="2">
        <v>45432</v>
      </c>
      <c r="E894" s="1" t="s">
        <v>2536</v>
      </c>
      <c r="F894" s="1" t="s">
        <v>168</v>
      </c>
      <c r="G894" s="1" t="s">
        <v>41</v>
      </c>
      <c r="H894" s="1" t="s">
        <v>42</v>
      </c>
      <c r="I894" s="1" t="s">
        <v>78</v>
      </c>
      <c r="J894" s="1">
        <v>1</v>
      </c>
      <c r="K894" s="1">
        <v>0</v>
      </c>
      <c r="L894" s="1">
        <v>0</v>
      </c>
      <c r="M894" s="1" t="s">
        <v>2619</v>
      </c>
      <c r="N894" s="1" t="s">
        <v>30</v>
      </c>
      <c r="O894" s="1" t="s">
        <v>79</v>
      </c>
      <c r="P894" s="1" t="s">
        <v>58</v>
      </c>
      <c r="Q894" s="1" t="s">
        <v>33</v>
      </c>
      <c r="R894" s="1" t="s">
        <v>2620</v>
      </c>
      <c r="S894" s="1" t="s">
        <v>2620</v>
      </c>
      <c r="T894" s="1">
        <v>0</v>
      </c>
      <c r="U894" s="1" t="s">
        <v>2622</v>
      </c>
      <c r="V894" s="1" t="s">
        <v>2623</v>
      </c>
      <c r="W894" s="1" t="s">
        <v>2629</v>
      </c>
      <c r="X894" s="1" t="s">
        <v>2625</v>
      </c>
      <c r="Y894" s="1" t="s">
        <v>2630</v>
      </c>
      <c r="Z894" s="1" t="s">
        <v>2623</v>
      </c>
      <c r="AA894" s="1">
        <v>0</v>
      </c>
      <c r="AB894" s="1" t="s">
        <v>2626</v>
      </c>
      <c r="AC894" s="1" t="s">
        <v>2627</v>
      </c>
      <c r="AD894" s="1" t="str">
        <f>TEXT(Sales_data[[#This Row],[Order_Date]],"MMM")</f>
        <v>May</v>
      </c>
      <c r="AE894" s="1">
        <f t="shared" si="65"/>
        <v>2024</v>
      </c>
      <c r="AF894" s="1" t="str">
        <f>TEXT(Sales_data[[#This Row],[Order_Date]],"ddd")</f>
        <v>Mon</v>
      </c>
      <c r="AG894" s="1" t="str">
        <f t="shared" si="66"/>
        <v>On Time</v>
      </c>
      <c r="AH894" s="1" t="str">
        <f t="shared" si="67"/>
        <v>Fast</v>
      </c>
      <c r="AI894" s="1" t="str">
        <f t="shared" si="68"/>
        <v>Low</v>
      </c>
      <c r="AJ894" s="6" t="str">
        <f t="shared" si="69"/>
        <v>Weekday</v>
      </c>
    </row>
    <row r="895" spans="1:36" x14ac:dyDescent="0.45">
      <c r="A895" s="5" t="s">
        <v>1394</v>
      </c>
      <c r="B895" s="2">
        <v>45460</v>
      </c>
      <c r="C895" s="2">
        <v>45460</v>
      </c>
      <c r="D895" s="2">
        <v>45464</v>
      </c>
      <c r="E895" s="1" t="s">
        <v>2543</v>
      </c>
      <c r="F895" s="1" t="s">
        <v>2609</v>
      </c>
      <c r="G895" s="1" t="s">
        <v>116</v>
      </c>
      <c r="H895" s="1" t="s">
        <v>42</v>
      </c>
      <c r="I895" s="1" t="s">
        <v>43</v>
      </c>
      <c r="J895" s="1">
        <v>1</v>
      </c>
      <c r="K895" s="1">
        <v>100</v>
      </c>
      <c r="L895" s="1">
        <v>100</v>
      </c>
      <c r="M895" s="1" t="s">
        <v>29</v>
      </c>
      <c r="N895" s="1" t="s">
        <v>57</v>
      </c>
      <c r="O895" s="1" t="s">
        <v>31</v>
      </c>
      <c r="P895" s="1" t="s">
        <v>85</v>
      </c>
      <c r="Q895" s="1" t="s">
        <v>45</v>
      </c>
      <c r="R895" s="1" t="s">
        <v>2620</v>
      </c>
      <c r="S895" s="1" t="s">
        <v>2620</v>
      </c>
      <c r="T895" s="1">
        <v>4</v>
      </c>
      <c r="U895" s="1" t="s">
        <v>2622</v>
      </c>
      <c r="V895" s="1" t="s">
        <v>2623</v>
      </c>
      <c r="W895" s="1" t="s">
        <v>2624</v>
      </c>
      <c r="X895" s="1" t="s">
        <v>2625</v>
      </c>
      <c r="Y895" s="1" t="s">
        <v>2623</v>
      </c>
      <c r="Z895" s="1" t="s">
        <v>2623</v>
      </c>
      <c r="AA895" s="1">
        <v>100</v>
      </c>
      <c r="AB895" s="1" t="s">
        <v>2626</v>
      </c>
      <c r="AC895" s="1" t="s">
        <v>2627</v>
      </c>
      <c r="AD895" s="1" t="str">
        <f>TEXT(Sales_data[[#This Row],[Order_Date]],"MMM")</f>
        <v>Jun</v>
      </c>
      <c r="AE895" s="1">
        <f t="shared" si="65"/>
        <v>2024</v>
      </c>
      <c r="AF895" s="1" t="str">
        <f>TEXT(Sales_data[[#This Row],[Order_Date]],"ddd")</f>
        <v>Mon</v>
      </c>
      <c r="AG895" s="1" t="str">
        <f t="shared" si="66"/>
        <v>On Time</v>
      </c>
      <c r="AH895" s="1" t="str">
        <f t="shared" si="67"/>
        <v>Medium</v>
      </c>
      <c r="AI895" s="1" t="str">
        <f t="shared" si="68"/>
        <v>Low</v>
      </c>
      <c r="AJ895" s="6" t="str">
        <f t="shared" si="69"/>
        <v>Weekday</v>
      </c>
    </row>
    <row r="896" spans="1:36" x14ac:dyDescent="0.45">
      <c r="A896" s="5" t="s">
        <v>1395</v>
      </c>
      <c r="B896" s="2">
        <v>45412</v>
      </c>
      <c r="C896" s="2">
        <v>45411</v>
      </c>
      <c r="D896" s="2">
        <v>45411</v>
      </c>
      <c r="E896" s="1" t="s">
        <v>2555</v>
      </c>
      <c r="F896" s="1" t="s">
        <v>147</v>
      </c>
      <c r="G896" s="1" t="s">
        <v>147</v>
      </c>
      <c r="H896" s="1" t="s">
        <v>71</v>
      </c>
      <c r="I896" s="1" t="s">
        <v>92</v>
      </c>
      <c r="J896" s="1">
        <v>0</v>
      </c>
      <c r="K896" s="1">
        <v>500</v>
      </c>
      <c r="L896" s="1">
        <v>0</v>
      </c>
      <c r="M896" s="1" t="s">
        <v>2619</v>
      </c>
      <c r="N896" s="1" t="s">
        <v>30</v>
      </c>
      <c r="O896" s="1" t="s">
        <v>31</v>
      </c>
      <c r="P896" s="1" t="s">
        <v>32</v>
      </c>
      <c r="Q896" s="1" t="s">
        <v>33</v>
      </c>
      <c r="R896" s="1" t="s">
        <v>2620</v>
      </c>
      <c r="S896" s="1" t="s">
        <v>2620</v>
      </c>
      <c r="T896" s="1">
        <v>0</v>
      </c>
      <c r="U896" s="1" t="s">
        <v>2622</v>
      </c>
      <c r="V896" s="1" t="s">
        <v>2630</v>
      </c>
      <c r="W896" s="1" t="s">
        <v>2624</v>
      </c>
      <c r="X896" s="1" t="s">
        <v>2628</v>
      </c>
      <c r="Y896" s="1" t="s">
        <v>2623</v>
      </c>
      <c r="Z896" s="1" t="s">
        <v>2623</v>
      </c>
      <c r="AA896" s="1">
        <v>0</v>
      </c>
      <c r="AB896" s="1" t="s">
        <v>2626</v>
      </c>
      <c r="AC896" s="1" t="s">
        <v>2627</v>
      </c>
      <c r="AD896" s="1" t="str">
        <f>TEXT(Sales_data[[#This Row],[Order_Date]],"MMM")</f>
        <v>Apr</v>
      </c>
      <c r="AE896" s="1">
        <f t="shared" si="65"/>
        <v>2024</v>
      </c>
      <c r="AF896" s="1" t="str">
        <f>TEXT(Sales_data[[#This Row],[Order_Date]],"ddd")</f>
        <v>Tue</v>
      </c>
      <c r="AG896" s="1" t="str">
        <f t="shared" si="66"/>
        <v>On Time</v>
      </c>
      <c r="AH896" s="1" t="str">
        <f t="shared" si="67"/>
        <v>Fast</v>
      </c>
      <c r="AI896" s="1" t="str">
        <f t="shared" si="68"/>
        <v>Low</v>
      </c>
      <c r="AJ896" s="6" t="str">
        <f t="shared" si="69"/>
        <v>Weekday</v>
      </c>
    </row>
    <row r="897" spans="1:36" x14ac:dyDescent="0.45">
      <c r="A897" s="5" t="s">
        <v>1396</v>
      </c>
      <c r="B897" s="2">
        <v>45626</v>
      </c>
      <c r="C897" s="2">
        <v>45627</v>
      </c>
      <c r="D897" s="2">
        <v>45631</v>
      </c>
      <c r="E897" s="1" t="s">
        <v>2578</v>
      </c>
      <c r="F897" s="1" t="s">
        <v>168</v>
      </c>
      <c r="G897" s="1" t="s">
        <v>41</v>
      </c>
      <c r="H897" s="1" t="s">
        <v>27</v>
      </c>
      <c r="I897" s="1" t="s">
        <v>28</v>
      </c>
      <c r="J897" s="1">
        <v>-1</v>
      </c>
      <c r="K897" s="1">
        <v>1000</v>
      </c>
      <c r="L897" s="1">
        <v>-1000</v>
      </c>
      <c r="M897" s="1" t="s">
        <v>29</v>
      </c>
      <c r="N897" s="1" t="s">
        <v>30</v>
      </c>
      <c r="O897" s="1" t="s">
        <v>31</v>
      </c>
      <c r="P897" s="1" t="s">
        <v>32</v>
      </c>
      <c r="Q897" s="1" t="s">
        <v>33</v>
      </c>
      <c r="R897" s="1" t="s">
        <v>46</v>
      </c>
      <c r="S897" s="1" t="s">
        <v>2621</v>
      </c>
      <c r="T897" s="1">
        <v>4</v>
      </c>
      <c r="U897" s="1" t="s">
        <v>2622</v>
      </c>
      <c r="V897" s="1" t="s">
        <v>2630</v>
      </c>
      <c r="W897" s="1" t="s">
        <v>2624</v>
      </c>
      <c r="X897" s="1" t="s">
        <v>2625</v>
      </c>
      <c r="Y897" s="1" t="s">
        <v>2623</v>
      </c>
      <c r="Z897" s="1" t="s">
        <v>2623</v>
      </c>
      <c r="AA897" s="1">
        <v>-1000</v>
      </c>
      <c r="AB897" s="1" t="s">
        <v>2626</v>
      </c>
      <c r="AC897" s="1" t="s">
        <v>2621</v>
      </c>
      <c r="AD897" s="1" t="str">
        <f>TEXT(Sales_data[[#This Row],[Order_Date]],"MMM")</f>
        <v>Nov</v>
      </c>
      <c r="AE897" s="1">
        <f t="shared" si="65"/>
        <v>2024</v>
      </c>
      <c r="AF897" s="1" t="str">
        <f>TEXT(Sales_data[[#This Row],[Order_Date]],"ddd")</f>
        <v>Sat</v>
      </c>
      <c r="AG897" s="1" t="str">
        <f t="shared" si="66"/>
        <v>On Time</v>
      </c>
      <c r="AH897" s="1" t="str">
        <f t="shared" si="67"/>
        <v>Medium</v>
      </c>
      <c r="AI897" s="1" t="str">
        <f t="shared" si="68"/>
        <v>Low</v>
      </c>
      <c r="AJ897" s="6" t="str">
        <f t="shared" si="69"/>
        <v>Weekend</v>
      </c>
    </row>
    <row r="898" spans="1:36" x14ac:dyDescent="0.45">
      <c r="A898" s="5" t="s">
        <v>1397</v>
      </c>
      <c r="B898" s="2">
        <v>45398</v>
      </c>
      <c r="C898" s="2">
        <v>45397</v>
      </c>
      <c r="D898" s="2">
        <v>45404</v>
      </c>
      <c r="E898" s="1" t="s">
        <v>2573</v>
      </c>
      <c r="F898" s="1" t="s">
        <v>2606</v>
      </c>
      <c r="G898" s="1" t="s">
        <v>26</v>
      </c>
      <c r="H898" s="1" t="s">
        <v>128</v>
      </c>
      <c r="I898" s="1" t="s">
        <v>129</v>
      </c>
      <c r="J898" s="1">
        <v>0</v>
      </c>
      <c r="K898" s="1">
        <v>500</v>
      </c>
      <c r="L898" s="1">
        <v>0</v>
      </c>
      <c r="M898" s="1" t="s">
        <v>29</v>
      </c>
      <c r="N898" s="1" t="s">
        <v>30</v>
      </c>
      <c r="O898" s="1" t="s">
        <v>64</v>
      </c>
      <c r="P898" s="1" t="s">
        <v>58</v>
      </c>
      <c r="Q898" s="1" t="s">
        <v>45</v>
      </c>
      <c r="R898" s="1" t="s">
        <v>46</v>
      </c>
      <c r="S898" s="1" t="s">
        <v>245</v>
      </c>
      <c r="T898" s="1">
        <v>7</v>
      </c>
      <c r="U898" s="1" t="s">
        <v>2622</v>
      </c>
      <c r="V898" s="1" t="s">
        <v>2630</v>
      </c>
      <c r="W898" s="1" t="s">
        <v>2624</v>
      </c>
      <c r="X898" s="1" t="s">
        <v>2628</v>
      </c>
      <c r="Y898" s="1" t="s">
        <v>2623</v>
      </c>
      <c r="Z898" s="1" t="s">
        <v>2623</v>
      </c>
      <c r="AA898" s="1">
        <v>0</v>
      </c>
      <c r="AB898" s="1" t="s">
        <v>2626</v>
      </c>
      <c r="AC898" s="1" t="s">
        <v>245</v>
      </c>
      <c r="AD898" s="1" t="str">
        <f>TEXT(Sales_data[[#This Row],[Order_Date]],"MMM")</f>
        <v>Apr</v>
      </c>
      <c r="AE898" s="1">
        <f t="shared" si="65"/>
        <v>2024</v>
      </c>
      <c r="AF898" s="1" t="str">
        <f>TEXT(Sales_data[[#This Row],[Order_Date]],"ddd")</f>
        <v>Tue</v>
      </c>
      <c r="AG898" s="1" t="str">
        <f t="shared" si="66"/>
        <v>Late</v>
      </c>
      <c r="AH898" s="1" t="str">
        <f t="shared" si="67"/>
        <v>Slow</v>
      </c>
      <c r="AI898" s="1" t="str">
        <f t="shared" si="68"/>
        <v>Low</v>
      </c>
      <c r="AJ898" s="6" t="str">
        <f t="shared" si="69"/>
        <v>Weekday</v>
      </c>
    </row>
    <row r="899" spans="1:36" x14ac:dyDescent="0.45">
      <c r="A899" s="5" t="s">
        <v>1398</v>
      </c>
      <c r="B899" s="2">
        <v>45421</v>
      </c>
      <c r="C899" s="2">
        <v>45422</v>
      </c>
      <c r="D899" s="2">
        <v>45428</v>
      </c>
      <c r="E899" s="1" t="s">
        <v>2552</v>
      </c>
      <c r="F899" s="1" t="s">
        <v>2606</v>
      </c>
      <c r="G899" s="1" t="s">
        <v>26</v>
      </c>
      <c r="H899" s="1" t="s">
        <v>42</v>
      </c>
      <c r="I899" s="1" t="s">
        <v>78</v>
      </c>
      <c r="J899" s="1">
        <v>2</v>
      </c>
      <c r="K899" s="1">
        <v>500</v>
      </c>
      <c r="L899" s="1">
        <v>1000</v>
      </c>
      <c r="M899" s="1" t="s">
        <v>56</v>
      </c>
      <c r="N899" s="1" t="s">
        <v>30</v>
      </c>
      <c r="O899" s="1" t="s">
        <v>64</v>
      </c>
      <c r="P899" s="1" t="s">
        <v>32</v>
      </c>
      <c r="Q899" s="1" t="s">
        <v>33</v>
      </c>
      <c r="R899" s="1" t="s">
        <v>34</v>
      </c>
      <c r="S899" s="1" t="s">
        <v>2620</v>
      </c>
      <c r="T899" s="1">
        <v>6</v>
      </c>
      <c r="U899" s="1" t="s">
        <v>2622</v>
      </c>
      <c r="V899" s="1" t="s">
        <v>2623</v>
      </c>
      <c r="W899" s="1" t="s">
        <v>2624</v>
      </c>
      <c r="X899" s="1" t="s">
        <v>2625</v>
      </c>
      <c r="Y899" s="1" t="s">
        <v>2623</v>
      </c>
      <c r="Z899" s="1" t="s">
        <v>2623</v>
      </c>
      <c r="AA899" s="1">
        <v>1000</v>
      </c>
      <c r="AB899" s="1" t="s">
        <v>2626</v>
      </c>
      <c r="AC899" s="1" t="s">
        <v>2627</v>
      </c>
      <c r="AD899" s="1" t="str">
        <f>TEXT(Sales_data[[#This Row],[Order_Date]],"MMM")</f>
        <v>May</v>
      </c>
      <c r="AE899" s="1">
        <f t="shared" ref="AE899:AE962" si="70">YEAR(C899)</f>
        <v>2024</v>
      </c>
      <c r="AF899" s="1" t="str">
        <f>TEXT(Sales_data[[#This Row],[Order_Date]],"ddd")</f>
        <v>Thu</v>
      </c>
      <c r="AG899" s="1" t="str">
        <f t="shared" ref="AG899:AG962" si="71">IF(T899&lt;=5,"On Time","Late")</f>
        <v>Late</v>
      </c>
      <c r="AH899" s="1" t="str">
        <f t="shared" ref="AH899:AH962" si="72">IF(T899&lt;=2,"Fast",IF(T899&lt;=5,"Medium","Slow"))</f>
        <v>Slow</v>
      </c>
      <c r="AI899" s="1" t="str">
        <f t="shared" ref="AI899:AI962" si="73">IF(AA899&gt;=5000,"High",IF(AA899&gt;=2000,"Medium","Low"))</f>
        <v>Low</v>
      </c>
      <c r="AJ899" s="6" t="str">
        <f t="shared" ref="AJ899:AJ962" si="74">IF(AF899="Sat","Weekend",IF(AF899="Sun","Weekend","Weekday"))</f>
        <v>Weekday</v>
      </c>
    </row>
    <row r="900" spans="1:36" x14ac:dyDescent="0.45">
      <c r="A900" s="5" t="s">
        <v>1399</v>
      </c>
      <c r="B900" s="2">
        <v>45474</v>
      </c>
      <c r="C900" s="2">
        <v>45475</v>
      </c>
      <c r="D900" s="2">
        <v>45481</v>
      </c>
      <c r="E900" s="1" t="s">
        <v>2557</v>
      </c>
      <c r="F900" s="1" t="s">
        <v>147</v>
      </c>
      <c r="G900" s="1" t="s">
        <v>147</v>
      </c>
      <c r="H900" s="1" t="s">
        <v>71</v>
      </c>
      <c r="I900" s="1" t="s">
        <v>72</v>
      </c>
      <c r="J900" s="1">
        <v>2</v>
      </c>
      <c r="K900" s="1">
        <v>500</v>
      </c>
      <c r="L900" s="1">
        <v>1000</v>
      </c>
      <c r="M900" s="1" t="s">
        <v>2619</v>
      </c>
      <c r="N900" s="1" t="s">
        <v>57</v>
      </c>
      <c r="O900" s="1" t="s">
        <v>64</v>
      </c>
      <c r="P900" s="1" t="s">
        <v>32</v>
      </c>
      <c r="Q900" s="1" t="s">
        <v>45</v>
      </c>
      <c r="R900" s="1" t="s">
        <v>34</v>
      </c>
      <c r="S900" s="1" t="s">
        <v>2620</v>
      </c>
      <c r="T900" s="1">
        <v>6</v>
      </c>
      <c r="U900" s="1" t="s">
        <v>2622</v>
      </c>
      <c r="V900" s="1" t="s">
        <v>2623</v>
      </c>
      <c r="W900" s="1" t="s">
        <v>2624</v>
      </c>
      <c r="X900" s="1" t="s">
        <v>2625</v>
      </c>
      <c r="Y900" s="1" t="s">
        <v>2623</v>
      </c>
      <c r="Z900" s="1" t="s">
        <v>2623</v>
      </c>
      <c r="AA900" s="1">
        <v>1000</v>
      </c>
      <c r="AB900" s="1" t="s">
        <v>2626</v>
      </c>
      <c r="AC900" s="1" t="s">
        <v>2627</v>
      </c>
      <c r="AD900" s="1" t="str">
        <f>TEXT(Sales_data[[#This Row],[Order_Date]],"MMM")</f>
        <v>Jul</v>
      </c>
      <c r="AE900" s="1">
        <f t="shared" si="70"/>
        <v>2024</v>
      </c>
      <c r="AF900" s="1" t="str">
        <f>TEXT(Sales_data[[#This Row],[Order_Date]],"ddd")</f>
        <v>Mon</v>
      </c>
      <c r="AG900" s="1" t="str">
        <f t="shared" si="71"/>
        <v>Late</v>
      </c>
      <c r="AH900" s="1" t="str">
        <f t="shared" si="72"/>
        <v>Slow</v>
      </c>
      <c r="AI900" s="1" t="str">
        <f t="shared" si="73"/>
        <v>Low</v>
      </c>
      <c r="AJ900" s="6" t="str">
        <f t="shared" si="74"/>
        <v>Weekday</v>
      </c>
    </row>
    <row r="901" spans="1:36" x14ac:dyDescent="0.45">
      <c r="A901" s="5" t="s">
        <v>1400</v>
      </c>
      <c r="B901" s="2">
        <v>45550</v>
      </c>
      <c r="C901" s="2">
        <v>45549</v>
      </c>
      <c r="D901" s="2">
        <v>45554</v>
      </c>
      <c r="E901" s="1" t="s">
        <v>2603</v>
      </c>
      <c r="F901" s="1" t="s">
        <v>2607</v>
      </c>
      <c r="G901" s="1" t="s">
        <v>41</v>
      </c>
      <c r="H901" s="1" t="s">
        <v>27</v>
      </c>
      <c r="I901" s="1" t="s">
        <v>55</v>
      </c>
      <c r="J901" s="1">
        <v>-1</v>
      </c>
      <c r="K901" s="1">
        <v>500</v>
      </c>
      <c r="L901" s="1">
        <v>-500</v>
      </c>
      <c r="M901" s="1" t="s">
        <v>56</v>
      </c>
      <c r="N901" s="1" t="s">
        <v>57</v>
      </c>
      <c r="O901" s="1" t="s">
        <v>44</v>
      </c>
      <c r="P901" s="1" t="s">
        <v>85</v>
      </c>
      <c r="Q901" s="1" t="s">
        <v>33</v>
      </c>
      <c r="R901" s="1" t="s">
        <v>2620</v>
      </c>
      <c r="S901" s="1" t="s">
        <v>2620</v>
      </c>
      <c r="T901" s="1">
        <v>5</v>
      </c>
      <c r="U901" s="1" t="s">
        <v>2622</v>
      </c>
      <c r="V901" s="1" t="s">
        <v>2630</v>
      </c>
      <c r="W901" s="1" t="s">
        <v>2624</v>
      </c>
      <c r="X901" s="1" t="s">
        <v>2628</v>
      </c>
      <c r="Y901" s="1" t="s">
        <v>2623</v>
      </c>
      <c r="Z901" s="1" t="s">
        <v>2623</v>
      </c>
      <c r="AA901" s="1">
        <v>-500</v>
      </c>
      <c r="AB901" s="1" t="s">
        <v>2626</v>
      </c>
      <c r="AC901" s="1" t="s">
        <v>2632</v>
      </c>
      <c r="AD901" s="1" t="str">
        <f>TEXT(Sales_data[[#This Row],[Order_Date]],"MMM")</f>
        <v>Sep</v>
      </c>
      <c r="AE901" s="1">
        <f t="shared" si="70"/>
        <v>2024</v>
      </c>
      <c r="AF901" s="1" t="str">
        <f>TEXT(Sales_data[[#This Row],[Order_Date]],"ddd")</f>
        <v>Sun</v>
      </c>
      <c r="AG901" s="1" t="str">
        <f t="shared" si="71"/>
        <v>On Time</v>
      </c>
      <c r="AH901" s="1" t="str">
        <f t="shared" si="72"/>
        <v>Medium</v>
      </c>
      <c r="AI901" s="1" t="str">
        <f t="shared" si="73"/>
        <v>Low</v>
      </c>
      <c r="AJ901" s="6" t="str">
        <f t="shared" si="74"/>
        <v>Weekend</v>
      </c>
    </row>
    <row r="902" spans="1:36" x14ac:dyDescent="0.45">
      <c r="A902" s="5" t="s">
        <v>1401</v>
      </c>
      <c r="B902" s="2">
        <v>45506</v>
      </c>
      <c r="C902" s="2">
        <v>45509</v>
      </c>
      <c r="D902" s="2">
        <v>45510</v>
      </c>
      <c r="E902" s="1" t="s">
        <v>2602</v>
      </c>
      <c r="F902" s="1" t="s">
        <v>53</v>
      </c>
      <c r="G902" s="1" t="s">
        <v>54</v>
      </c>
      <c r="H902" s="1" t="s">
        <v>71</v>
      </c>
      <c r="I902" s="1" t="s">
        <v>117</v>
      </c>
      <c r="J902" s="1">
        <v>0</v>
      </c>
      <c r="K902" s="1">
        <v>1000</v>
      </c>
      <c r="L902" s="1">
        <v>0</v>
      </c>
      <c r="M902" s="1" t="s">
        <v>56</v>
      </c>
      <c r="N902" s="1" t="s">
        <v>30</v>
      </c>
      <c r="O902" s="1" t="s">
        <v>44</v>
      </c>
      <c r="P902" s="1" t="s">
        <v>32</v>
      </c>
      <c r="Q902" s="1" t="s">
        <v>33</v>
      </c>
      <c r="R902" s="1" t="s">
        <v>34</v>
      </c>
      <c r="S902" s="1" t="s">
        <v>2620</v>
      </c>
      <c r="T902" s="1">
        <v>1</v>
      </c>
      <c r="U902" s="1" t="s">
        <v>2622</v>
      </c>
      <c r="V902" s="1" t="s">
        <v>2630</v>
      </c>
      <c r="W902" s="1" t="s">
        <v>2624</v>
      </c>
      <c r="X902" s="1" t="s">
        <v>2625</v>
      </c>
      <c r="Y902" s="1" t="s">
        <v>2623</v>
      </c>
      <c r="Z902" s="1" t="s">
        <v>2623</v>
      </c>
      <c r="AA902" s="1">
        <v>0</v>
      </c>
      <c r="AB902" s="1" t="s">
        <v>2626</v>
      </c>
      <c r="AC902" s="1" t="s">
        <v>2627</v>
      </c>
      <c r="AD902" s="1" t="str">
        <f>TEXT(Sales_data[[#This Row],[Order_Date]],"MMM")</f>
        <v>Aug</v>
      </c>
      <c r="AE902" s="1">
        <f t="shared" si="70"/>
        <v>2024</v>
      </c>
      <c r="AF902" s="1" t="str">
        <f>TEXT(Sales_data[[#This Row],[Order_Date]],"ddd")</f>
        <v>Fri</v>
      </c>
      <c r="AG902" s="1" t="str">
        <f t="shared" si="71"/>
        <v>On Time</v>
      </c>
      <c r="AH902" s="1" t="str">
        <f t="shared" si="72"/>
        <v>Fast</v>
      </c>
      <c r="AI902" s="1" t="str">
        <f t="shared" si="73"/>
        <v>Low</v>
      </c>
      <c r="AJ902" s="6" t="str">
        <f t="shared" si="74"/>
        <v>Weekday</v>
      </c>
    </row>
    <row r="903" spans="1:36" x14ac:dyDescent="0.45">
      <c r="A903" s="5" t="s">
        <v>1402</v>
      </c>
      <c r="B903" s="2">
        <v>45483</v>
      </c>
      <c r="C903" s="2">
        <v>45482</v>
      </c>
      <c r="D903" s="2">
        <v>45488</v>
      </c>
      <c r="E903" s="1" t="s">
        <v>2537</v>
      </c>
      <c r="F903" s="1" t="s">
        <v>69</v>
      </c>
      <c r="G903" s="1" t="s">
        <v>70</v>
      </c>
      <c r="H903" s="1" t="s">
        <v>42</v>
      </c>
      <c r="I903" s="1" t="s">
        <v>122</v>
      </c>
      <c r="J903" s="1">
        <v>3</v>
      </c>
      <c r="K903" s="1">
        <v>500</v>
      </c>
      <c r="L903" s="1">
        <v>1500</v>
      </c>
      <c r="M903" s="1" t="s">
        <v>63</v>
      </c>
      <c r="N903" s="1" t="s">
        <v>30</v>
      </c>
      <c r="O903" s="1" t="s">
        <v>31</v>
      </c>
      <c r="P903" s="1" t="s">
        <v>85</v>
      </c>
      <c r="Q903" s="1" t="s">
        <v>33</v>
      </c>
      <c r="R903" s="1" t="s">
        <v>46</v>
      </c>
      <c r="S903" s="1" t="s">
        <v>254</v>
      </c>
      <c r="T903" s="1">
        <v>6</v>
      </c>
      <c r="U903" s="1" t="s">
        <v>2622</v>
      </c>
      <c r="V903" s="1" t="s">
        <v>2623</v>
      </c>
      <c r="W903" s="1" t="s">
        <v>2624</v>
      </c>
      <c r="X903" s="1" t="s">
        <v>2628</v>
      </c>
      <c r="Y903" s="1" t="s">
        <v>2623</v>
      </c>
      <c r="Z903" s="1" t="s">
        <v>2623</v>
      </c>
      <c r="AA903" s="1">
        <v>1500</v>
      </c>
      <c r="AB903" s="1" t="s">
        <v>2626</v>
      </c>
      <c r="AC903" s="1" t="s">
        <v>254</v>
      </c>
      <c r="AD903" s="1" t="str">
        <f>TEXT(Sales_data[[#This Row],[Order_Date]],"MMM")</f>
        <v>Jul</v>
      </c>
      <c r="AE903" s="1">
        <f t="shared" si="70"/>
        <v>2024</v>
      </c>
      <c r="AF903" s="1" t="str">
        <f>TEXT(Sales_data[[#This Row],[Order_Date]],"ddd")</f>
        <v>Wed</v>
      </c>
      <c r="AG903" s="1" t="str">
        <f t="shared" si="71"/>
        <v>Late</v>
      </c>
      <c r="AH903" s="1" t="str">
        <f t="shared" si="72"/>
        <v>Slow</v>
      </c>
      <c r="AI903" s="1" t="str">
        <f t="shared" si="73"/>
        <v>Low</v>
      </c>
      <c r="AJ903" s="6" t="str">
        <f t="shared" si="74"/>
        <v>Weekday</v>
      </c>
    </row>
    <row r="904" spans="1:36" x14ac:dyDescent="0.45">
      <c r="A904" s="5" t="s">
        <v>1403</v>
      </c>
      <c r="B904" s="2">
        <v>45570</v>
      </c>
      <c r="C904" s="2">
        <v>45570</v>
      </c>
      <c r="D904" s="2">
        <v>45571</v>
      </c>
      <c r="E904" s="1" t="s">
        <v>2575</v>
      </c>
      <c r="F904" s="1" t="s">
        <v>2606</v>
      </c>
      <c r="G904" s="1" t="s">
        <v>26</v>
      </c>
      <c r="H904" s="1" t="s">
        <v>27</v>
      </c>
      <c r="I904" s="1" t="s">
        <v>55</v>
      </c>
      <c r="J904" s="1">
        <v>2</v>
      </c>
      <c r="K904" s="1">
        <v>1000</v>
      </c>
      <c r="L904" s="1">
        <v>2000</v>
      </c>
      <c r="M904" s="1" t="s">
        <v>56</v>
      </c>
      <c r="N904" s="1" t="s">
        <v>57</v>
      </c>
      <c r="O904" s="1" t="s">
        <v>44</v>
      </c>
      <c r="P904" s="1" t="s">
        <v>85</v>
      </c>
      <c r="Q904" s="1" t="s">
        <v>33</v>
      </c>
      <c r="R904" s="1" t="s">
        <v>46</v>
      </c>
      <c r="S904" s="1" t="s">
        <v>245</v>
      </c>
      <c r="T904" s="1">
        <v>1</v>
      </c>
      <c r="U904" s="1" t="s">
        <v>2622</v>
      </c>
      <c r="V904" s="1" t="s">
        <v>2623</v>
      </c>
      <c r="W904" s="1" t="s">
        <v>2624</v>
      </c>
      <c r="X904" s="1" t="s">
        <v>2625</v>
      </c>
      <c r="Y904" s="1" t="s">
        <v>2623</v>
      </c>
      <c r="Z904" s="1" t="s">
        <v>2623</v>
      </c>
      <c r="AA904" s="1">
        <v>2000</v>
      </c>
      <c r="AB904" s="1" t="s">
        <v>2626</v>
      </c>
      <c r="AC904" s="1" t="s">
        <v>245</v>
      </c>
      <c r="AD904" s="1" t="str">
        <f>TEXT(Sales_data[[#This Row],[Order_Date]],"MMM")</f>
        <v>Oct</v>
      </c>
      <c r="AE904" s="1">
        <f t="shared" si="70"/>
        <v>2024</v>
      </c>
      <c r="AF904" s="1" t="str">
        <f>TEXT(Sales_data[[#This Row],[Order_Date]],"ddd")</f>
        <v>Sat</v>
      </c>
      <c r="AG904" s="1" t="str">
        <f t="shared" si="71"/>
        <v>On Time</v>
      </c>
      <c r="AH904" s="1" t="str">
        <f t="shared" si="72"/>
        <v>Fast</v>
      </c>
      <c r="AI904" s="1" t="str">
        <f t="shared" si="73"/>
        <v>Medium</v>
      </c>
      <c r="AJ904" s="6" t="str">
        <f t="shared" si="74"/>
        <v>Weekend</v>
      </c>
    </row>
    <row r="905" spans="1:36" x14ac:dyDescent="0.45">
      <c r="A905" s="5" t="s">
        <v>1404</v>
      </c>
      <c r="B905" s="2">
        <v>45656</v>
      </c>
      <c r="C905" s="2">
        <v>45657</v>
      </c>
      <c r="D905" s="2">
        <v>45663</v>
      </c>
      <c r="E905" s="1" t="s">
        <v>2573</v>
      </c>
      <c r="F905" s="1" t="s">
        <v>2609</v>
      </c>
      <c r="G905" s="1" t="s">
        <v>116</v>
      </c>
      <c r="H905" s="1" t="s">
        <v>128</v>
      </c>
      <c r="I905" s="1" t="s">
        <v>129</v>
      </c>
      <c r="J905" s="1">
        <v>-1</v>
      </c>
      <c r="K905" s="1">
        <v>100</v>
      </c>
      <c r="L905" s="1">
        <v>-100</v>
      </c>
      <c r="M905" s="1" t="s">
        <v>63</v>
      </c>
      <c r="N905" s="1" t="s">
        <v>57</v>
      </c>
      <c r="O905" s="1" t="s">
        <v>79</v>
      </c>
      <c r="P905" s="1" t="s">
        <v>58</v>
      </c>
      <c r="Q905" s="1" t="s">
        <v>45</v>
      </c>
      <c r="R905" s="1" t="s">
        <v>2620</v>
      </c>
      <c r="S905" s="1" t="s">
        <v>2620</v>
      </c>
      <c r="T905" s="1">
        <v>6</v>
      </c>
      <c r="U905" s="1" t="s">
        <v>2622</v>
      </c>
      <c r="V905" s="1" t="s">
        <v>2630</v>
      </c>
      <c r="W905" s="1" t="s">
        <v>2624</v>
      </c>
      <c r="X905" s="1" t="s">
        <v>2625</v>
      </c>
      <c r="Y905" s="1" t="s">
        <v>2623</v>
      </c>
      <c r="Z905" s="1" t="s">
        <v>2623</v>
      </c>
      <c r="AA905" s="1">
        <v>-100</v>
      </c>
      <c r="AB905" s="1" t="s">
        <v>2626</v>
      </c>
      <c r="AC905" s="1" t="s">
        <v>2632</v>
      </c>
      <c r="AD905" s="1" t="str">
        <f>TEXT(Sales_data[[#This Row],[Order_Date]],"MMM")</f>
        <v>Dec</v>
      </c>
      <c r="AE905" s="1">
        <f t="shared" si="70"/>
        <v>2024</v>
      </c>
      <c r="AF905" s="1" t="str">
        <f>TEXT(Sales_data[[#This Row],[Order_Date]],"ddd")</f>
        <v>Mon</v>
      </c>
      <c r="AG905" s="1" t="str">
        <f t="shared" si="71"/>
        <v>Late</v>
      </c>
      <c r="AH905" s="1" t="str">
        <f t="shared" si="72"/>
        <v>Slow</v>
      </c>
      <c r="AI905" s="1" t="str">
        <f t="shared" si="73"/>
        <v>Low</v>
      </c>
      <c r="AJ905" s="6" t="str">
        <f t="shared" si="74"/>
        <v>Weekday</v>
      </c>
    </row>
    <row r="906" spans="1:36" x14ac:dyDescent="0.45">
      <c r="A906" s="5" t="s">
        <v>1406</v>
      </c>
      <c r="B906" s="2">
        <v>45405</v>
      </c>
      <c r="C906" s="2">
        <v>45407</v>
      </c>
      <c r="D906" s="2">
        <v>45410</v>
      </c>
      <c r="E906" s="1" t="s">
        <v>2570</v>
      </c>
      <c r="F906" s="1" t="s">
        <v>147</v>
      </c>
      <c r="G906" s="1" t="s">
        <v>147</v>
      </c>
      <c r="H906" s="1" t="s">
        <v>27</v>
      </c>
      <c r="I906" s="1" t="s">
        <v>84</v>
      </c>
      <c r="J906" s="1">
        <v>-1</v>
      </c>
      <c r="K906" s="1">
        <v>100</v>
      </c>
      <c r="L906" s="1">
        <v>-100</v>
      </c>
      <c r="M906" s="1" t="s">
        <v>2619</v>
      </c>
      <c r="N906" s="1" t="s">
        <v>93</v>
      </c>
      <c r="O906" s="1" t="s">
        <v>44</v>
      </c>
      <c r="P906" s="1" t="s">
        <v>58</v>
      </c>
      <c r="Q906" s="1" t="s">
        <v>45</v>
      </c>
      <c r="R906" s="1" t="s">
        <v>34</v>
      </c>
      <c r="S906" s="1" t="s">
        <v>2620</v>
      </c>
      <c r="T906" s="1">
        <v>3</v>
      </c>
      <c r="U906" s="1" t="s">
        <v>2622</v>
      </c>
      <c r="V906" s="1" t="s">
        <v>2630</v>
      </c>
      <c r="W906" s="1" t="s">
        <v>2624</v>
      </c>
      <c r="X906" s="1" t="s">
        <v>2625</v>
      </c>
      <c r="Y906" s="1" t="s">
        <v>2623</v>
      </c>
      <c r="Z906" s="1" t="s">
        <v>2623</v>
      </c>
      <c r="AA906" s="1">
        <v>-100</v>
      </c>
      <c r="AB906" s="1" t="s">
        <v>2626</v>
      </c>
      <c r="AC906" s="1" t="s">
        <v>2627</v>
      </c>
      <c r="AD906" s="1" t="str">
        <f>TEXT(Sales_data[[#This Row],[Order_Date]],"MMM")</f>
        <v>Apr</v>
      </c>
      <c r="AE906" s="1">
        <f t="shared" si="70"/>
        <v>2024</v>
      </c>
      <c r="AF906" s="1" t="str">
        <f>TEXT(Sales_data[[#This Row],[Order_Date]],"ddd")</f>
        <v>Tue</v>
      </c>
      <c r="AG906" s="1" t="str">
        <f t="shared" si="71"/>
        <v>On Time</v>
      </c>
      <c r="AH906" s="1" t="str">
        <f t="shared" si="72"/>
        <v>Medium</v>
      </c>
      <c r="AI906" s="1" t="str">
        <f t="shared" si="73"/>
        <v>Low</v>
      </c>
      <c r="AJ906" s="6" t="str">
        <f t="shared" si="74"/>
        <v>Weekday</v>
      </c>
    </row>
    <row r="907" spans="1:36" x14ac:dyDescent="0.45">
      <c r="A907" s="5" t="s">
        <v>1407</v>
      </c>
      <c r="B907" s="2">
        <v>45419</v>
      </c>
      <c r="C907" s="2">
        <v>45418</v>
      </c>
      <c r="D907" s="2">
        <v>45420</v>
      </c>
      <c r="E907" s="1" t="s">
        <v>2568</v>
      </c>
      <c r="F907" s="1" t="s">
        <v>2607</v>
      </c>
      <c r="G907" s="1" t="s">
        <v>41</v>
      </c>
      <c r="H907" s="1" t="s">
        <v>42</v>
      </c>
      <c r="I907" s="1" t="s">
        <v>43</v>
      </c>
      <c r="J907" s="1">
        <v>2</v>
      </c>
      <c r="K907" s="1">
        <v>500</v>
      </c>
      <c r="L907" s="1">
        <v>1000</v>
      </c>
      <c r="M907" s="1" t="s">
        <v>56</v>
      </c>
      <c r="N907" s="1" t="s">
        <v>57</v>
      </c>
      <c r="O907" s="1" t="s">
        <v>64</v>
      </c>
      <c r="P907" s="1" t="s">
        <v>85</v>
      </c>
      <c r="Q907" s="1" t="s">
        <v>45</v>
      </c>
      <c r="R907" s="1" t="s">
        <v>34</v>
      </c>
      <c r="S907" s="1" t="s">
        <v>2620</v>
      </c>
      <c r="T907" s="1">
        <v>2</v>
      </c>
      <c r="U907" s="1" t="s">
        <v>2622</v>
      </c>
      <c r="V907" s="1" t="s">
        <v>2623</v>
      </c>
      <c r="W907" s="1" t="s">
        <v>2624</v>
      </c>
      <c r="X907" s="1" t="s">
        <v>2628</v>
      </c>
      <c r="Y907" s="1" t="s">
        <v>2623</v>
      </c>
      <c r="Z907" s="1" t="s">
        <v>2623</v>
      </c>
      <c r="AA907" s="1">
        <v>1000</v>
      </c>
      <c r="AB907" s="1" t="s">
        <v>2626</v>
      </c>
      <c r="AC907" s="1" t="s">
        <v>2627</v>
      </c>
      <c r="AD907" s="1" t="str">
        <f>TEXT(Sales_data[[#This Row],[Order_Date]],"MMM")</f>
        <v>May</v>
      </c>
      <c r="AE907" s="1">
        <f t="shared" si="70"/>
        <v>2024</v>
      </c>
      <c r="AF907" s="1" t="str">
        <f>TEXT(Sales_data[[#This Row],[Order_Date]],"ddd")</f>
        <v>Tue</v>
      </c>
      <c r="AG907" s="1" t="str">
        <f t="shared" si="71"/>
        <v>On Time</v>
      </c>
      <c r="AH907" s="1" t="str">
        <f t="shared" si="72"/>
        <v>Fast</v>
      </c>
      <c r="AI907" s="1" t="str">
        <f t="shared" si="73"/>
        <v>Low</v>
      </c>
      <c r="AJ907" s="6" t="str">
        <f t="shared" si="74"/>
        <v>Weekday</v>
      </c>
    </row>
    <row r="908" spans="1:36" x14ac:dyDescent="0.45">
      <c r="A908" s="5" t="s">
        <v>1408</v>
      </c>
      <c r="B908" s="2">
        <v>45304</v>
      </c>
      <c r="C908" s="2">
        <v>45306</v>
      </c>
      <c r="D908" s="2">
        <v>45311</v>
      </c>
      <c r="E908" s="1" t="s">
        <v>2555</v>
      </c>
      <c r="F908" s="1" t="s">
        <v>2607</v>
      </c>
      <c r="G908" s="1" t="s">
        <v>41</v>
      </c>
      <c r="H908" s="1" t="s">
        <v>128</v>
      </c>
      <c r="I908" s="1" t="s">
        <v>129</v>
      </c>
      <c r="J908" s="1">
        <v>-1</v>
      </c>
      <c r="K908" s="1">
        <v>1000</v>
      </c>
      <c r="L908" s="1">
        <v>-1000</v>
      </c>
      <c r="M908" s="1" t="s">
        <v>63</v>
      </c>
      <c r="N908" s="1" t="s">
        <v>57</v>
      </c>
      <c r="O908" s="1" t="s">
        <v>79</v>
      </c>
      <c r="P908" s="1" t="s">
        <v>32</v>
      </c>
      <c r="Q908" s="1" t="s">
        <v>45</v>
      </c>
      <c r="R908" s="1" t="s">
        <v>2620</v>
      </c>
      <c r="S908" s="1" t="s">
        <v>2620</v>
      </c>
      <c r="T908" s="1">
        <v>5</v>
      </c>
      <c r="U908" s="1" t="s">
        <v>2622</v>
      </c>
      <c r="V908" s="1" t="s">
        <v>2630</v>
      </c>
      <c r="W908" s="1" t="s">
        <v>2624</v>
      </c>
      <c r="X908" s="1" t="s">
        <v>2625</v>
      </c>
      <c r="Y908" s="1" t="s">
        <v>2623</v>
      </c>
      <c r="Z908" s="1" t="s">
        <v>2623</v>
      </c>
      <c r="AA908" s="1">
        <v>-1000</v>
      </c>
      <c r="AB908" s="1" t="s">
        <v>2626</v>
      </c>
      <c r="AC908" s="1" t="s">
        <v>2632</v>
      </c>
      <c r="AD908" s="1" t="str">
        <f>TEXT(Sales_data[[#This Row],[Order_Date]],"MMM")</f>
        <v>Jan</v>
      </c>
      <c r="AE908" s="1">
        <f t="shared" si="70"/>
        <v>2024</v>
      </c>
      <c r="AF908" s="1" t="str">
        <f>TEXT(Sales_data[[#This Row],[Order_Date]],"ddd")</f>
        <v>Sat</v>
      </c>
      <c r="AG908" s="1" t="str">
        <f t="shared" si="71"/>
        <v>On Time</v>
      </c>
      <c r="AH908" s="1" t="str">
        <f t="shared" si="72"/>
        <v>Medium</v>
      </c>
      <c r="AI908" s="1" t="str">
        <f t="shared" si="73"/>
        <v>Low</v>
      </c>
      <c r="AJ908" s="6" t="str">
        <f t="shared" si="74"/>
        <v>Weekend</v>
      </c>
    </row>
    <row r="909" spans="1:36" x14ac:dyDescent="0.45">
      <c r="A909" s="5" t="s">
        <v>1409</v>
      </c>
      <c r="B909" s="2">
        <v>45559</v>
      </c>
      <c r="C909" s="2">
        <v>45558</v>
      </c>
      <c r="D909" s="2">
        <v>45557</v>
      </c>
      <c r="E909" s="1" t="s">
        <v>2568</v>
      </c>
      <c r="F909" s="1" t="s">
        <v>53</v>
      </c>
      <c r="G909" s="1" t="s">
        <v>54</v>
      </c>
      <c r="H909" s="1" t="s">
        <v>42</v>
      </c>
      <c r="I909" s="1" t="s">
        <v>78</v>
      </c>
      <c r="J909" s="1">
        <v>1</v>
      </c>
      <c r="K909" s="1">
        <v>0</v>
      </c>
      <c r="L909" s="1">
        <v>0</v>
      </c>
      <c r="M909" s="1" t="s">
        <v>2619</v>
      </c>
      <c r="N909" s="1" t="s">
        <v>30</v>
      </c>
      <c r="O909" s="1" t="s">
        <v>79</v>
      </c>
      <c r="P909" s="1" t="s">
        <v>85</v>
      </c>
      <c r="Q909" s="1" t="s">
        <v>33</v>
      </c>
      <c r="R909" s="1" t="s">
        <v>2620</v>
      </c>
      <c r="S909" s="1" t="s">
        <v>2620</v>
      </c>
      <c r="T909" s="1">
        <v>-1</v>
      </c>
      <c r="U909" s="1" t="s">
        <v>2622</v>
      </c>
      <c r="V909" s="1" t="s">
        <v>2623</v>
      </c>
      <c r="W909" s="1" t="s">
        <v>2629</v>
      </c>
      <c r="X909" s="1" t="s">
        <v>2628</v>
      </c>
      <c r="Y909" s="1" t="s">
        <v>2630</v>
      </c>
      <c r="Z909" s="1" t="s">
        <v>2623</v>
      </c>
      <c r="AA909" s="1">
        <v>0</v>
      </c>
      <c r="AB909" s="1" t="s">
        <v>2626</v>
      </c>
      <c r="AC909" s="1" t="s">
        <v>2627</v>
      </c>
      <c r="AD909" s="1" t="str">
        <f>TEXT(Sales_data[[#This Row],[Order_Date]],"MMM")</f>
        <v>Sep</v>
      </c>
      <c r="AE909" s="1">
        <f t="shared" si="70"/>
        <v>2024</v>
      </c>
      <c r="AF909" s="1" t="str">
        <f>TEXT(Sales_data[[#This Row],[Order_Date]],"ddd")</f>
        <v>Tue</v>
      </c>
      <c r="AG909" s="1" t="str">
        <f t="shared" si="71"/>
        <v>On Time</v>
      </c>
      <c r="AH909" s="1" t="str">
        <f t="shared" si="72"/>
        <v>Fast</v>
      </c>
      <c r="AI909" s="1" t="str">
        <f t="shared" si="73"/>
        <v>Low</v>
      </c>
      <c r="AJ909" s="6" t="str">
        <f t="shared" si="74"/>
        <v>Weekday</v>
      </c>
    </row>
    <row r="910" spans="1:36" x14ac:dyDescent="0.45">
      <c r="A910" s="5" t="s">
        <v>1410</v>
      </c>
      <c r="B910" s="2">
        <v>45633</v>
      </c>
      <c r="C910" s="2">
        <v>45632</v>
      </c>
      <c r="D910" s="2">
        <v>45638</v>
      </c>
      <c r="E910" s="1" t="s">
        <v>2598</v>
      </c>
      <c r="F910" s="1" t="s">
        <v>2609</v>
      </c>
      <c r="G910" s="1" t="s">
        <v>116</v>
      </c>
      <c r="H910" s="1" t="s">
        <v>71</v>
      </c>
      <c r="I910" s="1" t="s">
        <v>72</v>
      </c>
      <c r="J910" s="1">
        <v>0</v>
      </c>
      <c r="K910" s="1">
        <v>2000</v>
      </c>
      <c r="L910" s="1">
        <v>0</v>
      </c>
      <c r="M910" s="1" t="s">
        <v>2619</v>
      </c>
      <c r="N910" s="1" t="s">
        <v>57</v>
      </c>
      <c r="O910" s="1" t="s">
        <v>31</v>
      </c>
      <c r="P910" s="1" t="s">
        <v>58</v>
      </c>
      <c r="Q910" s="1" t="s">
        <v>33</v>
      </c>
      <c r="R910" s="1" t="s">
        <v>46</v>
      </c>
      <c r="S910" s="1" t="s">
        <v>254</v>
      </c>
      <c r="T910" s="1">
        <v>6</v>
      </c>
      <c r="U910" s="1" t="s">
        <v>2622</v>
      </c>
      <c r="V910" s="1" t="s">
        <v>2630</v>
      </c>
      <c r="W910" s="1" t="s">
        <v>2624</v>
      </c>
      <c r="X910" s="1" t="s">
        <v>2628</v>
      </c>
      <c r="Y910" s="1" t="s">
        <v>2623</v>
      </c>
      <c r="Z910" s="1" t="s">
        <v>2623</v>
      </c>
      <c r="AA910" s="1">
        <v>0</v>
      </c>
      <c r="AB910" s="1" t="s">
        <v>2626</v>
      </c>
      <c r="AC910" s="1" t="s">
        <v>254</v>
      </c>
      <c r="AD910" s="1" t="str">
        <f>TEXT(Sales_data[[#This Row],[Order_Date]],"MMM")</f>
        <v>Dec</v>
      </c>
      <c r="AE910" s="1">
        <f t="shared" si="70"/>
        <v>2024</v>
      </c>
      <c r="AF910" s="1" t="str">
        <f>TEXT(Sales_data[[#This Row],[Order_Date]],"ddd")</f>
        <v>Sat</v>
      </c>
      <c r="AG910" s="1" t="str">
        <f t="shared" si="71"/>
        <v>Late</v>
      </c>
      <c r="AH910" s="1" t="str">
        <f t="shared" si="72"/>
        <v>Slow</v>
      </c>
      <c r="AI910" s="1" t="str">
        <f t="shared" si="73"/>
        <v>Low</v>
      </c>
      <c r="AJ910" s="6" t="str">
        <f t="shared" si="74"/>
        <v>Weekend</v>
      </c>
    </row>
    <row r="911" spans="1:36" x14ac:dyDescent="0.45">
      <c r="A911" s="5" t="s">
        <v>1411</v>
      </c>
      <c r="B911" s="2">
        <v>45336</v>
      </c>
      <c r="C911" s="2">
        <v>45338</v>
      </c>
      <c r="D911" s="2">
        <v>45344</v>
      </c>
      <c r="E911" s="1" t="s">
        <v>2531</v>
      </c>
      <c r="F911" s="1" t="s">
        <v>2609</v>
      </c>
      <c r="G911" s="1" t="s">
        <v>116</v>
      </c>
      <c r="H911" s="1" t="s">
        <v>42</v>
      </c>
      <c r="I911" s="1" t="s">
        <v>78</v>
      </c>
      <c r="J911" s="1">
        <v>0</v>
      </c>
      <c r="K911" s="1">
        <v>500</v>
      </c>
      <c r="L911" s="1">
        <v>0</v>
      </c>
      <c r="M911" s="1" t="s">
        <v>2619</v>
      </c>
      <c r="N911" s="1" t="s">
        <v>30</v>
      </c>
      <c r="O911" s="1" t="s">
        <v>44</v>
      </c>
      <c r="P911" s="1" t="s">
        <v>32</v>
      </c>
      <c r="Q911" s="1" t="s">
        <v>33</v>
      </c>
      <c r="R911" s="1" t="s">
        <v>34</v>
      </c>
      <c r="S911" s="1" t="s">
        <v>2620</v>
      </c>
      <c r="T911" s="1">
        <v>6</v>
      </c>
      <c r="U911" s="1" t="s">
        <v>2622</v>
      </c>
      <c r="V911" s="1" t="s">
        <v>2630</v>
      </c>
      <c r="W911" s="1" t="s">
        <v>2624</v>
      </c>
      <c r="X911" s="1" t="s">
        <v>2625</v>
      </c>
      <c r="Y911" s="1" t="s">
        <v>2623</v>
      </c>
      <c r="Z911" s="1" t="s">
        <v>2623</v>
      </c>
      <c r="AA911" s="1">
        <v>0</v>
      </c>
      <c r="AB911" s="1" t="s">
        <v>2626</v>
      </c>
      <c r="AC911" s="1" t="s">
        <v>2627</v>
      </c>
      <c r="AD911" s="1" t="str">
        <f>TEXT(Sales_data[[#This Row],[Order_Date]],"MMM")</f>
        <v>Feb</v>
      </c>
      <c r="AE911" s="1">
        <f t="shared" si="70"/>
        <v>2024</v>
      </c>
      <c r="AF911" s="1" t="str">
        <f>TEXT(Sales_data[[#This Row],[Order_Date]],"ddd")</f>
        <v>Wed</v>
      </c>
      <c r="AG911" s="1" t="str">
        <f t="shared" si="71"/>
        <v>Late</v>
      </c>
      <c r="AH911" s="1" t="str">
        <f t="shared" si="72"/>
        <v>Slow</v>
      </c>
      <c r="AI911" s="1" t="str">
        <f t="shared" si="73"/>
        <v>Low</v>
      </c>
      <c r="AJ911" s="6" t="str">
        <f t="shared" si="74"/>
        <v>Weekday</v>
      </c>
    </row>
    <row r="912" spans="1:36" x14ac:dyDescent="0.45">
      <c r="A912" s="5" t="s">
        <v>1412</v>
      </c>
      <c r="B912" s="2">
        <v>45577</v>
      </c>
      <c r="C912" s="2">
        <v>45575</v>
      </c>
      <c r="D912" s="2">
        <v>45574</v>
      </c>
      <c r="E912" s="1" t="s">
        <v>2543</v>
      </c>
      <c r="F912" s="1" t="s">
        <v>53</v>
      </c>
      <c r="G912" s="1" t="s">
        <v>54</v>
      </c>
      <c r="H912" s="1" t="s">
        <v>27</v>
      </c>
      <c r="I912" s="1" t="s">
        <v>28</v>
      </c>
      <c r="J912" s="1">
        <v>-1</v>
      </c>
      <c r="K912" s="1">
        <v>0</v>
      </c>
      <c r="L912" s="1">
        <v>0</v>
      </c>
      <c r="M912" s="1" t="s">
        <v>2619</v>
      </c>
      <c r="N912" s="1" t="s">
        <v>57</v>
      </c>
      <c r="O912" s="1" t="s">
        <v>44</v>
      </c>
      <c r="P912" s="1" t="s">
        <v>58</v>
      </c>
      <c r="Q912" s="1" t="s">
        <v>33</v>
      </c>
      <c r="R912" s="1" t="s">
        <v>46</v>
      </c>
      <c r="S912" s="1" t="s">
        <v>254</v>
      </c>
      <c r="T912" s="1">
        <v>-1</v>
      </c>
      <c r="U912" s="1" t="s">
        <v>2622</v>
      </c>
      <c r="V912" s="1" t="s">
        <v>2630</v>
      </c>
      <c r="W912" s="1" t="s">
        <v>2629</v>
      </c>
      <c r="X912" s="1" t="s">
        <v>2628</v>
      </c>
      <c r="Y912" s="1" t="s">
        <v>2630</v>
      </c>
      <c r="Z912" s="1" t="s">
        <v>2623</v>
      </c>
      <c r="AA912" s="1">
        <v>0</v>
      </c>
      <c r="AB912" s="1" t="s">
        <v>2626</v>
      </c>
      <c r="AC912" s="1" t="s">
        <v>254</v>
      </c>
      <c r="AD912" s="1" t="str">
        <f>TEXT(Sales_data[[#This Row],[Order_Date]],"MMM")</f>
        <v>Oct</v>
      </c>
      <c r="AE912" s="1">
        <f t="shared" si="70"/>
        <v>2024</v>
      </c>
      <c r="AF912" s="1" t="str">
        <f>TEXT(Sales_data[[#This Row],[Order_Date]],"ddd")</f>
        <v>Sat</v>
      </c>
      <c r="AG912" s="1" t="str">
        <f t="shared" si="71"/>
        <v>On Time</v>
      </c>
      <c r="AH912" s="1" t="str">
        <f t="shared" si="72"/>
        <v>Fast</v>
      </c>
      <c r="AI912" s="1" t="str">
        <f t="shared" si="73"/>
        <v>Low</v>
      </c>
      <c r="AJ912" s="6" t="str">
        <f t="shared" si="74"/>
        <v>Weekend</v>
      </c>
    </row>
    <row r="913" spans="1:36" x14ac:dyDescent="0.45">
      <c r="A913" s="5" t="s">
        <v>1413</v>
      </c>
      <c r="B913" s="2">
        <v>45418</v>
      </c>
      <c r="C913" s="2">
        <v>45419</v>
      </c>
      <c r="D913" s="2">
        <v>45422</v>
      </c>
      <c r="E913" s="1" t="s">
        <v>2602</v>
      </c>
      <c r="F913" s="1" t="s">
        <v>53</v>
      </c>
      <c r="G913" s="1" t="s">
        <v>54</v>
      </c>
      <c r="H913" s="1" t="s">
        <v>128</v>
      </c>
      <c r="I913" s="1" t="s">
        <v>169</v>
      </c>
      <c r="J913" s="1">
        <v>-1</v>
      </c>
      <c r="K913" s="1">
        <v>500</v>
      </c>
      <c r="L913" s="1">
        <v>-500</v>
      </c>
      <c r="M913" s="1" t="s">
        <v>63</v>
      </c>
      <c r="N913" s="1" t="s">
        <v>30</v>
      </c>
      <c r="O913" s="1" t="s">
        <v>64</v>
      </c>
      <c r="P913" s="1" t="s">
        <v>58</v>
      </c>
      <c r="Q913" s="1" t="s">
        <v>33</v>
      </c>
      <c r="R913" s="1" t="s">
        <v>46</v>
      </c>
      <c r="S913" s="1" t="s">
        <v>254</v>
      </c>
      <c r="T913" s="1">
        <v>3</v>
      </c>
      <c r="U913" s="1" t="s">
        <v>2622</v>
      </c>
      <c r="V913" s="1" t="s">
        <v>2630</v>
      </c>
      <c r="W913" s="1" t="s">
        <v>2624</v>
      </c>
      <c r="X913" s="1" t="s">
        <v>2625</v>
      </c>
      <c r="Y913" s="1" t="s">
        <v>2623</v>
      </c>
      <c r="Z913" s="1" t="s">
        <v>2623</v>
      </c>
      <c r="AA913" s="1">
        <v>-500</v>
      </c>
      <c r="AB913" s="1" t="s">
        <v>2626</v>
      </c>
      <c r="AC913" s="1" t="s">
        <v>254</v>
      </c>
      <c r="AD913" s="1" t="str">
        <f>TEXT(Sales_data[[#This Row],[Order_Date]],"MMM")</f>
        <v>May</v>
      </c>
      <c r="AE913" s="1">
        <f t="shared" si="70"/>
        <v>2024</v>
      </c>
      <c r="AF913" s="1" t="str">
        <f>TEXT(Sales_data[[#This Row],[Order_Date]],"ddd")</f>
        <v>Mon</v>
      </c>
      <c r="AG913" s="1" t="str">
        <f t="shared" si="71"/>
        <v>On Time</v>
      </c>
      <c r="AH913" s="1" t="str">
        <f t="shared" si="72"/>
        <v>Medium</v>
      </c>
      <c r="AI913" s="1" t="str">
        <f t="shared" si="73"/>
        <v>Low</v>
      </c>
      <c r="AJ913" s="6" t="str">
        <f t="shared" si="74"/>
        <v>Weekday</v>
      </c>
    </row>
    <row r="914" spans="1:36" x14ac:dyDescent="0.45">
      <c r="A914" s="5" t="s">
        <v>1414</v>
      </c>
      <c r="B914" s="2">
        <v>45474</v>
      </c>
      <c r="C914" s="2">
        <v>45473</v>
      </c>
      <c r="D914" s="2">
        <v>45479</v>
      </c>
      <c r="E914" s="1" t="s">
        <v>2556</v>
      </c>
      <c r="F914" s="1" t="s">
        <v>2607</v>
      </c>
      <c r="G914" s="1" t="s">
        <v>41</v>
      </c>
      <c r="H914" s="1" t="s">
        <v>27</v>
      </c>
      <c r="I914" s="1" t="s">
        <v>55</v>
      </c>
      <c r="J914" s="1">
        <v>2</v>
      </c>
      <c r="K914" s="1">
        <v>500</v>
      </c>
      <c r="L914" s="1">
        <v>1000</v>
      </c>
      <c r="M914" s="1" t="s">
        <v>63</v>
      </c>
      <c r="N914" s="1" t="s">
        <v>93</v>
      </c>
      <c r="O914" s="1" t="s">
        <v>31</v>
      </c>
      <c r="P914" s="1" t="s">
        <v>85</v>
      </c>
      <c r="Q914" s="1" t="s">
        <v>45</v>
      </c>
      <c r="R914" s="1" t="s">
        <v>2620</v>
      </c>
      <c r="S914" s="1" t="s">
        <v>2620</v>
      </c>
      <c r="T914" s="1">
        <v>6</v>
      </c>
      <c r="U914" s="1" t="s">
        <v>2622</v>
      </c>
      <c r="V914" s="1" t="s">
        <v>2623</v>
      </c>
      <c r="W914" s="1" t="s">
        <v>2624</v>
      </c>
      <c r="X914" s="1" t="s">
        <v>2628</v>
      </c>
      <c r="Y914" s="1" t="s">
        <v>2623</v>
      </c>
      <c r="Z914" s="1" t="s">
        <v>2623</v>
      </c>
      <c r="AA914" s="1">
        <v>1000</v>
      </c>
      <c r="AB914" s="1" t="s">
        <v>2626</v>
      </c>
      <c r="AC914" s="1" t="s">
        <v>2627</v>
      </c>
      <c r="AD914" s="1" t="str">
        <f>TEXT(Sales_data[[#This Row],[Order_Date]],"MMM")</f>
        <v>Jul</v>
      </c>
      <c r="AE914" s="1">
        <f t="shared" si="70"/>
        <v>2024</v>
      </c>
      <c r="AF914" s="1" t="str">
        <f>TEXT(Sales_data[[#This Row],[Order_Date]],"ddd")</f>
        <v>Mon</v>
      </c>
      <c r="AG914" s="1" t="str">
        <f t="shared" si="71"/>
        <v>Late</v>
      </c>
      <c r="AH914" s="1" t="str">
        <f t="shared" si="72"/>
        <v>Slow</v>
      </c>
      <c r="AI914" s="1" t="str">
        <f t="shared" si="73"/>
        <v>Low</v>
      </c>
      <c r="AJ914" s="6" t="str">
        <f t="shared" si="74"/>
        <v>Weekday</v>
      </c>
    </row>
    <row r="915" spans="1:36" x14ac:dyDescent="0.45">
      <c r="A915" s="5" t="s">
        <v>1415</v>
      </c>
      <c r="B915" s="2">
        <v>45300</v>
      </c>
      <c r="C915" s="2">
        <v>45302</v>
      </c>
      <c r="D915" s="2">
        <v>45307</v>
      </c>
      <c r="E915" s="1" t="s">
        <v>2529</v>
      </c>
      <c r="F915" s="1" t="s">
        <v>2609</v>
      </c>
      <c r="G915" s="1" t="s">
        <v>116</v>
      </c>
      <c r="H915" s="1" t="s">
        <v>128</v>
      </c>
      <c r="I915" s="1" t="s">
        <v>129</v>
      </c>
      <c r="J915" s="1">
        <v>0</v>
      </c>
      <c r="K915" s="1">
        <v>2000</v>
      </c>
      <c r="L915" s="1">
        <v>0</v>
      </c>
      <c r="M915" s="1" t="s">
        <v>29</v>
      </c>
      <c r="N915" s="1" t="s">
        <v>57</v>
      </c>
      <c r="O915" s="1" t="s">
        <v>79</v>
      </c>
      <c r="P915" s="1" t="s">
        <v>85</v>
      </c>
      <c r="Q915" s="1" t="s">
        <v>33</v>
      </c>
      <c r="R915" s="1" t="s">
        <v>34</v>
      </c>
      <c r="S915" s="1" t="s">
        <v>2620</v>
      </c>
      <c r="T915" s="1">
        <v>5</v>
      </c>
      <c r="U915" s="1" t="s">
        <v>2622</v>
      </c>
      <c r="V915" s="1" t="s">
        <v>2630</v>
      </c>
      <c r="W915" s="1" t="s">
        <v>2624</v>
      </c>
      <c r="X915" s="1" t="s">
        <v>2625</v>
      </c>
      <c r="Y915" s="1" t="s">
        <v>2623</v>
      </c>
      <c r="Z915" s="1" t="s">
        <v>2623</v>
      </c>
      <c r="AA915" s="1">
        <v>0</v>
      </c>
      <c r="AB915" s="1" t="s">
        <v>2626</v>
      </c>
      <c r="AC915" s="1" t="s">
        <v>2627</v>
      </c>
      <c r="AD915" s="1" t="str">
        <f>TEXT(Sales_data[[#This Row],[Order_Date]],"MMM")</f>
        <v>Jan</v>
      </c>
      <c r="AE915" s="1">
        <f t="shared" si="70"/>
        <v>2024</v>
      </c>
      <c r="AF915" s="1" t="str">
        <f>TEXT(Sales_data[[#This Row],[Order_Date]],"ddd")</f>
        <v>Tue</v>
      </c>
      <c r="AG915" s="1" t="str">
        <f t="shared" si="71"/>
        <v>On Time</v>
      </c>
      <c r="AH915" s="1" t="str">
        <f t="shared" si="72"/>
        <v>Medium</v>
      </c>
      <c r="AI915" s="1" t="str">
        <f t="shared" si="73"/>
        <v>Low</v>
      </c>
      <c r="AJ915" s="6" t="str">
        <f t="shared" si="74"/>
        <v>Weekday</v>
      </c>
    </row>
    <row r="916" spans="1:36" x14ac:dyDescent="0.45">
      <c r="A916" s="5" t="s">
        <v>1416</v>
      </c>
      <c r="B916" s="2">
        <v>45396</v>
      </c>
      <c r="C916" s="2">
        <v>45395</v>
      </c>
      <c r="D916" s="2">
        <v>45400</v>
      </c>
      <c r="E916" s="1" t="s">
        <v>2603</v>
      </c>
      <c r="F916" s="1" t="s">
        <v>2606</v>
      </c>
      <c r="G916" s="1" t="s">
        <v>26</v>
      </c>
      <c r="H916" s="1" t="s">
        <v>71</v>
      </c>
      <c r="I916" s="1" t="s">
        <v>117</v>
      </c>
      <c r="J916" s="1">
        <v>0</v>
      </c>
      <c r="K916" s="1">
        <v>500</v>
      </c>
      <c r="L916" s="1">
        <v>0</v>
      </c>
      <c r="M916" s="1" t="s">
        <v>29</v>
      </c>
      <c r="N916" s="1" t="s">
        <v>30</v>
      </c>
      <c r="O916" s="1" t="s">
        <v>64</v>
      </c>
      <c r="P916" s="1" t="s">
        <v>32</v>
      </c>
      <c r="Q916" s="1" t="s">
        <v>45</v>
      </c>
      <c r="R916" s="1" t="s">
        <v>34</v>
      </c>
      <c r="S916" s="1" t="s">
        <v>2620</v>
      </c>
      <c r="T916" s="1">
        <v>5</v>
      </c>
      <c r="U916" s="1" t="s">
        <v>2622</v>
      </c>
      <c r="V916" s="1" t="s">
        <v>2630</v>
      </c>
      <c r="W916" s="1" t="s">
        <v>2624</v>
      </c>
      <c r="X916" s="1" t="s">
        <v>2628</v>
      </c>
      <c r="Y916" s="1" t="s">
        <v>2623</v>
      </c>
      <c r="Z916" s="1" t="s">
        <v>2623</v>
      </c>
      <c r="AA916" s="1">
        <v>0</v>
      </c>
      <c r="AB916" s="1" t="s">
        <v>2626</v>
      </c>
      <c r="AC916" s="1" t="s">
        <v>2627</v>
      </c>
      <c r="AD916" s="1" t="str">
        <f>TEXT(Sales_data[[#This Row],[Order_Date]],"MMM")</f>
        <v>Apr</v>
      </c>
      <c r="AE916" s="1">
        <f t="shared" si="70"/>
        <v>2024</v>
      </c>
      <c r="AF916" s="1" t="str">
        <f>TEXT(Sales_data[[#This Row],[Order_Date]],"ddd")</f>
        <v>Sun</v>
      </c>
      <c r="AG916" s="1" t="str">
        <f t="shared" si="71"/>
        <v>On Time</v>
      </c>
      <c r="AH916" s="1" t="str">
        <f t="shared" si="72"/>
        <v>Medium</v>
      </c>
      <c r="AI916" s="1" t="str">
        <f t="shared" si="73"/>
        <v>Low</v>
      </c>
      <c r="AJ916" s="6" t="str">
        <f t="shared" si="74"/>
        <v>Weekend</v>
      </c>
    </row>
    <row r="917" spans="1:36" x14ac:dyDescent="0.45">
      <c r="A917" s="5" t="s">
        <v>1417</v>
      </c>
      <c r="B917" s="2">
        <v>45407</v>
      </c>
      <c r="C917" s="2">
        <v>45406</v>
      </c>
      <c r="D917" s="2">
        <v>45410</v>
      </c>
      <c r="E917" s="1" t="s">
        <v>2545</v>
      </c>
      <c r="F917" s="1" t="s">
        <v>53</v>
      </c>
      <c r="G917" s="1" t="s">
        <v>54</v>
      </c>
      <c r="H917" s="1" t="s">
        <v>42</v>
      </c>
      <c r="I917" s="1" t="s">
        <v>43</v>
      </c>
      <c r="J917" s="1">
        <v>3</v>
      </c>
      <c r="K917" s="1">
        <v>1000</v>
      </c>
      <c r="L917" s="1">
        <v>3000</v>
      </c>
      <c r="M917" s="1" t="s">
        <v>63</v>
      </c>
      <c r="N917" s="1" t="s">
        <v>57</v>
      </c>
      <c r="O917" s="1" t="s">
        <v>79</v>
      </c>
      <c r="P917" s="1" t="s">
        <v>58</v>
      </c>
      <c r="Q917" s="1" t="s">
        <v>33</v>
      </c>
      <c r="R917" s="1" t="s">
        <v>2620</v>
      </c>
      <c r="S917" s="1" t="s">
        <v>2620</v>
      </c>
      <c r="T917" s="1">
        <v>4</v>
      </c>
      <c r="U917" s="1" t="s">
        <v>2622</v>
      </c>
      <c r="V917" s="1" t="s">
        <v>2623</v>
      </c>
      <c r="W917" s="1" t="s">
        <v>2624</v>
      </c>
      <c r="X917" s="1" t="s">
        <v>2628</v>
      </c>
      <c r="Y917" s="1" t="s">
        <v>2623</v>
      </c>
      <c r="Z917" s="1" t="s">
        <v>2623</v>
      </c>
      <c r="AA917" s="1">
        <v>3000</v>
      </c>
      <c r="AB917" s="1" t="s">
        <v>2626</v>
      </c>
      <c r="AC917" s="1" t="s">
        <v>2627</v>
      </c>
      <c r="AD917" s="1" t="str">
        <f>TEXT(Sales_data[[#This Row],[Order_Date]],"MMM")</f>
        <v>Apr</v>
      </c>
      <c r="AE917" s="1">
        <f t="shared" si="70"/>
        <v>2024</v>
      </c>
      <c r="AF917" s="1" t="str">
        <f>TEXT(Sales_data[[#This Row],[Order_Date]],"ddd")</f>
        <v>Thu</v>
      </c>
      <c r="AG917" s="1" t="str">
        <f t="shared" si="71"/>
        <v>On Time</v>
      </c>
      <c r="AH917" s="1" t="str">
        <f t="shared" si="72"/>
        <v>Medium</v>
      </c>
      <c r="AI917" s="1" t="str">
        <f t="shared" si="73"/>
        <v>Medium</v>
      </c>
      <c r="AJ917" s="6" t="str">
        <f t="shared" si="74"/>
        <v>Weekday</v>
      </c>
    </row>
    <row r="918" spans="1:36" x14ac:dyDescent="0.45">
      <c r="A918" s="5" t="s">
        <v>2509</v>
      </c>
      <c r="B918" s="2">
        <v>45364</v>
      </c>
      <c r="C918" s="2">
        <v>45364</v>
      </c>
      <c r="D918" s="2">
        <v>45366</v>
      </c>
      <c r="E918" s="1" t="s">
        <v>2583</v>
      </c>
      <c r="F918" s="1" t="s">
        <v>69</v>
      </c>
      <c r="G918" s="1" t="s">
        <v>70</v>
      </c>
      <c r="H918" s="1" t="s">
        <v>128</v>
      </c>
      <c r="I918" s="1" t="s">
        <v>231</v>
      </c>
      <c r="J918" s="1">
        <v>0</v>
      </c>
      <c r="K918" s="1">
        <v>0</v>
      </c>
      <c r="L918" s="1">
        <v>0</v>
      </c>
      <c r="M918" s="1" t="s">
        <v>2619</v>
      </c>
      <c r="N918" s="1" t="s">
        <v>57</v>
      </c>
      <c r="O918" s="1" t="s">
        <v>44</v>
      </c>
      <c r="P918" s="1" t="s">
        <v>58</v>
      </c>
      <c r="Q918" s="1" t="s">
        <v>33</v>
      </c>
      <c r="R918" s="1" t="s">
        <v>2620</v>
      </c>
      <c r="S918" s="1" t="s">
        <v>2620</v>
      </c>
      <c r="T918" s="1">
        <v>2</v>
      </c>
      <c r="U918" s="1" t="s">
        <v>2622</v>
      </c>
      <c r="V918" s="1" t="s">
        <v>2630</v>
      </c>
      <c r="W918" s="1" t="s">
        <v>2629</v>
      </c>
      <c r="X918" s="1" t="s">
        <v>2625</v>
      </c>
      <c r="Y918" s="1" t="s">
        <v>2630</v>
      </c>
      <c r="Z918" s="1" t="s">
        <v>2623</v>
      </c>
      <c r="AA918" s="1">
        <v>0</v>
      </c>
      <c r="AB918" s="1" t="s">
        <v>2626</v>
      </c>
      <c r="AC918" s="1" t="s">
        <v>2627</v>
      </c>
      <c r="AD918" s="1" t="str">
        <f>TEXT(Sales_data[[#This Row],[Order_Date]],"MMM")</f>
        <v>Mar</v>
      </c>
      <c r="AE918" s="1">
        <f t="shared" si="70"/>
        <v>2024</v>
      </c>
      <c r="AF918" s="1" t="str">
        <f>TEXT(Sales_data[[#This Row],[Order_Date]],"ddd")</f>
        <v>Wed</v>
      </c>
      <c r="AG918" s="1" t="str">
        <f t="shared" si="71"/>
        <v>On Time</v>
      </c>
      <c r="AH918" s="1" t="str">
        <f t="shared" si="72"/>
        <v>Fast</v>
      </c>
      <c r="AI918" s="1" t="str">
        <f t="shared" si="73"/>
        <v>Low</v>
      </c>
      <c r="AJ918" s="6" t="str">
        <f t="shared" si="74"/>
        <v>Weekday</v>
      </c>
    </row>
    <row r="919" spans="1:36" x14ac:dyDescent="0.45">
      <c r="A919" s="5" t="s">
        <v>1418</v>
      </c>
      <c r="B919" s="2">
        <v>45337</v>
      </c>
      <c r="C919" s="2">
        <v>45339</v>
      </c>
      <c r="D919" s="2">
        <v>45345</v>
      </c>
      <c r="E919" s="1" t="s">
        <v>2542</v>
      </c>
      <c r="F919" s="1" t="s">
        <v>168</v>
      </c>
      <c r="G919" s="1" t="s">
        <v>41</v>
      </c>
      <c r="H919" s="1" t="s">
        <v>128</v>
      </c>
      <c r="I919" s="1" t="s">
        <v>169</v>
      </c>
      <c r="J919" s="1">
        <v>-1</v>
      </c>
      <c r="K919" s="1">
        <v>2000</v>
      </c>
      <c r="L919" s="1">
        <v>-2000</v>
      </c>
      <c r="M919" s="1" t="s">
        <v>29</v>
      </c>
      <c r="N919" s="1" t="s">
        <v>30</v>
      </c>
      <c r="O919" s="1" t="s">
        <v>44</v>
      </c>
      <c r="P919" s="1" t="s">
        <v>85</v>
      </c>
      <c r="Q919" s="1" t="s">
        <v>45</v>
      </c>
      <c r="R919" s="1" t="s">
        <v>2620</v>
      </c>
      <c r="S919" s="1" t="s">
        <v>2620</v>
      </c>
      <c r="T919" s="1">
        <v>6</v>
      </c>
      <c r="U919" s="1" t="s">
        <v>2622</v>
      </c>
      <c r="V919" s="1" t="s">
        <v>2630</v>
      </c>
      <c r="W919" s="1" t="s">
        <v>2624</v>
      </c>
      <c r="X919" s="1" t="s">
        <v>2625</v>
      </c>
      <c r="Y919" s="1" t="s">
        <v>2623</v>
      </c>
      <c r="Z919" s="1" t="s">
        <v>2623</v>
      </c>
      <c r="AA919" s="1">
        <v>-2000</v>
      </c>
      <c r="AB919" s="1" t="s">
        <v>2626</v>
      </c>
      <c r="AC919" s="1" t="s">
        <v>2632</v>
      </c>
      <c r="AD919" s="1" t="str">
        <f>TEXT(Sales_data[[#This Row],[Order_Date]],"MMM")</f>
        <v>Feb</v>
      </c>
      <c r="AE919" s="1">
        <f t="shared" si="70"/>
        <v>2024</v>
      </c>
      <c r="AF919" s="1" t="str">
        <f>TEXT(Sales_data[[#This Row],[Order_Date]],"ddd")</f>
        <v>Thu</v>
      </c>
      <c r="AG919" s="1" t="str">
        <f t="shared" si="71"/>
        <v>Late</v>
      </c>
      <c r="AH919" s="1" t="str">
        <f t="shared" si="72"/>
        <v>Slow</v>
      </c>
      <c r="AI919" s="1" t="str">
        <f t="shared" si="73"/>
        <v>Low</v>
      </c>
      <c r="AJ919" s="6" t="str">
        <f t="shared" si="74"/>
        <v>Weekday</v>
      </c>
    </row>
    <row r="920" spans="1:36" x14ac:dyDescent="0.45">
      <c r="A920" s="5" t="s">
        <v>1419</v>
      </c>
      <c r="B920" s="2">
        <v>45635</v>
      </c>
      <c r="C920" s="2">
        <v>45637</v>
      </c>
      <c r="D920" s="2">
        <v>45644</v>
      </c>
      <c r="E920" s="1" t="s">
        <v>2602</v>
      </c>
      <c r="F920" s="1" t="s">
        <v>69</v>
      </c>
      <c r="G920" s="1" t="s">
        <v>70</v>
      </c>
      <c r="H920" s="1" t="s">
        <v>27</v>
      </c>
      <c r="I920" s="1" t="s">
        <v>28</v>
      </c>
      <c r="J920" s="1">
        <v>2</v>
      </c>
      <c r="K920" s="1">
        <v>100</v>
      </c>
      <c r="L920" s="1">
        <v>200</v>
      </c>
      <c r="M920" s="1" t="s">
        <v>63</v>
      </c>
      <c r="N920" s="1" t="s">
        <v>93</v>
      </c>
      <c r="O920" s="1" t="s">
        <v>44</v>
      </c>
      <c r="P920" s="1" t="s">
        <v>32</v>
      </c>
      <c r="Q920" s="1" t="s">
        <v>33</v>
      </c>
      <c r="R920" s="1" t="s">
        <v>34</v>
      </c>
      <c r="S920" s="1" t="s">
        <v>2620</v>
      </c>
      <c r="T920" s="1">
        <v>7</v>
      </c>
      <c r="U920" s="1" t="s">
        <v>2622</v>
      </c>
      <c r="V920" s="1" t="s">
        <v>2623</v>
      </c>
      <c r="W920" s="1" t="s">
        <v>2624</v>
      </c>
      <c r="X920" s="1" t="s">
        <v>2625</v>
      </c>
      <c r="Y920" s="1" t="s">
        <v>2623</v>
      </c>
      <c r="Z920" s="1" t="s">
        <v>2623</v>
      </c>
      <c r="AA920" s="1">
        <v>200</v>
      </c>
      <c r="AB920" s="1" t="s">
        <v>2626</v>
      </c>
      <c r="AC920" s="1" t="s">
        <v>2627</v>
      </c>
      <c r="AD920" s="1" t="str">
        <f>TEXT(Sales_data[[#This Row],[Order_Date]],"MMM")</f>
        <v>Dec</v>
      </c>
      <c r="AE920" s="1">
        <f t="shared" si="70"/>
        <v>2024</v>
      </c>
      <c r="AF920" s="1" t="str">
        <f>TEXT(Sales_data[[#This Row],[Order_Date]],"ddd")</f>
        <v>Mon</v>
      </c>
      <c r="AG920" s="1" t="str">
        <f t="shared" si="71"/>
        <v>Late</v>
      </c>
      <c r="AH920" s="1" t="str">
        <f t="shared" si="72"/>
        <v>Slow</v>
      </c>
      <c r="AI920" s="1" t="str">
        <f t="shared" si="73"/>
        <v>Low</v>
      </c>
      <c r="AJ920" s="6" t="str">
        <f t="shared" si="74"/>
        <v>Weekday</v>
      </c>
    </row>
    <row r="921" spans="1:36" x14ac:dyDescent="0.45">
      <c r="A921" s="5" t="s">
        <v>1420</v>
      </c>
      <c r="B921" s="2">
        <v>45366</v>
      </c>
      <c r="C921" s="2">
        <v>45365</v>
      </c>
      <c r="D921" s="2">
        <v>45368</v>
      </c>
      <c r="E921" s="1" t="s">
        <v>2528</v>
      </c>
      <c r="F921" s="1" t="s">
        <v>2608</v>
      </c>
      <c r="G921" s="1" t="s">
        <v>41</v>
      </c>
      <c r="H921" s="1" t="s">
        <v>128</v>
      </c>
      <c r="I921" s="1" t="s">
        <v>169</v>
      </c>
      <c r="J921" s="1">
        <v>2</v>
      </c>
      <c r="K921" s="1">
        <v>1000</v>
      </c>
      <c r="L921" s="1">
        <v>2000</v>
      </c>
      <c r="M921" s="1" t="s">
        <v>56</v>
      </c>
      <c r="N921" s="1" t="s">
        <v>93</v>
      </c>
      <c r="O921" s="1" t="s">
        <v>44</v>
      </c>
      <c r="P921" s="1" t="s">
        <v>58</v>
      </c>
      <c r="Q921" s="1" t="s">
        <v>33</v>
      </c>
      <c r="R921" s="1" t="s">
        <v>2620</v>
      </c>
      <c r="S921" s="1" t="s">
        <v>2620</v>
      </c>
      <c r="T921" s="1">
        <v>3</v>
      </c>
      <c r="U921" s="1" t="s">
        <v>2622</v>
      </c>
      <c r="V921" s="1" t="s">
        <v>2623</v>
      </c>
      <c r="W921" s="1" t="s">
        <v>2624</v>
      </c>
      <c r="X921" s="1" t="s">
        <v>2628</v>
      </c>
      <c r="Y921" s="1" t="s">
        <v>2623</v>
      </c>
      <c r="Z921" s="1" t="s">
        <v>2623</v>
      </c>
      <c r="AA921" s="1">
        <v>2000</v>
      </c>
      <c r="AB921" s="1" t="s">
        <v>2626</v>
      </c>
      <c r="AC921" s="1" t="s">
        <v>2627</v>
      </c>
      <c r="AD921" s="1" t="str">
        <f>TEXT(Sales_data[[#This Row],[Order_Date]],"MMM")</f>
        <v>Mar</v>
      </c>
      <c r="AE921" s="1">
        <f t="shared" si="70"/>
        <v>2024</v>
      </c>
      <c r="AF921" s="1" t="str">
        <f>TEXT(Sales_data[[#This Row],[Order_Date]],"ddd")</f>
        <v>Fri</v>
      </c>
      <c r="AG921" s="1" t="str">
        <f t="shared" si="71"/>
        <v>On Time</v>
      </c>
      <c r="AH921" s="1" t="str">
        <f t="shared" si="72"/>
        <v>Medium</v>
      </c>
      <c r="AI921" s="1" t="str">
        <f t="shared" si="73"/>
        <v>Medium</v>
      </c>
      <c r="AJ921" s="6" t="str">
        <f t="shared" si="74"/>
        <v>Weekday</v>
      </c>
    </row>
    <row r="922" spans="1:36" x14ac:dyDescent="0.45">
      <c r="A922" s="5" t="s">
        <v>2510</v>
      </c>
      <c r="B922" s="2">
        <v>45466</v>
      </c>
      <c r="C922" s="2">
        <v>45468</v>
      </c>
      <c r="D922" s="2">
        <v>45469</v>
      </c>
      <c r="E922" s="1" t="s">
        <v>2592</v>
      </c>
      <c r="F922" s="1" t="s">
        <v>147</v>
      </c>
      <c r="G922" s="1" t="s">
        <v>147</v>
      </c>
      <c r="H922" s="1" t="s">
        <v>71</v>
      </c>
      <c r="I922" s="1" t="s">
        <v>92</v>
      </c>
      <c r="J922" s="1">
        <v>2</v>
      </c>
      <c r="K922" s="1">
        <v>1000</v>
      </c>
      <c r="L922" s="1">
        <v>2000</v>
      </c>
      <c r="M922" s="1" t="s">
        <v>2619</v>
      </c>
      <c r="N922" s="1" t="s">
        <v>57</v>
      </c>
      <c r="O922" s="1" t="s">
        <v>79</v>
      </c>
      <c r="P922" s="1" t="s">
        <v>85</v>
      </c>
      <c r="Q922" s="1" t="s">
        <v>33</v>
      </c>
      <c r="R922" s="1" t="s">
        <v>46</v>
      </c>
      <c r="S922" s="1" t="s">
        <v>2621</v>
      </c>
      <c r="T922" s="1">
        <v>1</v>
      </c>
      <c r="U922" s="1" t="s">
        <v>2622</v>
      </c>
      <c r="V922" s="1" t="s">
        <v>2623</v>
      </c>
      <c r="W922" s="1" t="s">
        <v>2624</v>
      </c>
      <c r="X922" s="1" t="s">
        <v>2625</v>
      </c>
      <c r="Y922" s="1" t="s">
        <v>2623</v>
      </c>
      <c r="Z922" s="1" t="s">
        <v>2623</v>
      </c>
      <c r="AA922" s="1">
        <v>2000</v>
      </c>
      <c r="AB922" s="1" t="s">
        <v>2626</v>
      </c>
      <c r="AC922" s="1" t="s">
        <v>2621</v>
      </c>
      <c r="AD922" s="1" t="str">
        <f>TEXT(Sales_data[[#This Row],[Order_Date]],"MMM")</f>
        <v>Jun</v>
      </c>
      <c r="AE922" s="1">
        <f t="shared" si="70"/>
        <v>2024</v>
      </c>
      <c r="AF922" s="1" t="str">
        <f>TEXT(Sales_data[[#This Row],[Order_Date]],"ddd")</f>
        <v>Sun</v>
      </c>
      <c r="AG922" s="1" t="str">
        <f t="shared" si="71"/>
        <v>On Time</v>
      </c>
      <c r="AH922" s="1" t="str">
        <f t="shared" si="72"/>
        <v>Fast</v>
      </c>
      <c r="AI922" s="1" t="str">
        <f t="shared" si="73"/>
        <v>Medium</v>
      </c>
      <c r="AJ922" s="6" t="str">
        <f t="shared" si="74"/>
        <v>Weekend</v>
      </c>
    </row>
    <row r="923" spans="1:36" x14ac:dyDescent="0.45">
      <c r="A923" s="5" t="s">
        <v>1421</v>
      </c>
      <c r="B923" s="2">
        <v>45499</v>
      </c>
      <c r="C923" s="2">
        <v>45501</v>
      </c>
      <c r="D923" s="2">
        <v>45500</v>
      </c>
      <c r="E923" s="1" t="s">
        <v>2581</v>
      </c>
      <c r="F923" s="1" t="s">
        <v>2608</v>
      </c>
      <c r="G923" s="1" t="s">
        <v>41</v>
      </c>
      <c r="H923" s="1" t="s">
        <v>27</v>
      </c>
      <c r="I923" s="1" t="s">
        <v>55</v>
      </c>
      <c r="J923" s="1">
        <v>1</v>
      </c>
      <c r="K923" s="1">
        <v>500</v>
      </c>
      <c r="L923" s="1">
        <v>500</v>
      </c>
      <c r="M923" s="1" t="s">
        <v>2619</v>
      </c>
      <c r="N923" s="1" t="s">
        <v>93</v>
      </c>
      <c r="O923" s="1" t="s">
        <v>44</v>
      </c>
      <c r="P923" s="1" t="s">
        <v>58</v>
      </c>
      <c r="Q923" s="1" t="s">
        <v>33</v>
      </c>
      <c r="R923" s="1" t="s">
        <v>46</v>
      </c>
      <c r="S923" s="1" t="s">
        <v>245</v>
      </c>
      <c r="T923" s="1">
        <v>-1</v>
      </c>
      <c r="U923" s="1" t="s">
        <v>2622</v>
      </c>
      <c r="V923" s="1" t="s">
        <v>2623</v>
      </c>
      <c r="W923" s="1" t="s">
        <v>2624</v>
      </c>
      <c r="X923" s="1" t="s">
        <v>2631</v>
      </c>
      <c r="Y923" s="1" t="s">
        <v>2623</v>
      </c>
      <c r="Z923" s="1" t="s">
        <v>2623</v>
      </c>
      <c r="AA923" s="1">
        <v>500</v>
      </c>
      <c r="AB923" s="1" t="s">
        <v>2626</v>
      </c>
      <c r="AC923" s="1" t="s">
        <v>245</v>
      </c>
      <c r="AD923" s="1" t="str">
        <f>TEXT(Sales_data[[#This Row],[Order_Date]],"MMM")</f>
        <v>Jul</v>
      </c>
      <c r="AE923" s="1">
        <f t="shared" si="70"/>
        <v>2024</v>
      </c>
      <c r="AF923" s="1" t="str">
        <f>TEXT(Sales_data[[#This Row],[Order_Date]],"ddd")</f>
        <v>Fri</v>
      </c>
      <c r="AG923" s="1" t="str">
        <f t="shared" si="71"/>
        <v>On Time</v>
      </c>
      <c r="AH923" s="1" t="str">
        <f t="shared" si="72"/>
        <v>Fast</v>
      </c>
      <c r="AI923" s="1" t="str">
        <f t="shared" si="73"/>
        <v>Low</v>
      </c>
      <c r="AJ923" s="6" t="str">
        <f t="shared" si="74"/>
        <v>Weekday</v>
      </c>
    </row>
    <row r="924" spans="1:36" x14ac:dyDescent="0.45">
      <c r="A924" s="5" t="s">
        <v>1422</v>
      </c>
      <c r="B924" s="2">
        <v>45335</v>
      </c>
      <c r="C924" s="2">
        <v>45335</v>
      </c>
      <c r="D924" s="2">
        <v>45335</v>
      </c>
      <c r="E924" s="1" t="s">
        <v>2526</v>
      </c>
      <c r="F924" s="1" t="s">
        <v>2607</v>
      </c>
      <c r="G924" s="1" t="s">
        <v>41</v>
      </c>
      <c r="H924" s="1" t="s">
        <v>128</v>
      </c>
      <c r="I924" s="1" t="s">
        <v>129</v>
      </c>
      <c r="J924" s="1">
        <v>2</v>
      </c>
      <c r="K924" s="1">
        <v>0</v>
      </c>
      <c r="L924" s="1">
        <v>0</v>
      </c>
      <c r="M924" s="1" t="s">
        <v>2619</v>
      </c>
      <c r="N924" s="1" t="s">
        <v>57</v>
      </c>
      <c r="O924" s="1" t="s">
        <v>31</v>
      </c>
      <c r="P924" s="1" t="s">
        <v>58</v>
      </c>
      <c r="Q924" s="1" t="s">
        <v>33</v>
      </c>
      <c r="R924" s="1" t="s">
        <v>2620</v>
      </c>
      <c r="S924" s="1" t="s">
        <v>2620</v>
      </c>
      <c r="T924" s="1">
        <v>0</v>
      </c>
      <c r="U924" s="1" t="s">
        <v>2622</v>
      </c>
      <c r="V924" s="1" t="s">
        <v>2623</v>
      </c>
      <c r="W924" s="1" t="s">
        <v>2629</v>
      </c>
      <c r="X924" s="1" t="s">
        <v>2625</v>
      </c>
      <c r="Y924" s="1" t="s">
        <v>2630</v>
      </c>
      <c r="Z924" s="1" t="s">
        <v>2623</v>
      </c>
      <c r="AA924" s="1">
        <v>0</v>
      </c>
      <c r="AB924" s="1" t="s">
        <v>2626</v>
      </c>
      <c r="AC924" s="1" t="s">
        <v>2627</v>
      </c>
      <c r="AD924" s="1" t="str">
        <f>TEXT(Sales_data[[#This Row],[Order_Date]],"MMM")</f>
        <v>Feb</v>
      </c>
      <c r="AE924" s="1">
        <f t="shared" si="70"/>
        <v>2024</v>
      </c>
      <c r="AF924" s="1" t="str">
        <f>TEXT(Sales_data[[#This Row],[Order_Date]],"ddd")</f>
        <v>Tue</v>
      </c>
      <c r="AG924" s="1" t="str">
        <f t="shared" si="71"/>
        <v>On Time</v>
      </c>
      <c r="AH924" s="1" t="str">
        <f t="shared" si="72"/>
        <v>Fast</v>
      </c>
      <c r="AI924" s="1" t="str">
        <f t="shared" si="73"/>
        <v>Low</v>
      </c>
      <c r="AJ924" s="6" t="str">
        <f t="shared" si="74"/>
        <v>Weekday</v>
      </c>
    </row>
    <row r="925" spans="1:36" x14ac:dyDescent="0.45">
      <c r="A925" s="5" t="s">
        <v>1423</v>
      </c>
      <c r="B925" s="2">
        <v>45365</v>
      </c>
      <c r="C925" s="2">
        <v>45363</v>
      </c>
      <c r="D925" s="2">
        <v>45363</v>
      </c>
      <c r="E925" s="1" t="s">
        <v>2556</v>
      </c>
      <c r="F925" s="1" t="s">
        <v>2606</v>
      </c>
      <c r="G925" s="1" t="s">
        <v>26</v>
      </c>
      <c r="H925" s="1" t="s">
        <v>71</v>
      </c>
      <c r="I925" s="1" t="s">
        <v>117</v>
      </c>
      <c r="J925" s="1">
        <v>2</v>
      </c>
      <c r="K925" s="1">
        <v>100</v>
      </c>
      <c r="L925" s="1">
        <v>200</v>
      </c>
      <c r="M925" s="1" t="s">
        <v>29</v>
      </c>
      <c r="N925" s="1" t="s">
        <v>93</v>
      </c>
      <c r="O925" s="1" t="s">
        <v>79</v>
      </c>
      <c r="P925" s="1" t="s">
        <v>85</v>
      </c>
      <c r="Q925" s="1" t="s">
        <v>45</v>
      </c>
      <c r="R925" s="1" t="s">
        <v>2620</v>
      </c>
      <c r="S925" s="1" t="s">
        <v>2620</v>
      </c>
      <c r="T925" s="1">
        <v>0</v>
      </c>
      <c r="U925" s="1" t="s">
        <v>2622</v>
      </c>
      <c r="V925" s="1" t="s">
        <v>2623</v>
      </c>
      <c r="W925" s="1" t="s">
        <v>2624</v>
      </c>
      <c r="X925" s="1" t="s">
        <v>2628</v>
      </c>
      <c r="Y925" s="1" t="s">
        <v>2623</v>
      </c>
      <c r="Z925" s="1" t="s">
        <v>2623</v>
      </c>
      <c r="AA925" s="1">
        <v>200</v>
      </c>
      <c r="AB925" s="1" t="s">
        <v>2626</v>
      </c>
      <c r="AC925" s="1" t="s">
        <v>2627</v>
      </c>
      <c r="AD925" s="1" t="str">
        <f>TEXT(Sales_data[[#This Row],[Order_Date]],"MMM")</f>
        <v>Mar</v>
      </c>
      <c r="AE925" s="1">
        <f t="shared" si="70"/>
        <v>2024</v>
      </c>
      <c r="AF925" s="1" t="str">
        <f>TEXT(Sales_data[[#This Row],[Order_Date]],"ddd")</f>
        <v>Thu</v>
      </c>
      <c r="AG925" s="1" t="str">
        <f t="shared" si="71"/>
        <v>On Time</v>
      </c>
      <c r="AH925" s="1" t="str">
        <f t="shared" si="72"/>
        <v>Fast</v>
      </c>
      <c r="AI925" s="1" t="str">
        <f t="shared" si="73"/>
        <v>Low</v>
      </c>
      <c r="AJ925" s="6" t="str">
        <f t="shared" si="74"/>
        <v>Weekday</v>
      </c>
    </row>
    <row r="926" spans="1:36" x14ac:dyDescent="0.45">
      <c r="A926" s="5" t="s">
        <v>1424</v>
      </c>
      <c r="B926" s="2">
        <v>45600</v>
      </c>
      <c r="C926" s="2">
        <v>45602</v>
      </c>
      <c r="D926" s="2">
        <v>45602</v>
      </c>
      <c r="E926" s="1" t="s">
        <v>2591</v>
      </c>
      <c r="F926" s="1" t="s">
        <v>168</v>
      </c>
      <c r="G926" s="1" t="s">
        <v>41</v>
      </c>
      <c r="H926" s="1" t="s">
        <v>42</v>
      </c>
      <c r="I926" s="1" t="s">
        <v>43</v>
      </c>
      <c r="J926" s="1">
        <v>1</v>
      </c>
      <c r="K926" s="1">
        <v>2000</v>
      </c>
      <c r="L926" s="1">
        <v>2000</v>
      </c>
      <c r="M926" s="1" t="s">
        <v>29</v>
      </c>
      <c r="N926" s="1" t="s">
        <v>57</v>
      </c>
      <c r="O926" s="1" t="s">
        <v>31</v>
      </c>
      <c r="P926" s="1" t="s">
        <v>58</v>
      </c>
      <c r="Q926" s="1" t="s">
        <v>45</v>
      </c>
      <c r="R926" s="1" t="s">
        <v>2620</v>
      </c>
      <c r="S926" s="1" t="s">
        <v>2620</v>
      </c>
      <c r="T926" s="1">
        <v>0</v>
      </c>
      <c r="U926" s="1" t="s">
        <v>2622</v>
      </c>
      <c r="V926" s="1" t="s">
        <v>2623</v>
      </c>
      <c r="W926" s="1" t="s">
        <v>2624</v>
      </c>
      <c r="X926" s="1" t="s">
        <v>2625</v>
      </c>
      <c r="Y926" s="1" t="s">
        <v>2623</v>
      </c>
      <c r="Z926" s="1" t="s">
        <v>2623</v>
      </c>
      <c r="AA926" s="1">
        <v>2000</v>
      </c>
      <c r="AB926" s="1" t="s">
        <v>2626</v>
      </c>
      <c r="AC926" s="1" t="s">
        <v>2627</v>
      </c>
      <c r="AD926" s="1" t="str">
        <f>TEXT(Sales_data[[#This Row],[Order_Date]],"MMM")</f>
        <v>Nov</v>
      </c>
      <c r="AE926" s="1">
        <f t="shared" si="70"/>
        <v>2024</v>
      </c>
      <c r="AF926" s="1" t="str">
        <f>TEXT(Sales_data[[#This Row],[Order_Date]],"ddd")</f>
        <v>Mon</v>
      </c>
      <c r="AG926" s="1" t="str">
        <f t="shared" si="71"/>
        <v>On Time</v>
      </c>
      <c r="AH926" s="1" t="str">
        <f t="shared" si="72"/>
        <v>Fast</v>
      </c>
      <c r="AI926" s="1" t="str">
        <f t="shared" si="73"/>
        <v>Medium</v>
      </c>
      <c r="AJ926" s="6" t="str">
        <f t="shared" si="74"/>
        <v>Weekday</v>
      </c>
    </row>
    <row r="927" spans="1:36" x14ac:dyDescent="0.45">
      <c r="A927" s="5" t="s">
        <v>1425</v>
      </c>
      <c r="B927" s="2">
        <v>45336</v>
      </c>
      <c r="C927" s="2">
        <v>45334</v>
      </c>
      <c r="D927" s="2">
        <v>45341</v>
      </c>
      <c r="E927" s="1" t="s">
        <v>2530</v>
      </c>
      <c r="F927" s="1" t="s">
        <v>2608</v>
      </c>
      <c r="G927" s="1" t="s">
        <v>41</v>
      </c>
      <c r="H927" s="1" t="s">
        <v>42</v>
      </c>
      <c r="I927" s="1" t="s">
        <v>122</v>
      </c>
      <c r="J927" s="1">
        <v>0</v>
      </c>
      <c r="K927" s="1">
        <v>2000</v>
      </c>
      <c r="L927" s="1">
        <v>0</v>
      </c>
      <c r="M927" s="1" t="s">
        <v>63</v>
      </c>
      <c r="N927" s="1" t="s">
        <v>30</v>
      </c>
      <c r="O927" s="1" t="s">
        <v>31</v>
      </c>
      <c r="P927" s="1" t="s">
        <v>58</v>
      </c>
      <c r="Q927" s="1" t="s">
        <v>45</v>
      </c>
      <c r="R927" s="1" t="s">
        <v>34</v>
      </c>
      <c r="S927" s="1" t="s">
        <v>2620</v>
      </c>
      <c r="T927" s="1">
        <v>7</v>
      </c>
      <c r="U927" s="1" t="s">
        <v>2622</v>
      </c>
      <c r="V927" s="1" t="s">
        <v>2630</v>
      </c>
      <c r="W927" s="1" t="s">
        <v>2624</v>
      </c>
      <c r="X927" s="1" t="s">
        <v>2628</v>
      </c>
      <c r="Y927" s="1" t="s">
        <v>2623</v>
      </c>
      <c r="Z927" s="1" t="s">
        <v>2623</v>
      </c>
      <c r="AA927" s="1">
        <v>0</v>
      </c>
      <c r="AB927" s="1" t="s">
        <v>2626</v>
      </c>
      <c r="AC927" s="1" t="s">
        <v>2627</v>
      </c>
      <c r="AD927" s="1" t="str">
        <f>TEXT(Sales_data[[#This Row],[Order_Date]],"MMM")</f>
        <v>Feb</v>
      </c>
      <c r="AE927" s="1">
        <f t="shared" si="70"/>
        <v>2024</v>
      </c>
      <c r="AF927" s="1" t="str">
        <f>TEXT(Sales_data[[#This Row],[Order_Date]],"ddd")</f>
        <v>Wed</v>
      </c>
      <c r="AG927" s="1" t="str">
        <f t="shared" si="71"/>
        <v>Late</v>
      </c>
      <c r="AH927" s="1" t="str">
        <f t="shared" si="72"/>
        <v>Slow</v>
      </c>
      <c r="AI927" s="1" t="str">
        <f t="shared" si="73"/>
        <v>Low</v>
      </c>
      <c r="AJ927" s="6" t="str">
        <f t="shared" si="74"/>
        <v>Weekday</v>
      </c>
    </row>
    <row r="928" spans="1:36" x14ac:dyDescent="0.45">
      <c r="A928" s="5" t="s">
        <v>1426</v>
      </c>
      <c r="B928" s="2">
        <v>45299</v>
      </c>
      <c r="C928" s="2">
        <v>45299</v>
      </c>
      <c r="D928" s="2">
        <v>45303</v>
      </c>
      <c r="E928" s="1" t="s">
        <v>2558</v>
      </c>
      <c r="F928" s="1" t="s">
        <v>2606</v>
      </c>
      <c r="G928" s="1" t="s">
        <v>26</v>
      </c>
      <c r="H928" s="1" t="s">
        <v>71</v>
      </c>
      <c r="I928" s="1" t="s">
        <v>72</v>
      </c>
      <c r="J928" s="1">
        <v>1</v>
      </c>
      <c r="K928" s="1">
        <v>100</v>
      </c>
      <c r="L928" s="1">
        <v>100</v>
      </c>
      <c r="M928" s="1" t="s">
        <v>63</v>
      </c>
      <c r="N928" s="1" t="s">
        <v>57</v>
      </c>
      <c r="O928" s="1" t="s">
        <v>31</v>
      </c>
      <c r="P928" s="1" t="s">
        <v>32</v>
      </c>
      <c r="Q928" s="1" t="s">
        <v>45</v>
      </c>
      <c r="R928" s="1" t="s">
        <v>2620</v>
      </c>
      <c r="S928" s="1" t="s">
        <v>2620</v>
      </c>
      <c r="T928" s="1">
        <v>4</v>
      </c>
      <c r="U928" s="1" t="s">
        <v>2622</v>
      </c>
      <c r="V928" s="1" t="s">
        <v>2623</v>
      </c>
      <c r="W928" s="1" t="s">
        <v>2624</v>
      </c>
      <c r="X928" s="1" t="s">
        <v>2625</v>
      </c>
      <c r="Y928" s="1" t="s">
        <v>2623</v>
      </c>
      <c r="Z928" s="1" t="s">
        <v>2623</v>
      </c>
      <c r="AA928" s="1">
        <v>100</v>
      </c>
      <c r="AB928" s="1" t="s">
        <v>2626</v>
      </c>
      <c r="AC928" s="1" t="s">
        <v>2627</v>
      </c>
      <c r="AD928" s="1" t="str">
        <f>TEXT(Sales_data[[#This Row],[Order_Date]],"MMM")</f>
        <v>Jan</v>
      </c>
      <c r="AE928" s="1">
        <f t="shared" si="70"/>
        <v>2024</v>
      </c>
      <c r="AF928" s="1" t="str">
        <f>TEXT(Sales_data[[#This Row],[Order_Date]],"ddd")</f>
        <v>Mon</v>
      </c>
      <c r="AG928" s="1" t="str">
        <f t="shared" si="71"/>
        <v>On Time</v>
      </c>
      <c r="AH928" s="1" t="str">
        <f t="shared" si="72"/>
        <v>Medium</v>
      </c>
      <c r="AI928" s="1" t="str">
        <f t="shared" si="73"/>
        <v>Low</v>
      </c>
      <c r="AJ928" s="6" t="str">
        <f t="shared" si="74"/>
        <v>Weekday</v>
      </c>
    </row>
    <row r="929" spans="1:36" x14ac:dyDescent="0.45">
      <c r="A929" s="5" t="s">
        <v>1427</v>
      </c>
      <c r="B929" s="2">
        <v>45506</v>
      </c>
      <c r="C929" s="2">
        <v>45506</v>
      </c>
      <c r="D929" s="2">
        <v>45510</v>
      </c>
      <c r="E929" s="1" t="s">
        <v>2564</v>
      </c>
      <c r="F929" s="1" t="s">
        <v>53</v>
      </c>
      <c r="G929" s="1" t="s">
        <v>54</v>
      </c>
      <c r="H929" s="1" t="s">
        <v>128</v>
      </c>
      <c r="I929" s="1" t="s">
        <v>169</v>
      </c>
      <c r="J929" s="1">
        <v>0</v>
      </c>
      <c r="K929" s="1">
        <v>0</v>
      </c>
      <c r="L929" s="1">
        <v>0</v>
      </c>
      <c r="M929" s="1" t="s">
        <v>29</v>
      </c>
      <c r="N929" s="1" t="s">
        <v>57</v>
      </c>
      <c r="O929" s="1" t="s">
        <v>31</v>
      </c>
      <c r="P929" s="1" t="s">
        <v>85</v>
      </c>
      <c r="Q929" s="1" t="s">
        <v>33</v>
      </c>
      <c r="R929" s="1" t="s">
        <v>2620</v>
      </c>
      <c r="S929" s="1" t="s">
        <v>2620</v>
      </c>
      <c r="T929" s="1">
        <v>4</v>
      </c>
      <c r="U929" s="1" t="s">
        <v>2622</v>
      </c>
      <c r="V929" s="1" t="s">
        <v>2630</v>
      </c>
      <c r="W929" s="1" t="s">
        <v>2629</v>
      </c>
      <c r="X929" s="1" t="s">
        <v>2625</v>
      </c>
      <c r="Y929" s="1" t="s">
        <v>2630</v>
      </c>
      <c r="Z929" s="1" t="s">
        <v>2623</v>
      </c>
      <c r="AA929" s="1">
        <v>0</v>
      </c>
      <c r="AB929" s="1" t="s">
        <v>2626</v>
      </c>
      <c r="AC929" s="1" t="s">
        <v>2627</v>
      </c>
      <c r="AD929" s="1" t="str">
        <f>TEXT(Sales_data[[#This Row],[Order_Date]],"MMM")</f>
        <v>Aug</v>
      </c>
      <c r="AE929" s="1">
        <f t="shared" si="70"/>
        <v>2024</v>
      </c>
      <c r="AF929" s="1" t="str">
        <f>TEXT(Sales_data[[#This Row],[Order_Date]],"ddd")</f>
        <v>Fri</v>
      </c>
      <c r="AG929" s="1" t="str">
        <f t="shared" si="71"/>
        <v>On Time</v>
      </c>
      <c r="AH929" s="1" t="str">
        <f t="shared" si="72"/>
        <v>Medium</v>
      </c>
      <c r="AI929" s="1" t="str">
        <f t="shared" si="73"/>
        <v>Low</v>
      </c>
      <c r="AJ929" s="6" t="str">
        <f t="shared" si="74"/>
        <v>Weekday</v>
      </c>
    </row>
    <row r="930" spans="1:36" x14ac:dyDescent="0.45">
      <c r="A930" s="5" t="s">
        <v>1428</v>
      </c>
      <c r="B930" s="2">
        <v>45491</v>
      </c>
      <c r="C930" s="2">
        <v>45494</v>
      </c>
      <c r="D930" s="2">
        <v>45497</v>
      </c>
      <c r="E930" s="1" t="s">
        <v>2533</v>
      </c>
      <c r="F930" s="1" t="s">
        <v>2607</v>
      </c>
      <c r="G930" s="1" t="s">
        <v>41</v>
      </c>
      <c r="H930" s="1" t="s">
        <v>128</v>
      </c>
      <c r="I930" s="1" t="s">
        <v>231</v>
      </c>
      <c r="J930" s="1">
        <v>-1</v>
      </c>
      <c r="K930" s="1">
        <v>1000</v>
      </c>
      <c r="L930" s="1">
        <v>-1000</v>
      </c>
      <c r="M930" s="1" t="s">
        <v>2619</v>
      </c>
      <c r="N930" s="1" t="s">
        <v>57</v>
      </c>
      <c r="O930" s="1" t="s">
        <v>31</v>
      </c>
      <c r="P930" s="1" t="s">
        <v>58</v>
      </c>
      <c r="Q930" s="1" t="s">
        <v>33</v>
      </c>
      <c r="R930" s="1" t="s">
        <v>2620</v>
      </c>
      <c r="S930" s="1" t="s">
        <v>2620</v>
      </c>
      <c r="T930" s="1">
        <v>3</v>
      </c>
      <c r="U930" s="1" t="s">
        <v>2622</v>
      </c>
      <c r="V930" s="1" t="s">
        <v>2630</v>
      </c>
      <c r="W930" s="1" t="s">
        <v>2624</v>
      </c>
      <c r="X930" s="1" t="s">
        <v>2625</v>
      </c>
      <c r="Y930" s="1" t="s">
        <v>2623</v>
      </c>
      <c r="Z930" s="1" t="s">
        <v>2623</v>
      </c>
      <c r="AA930" s="1">
        <v>-1000</v>
      </c>
      <c r="AB930" s="1" t="s">
        <v>2626</v>
      </c>
      <c r="AC930" s="1" t="s">
        <v>2632</v>
      </c>
      <c r="AD930" s="1" t="str">
        <f>TEXT(Sales_data[[#This Row],[Order_Date]],"MMM")</f>
        <v>Jul</v>
      </c>
      <c r="AE930" s="1">
        <f t="shared" si="70"/>
        <v>2024</v>
      </c>
      <c r="AF930" s="1" t="str">
        <f>TEXT(Sales_data[[#This Row],[Order_Date]],"ddd")</f>
        <v>Thu</v>
      </c>
      <c r="AG930" s="1" t="str">
        <f t="shared" si="71"/>
        <v>On Time</v>
      </c>
      <c r="AH930" s="1" t="str">
        <f t="shared" si="72"/>
        <v>Medium</v>
      </c>
      <c r="AI930" s="1" t="str">
        <f t="shared" si="73"/>
        <v>Low</v>
      </c>
      <c r="AJ930" s="6" t="str">
        <f t="shared" si="74"/>
        <v>Weekday</v>
      </c>
    </row>
    <row r="931" spans="1:36" x14ac:dyDescent="0.45">
      <c r="A931" s="5" t="s">
        <v>1429</v>
      </c>
      <c r="B931" s="2">
        <v>45405</v>
      </c>
      <c r="C931" s="2">
        <v>45404</v>
      </c>
      <c r="D931" s="2">
        <v>45406</v>
      </c>
      <c r="E931" s="1" t="s">
        <v>2583</v>
      </c>
      <c r="F931" s="1" t="s">
        <v>2608</v>
      </c>
      <c r="G931" s="1" t="s">
        <v>41</v>
      </c>
      <c r="H931" s="1" t="s">
        <v>128</v>
      </c>
      <c r="I931" s="1" t="s">
        <v>231</v>
      </c>
      <c r="J931" s="1">
        <v>2</v>
      </c>
      <c r="K931" s="1">
        <v>2000</v>
      </c>
      <c r="L931" s="1">
        <v>4000</v>
      </c>
      <c r="M931" s="1" t="s">
        <v>63</v>
      </c>
      <c r="N931" s="1" t="s">
        <v>93</v>
      </c>
      <c r="O931" s="1" t="s">
        <v>31</v>
      </c>
      <c r="P931" s="1" t="s">
        <v>58</v>
      </c>
      <c r="Q931" s="1" t="s">
        <v>33</v>
      </c>
      <c r="R931" s="1" t="s">
        <v>2620</v>
      </c>
      <c r="S931" s="1" t="s">
        <v>2620</v>
      </c>
      <c r="T931" s="1">
        <v>2</v>
      </c>
      <c r="U931" s="1" t="s">
        <v>2622</v>
      </c>
      <c r="V931" s="1" t="s">
        <v>2623</v>
      </c>
      <c r="W931" s="1" t="s">
        <v>2624</v>
      </c>
      <c r="X931" s="1" t="s">
        <v>2628</v>
      </c>
      <c r="Y931" s="1" t="s">
        <v>2623</v>
      </c>
      <c r="Z931" s="1" t="s">
        <v>2623</v>
      </c>
      <c r="AA931" s="1">
        <v>4000</v>
      </c>
      <c r="AB931" s="1" t="s">
        <v>2626</v>
      </c>
      <c r="AC931" s="1" t="s">
        <v>2627</v>
      </c>
      <c r="AD931" s="1" t="str">
        <f>TEXT(Sales_data[[#This Row],[Order_Date]],"MMM")</f>
        <v>Apr</v>
      </c>
      <c r="AE931" s="1">
        <f t="shared" si="70"/>
        <v>2024</v>
      </c>
      <c r="AF931" s="1" t="str">
        <f>TEXT(Sales_data[[#This Row],[Order_Date]],"ddd")</f>
        <v>Tue</v>
      </c>
      <c r="AG931" s="1" t="str">
        <f t="shared" si="71"/>
        <v>On Time</v>
      </c>
      <c r="AH931" s="1" t="str">
        <f t="shared" si="72"/>
        <v>Fast</v>
      </c>
      <c r="AI931" s="1" t="str">
        <f t="shared" si="73"/>
        <v>Medium</v>
      </c>
      <c r="AJ931" s="6" t="str">
        <f t="shared" si="74"/>
        <v>Weekday</v>
      </c>
    </row>
    <row r="932" spans="1:36" x14ac:dyDescent="0.45">
      <c r="A932" s="5" t="s">
        <v>1430</v>
      </c>
      <c r="B932" s="2">
        <v>45520</v>
      </c>
      <c r="C932" s="2">
        <v>45518</v>
      </c>
      <c r="D932" s="2">
        <v>45517</v>
      </c>
      <c r="E932" s="1" t="s">
        <v>2557</v>
      </c>
      <c r="F932" s="1" t="s">
        <v>2608</v>
      </c>
      <c r="G932" s="1" t="s">
        <v>41</v>
      </c>
      <c r="H932" s="1" t="s">
        <v>27</v>
      </c>
      <c r="I932" s="1" t="s">
        <v>84</v>
      </c>
      <c r="J932" s="1">
        <v>0</v>
      </c>
      <c r="K932" s="1">
        <v>100</v>
      </c>
      <c r="L932" s="1">
        <v>0</v>
      </c>
      <c r="M932" s="1" t="s">
        <v>63</v>
      </c>
      <c r="N932" s="1" t="s">
        <v>57</v>
      </c>
      <c r="O932" s="1" t="s">
        <v>79</v>
      </c>
      <c r="P932" s="1" t="s">
        <v>85</v>
      </c>
      <c r="Q932" s="1" t="s">
        <v>33</v>
      </c>
      <c r="R932" s="1" t="s">
        <v>2620</v>
      </c>
      <c r="S932" s="1" t="s">
        <v>2620</v>
      </c>
      <c r="T932" s="1">
        <v>-1</v>
      </c>
      <c r="U932" s="1" t="s">
        <v>2622</v>
      </c>
      <c r="V932" s="1" t="s">
        <v>2630</v>
      </c>
      <c r="W932" s="1" t="s">
        <v>2624</v>
      </c>
      <c r="X932" s="1" t="s">
        <v>2628</v>
      </c>
      <c r="Y932" s="1" t="s">
        <v>2623</v>
      </c>
      <c r="Z932" s="1" t="s">
        <v>2623</v>
      </c>
      <c r="AA932" s="1">
        <v>0</v>
      </c>
      <c r="AB932" s="1" t="s">
        <v>2626</v>
      </c>
      <c r="AC932" s="1" t="s">
        <v>2627</v>
      </c>
      <c r="AD932" s="1" t="str">
        <f>TEXT(Sales_data[[#This Row],[Order_Date]],"MMM")</f>
        <v>Aug</v>
      </c>
      <c r="AE932" s="1">
        <f t="shared" si="70"/>
        <v>2024</v>
      </c>
      <c r="AF932" s="1" t="str">
        <f>TEXT(Sales_data[[#This Row],[Order_Date]],"ddd")</f>
        <v>Fri</v>
      </c>
      <c r="AG932" s="1" t="str">
        <f t="shared" si="71"/>
        <v>On Time</v>
      </c>
      <c r="AH932" s="1" t="str">
        <f t="shared" si="72"/>
        <v>Fast</v>
      </c>
      <c r="AI932" s="1" t="str">
        <f t="shared" si="73"/>
        <v>Low</v>
      </c>
      <c r="AJ932" s="6" t="str">
        <f t="shared" si="74"/>
        <v>Weekday</v>
      </c>
    </row>
    <row r="933" spans="1:36" x14ac:dyDescent="0.45">
      <c r="A933" s="5" t="s">
        <v>1431</v>
      </c>
      <c r="B933" s="2">
        <v>45523</v>
      </c>
      <c r="C933" s="2">
        <v>45522</v>
      </c>
      <c r="D933" s="2">
        <v>45521</v>
      </c>
      <c r="E933" s="1" t="s">
        <v>2533</v>
      </c>
      <c r="F933" s="1" t="s">
        <v>168</v>
      </c>
      <c r="G933" s="1" t="s">
        <v>41</v>
      </c>
      <c r="H933" s="1" t="s">
        <v>42</v>
      </c>
      <c r="I933" s="1" t="s">
        <v>43</v>
      </c>
      <c r="J933" s="1">
        <v>2</v>
      </c>
      <c r="K933" s="1">
        <v>100</v>
      </c>
      <c r="L933" s="1">
        <v>200</v>
      </c>
      <c r="M933" s="1" t="s">
        <v>63</v>
      </c>
      <c r="N933" s="1" t="s">
        <v>57</v>
      </c>
      <c r="O933" s="1" t="s">
        <v>64</v>
      </c>
      <c r="P933" s="1" t="s">
        <v>58</v>
      </c>
      <c r="Q933" s="1" t="s">
        <v>33</v>
      </c>
      <c r="R933" s="1" t="s">
        <v>46</v>
      </c>
      <c r="S933" s="1" t="s">
        <v>2621</v>
      </c>
      <c r="T933" s="1">
        <v>-1</v>
      </c>
      <c r="U933" s="1" t="s">
        <v>2622</v>
      </c>
      <c r="V933" s="1" t="s">
        <v>2623</v>
      </c>
      <c r="W933" s="1" t="s">
        <v>2624</v>
      </c>
      <c r="X933" s="1" t="s">
        <v>2628</v>
      </c>
      <c r="Y933" s="1" t="s">
        <v>2623</v>
      </c>
      <c r="Z933" s="1" t="s">
        <v>2623</v>
      </c>
      <c r="AA933" s="1">
        <v>200</v>
      </c>
      <c r="AB933" s="1" t="s">
        <v>2626</v>
      </c>
      <c r="AC933" s="1" t="s">
        <v>2621</v>
      </c>
      <c r="AD933" s="1" t="str">
        <f>TEXT(Sales_data[[#This Row],[Order_Date]],"MMM")</f>
        <v>Aug</v>
      </c>
      <c r="AE933" s="1">
        <f t="shared" si="70"/>
        <v>2024</v>
      </c>
      <c r="AF933" s="1" t="str">
        <f>TEXT(Sales_data[[#This Row],[Order_Date]],"ddd")</f>
        <v>Mon</v>
      </c>
      <c r="AG933" s="1" t="str">
        <f t="shared" si="71"/>
        <v>On Time</v>
      </c>
      <c r="AH933" s="1" t="str">
        <f t="shared" si="72"/>
        <v>Fast</v>
      </c>
      <c r="AI933" s="1" t="str">
        <f t="shared" si="73"/>
        <v>Low</v>
      </c>
      <c r="AJ933" s="6" t="str">
        <f t="shared" si="74"/>
        <v>Weekday</v>
      </c>
    </row>
    <row r="934" spans="1:36" x14ac:dyDescent="0.45">
      <c r="A934" s="5" t="s">
        <v>1432</v>
      </c>
      <c r="B934" s="2">
        <v>45527</v>
      </c>
      <c r="C934" s="2">
        <v>45528</v>
      </c>
      <c r="D934" s="2">
        <v>45535</v>
      </c>
      <c r="E934" s="1" t="s">
        <v>2548</v>
      </c>
      <c r="F934" s="1" t="s">
        <v>69</v>
      </c>
      <c r="G934" s="1" t="s">
        <v>70</v>
      </c>
      <c r="H934" s="1" t="s">
        <v>71</v>
      </c>
      <c r="I934" s="1" t="s">
        <v>72</v>
      </c>
      <c r="J934" s="1">
        <v>1</v>
      </c>
      <c r="K934" s="1">
        <v>0</v>
      </c>
      <c r="L934" s="1">
        <v>0</v>
      </c>
      <c r="M934" s="1" t="s">
        <v>56</v>
      </c>
      <c r="N934" s="1" t="s">
        <v>57</v>
      </c>
      <c r="O934" s="1" t="s">
        <v>44</v>
      </c>
      <c r="P934" s="1" t="s">
        <v>85</v>
      </c>
      <c r="Q934" s="1" t="s">
        <v>45</v>
      </c>
      <c r="R934" s="1" t="s">
        <v>34</v>
      </c>
      <c r="S934" s="1" t="s">
        <v>2620</v>
      </c>
      <c r="T934" s="1">
        <v>7</v>
      </c>
      <c r="U934" s="1" t="s">
        <v>2622</v>
      </c>
      <c r="V934" s="1" t="s">
        <v>2623</v>
      </c>
      <c r="W934" s="1" t="s">
        <v>2629</v>
      </c>
      <c r="X934" s="1" t="s">
        <v>2625</v>
      </c>
      <c r="Y934" s="1" t="s">
        <v>2630</v>
      </c>
      <c r="Z934" s="1" t="s">
        <v>2623</v>
      </c>
      <c r="AA934" s="1">
        <v>0</v>
      </c>
      <c r="AB934" s="1" t="s">
        <v>2626</v>
      </c>
      <c r="AC934" s="1" t="s">
        <v>2627</v>
      </c>
      <c r="AD934" s="1" t="str">
        <f>TEXT(Sales_data[[#This Row],[Order_Date]],"MMM")</f>
        <v>Aug</v>
      </c>
      <c r="AE934" s="1">
        <f t="shared" si="70"/>
        <v>2024</v>
      </c>
      <c r="AF934" s="1" t="str">
        <f>TEXT(Sales_data[[#This Row],[Order_Date]],"ddd")</f>
        <v>Fri</v>
      </c>
      <c r="AG934" s="1" t="str">
        <f t="shared" si="71"/>
        <v>Late</v>
      </c>
      <c r="AH934" s="1" t="str">
        <f t="shared" si="72"/>
        <v>Slow</v>
      </c>
      <c r="AI934" s="1" t="str">
        <f t="shared" si="73"/>
        <v>Low</v>
      </c>
      <c r="AJ934" s="6" t="str">
        <f t="shared" si="74"/>
        <v>Weekday</v>
      </c>
    </row>
    <row r="935" spans="1:36" x14ac:dyDescent="0.45">
      <c r="A935" s="5" t="s">
        <v>1433</v>
      </c>
      <c r="B935" s="2">
        <v>45548</v>
      </c>
      <c r="C935" s="2">
        <v>45547</v>
      </c>
      <c r="D935" s="2">
        <v>45548</v>
      </c>
      <c r="E935" s="1" t="s">
        <v>2563</v>
      </c>
      <c r="F935" s="1" t="s">
        <v>147</v>
      </c>
      <c r="G935" s="1" t="s">
        <v>147</v>
      </c>
      <c r="H935" s="1" t="s">
        <v>27</v>
      </c>
      <c r="I935" s="1" t="s">
        <v>84</v>
      </c>
      <c r="J935" s="1">
        <v>1</v>
      </c>
      <c r="K935" s="1">
        <v>1000</v>
      </c>
      <c r="L935" s="1">
        <v>1000</v>
      </c>
      <c r="M935" s="1" t="s">
        <v>63</v>
      </c>
      <c r="N935" s="1" t="s">
        <v>57</v>
      </c>
      <c r="O935" s="1" t="s">
        <v>31</v>
      </c>
      <c r="P935" s="1" t="s">
        <v>58</v>
      </c>
      <c r="Q935" s="1" t="s">
        <v>45</v>
      </c>
      <c r="R935" s="1" t="s">
        <v>46</v>
      </c>
      <c r="S935" s="1" t="s">
        <v>47</v>
      </c>
      <c r="T935" s="1">
        <v>1</v>
      </c>
      <c r="U935" s="1" t="s">
        <v>2622</v>
      </c>
      <c r="V935" s="1" t="s">
        <v>2623</v>
      </c>
      <c r="W935" s="1" t="s">
        <v>2624</v>
      </c>
      <c r="X935" s="1" t="s">
        <v>2628</v>
      </c>
      <c r="Y935" s="1" t="s">
        <v>2623</v>
      </c>
      <c r="Z935" s="1" t="s">
        <v>2623</v>
      </c>
      <c r="AA935" s="1">
        <v>1000</v>
      </c>
      <c r="AB935" s="1" t="s">
        <v>2626</v>
      </c>
      <c r="AC935" s="1" t="s">
        <v>47</v>
      </c>
      <c r="AD935" s="1" t="str">
        <f>TEXT(Sales_data[[#This Row],[Order_Date]],"MMM")</f>
        <v>Sep</v>
      </c>
      <c r="AE935" s="1">
        <f t="shared" si="70"/>
        <v>2024</v>
      </c>
      <c r="AF935" s="1" t="str">
        <f>TEXT(Sales_data[[#This Row],[Order_Date]],"ddd")</f>
        <v>Fri</v>
      </c>
      <c r="AG935" s="1" t="str">
        <f t="shared" si="71"/>
        <v>On Time</v>
      </c>
      <c r="AH935" s="1" t="str">
        <f t="shared" si="72"/>
        <v>Fast</v>
      </c>
      <c r="AI935" s="1" t="str">
        <f t="shared" si="73"/>
        <v>Low</v>
      </c>
      <c r="AJ935" s="6" t="str">
        <f t="shared" si="74"/>
        <v>Weekday</v>
      </c>
    </row>
    <row r="936" spans="1:36" x14ac:dyDescent="0.45">
      <c r="A936" s="5" t="s">
        <v>1434</v>
      </c>
      <c r="B936" s="2">
        <v>45493</v>
      </c>
      <c r="C936" s="2">
        <v>45496</v>
      </c>
      <c r="D936" s="2">
        <v>45501</v>
      </c>
      <c r="E936" s="1" t="s">
        <v>2565</v>
      </c>
      <c r="F936" s="1" t="s">
        <v>2609</v>
      </c>
      <c r="G936" s="1" t="s">
        <v>116</v>
      </c>
      <c r="H936" s="1" t="s">
        <v>128</v>
      </c>
      <c r="I936" s="1" t="s">
        <v>169</v>
      </c>
      <c r="J936" s="1">
        <v>0</v>
      </c>
      <c r="K936" s="1">
        <v>500</v>
      </c>
      <c r="L936" s="1">
        <v>0</v>
      </c>
      <c r="M936" s="1" t="s">
        <v>63</v>
      </c>
      <c r="N936" s="1" t="s">
        <v>57</v>
      </c>
      <c r="O936" s="1" t="s">
        <v>64</v>
      </c>
      <c r="P936" s="1" t="s">
        <v>85</v>
      </c>
      <c r="Q936" s="1" t="s">
        <v>45</v>
      </c>
      <c r="R936" s="1" t="s">
        <v>46</v>
      </c>
      <c r="S936" s="1" t="s">
        <v>2621</v>
      </c>
      <c r="T936" s="1">
        <v>5</v>
      </c>
      <c r="U936" s="1" t="s">
        <v>2622</v>
      </c>
      <c r="V936" s="1" t="s">
        <v>2630</v>
      </c>
      <c r="W936" s="1" t="s">
        <v>2624</v>
      </c>
      <c r="X936" s="1" t="s">
        <v>2625</v>
      </c>
      <c r="Y936" s="1" t="s">
        <v>2623</v>
      </c>
      <c r="Z936" s="1" t="s">
        <v>2623</v>
      </c>
      <c r="AA936" s="1">
        <v>0</v>
      </c>
      <c r="AB936" s="1" t="s">
        <v>2626</v>
      </c>
      <c r="AC936" s="1" t="s">
        <v>2621</v>
      </c>
      <c r="AD936" s="1" t="str">
        <f>TEXT(Sales_data[[#This Row],[Order_Date]],"MMM")</f>
        <v>Jul</v>
      </c>
      <c r="AE936" s="1">
        <f t="shared" si="70"/>
        <v>2024</v>
      </c>
      <c r="AF936" s="1" t="str">
        <f>TEXT(Sales_data[[#This Row],[Order_Date]],"ddd")</f>
        <v>Sat</v>
      </c>
      <c r="AG936" s="1" t="str">
        <f t="shared" si="71"/>
        <v>On Time</v>
      </c>
      <c r="AH936" s="1" t="str">
        <f t="shared" si="72"/>
        <v>Medium</v>
      </c>
      <c r="AI936" s="1" t="str">
        <f t="shared" si="73"/>
        <v>Low</v>
      </c>
      <c r="AJ936" s="6" t="str">
        <f t="shared" si="74"/>
        <v>Weekend</v>
      </c>
    </row>
    <row r="937" spans="1:36" x14ac:dyDescent="0.45">
      <c r="A937" s="5" t="s">
        <v>1435</v>
      </c>
      <c r="B937" s="2">
        <v>45367</v>
      </c>
      <c r="C937" s="2">
        <v>45368</v>
      </c>
      <c r="D937" s="2">
        <v>45374</v>
      </c>
      <c r="E937" s="1" t="s">
        <v>2567</v>
      </c>
      <c r="F937" s="1" t="s">
        <v>2607</v>
      </c>
      <c r="G937" s="1" t="s">
        <v>41</v>
      </c>
      <c r="H937" s="1" t="s">
        <v>27</v>
      </c>
      <c r="I937" s="1" t="s">
        <v>55</v>
      </c>
      <c r="J937" s="1">
        <v>1</v>
      </c>
      <c r="K937" s="1">
        <v>1000</v>
      </c>
      <c r="L937" s="1">
        <v>1000</v>
      </c>
      <c r="M937" s="1" t="s">
        <v>2619</v>
      </c>
      <c r="N937" s="1" t="s">
        <v>30</v>
      </c>
      <c r="O937" s="1" t="s">
        <v>31</v>
      </c>
      <c r="P937" s="1" t="s">
        <v>85</v>
      </c>
      <c r="Q937" s="1" t="s">
        <v>33</v>
      </c>
      <c r="R937" s="1" t="s">
        <v>46</v>
      </c>
      <c r="S937" s="1" t="s">
        <v>254</v>
      </c>
      <c r="T937" s="1">
        <v>6</v>
      </c>
      <c r="U937" s="1" t="s">
        <v>2622</v>
      </c>
      <c r="V937" s="1" t="s">
        <v>2623</v>
      </c>
      <c r="W937" s="1" t="s">
        <v>2624</v>
      </c>
      <c r="X937" s="1" t="s">
        <v>2625</v>
      </c>
      <c r="Y937" s="1" t="s">
        <v>2623</v>
      </c>
      <c r="Z937" s="1" t="s">
        <v>2623</v>
      </c>
      <c r="AA937" s="1">
        <v>1000</v>
      </c>
      <c r="AB937" s="1" t="s">
        <v>2626</v>
      </c>
      <c r="AC937" s="1" t="s">
        <v>254</v>
      </c>
      <c r="AD937" s="1" t="str">
        <f>TEXT(Sales_data[[#This Row],[Order_Date]],"MMM")</f>
        <v>Mar</v>
      </c>
      <c r="AE937" s="1">
        <f t="shared" si="70"/>
        <v>2024</v>
      </c>
      <c r="AF937" s="1" t="str">
        <f>TEXT(Sales_data[[#This Row],[Order_Date]],"ddd")</f>
        <v>Sat</v>
      </c>
      <c r="AG937" s="1" t="str">
        <f t="shared" si="71"/>
        <v>Late</v>
      </c>
      <c r="AH937" s="1" t="str">
        <f t="shared" si="72"/>
        <v>Slow</v>
      </c>
      <c r="AI937" s="1" t="str">
        <f t="shared" si="73"/>
        <v>Low</v>
      </c>
      <c r="AJ937" s="6" t="str">
        <f t="shared" si="74"/>
        <v>Weekend</v>
      </c>
    </row>
    <row r="938" spans="1:36" x14ac:dyDescent="0.45">
      <c r="A938" s="5" t="s">
        <v>1436</v>
      </c>
      <c r="B938" s="2">
        <v>45548</v>
      </c>
      <c r="C938" s="2">
        <v>45550</v>
      </c>
      <c r="D938" s="2">
        <v>45553</v>
      </c>
      <c r="E938" s="1" t="s">
        <v>2568</v>
      </c>
      <c r="F938" s="1" t="s">
        <v>2609</v>
      </c>
      <c r="G938" s="1" t="s">
        <v>116</v>
      </c>
      <c r="H938" s="1" t="s">
        <v>42</v>
      </c>
      <c r="I938" s="1" t="s">
        <v>43</v>
      </c>
      <c r="J938" s="1">
        <v>0</v>
      </c>
      <c r="K938" s="1">
        <v>2000</v>
      </c>
      <c r="L938" s="1">
        <v>0</v>
      </c>
      <c r="M938" s="1" t="s">
        <v>29</v>
      </c>
      <c r="N938" s="1" t="s">
        <v>57</v>
      </c>
      <c r="O938" s="1" t="s">
        <v>44</v>
      </c>
      <c r="P938" s="1" t="s">
        <v>58</v>
      </c>
      <c r="Q938" s="1" t="s">
        <v>33</v>
      </c>
      <c r="R938" s="1" t="s">
        <v>34</v>
      </c>
      <c r="S938" s="1" t="s">
        <v>2620</v>
      </c>
      <c r="T938" s="1">
        <v>3</v>
      </c>
      <c r="U938" s="1" t="s">
        <v>2622</v>
      </c>
      <c r="V938" s="1" t="s">
        <v>2630</v>
      </c>
      <c r="W938" s="1" t="s">
        <v>2624</v>
      </c>
      <c r="X938" s="1" t="s">
        <v>2625</v>
      </c>
      <c r="Y938" s="1" t="s">
        <v>2623</v>
      </c>
      <c r="Z938" s="1" t="s">
        <v>2623</v>
      </c>
      <c r="AA938" s="1">
        <v>0</v>
      </c>
      <c r="AB938" s="1" t="s">
        <v>2626</v>
      </c>
      <c r="AC938" s="1" t="s">
        <v>2627</v>
      </c>
      <c r="AD938" s="1" t="str">
        <f>TEXT(Sales_data[[#This Row],[Order_Date]],"MMM")</f>
        <v>Sep</v>
      </c>
      <c r="AE938" s="1">
        <f t="shared" si="70"/>
        <v>2024</v>
      </c>
      <c r="AF938" s="1" t="str">
        <f>TEXT(Sales_data[[#This Row],[Order_Date]],"ddd")</f>
        <v>Fri</v>
      </c>
      <c r="AG938" s="1" t="str">
        <f t="shared" si="71"/>
        <v>On Time</v>
      </c>
      <c r="AH938" s="1" t="str">
        <f t="shared" si="72"/>
        <v>Medium</v>
      </c>
      <c r="AI938" s="1" t="str">
        <f t="shared" si="73"/>
        <v>Low</v>
      </c>
      <c r="AJ938" s="6" t="str">
        <f t="shared" si="74"/>
        <v>Weekday</v>
      </c>
    </row>
    <row r="939" spans="1:36" x14ac:dyDescent="0.45">
      <c r="A939" s="5" t="s">
        <v>1437</v>
      </c>
      <c r="B939" s="2">
        <v>45530</v>
      </c>
      <c r="C939" s="2">
        <v>45533</v>
      </c>
      <c r="D939" s="2">
        <v>45538</v>
      </c>
      <c r="E939" s="1" t="s">
        <v>2602</v>
      </c>
      <c r="F939" s="1" t="s">
        <v>69</v>
      </c>
      <c r="G939" s="1" t="s">
        <v>70</v>
      </c>
      <c r="H939" s="1" t="s">
        <v>128</v>
      </c>
      <c r="I939" s="1" t="s">
        <v>129</v>
      </c>
      <c r="J939" s="1">
        <v>-1</v>
      </c>
      <c r="K939" s="1">
        <v>500</v>
      </c>
      <c r="L939" s="1">
        <v>-500</v>
      </c>
      <c r="M939" s="1" t="s">
        <v>63</v>
      </c>
      <c r="N939" s="1" t="s">
        <v>93</v>
      </c>
      <c r="O939" s="1" t="s">
        <v>44</v>
      </c>
      <c r="P939" s="1" t="s">
        <v>85</v>
      </c>
      <c r="Q939" s="1" t="s">
        <v>33</v>
      </c>
      <c r="R939" s="1" t="s">
        <v>2620</v>
      </c>
      <c r="S939" s="1" t="s">
        <v>2620</v>
      </c>
      <c r="T939" s="1">
        <v>5</v>
      </c>
      <c r="U939" s="1" t="s">
        <v>2622</v>
      </c>
      <c r="V939" s="1" t="s">
        <v>2630</v>
      </c>
      <c r="W939" s="1" t="s">
        <v>2624</v>
      </c>
      <c r="X939" s="1" t="s">
        <v>2625</v>
      </c>
      <c r="Y939" s="1" t="s">
        <v>2623</v>
      </c>
      <c r="Z939" s="1" t="s">
        <v>2623</v>
      </c>
      <c r="AA939" s="1">
        <v>-500</v>
      </c>
      <c r="AB939" s="1" t="s">
        <v>2626</v>
      </c>
      <c r="AC939" s="1" t="s">
        <v>2632</v>
      </c>
      <c r="AD939" s="1" t="str">
        <f>TEXT(Sales_data[[#This Row],[Order_Date]],"MMM")</f>
        <v>Aug</v>
      </c>
      <c r="AE939" s="1">
        <f t="shared" si="70"/>
        <v>2024</v>
      </c>
      <c r="AF939" s="1" t="str">
        <f>TEXT(Sales_data[[#This Row],[Order_Date]],"ddd")</f>
        <v>Mon</v>
      </c>
      <c r="AG939" s="1" t="str">
        <f t="shared" si="71"/>
        <v>On Time</v>
      </c>
      <c r="AH939" s="1" t="str">
        <f t="shared" si="72"/>
        <v>Medium</v>
      </c>
      <c r="AI939" s="1" t="str">
        <f t="shared" si="73"/>
        <v>Low</v>
      </c>
      <c r="AJ939" s="6" t="str">
        <f t="shared" si="74"/>
        <v>Weekday</v>
      </c>
    </row>
    <row r="940" spans="1:36" x14ac:dyDescent="0.45">
      <c r="A940" s="5" t="s">
        <v>1438</v>
      </c>
      <c r="B940" s="2">
        <v>45345</v>
      </c>
      <c r="C940" s="2">
        <v>45348</v>
      </c>
      <c r="D940" s="2">
        <v>45349</v>
      </c>
      <c r="E940" s="1" t="s">
        <v>2592</v>
      </c>
      <c r="F940" s="1" t="s">
        <v>69</v>
      </c>
      <c r="G940" s="1" t="s">
        <v>70</v>
      </c>
      <c r="H940" s="1" t="s">
        <v>128</v>
      </c>
      <c r="I940" s="1" t="s">
        <v>169</v>
      </c>
      <c r="J940" s="1">
        <v>1</v>
      </c>
      <c r="K940" s="1">
        <v>1000</v>
      </c>
      <c r="L940" s="1">
        <v>1000</v>
      </c>
      <c r="M940" s="1" t="s">
        <v>2619</v>
      </c>
      <c r="N940" s="1" t="s">
        <v>93</v>
      </c>
      <c r="O940" s="1" t="s">
        <v>31</v>
      </c>
      <c r="P940" s="1" t="s">
        <v>58</v>
      </c>
      <c r="Q940" s="1" t="s">
        <v>33</v>
      </c>
      <c r="R940" s="1" t="s">
        <v>46</v>
      </c>
      <c r="S940" s="1" t="s">
        <v>245</v>
      </c>
      <c r="T940" s="1">
        <v>1</v>
      </c>
      <c r="U940" s="1" t="s">
        <v>2622</v>
      </c>
      <c r="V940" s="1" t="s">
        <v>2623</v>
      </c>
      <c r="W940" s="1" t="s">
        <v>2624</v>
      </c>
      <c r="X940" s="1" t="s">
        <v>2625</v>
      </c>
      <c r="Y940" s="1" t="s">
        <v>2623</v>
      </c>
      <c r="Z940" s="1" t="s">
        <v>2623</v>
      </c>
      <c r="AA940" s="1">
        <v>1000</v>
      </c>
      <c r="AB940" s="1" t="s">
        <v>2626</v>
      </c>
      <c r="AC940" s="1" t="s">
        <v>245</v>
      </c>
      <c r="AD940" s="1" t="str">
        <f>TEXT(Sales_data[[#This Row],[Order_Date]],"MMM")</f>
        <v>Feb</v>
      </c>
      <c r="AE940" s="1">
        <f t="shared" si="70"/>
        <v>2024</v>
      </c>
      <c r="AF940" s="1" t="str">
        <f>TEXT(Sales_data[[#This Row],[Order_Date]],"ddd")</f>
        <v>Fri</v>
      </c>
      <c r="AG940" s="1" t="str">
        <f t="shared" si="71"/>
        <v>On Time</v>
      </c>
      <c r="AH940" s="1" t="str">
        <f t="shared" si="72"/>
        <v>Fast</v>
      </c>
      <c r="AI940" s="1" t="str">
        <f t="shared" si="73"/>
        <v>Low</v>
      </c>
      <c r="AJ940" s="6" t="str">
        <f t="shared" si="74"/>
        <v>Weekday</v>
      </c>
    </row>
    <row r="941" spans="1:36" x14ac:dyDescent="0.45">
      <c r="A941" s="5" t="s">
        <v>1439</v>
      </c>
      <c r="B941" s="2">
        <v>45603</v>
      </c>
      <c r="C941" s="2">
        <v>45602</v>
      </c>
      <c r="D941" s="2">
        <v>45606</v>
      </c>
      <c r="E941" s="1" t="s">
        <v>2588</v>
      </c>
      <c r="F941" s="1" t="s">
        <v>2609</v>
      </c>
      <c r="G941" s="1" t="s">
        <v>116</v>
      </c>
      <c r="H941" s="1" t="s">
        <v>128</v>
      </c>
      <c r="I941" s="1" t="s">
        <v>129</v>
      </c>
      <c r="J941" s="1">
        <v>1</v>
      </c>
      <c r="K941" s="1">
        <v>1000</v>
      </c>
      <c r="L941" s="1">
        <v>1000</v>
      </c>
      <c r="M941" s="1" t="s">
        <v>29</v>
      </c>
      <c r="N941" s="1" t="s">
        <v>93</v>
      </c>
      <c r="O941" s="1" t="s">
        <v>44</v>
      </c>
      <c r="P941" s="1" t="s">
        <v>85</v>
      </c>
      <c r="Q941" s="1" t="s">
        <v>45</v>
      </c>
      <c r="R941" s="1" t="s">
        <v>34</v>
      </c>
      <c r="S941" s="1" t="s">
        <v>2620</v>
      </c>
      <c r="T941" s="1">
        <v>4</v>
      </c>
      <c r="U941" s="1" t="s">
        <v>2622</v>
      </c>
      <c r="V941" s="1" t="s">
        <v>2623</v>
      </c>
      <c r="W941" s="1" t="s">
        <v>2624</v>
      </c>
      <c r="X941" s="1" t="s">
        <v>2628</v>
      </c>
      <c r="Y941" s="1" t="s">
        <v>2623</v>
      </c>
      <c r="Z941" s="1" t="s">
        <v>2623</v>
      </c>
      <c r="AA941" s="1">
        <v>1000</v>
      </c>
      <c r="AB941" s="1" t="s">
        <v>2626</v>
      </c>
      <c r="AC941" s="1" t="s">
        <v>2627</v>
      </c>
      <c r="AD941" s="1" t="str">
        <f>TEXT(Sales_data[[#This Row],[Order_Date]],"MMM")</f>
        <v>Nov</v>
      </c>
      <c r="AE941" s="1">
        <f t="shared" si="70"/>
        <v>2024</v>
      </c>
      <c r="AF941" s="1" t="str">
        <f>TEXT(Sales_data[[#This Row],[Order_Date]],"ddd")</f>
        <v>Thu</v>
      </c>
      <c r="AG941" s="1" t="str">
        <f t="shared" si="71"/>
        <v>On Time</v>
      </c>
      <c r="AH941" s="1" t="str">
        <f t="shared" si="72"/>
        <v>Medium</v>
      </c>
      <c r="AI941" s="1" t="str">
        <f t="shared" si="73"/>
        <v>Low</v>
      </c>
      <c r="AJ941" s="6" t="str">
        <f t="shared" si="74"/>
        <v>Weekday</v>
      </c>
    </row>
    <row r="942" spans="1:36" x14ac:dyDescent="0.45">
      <c r="A942" s="5" t="s">
        <v>1440</v>
      </c>
      <c r="B942" s="2">
        <v>45335</v>
      </c>
      <c r="C942" s="2">
        <v>45336</v>
      </c>
      <c r="D942" s="2">
        <v>45338</v>
      </c>
      <c r="E942" s="1" t="s">
        <v>2565</v>
      </c>
      <c r="F942" s="1" t="s">
        <v>53</v>
      </c>
      <c r="G942" s="1" t="s">
        <v>54</v>
      </c>
      <c r="H942" s="1" t="s">
        <v>27</v>
      </c>
      <c r="I942" s="1" t="s">
        <v>28</v>
      </c>
      <c r="J942" s="1">
        <v>3</v>
      </c>
      <c r="K942" s="1">
        <v>0</v>
      </c>
      <c r="L942" s="1">
        <v>0</v>
      </c>
      <c r="M942" s="1" t="s">
        <v>2619</v>
      </c>
      <c r="N942" s="1" t="s">
        <v>30</v>
      </c>
      <c r="O942" s="1" t="s">
        <v>31</v>
      </c>
      <c r="P942" s="1" t="s">
        <v>85</v>
      </c>
      <c r="Q942" s="1" t="s">
        <v>33</v>
      </c>
      <c r="R942" s="1" t="s">
        <v>2620</v>
      </c>
      <c r="S942" s="1" t="s">
        <v>2620</v>
      </c>
      <c r="T942" s="1">
        <v>2</v>
      </c>
      <c r="U942" s="1" t="s">
        <v>2622</v>
      </c>
      <c r="V942" s="1" t="s">
        <v>2623</v>
      </c>
      <c r="W942" s="1" t="s">
        <v>2629</v>
      </c>
      <c r="X942" s="1" t="s">
        <v>2625</v>
      </c>
      <c r="Y942" s="1" t="s">
        <v>2630</v>
      </c>
      <c r="Z942" s="1" t="s">
        <v>2623</v>
      </c>
      <c r="AA942" s="1">
        <v>0</v>
      </c>
      <c r="AB942" s="1" t="s">
        <v>2626</v>
      </c>
      <c r="AC942" s="1" t="s">
        <v>2627</v>
      </c>
      <c r="AD942" s="1" t="str">
        <f>TEXT(Sales_data[[#This Row],[Order_Date]],"MMM")</f>
        <v>Feb</v>
      </c>
      <c r="AE942" s="1">
        <f t="shared" si="70"/>
        <v>2024</v>
      </c>
      <c r="AF942" s="1" t="str">
        <f>TEXT(Sales_data[[#This Row],[Order_Date]],"ddd")</f>
        <v>Tue</v>
      </c>
      <c r="AG942" s="1" t="str">
        <f t="shared" si="71"/>
        <v>On Time</v>
      </c>
      <c r="AH942" s="1" t="str">
        <f t="shared" si="72"/>
        <v>Fast</v>
      </c>
      <c r="AI942" s="1" t="str">
        <f t="shared" si="73"/>
        <v>Low</v>
      </c>
      <c r="AJ942" s="6" t="str">
        <f t="shared" si="74"/>
        <v>Weekday</v>
      </c>
    </row>
    <row r="943" spans="1:36" x14ac:dyDescent="0.45">
      <c r="A943" s="5" t="s">
        <v>1441</v>
      </c>
      <c r="B943" s="2">
        <v>45522</v>
      </c>
      <c r="C943" s="2">
        <v>45525</v>
      </c>
      <c r="D943" s="2">
        <v>45528</v>
      </c>
      <c r="E943" s="1" t="s">
        <v>2597</v>
      </c>
      <c r="F943" s="1" t="s">
        <v>147</v>
      </c>
      <c r="G943" s="1" t="s">
        <v>147</v>
      </c>
      <c r="H943" s="1" t="s">
        <v>128</v>
      </c>
      <c r="I943" s="1" t="s">
        <v>129</v>
      </c>
      <c r="J943" s="1">
        <v>2</v>
      </c>
      <c r="K943" s="1">
        <v>500</v>
      </c>
      <c r="L943" s="1">
        <v>1000</v>
      </c>
      <c r="M943" s="1" t="s">
        <v>2619</v>
      </c>
      <c r="N943" s="1" t="s">
        <v>57</v>
      </c>
      <c r="O943" s="1" t="s">
        <v>79</v>
      </c>
      <c r="P943" s="1" t="s">
        <v>58</v>
      </c>
      <c r="Q943" s="1" t="s">
        <v>45</v>
      </c>
      <c r="R943" s="1" t="s">
        <v>2620</v>
      </c>
      <c r="S943" s="1" t="s">
        <v>2620</v>
      </c>
      <c r="T943" s="1">
        <v>3</v>
      </c>
      <c r="U943" s="1" t="s">
        <v>2622</v>
      </c>
      <c r="V943" s="1" t="s">
        <v>2623</v>
      </c>
      <c r="W943" s="1" t="s">
        <v>2624</v>
      </c>
      <c r="X943" s="1" t="s">
        <v>2625</v>
      </c>
      <c r="Y943" s="1" t="s">
        <v>2623</v>
      </c>
      <c r="Z943" s="1" t="s">
        <v>2623</v>
      </c>
      <c r="AA943" s="1">
        <v>1000</v>
      </c>
      <c r="AB943" s="1" t="s">
        <v>2626</v>
      </c>
      <c r="AC943" s="1" t="s">
        <v>2627</v>
      </c>
      <c r="AD943" s="1" t="str">
        <f>TEXT(Sales_data[[#This Row],[Order_Date]],"MMM")</f>
        <v>Aug</v>
      </c>
      <c r="AE943" s="1">
        <f t="shared" si="70"/>
        <v>2024</v>
      </c>
      <c r="AF943" s="1" t="str">
        <f>TEXT(Sales_data[[#This Row],[Order_Date]],"ddd")</f>
        <v>Sun</v>
      </c>
      <c r="AG943" s="1" t="str">
        <f t="shared" si="71"/>
        <v>On Time</v>
      </c>
      <c r="AH943" s="1" t="str">
        <f t="shared" si="72"/>
        <v>Medium</v>
      </c>
      <c r="AI943" s="1" t="str">
        <f t="shared" si="73"/>
        <v>Low</v>
      </c>
      <c r="AJ943" s="6" t="str">
        <f t="shared" si="74"/>
        <v>Weekend</v>
      </c>
    </row>
    <row r="944" spans="1:36" x14ac:dyDescent="0.45">
      <c r="A944" s="5" t="s">
        <v>1442</v>
      </c>
      <c r="B944" s="2">
        <v>45567</v>
      </c>
      <c r="C944" s="2">
        <v>45568</v>
      </c>
      <c r="D944" s="2">
        <v>45567</v>
      </c>
      <c r="E944" s="1" t="s">
        <v>2597</v>
      </c>
      <c r="F944" s="1" t="s">
        <v>69</v>
      </c>
      <c r="G944" s="1" t="s">
        <v>70</v>
      </c>
      <c r="H944" s="1" t="s">
        <v>71</v>
      </c>
      <c r="I944" s="1" t="s">
        <v>117</v>
      </c>
      <c r="J944" s="1">
        <v>3</v>
      </c>
      <c r="K944" s="1">
        <v>1000</v>
      </c>
      <c r="L944" s="1">
        <v>3000</v>
      </c>
      <c r="M944" s="1" t="s">
        <v>56</v>
      </c>
      <c r="N944" s="1" t="s">
        <v>57</v>
      </c>
      <c r="O944" s="1" t="s">
        <v>79</v>
      </c>
      <c r="P944" s="1" t="s">
        <v>85</v>
      </c>
      <c r="Q944" s="1" t="s">
        <v>45</v>
      </c>
      <c r="R944" s="1" t="s">
        <v>46</v>
      </c>
      <c r="S944" s="1" t="s">
        <v>245</v>
      </c>
      <c r="T944" s="1">
        <v>-1</v>
      </c>
      <c r="U944" s="1" t="s">
        <v>2622</v>
      </c>
      <c r="V944" s="1" t="s">
        <v>2623</v>
      </c>
      <c r="W944" s="1" t="s">
        <v>2624</v>
      </c>
      <c r="X944" s="1" t="s">
        <v>2631</v>
      </c>
      <c r="Y944" s="1" t="s">
        <v>2623</v>
      </c>
      <c r="Z944" s="1" t="s">
        <v>2623</v>
      </c>
      <c r="AA944" s="1">
        <v>3000</v>
      </c>
      <c r="AB944" s="1" t="s">
        <v>2626</v>
      </c>
      <c r="AC944" s="1" t="s">
        <v>245</v>
      </c>
      <c r="AD944" s="1" t="str">
        <f>TEXT(Sales_data[[#This Row],[Order_Date]],"MMM")</f>
        <v>Oct</v>
      </c>
      <c r="AE944" s="1">
        <f t="shared" si="70"/>
        <v>2024</v>
      </c>
      <c r="AF944" s="1" t="str">
        <f>TEXT(Sales_data[[#This Row],[Order_Date]],"ddd")</f>
        <v>Wed</v>
      </c>
      <c r="AG944" s="1" t="str">
        <f t="shared" si="71"/>
        <v>On Time</v>
      </c>
      <c r="AH944" s="1" t="str">
        <f t="shared" si="72"/>
        <v>Fast</v>
      </c>
      <c r="AI944" s="1" t="str">
        <f t="shared" si="73"/>
        <v>Medium</v>
      </c>
      <c r="AJ944" s="6" t="str">
        <f t="shared" si="74"/>
        <v>Weekday</v>
      </c>
    </row>
    <row r="945" spans="1:36" x14ac:dyDescent="0.45">
      <c r="A945" s="5" t="s">
        <v>1443</v>
      </c>
      <c r="B945" s="2">
        <v>45373</v>
      </c>
      <c r="C945" s="2">
        <v>45371</v>
      </c>
      <c r="D945" s="2">
        <v>45378</v>
      </c>
      <c r="E945" s="1" t="s">
        <v>2569</v>
      </c>
      <c r="F945" s="1" t="s">
        <v>2608</v>
      </c>
      <c r="G945" s="1" t="s">
        <v>41</v>
      </c>
      <c r="H945" s="1" t="s">
        <v>128</v>
      </c>
      <c r="I945" s="1" t="s">
        <v>129</v>
      </c>
      <c r="J945" s="1">
        <v>1</v>
      </c>
      <c r="K945" s="1">
        <v>500</v>
      </c>
      <c r="L945" s="1">
        <v>500</v>
      </c>
      <c r="M945" s="1" t="s">
        <v>63</v>
      </c>
      <c r="N945" s="1" t="s">
        <v>30</v>
      </c>
      <c r="O945" s="1" t="s">
        <v>44</v>
      </c>
      <c r="P945" s="1" t="s">
        <v>85</v>
      </c>
      <c r="Q945" s="1" t="s">
        <v>45</v>
      </c>
      <c r="R945" s="1" t="s">
        <v>2620</v>
      </c>
      <c r="S945" s="1" t="s">
        <v>2620</v>
      </c>
      <c r="T945" s="1">
        <v>7</v>
      </c>
      <c r="U945" s="1" t="s">
        <v>2622</v>
      </c>
      <c r="V945" s="1" t="s">
        <v>2623</v>
      </c>
      <c r="W945" s="1" t="s">
        <v>2624</v>
      </c>
      <c r="X945" s="1" t="s">
        <v>2628</v>
      </c>
      <c r="Y945" s="1" t="s">
        <v>2623</v>
      </c>
      <c r="Z945" s="1" t="s">
        <v>2623</v>
      </c>
      <c r="AA945" s="1">
        <v>500</v>
      </c>
      <c r="AB945" s="1" t="s">
        <v>2626</v>
      </c>
      <c r="AC945" s="1" t="s">
        <v>2627</v>
      </c>
      <c r="AD945" s="1" t="str">
        <f>TEXT(Sales_data[[#This Row],[Order_Date]],"MMM")</f>
        <v>Mar</v>
      </c>
      <c r="AE945" s="1">
        <f t="shared" si="70"/>
        <v>2024</v>
      </c>
      <c r="AF945" s="1" t="str">
        <f>TEXT(Sales_data[[#This Row],[Order_Date]],"ddd")</f>
        <v>Fri</v>
      </c>
      <c r="AG945" s="1" t="str">
        <f t="shared" si="71"/>
        <v>Late</v>
      </c>
      <c r="AH945" s="1" t="str">
        <f t="shared" si="72"/>
        <v>Slow</v>
      </c>
      <c r="AI945" s="1" t="str">
        <f t="shared" si="73"/>
        <v>Low</v>
      </c>
      <c r="AJ945" s="6" t="str">
        <f t="shared" si="74"/>
        <v>Weekday</v>
      </c>
    </row>
    <row r="946" spans="1:36" x14ac:dyDescent="0.45">
      <c r="A946" s="5" t="s">
        <v>1445</v>
      </c>
      <c r="B946" s="2">
        <v>45471</v>
      </c>
      <c r="C946" s="2">
        <v>45471</v>
      </c>
      <c r="D946" s="2">
        <v>45475</v>
      </c>
      <c r="E946" s="1" t="s">
        <v>2576</v>
      </c>
      <c r="F946" s="1" t="s">
        <v>2608</v>
      </c>
      <c r="G946" s="1" t="s">
        <v>41</v>
      </c>
      <c r="H946" s="1" t="s">
        <v>27</v>
      </c>
      <c r="I946" s="1" t="s">
        <v>84</v>
      </c>
      <c r="J946" s="1">
        <v>-1</v>
      </c>
      <c r="K946" s="1">
        <v>500</v>
      </c>
      <c r="L946" s="1">
        <v>-500</v>
      </c>
      <c r="M946" s="1" t="s">
        <v>2619</v>
      </c>
      <c r="N946" s="1" t="s">
        <v>30</v>
      </c>
      <c r="O946" s="1" t="s">
        <v>44</v>
      </c>
      <c r="P946" s="1" t="s">
        <v>85</v>
      </c>
      <c r="Q946" s="1" t="s">
        <v>33</v>
      </c>
      <c r="R946" s="1" t="s">
        <v>2620</v>
      </c>
      <c r="S946" s="1" t="s">
        <v>2620</v>
      </c>
      <c r="T946" s="1">
        <v>4</v>
      </c>
      <c r="U946" s="1" t="s">
        <v>2622</v>
      </c>
      <c r="V946" s="1" t="s">
        <v>2630</v>
      </c>
      <c r="W946" s="1" t="s">
        <v>2624</v>
      </c>
      <c r="X946" s="1" t="s">
        <v>2625</v>
      </c>
      <c r="Y946" s="1" t="s">
        <v>2623</v>
      </c>
      <c r="Z946" s="1" t="s">
        <v>2623</v>
      </c>
      <c r="AA946" s="1">
        <v>-500</v>
      </c>
      <c r="AB946" s="1" t="s">
        <v>2626</v>
      </c>
      <c r="AC946" s="1" t="s">
        <v>2632</v>
      </c>
      <c r="AD946" s="1" t="str">
        <f>TEXT(Sales_data[[#This Row],[Order_Date]],"MMM")</f>
        <v>Jun</v>
      </c>
      <c r="AE946" s="1">
        <f t="shared" si="70"/>
        <v>2024</v>
      </c>
      <c r="AF946" s="1" t="str">
        <f>TEXT(Sales_data[[#This Row],[Order_Date]],"ddd")</f>
        <v>Fri</v>
      </c>
      <c r="AG946" s="1" t="str">
        <f t="shared" si="71"/>
        <v>On Time</v>
      </c>
      <c r="AH946" s="1" t="str">
        <f t="shared" si="72"/>
        <v>Medium</v>
      </c>
      <c r="AI946" s="1" t="str">
        <f t="shared" si="73"/>
        <v>Low</v>
      </c>
      <c r="AJ946" s="6" t="str">
        <f t="shared" si="74"/>
        <v>Weekday</v>
      </c>
    </row>
    <row r="947" spans="1:36" x14ac:dyDescent="0.45">
      <c r="A947" s="5" t="s">
        <v>1446</v>
      </c>
      <c r="B947" s="2">
        <v>45571</v>
      </c>
      <c r="C947" s="2">
        <v>45571</v>
      </c>
      <c r="D947" s="2">
        <v>45573</v>
      </c>
      <c r="E947" s="1" t="s">
        <v>2558</v>
      </c>
      <c r="F947" s="1" t="s">
        <v>2606</v>
      </c>
      <c r="G947" s="1" t="s">
        <v>26</v>
      </c>
      <c r="H947" s="1" t="s">
        <v>128</v>
      </c>
      <c r="I947" s="1" t="s">
        <v>169</v>
      </c>
      <c r="J947" s="1">
        <v>0</v>
      </c>
      <c r="K947" s="1">
        <v>2000</v>
      </c>
      <c r="L947" s="1">
        <v>0</v>
      </c>
      <c r="M947" s="1" t="s">
        <v>2619</v>
      </c>
      <c r="N947" s="1" t="s">
        <v>93</v>
      </c>
      <c r="O947" s="1" t="s">
        <v>79</v>
      </c>
      <c r="P947" s="1" t="s">
        <v>32</v>
      </c>
      <c r="Q947" s="1" t="s">
        <v>45</v>
      </c>
      <c r="R947" s="1" t="s">
        <v>46</v>
      </c>
      <c r="S947" s="1" t="s">
        <v>2621</v>
      </c>
      <c r="T947" s="1">
        <v>2</v>
      </c>
      <c r="U947" s="1" t="s">
        <v>2622</v>
      </c>
      <c r="V947" s="1" t="s">
        <v>2630</v>
      </c>
      <c r="W947" s="1" t="s">
        <v>2624</v>
      </c>
      <c r="X947" s="1" t="s">
        <v>2625</v>
      </c>
      <c r="Y947" s="1" t="s">
        <v>2623</v>
      </c>
      <c r="Z947" s="1" t="s">
        <v>2623</v>
      </c>
      <c r="AA947" s="1">
        <v>0</v>
      </c>
      <c r="AB947" s="1" t="s">
        <v>2626</v>
      </c>
      <c r="AC947" s="1" t="s">
        <v>2621</v>
      </c>
      <c r="AD947" s="1" t="str">
        <f>TEXT(Sales_data[[#This Row],[Order_Date]],"MMM")</f>
        <v>Oct</v>
      </c>
      <c r="AE947" s="1">
        <f t="shared" si="70"/>
        <v>2024</v>
      </c>
      <c r="AF947" s="1" t="str">
        <f>TEXT(Sales_data[[#This Row],[Order_Date]],"ddd")</f>
        <v>Sun</v>
      </c>
      <c r="AG947" s="1" t="str">
        <f t="shared" si="71"/>
        <v>On Time</v>
      </c>
      <c r="AH947" s="1" t="str">
        <f t="shared" si="72"/>
        <v>Fast</v>
      </c>
      <c r="AI947" s="1" t="str">
        <f t="shared" si="73"/>
        <v>Low</v>
      </c>
      <c r="AJ947" s="6" t="str">
        <f t="shared" si="74"/>
        <v>Weekend</v>
      </c>
    </row>
    <row r="948" spans="1:36" x14ac:dyDescent="0.45">
      <c r="A948" s="5" t="s">
        <v>1447</v>
      </c>
      <c r="B948" s="2">
        <v>45607</v>
      </c>
      <c r="C948" s="2">
        <v>45605</v>
      </c>
      <c r="D948" s="2">
        <v>45606</v>
      </c>
      <c r="E948" s="1" t="s">
        <v>2574</v>
      </c>
      <c r="F948" s="1" t="s">
        <v>53</v>
      </c>
      <c r="G948" s="1" t="s">
        <v>54</v>
      </c>
      <c r="H948" s="1" t="s">
        <v>42</v>
      </c>
      <c r="I948" s="1" t="s">
        <v>122</v>
      </c>
      <c r="J948" s="1">
        <v>0</v>
      </c>
      <c r="K948" s="1">
        <v>100</v>
      </c>
      <c r="L948" s="1">
        <v>0</v>
      </c>
      <c r="M948" s="1" t="s">
        <v>2619</v>
      </c>
      <c r="N948" s="1" t="s">
        <v>57</v>
      </c>
      <c r="O948" s="1" t="s">
        <v>64</v>
      </c>
      <c r="P948" s="1" t="s">
        <v>85</v>
      </c>
      <c r="Q948" s="1" t="s">
        <v>45</v>
      </c>
      <c r="R948" s="1" t="s">
        <v>34</v>
      </c>
      <c r="S948" s="1" t="s">
        <v>2620</v>
      </c>
      <c r="T948" s="1">
        <v>1</v>
      </c>
      <c r="U948" s="1" t="s">
        <v>2622</v>
      </c>
      <c r="V948" s="1" t="s">
        <v>2630</v>
      </c>
      <c r="W948" s="1" t="s">
        <v>2624</v>
      </c>
      <c r="X948" s="1" t="s">
        <v>2628</v>
      </c>
      <c r="Y948" s="1" t="s">
        <v>2623</v>
      </c>
      <c r="Z948" s="1" t="s">
        <v>2623</v>
      </c>
      <c r="AA948" s="1">
        <v>0</v>
      </c>
      <c r="AB948" s="1" t="s">
        <v>2626</v>
      </c>
      <c r="AC948" s="1" t="s">
        <v>2627</v>
      </c>
      <c r="AD948" s="1" t="str">
        <f>TEXT(Sales_data[[#This Row],[Order_Date]],"MMM")</f>
        <v>Nov</v>
      </c>
      <c r="AE948" s="1">
        <f t="shared" si="70"/>
        <v>2024</v>
      </c>
      <c r="AF948" s="1" t="str">
        <f>TEXT(Sales_data[[#This Row],[Order_Date]],"ddd")</f>
        <v>Mon</v>
      </c>
      <c r="AG948" s="1" t="str">
        <f t="shared" si="71"/>
        <v>On Time</v>
      </c>
      <c r="AH948" s="1" t="str">
        <f t="shared" si="72"/>
        <v>Fast</v>
      </c>
      <c r="AI948" s="1" t="str">
        <f t="shared" si="73"/>
        <v>Low</v>
      </c>
      <c r="AJ948" s="6" t="str">
        <f t="shared" si="74"/>
        <v>Weekday</v>
      </c>
    </row>
    <row r="949" spans="1:36" x14ac:dyDescent="0.45">
      <c r="A949" s="5" t="s">
        <v>1448</v>
      </c>
      <c r="B949" s="2">
        <v>45395</v>
      </c>
      <c r="C949" s="2">
        <v>45394</v>
      </c>
      <c r="D949" s="2">
        <v>45398</v>
      </c>
      <c r="E949" s="1" t="s">
        <v>2570</v>
      </c>
      <c r="F949" s="1" t="s">
        <v>53</v>
      </c>
      <c r="G949" s="1" t="s">
        <v>54</v>
      </c>
      <c r="H949" s="1" t="s">
        <v>71</v>
      </c>
      <c r="I949" s="1" t="s">
        <v>117</v>
      </c>
      <c r="J949" s="1">
        <v>0</v>
      </c>
      <c r="K949" s="1">
        <v>1000</v>
      </c>
      <c r="L949" s="1">
        <v>0</v>
      </c>
      <c r="M949" s="1" t="s">
        <v>63</v>
      </c>
      <c r="N949" s="1" t="s">
        <v>57</v>
      </c>
      <c r="O949" s="1" t="s">
        <v>44</v>
      </c>
      <c r="P949" s="1" t="s">
        <v>58</v>
      </c>
      <c r="Q949" s="1" t="s">
        <v>45</v>
      </c>
      <c r="R949" s="1" t="s">
        <v>34</v>
      </c>
      <c r="S949" s="1" t="s">
        <v>2620</v>
      </c>
      <c r="T949" s="1">
        <v>4</v>
      </c>
      <c r="U949" s="1" t="s">
        <v>2622</v>
      </c>
      <c r="V949" s="1" t="s">
        <v>2630</v>
      </c>
      <c r="W949" s="1" t="s">
        <v>2624</v>
      </c>
      <c r="X949" s="1" t="s">
        <v>2628</v>
      </c>
      <c r="Y949" s="1" t="s">
        <v>2623</v>
      </c>
      <c r="Z949" s="1" t="s">
        <v>2623</v>
      </c>
      <c r="AA949" s="1">
        <v>0</v>
      </c>
      <c r="AB949" s="1" t="s">
        <v>2626</v>
      </c>
      <c r="AC949" s="1" t="s">
        <v>2627</v>
      </c>
      <c r="AD949" s="1" t="str">
        <f>TEXT(Sales_data[[#This Row],[Order_Date]],"MMM")</f>
        <v>Apr</v>
      </c>
      <c r="AE949" s="1">
        <f t="shared" si="70"/>
        <v>2024</v>
      </c>
      <c r="AF949" s="1" t="str">
        <f>TEXT(Sales_data[[#This Row],[Order_Date]],"ddd")</f>
        <v>Sat</v>
      </c>
      <c r="AG949" s="1" t="str">
        <f t="shared" si="71"/>
        <v>On Time</v>
      </c>
      <c r="AH949" s="1" t="str">
        <f t="shared" si="72"/>
        <v>Medium</v>
      </c>
      <c r="AI949" s="1" t="str">
        <f t="shared" si="73"/>
        <v>Low</v>
      </c>
      <c r="AJ949" s="6" t="str">
        <f t="shared" si="74"/>
        <v>Weekend</v>
      </c>
    </row>
    <row r="950" spans="1:36" x14ac:dyDescent="0.45">
      <c r="A950" s="5" t="s">
        <v>1449</v>
      </c>
      <c r="B950" s="2">
        <v>45466</v>
      </c>
      <c r="C950" s="2">
        <v>45468</v>
      </c>
      <c r="D950" s="2">
        <v>45472</v>
      </c>
      <c r="E950" s="1" t="s">
        <v>2554</v>
      </c>
      <c r="F950" s="1" t="s">
        <v>53</v>
      </c>
      <c r="G950" s="1" t="s">
        <v>54</v>
      </c>
      <c r="H950" s="1" t="s">
        <v>27</v>
      </c>
      <c r="I950" s="1" t="s">
        <v>84</v>
      </c>
      <c r="J950" s="1">
        <v>0</v>
      </c>
      <c r="K950" s="1">
        <v>500</v>
      </c>
      <c r="L950" s="1">
        <v>0</v>
      </c>
      <c r="M950" s="1" t="s">
        <v>2619</v>
      </c>
      <c r="N950" s="1" t="s">
        <v>30</v>
      </c>
      <c r="O950" s="1" t="s">
        <v>44</v>
      </c>
      <c r="P950" s="1" t="s">
        <v>32</v>
      </c>
      <c r="Q950" s="1" t="s">
        <v>45</v>
      </c>
      <c r="R950" s="1" t="s">
        <v>2620</v>
      </c>
      <c r="S950" s="1" t="s">
        <v>2620</v>
      </c>
      <c r="T950" s="1">
        <v>4</v>
      </c>
      <c r="U950" s="1" t="s">
        <v>2622</v>
      </c>
      <c r="V950" s="1" t="s">
        <v>2630</v>
      </c>
      <c r="W950" s="1" t="s">
        <v>2624</v>
      </c>
      <c r="X950" s="1" t="s">
        <v>2625</v>
      </c>
      <c r="Y950" s="1" t="s">
        <v>2623</v>
      </c>
      <c r="Z950" s="1" t="s">
        <v>2623</v>
      </c>
      <c r="AA950" s="1">
        <v>0</v>
      </c>
      <c r="AB950" s="1" t="s">
        <v>2626</v>
      </c>
      <c r="AC950" s="1" t="s">
        <v>2627</v>
      </c>
      <c r="AD950" s="1" t="str">
        <f>TEXT(Sales_data[[#This Row],[Order_Date]],"MMM")</f>
        <v>Jun</v>
      </c>
      <c r="AE950" s="1">
        <f t="shared" si="70"/>
        <v>2024</v>
      </c>
      <c r="AF950" s="1" t="str">
        <f>TEXT(Sales_data[[#This Row],[Order_Date]],"ddd")</f>
        <v>Sun</v>
      </c>
      <c r="AG950" s="1" t="str">
        <f t="shared" si="71"/>
        <v>On Time</v>
      </c>
      <c r="AH950" s="1" t="str">
        <f t="shared" si="72"/>
        <v>Medium</v>
      </c>
      <c r="AI950" s="1" t="str">
        <f t="shared" si="73"/>
        <v>Low</v>
      </c>
      <c r="AJ950" s="6" t="str">
        <f t="shared" si="74"/>
        <v>Weekend</v>
      </c>
    </row>
    <row r="951" spans="1:36" x14ac:dyDescent="0.45">
      <c r="A951" s="5" t="s">
        <v>1450</v>
      </c>
      <c r="B951" s="2">
        <v>45637</v>
      </c>
      <c r="C951" s="2">
        <v>45636</v>
      </c>
      <c r="D951" s="2">
        <v>45640</v>
      </c>
      <c r="E951" s="1" t="s">
        <v>2548</v>
      </c>
      <c r="F951" s="1" t="s">
        <v>69</v>
      </c>
      <c r="G951" s="1" t="s">
        <v>70</v>
      </c>
      <c r="H951" s="1" t="s">
        <v>71</v>
      </c>
      <c r="I951" s="1" t="s">
        <v>72</v>
      </c>
      <c r="J951" s="1">
        <v>2</v>
      </c>
      <c r="K951" s="1">
        <v>1000</v>
      </c>
      <c r="L951" s="1">
        <v>2000</v>
      </c>
      <c r="M951" s="1" t="s">
        <v>63</v>
      </c>
      <c r="N951" s="1" t="s">
        <v>57</v>
      </c>
      <c r="O951" s="1" t="s">
        <v>79</v>
      </c>
      <c r="P951" s="1" t="s">
        <v>32</v>
      </c>
      <c r="Q951" s="1" t="s">
        <v>45</v>
      </c>
      <c r="R951" s="1" t="s">
        <v>2620</v>
      </c>
      <c r="S951" s="1" t="s">
        <v>2620</v>
      </c>
      <c r="T951" s="1">
        <v>4</v>
      </c>
      <c r="U951" s="1" t="s">
        <v>2622</v>
      </c>
      <c r="V951" s="1" t="s">
        <v>2623</v>
      </c>
      <c r="W951" s="1" t="s">
        <v>2624</v>
      </c>
      <c r="X951" s="1" t="s">
        <v>2628</v>
      </c>
      <c r="Y951" s="1" t="s">
        <v>2623</v>
      </c>
      <c r="Z951" s="1" t="s">
        <v>2623</v>
      </c>
      <c r="AA951" s="1">
        <v>2000</v>
      </c>
      <c r="AB951" s="1" t="s">
        <v>2626</v>
      </c>
      <c r="AC951" s="1" t="s">
        <v>2627</v>
      </c>
      <c r="AD951" s="1" t="str">
        <f>TEXT(Sales_data[[#This Row],[Order_Date]],"MMM")</f>
        <v>Dec</v>
      </c>
      <c r="AE951" s="1">
        <f t="shared" si="70"/>
        <v>2024</v>
      </c>
      <c r="AF951" s="1" t="str">
        <f>TEXT(Sales_data[[#This Row],[Order_Date]],"ddd")</f>
        <v>Wed</v>
      </c>
      <c r="AG951" s="1" t="str">
        <f t="shared" si="71"/>
        <v>On Time</v>
      </c>
      <c r="AH951" s="1" t="str">
        <f t="shared" si="72"/>
        <v>Medium</v>
      </c>
      <c r="AI951" s="1" t="str">
        <f t="shared" si="73"/>
        <v>Medium</v>
      </c>
      <c r="AJ951" s="6" t="str">
        <f t="shared" si="74"/>
        <v>Weekday</v>
      </c>
    </row>
    <row r="952" spans="1:36" x14ac:dyDescent="0.45">
      <c r="A952" s="5" t="s">
        <v>1451</v>
      </c>
      <c r="B952" s="2">
        <v>45343</v>
      </c>
      <c r="C952" s="2">
        <v>45346</v>
      </c>
      <c r="D952" s="2">
        <v>45350</v>
      </c>
      <c r="E952" s="1" t="s">
        <v>2561</v>
      </c>
      <c r="F952" s="1" t="s">
        <v>53</v>
      </c>
      <c r="G952" s="1" t="s">
        <v>54</v>
      </c>
      <c r="H952" s="1" t="s">
        <v>71</v>
      </c>
      <c r="I952" s="1" t="s">
        <v>92</v>
      </c>
      <c r="J952" s="1">
        <v>3</v>
      </c>
      <c r="K952" s="1">
        <v>1000</v>
      </c>
      <c r="L952" s="1">
        <v>3000</v>
      </c>
      <c r="M952" s="1" t="s">
        <v>29</v>
      </c>
      <c r="N952" s="1" t="s">
        <v>57</v>
      </c>
      <c r="O952" s="1" t="s">
        <v>31</v>
      </c>
      <c r="P952" s="1" t="s">
        <v>32</v>
      </c>
      <c r="Q952" s="1" t="s">
        <v>45</v>
      </c>
      <c r="R952" s="1" t="s">
        <v>34</v>
      </c>
      <c r="S952" s="1" t="s">
        <v>2620</v>
      </c>
      <c r="T952" s="1">
        <v>4</v>
      </c>
      <c r="U952" s="1" t="s">
        <v>2622</v>
      </c>
      <c r="V952" s="1" t="s">
        <v>2623</v>
      </c>
      <c r="W952" s="1" t="s">
        <v>2624</v>
      </c>
      <c r="X952" s="1" t="s">
        <v>2625</v>
      </c>
      <c r="Y952" s="1" t="s">
        <v>2623</v>
      </c>
      <c r="Z952" s="1" t="s">
        <v>2623</v>
      </c>
      <c r="AA952" s="1">
        <v>3000</v>
      </c>
      <c r="AB952" s="1" t="s">
        <v>2626</v>
      </c>
      <c r="AC952" s="1" t="s">
        <v>2627</v>
      </c>
      <c r="AD952" s="1" t="str">
        <f>TEXT(Sales_data[[#This Row],[Order_Date]],"MMM")</f>
        <v>Feb</v>
      </c>
      <c r="AE952" s="1">
        <f t="shared" si="70"/>
        <v>2024</v>
      </c>
      <c r="AF952" s="1" t="str">
        <f>TEXT(Sales_data[[#This Row],[Order_Date]],"ddd")</f>
        <v>Wed</v>
      </c>
      <c r="AG952" s="1" t="str">
        <f t="shared" si="71"/>
        <v>On Time</v>
      </c>
      <c r="AH952" s="1" t="str">
        <f t="shared" si="72"/>
        <v>Medium</v>
      </c>
      <c r="AI952" s="1" t="str">
        <f t="shared" si="73"/>
        <v>Medium</v>
      </c>
      <c r="AJ952" s="6" t="str">
        <f t="shared" si="74"/>
        <v>Weekday</v>
      </c>
    </row>
    <row r="953" spans="1:36" x14ac:dyDescent="0.45">
      <c r="A953" s="5" t="s">
        <v>1452</v>
      </c>
      <c r="B953" s="2">
        <v>45650</v>
      </c>
      <c r="C953" s="2">
        <v>45648</v>
      </c>
      <c r="D953" s="2">
        <v>45648</v>
      </c>
      <c r="E953" s="1" t="s">
        <v>2528</v>
      </c>
      <c r="F953" s="1" t="s">
        <v>69</v>
      </c>
      <c r="G953" s="1" t="s">
        <v>70</v>
      </c>
      <c r="H953" s="1" t="s">
        <v>42</v>
      </c>
      <c r="I953" s="1" t="s">
        <v>78</v>
      </c>
      <c r="J953" s="1">
        <v>3</v>
      </c>
      <c r="K953" s="1">
        <v>0</v>
      </c>
      <c r="L953" s="1">
        <v>0</v>
      </c>
      <c r="M953" s="1" t="s">
        <v>56</v>
      </c>
      <c r="N953" s="1" t="s">
        <v>93</v>
      </c>
      <c r="O953" s="1" t="s">
        <v>79</v>
      </c>
      <c r="P953" s="1" t="s">
        <v>32</v>
      </c>
      <c r="Q953" s="1" t="s">
        <v>45</v>
      </c>
      <c r="R953" s="1" t="s">
        <v>2620</v>
      </c>
      <c r="S953" s="1" t="s">
        <v>2620</v>
      </c>
      <c r="T953" s="1">
        <v>0</v>
      </c>
      <c r="U953" s="1" t="s">
        <v>2622</v>
      </c>
      <c r="V953" s="1" t="s">
        <v>2623</v>
      </c>
      <c r="W953" s="1" t="s">
        <v>2629</v>
      </c>
      <c r="X953" s="1" t="s">
        <v>2628</v>
      </c>
      <c r="Y953" s="1" t="s">
        <v>2630</v>
      </c>
      <c r="Z953" s="1" t="s">
        <v>2623</v>
      </c>
      <c r="AA953" s="1">
        <v>0</v>
      </c>
      <c r="AB953" s="1" t="s">
        <v>2626</v>
      </c>
      <c r="AC953" s="1" t="s">
        <v>2627</v>
      </c>
      <c r="AD953" s="1" t="str">
        <f>TEXT(Sales_data[[#This Row],[Order_Date]],"MMM")</f>
        <v>Dec</v>
      </c>
      <c r="AE953" s="1">
        <f t="shared" si="70"/>
        <v>2024</v>
      </c>
      <c r="AF953" s="1" t="str">
        <f>TEXT(Sales_data[[#This Row],[Order_Date]],"ddd")</f>
        <v>Tue</v>
      </c>
      <c r="AG953" s="1" t="str">
        <f t="shared" si="71"/>
        <v>On Time</v>
      </c>
      <c r="AH953" s="1" t="str">
        <f t="shared" si="72"/>
        <v>Fast</v>
      </c>
      <c r="AI953" s="1" t="str">
        <f t="shared" si="73"/>
        <v>Low</v>
      </c>
      <c r="AJ953" s="6" t="str">
        <f t="shared" si="74"/>
        <v>Weekday</v>
      </c>
    </row>
    <row r="954" spans="1:36" x14ac:dyDescent="0.45">
      <c r="A954" s="5" t="s">
        <v>1453</v>
      </c>
      <c r="B954" s="2">
        <v>45600</v>
      </c>
      <c r="C954" s="2">
        <v>45601</v>
      </c>
      <c r="D954" s="2">
        <v>45605</v>
      </c>
      <c r="E954" s="1" t="s">
        <v>2599</v>
      </c>
      <c r="F954" s="1" t="s">
        <v>53</v>
      </c>
      <c r="G954" s="1" t="s">
        <v>54</v>
      </c>
      <c r="H954" s="1" t="s">
        <v>27</v>
      </c>
      <c r="I954" s="1" t="s">
        <v>84</v>
      </c>
      <c r="J954" s="1">
        <v>1</v>
      </c>
      <c r="K954" s="1">
        <v>100</v>
      </c>
      <c r="L954" s="1">
        <v>100</v>
      </c>
      <c r="M954" s="1" t="s">
        <v>29</v>
      </c>
      <c r="N954" s="1" t="s">
        <v>57</v>
      </c>
      <c r="O954" s="1" t="s">
        <v>31</v>
      </c>
      <c r="P954" s="1" t="s">
        <v>58</v>
      </c>
      <c r="Q954" s="1" t="s">
        <v>33</v>
      </c>
      <c r="R954" s="1" t="s">
        <v>34</v>
      </c>
      <c r="S954" s="1" t="s">
        <v>2620</v>
      </c>
      <c r="T954" s="1">
        <v>4</v>
      </c>
      <c r="U954" s="1" t="s">
        <v>2622</v>
      </c>
      <c r="V954" s="1" t="s">
        <v>2623</v>
      </c>
      <c r="W954" s="1" t="s">
        <v>2624</v>
      </c>
      <c r="X954" s="1" t="s">
        <v>2625</v>
      </c>
      <c r="Y954" s="1" t="s">
        <v>2623</v>
      </c>
      <c r="Z954" s="1" t="s">
        <v>2623</v>
      </c>
      <c r="AA954" s="1">
        <v>100</v>
      </c>
      <c r="AB954" s="1" t="s">
        <v>2626</v>
      </c>
      <c r="AC954" s="1" t="s">
        <v>2627</v>
      </c>
      <c r="AD954" s="1" t="str">
        <f>TEXT(Sales_data[[#This Row],[Order_Date]],"MMM")</f>
        <v>Nov</v>
      </c>
      <c r="AE954" s="1">
        <f t="shared" si="70"/>
        <v>2024</v>
      </c>
      <c r="AF954" s="1" t="str">
        <f>TEXT(Sales_data[[#This Row],[Order_Date]],"ddd")</f>
        <v>Mon</v>
      </c>
      <c r="AG954" s="1" t="str">
        <f t="shared" si="71"/>
        <v>On Time</v>
      </c>
      <c r="AH954" s="1" t="str">
        <f t="shared" si="72"/>
        <v>Medium</v>
      </c>
      <c r="AI954" s="1" t="str">
        <f t="shared" si="73"/>
        <v>Low</v>
      </c>
      <c r="AJ954" s="6" t="str">
        <f t="shared" si="74"/>
        <v>Weekday</v>
      </c>
    </row>
    <row r="955" spans="1:36" x14ac:dyDescent="0.45">
      <c r="A955" s="5" t="s">
        <v>1454</v>
      </c>
      <c r="B955" s="2">
        <v>45382</v>
      </c>
      <c r="C955" s="2">
        <v>45385</v>
      </c>
      <c r="D955" s="2">
        <v>45389</v>
      </c>
      <c r="E955" s="1" t="s">
        <v>2578</v>
      </c>
      <c r="F955" s="1" t="s">
        <v>69</v>
      </c>
      <c r="G955" s="1" t="s">
        <v>70</v>
      </c>
      <c r="H955" s="1" t="s">
        <v>27</v>
      </c>
      <c r="I955" s="1" t="s">
        <v>55</v>
      </c>
      <c r="J955" s="1">
        <v>3</v>
      </c>
      <c r="K955" s="1">
        <v>1000</v>
      </c>
      <c r="L955" s="1">
        <v>3000</v>
      </c>
      <c r="M955" s="1" t="s">
        <v>29</v>
      </c>
      <c r="N955" s="1" t="s">
        <v>93</v>
      </c>
      <c r="O955" s="1" t="s">
        <v>31</v>
      </c>
      <c r="P955" s="1" t="s">
        <v>32</v>
      </c>
      <c r="Q955" s="1" t="s">
        <v>33</v>
      </c>
      <c r="R955" s="1" t="s">
        <v>2620</v>
      </c>
      <c r="S955" s="1" t="s">
        <v>2620</v>
      </c>
      <c r="T955" s="1">
        <v>4</v>
      </c>
      <c r="U955" s="1" t="s">
        <v>2622</v>
      </c>
      <c r="V955" s="1" t="s">
        <v>2623</v>
      </c>
      <c r="W955" s="1" t="s">
        <v>2624</v>
      </c>
      <c r="X955" s="1" t="s">
        <v>2625</v>
      </c>
      <c r="Y955" s="1" t="s">
        <v>2623</v>
      </c>
      <c r="Z955" s="1" t="s">
        <v>2623</v>
      </c>
      <c r="AA955" s="1">
        <v>3000</v>
      </c>
      <c r="AB955" s="1" t="s">
        <v>2626</v>
      </c>
      <c r="AC955" s="1" t="s">
        <v>2627</v>
      </c>
      <c r="AD955" s="1" t="str">
        <f>TEXT(Sales_data[[#This Row],[Order_Date]],"MMM")</f>
        <v>Mar</v>
      </c>
      <c r="AE955" s="1">
        <f t="shared" si="70"/>
        <v>2024</v>
      </c>
      <c r="AF955" s="1" t="str">
        <f>TEXT(Sales_data[[#This Row],[Order_Date]],"ddd")</f>
        <v>Sun</v>
      </c>
      <c r="AG955" s="1" t="str">
        <f t="shared" si="71"/>
        <v>On Time</v>
      </c>
      <c r="AH955" s="1" t="str">
        <f t="shared" si="72"/>
        <v>Medium</v>
      </c>
      <c r="AI955" s="1" t="str">
        <f t="shared" si="73"/>
        <v>Medium</v>
      </c>
      <c r="AJ955" s="6" t="str">
        <f t="shared" si="74"/>
        <v>Weekend</v>
      </c>
    </row>
    <row r="956" spans="1:36" x14ac:dyDescent="0.45">
      <c r="A956" s="5" t="s">
        <v>1455</v>
      </c>
      <c r="B956" s="2">
        <v>45454</v>
      </c>
      <c r="C956" s="2">
        <v>45457</v>
      </c>
      <c r="D956" s="2">
        <v>45460</v>
      </c>
      <c r="E956" s="1" t="s">
        <v>2566</v>
      </c>
      <c r="F956" s="1" t="s">
        <v>2606</v>
      </c>
      <c r="G956" s="1" t="s">
        <v>26</v>
      </c>
      <c r="H956" s="1" t="s">
        <v>128</v>
      </c>
      <c r="I956" s="1" t="s">
        <v>231</v>
      </c>
      <c r="J956" s="1">
        <v>0</v>
      </c>
      <c r="K956" s="1">
        <v>500</v>
      </c>
      <c r="L956" s="1">
        <v>0</v>
      </c>
      <c r="M956" s="1" t="s">
        <v>63</v>
      </c>
      <c r="N956" s="1" t="s">
        <v>93</v>
      </c>
      <c r="O956" s="1" t="s">
        <v>64</v>
      </c>
      <c r="P956" s="1" t="s">
        <v>85</v>
      </c>
      <c r="Q956" s="1" t="s">
        <v>33</v>
      </c>
      <c r="R956" s="1" t="s">
        <v>46</v>
      </c>
      <c r="S956" s="1" t="s">
        <v>47</v>
      </c>
      <c r="T956" s="1">
        <v>3</v>
      </c>
      <c r="U956" s="1" t="s">
        <v>2622</v>
      </c>
      <c r="V956" s="1" t="s">
        <v>2630</v>
      </c>
      <c r="W956" s="1" t="s">
        <v>2624</v>
      </c>
      <c r="X956" s="1" t="s">
        <v>2625</v>
      </c>
      <c r="Y956" s="1" t="s">
        <v>2623</v>
      </c>
      <c r="Z956" s="1" t="s">
        <v>2623</v>
      </c>
      <c r="AA956" s="1">
        <v>0</v>
      </c>
      <c r="AB956" s="1" t="s">
        <v>2626</v>
      </c>
      <c r="AC956" s="1" t="s">
        <v>47</v>
      </c>
      <c r="AD956" s="1" t="str">
        <f>TEXT(Sales_data[[#This Row],[Order_Date]],"MMM")</f>
        <v>Jun</v>
      </c>
      <c r="AE956" s="1">
        <f t="shared" si="70"/>
        <v>2024</v>
      </c>
      <c r="AF956" s="1" t="str">
        <f>TEXT(Sales_data[[#This Row],[Order_Date]],"ddd")</f>
        <v>Tue</v>
      </c>
      <c r="AG956" s="1" t="str">
        <f t="shared" si="71"/>
        <v>On Time</v>
      </c>
      <c r="AH956" s="1" t="str">
        <f t="shared" si="72"/>
        <v>Medium</v>
      </c>
      <c r="AI956" s="1" t="str">
        <f t="shared" si="73"/>
        <v>Low</v>
      </c>
      <c r="AJ956" s="6" t="str">
        <f t="shared" si="74"/>
        <v>Weekday</v>
      </c>
    </row>
    <row r="957" spans="1:36" x14ac:dyDescent="0.45">
      <c r="A957" s="5" t="s">
        <v>1456</v>
      </c>
      <c r="B957" s="2">
        <v>45354</v>
      </c>
      <c r="C957" s="2">
        <v>45356</v>
      </c>
      <c r="D957" s="2">
        <v>45357</v>
      </c>
      <c r="E957" s="1" t="s">
        <v>2581</v>
      </c>
      <c r="F957" s="1" t="s">
        <v>168</v>
      </c>
      <c r="G957" s="1" t="s">
        <v>41</v>
      </c>
      <c r="H957" s="1" t="s">
        <v>128</v>
      </c>
      <c r="I957" s="1" t="s">
        <v>231</v>
      </c>
      <c r="J957" s="1">
        <v>-1</v>
      </c>
      <c r="K957" s="1">
        <v>2000</v>
      </c>
      <c r="L957" s="1">
        <v>-2000</v>
      </c>
      <c r="M957" s="1" t="s">
        <v>56</v>
      </c>
      <c r="N957" s="1" t="s">
        <v>30</v>
      </c>
      <c r="O957" s="1" t="s">
        <v>64</v>
      </c>
      <c r="P957" s="1" t="s">
        <v>32</v>
      </c>
      <c r="Q957" s="1" t="s">
        <v>33</v>
      </c>
      <c r="R957" s="1" t="s">
        <v>46</v>
      </c>
      <c r="S957" s="1" t="s">
        <v>245</v>
      </c>
      <c r="T957" s="1">
        <v>1</v>
      </c>
      <c r="U957" s="1" t="s">
        <v>2622</v>
      </c>
      <c r="V957" s="1" t="s">
        <v>2630</v>
      </c>
      <c r="W957" s="1" t="s">
        <v>2624</v>
      </c>
      <c r="X957" s="1" t="s">
        <v>2625</v>
      </c>
      <c r="Y957" s="1" t="s">
        <v>2623</v>
      </c>
      <c r="Z957" s="1" t="s">
        <v>2623</v>
      </c>
      <c r="AA957" s="1">
        <v>-2000</v>
      </c>
      <c r="AB957" s="1" t="s">
        <v>2626</v>
      </c>
      <c r="AC957" s="1" t="s">
        <v>245</v>
      </c>
      <c r="AD957" s="1" t="str">
        <f>TEXT(Sales_data[[#This Row],[Order_Date]],"MMM")</f>
        <v>Mar</v>
      </c>
      <c r="AE957" s="1">
        <f t="shared" si="70"/>
        <v>2024</v>
      </c>
      <c r="AF957" s="1" t="str">
        <f>TEXT(Sales_data[[#This Row],[Order_Date]],"ddd")</f>
        <v>Sun</v>
      </c>
      <c r="AG957" s="1" t="str">
        <f t="shared" si="71"/>
        <v>On Time</v>
      </c>
      <c r="AH957" s="1" t="str">
        <f t="shared" si="72"/>
        <v>Fast</v>
      </c>
      <c r="AI957" s="1" t="str">
        <f t="shared" si="73"/>
        <v>Low</v>
      </c>
      <c r="AJ957" s="6" t="str">
        <f t="shared" si="74"/>
        <v>Weekend</v>
      </c>
    </row>
    <row r="958" spans="1:36" x14ac:dyDescent="0.45">
      <c r="A958" s="5" t="s">
        <v>1457</v>
      </c>
      <c r="B958" s="2">
        <v>45297</v>
      </c>
      <c r="C958" s="2">
        <v>45296</v>
      </c>
      <c r="D958" s="2">
        <v>45299</v>
      </c>
      <c r="E958" s="1" t="s">
        <v>2535</v>
      </c>
      <c r="F958" s="1" t="s">
        <v>69</v>
      </c>
      <c r="G958" s="1" t="s">
        <v>70</v>
      </c>
      <c r="H958" s="1" t="s">
        <v>71</v>
      </c>
      <c r="I958" s="1" t="s">
        <v>92</v>
      </c>
      <c r="J958" s="1">
        <v>1</v>
      </c>
      <c r="K958" s="1">
        <v>0</v>
      </c>
      <c r="L958" s="1">
        <v>0</v>
      </c>
      <c r="M958" s="1" t="s">
        <v>29</v>
      </c>
      <c r="N958" s="1" t="s">
        <v>93</v>
      </c>
      <c r="O958" s="1" t="s">
        <v>31</v>
      </c>
      <c r="P958" s="1" t="s">
        <v>58</v>
      </c>
      <c r="Q958" s="1" t="s">
        <v>45</v>
      </c>
      <c r="R958" s="1" t="s">
        <v>2620</v>
      </c>
      <c r="S958" s="1" t="s">
        <v>2620</v>
      </c>
      <c r="T958" s="1">
        <v>3</v>
      </c>
      <c r="U958" s="1" t="s">
        <v>2622</v>
      </c>
      <c r="V958" s="1" t="s">
        <v>2623</v>
      </c>
      <c r="W958" s="1" t="s">
        <v>2629</v>
      </c>
      <c r="X958" s="1" t="s">
        <v>2628</v>
      </c>
      <c r="Y958" s="1" t="s">
        <v>2630</v>
      </c>
      <c r="Z958" s="1" t="s">
        <v>2623</v>
      </c>
      <c r="AA958" s="1">
        <v>0</v>
      </c>
      <c r="AB958" s="1" t="s">
        <v>2626</v>
      </c>
      <c r="AC958" s="1" t="s">
        <v>2627</v>
      </c>
      <c r="AD958" s="1" t="str">
        <f>TEXT(Sales_data[[#This Row],[Order_Date]],"MMM")</f>
        <v>Jan</v>
      </c>
      <c r="AE958" s="1">
        <f t="shared" si="70"/>
        <v>2024</v>
      </c>
      <c r="AF958" s="1" t="str">
        <f>TEXT(Sales_data[[#This Row],[Order_Date]],"ddd")</f>
        <v>Sat</v>
      </c>
      <c r="AG958" s="1" t="str">
        <f t="shared" si="71"/>
        <v>On Time</v>
      </c>
      <c r="AH958" s="1" t="str">
        <f t="shared" si="72"/>
        <v>Medium</v>
      </c>
      <c r="AI958" s="1" t="str">
        <f t="shared" si="73"/>
        <v>Low</v>
      </c>
      <c r="AJ958" s="6" t="str">
        <f t="shared" si="74"/>
        <v>Weekend</v>
      </c>
    </row>
    <row r="959" spans="1:36" x14ac:dyDescent="0.45">
      <c r="A959" s="5" t="s">
        <v>1458</v>
      </c>
      <c r="B959" s="2">
        <v>45302</v>
      </c>
      <c r="C959" s="2">
        <v>45300</v>
      </c>
      <c r="D959" s="2">
        <v>45306</v>
      </c>
      <c r="E959" s="1" t="s">
        <v>2535</v>
      </c>
      <c r="F959" s="1" t="s">
        <v>69</v>
      </c>
      <c r="G959" s="1" t="s">
        <v>70</v>
      </c>
      <c r="H959" s="1" t="s">
        <v>27</v>
      </c>
      <c r="I959" s="1" t="s">
        <v>28</v>
      </c>
      <c r="J959" s="1">
        <v>0</v>
      </c>
      <c r="K959" s="1">
        <v>1000</v>
      </c>
      <c r="L959" s="1">
        <v>0</v>
      </c>
      <c r="M959" s="1" t="s">
        <v>29</v>
      </c>
      <c r="N959" s="1" t="s">
        <v>30</v>
      </c>
      <c r="O959" s="1" t="s">
        <v>31</v>
      </c>
      <c r="P959" s="1" t="s">
        <v>85</v>
      </c>
      <c r="Q959" s="1" t="s">
        <v>33</v>
      </c>
      <c r="R959" s="1" t="s">
        <v>46</v>
      </c>
      <c r="S959" s="1" t="s">
        <v>245</v>
      </c>
      <c r="T959" s="1">
        <v>6</v>
      </c>
      <c r="U959" s="1" t="s">
        <v>2622</v>
      </c>
      <c r="V959" s="1" t="s">
        <v>2630</v>
      </c>
      <c r="W959" s="1" t="s">
        <v>2624</v>
      </c>
      <c r="X959" s="1" t="s">
        <v>2628</v>
      </c>
      <c r="Y959" s="1" t="s">
        <v>2623</v>
      </c>
      <c r="Z959" s="1" t="s">
        <v>2623</v>
      </c>
      <c r="AA959" s="1">
        <v>0</v>
      </c>
      <c r="AB959" s="1" t="s">
        <v>2626</v>
      </c>
      <c r="AC959" s="1" t="s">
        <v>245</v>
      </c>
      <c r="AD959" s="1" t="str">
        <f>TEXT(Sales_data[[#This Row],[Order_Date]],"MMM")</f>
        <v>Jan</v>
      </c>
      <c r="AE959" s="1">
        <f t="shared" si="70"/>
        <v>2024</v>
      </c>
      <c r="AF959" s="1" t="str">
        <f>TEXT(Sales_data[[#This Row],[Order_Date]],"ddd")</f>
        <v>Thu</v>
      </c>
      <c r="AG959" s="1" t="str">
        <f t="shared" si="71"/>
        <v>Late</v>
      </c>
      <c r="AH959" s="1" t="str">
        <f t="shared" si="72"/>
        <v>Slow</v>
      </c>
      <c r="AI959" s="1" t="str">
        <f t="shared" si="73"/>
        <v>Low</v>
      </c>
      <c r="AJ959" s="6" t="str">
        <f t="shared" si="74"/>
        <v>Weekday</v>
      </c>
    </row>
    <row r="960" spans="1:36" x14ac:dyDescent="0.45">
      <c r="A960" s="5" t="s">
        <v>1459</v>
      </c>
      <c r="B960" s="2">
        <v>45510</v>
      </c>
      <c r="C960" s="2">
        <v>45508</v>
      </c>
      <c r="D960" s="2">
        <v>45509</v>
      </c>
      <c r="E960" s="1" t="s">
        <v>2543</v>
      </c>
      <c r="F960" s="1" t="s">
        <v>53</v>
      </c>
      <c r="G960" s="1" t="s">
        <v>54</v>
      </c>
      <c r="H960" s="1" t="s">
        <v>27</v>
      </c>
      <c r="I960" s="1" t="s">
        <v>28</v>
      </c>
      <c r="J960" s="1">
        <v>0</v>
      </c>
      <c r="K960" s="1">
        <v>0</v>
      </c>
      <c r="L960" s="1">
        <v>0</v>
      </c>
      <c r="M960" s="1" t="s">
        <v>2619</v>
      </c>
      <c r="N960" s="1" t="s">
        <v>93</v>
      </c>
      <c r="O960" s="1" t="s">
        <v>31</v>
      </c>
      <c r="P960" s="1" t="s">
        <v>58</v>
      </c>
      <c r="Q960" s="1" t="s">
        <v>45</v>
      </c>
      <c r="R960" s="1" t="s">
        <v>2620</v>
      </c>
      <c r="S960" s="1" t="s">
        <v>2620</v>
      </c>
      <c r="T960" s="1">
        <v>1</v>
      </c>
      <c r="U960" s="1" t="s">
        <v>2622</v>
      </c>
      <c r="V960" s="1" t="s">
        <v>2630</v>
      </c>
      <c r="W960" s="1" t="s">
        <v>2629</v>
      </c>
      <c r="X960" s="1" t="s">
        <v>2628</v>
      </c>
      <c r="Y960" s="1" t="s">
        <v>2630</v>
      </c>
      <c r="Z960" s="1" t="s">
        <v>2623</v>
      </c>
      <c r="AA960" s="1">
        <v>0</v>
      </c>
      <c r="AB960" s="1" t="s">
        <v>2626</v>
      </c>
      <c r="AC960" s="1" t="s">
        <v>2627</v>
      </c>
      <c r="AD960" s="1" t="str">
        <f>TEXT(Sales_data[[#This Row],[Order_Date]],"MMM")</f>
        <v>Aug</v>
      </c>
      <c r="AE960" s="1">
        <f t="shared" si="70"/>
        <v>2024</v>
      </c>
      <c r="AF960" s="1" t="str">
        <f>TEXT(Sales_data[[#This Row],[Order_Date]],"ddd")</f>
        <v>Tue</v>
      </c>
      <c r="AG960" s="1" t="str">
        <f t="shared" si="71"/>
        <v>On Time</v>
      </c>
      <c r="AH960" s="1" t="str">
        <f t="shared" si="72"/>
        <v>Fast</v>
      </c>
      <c r="AI960" s="1" t="str">
        <f t="shared" si="73"/>
        <v>Low</v>
      </c>
      <c r="AJ960" s="6" t="str">
        <f t="shared" si="74"/>
        <v>Weekday</v>
      </c>
    </row>
    <row r="961" spans="1:36" x14ac:dyDescent="0.45">
      <c r="A961" s="5" t="s">
        <v>1460</v>
      </c>
      <c r="B961" s="2">
        <v>45523</v>
      </c>
      <c r="C961" s="2">
        <v>45524</v>
      </c>
      <c r="D961" s="2">
        <v>45525</v>
      </c>
      <c r="E961" s="1" t="s">
        <v>2534</v>
      </c>
      <c r="F961" s="1" t="s">
        <v>168</v>
      </c>
      <c r="G961" s="1" t="s">
        <v>41</v>
      </c>
      <c r="H961" s="1" t="s">
        <v>128</v>
      </c>
      <c r="I961" s="1" t="s">
        <v>231</v>
      </c>
      <c r="J961" s="1">
        <v>2</v>
      </c>
      <c r="K961" s="1">
        <v>100</v>
      </c>
      <c r="L961" s="1">
        <v>200</v>
      </c>
      <c r="M961" s="1" t="s">
        <v>63</v>
      </c>
      <c r="N961" s="1" t="s">
        <v>57</v>
      </c>
      <c r="O961" s="1" t="s">
        <v>79</v>
      </c>
      <c r="P961" s="1" t="s">
        <v>85</v>
      </c>
      <c r="Q961" s="1" t="s">
        <v>33</v>
      </c>
      <c r="R961" s="1" t="s">
        <v>46</v>
      </c>
      <c r="S961" s="1" t="s">
        <v>47</v>
      </c>
      <c r="T961" s="1">
        <v>1</v>
      </c>
      <c r="U961" s="1" t="s">
        <v>2622</v>
      </c>
      <c r="V961" s="1" t="s">
        <v>2623</v>
      </c>
      <c r="W961" s="1" t="s">
        <v>2624</v>
      </c>
      <c r="X961" s="1" t="s">
        <v>2625</v>
      </c>
      <c r="Y961" s="1" t="s">
        <v>2623</v>
      </c>
      <c r="Z961" s="1" t="s">
        <v>2623</v>
      </c>
      <c r="AA961" s="1">
        <v>200</v>
      </c>
      <c r="AB961" s="1" t="s">
        <v>2626</v>
      </c>
      <c r="AC961" s="1" t="s">
        <v>47</v>
      </c>
      <c r="AD961" s="1" t="str">
        <f>TEXT(Sales_data[[#This Row],[Order_Date]],"MMM")</f>
        <v>Aug</v>
      </c>
      <c r="AE961" s="1">
        <f t="shared" si="70"/>
        <v>2024</v>
      </c>
      <c r="AF961" s="1" t="str">
        <f>TEXT(Sales_data[[#This Row],[Order_Date]],"ddd")</f>
        <v>Mon</v>
      </c>
      <c r="AG961" s="1" t="str">
        <f t="shared" si="71"/>
        <v>On Time</v>
      </c>
      <c r="AH961" s="1" t="str">
        <f t="shared" si="72"/>
        <v>Fast</v>
      </c>
      <c r="AI961" s="1" t="str">
        <f t="shared" si="73"/>
        <v>Low</v>
      </c>
      <c r="AJ961" s="6" t="str">
        <f t="shared" si="74"/>
        <v>Weekday</v>
      </c>
    </row>
    <row r="962" spans="1:36" x14ac:dyDescent="0.45">
      <c r="A962" s="5" t="s">
        <v>1461</v>
      </c>
      <c r="B962" s="2">
        <v>45325</v>
      </c>
      <c r="C962" s="2">
        <v>45325</v>
      </c>
      <c r="D962" s="2">
        <v>45325</v>
      </c>
      <c r="E962" s="1" t="s">
        <v>2529</v>
      </c>
      <c r="F962" s="1" t="s">
        <v>168</v>
      </c>
      <c r="G962" s="1" t="s">
        <v>41</v>
      </c>
      <c r="H962" s="1" t="s">
        <v>42</v>
      </c>
      <c r="I962" s="1" t="s">
        <v>43</v>
      </c>
      <c r="J962" s="1">
        <v>1</v>
      </c>
      <c r="K962" s="1">
        <v>500</v>
      </c>
      <c r="L962" s="1">
        <v>500</v>
      </c>
      <c r="M962" s="1" t="s">
        <v>2619</v>
      </c>
      <c r="N962" s="1" t="s">
        <v>57</v>
      </c>
      <c r="O962" s="1" t="s">
        <v>79</v>
      </c>
      <c r="P962" s="1" t="s">
        <v>85</v>
      </c>
      <c r="Q962" s="1" t="s">
        <v>45</v>
      </c>
      <c r="R962" s="1" t="s">
        <v>2620</v>
      </c>
      <c r="S962" s="1" t="s">
        <v>2620</v>
      </c>
      <c r="T962" s="1">
        <v>0</v>
      </c>
      <c r="U962" s="1" t="s">
        <v>2622</v>
      </c>
      <c r="V962" s="1" t="s">
        <v>2623</v>
      </c>
      <c r="W962" s="1" t="s">
        <v>2624</v>
      </c>
      <c r="X962" s="1" t="s">
        <v>2625</v>
      </c>
      <c r="Y962" s="1" t="s">
        <v>2623</v>
      </c>
      <c r="Z962" s="1" t="s">
        <v>2623</v>
      </c>
      <c r="AA962" s="1">
        <v>500</v>
      </c>
      <c r="AB962" s="1" t="s">
        <v>2626</v>
      </c>
      <c r="AC962" s="1" t="s">
        <v>2627</v>
      </c>
      <c r="AD962" s="1" t="str">
        <f>TEXT(Sales_data[[#This Row],[Order_Date]],"MMM")</f>
        <v>Feb</v>
      </c>
      <c r="AE962" s="1">
        <f t="shared" si="70"/>
        <v>2024</v>
      </c>
      <c r="AF962" s="1" t="str">
        <f>TEXT(Sales_data[[#This Row],[Order_Date]],"ddd")</f>
        <v>Sat</v>
      </c>
      <c r="AG962" s="1" t="str">
        <f t="shared" si="71"/>
        <v>On Time</v>
      </c>
      <c r="AH962" s="1" t="str">
        <f t="shared" si="72"/>
        <v>Fast</v>
      </c>
      <c r="AI962" s="1" t="str">
        <f t="shared" si="73"/>
        <v>Low</v>
      </c>
      <c r="AJ962" s="6" t="str">
        <f t="shared" si="74"/>
        <v>Weekend</v>
      </c>
    </row>
    <row r="963" spans="1:36" x14ac:dyDescent="0.45">
      <c r="A963" s="5" t="s">
        <v>1462</v>
      </c>
      <c r="B963" s="2">
        <v>45457</v>
      </c>
      <c r="C963" s="2">
        <v>45455</v>
      </c>
      <c r="D963" s="2">
        <v>45454</v>
      </c>
      <c r="E963" s="1" t="s">
        <v>2571</v>
      </c>
      <c r="F963" s="1" t="s">
        <v>168</v>
      </c>
      <c r="G963" s="1" t="s">
        <v>41</v>
      </c>
      <c r="H963" s="1" t="s">
        <v>128</v>
      </c>
      <c r="I963" s="1" t="s">
        <v>169</v>
      </c>
      <c r="J963" s="1">
        <v>2</v>
      </c>
      <c r="K963" s="1">
        <v>2000</v>
      </c>
      <c r="L963" s="1">
        <v>4000</v>
      </c>
      <c r="M963" s="1" t="s">
        <v>2619</v>
      </c>
      <c r="N963" s="1" t="s">
        <v>57</v>
      </c>
      <c r="O963" s="1" t="s">
        <v>79</v>
      </c>
      <c r="P963" s="1" t="s">
        <v>85</v>
      </c>
      <c r="Q963" s="1" t="s">
        <v>33</v>
      </c>
      <c r="R963" s="1" t="s">
        <v>46</v>
      </c>
      <c r="S963" s="1" t="s">
        <v>254</v>
      </c>
      <c r="T963" s="1">
        <v>-1</v>
      </c>
      <c r="U963" s="1" t="s">
        <v>2622</v>
      </c>
      <c r="V963" s="1" t="s">
        <v>2623</v>
      </c>
      <c r="W963" s="1" t="s">
        <v>2624</v>
      </c>
      <c r="X963" s="1" t="s">
        <v>2628</v>
      </c>
      <c r="Y963" s="1" t="s">
        <v>2623</v>
      </c>
      <c r="Z963" s="1" t="s">
        <v>2623</v>
      </c>
      <c r="AA963" s="1">
        <v>4000</v>
      </c>
      <c r="AB963" s="1" t="s">
        <v>2626</v>
      </c>
      <c r="AC963" s="1" t="s">
        <v>254</v>
      </c>
      <c r="AD963" s="1" t="str">
        <f>TEXT(Sales_data[[#This Row],[Order_Date]],"MMM")</f>
        <v>Jun</v>
      </c>
      <c r="AE963" s="1">
        <f t="shared" ref="AE963:AE1026" si="75">YEAR(C963)</f>
        <v>2024</v>
      </c>
      <c r="AF963" s="1" t="str">
        <f>TEXT(Sales_data[[#This Row],[Order_Date]],"ddd")</f>
        <v>Fri</v>
      </c>
      <c r="AG963" s="1" t="str">
        <f t="shared" ref="AG963:AG1026" si="76">IF(T963&lt;=5,"On Time","Late")</f>
        <v>On Time</v>
      </c>
      <c r="AH963" s="1" t="str">
        <f t="shared" ref="AH963:AH1026" si="77">IF(T963&lt;=2,"Fast",IF(T963&lt;=5,"Medium","Slow"))</f>
        <v>Fast</v>
      </c>
      <c r="AI963" s="1" t="str">
        <f t="shared" ref="AI963:AI1026" si="78">IF(AA963&gt;=5000,"High",IF(AA963&gt;=2000,"Medium","Low"))</f>
        <v>Medium</v>
      </c>
      <c r="AJ963" s="6" t="str">
        <f t="shared" ref="AJ963:AJ1026" si="79">IF(AF963="Sat","Weekend",IF(AF963="Sun","Weekend","Weekday"))</f>
        <v>Weekday</v>
      </c>
    </row>
    <row r="964" spans="1:36" x14ac:dyDescent="0.45">
      <c r="A964" s="5" t="s">
        <v>1463</v>
      </c>
      <c r="B964" s="2">
        <v>45576</v>
      </c>
      <c r="C964" s="2">
        <v>45575</v>
      </c>
      <c r="D964" s="2">
        <v>45577</v>
      </c>
      <c r="E964" s="1" t="s">
        <v>2590</v>
      </c>
      <c r="F964" s="1" t="s">
        <v>2607</v>
      </c>
      <c r="G964" s="1" t="s">
        <v>41</v>
      </c>
      <c r="H964" s="1" t="s">
        <v>128</v>
      </c>
      <c r="I964" s="1" t="s">
        <v>129</v>
      </c>
      <c r="J964" s="1">
        <v>-1</v>
      </c>
      <c r="K964" s="1">
        <v>2000</v>
      </c>
      <c r="L964" s="1">
        <v>-2000</v>
      </c>
      <c r="M964" s="1" t="s">
        <v>2619</v>
      </c>
      <c r="N964" s="1" t="s">
        <v>57</v>
      </c>
      <c r="O964" s="1" t="s">
        <v>79</v>
      </c>
      <c r="P964" s="1" t="s">
        <v>85</v>
      </c>
      <c r="Q964" s="1" t="s">
        <v>33</v>
      </c>
      <c r="R964" s="1" t="s">
        <v>46</v>
      </c>
      <c r="S964" s="1" t="s">
        <v>2621</v>
      </c>
      <c r="T964" s="1">
        <v>2</v>
      </c>
      <c r="U964" s="1" t="s">
        <v>2622</v>
      </c>
      <c r="V964" s="1" t="s">
        <v>2630</v>
      </c>
      <c r="W964" s="1" t="s">
        <v>2624</v>
      </c>
      <c r="X964" s="1" t="s">
        <v>2628</v>
      </c>
      <c r="Y964" s="1" t="s">
        <v>2623</v>
      </c>
      <c r="Z964" s="1" t="s">
        <v>2623</v>
      </c>
      <c r="AA964" s="1">
        <v>-2000</v>
      </c>
      <c r="AB964" s="1" t="s">
        <v>2626</v>
      </c>
      <c r="AC964" s="1" t="s">
        <v>2621</v>
      </c>
      <c r="AD964" s="1" t="str">
        <f>TEXT(Sales_data[[#This Row],[Order_Date]],"MMM")</f>
        <v>Oct</v>
      </c>
      <c r="AE964" s="1">
        <f t="shared" si="75"/>
        <v>2024</v>
      </c>
      <c r="AF964" s="1" t="str">
        <f>TEXT(Sales_data[[#This Row],[Order_Date]],"ddd")</f>
        <v>Fri</v>
      </c>
      <c r="AG964" s="1" t="str">
        <f t="shared" si="76"/>
        <v>On Time</v>
      </c>
      <c r="AH964" s="1" t="str">
        <f t="shared" si="77"/>
        <v>Fast</v>
      </c>
      <c r="AI964" s="1" t="str">
        <f t="shared" si="78"/>
        <v>Low</v>
      </c>
      <c r="AJ964" s="6" t="str">
        <f t="shared" si="79"/>
        <v>Weekday</v>
      </c>
    </row>
    <row r="965" spans="1:36" x14ac:dyDescent="0.45">
      <c r="A965" s="5" t="s">
        <v>2511</v>
      </c>
      <c r="B965" s="2">
        <v>45428</v>
      </c>
      <c r="C965" s="2">
        <v>45427</v>
      </c>
      <c r="D965" s="2">
        <v>45428</v>
      </c>
      <c r="E965" s="1" t="s">
        <v>2579</v>
      </c>
      <c r="F965" s="1" t="s">
        <v>168</v>
      </c>
      <c r="G965" s="1" t="s">
        <v>41</v>
      </c>
      <c r="H965" s="1" t="s">
        <v>27</v>
      </c>
      <c r="I965" s="1" t="s">
        <v>55</v>
      </c>
      <c r="J965" s="1">
        <v>3</v>
      </c>
      <c r="K965" s="1">
        <v>1000</v>
      </c>
      <c r="L965" s="1">
        <v>3000</v>
      </c>
      <c r="M965" s="1" t="s">
        <v>56</v>
      </c>
      <c r="N965" s="1" t="s">
        <v>57</v>
      </c>
      <c r="O965" s="1" t="s">
        <v>31</v>
      </c>
      <c r="P965" s="1" t="s">
        <v>58</v>
      </c>
      <c r="Q965" s="1" t="s">
        <v>33</v>
      </c>
      <c r="R965" s="1" t="s">
        <v>2620</v>
      </c>
      <c r="S965" s="1" t="s">
        <v>2620</v>
      </c>
      <c r="T965" s="1">
        <v>1</v>
      </c>
      <c r="U965" s="1" t="s">
        <v>2622</v>
      </c>
      <c r="V965" s="1" t="s">
        <v>2623</v>
      </c>
      <c r="W965" s="1" t="s">
        <v>2624</v>
      </c>
      <c r="X965" s="1" t="s">
        <v>2628</v>
      </c>
      <c r="Y965" s="1" t="s">
        <v>2623</v>
      </c>
      <c r="Z965" s="1" t="s">
        <v>2623</v>
      </c>
      <c r="AA965" s="1">
        <v>3000</v>
      </c>
      <c r="AB965" s="1" t="s">
        <v>2626</v>
      </c>
      <c r="AC965" s="1" t="s">
        <v>2627</v>
      </c>
      <c r="AD965" s="1" t="str">
        <f>TEXT(Sales_data[[#This Row],[Order_Date]],"MMM")</f>
        <v>May</v>
      </c>
      <c r="AE965" s="1">
        <f t="shared" si="75"/>
        <v>2024</v>
      </c>
      <c r="AF965" s="1" t="str">
        <f>TEXT(Sales_data[[#This Row],[Order_Date]],"ddd")</f>
        <v>Thu</v>
      </c>
      <c r="AG965" s="1" t="str">
        <f t="shared" si="76"/>
        <v>On Time</v>
      </c>
      <c r="AH965" s="1" t="str">
        <f t="shared" si="77"/>
        <v>Fast</v>
      </c>
      <c r="AI965" s="1" t="str">
        <f t="shared" si="78"/>
        <v>Medium</v>
      </c>
      <c r="AJ965" s="6" t="str">
        <f t="shared" si="79"/>
        <v>Weekday</v>
      </c>
    </row>
    <row r="966" spans="1:36" x14ac:dyDescent="0.45">
      <c r="A966" s="5" t="s">
        <v>1464</v>
      </c>
      <c r="B966" s="2">
        <v>45449</v>
      </c>
      <c r="C966" s="2">
        <v>45447</v>
      </c>
      <c r="D966" s="2">
        <v>45447</v>
      </c>
      <c r="E966" s="1" t="s">
        <v>2530</v>
      </c>
      <c r="F966" s="1" t="s">
        <v>69</v>
      </c>
      <c r="G966" s="1" t="s">
        <v>70</v>
      </c>
      <c r="H966" s="1" t="s">
        <v>128</v>
      </c>
      <c r="I966" s="1" t="s">
        <v>231</v>
      </c>
      <c r="J966" s="1">
        <v>1</v>
      </c>
      <c r="K966" s="1">
        <v>2000</v>
      </c>
      <c r="L966" s="1">
        <v>2000</v>
      </c>
      <c r="M966" s="1" t="s">
        <v>29</v>
      </c>
      <c r="N966" s="1" t="s">
        <v>93</v>
      </c>
      <c r="O966" s="1" t="s">
        <v>44</v>
      </c>
      <c r="P966" s="1" t="s">
        <v>58</v>
      </c>
      <c r="Q966" s="1" t="s">
        <v>45</v>
      </c>
      <c r="R966" s="1" t="s">
        <v>34</v>
      </c>
      <c r="S966" s="1" t="s">
        <v>2620</v>
      </c>
      <c r="T966" s="1">
        <v>0</v>
      </c>
      <c r="U966" s="1" t="s">
        <v>2622</v>
      </c>
      <c r="V966" s="1" t="s">
        <v>2623</v>
      </c>
      <c r="W966" s="1" t="s">
        <v>2624</v>
      </c>
      <c r="X966" s="1" t="s">
        <v>2628</v>
      </c>
      <c r="Y966" s="1" t="s">
        <v>2623</v>
      </c>
      <c r="Z966" s="1" t="s">
        <v>2623</v>
      </c>
      <c r="AA966" s="1">
        <v>2000</v>
      </c>
      <c r="AB966" s="1" t="s">
        <v>2626</v>
      </c>
      <c r="AC966" s="1" t="s">
        <v>2627</v>
      </c>
      <c r="AD966" s="1" t="str">
        <f>TEXT(Sales_data[[#This Row],[Order_Date]],"MMM")</f>
        <v>Jun</v>
      </c>
      <c r="AE966" s="1">
        <f t="shared" si="75"/>
        <v>2024</v>
      </c>
      <c r="AF966" s="1" t="str">
        <f>TEXT(Sales_data[[#This Row],[Order_Date]],"ddd")</f>
        <v>Thu</v>
      </c>
      <c r="AG966" s="1" t="str">
        <f t="shared" si="76"/>
        <v>On Time</v>
      </c>
      <c r="AH966" s="1" t="str">
        <f t="shared" si="77"/>
        <v>Fast</v>
      </c>
      <c r="AI966" s="1" t="str">
        <f t="shared" si="78"/>
        <v>Medium</v>
      </c>
      <c r="AJ966" s="6" t="str">
        <f t="shared" si="79"/>
        <v>Weekday</v>
      </c>
    </row>
    <row r="967" spans="1:36" x14ac:dyDescent="0.45">
      <c r="A967" s="5" t="s">
        <v>1465</v>
      </c>
      <c r="B967" s="2">
        <v>45355</v>
      </c>
      <c r="C967" s="2">
        <v>45355</v>
      </c>
      <c r="D967" s="2">
        <v>45358</v>
      </c>
      <c r="E967" s="1" t="s">
        <v>2538</v>
      </c>
      <c r="F967" s="1" t="s">
        <v>168</v>
      </c>
      <c r="G967" s="1" t="s">
        <v>41</v>
      </c>
      <c r="H967" s="1" t="s">
        <v>27</v>
      </c>
      <c r="I967" s="1" t="s">
        <v>55</v>
      </c>
      <c r="J967" s="1">
        <v>3</v>
      </c>
      <c r="K967" s="1">
        <v>1000</v>
      </c>
      <c r="L967" s="1">
        <v>3000</v>
      </c>
      <c r="M967" s="1" t="s">
        <v>2619</v>
      </c>
      <c r="N967" s="1" t="s">
        <v>93</v>
      </c>
      <c r="O967" s="1" t="s">
        <v>31</v>
      </c>
      <c r="P967" s="1" t="s">
        <v>85</v>
      </c>
      <c r="Q967" s="1" t="s">
        <v>33</v>
      </c>
      <c r="R967" s="1" t="s">
        <v>46</v>
      </c>
      <c r="S967" s="1" t="s">
        <v>2621</v>
      </c>
      <c r="T967" s="1">
        <v>3</v>
      </c>
      <c r="U967" s="1" t="s">
        <v>2622</v>
      </c>
      <c r="V967" s="1" t="s">
        <v>2623</v>
      </c>
      <c r="W967" s="1" t="s">
        <v>2624</v>
      </c>
      <c r="X967" s="1" t="s">
        <v>2625</v>
      </c>
      <c r="Y967" s="1" t="s">
        <v>2623</v>
      </c>
      <c r="Z967" s="1" t="s">
        <v>2623</v>
      </c>
      <c r="AA967" s="1">
        <v>3000</v>
      </c>
      <c r="AB967" s="1" t="s">
        <v>2626</v>
      </c>
      <c r="AC967" s="1" t="s">
        <v>2621</v>
      </c>
      <c r="AD967" s="1" t="str">
        <f>TEXT(Sales_data[[#This Row],[Order_Date]],"MMM")</f>
        <v>Mar</v>
      </c>
      <c r="AE967" s="1">
        <f t="shared" si="75"/>
        <v>2024</v>
      </c>
      <c r="AF967" s="1" t="str">
        <f>TEXT(Sales_data[[#This Row],[Order_Date]],"ddd")</f>
        <v>Mon</v>
      </c>
      <c r="AG967" s="1" t="str">
        <f t="shared" si="76"/>
        <v>On Time</v>
      </c>
      <c r="AH967" s="1" t="str">
        <f t="shared" si="77"/>
        <v>Medium</v>
      </c>
      <c r="AI967" s="1" t="str">
        <f t="shared" si="78"/>
        <v>Medium</v>
      </c>
      <c r="AJ967" s="6" t="str">
        <f t="shared" si="79"/>
        <v>Weekday</v>
      </c>
    </row>
    <row r="968" spans="1:36" x14ac:dyDescent="0.45">
      <c r="A968" s="5" t="s">
        <v>1466</v>
      </c>
      <c r="B968" s="2">
        <v>45600</v>
      </c>
      <c r="C968" s="2">
        <v>45602</v>
      </c>
      <c r="D968" s="2">
        <v>45607</v>
      </c>
      <c r="E968" s="1" t="s">
        <v>2544</v>
      </c>
      <c r="F968" s="1" t="s">
        <v>69</v>
      </c>
      <c r="G968" s="1" t="s">
        <v>70</v>
      </c>
      <c r="H968" s="1" t="s">
        <v>128</v>
      </c>
      <c r="I968" s="1" t="s">
        <v>129</v>
      </c>
      <c r="J968" s="1">
        <v>0</v>
      </c>
      <c r="K968" s="1">
        <v>2000</v>
      </c>
      <c r="L968" s="1">
        <v>0</v>
      </c>
      <c r="M968" s="1" t="s">
        <v>56</v>
      </c>
      <c r="N968" s="1" t="s">
        <v>57</v>
      </c>
      <c r="O968" s="1" t="s">
        <v>44</v>
      </c>
      <c r="P968" s="1" t="s">
        <v>32</v>
      </c>
      <c r="Q968" s="1" t="s">
        <v>45</v>
      </c>
      <c r="R968" s="1" t="s">
        <v>2620</v>
      </c>
      <c r="S968" s="1" t="s">
        <v>2620</v>
      </c>
      <c r="T968" s="1">
        <v>5</v>
      </c>
      <c r="U968" s="1" t="s">
        <v>2622</v>
      </c>
      <c r="V968" s="1" t="s">
        <v>2630</v>
      </c>
      <c r="W968" s="1" t="s">
        <v>2624</v>
      </c>
      <c r="X968" s="1" t="s">
        <v>2625</v>
      </c>
      <c r="Y968" s="1" t="s">
        <v>2623</v>
      </c>
      <c r="Z968" s="1" t="s">
        <v>2623</v>
      </c>
      <c r="AA968" s="1">
        <v>0</v>
      </c>
      <c r="AB968" s="1" t="s">
        <v>2626</v>
      </c>
      <c r="AC968" s="1" t="s">
        <v>2627</v>
      </c>
      <c r="AD968" s="1" t="str">
        <f>TEXT(Sales_data[[#This Row],[Order_Date]],"MMM")</f>
        <v>Nov</v>
      </c>
      <c r="AE968" s="1">
        <f t="shared" si="75"/>
        <v>2024</v>
      </c>
      <c r="AF968" s="1" t="str">
        <f>TEXT(Sales_data[[#This Row],[Order_Date]],"ddd")</f>
        <v>Mon</v>
      </c>
      <c r="AG968" s="1" t="str">
        <f t="shared" si="76"/>
        <v>On Time</v>
      </c>
      <c r="AH968" s="1" t="str">
        <f t="shared" si="77"/>
        <v>Medium</v>
      </c>
      <c r="AI968" s="1" t="str">
        <f t="shared" si="78"/>
        <v>Low</v>
      </c>
      <c r="AJ968" s="6" t="str">
        <f t="shared" si="79"/>
        <v>Weekday</v>
      </c>
    </row>
    <row r="969" spans="1:36" x14ac:dyDescent="0.45">
      <c r="A969" s="5" t="s">
        <v>1467</v>
      </c>
      <c r="B969" s="2">
        <v>45566</v>
      </c>
      <c r="C969" s="2">
        <v>45564</v>
      </c>
      <c r="D969" s="2">
        <v>45565</v>
      </c>
      <c r="E969" s="1" t="s">
        <v>2545</v>
      </c>
      <c r="F969" s="1" t="s">
        <v>53</v>
      </c>
      <c r="G969" s="1" t="s">
        <v>54</v>
      </c>
      <c r="H969" s="1" t="s">
        <v>128</v>
      </c>
      <c r="I969" s="1" t="s">
        <v>169</v>
      </c>
      <c r="J969" s="1">
        <v>-1</v>
      </c>
      <c r="K969" s="1">
        <v>0</v>
      </c>
      <c r="L969" s="1">
        <v>0</v>
      </c>
      <c r="M969" s="1" t="s">
        <v>63</v>
      </c>
      <c r="N969" s="1" t="s">
        <v>57</v>
      </c>
      <c r="O969" s="1" t="s">
        <v>79</v>
      </c>
      <c r="P969" s="1" t="s">
        <v>85</v>
      </c>
      <c r="Q969" s="1" t="s">
        <v>33</v>
      </c>
      <c r="R969" s="1" t="s">
        <v>2620</v>
      </c>
      <c r="S969" s="1" t="s">
        <v>2620</v>
      </c>
      <c r="T969" s="1">
        <v>1</v>
      </c>
      <c r="U969" s="1" t="s">
        <v>2622</v>
      </c>
      <c r="V969" s="1" t="s">
        <v>2630</v>
      </c>
      <c r="W969" s="1" t="s">
        <v>2629</v>
      </c>
      <c r="X969" s="1" t="s">
        <v>2628</v>
      </c>
      <c r="Y969" s="1" t="s">
        <v>2630</v>
      </c>
      <c r="Z969" s="1" t="s">
        <v>2623</v>
      </c>
      <c r="AA969" s="1">
        <v>0</v>
      </c>
      <c r="AB969" s="1" t="s">
        <v>2626</v>
      </c>
      <c r="AC969" s="1" t="s">
        <v>2627</v>
      </c>
      <c r="AD969" s="1" t="str">
        <f>TEXT(Sales_data[[#This Row],[Order_Date]],"MMM")</f>
        <v>Oct</v>
      </c>
      <c r="AE969" s="1">
        <f t="shared" si="75"/>
        <v>2024</v>
      </c>
      <c r="AF969" s="1" t="str">
        <f>TEXT(Sales_data[[#This Row],[Order_Date]],"ddd")</f>
        <v>Tue</v>
      </c>
      <c r="AG969" s="1" t="str">
        <f t="shared" si="76"/>
        <v>On Time</v>
      </c>
      <c r="AH969" s="1" t="str">
        <f t="shared" si="77"/>
        <v>Fast</v>
      </c>
      <c r="AI969" s="1" t="str">
        <f t="shared" si="78"/>
        <v>Low</v>
      </c>
      <c r="AJ969" s="6" t="str">
        <f t="shared" si="79"/>
        <v>Weekday</v>
      </c>
    </row>
    <row r="970" spans="1:36" x14ac:dyDescent="0.45">
      <c r="A970" s="5" t="s">
        <v>1468</v>
      </c>
      <c r="B970" s="2">
        <v>45539</v>
      </c>
      <c r="C970" s="2">
        <v>45541</v>
      </c>
      <c r="D970" s="2">
        <v>45544</v>
      </c>
      <c r="E970" s="1" t="s">
        <v>2551</v>
      </c>
      <c r="F970" s="1" t="s">
        <v>2606</v>
      </c>
      <c r="G970" s="1" t="s">
        <v>26</v>
      </c>
      <c r="H970" s="1" t="s">
        <v>42</v>
      </c>
      <c r="I970" s="1" t="s">
        <v>122</v>
      </c>
      <c r="J970" s="1">
        <v>0</v>
      </c>
      <c r="K970" s="1">
        <v>2000</v>
      </c>
      <c r="L970" s="1">
        <v>0</v>
      </c>
      <c r="M970" s="1" t="s">
        <v>29</v>
      </c>
      <c r="N970" s="1" t="s">
        <v>93</v>
      </c>
      <c r="O970" s="1" t="s">
        <v>44</v>
      </c>
      <c r="P970" s="1" t="s">
        <v>32</v>
      </c>
      <c r="Q970" s="1" t="s">
        <v>33</v>
      </c>
      <c r="R970" s="1" t="s">
        <v>46</v>
      </c>
      <c r="S970" s="1" t="s">
        <v>47</v>
      </c>
      <c r="T970" s="1">
        <v>3</v>
      </c>
      <c r="U970" s="1" t="s">
        <v>2622</v>
      </c>
      <c r="V970" s="1" t="s">
        <v>2630</v>
      </c>
      <c r="W970" s="1" t="s">
        <v>2624</v>
      </c>
      <c r="X970" s="1" t="s">
        <v>2625</v>
      </c>
      <c r="Y970" s="1" t="s">
        <v>2623</v>
      </c>
      <c r="Z970" s="1" t="s">
        <v>2623</v>
      </c>
      <c r="AA970" s="1">
        <v>0</v>
      </c>
      <c r="AB970" s="1" t="s">
        <v>2626</v>
      </c>
      <c r="AC970" s="1" t="s">
        <v>47</v>
      </c>
      <c r="AD970" s="1" t="str">
        <f>TEXT(Sales_data[[#This Row],[Order_Date]],"MMM")</f>
        <v>Sep</v>
      </c>
      <c r="AE970" s="1">
        <f t="shared" si="75"/>
        <v>2024</v>
      </c>
      <c r="AF970" s="1" t="str">
        <f>TEXT(Sales_data[[#This Row],[Order_Date]],"ddd")</f>
        <v>Wed</v>
      </c>
      <c r="AG970" s="1" t="str">
        <f t="shared" si="76"/>
        <v>On Time</v>
      </c>
      <c r="AH970" s="1" t="str">
        <f t="shared" si="77"/>
        <v>Medium</v>
      </c>
      <c r="AI970" s="1" t="str">
        <f t="shared" si="78"/>
        <v>Low</v>
      </c>
      <c r="AJ970" s="6" t="str">
        <f t="shared" si="79"/>
        <v>Weekday</v>
      </c>
    </row>
    <row r="971" spans="1:36" x14ac:dyDescent="0.45">
      <c r="A971" s="5" t="s">
        <v>1469</v>
      </c>
      <c r="B971" s="2">
        <v>45624</v>
      </c>
      <c r="C971" s="2">
        <v>45626</v>
      </c>
      <c r="D971" s="2">
        <v>45633</v>
      </c>
      <c r="E971" s="1" t="s">
        <v>2549</v>
      </c>
      <c r="F971" s="1" t="s">
        <v>2606</v>
      </c>
      <c r="G971" s="1" t="s">
        <v>26</v>
      </c>
      <c r="H971" s="1" t="s">
        <v>71</v>
      </c>
      <c r="I971" s="1" t="s">
        <v>72</v>
      </c>
      <c r="J971" s="1">
        <v>0</v>
      </c>
      <c r="K971" s="1">
        <v>500</v>
      </c>
      <c r="L971" s="1">
        <v>0</v>
      </c>
      <c r="M971" s="1" t="s">
        <v>2619</v>
      </c>
      <c r="N971" s="1" t="s">
        <v>57</v>
      </c>
      <c r="O971" s="1" t="s">
        <v>31</v>
      </c>
      <c r="P971" s="1" t="s">
        <v>58</v>
      </c>
      <c r="Q971" s="1" t="s">
        <v>33</v>
      </c>
      <c r="R971" s="1" t="s">
        <v>2620</v>
      </c>
      <c r="S971" s="1" t="s">
        <v>2620</v>
      </c>
      <c r="T971" s="1">
        <v>7</v>
      </c>
      <c r="U971" s="1" t="s">
        <v>2622</v>
      </c>
      <c r="V971" s="1" t="s">
        <v>2630</v>
      </c>
      <c r="W971" s="1" t="s">
        <v>2624</v>
      </c>
      <c r="X971" s="1" t="s">
        <v>2625</v>
      </c>
      <c r="Y971" s="1" t="s">
        <v>2623</v>
      </c>
      <c r="Z971" s="1" t="s">
        <v>2623</v>
      </c>
      <c r="AA971" s="1">
        <v>0</v>
      </c>
      <c r="AB971" s="1" t="s">
        <v>2626</v>
      </c>
      <c r="AC971" s="1" t="s">
        <v>2627</v>
      </c>
      <c r="AD971" s="1" t="str">
        <f>TEXT(Sales_data[[#This Row],[Order_Date]],"MMM")</f>
        <v>Nov</v>
      </c>
      <c r="AE971" s="1">
        <f t="shared" si="75"/>
        <v>2024</v>
      </c>
      <c r="AF971" s="1" t="str">
        <f>TEXT(Sales_data[[#This Row],[Order_Date]],"ddd")</f>
        <v>Thu</v>
      </c>
      <c r="AG971" s="1" t="str">
        <f t="shared" si="76"/>
        <v>Late</v>
      </c>
      <c r="AH971" s="1" t="str">
        <f t="shared" si="77"/>
        <v>Slow</v>
      </c>
      <c r="AI971" s="1" t="str">
        <f t="shared" si="78"/>
        <v>Low</v>
      </c>
      <c r="AJ971" s="6" t="str">
        <f t="shared" si="79"/>
        <v>Weekday</v>
      </c>
    </row>
    <row r="972" spans="1:36" x14ac:dyDescent="0.45">
      <c r="A972" s="5" t="s">
        <v>1470</v>
      </c>
      <c r="B972" s="2">
        <v>45492</v>
      </c>
      <c r="C972" s="2">
        <v>45494</v>
      </c>
      <c r="D972" s="2">
        <v>45499</v>
      </c>
      <c r="E972" s="1" t="s">
        <v>2573</v>
      </c>
      <c r="F972" s="1" t="s">
        <v>2608</v>
      </c>
      <c r="G972" s="1" t="s">
        <v>41</v>
      </c>
      <c r="H972" s="1" t="s">
        <v>128</v>
      </c>
      <c r="I972" s="1" t="s">
        <v>231</v>
      </c>
      <c r="J972" s="1">
        <v>0</v>
      </c>
      <c r="K972" s="1">
        <v>100</v>
      </c>
      <c r="L972" s="1">
        <v>0</v>
      </c>
      <c r="M972" s="1" t="s">
        <v>29</v>
      </c>
      <c r="N972" s="1" t="s">
        <v>57</v>
      </c>
      <c r="O972" s="1" t="s">
        <v>79</v>
      </c>
      <c r="P972" s="1" t="s">
        <v>85</v>
      </c>
      <c r="Q972" s="1" t="s">
        <v>33</v>
      </c>
      <c r="R972" s="1" t="s">
        <v>46</v>
      </c>
      <c r="S972" s="1" t="s">
        <v>47</v>
      </c>
      <c r="T972" s="1">
        <v>5</v>
      </c>
      <c r="U972" s="1" t="s">
        <v>2622</v>
      </c>
      <c r="V972" s="1" t="s">
        <v>2630</v>
      </c>
      <c r="W972" s="1" t="s">
        <v>2624</v>
      </c>
      <c r="X972" s="1" t="s">
        <v>2625</v>
      </c>
      <c r="Y972" s="1" t="s">
        <v>2623</v>
      </c>
      <c r="Z972" s="1" t="s">
        <v>2623</v>
      </c>
      <c r="AA972" s="1">
        <v>0</v>
      </c>
      <c r="AB972" s="1" t="s">
        <v>2626</v>
      </c>
      <c r="AC972" s="1" t="s">
        <v>47</v>
      </c>
      <c r="AD972" s="1" t="str">
        <f>TEXT(Sales_data[[#This Row],[Order_Date]],"MMM")</f>
        <v>Jul</v>
      </c>
      <c r="AE972" s="1">
        <f t="shared" si="75"/>
        <v>2024</v>
      </c>
      <c r="AF972" s="1" t="str">
        <f>TEXT(Sales_data[[#This Row],[Order_Date]],"ddd")</f>
        <v>Fri</v>
      </c>
      <c r="AG972" s="1" t="str">
        <f t="shared" si="76"/>
        <v>On Time</v>
      </c>
      <c r="AH972" s="1" t="str">
        <f t="shared" si="77"/>
        <v>Medium</v>
      </c>
      <c r="AI972" s="1" t="str">
        <f t="shared" si="78"/>
        <v>Low</v>
      </c>
      <c r="AJ972" s="6" t="str">
        <f t="shared" si="79"/>
        <v>Weekday</v>
      </c>
    </row>
    <row r="973" spans="1:36" x14ac:dyDescent="0.45">
      <c r="A973" s="5" t="s">
        <v>1471</v>
      </c>
      <c r="B973" s="2">
        <v>45583</v>
      </c>
      <c r="C973" s="2">
        <v>45581</v>
      </c>
      <c r="D973" s="2">
        <v>45580</v>
      </c>
      <c r="E973" s="1" t="s">
        <v>2564</v>
      </c>
      <c r="F973" s="1" t="s">
        <v>147</v>
      </c>
      <c r="G973" s="1" t="s">
        <v>147</v>
      </c>
      <c r="H973" s="1" t="s">
        <v>27</v>
      </c>
      <c r="I973" s="1" t="s">
        <v>28</v>
      </c>
      <c r="J973" s="1">
        <v>-1</v>
      </c>
      <c r="K973" s="1">
        <v>0</v>
      </c>
      <c r="L973" s="1">
        <v>0</v>
      </c>
      <c r="M973" s="1" t="s">
        <v>29</v>
      </c>
      <c r="N973" s="1" t="s">
        <v>93</v>
      </c>
      <c r="O973" s="1" t="s">
        <v>31</v>
      </c>
      <c r="P973" s="1" t="s">
        <v>85</v>
      </c>
      <c r="Q973" s="1" t="s">
        <v>33</v>
      </c>
      <c r="R973" s="1" t="s">
        <v>46</v>
      </c>
      <c r="S973" s="1" t="s">
        <v>2621</v>
      </c>
      <c r="T973" s="1">
        <v>-1</v>
      </c>
      <c r="U973" s="1" t="s">
        <v>2622</v>
      </c>
      <c r="V973" s="1" t="s">
        <v>2630</v>
      </c>
      <c r="W973" s="1" t="s">
        <v>2629</v>
      </c>
      <c r="X973" s="1" t="s">
        <v>2628</v>
      </c>
      <c r="Y973" s="1" t="s">
        <v>2630</v>
      </c>
      <c r="Z973" s="1" t="s">
        <v>2623</v>
      </c>
      <c r="AA973" s="1">
        <v>0</v>
      </c>
      <c r="AB973" s="1" t="s">
        <v>2626</v>
      </c>
      <c r="AC973" s="1" t="s">
        <v>2621</v>
      </c>
      <c r="AD973" s="1" t="str">
        <f>TEXT(Sales_data[[#This Row],[Order_Date]],"MMM")</f>
        <v>Oct</v>
      </c>
      <c r="AE973" s="1">
        <f t="shared" si="75"/>
        <v>2024</v>
      </c>
      <c r="AF973" s="1" t="str">
        <f>TEXT(Sales_data[[#This Row],[Order_Date]],"ddd")</f>
        <v>Fri</v>
      </c>
      <c r="AG973" s="1" t="str">
        <f t="shared" si="76"/>
        <v>On Time</v>
      </c>
      <c r="AH973" s="1" t="str">
        <f t="shared" si="77"/>
        <v>Fast</v>
      </c>
      <c r="AI973" s="1" t="str">
        <f t="shared" si="78"/>
        <v>Low</v>
      </c>
      <c r="AJ973" s="6" t="str">
        <f t="shared" si="79"/>
        <v>Weekday</v>
      </c>
    </row>
    <row r="974" spans="1:36" x14ac:dyDescent="0.45">
      <c r="A974" s="5" t="s">
        <v>1472</v>
      </c>
      <c r="B974" s="2">
        <v>45373</v>
      </c>
      <c r="C974" s="2">
        <v>45376</v>
      </c>
      <c r="D974" s="2">
        <v>45375</v>
      </c>
      <c r="E974" s="1" t="s">
        <v>2555</v>
      </c>
      <c r="F974" s="1" t="s">
        <v>168</v>
      </c>
      <c r="G974" s="1" t="s">
        <v>41</v>
      </c>
      <c r="H974" s="1" t="s">
        <v>128</v>
      </c>
      <c r="I974" s="1" t="s">
        <v>231</v>
      </c>
      <c r="J974" s="1">
        <v>0</v>
      </c>
      <c r="K974" s="1">
        <v>1000</v>
      </c>
      <c r="L974" s="1">
        <v>0</v>
      </c>
      <c r="M974" s="1" t="s">
        <v>63</v>
      </c>
      <c r="N974" s="1" t="s">
        <v>93</v>
      </c>
      <c r="O974" s="1" t="s">
        <v>79</v>
      </c>
      <c r="P974" s="1" t="s">
        <v>32</v>
      </c>
      <c r="Q974" s="1" t="s">
        <v>33</v>
      </c>
      <c r="R974" s="1" t="s">
        <v>34</v>
      </c>
      <c r="S974" s="1" t="s">
        <v>2620</v>
      </c>
      <c r="T974" s="1">
        <v>-1</v>
      </c>
      <c r="U974" s="1" t="s">
        <v>2622</v>
      </c>
      <c r="V974" s="1" t="s">
        <v>2630</v>
      </c>
      <c r="W974" s="1" t="s">
        <v>2624</v>
      </c>
      <c r="X974" s="1" t="s">
        <v>2631</v>
      </c>
      <c r="Y974" s="1" t="s">
        <v>2623</v>
      </c>
      <c r="Z974" s="1" t="s">
        <v>2623</v>
      </c>
      <c r="AA974" s="1">
        <v>0</v>
      </c>
      <c r="AB974" s="1" t="s">
        <v>2626</v>
      </c>
      <c r="AC974" s="1" t="s">
        <v>2627</v>
      </c>
      <c r="AD974" s="1" t="str">
        <f>TEXT(Sales_data[[#This Row],[Order_Date]],"MMM")</f>
        <v>Mar</v>
      </c>
      <c r="AE974" s="1">
        <f t="shared" si="75"/>
        <v>2024</v>
      </c>
      <c r="AF974" s="1" t="str">
        <f>TEXT(Sales_data[[#This Row],[Order_Date]],"ddd")</f>
        <v>Fri</v>
      </c>
      <c r="AG974" s="1" t="str">
        <f t="shared" si="76"/>
        <v>On Time</v>
      </c>
      <c r="AH974" s="1" t="str">
        <f t="shared" si="77"/>
        <v>Fast</v>
      </c>
      <c r="AI974" s="1" t="str">
        <f t="shared" si="78"/>
        <v>Low</v>
      </c>
      <c r="AJ974" s="6" t="str">
        <f t="shared" si="79"/>
        <v>Weekday</v>
      </c>
    </row>
    <row r="975" spans="1:36" x14ac:dyDescent="0.45">
      <c r="A975" s="5" t="s">
        <v>1473</v>
      </c>
      <c r="B975" s="2">
        <v>45334</v>
      </c>
      <c r="C975" s="2">
        <v>45335</v>
      </c>
      <c r="D975" s="2">
        <v>45336</v>
      </c>
      <c r="E975" s="1" t="s">
        <v>2569</v>
      </c>
      <c r="F975" s="1" t="s">
        <v>168</v>
      </c>
      <c r="G975" s="1" t="s">
        <v>41</v>
      </c>
      <c r="H975" s="1" t="s">
        <v>42</v>
      </c>
      <c r="I975" s="1" t="s">
        <v>43</v>
      </c>
      <c r="J975" s="1">
        <v>1</v>
      </c>
      <c r="K975" s="1">
        <v>500</v>
      </c>
      <c r="L975" s="1">
        <v>500</v>
      </c>
      <c r="M975" s="1" t="s">
        <v>29</v>
      </c>
      <c r="N975" s="1" t="s">
        <v>57</v>
      </c>
      <c r="O975" s="1" t="s">
        <v>31</v>
      </c>
      <c r="P975" s="1" t="s">
        <v>85</v>
      </c>
      <c r="Q975" s="1" t="s">
        <v>33</v>
      </c>
      <c r="R975" s="1" t="s">
        <v>46</v>
      </c>
      <c r="S975" s="1" t="s">
        <v>2621</v>
      </c>
      <c r="T975" s="1">
        <v>1</v>
      </c>
      <c r="U975" s="1" t="s">
        <v>2622</v>
      </c>
      <c r="V975" s="1" t="s">
        <v>2623</v>
      </c>
      <c r="W975" s="1" t="s">
        <v>2624</v>
      </c>
      <c r="X975" s="1" t="s">
        <v>2625</v>
      </c>
      <c r="Y975" s="1" t="s">
        <v>2623</v>
      </c>
      <c r="Z975" s="1" t="s">
        <v>2623</v>
      </c>
      <c r="AA975" s="1">
        <v>500</v>
      </c>
      <c r="AB975" s="1" t="s">
        <v>2626</v>
      </c>
      <c r="AC975" s="1" t="s">
        <v>2621</v>
      </c>
      <c r="AD975" s="1" t="str">
        <f>TEXT(Sales_data[[#This Row],[Order_Date]],"MMM")</f>
        <v>Feb</v>
      </c>
      <c r="AE975" s="1">
        <f t="shared" si="75"/>
        <v>2024</v>
      </c>
      <c r="AF975" s="1" t="str">
        <f>TEXT(Sales_data[[#This Row],[Order_Date]],"ddd")</f>
        <v>Mon</v>
      </c>
      <c r="AG975" s="1" t="str">
        <f t="shared" si="76"/>
        <v>On Time</v>
      </c>
      <c r="AH975" s="1" t="str">
        <f t="shared" si="77"/>
        <v>Fast</v>
      </c>
      <c r="AI975" s="1" t="str">
        <f t="shared" si="78"/>
        <v>Low</v>
      </c>
      <c r="AJ975" s="6" t="str">
        <f t="shared" si="79"/>
        <v>Weekday</v>
      </c>
    </row>
    <row r="976" spans="1:36" x14ac:dyDescent="0.45">
      <c r="A976" s="5" t="s">
        <v>1474</v>
      </c>
      <c r="B976" s="2">
        <v>45308</v>
      </c>
      <c r="C976" s="2">
        <v>45309</v>
      </c>
      <c r="D976" s="2">
        <v>45313</v>
      </c>
      <c r="E976" s="1" t="s">
        <v>2585</v>
      </c>
      <c r="F976" s="1" t="s">
        <v>69</v>
      </c>
      <c r="G976" s="1" t="s">
        <v>70</v>
      </c>
      <c r="H976" s="1" t="s">
        <v>27</v>
      </c>
      <c r="I976" s="1" t="s">
        <v>84</v>
      </c>
      <c r="J976" s="1">
        <v>1</v>
      </c>
      <c r="K976" s="1">
        <v>0</v>
      </c>
      <c r="L976" s="1">
        <v>0</v>
      </c>
      <c r="M976" s="1" t="s">
        <v>29</v>
      </c>
      <c r="N976" s="1" t="s">
        <v>57</v>
      </c>
      <c r="O976" s="1" t="s">
        <v>44</v>
      </c>
      <c r="P976" s="1" t="s">
        <v>58</v>
      </c>
      <c r="Q976" s="1" t="s">
        <v>45</v>
      </c>
      <c r="R976" s="1" t="s">
        <v>34</v>
      </c>
      <c r="S976" s="1" t="s">
        <v>2620</v>
      </c>
      <c r="T976" s="1">
        <v>4</v>
      </c>
      <c r="U976" s="1" t="s">
        <v>2622</v>
      </c>
      <c r="V976" s="1" t="s">
        <v>2623</v>
      </c>
      <c r="W976" s="1" t="s">
        <v>2629</v>
      </c>
      <c r="X976" s="1" t="s">
        <v>2625</v>
      </c>
      <c r="Y976" s="1" t="s">
        <v>2630</v>
      </c>
      <c r="Z976" s="1" t="s">
        <v>2623</v>
      </c>
      <c r="AA976" s="1">
        <v>0</v>
      </c>
      <c r="AB976" s="1" t="s">
        <v>2626</v>
      </c>
      <c r="AC976" s="1" t="s">
        <v>2627</v>
      </c>
      <c r="AD976" s="1" t="str">
        <f>TEXT(Sales_data[[#This Row],[Order_Date]],"MMM")</f>
        <v>Jan</v>
      </c>
      <c r="AE976" s="1">
        <f t="shared" si="75"/>
        <v>2024</v>
      </c>
      <c r="AF976" s="1" t="str">
        <f>TEXT(Sales_data[[#This Row],[Order_Date]],"ddd")</f>
        <v>Wed</v>
      </c>
      <c r="AG976" s="1" t="str">
        <f t="shared" si="76"/>
        <v>On Time</v>
      </c>
      <c r="AH976" s="1" t="str">
        <f t="shared" si="77"/>
        <v>Medium</v>
      </c>
      <c r="AI976" s="1" t="str">
        <f t="shared" si="78"/>
        <v>Low</v>
      </c>
      <c r="AJ976" s="6" t="str">
        <f t="shared" si="79"/>
        <v>Weekday</v>
      </c>
    </row>
    <row r="977" spans="1:36" x14ac:dyDescent="0.45">
      <c r="A977" s="5" t="s">
        <v>1475</v>
      </c>
      <c r="B977" s="2">
        <v>45419</v>
      </c>
      <c r="C977" s="2">
        <v>45417</v>
      </c>
      <c r="D977" s="2">
        <v>45421</v>
      </c>
      <c r="E977" s="1" t="s">
        <v>2535</v>
      </c>
      <c r="F977" s="1" t="s">
        <v>53</v>
      </c>
      <c r="G977" s="1" t="s">
        <v>54</v>
      </c>
      <c r="H977" s="1" t="s">
        <v>128</v>
      </c>
      <c r="I977" s="1" t="s">
        <v>231</v>
      </c>
      <c r="J977" s="1">
        <v>3</v>
      </c>
      <c r="K977" s="1">
        <v>1000</v>
      </c>
      <c r="L977" s="1">
        <v>3000</v>
      </c>
      <c r="M977" s="1" t="s">
        <v>2619</v>
      </c>
      <c r="N977" s="1" t="s">
        <v>57</v>
      </c>
      <c r="O977" s="1" t="s">
        <v>79</v>
      </c>
      <c r="P977" s="1" t="s">
        <v>85</v>
      </c>
      <c r="Q977" s="1" t="s">
        <v>45</v>
      </c>
      <c r="R977" s="1" t="s">
        <v>34</v>
      </c>
      <c r="S977" s="1" t="s">
        <v>2620</v>
      </c>
      <c r="T977" s="1">
        <v>4</v>
      </c>
      <c r="U977" s="1" t="s">
        <v>2622</v>
      </c>
      <c r="V977" s="1" t="s">
        <v>2623</v>
      </c>
      <c r="W977" s="1" t="s">
        <v>2624</v>
      </c>
      <c r="X977" s="1" t="s">
        <v>2628</v>
      </c>
      <c r="Y977" s="1" t="s">
        <v>2623</v>
      </c>
      <c r="Z977" s="1" t="s">
        <v>2623</v>
      </c>
      <c r="AA977" s="1">
        <v>3000</v>
      </c>
      <c r="AB977" s="1" t="s">
        <v>2626</v>
      </c>
      <c r="AC977" s="1" t="s">
        <v>2627</v>
      </c>
      <c r="AD977" s="1" t="str">
        <f>TEXT(Sales_data[[#This Row],[Order_Date]],"MMM")</f>
        <v>May</v>
      </c>
      <c r="AE977" s="1">
        <f t="shared" si="75"/>
        <v>2024</v>
      </c>
      <c r="AF977" s="1" t="str">
        <f>TEXT(Sales_data[[#This Row],[Order_Date]],"ddd")</f>
        <v>Tue</v>
      </c>
      <c r="AG977" s="1" t="str">
        <f t="shared" si="76"/>
        <v>On Time</v>
      </c>
      <c r="AH977" s="1" t="str">
        <f t="shared" si="77"/>
        <v>Medium</v>
      </c>
      <c r="AI977" s="1" t="str">
        <f t="shared" si="78"/>
        <v>Medium</v>
      </c>
      <c r="AJ977" s="6" t="str">
        <f t="shared" si="79"/>
        <v>Weekday</v>
      </c>
    </row>
    <row r="978" spans="1:36" x14ac:dyDescent="0.45">
      <c r="A978" s="5" t="s">
        <v>1476</v>
      </c>
      <c r="B978" s="2">
        <v>45595</v>
      </c>
      <c r="C978" s="2">
        <v>45597</v>
      </c>
      <c r="D978" s="2">
        <v>45596</v>
      </c>
      <c r="E978" s="1" t="s">
        <v>2530</v>
      </c>
      <c r="F978" s="1" t="s">
        <v>69</v>
      </c>
      <c r="G978" s="1" t="s">
        <v>70</v>
      </c>
      <c r="H978" s="1" t="s">
        <v>128</v>
      </c>
      <c r="I978" s="1" t="s">
        <v>129</v>
      </c>
      <c r="J978" s="1">
        <v>3</v>
      </c>
      <c r="K978" s="1">
        <v>0</v>
      </c>
      <c r="L978" s="1">
        <v>0</v>
      </c>
      <c r="M978" s="1" t="s">
        <v>29</v>
      </c>
      <c r="N978" s="1" t="s">
        <v>57</v>
      </c>
      <c r="O978" s="1" t="s">
        <v>79</v>
      </c>
      <c r="P978" s="1" t="s">
        <v>85</v>
      </c>
      <c r="Q978" s="1" t="s">
        <v>33</v>
      </c>
      <c r="R978" s="1" t="s">
        <v>46</v>
      </c>
      <c r="S978" s="1" t="s">
        <v>47</v>
      </c>
      <c r="T978" s="1">
        <v>-1</v>
      </c>
      <c r="U978" s="1" t="s">
        <v>2622</v>
      </c>
      <c r="V978" s="1" t="s">
        <v>2623</v>
      </c>
      <c r="W978" s="1" t="s">
        <v>2629</v>
      </c>
      <c r="X978" s="1" t="s">
        <v>2631</v>
      </c>
      <c r="Y978" s="1" t="s">
        <v>2630</v>
      </c>
      <c r="Z978" s="1" t="s">
        <v>2623</v>
      </c>
      <c r="AA978" s="1">
        <v>0</v>
      </c>
      <c r="AB978" s="1" t="s">
        <v>2626</v>
      </c>
      <c r="AC978" s="1" t="s">
        <v>47</v>
      </c>
      <c r="AD978" s="1" t="str">
        <f>TEXT(Sales_data[[#This Row],[Order_Date]],"MMM")</f>
        <v>Oct</v>
      </c>
      <c r="AE978" s="1">
        <f t="shared" si="75"/>
        <v>2024</v>
      </c>
      <c r="AF978" s="1" t="str">
        <f>TEXT(Sales_data[[#This Row],[Order_Date]],"ddd")</f>
        <v>Wed</v>
      </c>
      <c r="AG978" s="1" t="str">
        <f t="shared" si="76"/>
        <v>On Time</v>
      </c>
      <c r="AH978" s="1" t="str">
        <f t="shared" si="77"/>
        <v>Fast</v>
      </c>
      <c r="AI978" s="1" t="str">
        <f t="shared" si="78"/>
        <v>Low</v>
      </c>
      <c r="AJ978" s="6" t="str">
        <f t="shared" si="79"/>
        <v>Weekday</v>
      </c>
    </row>
    <row r="979" spans="1:36" x14ac:dyDescent="0.45">
      <c r="A979" s="5" t="s">
        <v>1477</v>
      </c>
      <c r="B979" s="2">
        <v>45635</v>
      </c>
      <c r="C979" s="2">
        <v>45635</v>
      </c>
      <c r="D979" s="2">
        <v>45639</v>
      </c>
      <c r="E979" s="1" t="s">
        <v>2563</v>
      </c>
      <c r="F979" s="1" t="s">
        <v>147</v>
      </c>
      <c r="G979" s="1" t="s">
        <v>147</v>
      </c>
      <c r="H979" s="1" t="s">
        <v>128</v>
      </c>
      <c r="I979" s="1" t="s">
        <v>231</v>
      </c>
      <c r="J979" s="1">
        <v>1</v>
      </c>
      <c r="K979" s="1">
        <v>1000</v>
      </c>
      <c r="L979" s="1">
        <v>1000</v>
      </c>
      <c r="M979" s="1" t="s">
        <v>56</v>
      </c>
      <c r="N979" s="1" t="s">
        <v>57</v>
      </c>
      <c r="O979" s="1" t="s">
        <v>31</v>
      </c>
      <c r="P979" s="1" t="s">
        <v>32</v>
      </c>
      <c r="Q979" s="1" t="s">
        <v>33</v>
      </c>
      <c r="R979" s="1" t="s">
        <v>2620</v>
      </c>
      <c r="S979" s="1" t="s">
        <v>2620</v>
      </c>
      <c r="T979" s="1">
        <v>4</v>
      </c>
      <c r="U979" s="1" t="s">
        <v>2622</v>
      </c>
      <c r="V979" s="1" t="s">
        <v>2623</v>
      </c>
      <c r="W979" s="1" t="s">
        <v>2624</v>
      </c>
      <c r="X979" s="1" t="s">
        <v>2625</v>
      </c>
      <c r="Y979" s="1" t="s">
        <v>2623</v>
      </c>
      <c r="Z979" s="1" t="s">
        <v>2623</v>
      </c>
      <c r="AA979" s="1">
        <v>1000</v>
      </c>
      <c r="AB979" s="1" t="s">
        <v>2626</v>
      </c>
      <c r="AC979" s="1" t="s">
        <v>2627</v>
      </c>
      <c r="AD979" s="1" t="str">
        <f>TEXT(Sales_data[[#This Row],[Order_Date]],"MMM")</f>
        <v>Dec</v>
      </c>
      <c r="AE979" s="1">
        <f t="shared" si="75"/>
        <v>2024</v>
      </c>
      <c r="AF979" s="1" t="str">
        <f>TEXT(Sales_data[[#This Row],[Order_Date]],"ddd")</f>
        <v>Mon</v>
      </c>
      <c r="AG979" s="1" t="str">
        <f t="shared" si="76"/>
        <v>On Time</v>
      </c>
      <c r="AH979" s="1" t="str">
        <f t="shared" si="77"/>
        <v>Medium</v>
      </c>
      <c r="AI979" s="1" t="str">
        <f t="shared" si="78"/>
        <v>Low</v>
      </c>
      <c r="AJ979" s="6" t="str">
        <f t="shared" si="79"/>
        <v>Weekday</v>
      </c>
    </row>
    <row r="980" spans="1:36" x14ac:dyDescent="0.45">
      <c r="A980" s="5" t="s">
        <v>1478</v>
      </c>
      <c r="B980" s="2">
        <v>45610</v>
      </c>
      <c r="C980" s="2">
        <v>45611</v>
      </c>
      <c r="D980" s="2">
        <v>45611</v>
      </c>
      <c r="E980" s="1" t="s">
        <v>2590</v>
      </c>
      <c r="F980" s="1" t="s">
        <v>53</v>
      </c>
      <c r="G980" s="1" t="s">
        <v>54</v>
      </c>
      <c r="H980" s="1" t="s">
        <v>42</v>
      </c>
      <c r="I980" s="1" t="s">
        <v>43</v>
      </c>
      <c r="J980" s="1">
        <v>-1</v>
      </c>
      <c r="K980" s="1">
        <v>500</v>
      </c>
      <c r="L980" s="1">
        <v>-500</v>
      </c>
      <c r="M980" s="1" t="s">
        <v>63</v>
      </c>
      <c r="N980" s="1" t="s">
        <v>57</v>
      </c>
      <c r="O980" s="1" t="s">
        <v>64</v>
      </c>
      <c r="P980" s="1" t="s">
        <v>32</v>
      </c>
      <c r="Q980" s="1" t="s">
        <v>33</v>
      </c>
      <c r="R980" s="1" t="s">
        <v>2620</v>
      </c>
      <c r="S980" s="1" t="s">
        <v>2620</v>
      </c>
      <c r="T980" s="1">
        <v>0</v>
      </c>
      <c r="U980" s="1" t="s">
        <v>2622</v>
      </c>
      <c r="V980" s="1" t="s">
        <v>2630</v>
      </c>
      <c r="W980" s="1" t="s">
        <v>2624</v>
      </c>
      <c r="X980" s="1" t="s">
        <v>2625</v>
      </c>
      <c r="Y980" s="1" t="s">
        <v>2623</v>
      </c>
      <c r="Z980" s="1" t="s">
        <v>2623</v>
      </c>
      <c r="AA980" s="1">
        <v>-500</v>
      </c>
      <c r="AB980" s="1" t="s">
        <v>2626</v>
      </c>
      <c r="AC980" s="1" t="s">
        <v>2632</v>
      </c>
      <c r="AD980" s="1" t="str">
        <f>TEXT(Sales_data[[#This Row],[Order_Date]],"MMM")</f>
        <v>Nov</v>
      </c>
      <c r="AE980" s="1">
        <f t="shared" si="75"/>
        <v>2024</v>
      </c>
      <c r="AF980" s="1" t="str">
        <f>TEXT(Sales_data[[#This Row],[Order_Date]],"ddd")</f>
        <v>Thu</v>
      </c>
      <c r="AG980" s="1" t="str">
        <f t="shared" si="76"/>
        <v>On Time</v>
      </c>
      <c r="AH980" s="1" t="str">
        <f t="shared" si="77"/>
        <v>Fast</v>
      </c>
      <c r="AI980" s="1" t="str">
        <f t="shared" si="78"/>
        <v>Low</v>
      </c>
      <c r="AJ980" s="6" t="str">
        <f t="shared" si="79"/>
        <v>Weekday</v>
      </c>
    </row>
    <row r="981" spans="1:36" x14ac:dyDescent="0.45">
      <c r="A981" s="5" t="s">
        <v>1479</v>
      </c>
      <c r="B981" s="2">
        <v>45425</v>
      </c>
      <c r="C981" s="2">
        <v>45426</v>
      </c>
      <c r="D981" s="2">
        <v>45431</v>
      </c>
      <c r="E981" s="1" t="s">
        <v>2572</v>
      </c>
      <c r="F981" s="1" t="s">
        <v>147</v>
      </c>
      <c r="G981" s="1" t="s">
        <v>147</v>
      </c>
      <c r="H981" s="1" t="s">
        <v>42</v>
      </c>
      <c r="I981" s="1" t="s">
        <v>78</v>
      </c>
      <c r="J981" s="1">
        <v>3</v>
      </c>
      <c r="K981" s="1">
        <v>1000</v>
      </c>
      <c r="L981" s="1">
        <v>3000</v>
      </c>
      <c r="M981" s="1" t="s">
        <v>29</v>
      </c>
      <c r="N981" s="1" t="s">
        <v>30</v>
      </c>
      <c r="O981" s="1" t="s">
        <v>79</v>
      </c>
      <c r="P981" s="1" t="s">
        <v>58</v>
      </c>
      <c r="Q981" s="1" t="s">
        <v>45</v>
      </c>
      <c r="R981" s="1" t="s">
        <v>34</v>
      </c>
      <c r="S981" s="1" t="s">
        <v>2620</v>
      </c>
      <c r="T981" s="1">
        <v>5</v>
      </c>
      <c r="U981" s="1" t="s">
        <v>2622</v>
      </c>
      <c r="V981" s="1" t="s">
        <v>2623</v>
      </c>
      <c r="W981" s="1" t="s">
        <v>2624</v>
      </c>
      <c r="X981" s="1" t="s">
        <v>2625</v>
      </c>
      <c r="Y981" s="1" t="s">
        <v>2623</v>
      </c>
      <c r="Z981" s="1" t="s">
        <v>2623</v>
      </c>
      <c r="AA981" s="1">
        <v>3000</v>
      </c>
      <c r="AB981" s="1" t="s">
        <v>2626</v>
      </c>
      <c r="AC981" s="1" t="s">
        <v>2627</v>
      </c>
      <c r="AD981" s="1" t="str">
        <f>TEXT(Sales_data[[#This Row],[Order_Date]],"MMM")</f>
        <v>May</v>
      </c>
      <c r="AE981" s="1">
        <f t="shared" si="75"/>
        <v>2024</v>
      </c>
      <c r="AF981" s="1" t="str">
        <f>TEXT(Sales_data[[#This Row],[Order_Date]],"ddd")</f>
        <v>Mon</v>
      </c>
      <c r="AG981" s="1" t="str">
        <f t="shared" si="76"/>
        <v>On Time</v>
      </c>
      <c r="AH981" s="1" t="str">
        <f t="shared" si="77"/>
        <v>Medium</v>
      </c>
      <c r="AI981" s="1" t="str">
        <f t="shared" si="78"/>
        <v>Medium</v>
      </c>
      <c r="AJ981" s="6" t="str">
        <f t="shared" si="79"/>
        <v>Weekday</v>
      </c>
    </row>
    <row r="982" spans="1:36" x14ac:dyDescent="0.45">
      <c r="A982" s="5" t="s">
        <v>1480</v>
      </c>
      <c r="B982" s="2">
        <v>45655</v>
      </c>
      <c r="C982" s="2">
        <v>45654</v>
      </c>
      <c r="D982" s="2">
        <v>45658</v>
      </c>
      <c r="E982" s="1" t="s">
        <v>2568</v>
      </c>
      <c r="F982" s="1" t="s">
        <v>2606</v>
      </c>
      <c r="G982" s="1" t="s">
        <v>26</v>
      </c>
      <c r="H982" s="1" t="s">
        <v>27</v>
      </c>
      <c r="I982" s="1" t="s">
        <v>55</v>
      </c>
      <c r="J982" s="1">
        <v>-1</v>
      </c>
      <c r="K982" s="1">
        <v>2000</v>
      </c>
      <c r="L982" s="1">
        <v>-2000</v>
      </c>
      <c r="M982" s="1" t="s">
        <v>2619</v>
      </c>
      <c r="N982" s="1" t="s">
        <v>57</v>
      </c>
      <c r="O982" s="1" t="s">
        <v>31</v>
      </c>
      <c r="P982" s="1" t="s">
        <v>32</v>
      </c>
      <c r="Q982" s="1" t="s">
        <v>45</v>
      </c>
      <c r="R982" s="1" t="s">
        <v>34</v>
      </c>
      <c r="S982" s="1" t="s">
        <v>2620</v>
      </c>
      <c r="T982" s="1">
        <v>4</v>
      </c>
      <c r="U982" s="1" t="s">
        <v>2622</v>
      </c>
      <c r="V982" s="1" t="s">
        <v>2630</v>
      </c>
      <c r="W982" s="1" t="s">
        <v>2624</v>
      </c>
      <c r="X982" s="1" t="s">
        <v>2628</v>
      </c>
      <c r="Y982" s="1" t="s">
        <v>2623</v>
      </c>
      <c r="Z982" s="1" t="s">
        <v>2623</v>
      </c>
      <c r="AA982" s="1">
        <v>-2000</v>
      </c>
      <c r="AB982" s="1" t="s">
        <v>2626</v>
      </c>
      <c r="AC982" s="1" t="s">
        <v>2627</v>
      </c>
      <c r="AD982" s="1" t="str">
        <f>TEXT(Sales_data[[#This Row],[Order_Date]],"MMM")</f>
        <v>Dec</v>
      </c>
      <c r="AE982" s="1">
        <f t="shared" si="75"/>
        <v>2024</v>
      </c>
      <c r="AF982" s="1" t="str">
        <f>TEXT(Sales_data[[#This Row],[Order_Date]],"ddd")</f>
        <v>Sun</v>
      </c>
      <c r="AG982" s="1" t="str">
        <f t="shared" si="76"/>
        <v>On Time</v>
      </c>
      <c r="AH982" s="1" t="str">
        <f t="shared" si="77"/>
        <v>Medium</v>
      </c>
      <c r="AI982" s="1" t="str">
        <f t="shared" si="78"/>
        <v>Low</v>
      </c>
      <c r="AJ982" s="6" t="str">
        <f t="shared" si="79"/>
        <v>Weekend</v>
      </c>
    </row>
    <row r="983" spans="1:36" x14ac:dyDescent="0.45">
      <c r="A983" s="5" t="s">
        <v>1481</v>
      </c>
      <c r="B983" s="2">
        <v>45346</v>
      </c>
      <c r="C983" s="2">
        <v>45349</v>
      </c>
      <c r="D983" s="2">
        <v>45352</v>
      </c>
      <c r="E983" s="1" t="s">
        <v>2571</v>
      </c>
      <c r="F983" s="1" t="s">
        <v>69</v>
      </c>
      <c r="G983" s="1" t="s">
        <v>70</v>
      </c>
      <c r="H983" s="1" t="s">
        <v>71</v>
      </c>
      <c r="I983" s="1" t="s">
        <v>72</v>
      </c>
      <c r="J983" s="1">
        <v>1</v>
      </c>
      <c r="K983" s="1">
        <v>2000</v>
      </c>
      <c r="L983" s="1">
        <v>2000</v>
      </c>
      <c r="M983" s="1" t="s">
        <v>29</v>
      </c>
      <c r="N983" s="1" t="s">
        <v>30</v>
      </c>
      <c r="O983" s="1" t="s">
        <v>31</v>
      </c>
      <c r="P983" s="1" t="s">
        <v>58</v>
      </c>
      <c r="Q983" s="1" t="s">
        <v>45</v>
      </c>
      <c r="R983" s="1" t="s">
        <v>2620</v>
      </c>
      <c r="S983" s="1" t="s">
        <v>2620</v>
      </c>
      <c r="T983" s="1">
        <v>3</v>
      </c>
      <c r="U983" s="1" t="s">
        <v>2622</v>
      </c>
      <c r="V983" s="1" t="s">
        <v>2623</v>
      </c>
      <c r="W983" s="1" t="s">
        <v>2624</v>
      </c>
      <c r="X983" s="1" t="s">
        <v>2625</v>
      </c>
      <c r="Y983" s="1" t="s">
        <v>2623</v>
      </c>
      <c r="Z983" s="1" t="s">
        <v>2623</v>
      </c>
      <c r="AA983" s="1">
        <v>2000</v>
      </c>
      <c r="AB983" s="1" t="s">
        <v>2626</v>
      </c>
      <c r="AC983" s="1" t="s">
        <v>2627</v>
      </c>
      <c r="AD983" s="1" t="str">
        <f>TEXT(Sales_data[[#This Row],[Order_Date]],"MMM")</f>
        <v>Feb</v>
      </c>
      <c r="AE983" s="1">
        <f t="shared" si="75"/>
        <v>2024</v>
      </c>
      <c r="AF983" s="1" t="str">
        <f>TEXT(Sales_data[[#This Row],[Order_Date]],"ddd")</f>
        <v>Sat</v>
      </c>
      <c r="AG983" s="1" t="str">
        <f t="shared" si="76"/>
        <v>On Time</v>
      </c>
      <c r="AH983" s="1" t="str">
        <f t="shared" si="77"/>
        <v>Medium</v>
      </c>
      <c r="AI983" s="1" t="str">
        <f t="shared" si="78"/>
        <v>Medium</v>
      </c>
      <c r="AJ983" s="6" t="str">
        <f t="shared" si="79"/>
        <v>Weekend</v>
      </c>
    </row>
    <row r="984" spans="1:36" x14ac:dyDescent="0.45">
      <c r="A984" s="5" t="s">
        <v>1482</v>
      </c>
      <c r="B984" s="2">
        <v>45471</v>
      </c>
      <c r="C984" s="2">
        <v>45471</v>
      </c>
      <c r="D984" s="2">
        <v>45471</v>
      </c>
      <c r="E984" s="1" t="s">
        <v>2556</v>
      </c>
      <c r="F984" s="1" t="s">
        <v>168</v>
      </c>
      <c r="G984" s="1" t="s">
        <v>41</v>
      </c>
      <c r="H984" s="1" t="s">
        <v>71</v>
      </c>
      <c r="I984" s="1" t="s">
        <v>117</v>
      </c>
      <c r="J984" s="1">
        <v>-1</v>
      </c>
      <c r="K984" s="1">
        <v>0</v>
      </c>
      <c r="L984" s="1">
        <v>0</v>
      </c>
      <c r="M984" s="1" t="s">
        <v>2619</v>
      </c>
      <c r="N984" s="1" t="s">
        <v>57</v>
      </c>
      <c r="O984" s="1" t="s">
        <v>31</v>
      </c>
      <c r="P984" s="1" t="s">
        <v>32</v>
      </c>
      <c r="Q984" s="1" t="s">
        <v>45</v>
      </c>
      <c r="R984" s="1" t="s">
        <v>2620</v>
      </c>
      <c r="S984" s="1" t="s">
        <v>2620</v>
      </c>
      <c r="T984" s="1">
        <v>0</v>
      </c>
      <c r="U984" s="1" t="s">
        <v>2622</v>
      </c>
      <c r="V984" s="1" t="s">
        <v>2630</v>
      </c>
      <c r="W984" s="1" t="s">
        <v>2629</v>
      </c>
      <c r="X984" s="1" t="s">
        <v>2625</v>
      </c>
      <c r="Y984" s="1" t="s">
        <v>2630</v>
      </c>
      <c r="Z984" s="1" t="s">
        <v>2623</v>
      </c>
      <c r="AA984" s="1">
        <v>0</v>
      </c>
      <c r="AB984" s="1" t="s">
        <v>2626</v>
      </c>
      <c r="AC984" s="1" t="s">
        <v>2627</v>
      </c>
      <c r="AD984" s="1" t="str">
        <f>TEXT(Sales_data[[#This Row],[Order_Date]],"MMM")</f>
        <v>Jun</v>
      </c>
      <c r="AE984" s="1">
        <f t="shared" si="75"/>
        <v>2024</v>
      </c>
      <c r="AF984" s="1" t="str">
        <f>TEXT(Sales_data[[#This Row],[Order_Date]],"ddd")</f>
        <v>Fri</v>
      </c>
      <c r="AG984" s="1" t="str">
        <f t="shared" si="76"/>
        <v>On Time</v>
      </c>
      <c r="AH984" s="1" t="str">
        <f t="shared" si="77"/>
        <v>Fast</v>
      </c>
      <c r="AI984" s="1" t="str">
        <f t="shared" si="78"/>
        <v>Low</v>
      </c>
      <c r="AJ984" s="6" t="str">
        <f t="shared" si="79"/>
        <v>Weekday</v>
      </c>
    </row>
    <row r="985" spans="1:36" x14ac:dyDescent="0.45">
      <c r="A985" s="5" t="s">
        <v>1483</v>
      </c>
      <c r="B985" s="2">
        <v>45493</v>
      </c>
      <c r="C985" s="2">
        <v>45495</v>
      </c>
      <c r="D985" s="2">
        <v>45500</v>
      </c>
      <c r="E985" s="1" t="s">
        <v>2537</v>
      </c>
      <c r="F985" s="1" t="s">
        <v>2607</v>
      </c>
      <c r="G985" s="1" t="s">
        <v>41</v>
      </c>
      <c r="H985" s="1" t="s">
        <v>27</v>
      </c>
      <c r="I985" s="1" t="s">
        <v>28</v>
      </c>
      <c r="J985" s="1">
        <v>1</v>
      </c>
      <c r="K985" s="1">
        <v>0</v>
      </c>
      <c r="L985" s="1">
        <v>0</v>
      </c>
      <c r="M985" s="1" t="s">
        <v>29</v>
      </c>
      <c r="N985" s="1" t="s">
        <v>57</v>
      </c>
      <c r="O985" s="1" t="s">
        <v>31</v>
      </c>
      <c r="P985" s="1" t="s">
        <v>58</v>
      </c>
      <c r="Q985" s="1" t="s">
        <v>45</v>
      </c>
      <c r="R985" s="1" t="s">
        <v>2620</v>
      </c>
      <c r="S985" s="1" t="s">
        <v>2620</v>
      </c>
      <c r="T985" s="1">
        <v>5</v>
      </c>
      <c r="U985" s="1" t="s">
        <v>2622</v>
      </c>
      <c r="V985" s="1" t="s">
        <v>2623</v>
      </c>
      <c r="W985" s="1" t="s">
        <v>2629</v>
      </c>
      <c r="X985" s="1" t="s">
        <v>2625</v>
      </c>
      <c r="Y985" s="1" t="s">
        <v>2630</v>
      </c>
      <c r="Z985" s="1" t="s">
        <v>2623</v>
      </c>
      <c r="AA985" s="1">
        <v>0</v>
      </c>
      <c r="AB985" s="1" t="s">
        <v>2626</v>
      </c>
      <c r="AC985" s="1" t="s">
        <v>2627</v>
      </c>
      <c r="AD985" s="1" t="str">
        <f>TEXT(Sales_data[[#This Row],[Order_Date]],"MMM")</f>
        <v>Jul</v>
      </c>
      <c r="AE985" s="1">
        <f t="shared" si="75"/>
        <v>2024</v>
      </c>
      <c r="AF985" s="1" t="str">
        <f>TEXT(Sales_data[[#This Row],[Order_Date]],"ddd")</f>
        <v>Sat</v>
      </c>
      <c r="AG985" s="1" t="str">
        <f t="shared" si="76"/>
        <v>On Time</v>
      </c>
      <c r="AH985" s="1" t="str">
        <f t="shared" si="77"/>
        <v>Medium</v>
      </c>
      <c r="AI985" s="1" t="str">
        <f t="shared" si="78"/>
        <v>Low</v>
      </c>
      <c r="AJ985" s="6" t="str">
        <f t="shared" si="79"/>
        <v>Weekend</v>
      </c>
    </row>
    <row r="986" spans="1:36" x14ac:dyDescent="0.45">
      <c r="A986" s="5" t="s">
        <v>1484</v>
      </c>
      <c r="B986" s="2">
        <v>45568</v>
      </c>
      <c r="C986" s="2">
        <v>45570</v>
      </c>
      <c r="D986" s="2">
        <v>45573</v>
      </c>
      <c r="E986" s="1" t="s">
        <v>2582</v>
      </c>
      <c r="F986" s="1" t="s">
        <v>168</v>
      </c>
      <c r="G986" s="1" t="s">
        <v>41</v>
      </c>
      <c r="H986" s="1" t="s">
        <v>71</v>
      </c>
      <c r="I986" s="1" t="s">
        <v>92</v>
      </c>
      <c r="J986" s="1">
        <v>3</v>
      </c>
      <c r="K986" s="1">
        <v>0</v>
      </c>
      <c r="L986" s="1">
        <v>0</v>
      </c>
      <c r="M986" s="1" t="s">
        <v>29</v>
      </c>
      <c r="N986" s="1" t="s">
        <v>30</v>
      </c>
      <c r="O986" s="1" t="s">
        <v>44</v>
      </c>
      <c r="P986" s="1" t="s">
        <v>58</v>
      </c>
      <c r="Q986" s="1" t="s">
        <v>45</v>
      </c>
      <c r="R986" s="1" t="s">
        <v>2620</v>
      </c>
      <c r="S986" s="1" t="s">
        <v>2620</v>
      </c>
      <c r="T986" s="1">
        <v>3</v>
      </c>
      <c r="U986" s="1" t="s">
        <v>2622</v>
      </c>
      <c r="V986" s="1" t="s">
        <v>2623</v>
      </c>
      <c r="W986" s="1" t="s">
        <v>2629</v>
      </c>
      <c r="X986" s="1" t="s">
        <v>2625</v>
      </c>
      <c r="Y986" s="1" t="s">
        <v>2630</v>
      </c>
      <c r="Z986" s="1" t="s">
        <v>2623</v>
      </c>
      <c r="AA986" s="1">
        <v>0</v>
      </c>
      <c r="AB986" s="1" t="s">
        <v>2626</v>
      </c>
      <c r="AC986" s="1" t="s">
        <v>2627</v>
      </c>
      <c r="AD986" s="1" t="str">
        <f>TEXT(Sales_data[[#This Row],[Order_Date]],"MMM")</f>
        <v>Oct</v>
      </c>
      <c r="AE986" s="1">
        <f t="shared" si="75"/>
        <v>2024</v>
      </c>
      <c r="AF986" s="1" t="str">
        <f>TEXT(Sales_data[[#This Row],[Order_Date]],"ddd")</f>
        <v>Thu</v>
      </c>
      <c r="AG986" s="1" t="str">
        <f t="shared" si="76"/>
        <v>On Time</v>
      </c>
      <c r="AH986" s="1" t="str">
        <f t="shared" si="77"/>
        <v>Medium</v>
      </c>
      <c r="AI986" s="1" t="str">
        <f t="shared" si="78"/>
        <v>Low</v>
      </c>
      <c r="AJ986" s="6" t="str">
        <f t="shared" si="79"/>
        <v>Weekday</v>
      </c>
    </row>
    <row r="987" spans="1:36" x14ac:dyDescent="0.45">
      <c r="A987" s="5" t="s">
        <v>1485</v>
      </c>
      <c r="B987" s="2">
        <v>45389</v>
      </c>
      <c r="C987" s="2">
        <v>45388</v>
      </c>
      <c r="D987" s="2">
        <v>45395</v>
      </c>
      <c r="E987" s="1" t="s">
        <v>2591</v>
      </c>
      <c r="F987" s="1" t="s">
        <v>2608</v>
      </c>
      <c r="G987" s="1" t="s">
        <v>41</v>
      </c>
      <c r="H987" s="1" t="s">
        <v>71</v>
      </c>
      <c r="I987" s="1" t="s">
        <v>72</v>
      </c>
      <c r="J987" s="1">
        <v>2</v>
      </c>
      <c r="K987" s="1">
        <v>1000</v>
      </c>
      <c r="L987" s="1">
        <v>2000</v>
      </c>
      <c r="M987" s="1" t="s">
        <v>29</v>
      </c>
      <c r="N987" s="1" t="s">
        <v>57</v>
      </c>
      <c r="O987" s="1" t="s">
        <v>31</v>
      </c>
      <c r="P987" s="1" t="s">
        <v>58</v>
      </c>
      <c r="Q987" s="1" t="s">
        <v>45</v>
      </c>
      <c r="R987" s="1" t="s">
        <v>34</v>
      </c>
      <c r="S987" s="1" t="s">
        <v>2620</v>
      </c>
      <c r="T987" s="1">
        <v>7</v>
      </c>
      <c r="U987" s="1" t="s">
        <v>2622</v>
      </c>
      <c r="V987" s="1" t="s">
        <v>2623</v>
      </c>
      <c r="W987" s="1" t="s">
        <v>2624</v>
      </c>
      <c r="X987" s="1" t="s">
        <v>2628</v>
      </c>
      <c r="Y987" s="1" t="s">
        <v>2623</v>
      </c>
      <c r="Z987" s="1" t="s">
        <v>2623</v>
      </c>
      <c r="AA987" s="1">
        <v>2000</v>
      </c>
      <c r="AB987" s="1" t="s">
        <v>2626</v>
      </c>
      <c r="AC987" s="1" t="s">
        <v>2627</v>
      </c>
      <c r="AD987" s="1" t="str">
        <f>TEXT(Sales_data[[#This Row],[Order_Date]],"MMM")</f>
        <v>Apr</v>
      </c>
      <c r="AE987" s="1">
        <f t="shared" si="75"/>
        <v>2024</v>
      </c>
      <c r="AF987" s="1" t="str">
        <f>TEXT(Sales_data[[#This Row],[Order_Date]],"ddd")</f>
        <v>Sun</v>
      </c>
      <c r="AG987" s="1" t="str">
        <f t="shared" si="76"/>
        <v>Late</v>
      </c>
      <c r="AH987" s="1" t="str">
        <f t="shared" si="77"/>
        <v>Slow</v>
      </c>
      <c r="AI987" s="1" t="str">
        <f t="shared" si="78"/>
        <v>Medium</v>
      </c>
      <c r="AJ987" s="6" t="str">
        <f t="shared" si="79"/>
        <v>Weekend</v>
      </c>
    </row>
    <row r="988" spans="1:36" x14ac:dyDescent="0.45">
      <c r="A988" s="5" t="s">
        <v>1486</v>
      </c>
      <c r="B988" s="2">
        <v>45427</v>
      </c>
      <c r="C988" s="2">
        <v>45428</v>
      </c>
      <c r="D988" s="2">
        <v>45431</v>
      </c>
      <c r="E988" s="1" t="s">
        <v>2605</v>
      </c>
      <c r="F988" s="1" t="s">
        <v>2609</v>
      </c>
      <c r="G988" s="1" t="s">
        <v>116</v>
      </c>
      <c r="H988" s="1" t="s">
        <v>27</v>
      </c>
      <c r="I988" s="1" t="s">
        <v>55</v>
      </c>
      <c r="J988" s="1">
        <v>0</v>
      </c>
      <c r="K988" s="1">
        <v>100</v>
      </c>
      <c r="L988" s="1">
        <v>0</v>
      </c>
      <c r="M988" s="1" t="s">
        <v>29</v>
      </c>
      <c r="N988" s="1" t="s">
        <v>57</v>
      </c>
      <c r="O988" s="1" t="s">
        <v>79</v>
      </c>
      <c r="P988" s="1" t="s">
        <v>58</v>
      </c>
      <c r="Q988" s="1" t="s">
        <v>45</v>
      </c>
      <c r="R988" s="1" t="s">
        <v>2620</v>
      </c>
      <c r="S988" s="1" t="s">
        <v>2620</v>
      </c>
      <c r="T988" s="1">
        <v>3</v>
      </c>
      <c r="U988" s="1" t="s">
        <v>2622</v>
      </c>
      <c r="V988" s="1" t="s">
        <v>2630</v>
      </c>
      <c r="W988" s="1" t="s">
        <v>2624</v>
      </c>
      <c r="X988" s="1" t="s">
        <v>2625</v>
      </c>
      <c r="Y988" s="1" t="s">
        <v>2623</v>
      </c>
      <c r="Z988" s="1" t="s">
        <v>2623</v>
      </c>
      <c r="AA988" s="1">
        <v>0</v>
      </c>
      <c r="AB988" s="1" t="s">
        <v>2626</v>
      </c>
      <c r="AC988" s="1" t="s">
        <v>2627</v>
      </c>
      <c r="AD988" s="1" t="str">
        <f>TEXT(Sales_data[[#This Row],[Order_Date]],"MMM")</f>
        <v>May</v>
      </c>
      <c r="AE988" s="1">
        <f t="shared" si="75"/>
        <v>2024</v>
      </c>
      <c r="AF988" s="1" t="str">
        <f>TEXT(Sales_data[[#This Row],[Order_Date]],"ddd")</f>
        <v>Wed</v>
      </c>
      <c r="AG988" s="1" t="str">
        <f t="shared" si="76"/>
        <v>On Time</v>
      </c>
      <c r="AH988" s="1" t="str">
        <f t="shared" si="77"/>
        <v>Medium</v>
      </c>
      <c r="AI988" s="1" t="str">
        <f t="shared" si="78"/>
        <v>Low</v>
      </c>
      <c r="AJ988" s="6" t="str">
        <f t="shared" si="79"/>
        <v>Weekday</v>
      </c>
    </row>
    <row r="989" spans="1:36" x14ac:dyDescent="0.45">
      <c r="A989" s="5" t="s">
        <v>1487</v>
      </c>
      <c r="B989" s="2">
        <v>45489</v>
      </c>
      <c r="C989" s="2">
        <v>45490</v>
      </c>
      <c r="D989" s="2">
        <v>45493</v>
      </c>
      <c r="E989" s="1" t="s">
        <v>2587</v>
      </c>
      <c r="F989" s="1" t="s">
        <v>53</v>
      </c>
      <c r="G989" s="1" t="s">
        <v>54</v>
      </c>
      <c r="H989" s="1" t="s">
        <v>71</v>
      </c>
      <c r="I989" s="1" t="s">
        <v>92</v>
      </c>
      <c r="J989" s="1">
        <v>3</v>
      </c>
      <c r="K989" s="1">
        <v>1000</v>
      </c>
      <c r="L989" s="1">
        <v>3000</v>
      </c>
      <c r="M989" s="1" t="s">
        <v>2619</v>
      </c>
      <c r="N989" s="1" t="s">
        <v>57</v>
      </c>
      <c r="O989" s="1" t="s">
        <v>31</v>
      </c>
      <c r="P989" s="1" t="s">
        <v>58</v>
      </c>
      <c r="Q989" s="1" t="s">
        <v>33</v>
      </c>
      <c r="R989" s="1" t="s">
        <v>2620</v>
      </c>
      <c r="S989" s="1" t="s">
        <v>2620</v>
      </c>
      <c r="T989" s="1">
        <v>3</v>
      </c>
      <c r="U989" s="1" t="s">
        <v>2622</v>
      </c>
      <c r="V989" s="1" t="s">
        <v>2623</v>
      </c>
      <c r="W989" s="1" t="s">
        <v>2624</v>
      </c>
      <c r="X989" s="1" t="s">
        <v>2625</v>
      </c>
      <c r="Y989" s="1" t="s">
        <v>2623</v>
      </c>
      <c r="Z989" s="1" t="s">
        <v>2623</v>
      </c>
      <c r="AA989" s="1">
        <v>3000</v>
      </c>
      <c r="AB989" s="1" t="s">
        <v>2626</v>
      </c>
      <c r="AC989" s="1" t="s">
        <v>2627</v>
      </c>
      <c r="AD989" s="1" t="str">
        <f>TEXT(Sales_data[[#This Row],[Order_Date]],"MMM")</f>
        <v>Jul</v>
      </c>
      <c r="AE989" s="1">
        <f t="shared" si="75"/>
        <v>2024</v>
      </c>
      <c r="AF989" s="1" t="str">
        <f>TEXT(Sales_data[[#This Row],[Order_Date]],"ddd")</f>
        <v>Tue</v>
      </c>
      <c r="AG989" s="1" t="str">
        <f t="shared" si="76"/>
        <v>On Time</v>
      </c>
      <c r="AH989" s="1" t="str">
        <f t="shared" si="77"/>
        <v>Medium</v>
      </c>
      <c r="AI989" s="1" t="str">
        <f t="shared" si="78"/>
        <v>Medium</v>
      </c>
      <c r="AJ989" s="6" t="str">
        <f t="shared" si="79"/>
        <v>Weekday</v>
      </c>
    </row>
    <row r="990" spans="1:36" x14ac:dyDescent="0.45">
      <c r="A990" s="5" t="s">
        <v>1488</v>
      </c>
      <c r="B990" s="2">
        <v>45471</v>
      </c>
      <c r="C990" s="2">
        <v>45473</v>
      </c>
      <c r="D990" s="2">
        <v>45478</v>
      </c>
      <c r="E990" s="1" t="s">
        <v>2584</v>
      </c>
      <c r="F990" s="1" t="s">
        <v>2607</v>
      </c>
      <c r="G990" s="1" t="s">
        <v>41</v>
      </c>
      <c r="H990" s="1" t="s">
        <v>27</v>
      </c>
      <c r="I990" s="1" t="s">
        <v>84</v>
      </c>
      <c r="J990" s="1">
        <v>-1</v>
      </c>
      <c r="K990" s="1">
        <v>100</v>
      </c>
      <c r="L990" s="1">
        <v>-100</v>
      </c>
      <c r="M990" s="1" t="s">
        <v>56</v>
      </c>
      <c r="N990" s="1" t="s">
        <v>93</v>
      </c>
      <c r="O990" s="1" t="s">
        <v>79</v>
      </c>
      <c r="P990" s="1" t="s">
        <v>58</v>
      </c>
      <c r="Q990" s="1" t="s">
        <v>33</v>
      </c>
      <c r="R990" s="1" t="s">
        <v>46</v>
      </c>
      <c r="S990" s="1" t="s">
        <v>245</v>
      </c>
      <c r="T990" s="1">
        <v>5</v>
      </c>
      <c r="U990" s="1" t="s">
        <v>2622</v>
      </c>
      <c r="V990" s="1" t="s">
        <v>2630</v>
      </c>
      <c r="W990" s="1" t="s">
        <v>2624</v>
      </c>
      <c r="X990" s="1" t="s">
        <v>2625</v>
      </c>
      <c r="Y990" s="1" t="s">
        <v>2623</v>
      </c>
      <c r="Z990" s="1" t="s">
        <v>2623</v>
      </c>
      <c r="AA990" s="1">
        <v>-100</v>
      </c>
      <c r="AB990" s="1" t="s">
        <v>2626</v>
      </c>
      <c r="AC990" s="1" t="s">
        <v>245</v>
      </c>
      <c r="AD990" s="1" t="str">
        <f>TEXT(Sales_data[[#This Row],[Order_Date]],"MMM")</f>
        <v>Jun</v>
      </c>
      <c r="AE990" s="1">
        <f t="shared" si="75"/>
        <v>2024</v>
      </c>
      <c r="AF990" s="1" t="str">
        <f>TEXT(Sales_data[[#This Row],[Order_Date]],"ddd")</f>
        <v>Fri</v>
      </c>
      <c r="AG990" s="1" t="str">
        <f t="shared" si="76"/>
        <v>On Time</v>
      </c>
      <c r="AH990" s="1" t="str">
        <f t="shared" si="77"/>
        <v>Medium</v>
      </c>
      <c r="AI990" s="1" t="str">
        <f t="shared" si="78"/>
        <v>Low</v>
      </c>
      <c r="AJ990" s="6" t="str">
        <f t="shared" si="79"/>
        <v>Weekday</v>
      </c>
    </row>
    <row r="991" spans="1:36" x14ac:dyDescent="0.45">
      <c r="A991" s="5" t="s">
        <v>1489</v>
      </c>
      <c r="B991" s="2">
        <v>45399</v>
      </c>
      <c r="C991" s="2">
        <v>45400</v>
      </c>
      <c r="D991" s="2">
        <v>45399</v>
      </c>
      <c r="E991" s="1" t="s">
        <v>2553</v>
      </c>
      <c r="F991" s="1" t="s">
        <v>168</v>
      </c>
      <c r="G991" s="1" t="s">
        <v>41</v>
      </c>
      <c r="H991" s="1" t="s">
        <v>27</v>
      </c>
      <c r="I991" s="1" t="s">
        <v>28</v>
      </c>
      <c r="J991" s="1">
        <v>2</v>
      </c>
      <c r="K991" s="1">
        <v>0</v>
      </c>
      <c r="L991" s="1">
        <v>0</v>
      </c>
      <c r="M991" s="1" t="s">
        <v>29</v>
      </c>
      <c r="N991" s="1" t="s">
        <v>57</v>
      </c>
      <c r="O991" s="1" t="s">
        <v>31</v>
      </c>
      <c r="P991" s="1" t="s">
        <v>85</v>
      </c>
      <c r="Q991" s="1" t="s">
        <v>33</v>
      </c>
      <c r="R991" s="1" t="s">
        <v>34</v>
      </c>
      <c r="S991" s="1" t="s">
        <v>2620</v>
      </c>
      <c r="T991" s="1">
        <v>-1</v>
      </c>
      <c r="U991" s="1" t="s">
        <v>2622</v>
      </c>
      <c r="V991" s="1" t="s">
        <v>2623</v>
      </c>
      <c r="W991" s="1" t="s">
        <v>2629</v>
      </c>
      <c r="X991" s="1" t="s">
        <v>2631</v>
      </c>
      <c r="Y991" s="1" t="s">
        <v>2630</v>
      </c>
      <c r="Z991" s="1" t="s">
        <v>2623</v>
      </c>
      <c r="AA991" s="1">
        <v>0</v>
      </c>
      <c r="AB991" s="1" t="s">
        <v>2626</v>
      </c>
      <c r="AC991" s="1" t="s">
        <v>2627</v>
      </c>
      <c r="AD991" s="1" t="str">
        <f>TEXT(Sales_data[[#This Row],[Order_Date]],"MMM")</f>
        <v>Apr</v>
      </c>
      <c r="AE991" s="1">
        <f t="shared" si="75"/>
        <v>2024</v>
      </c>
      <c r="AF991" s="1" t="str">
        <f>TEXT(Sales_data[[#This Row],[Order_Date]],"ddd")</f>
        <v>Wed</v>
      </c>
      <c r="AG991" s="1" t="str">
        <f t="shared" si="76"/>
        <v>On Time</v>
      </c>
      <c r="AH991" s="1" t="str">
        <f t="shared" si="77"/>
        <v>Fast</v>
      </c>
      <c r="AI991" s="1" t="str">
        <f t="shared" si="78"/>
        <v>Low</v>
      </c>
      <c r="AJ991" s="6" t="str">
        <f t="shared" si="79"/>
        <v>Weekday</v>
      </c>
    </row>
    <row r="992" spans="1:36" x14ac:dyDescent="0.45">
      <c r="A992" s="5" t="s">
        <v>1490</v>
      </c>
      <c r="B992" s="2">
        <v>45574</v>
      </c>
      <c r="C992" s="2">
        <v>45574</v>
      </c>
      <c r="D992" s="2">
        <v>45581</v>
      </c>
      <c r="E992" s="1" t="s">
        <v>2563</v>
      </c>
      <c r="F992" s="1" t="s">
        <v>147</v>
      </c>
      <c r="G992" s="1" t="s">
        <v>147</v>
      </c>
      <c r="H992" s="1" t="s">
        <v>71</v>
      </c>
      <c r="I992" s="1" t="s">
        <v>92</v>
      </c>
      <c r="J992" s="1">
        <v>0</v>
      </c>
      <c r="K992" s="1">
        <v>500</v>
      </c>
      <c r="L992" s="1">
        <v>0</v>
      </c>
      <c r="M992" s="1" t="s">
        <v>2619</v>
      </c>
      <c r="N992" s="1" t="s">
        <v>57</v>
      </c>
      <c r="O992" s="1" t="s">
        <v>31</v>
      </c>
      <c r="P992" s="1" t="s">
        <v>85</v>
      </c>
      <c r="Q992" s="1" t="s">
        <v>45</v>
      </c>
      <c r="R992" s="1" t="s">
        <v>2620</v>
      </c>
      <c r="S992" s="1" t="s">
        <v>2620</v>
      </c>
      <c r="T992" s="1">
        <v>7</v>
      </c>
      <c r="U992" s="1" t="s">
        <v>2622</v>
      </c>
      <c r="V992" s="1" t="s">
        <v>2630</v>
      </c>
      <c r="W992" s="1" t="s">
        <v>2624</v>
      </c>
      <c r="X992" s="1" t="s">
        <v>2625</v>
      </c>
      <c r="Y992" s="1" t="s">
        <v>2623</v>
      </c>
      <c r="Z992" s="1" t="s">
        <v>2623</v>
      </c>
      <c r="AA992" s="1">
        <v>0</v>
      </c>
      <c r="AB992" s="1" t="s">
        <v>2626</v>
      </c>
      <c r="AC992" s="1" t="s">
        <v>2627</v>
      </c>
      <c r="AD992" s="1" t="str">
        <f>TEXT(Sales_data[[#This Row],[Order_Date]],"MMM")</f>
        <v>Oct</v>
      </c>
      <c r="AE992" s="1">
        <f t="shared" si="75"/>
        <v>2024</v>
      </c>
      <c r="AF992" s="1" t="str">
        <f>TEXT(Sales_data[[#This Row],[Order_Date]],"ddd")</f>
        <v>Wed</v>
      </c>
      <c r="AG992" s="1" t="str">
        <f t="shared" si="76"/>
        <v>Late</v>
      </c>
      <c r="AH992" s="1" t="str">
        <f t="shared" si="77"/>
        <v>Slow</v>
      </c>
      <c r="AI992" s="1" t="str">
        <f t="shared" si="78"/>
        <v>Low</v>
      </c>
      <c r="AJ992" s="6" t="str">
        <f t="shared" si="79"/>
        <v>Weekday</v>
      </c>
    </row>
    <row r="993" spans="1:36" x14ac:dyDescent="0.45">
      <c r="A993" s="5" t="s">
        <v>1491</v>
      </c>
      <c r="B993" s="2">
        <v>45521</v>
      </c>
      <c r="C993" s="2">
        <v>45524</v>
      </c>
      <c r="D993" s="2">
        <v>45529</v>
      </c>
      <c r="E993" s="1" t="s">
        <v>2546</v>
      </c>
      <c r="F993" s="1" t="s">
        <v>147</v>
      </c>
      <c r="G993" s="1" t="s">
        <v>147</v>
      </c>
      <c r="H993" s="1" t="s">
        <v>128</v>
      </c>
      <c r="I993" s="1" t="s">
        <v>169</v>
      </c>
      <c r="J993" s="1">
        <v>0</v>
      </c>
      <c r="K993" s="1">
        <v>0</v>
      </c>
      <c r="L993" s="1">
        <v>0</v>
      </c>
      <c r="M993" s="1" t="s">
        <v>29</v>
      </c>
      <c r="N993" s="1" t="s">
        <v>57</v>
      </c>
      <c r="O993" s="1" t="s">
        <v>79</v>
      </c>
      <c r="P993" s="1" t="s">
        <v>58</v>
      </c>
      <c r="Q993" s="1" t="s">
        <v>45</v>
      </c>
      <c r="R993" s="1" t="s">
        <v>34</v>
      </c>
      <c r="S993" s="1" t="s">
        <v>2620</v>
      </c>
      <c r="T993" s="1">
        <v>5</v>
      </c>
      <c r="U993" s="1" t="s">
        <v>2622</v>
      </c>
      <c r="V993" s="1" t="s">
        <v>2630</v>
      </c>
      <c r="W993" s="1" t="s">
        <v>2629</v>
      </c>
      <c r="X993" s="1" t="s">
        <v>2625</v>
      </c>
      <c r="Y993" s="1" t="s">
        <v>2630</v>
      </c>
      <c r="Z993" s="1" t="s">
        <v>2623</v>
      </c>
      <c r="AA993" s="1">
        <v>0</v>
      </c>
      <c r="AB993" s="1" t="s">
        <v>2626</v>
      </c>
      <c r="AC993" s="1" t="s">
        <v>2627</v>
      </c>
      <c r="AD993" s="1" t="str">
        <f>TEXT(Sales_data[[#This Row],[Order_Date]],"MMM")</f>
        <v>Aug</v>
      </c>
      <c r="AE993" s="1">
        <f t="shared" si="75"/>
        <v>2024</v>
      </c>
      <c r="AF993" s="1" t="str">
        <f>TEXT(Sales_data[[#This Row],[Order_Date]],"ddd")</f>
        <v>Sat</v>
      </c>
      <c r="AG993" s="1" t="str">
        <f t="shared" si="76"/>
        <v>On Time</v>
      </c>
      <c r="AH993" s="1" t="str">
        <f t="shared" si="77"/>
        <v>Medium</v>
      </c>
      <c r="AI993" s="1" t="str">
        <f t="shared" si="78"/>
        <v>Low</v>
      </c>
      <c r="AJ993" s="6" t="str">
        <f t="shared" si="79"/>
        <v>Weekend</v>
      </c>
    </row>
    <row r="994" spans="1:36" x14ac:dyDescent="0.45">
      <c r="A994" s="5" t="s">
        <v>1492</v>
      </c>
      <c r="B994" s="2">
        <v>45509</v>
      </c>
      <c r="C994" s="2">
        <v>45511</v>
      </c>
      <c r="D994" s="2">
        <v>45515</v>
      </c>
      <c r="E994" s="1" t="s">
        <v>2587</v>
      </c>
      <c r="F994" s="1" t="s">
        <v>53</v>
      </c>
      <c r="G994" s="1" t="s">
        <v>54</v>
      </c>
      <c r="H994" s="1" t="s">
        <v>42</v>
      </c>
      <c r="I994" s="1" t="s">
        <v>78</v>
      </c>
      <c r="J994" s="1">
        <v>-1</v>
      </c>
      <c r="K994" s="1">
        <v>500</v>
      </c>
      <c r="L994" s="1">
        <v>-500</v>
      </c>
      <c r="M994" s="1" t="s">
        <v>56</v>
      </c>
      <c r="N994" s="1" t="s">
        <v>57</v>
      </c>
      <c r="O994" s="1" t="s">
        <v>31</v>
      </c>
      <c r="P994" s="1" t="s">
        <v>85</v>
      </c>
      <c r="Q994" s="1" t="s">
        <v>45</v>
      </c>
      <c r="R994" s="1" t="s">
        <v>34</v>
      </c>
      <c r="S994" s="1" t="s">
        <v>2620</v>
      </c>
      <c r="T994" s="1">
        <v>4</v>
      </c>
      <c r="U994" s="1" t="s">
        <v>2622</v>
      </c>
      <c r="V994" s="1" t="s">
        <v>2630</v>
      </c>
      <c r="W994" s="1" t="s">
        <v>2624</v>
      </c>
      <c r="X994" s="1" t="s">
        <v>2625</v>
      </c>
      <c r="Y994" s="1" t="s">
        <v>2623</v>
      </c>
      <c r="Z994" s="1" t="s">
        <v>2623</v>
      </c>
      <c r="AA994" s="1">
        <v>-500</v>
      </c>
      <c r="AB994" s="1" t="s">
        <v>2626</v>
      </c>
      <c r="AC994" s="1" t="s">
        <v>2627</v>
      </c>
      <c r="AD994" s="1" t="str">
        <f>TEXT(Sales_data[[#This Row],[Order_Date]],"MMM")</f>
        <v>Aug</v>
      </c>
      <c r="AE994" s="1">
        <f t="shared" si="75"/>
        <v>2024</v>
      </c>
      <c r="AF994" s="1" t="str">
        <f>TEXT(Sales_data[[#This Row],[Order_Date]],"ddd")</f>
        <v>Mon</v>
      </c>
      <c r="AG994" s="1" t="str">
        <f t="shared" si="76"/>
        <v>On Time</v>
      </c>
      <c r="AH994" s="1" t="str">
        <f t="shared" si="77"/>
        <v>Medium</v>
      </c>
      <c r="AI994" s="1" t="str">
        <f t="shared" si="78"/>
        <v>Low</v>
      </c>
      <c r="AJ994" s="6" t="str">
        <f t="shared" si="79"/>
        <v>Weekday</v>
      </c>
    </row>
    <row r="995" spans="1:36" x14ac:dyDescent="0.45">
      <c r="A995" s="5" t="s">
        <v>1493</v>
      </c>
      <c r="B995" s="2">
        <v>45380</v>
      </c>
      <c r="C995" s="2">
        <v>45381</v>
      </c>
      <c r="D995" s="2">
        <v>45387</v>
      </c>
      <c r="E995" s="1" t="s">
        <v>2573</v>
      </c>
      <c r="F995" s="1" t="s">
        <v>2608</v>
      </c>
      <c r="G995" s="1" t="s">
        <v>41</v>
      </c>
      <c r="H995" s="1" t="s">
        <v>27</v>
      </c>
      <c r="I995" s="1" t="s">
        <v>28</v>
      </c>
      <c r="J995" s="1">
        <v>-1</v>
      </c>
      <c r="K995" s="1">
        <v>0</v>
      </c>
      <c r="L995" s="1">
        <v>0</v>
      </c>
      <c r="M995" s="1" t="s">
        <v>56</v>
      </c>
      <c r="N995" s="1" t="s">
        <v>93</v>
      </c>
      <c r="O995" s="1" t="s">
        <v>79</v>
      </c>
      <c r="P995" s="1" t="s">
        <v>58</v>
      </c>
      <c r="Q995" s="1" t="s">
        <v>45</v>
      </c>
      <c r="R995" s="1" t="s">
        <v>46</v>
      </c>
      <c r="S995" s="1" t="s">
        <v>47</v>
      </c>
      <c r="T995" s="1">
        <v>6</v>
      </c>
      <c r="U995" s="1" t="s">
        <v>2622</v>
      </c>
      <c r="V995" s="1" t="s">
        <v>2630</v>
      </c>
      <c r="W995" s="1" t="s">
        <v>2629</v>
      </c>
      <c r="X995" s="1" t="s">
        <v>2625</v>
      </c>
      <c r="Y995" s="1" t="s">
        <v>2630</v>
      </c>
      <c r="Z995" s="1" t="s">
        <v>2623</v>
      </c>
      <c r="AA995" s="1">
        <v>0</v>
      </c>
      <c r="AB995" s="1" t="s">
        <v>2626</v>
      </c>
      <c r="AC995" s="1" t="s">
        <v>47</v>
      </c>
      <c r="AD995" s="1" t="str">
        <f>TEXT(Sales_data[[#This Row],[Order_Date]],"MMM")</f>
        <v>Mar</v>
      </c>
      <c r="AE995" s="1">
        <f t="shared" si="75"/>
        <v>2024</v>
      </c>
      <c r="AF995" s="1" t="str">
        <f>TEXT(Sales_data[[#This Row],[Order_Date]],"ddd")</f>
        <v>Fri</v>
      </c>
      <c r="AG995" s="1" t="str">
        <f t="shared" si="76"/>
        <v>Late</v>
      </c>
      <c r="AH995" s="1" t="str">
        <f t="shared" si="77"/>
        <v>Slow</v>
      </c>
      <c r="AI995" s="1" t="str">
        <f t="shared" si="78"/>
        <v>Low</v>
      </c>
      <c r="AJ995" s="6" t="str">
        <f t="shared" si="79"/>
        <v>Weekday</v>
      </c>
    </row>
    <row r="996" spans="1:36" x14ac:dyDescent="0.45">
      <c r="A996" s="5" t="s">
        <v>1494</v>
      </c>
      <c r="B996" s="2">
        <v>45431</v>
      </c>
      <c r="C996" s="2">
        <v>45431</v>
      </c>
      <c r="D996" s="2">
        <v>45434</v>
      </c>
      <c r="E996" s="1" t="s">
        <v>2529</v>
      </c>
      <c r="F996" s="1" t="s">
        <v>168</v>
      </c>
      <c r="G996" s="1" t="s">
        <v>41</v>
      </c>
      <c r="H996" s="1" t="s">
        <v>42</v>
      </c>
      <c r="I996" s="1" t="s">
        <v>43</v>
      </c>
      <c r="J996" s="1">
        <v>3</v>
      </c>
      <c r="K996" s="1">
        <v>500</v>
      </c>
      <c r="L996" s="1">
        <v>1500</v>
      </c>
      <c r="M996" s="1" t="s">
        <v>63</v>
      </c>
      <c r="N996" s="1" t="s">
        <v>57</v>
      </c>
      <c r="O996" s="1" t="s">
        <v>64</v>
      </c>
      <c r="P996" s="1" t="s">
        <v>58</v>
      </c>
      <c r="Q996" s="1" t="s">
        <v>33</v>
      </c>
      <c r="R996" s="1" t="s">
        <v>34</v>
      </c>
      <c r="S996" s="1" t="s">
        <v>2620</v>
      </c>
      <c r="T996" s="1">
        <v>3</v>
      </c>
      <c r="U996" s="1" t="s">
        <v>2622</v>
      </c>
      <c r="V996" s="1" t="s">
        <v>2623</v>
      </c>
      <c r="W996" s="1" t="s">
        <v>2624</v>
      </c>
      <c r="X996" s="1" t="s">
        <v>2625</v>
      </c>
      <c r="Y996" s="1" t="s">
        <v>2623</v>
      </c>
      <c r="Z996" s="1" t="s">
        <v>2623</v>
      </c>
      <c r="AA996" s="1">
        <v>1500</v>
      </c>
      <c r="AB996" s="1" t="s">
        <v>2626</v>
      </c>
      <c r="AC996" s="1" t="s">
        <v>2627</v>
      </c>
      <c r="AD996" s="1" t="str">
        <f>TEXT(Sales_data[[#This Row],[Order_Date]],"MMM")</f>
        <v>May</v>
      </c>
      <c r="AE996" s="1">
        <f t="shared" si="75"/>
        <v>2024</v>
      </c>
      <c r="AF996" s="1" t="str">
        <f>TEXT(Sales_data[[#This Row],[Order_Date]],"ddd")</f>
        <v>Sun</v>
      </c>
      <c r="AG996" s="1" t="str">
        <f t="shared" si="76"/>
        <v>On Time</v>
      </c>
      <c r="AH996" s="1" t="str">
        <f t="shared" si="77"/>
        <v>Medium</v>
      </c>
      <c r="AI996" s="1" t="str">
        <f t="shared" si="78"/>
        <v>Low</v>
      </c>
      <c r="AJ996" s="6" t="str">
        <f t="shared" si="79"/>
        <v>Weekend</v>
      </c>
    </row>
    <row r="997" spans="1:36" x14ac:dyDescent="0.45">
      <c r="A997" s="5" t="s">
        <v>1495</v>
      </c>
      <c r="B997" s="2">
        <v>45468</v>
      </c>
      <c r="C997" s="2">
        <v>45470</v>
      </c>
      <c r="D997" s="2">
        <v>45475</v>
      </c>
      <c r="E997" s="1" t="s">
        <v>2584</v>
      </c>
      <c r="F997" s="1" t="s">
        <v>2607</v>
      </c>
      <c r="G997" s="1" t="s">
        <v>41</v>
      </c>
      <c r="H997" s="1" t="s">
        <v>42</v>
      </c>
      <c r="I997" s="1" t="s">
        <v>43</v>
      </c>
      <c r="J997" s="1">
        <v>1</v>
      </c>
      <c r="K997" s="1">
        <v>2000</v>
      </c>
      <c r="L997" s="1">
        <v>2000</v>
      </c>
      <c r="M997" s="1" t="s">
        <v>56</v>
      </c>
      <c r="N997" s="1" t="s">
        <v>93</v>
      </c>
      <c r="O997" s="1" t="s">
        <v>79</v>
      </c>
      <c r="P997" s="1" t="s">
        <v>58</v>
      </c>
      <c r="Q997" s="1" t="s">
        <v>45</v>
      </c>
      <c r="R997" s="1" t="s">
        <v>34</v>
      </c>
      <c r="S997" s="1" t="s">
        <v>2620</v>
      </c>
      <c r="T997" s="1">
        <v>5</v>
      </c>
      <c r="U997" s="1" t="s">
        <v>2622</v>
      </c>
      <c r="V997" s="1" t="s">
        <v>2623</v>
      </c>
      <c r="W997" s="1" t="s">
        <v>2624</v>
      </c>
      <c r="X997" s="1" t="s">
        <v>2625</v>
      </c>
      <c r="Y997" s="1" t="s">
        <v>2623</v>
      </c>
      <c r="Z997" s="1" t="s">
        <v>2623</v>
      </c>
      <c r="AA997" s="1">
        <v>2000</v>
      </c>
      <c r="AB997" s="1" t="s">
        <v>2626</v>
      </c>
      <c r="AC997" s="1" t="s">
        <v>2627</v>
      </c>
      <c r="AD997" s="1" t="str">
        <f>TEXT(Sales_data[[#This Row],[Order_Date]],"MMM")</f>
        <v>Jun</v>
      </c>
      <c r="AE997" s="1">
        <f t="shared" si="75"/>
        <v>2024</v>
      </c>
      <c r="AF997" s="1" t="str">
        <f>TEXT(Sales_data[[#This Row],[Order_Date]],"ddd")</f>
        <v>Tue</v>
      </c>
      <c r="AG997" s="1" t="str">
        <f t="shared" si="76"/>
        <v>On Time</v>
      </c>
      <c r="AH997" s="1" t="str">
        <f t="shared" si="77"/>
        <v>Medium</v>
      </c>
      <c r="AI997" s="1" t="str">
        <f t="shared" si="78"/>
        <v>Medium</v>
      </c>
      <c r="AJ997" s="6" t="str">
        <f t="shared" si="79"/>
        <v>Weekday</v>
      </c>
    </row>
    <row r="998" spans="1:36" x14ac:dyDescent="0.45">
      <c r="A998" s="5" t="s">
        <v>1496</v>
      </c>
      <c r="B998" s="2">
        <v>45384</v>
      </c>
      <c r="C998" s="2">
        <v>45386</v>
      </c>
      <c r="D998" s="2">
        <v>45391</v>
      </c>
      <c r="E998" s="1" t="s">
        <v>2573</v>
      </c>
      <c r="F998" s="1" t="s">
        <v>147</v>
      </c>
      <c r="G998" s="1" t="s">
        <v>147</v>
      </c>
      <c r="H998" s="1" t="s">
        <v>128</v>
      </c>
      <c r="I998" s="1" t="s">
        <v>231</v>
      </c>
      <c r="J998" s="1">
        <v>1</v>
      </c>
      <c r="K998" s="1">
        <v>2000</v>
      </c>
      <c r="L998" s="1">
        <v>2000</v>
      </c>
      <c r="M998" s="1" t="s">
        <v>63</v>
      </c>
      <c r="N998" s="1" t="s">
        <v>57</v>
      </c>
      <c r="O998" s="1" t="s">
        <v>79</v>
      </c>
      <c r="P998" s="1" t="s">
        <v>32</v>
      </c>
      <c r="Q998" s="1" t="s">
        <v>45</v>
      </c>
      <c r="R998" s="1" t="s">
        <v>2620</v>
      </c>
      <c r="S998" s="1" t="s">
        <v>2620</v>
      </c>
      <c r="T998" s="1">
        <v>5</v>
      </c>
      <c r="U998" s="1" t="s">
        <v>2622</v>
      </c>
      <c r="V998" s="1" t="s">
        <v>2623</v>
      </c>
      <c r="W998" s="1" t="s">
        <v>2624</v>
      </c>
      <c r="X998" s="1" t="s">
        <v>2625</v>
      </c>
      <c r="Y998" s="1" t="s">
        <v>2623</v>
      </c>
      <c r="Z998" s="1" t="s">
        <v>2623</v>
      </c>
      <c r="AA998" s="1">
        <v>2000</v>
      </c>
      <c r="AB998" s="1" t="s">
        <v>2626</v>
      </c>
      <c r="AC998" s="1" t="s">
        <v>2627</v>
      </c>
      <c r="AD998" s="1" t="str">
        <f>TEXT(Sales_data[[#This Row],[Order_Date]],"MMM")</f>
        <v>Apr</v>
      </c>
      <c r="AE998" s="1">
        <f t="shared" si="75"/>
        <v>2024</v>
      </c>
      <c r="AF998" s="1" t="str">
        <f>TEXT(Sales_data[[#This Row],[Order_Date]],"ddd")</f>
        <v>Tue</v>
      </c>
      <c r="AG998" s="1" t="str">
        <f t="shared" si="76"/>
        <v>On Time</v>
      </c>
      <c r="AH998" s="1" t="str">
        <f t="shared" si="77"/>
        <v>Medium</v>
      </c>
      <c r="AI998" s="1" t="str">
        <f t="shared" si="78"/>
        <v>Medium</v>
      </c>
      <c r="AJ998" s="6" t="str">
        <f t="shared" si="79"/>
        <v>Weekday</v>
      </c>
    </row>
    <row r="999" spans="1:36" x14ac:dyDescent="0.45">
      <c r="A999" s="5" t="s">
        <v>1497</v>
      </c>
      <c r="B999" s="2">
        <v>45414</v>
      </c>
      <c r="C999" s="2">
        <v>45414</v>
      </c>
      <c r="D999" s="2">
        <v>45418</v>
      </c>
      <c r="E999" s="1" t="s">
        <v>2591</v>
      </c>
      <c r="F999" s="1" t="s">
        <v>53</v>
      </c>
      <c r="G999" s="1" t="s">
        <v>54</v>
      </c>
      <c r="H999" s="1" t="s">
        <v>71</v>
      </c>
      <c r="I999" s="1" t="s">
        <v>72</v>
      </c>
      <c r="J999" s="1">
        <v>2</v>
      </c>
      <c r="K999" s="1">
        <v>100</v>
      </c>
      <c r="L999" s="1">
        <v>200</v>
      </c>
      <c r="M999" s="1" t="s">
        <v>2619</v>
      </c>
      <c r="N999" s="1" t="s">
        <v>57</v>
      </c>
      <c r="O999" s="1" t="s">
        <v>79</v>
      </c>
      <c r="P999" s="1" t="s">
        <v>85</v>
      </c>
      <c r="Q999" s="1" t="s">
        <v>33</v>
      </c>
      <c r="R999" s="1" t="s">
        <v>2620</v>
      </c>
      <c r="S999" s="1" t="s">
        <v>2620</v>
      </c>
      <c r="T999" s="1">
        <v>4</v>
      </c>
      <c r="U999" s="1" t="s">
        <v>2622</v>
      </c>
      <c r="V999" s="1" t="s">
        <v>2623</v>
      </c>
      <c r="W999" s="1" t="s">
        <v>2624</v>
      </c>
      <c r="X999" s="1" t="s">
        <v>2625</v>
      </c>
      <c r="Y999" s="1" t="s">
        <v>2623</v>
      </c>
      <c r="Z999" s="1" t="s">
        <v>2623</v>
      </c>
      <c r="AA999" s="1">
        <v>200</v>
      </c>
      <c r="AB999" s="1" t="s">
        <v>2626</v>
      </c>
      <c r="AC999" s="1" t="s">
        <v>2627</v>
      </c>
      <c r="AD999" s="1" t="str">
        <f>TEXT(Sales_data[[#This Row],[Order_Date]],"MMM")</f>
        <v>May</v>
      </c>
      <c r="AE999" s="1">
        <f t="shared" si="75"/>
        <v>2024</v>
      </c>
      <c r="AF999" s="1" t="str">
        <f>TEXT(Sales_data[[#This Row],[Order_Date]],"ddd")</f>
        <v>Thu</v>
      </c>
      <c r="AG999" s="1" t="str">
        <f t="shared" si="76"/>
        <v>On Time</v>
      </c>
      <c r="AH999" s="1" t="str">
        <f t="shared" si="77"/>
        <v>Medium</v>
      </c>
      <c r="AI999" s="1" t="str">
        <f t="shared" si="78"/>
        <v>Low</v>
      </c>
      <c r="AJ999" s="6" t="str">
        <f t="shared" si="79"/>
        <v>Weekday</v>
      </c>
    </row>
    <row r="1000" spans="1:36" x14ac:dyDescent="0.45">
      <c r="A1000" s="5" t="s">
        <v>1498</v>
      </c>
      <c r="B1000" s="2">
        <v>45332</v>
      </c>
      <c r="C1000" s="2">
        <v>45335</v>
      </c>
      <c r="D1000" s="2">
        <v>45334</v>
      </c>
      <c r="E1000" s="1" t="s">
        <v>2595</v>
      </c>
      <c r="F1000" s="1" t="s">
        <v>69</v>
      </c>
      <c r="G1000" s="1" t="s">
        <v>70</v>
      </c>
      <c r="H1000" s="1" t="s">
        <v>128</v>
      </c>
      <c r="I1000" s="1" t="s">
        <v>231</v>
      </c>
      <c r="J1000" s="1">
        <v>-1</v>
      </c>
      <c r="K1000" s="1">
        <v>500</v>
      </c>
      <c r="L1000" s="1">
        <v>-500</v>
      </c>
      <c r="M1000" s="1" t="s">
        <v>63</v>
      </c>
      <c r="N1000" s="1" t="s">
        <v>30</v>
      </c>
      <c r="O1000" s="1" t="s">
        <v>44</v>
      </c>
      <c r="P1000" s="1" t="s">
        <v>58</v>
      </c>
      <c r="Q1000" s="1" t="s">
        <v>45</v>
      </c>
      <c r="R1000" s="1" t="s">
        <v>34</v>
      </c>
      <c r="S1000" s="1" t="s">
        <v>2620</v>
      </c>
      <c r="T1000" s="1">
        <v>-1</v>
      </c>
      <c r="U1000" s="1" t="s">
        <v>2622</v>
      </c>
      <c r="V1000" s="1" t="s">
        <v>2630</v>
      </c>
      <c r="W1000" s="1" t="s">
        <v>2624</v>
      </c>
      <c r="X1000" s="1" t="s">
        <v>2631</v>
      </c>
      <c r="Y1000" s="1" t="s">
        <v>2623</v>
      </c>
      <c r="Z1000" s="1" t="s">
        <v>2623</v>
      </c>
      <c r="AA1000" s="1">
        <v>-500</v>
      </c>
      <c r="AB1000" s="1" t="s">
        <v>2626</v>
      </c>
      <c r="AC1000" s="1" t="s">
        <v>2627</v>
      </c>
      <c r="AD1000" s="1" t="str">
        <f>TEXT(Sales_data[[#This Row],[Order_Date]],"MMM")</f>
        <v>Feb</v>
      </c>
      <c r="AE1000" s="1">
        <f t="shared" si="75"/>
        <v>2024</v>
      </c>
      <c r="AF1000" s="1" t="str">
        <f>TEXT(Sales_data[[#This Row],[Order_Date]],"ddd")</f>
        <v>Sat</v>
      </c>
      <c r="AG1000" s="1" t="str">
        <f t="shared" si="76"/>
        <v>On Time</v>
      </c>
      <c r="AH1000" s="1" t="str">
        <f t="shared" si="77"/>
        <v>Fast</v>
      </c>
      <c r="AI1000" s="1" t="str">
        <f t="shared" si="78"/>
        <v>Low</v>
      </c>
      <c r="AJ1000" s="6" t="str">
        <f t="shared" si="79"/>
        <v>Weekend</v>
      </c>
    </row>
    <row r="1001" spans="1:36" x14ac:dyDescent="0.45">
      <c r="A1001" s="5" t="s">
        <v>1499</v>
      </c>
      <c r="B1001" s="2">
        <v>45619</v>
      </c>
      <c r="C1001" s="2">
        <v>45618</v>
      </c>
      <c r="D1001" s="2">
        <v>45622</v>
      </c>
      <c r="E1001" s="1" t="s">
        <v>2581</v>
      </c>
      <c r="F1001" s="1" t="s">
        <v>2607</v>
      </c>
      <c r="G1001" s="1" t="s">
        <v>41</v>
      </c>
      <c r="H1001" s="1" t="s">
        <v>71</v>
      </c>
      <c r="I1001" s="1" t="s">
        <v>117</v>
      </c>
      <c r="J1001" s="1">
        <v>3</v>
      </c>
      <c r="K1001" s="1">
        <v>100</v>
      </c>
      <c r="L1001" s="1">
        <v>300</v>
      </c>
      <c r="M1001" s="1" t="s">
        <v>2619</v>
      </c>
      <c r="N1001" s="1" t="s">
        <v>57</v>
      </c>
      <c r="O1001" s="1" t="s">
        <v>79</v>
      </c>
      <c r="P1001" s="1" t="s">
        <v>85</v>
      </c>
      <c r="Q1001" s="1" t="s">
        <v>33</v>
      </c>
      <c r="R1001" s="1" t="s">
        <v>46</v>
      </c>
      <c r="S1001" s="1" t="s">
        <v>47</v>
      </c>
      <c r="T1001" s="1">
        <v>4</v>
      </c>
      <c r="U1001" s="1" t="s">
        <v>2622</v>
      </c>
      <c r="V1001" s="1" t="s">
        <v>2623</v>
      </c>
      <c r="W1001" s="1" t="s">
        <v>2624</v>
      </c>
      <c r="X1001" s="1" t="s">
        <v>2628</v>
      </c>
      <c r="Y1001" s="1" t="s">
        <v>2623</v>
      </c>
      <c r="Z1001" s="1" t="s">
        <v>2623</v>
      </c>
      <c r="AA1001" s="1">
        <v>300</v>
      </c>
      <c r="AB1001" s="1" t="s">
        <v>2626</v>
      </c>
      <c r="AC1001" s="1" t="s">
        <v>47</v>
      </c>
      <c r="AD1001" s="1" t="str">
        <f>TEXT(Sales_data[[#This Row],[Order_Date]],"MMM")</f>
        <v>Nov</v>
      </c>
      <c r="AE1001" s="1">
        <f t="shared" si="75"/>
        <v>2024</v>
      </c>
      <c r="AF1001" s="1" t="str">
        <f>TEXT(Sales_data[[#This Row],[Order_Date]],"ddd")</f>
        <v>Sat</v>
      </c>
      <c r="AG1001" s="1" t="str">
        <f t="shared" si="76"/>
        <v>On Time</v>
      </c>
      <c r="AH1001" s="1" t="str">
        <f t="shared" si="77"/>
        <v>Medium</v>
      </c>
      <c r="AI1001" s="1" t="str">
        <f t="shared" si="78"/>
        <v>Low</v>
      </c>
      <c r="AJ1001" s="6" t="str">
        <f t="shared" si="79"/>
        <v>Weekend</v>
      </c>
    </row>
    <row r="1002" spans="1:36" x14ac:dyDescent="0.45">
      <c r="A1002" s="5" t="s">
        <v>1500</v>
      </c>
      <c r="B1002" s="2">
        <v>45400</v>
      </c>
      <c r="C1002" s="2">
        <v>45403</v>
      </c>
      <c r="D1002" s="2">
        <v>45407</v>
      </c>
      <c r="E1002" s="1" t="s">
        <v>2557</v>
      </c>
      <c r="F1002" s="1" t="s">
        <v>2607</v>
      </c>
      <c r="G1002" s="1" t="s">
        <v>41</v>
      </c>
      <c r="H1002" s="1" t="s">
        <v>42</v>
      </c>
      <c r="I1002" s="1" t="s">
        <v>122</v>
      </c>
      <c r="J1002" s="1">
        <v>2</v>
      </c>
      <c r="K1002" s="1">
        <v>0</v>
      </c>
      <c r="L1002" s="1">
        <v>0</v>
      </c>
      <c r="M1002" s="1" t="s">
        <v>56</v>
      </c>
      <c r="N1002" s="1" t="s">
        <v>93</v>
      </c>
      <c r="O1002" s="1" t="s">
        <v>79</v>
      </c>
      <c r="P1002" s="1" t="s">
        <v>58</v>
      </c>
      <c r="Q1002" s="1" t="s">
        <v>33</v>
      </c>
      <c r="R1002" s="1" t="s">
        <v>46</v>
      </c>
      <c r="S1002" s="1" t="s">
        <v>245</v>
      </c>
      <c r="T1002" s="1">
        <v>4</v>
      </c>
      <c r="U1002" s="1" t="s">
        <v>2622</v>
      </c>
      <c r="V1002" s="1" t="s">
        <v>2623</v>
      </c>
      <c r="W1002" s="1" t="s">
        <v>2629</v>
      </c>
      <c r="X1002" s="1" t="s">
        <v>2625</v>
      </c>
      <c r="Y1002" s="1" t="s">
        <v>2630</v>
      </c>
      <c r="Z1002" s="1" t="s">
        <v>2623</v>
      </c>
      <c r="AA1002" s="1">
        <v>0</v>
      </c>
      <c r="AB1002" s="1" t="s">
        <v>2626</v>
      </c>
      <c r="AC1002" s="1" t="s">
        <v>245</v>
      </c>
      <c r="AD1002" s="1" t="str">
        <f>TEXT(Sales_data[[#This Row],[Order_Date]],"MMM")</f>
        <v>Apr</v>
      </c>
      <c r="AE1002" s="1">
        <f t="shared" si="75"/>
        <v>2024</v>
      </c>
      <c r="AF1002" s="1" t="str">
        <f>TEXT(Sales_data[[#This Row],[Order_Date]],"ddd")</f>
        <v>Thu</v>
      </c>
      <c r="AG1002" s="1" t="str">
        <f t="shared" si="76"/>
        <v>On Time</v>
      </c>
      <c r="AH1002" s="1" t="str">
        <f t="shared" si="77"/>
        <v>Medium</v>
      </c>
      <c r="AI1002" s="1" t="str">
        <f t="shared" si="78"/>
        <v>Low</v>
      </c>
      <c r="AJ1002" s="6" t="str">
        <f t="shared" si="79"/>
        <v>Weekday</v>
      </c>
    </row>
    <row r="1003" spans="1:36" x14ac:dyDescent="0.45">
      <c r="A1003" s="5" t="s">
        <v>1501</v>
      </c>
      <c r="B1003" s="2">
        <v>45479</v>
      </c>
      <c r="C1003" s="2">
        <v>45481</v>
      </c>
      <c r="D1003" s="2">
        <v>45482</v>
      </c>
      <c r="E1003" s="1" t="s">
        <v>2584</v>
      </c>
      <c r="F1003" s="1" t="s">
        <v>147</v>
      </c>
      <c r="G1003" s="1" t="s">
        <v>147</v>
      </c>
      <c r="H1003" s="1" t="s">
        <v>71</v>
      </c>
      <c r="I1003" s="1" t="s">
        <v>72</v>
      </c>
      <c r="J1003" s="1">
        <v>1</v>
      </c>
      <c r="K1003" s="1">
        <v>100</v>
      </c>
      <c r="L1003" s="1">
        <v>100</v>
      </c>
      <c r="M1003" s="1" t="s">
        <v>56</v>
      </c>
      <c r="N1003" s="1" t="s">
        <v>30</v>
      </c>
      <c r="O1003" s="1" t="s">
        <v>79</v>
      </c>
      <c r="P1003" s="1" t="s">
        <v>58</v>
      </c>
      <c r="Q1003" s="1" t="s">
        <v>45</v>
      </c>
      <c r="R1003" s="1" t="s">
        <v>2620</v>
      </c>
      <c r="S1003" s="1" t="s">
        <v>2620</v>
      </c>
      <c r="T1003" s="1">
        <v>1</v>
      </c>
      <c r="U1003" s="1" t="s">
        <v>2622</v>
      </c>
      <c r="V1003" s="1" t="s">
        <v>2623</v>
      </c>
      <c r="W1003" s="1" t="s">
        <v>2624</v>
      </c>
      <c r="X1003" s="1" t="s">
        <v>2625</v>
      </c>
      <c r="Y1003" s="1" t="s">
        <v>2623</v>
      </c>
      <c r="Z1003" s="1" t="s">
        <v>2623</v>
      </c>
      <c r="AA1003" s="1">
        <v>100</v>
      </c>
      <c r="AB1003" s="1" t="s">
        <v>2626</v>
      </c>
      <c r="AC1003" s="1" t="s">
        <v>2627</v>
      </c>
      <c r="AD1003" s="1" t="str">
        <f>TEXT(Sales_data[[#This Row],[Order_Date]],"MMM")</f>
        <v>Jul</v>
      </c>
      <c r="AE1003" s="1">
        <f t="shared" si="75"/>
        <v>2024</v>
      </c>
      <c r="AF1003" s="1" t="str">
        <f>TEXT(Sales_data[[#This Row],[Order_Date]],"ddd")</f>
        <v>Sat</v>
      </c>
      <c r="AG1003" s="1" t="str">
        <f t="shared" si="76"/>
        <v>On Time</v>
      </c>
      <c r="AH1003" s="1" t="str">
        <f t="shared" si="77"/>
        <v>Fast</v>
      </c>
      <c r="AI1003" s="1" t="str">
        <f t="shared" si="78"/>
        <v>Low</v>
      </c>
      <c r="AJ1003" s="6" t="str">
        <f t="shared" si="79"/>
        <v>Weekend</v>
      </c>
    </row>
    <row r="1004" spans="1:36" x14ac:dyDescent="0.45">
      <c r="A1004" s="5" t="s">
        <v>1502</v>
      </c>
      <c r="B1004" s="2">
        <v>45311</v>
      </c>
      <c r="C1004" s="2">
        <v>45310</v>
      </c>
      <c r="D1004" s="2">
        <v>45313</v>
      </c>
      <c r="E1004" s="1" t="s">
        <v>2533</v>
      </c>
      <c r="F1004" s="1" t="s">
        <v>53</v>
      </c>
      <c r="G1004" s="1" t="s">
        <v>54</v>
      </c>
      <c r="H1004" s="1" t="s">
        <v>128</v>
      </c>
      <c r="I1004" s="1" t="s">
        <v>169</v>
      </c>
      <c r="J1004" s="1">
        <v>0</v>
      </c>
      <c r="K1004" s="1">
        <v>1000</v>
      </c>
      <c r="L1004" s="1">
        <v>0</v>
      </c>
      <c r="M1004" s="1" t="s">
        <v>29</v>
      </c>
      <c r="N1004" s="1" t="s">
        <v>57</v>
      </c>
      <c r="O1004" s="1" t="s">
        <v>79</v>
      </c>
      <c r="P1004" s="1" t="s">
        <v>58</v>
      </c>
      <c r="Q1004" s="1" t="s">
        <v>45</v>
      </c>
      <c r="R1004" s="1" t="s">
        <v>34</v>
      </c>
      <c r="S1004" s="1" t="s">
        <v>2620</v>
      </c>
      <c r="T1004" s="1">
        <v>3</v>
      </c>
      <c r="U1004" s="1" t="s">
        <v>2622</v>
      </c>
      <c r="V1004" s="1" t="s">
        <v>2630</v>
      </c>
      <c r="W1004" s="1" t="s">
        <v>2624</v>
      </c>
      <c r="X1004" s="1" t="s">
        <v>2628</v>
      </c>
      <c r="Y1004" s="1" t="s">
        <v>2623</v>
      </c>
      <c r="Z1004" s="1" t="s">
        <v>2623</v>
      </c>
      <c r="AA1004" s="1">
        <v>0</v>
      </c>
      <c r="AB1004" s="1" t="s">
        <v>2626</v>
      </c>
      <c r="AC1004" s="1" t="s">
        <v>2627</v>
      </c>
      <c r="AD1004" s="1" t="str">
        <f>TEXT(Sales_data[[#This Row],[Order_Date]],"MMM")</f>
        <v>Jan</v>
      </c>
      <c r="AE1004" s="1">
        <f t="shared" si="75"/>
        <v>2024</v>
      </c>
      <c r="AF1004" s="1" t="str">
        <f>TEXT(Sales_data[[#This Row],[Order_Date]],"ddd")</f>
        <v>Sat</v>
      </c>
      <c r="AG1004" s="1" t="str">
        <f t="shared" si="76"/>
        <v>On Time</v>
      </c>
      <c r="AH1004" s="1" t="str">
        <f t="shared" si="77"/>
        <v>Medium</v>
      </c>
      <c r="AI1004" s="1" t="str">
        <f t="shared" si="78"/>
        <v>Low</v>
      </c>
      <c r="AJ1004" s="6" t="str">
        <f t="shared" si="79"/>
        <v>Weekend</v>
      </c>
    </row>
    <row r="1005" spans="1:36" x14ac:dyDescent="0.45">
      <c r="A1005" s="5" t="s">
        <v>1503</v>
      </c>
      <c r="B1005" s="2">
        <v>45335</v>
      </c>
      <c r="C1005" s="2">
        <v>45338</v>
      </c>
      <c r="D1005" s="2">
        <v>45338</v>
      </c>
      <c r="E1005" s="1" t="s">
        <v>2542</v>
      </c>
      <c r="F1005" s="1" t="s">
        <v>69</v>
      </c>
      <c r="G1005" s="1" t="s">
        <v>70</v>
      </c>
      <c r="H1005" s="1" t="s">
        <v>42</v>
      </c>
      <c r="I1005" s="1" t="s">
        <v>78</v>
      </c>
      <c r="J1005" s="1">
        <v>1</v>
      </c>
      <c r="K1005" s="1">
        <v>100</v>
      </c>
      <c r="L1005" s="1">
        <v>100</v>
      </c>
      <c r="M1005" s="1" t="s">
        <v>29</v>
      </c>
      <c r="N1005" s="1" t="s">
        <v>57</v>
      </c>
      <c r="O1005" s="1" t="s">
        <v>31</v>
      </c>
      <c r="P1005" s="1" t="s">
        <v>32</v>
      </c>
      <c r="Q1005" s="1" t="s">
        <v>33</v>
      </c>
      <c r="R1005" s="1" t="s">
        <v>34</v>
      </c>
      <c r="S1005" s="1" t="s">
        <v>2620</v>
      </c>
      <c r="T1005" s="1">
        <v>0</v>
      </c>
      <c r="U1005" s="1" t="s">
        <v>2622</v>
      </c>
      <c r="V1005" s="1" t="s">
        <v>2623</v>
      </c>
      <c r="W1005" s="1" t="s">
        <v>2624</v>
      </c>
      <c r="X1005" s="1" t="s">
        <v>2625</v>
      </c>
      <c r="Y1005" s="1" t="s">
        <v>2623</v>
      </c>
      <c r="Z1005" s="1" t="s">
        <v>2623</v>
      </c>
      <c r="AA1005" s="1">
        <v>100</v>
      </c>
      <c r="AB1005" s="1" t="s">
        <v>2626</v>
      </c>
      <c r="AC1005" s="1" t="s">
        <v>2627</v>
      </c>
      <c r="AD1005" s="1" t="str">
        <f>TEXT(Sales_data[[#This Row],[Order_Date]],"MMM")</f>
        <v>Feb</v>
      </c>
      <c r="AE1005" s="1">
        <f t="shared" si="75"/>
        <v>2024</v>
      </c>
      <c r="AF1005" s="1" t="str">
        <f>TEXT(Sales_data[[#This Row],[Order_Date]],"ddd")</f>
        <v>Tue</v>
      </c>
      <c r="AG1005" s="1" t="str">
        <f t="shared" si="76"/>
        <v>On Time</v>
      </c>
      <c r="AH1005" s="1" t="str">
        <f t="shared" si="77"/>
        <v>Fast</v>
      </c>
      <c r="AI1005" s="1" t="str">
        <f t="shared" si="78"/>
        <v>Low</v>
      </c>
      <c r="AJ1005" s="6" t="str">
        <f t="shared" si="79"/>
        <v>Weekday</v>
      </c>
    </row>
    <row r="1006" spans="1:36" x14ac:dyDescent="0.45">
      <c r="A1006" s="5" t="s">
        <v>1504</v>
      </c>
      <c r="B1006" s="2">
        <v>45621</v>
      </c>
      <c r="C1006" s="2">
        <v>45620</v>
      </c>
      <c r="D1006" s="2">
        <v>45619</v>
      </c>
      <c r="E1006" s="1" t="s">
        <v>2546</v>
      </c>
      <c r="F1006" s="1" t="s">
        <v>2608</v>
      </c>
      <c r="G1006" s="1" t="s">
        <v>41</v>
      </c>
      <c r="H1006" s="1" t="s">
        <v>128</v>
      </c>
      <c r="I1006" s="1" t="s">
        <v>231</v>
      </c>
      <c r="J1006" s="1">
        <v>0</v>
      </c>
      <c r="K1006" s="1">
        <v>500</v>
      </c>
      <c r="L1006" s="1">
        <v>0</v>
      </c>
      <c r="M1006" s="1" t="s">
        <v>2619</v>
      </c>
      <c r="N1006" s="1" t="s">
        <v>30</v>
      </c>
      <c r="O1006" s="1" t="s">
        <v>31</v>
      </c>
      <c r="P1006" s="1" t="s">
        <v>32</v>
      </c>
      <c r="Q1006" s="1" t="s">
        <v>33</v>
      </c>
      <c r="R1006" s="1" t="s">
        <v>2620</v>
      </c>
      <c r="S1006" s="1" t="s">
        <v>2620</v>
      </c>
      <c r="T1006" s="1">
        <v>-1</v>
      </c>
      <c r="U1006" s="1" t="s">
        <v>2622</v>
      </c>
      <c r="V1006" s="1" t="s">
        <v>2630</v>
      </c>
      <c r="W1006" s="1" t="s">
        <v>2624</v>
      </c>
      <c r="X1006" s="1" t="s">
        <v>2628</v>
      </c>
      <c r="Y1006" s="1" t="s">
        <v>2623</v>
      </c>
      <c r="Z1006" s="1" t="s">
        <v>2623</v>
      </c>
      <c r="AA1006" s="1">
        <v>0</v>
      </c>
      <c r="AB1006" s="1" t="s">
        <v>2626</v>
      </c>
      <c r="AC1006" s="1" t="s">
        <v>2627</v>
      </c>
      <c r="AD1006" s="1" t="str">
        <f>TEXT(Sales_data[[#This Row],[Order_Date]],"MMM")</f>
        <v>Nov</v>
      </c>
      <c r="AE1006" s="1">
        <f t="shared" si="75"/>
        <v>2024</v>
      </c>
      <c r="AF1006" s="1" t="str">
        <f>TEXT(Sales_data[[#This Row],[Order_Date]],"ddd")</f>
        <v>Mon</v>
      </c>
      <c r="AG1006" s="1" t="str">
        <f t="shared" si="76"/>
        <v>On Time</v>
      </c>
      <c r="AH1006" s="1" t="str">
        <f t="shared" si="77"/>
        <v>Fast</v>
      </c>
      <c r="AI1006" s="1" t="str">
        <f t="shared" si="78"/>
        <v>Low</v>
      </c>
      <c r="AJ1006" s="6" t="str">
        <f t="shared" si="79"/>
        <v>Weekday</v>
      </c>
    </row>
    <row r="1007" spans="1:36" x14ac:dyDescent="0.45">
      <c r="A1007" s="5" t="s">
        <v>1505</v>
      </c>
      <c r="B1007" s="2">
        <v>45305</v>
      </c>
      <c r="C1007" s="2">
        <v>45308</v>
      </c>
      <c r="D1007" s="2">
        <v>45311</v>
      </c>
      <c r="E1007" s="1" t="s">
        <v>2567</v>
      </c>
      <c r="F1007" s="1" t="s">
        <v>2608</v>
      </c>
      <c r="G1007" s="1" t="s">
        <v>41</v>
      </c>
      <c r="H1007" s="1" t="s">
        <v>42</v>
      </c>
      <c r="I1007" s="1" t="s">
        <v>43</v>
      </c>
      <c r="J1007" s="1">
        <v>2</v>
      </c>
      <c r="K1007" s="1">
        <v>0</v>
      </c>
      <c r="L1007" s="1">
        <v>0</v>
      </c>
      <c r="M1007" s="1" t="s">
        <v>29</v>
      </c>
      <c r="N1007" s="1" t="s">
        <v>57</v>
      </c>
      <c r="O1007" s="1" t="s">
        <v>31</v>
      </c>
      <c r="P1007" s="1" t="s">
        <v>32</v>
      </c>
      <c r="Q1007" s="1" t="s">
        <v>45</v>
      </c>
      <c r="R1007" s="1" t="s">
        <v>46</v>
      </c>
      <c r="S1007" s="1" t="s">
        <v>245</v>
      </c>
      <c r="T1007" s="1">
        <v>3</v>
      </c>
      <c r="U1007" s="1" t="s">
        <v>2622</v>
      </c>
      <c r="V1007" s="1" t="s">
        <v>2623</v>
      </c>
      <c r="W1007" s="1" t="s">
        <v>2629</v>
      </c>
      <c r="X1007" s="1" t="s">
        <v>2625</v>
      </c>
      <c r="Y1007" s="1" t="s">
        <v>2630</v>
      </c>
      <c r="Z1007" s="1" t="s">
        <v>2623</v>
      </c>
      <c r="AA1007" s="1">
        <v>0</v>
      </c>
      <c r="AB1007" s="1" t="s">
        <v>2626</v>
      </c>
      <c r="AC1007" s="1" t="s">
        <v>245</v>
      </c>
      <c r="AD1007" s="1" t="str">
        <f>TEXT(Sales_data[[#This Row],[Order_Date]],"MMM")</f>
        <v>Jan</v>
      </c>
      <c r="AE1007" s="1">
        <f t="shared" si="75"/>
        <v>2024</v>
      </c>
      <c r="AF1007" s="1" t="str">
        <f>TEXT(Sales_data[[#This Row],[Order_Date]],"ddd")</f>
        <v>Sun</v>
      </c>
      <c r="AG1007" s="1" t="str">
        <f t="shared" si="76"/>
        <v>On Time</v>
      </c>
      <c r="AH1007" s="1" t="str">
        <f t="shared" si="77"/>
        <v>Medium</v>
      </c>
      <c r="AI1007" s="1" t="str">
        <f t="shared" si="78"/>
        <v>Low</v>
      </c>
      <c r="AJ1007" s="6" t="str">
        <f t="shared" si="79"/>
        <v>Weekend</v>
      </c>
    </row>
    <row r="1008" spans="1:36" x14ac:dyDescent="0.45">
      <c r="A1008" s="5" t="s">
        <v>1506</v>
      </c>
      <c r="B1008" s="2">
        <v>45626</v>
      </c>
      <c r="C1008" s="2">
        <v>45627</v>
      </c>
      <c r="D1008" s="2">
        <v>45630</v>
      </c>
      <c r="E1008" s="1" t="s">
        <v>2543</v>
      </c>
      <c r="F1008" s="1" t="s">
        <v>2608</v>
      </c>
      <c r="G1008" s="1" t="s">
        <v>41</v>
      </c>
      <c r="H1008" s="1" t="s">
        <v>42</v>
      </c>
      <c r="I1008" s="1" t="s">
        <v>78</v>
      </c>
      <c r="J1008" s="1">
        <v>3</v>
      </c>
      <c r="K1008" s="1">
        <v>1000</v>
      </c>
      <c r="L1008" s="1">
        <v>3000</v>
      </c>
      <c r="M1008" s="1" t="s">
        <v>63</v>
      </c>
      <c r="N1008" s="1" t="s">
        <v>57</v>
      </c>
      <c r="O1008" s="1" t="s">
        <v>79</v>
      </c>
      <c r="P1008" s="1" t="s">
        <v>58</v>
      </c>
      <c r="Q1008" s="1" t="s">
        <v>33</v>
      </c>
      <c r="R1008" s="1" t="s">
        <v>46</v>
      </c>
      <c r="S1008" s="1" t="s">
        <v>47</v>
      </c>
      <c r="T1008" s="1">
        <v>3</v>
      </c>
      <c r="U1008" s="1" t="s">
        <v>2622</v>
      </c>
      <c r="V1008" s="1" t="s">
        <v>2623</v>
      </c>
      <c r="W1008" s="1" t="s">
        <v>2624</v>
      </c>
      <c r="X1008" s="1" t="s">
        <v>2625</v>
      </c>
      <c r="Y1008" s="1" t="s">
        <v>2623</v>
      </c>
      <c r="Z1008" s="1" t="s">
        <v>2623</v>
      </c>
      <c r="AA1008" s="1">
        <v>3000</v>
      </c>
      <c r="AB1008" s="1" t="s">
        <v>2626</v>
      </c>
      <c r="AC1008" s="1" t="s">
        <v>47</v>
      </c>
      <c r="AD1008" s="1" t="str">
        <f>TEXT(Sales_data[[#This Row],[Order_Date]],"MMM")</f>
        <v>Nov</v>
      </c>
      <c r="AE1008" s="1">
        <f t="shared" si="75"/>
        <v>2024</v>
      </c>
      <c r="AF1008" s="1" t="str">
        <f>TEXT(Sales_data[[#This Row],[Order_Date]],"ddd")</f>
        <v>Sat</v>
      </c>
      <c r="AG1008" s="1" t="str">
        <f t="shared" si="76"/>
        <v>On Time</v>
      </c>
      <c r="AH1008" s="1" t="str">
        <f t="shared" si="77"/>
        <v>Medium</v>
      </c>
      <c r="AI1008" s="1" t="str">
        <f t="shared" si="78"/>
        <v>Medium</v>
      </c>
      <c r="AJ1008" s="6" t="str">
        <f t="shared" si="79"/>
        <v>Weekend</v>
      </c>
    </row>
    <row r="1009" spans="1:36" x14ac:dyDescent="0.45">
      <c r="A1009" s="5" t="s">
        <v>1507</v>
      </c>
      <c r="B1009" s="2">
        <v>45506</v>
      </c>
      <c r="C1009" s="2">
        <v>45507</v>
      </c>
      <c r="D1009" s="2">
        <v>45509</v>
      </c>
      <c r="E1009" s="1" t="s">
        <v>2542</v>
      </c>
      <c r="F1009" s="1" t="s">
        <v>2609</v>
      </c>
      <c r="G1009" s="1" t="s">
        <v>116</v>
      </c>
      <c r="H1009" s="1" t="s">
        <v>27</v>
      </c>
      <c r="I1009" s="1" t="s">
        <v>28</v>
      </c>
      <c r="J1009" s="1">
        <v>1</v>
      </c>
      <c r="K1009" s="1">
        <v>100</v>
      </c>
      <c r="L1009" s="1">
        <v>100</v>
      </c>
      <c r="M1009" s="1" t="s">
        <v>2619</v>
      </c>
      <c r="N1009" s="1" t="s">
        <v>57</v>
      </c>
      <c r="O1009" s="1" t="s">
        <v>44</v>
      </c>
      <c r="P1009" s="1" t="s">
        <v>85</v>
      </c>
      <c r="Q1009" s="1" t="s">
        <v>45</v>
      </c>
      <c r="R1009" s="1" t="s">
        <v>34</v>
      </c>
      <c r="S1009" s="1" t="s">
        <v>2620</v>
      </c>
      <c r="T1009" s="1">
        <v>2</v>
      </c>
      <c r="U1009" s="1" t="s">
        <v>2622</v>
      </c>
      <c r="V1009" s="1" t="s">
        <v>2623</v>
      </c>
      <c r="W1009" s="1" t="s">
        <v>2624</v>
      </c>
      <c r="X1009" s="1" t="s">
        <v>2625</v>
      </c>
      <c r="Y1009" s="1" t="s">
        <v>2623</v>
      </c>
      <c r="Z1009" s="1" t="s">
        <v>2623</v>
      </c>
      <c r="AA1009" s="1">
        <v>100</v>
      </c>
      <c r="AB1009" s="1" t="s">
        <v>2626</v>
      </c>
      <c r="AC1009" s="1" t="s">
        <v>2627</v>
      </c>
      <c r="AD1009" s="1" t="str">
        <f>TEXT(Sales_data[[#This Row],[Order_Date]],"MMM")</f>
        <v>Aug</v>
      </c>
      <c r="AE1009" s="1">
        <f t="shared" si="75"/>
        <v>2024</v>
      </c>
      <c r="AF1009" s="1" t="str">
        <f>TEXT(Sales_data[[#This Row],[Order_Date]],"ddd")</f>
        <v>Fri</v>
      </c>
      <c r="AG1009" s="1" t="str">
        <f t="shared" si="76"/>
        <v>On Time</v>
      </c>
      <c r="AH1009" s="1" t="str">
        <f t="shared" si="77"/>
        <v>Fast</v>
      </c>
      <c r="AI1009" s="1" t="str">
        <f t="shared" si="78"/>
        <v>Low</v>
      </c>
      <c r="AJ1009" s="6" t="str">
        <f t="shared" si="79"/>
        <v>Weekday</v>
      </c>
    </row>
    <row r="1010" spans="1:36" x14ac:dyDescent="0.45">
      <c r="A1010" s="5" t="s">
        <v>1508</v>
      </c>
      <c r="B1010" s="2">
        <v>45654</v>
      </c>
      <c r="C1010" s="2">
        <v>45657</v>
      </c>
      <c r="D1010" s="2">
        <v>45664</v>
      </c>
      <c r="E1010" s="1" t="s">
        <v>2583</v>
      </c>
      <c r="F1010" s="1" t="s">
        <v>2609</v>
      </c>
      <c r="G1010" s="1" t="s">
        <v>116</v>
      </c>
      <c r="H1010" s="1" t="s">
        <v>71</v>
      </c>
      <c r="I1010" s="1" t="s">
        <v>72</v>
      </c>
      <c r="J1010" s="1">
        <v>2</v>
      </c>
      <c r="K1010" s="1">
        <v>1000</v>
      </c>
      <c r="L1010" s="1">
        <v>2000</v>
      </c>
      <c r="M1010" s="1" t="s">
        <v>2619</v>
      </c>
      <c r="N1010" s="1" t="s">
        <v>30</v>
      </c>
      <c r="O1010" s="1" t="s">
        <v>31</v>
      </c>
      <c r="P1010" s="1" t="s">
        <v>58</v>
      </c>
      <c r="Q1010" s="1" t="s">
        <v>45</v>
      </c>
      <c r="R1010" s="1" t="s">
        <v>2620</v>
      </c>
      <c r="S1010" s="1" t="s">
        <v>2620</v>
      </c>
      <c r="T1010" s="1">
        <v>7</v>
      </c>
      <c r="U1010" s="1" t="s">
        <v>2622</v>
      </c>
      <c r="V1010" s="1" t="s">
        <v>2623</v>
      </c>
      <c r="W1010" s="1" t="s">
        <v>2624</v>
      </c>
      <c r="X1010" s="1" t="s">
        <v>2625</v>
      </c>
      <c r="Y1010" s="1" t="s">
        <v>2623</v>
      </c>
      <c r="Z1010" s="1" t="s">
        <v>2623</v>
      </c>
      <c r="AA1010" s="1">
        <v>2000</v>
      </c>
      <c r="AB1010" s="1" t="s">
        <v>2626</v>
      </c>
      <c r="AC1010" s="1" t="s">
        <v>2627</v>
      </c>
      <c r="AD1010" s="1" t="str">
        <f>TEXT(Sales_data[[#This Row],[Order_Date]],"MMM")</f>
        <v>Dec</v>
      </c>
      <c r="AE1010" s="1">
        <f t="shared" si="75"/>
        <v>2024</v>
      </c>
      <c r="AF1010" s="1" t="str">
        <f>TEXT(Sales_data[[#This Row],[Order_Date]],"ddd")</f>
        <v>Sat</v>
      </c>
      <c r="AG1010" s="1" t="str">
        <f t="shared" si="76"/>
        <v>Late</v>
      </c>
      <c r="AH1010" s="1" t="str">
        <f t="shared" si="77"/>
        <v>Slow</v>
      </c>
      <c r="AI1010" s="1" t="str">
        <f t="shared" si="78"/>
        <v>Medium</v>
      </c>
      <c r="AJ1010" s="6" t="str">
        <f t="shared" si="79"/>
        <v>Weekend</v>
      </c>
    </row>
    <row r="1011" spans="1:36" x14ac:dyDescent="0.45">
      <c r="A1011" s="5" t="s">
        <v>1510</v>
      </c>
      <c r="B1011" s="2">
        <v>45548</v>
      </c>
      <c r="C1011" s="2">
        <v>45551</v>
      </c>
      <c r="D1011" s="2">
        <v>45558</v>
      </c>
      <c r="E1011" s="1" t="s">
        <v>2571</v>
      </c>
      <c r="F1011" s="1" t="s">
        <v>2609</v>
      </c>
      <c r="G1011" s="1" t="s">
        <v>116</v>
      </c>
      <c r="H1011" s="1" t="s">
        <v>27</v>
      </c>
      <c r="I1011" s="1" t="s">
        <v>55</v>
      </c>
      <c r="J1011" s="1">
        <v>0</v>
      </c>
      <c r="K1011" s="1">
        <v>1000</v>
      </c>
      <c r="L1011" s="1">
        <v>0</v>
      </c>
      <c r="M1011" s="1" t="s">
        <v>29</v>
      </c>
      <c r="N1011" s="1" t="s">
        <v>93</v>
      </c>
      <c r="O1011" s="1" t="s">
        <v>44</v>
      </c>
      <c r="P1011" s="1" t="s">
        <v>85</v>
      </c>
      <c r="Q1011" s="1" t="s">
        <v>33</v>
      </c>
      <c r="R1011" s="1" t="s">
        <v>34</v>
      </c>
      <c r="S1011" s="1" t="s">
        <v>2620</v>
      </c>
      <c r="T1011" s="1">
        <v>7</v>
      </c>
      <c r="U1011" s="1" t="s">
        <v>2622</v>
      </c>
      <c r="V1011" s="1" t="s">
        <v>2630</v>
      </c>
      <c r="W1011" s="1" t="s">
        <v>2624</v>
      </c>
      <c r="X1011" s="1" t="s">
        <v>2625</v>
      </c>
      <c r="Y1011" s="1" t="s">
        <v>2623</v>
      </c>
      <c r="Z1011" s="1" t="s">
        <v>2623</v>
      </c>
      <c r="AA1011" s="1">
        <v>0</v>
      </c>
      <c r="AB1011" s="1" t="s">
        <v>2626</v>
      </c>
      <c r="AC1011" s="1" t="s">
        <v>2627</v>
      </c>
      <c r="AD1011" s="1" t="str">
        <f>TEXT(Sales_data[[#This Row],[Order_Date]],"MMM")</f>
        <v>Sep</v>
      </c>
      <c r="AE1011" s="1">
        <f t="shared" si="75"/>
        <v>2024</v>
      </c>
      <c r="AF1011" s="1" t="str">
        <f>TEXT(Sales_data[[#This Row],[Order_Date]],"ddd")</f>
        <v>Fri</v>
      </c>
      <c r="AG1011" s="1" t="str">
        <f t="shared" si="76"/>
        <v>Late</v>
      </c>
      <c r="AH1011" s="1" t="str">
        <f t="shared" si="77"/>
        <v>Slow</v>
      </c>
      <c r="AI1011" s="1" t="str">
        <f t="shared" si="78"/>
        <v>Low</v>
      </c>
      <c r="AJ1011" s="6" t="str">
        <f t="shared" si="79"/>
        <v>Weekday</v>
      </c>
    </row>
    <row r="1012" spans="1:36" x14ac:dyDescent="0.45">
      <c r="A1012" s="5" t="s">
        <v>1511</v>
      </c>
      <c r="B1012" s="2">
        <v>45502</v>
      </c>
      <c r="C1012" s="2">
        <v>45500</v>
      </c>
      <c r="D1012" s="2">
        <v>45499</v>
      </c>
      <c r="E1012" s="1" t="s">
        <v>2579</v>
      </c>
      <c r="F1012" s="1" t="s">
        <v>168</v>
      </c>
      <c r="G1012" s="1" t="s">
        <v>41</v>
      </c>
      <c r="H1012" s="1" t="s">
        <v>27</v>
      </c>
      <c r="I1012" s="1" t="s">
        <v>28</v>
      </c>
      <c r="J1012" s="1">
        <v>2</v>
      </c>
      <c r="K1012" s="1">
        <v>0</v>
      </c>
      <c r="L1012" s="1">
        <v>0</v>
      </c>
      <c r="M1012" s="1" t="s">
        <v>63</v>
      </c>
      <c r="N1012" s="1" t="s">
        <v>30</v>
      </c>
      <c r="O1012" s="1" t="s">
        <v>79</v>
      </c>
      <c r="P1012" s="1" t="s">
        <v>58</v>
      </c>
      <c r="Q1012" s="1" t="s">
        <v>45</v>
      </c>
      <c r="R1012" s="1" t="s">
        <v>34</v>
      </c>
      <c r="S1012" s="1" t="s">
        <v>2620</v>
      </c>
      <c r="T1012" s="1">
        <v>-1</v>
      </c>
      <c r="U1012" s="1" t="s">
        <v>2622</v>
      </c>
      <c r="V1012" s="1" t="s">
        <v>2623</v>
      </c>
      <c r="W1012" s="1" t="s">
        <v>2629</v>
      </c>
      <c r="X1012" s="1" t="s">
        <v>2628</v>
      </c>
      <c r="Y1012" s="1" t="s">
        <v>2630</v>
      </c>
      <c r="Z1012" s="1" t="s">
        <v>2623</v>
      </c>
      <c r="AA1012" s="1">
        <v>0</v>
      </c>
      <c r="AB1012" s="1" t="s">
        <v>2626</v>
      </c>
      <c r="AC1012" s="1" t="s">
        <v>2627</v>
      </c>
      <c r="AD1012" s="1" t="str">
        <f>TEXT(Sales_data[[#This Row],[Order_Date]],"MMM")</f>
        <v>Jul</v>
      </c>
      <c r="AE1012" s="1">
        <f t="shared" si="75"/>
        <v>2024</v>
      </c>
      <c r="AF1012" s="1" t="str">
        <f>TEXT(Sales_data[[#This Row],[Order_Date]],"ddd")</f>
        <v>Mon</v>
      </c>
      <c r="AG1012" s="1" t="str">
        <f t="shared" si="76"/>
        <v>On Time</v>
      </c>
      <c r="AH1012" s="1" t="str">
        <f t="shared" si="77"/>
        <v>Fast</v>
      </c>
      <c r="AI1012" s="1" t="str">
        <f t="shared" si="78"/>
        <v>Low</v>
      </c>
      <c r="AJ1012" s="6" t="str">
        <f t="shared" si="79"/>
        <v>Weekday</v>
      </c>
    </row>
    <row r="1013" spans="1:36" x14ac:dyDescent="0.45">
      <c r="A1013" s="5" t="s">
        <v>1512</v>
      </c>
      <c r="B1013" s="2">
        <v>45610</v>
      </c>
      <c r="C1013" s="2">
        <v>45611</v>
      </c>
      <c r="D1013" s="2">
        <v>45615</v>
      </c>
      <c r="E1013" s="1" t="s">
        <v>2597</v>
      </c>
      <c r="F1013" s="1" t="s">
        <v>53</v>
      </c>
      <c r="G1013" s="1" t="s">
        <v>54</v>
      </c>
      <c r="H1013" s="1" t="s">
        <v>128</v>
      </c>
      <c r="I1013" s="1" t="s">
        <v>169</v>
      </c>
      <c r="J1013" s="1">
        <v>3</v>
      </c>
      <c r="K1013" s="1">
        <v>0</v>
      </c>
      <c r="L1013" s="1">
        <v>0</v>
      </c>
      <c r="M1013" s="1" t="s">
        <v>2619</v>
      </c>
      <c r="N1013" s="1" t="s">
        <v>30</v>
      </c>
      <c r="O1013" s="1" t="s">
        <v>31</v>
      </c>
      <c r="P1013" s="1" t="s">
        <v>58</v>
      </c>
      <c r="Q1013" s="1" t="s">
        <v>45</v>
      </c>
      <c r="R1013" s="1" t="s">
        <v>2620</v>
      </c>
      <c r="S1013" s="1" t="s">
        <v>2620</v>
      </c>
      <c r="T1013" s="1">
        <v>4</v>
      </c>
      <c r="U1013" s="1" t="s">
        <v>2622</v>
      </c>
      <c r="V1013" s="1" t="s">
        <v>2623</v>
      </c>
      <c r="W1013" s="1" t="s">
        <v>2629</v>
      </c>
      <c r="X1013" s="1" t="s">
        <v>2625</v>
      </c>
      <c r="Y1013" s="1" t="s">
        <v>2630</v>
      </c>
      <c r="Z1013" s="1" t="s">
        <v>2623</v>
      </c>
      <c r="AA1013" s="1">
        <v>0</v>
      </c>
      <c r="AB1013" s="1" t="s">
        <v>2626</v>
      </c>
      <c r="AC1013" s="1" t="s">
        <v>2627</v>
      </c>
      <c r="AD1013" s="1" t="str">
        <f>TEXT(Sales_data[[#This Row],[Order_Date]],"MMM")</f>
        <v>Nov</v>
      </c>
      <c r="AE1013" s="1">
        <f t="shared" si="75"/>
        <v>2024</v>
      </c>
      <c r="AF1013" s="1" t="str">
        <f>TEXT(Sales_data[[#This Row],[Order_Date]],"ddd")</f>
        <v>Thu</v>
      </c>
      <c r="AG1013" s="1" t="str">
        <f t="shared" si="76"/>
        <v>On Time</v>
      </c>
      <c r="AH1013" s="1" t="str">
        <f t="shared" si="77"/>
        <v>Medium</v>
      </c>
      <c r="AI1013" s="1" t="str">
        <f t="shared" si="78"/>
        <v>Low</v>
      </c>
      <c r="AJ1013" s="6" t="str">
        <f t="shared" si="79"/>
        <v>Weekday</v>
      </c>
    </row>
    <row r="1014" spans="1:36" x14ac:dyDescent="0.45">
      <c r="A1014" s="5" t="s">
        <v>1513</v>
      </c>
      <c r="B1014" s="2">
        <v>45358</v>
      </c>
      <c r="C1014" s="2">
        <v>45359</v>
      </c>
      <c r="D1014" s="2">
        <v>45363</v>
      </c>
      <c r="E1014" s="1" t="s">
        <v>2542</v>
      </c>
      <c r="F1014" s="1" t="s">
        <v>69</v>
      </c>
      <c r="G1014" s="1" t="s">
        <v>70</v>
      </c>
      <c r="H1014" s="1" t="s">
        <v>71</v>
      </c>
      <c r="I1014" s="1" t="s">
        <v>117</v>
      </c>
      <c r="J1014" s="1">
        <v>1</v>
      </c>
      <c r="K1014" s="1">
        <v>0</v>
      </c>
      <c r="L1014" s="1">
        <v>0</v>
      </c>
      <c r="M1014" s="1" t="s">
        <v>2619</v>
      </c>
      <c r="N1014" s="1" t="s">
        <v>93</v>
      </c>
      <c r="O1014" s="1" t="s">
        <v>64</v>
      </c>
      <c r="P1014" s="1" t="s">
        <v>32</v>
      </c>
      <c r="Q1014" s="1" t="s">
        <v>33</v>
      </c>
      <c r="R1014" s="1" t="s">
        <v>34</v>
      </c>
      <c r="S1014" s="1" t="s">
        <v>2620</v>
      </c>
      <c r="T1014" s="1">
        <v>4</v>
      </c>
      <c r="U1014" s="1" t="s">
        <v>2622</v>
      </c>
      <c r="V1014" s="1" t="s">
        <v>2623</v>
      </c>
      <c r="W1014" s="1" t="s">
        <v>2629</v>
      </c>
      <c r="X1014" s="1" t="s">
        <v>2625</v>
      </c>
      <c r="Y1014" s="1" t="s">
        <v>2630</v>
      </c>
      <c r="Z1014" s="1" t="s">
        <v>2623</v>
      </c>
      <c r="AA1014" s="1">
        <v>0</v>
      </c>
      <c r="AB1014" s="1" t="s">
        <v>2626</v>
      </c>
      <c r="AC1014" s="1" t="s">
        <v>2627</v>
      </c>
      <c r="AD1014" s="1" t="str">
        <f>TEXT(Sales_data[[#This Row],[Order_Date]],"MMM")</f>
        <v>Mar</v>
      </c>
      <c r="AE1014" s="1">
        <f t="shared" si="75"/>
        <v>2024</v>
      </c>
      <c r="AF1014" s="1" t="str">
        <f>TEXT(Sales_data[[#This Row],[Order_Date]],"ddd")</f>
        <v>Thu</v>
      </c>
      <c r="AG1014" s="1" t="str">
        <f t="shared" si="76"/>
        <v>On Time</v>
      </c>
      <c r="AH1014" s="1" t="str">
        <f t="shared" si="77"/>
        <v>Medium</v>
      </c>
      <c r="AI1014" s="1" t="str">
        <f t="shared" si="78"/>
        <v>Low</v>
      </c>
      <c r="AJ1014" s="6" t="str">
        <f t="shared" si="79"/>
        <v>Weekday</v>
      </c>
    </row>
    <row r="1015" spans="1:36" x14ac:dyDescent="0.45">
      <c r="A1015" s="5" t="s">
        <v>1514</v>
      </c>
      <c r="B1015" s="2">
        <v>45490</v>
      </c>
      <c r="C1015" s="2">
        <v>45492</v>
      </c>
      <c r="D1015" s="2">
        <v>45499</v>
      </c>
      <c r="E1015" s="1" t="s">
        <v>2596</v>
      </c>
      <c r="F1015" s="1" t="s">
        <v>2609</v>
      </c>
      <c r="G1015" s="1" t="s">
        <v>116</v>
      </c>
      <c r="H1015" s="1" t="s">
        <v>128</v>
      </c>
      <c r="I1015" s="1" t="s">
        <v>129</v>
      </c>
      <c r="J1015" s="1">
        <v>-1</v>
      </c>
      <c r="K1015" s="1">
        <v>1000</v>
      </c>
      <c r="L1015" s="1">
        <v>-1000</v>
      </c>
      <c r="M1015" s="1" t="s">
        <v>63</v>
      </c>
      <c r="N1015" s="1" t="s">
        <v>93</v>
      </c>
      <c r="O1015" s="1" t="s">
        <v>31</v>
      </c>
      <c r="P1015" s="1" t="s">
        <v>32</v>
      </c>
      <c r="Q1015" s="1" t="s">
        <v>33</v>
      </c>
      <c r="R1015" s="1" t="s">
        <v>34</v>
      </c>
      <c r="S1015" s="1" t="s">
        <v>2620</v>
      </c>
      <c r="T1015" s="1">
        <v>7</v>
      </c>
      <c r="U1015" s="1" t="s">
        <v>2622</v>
      </c>
      <c r="V1015" s="1" t="s">
        <v>2630</v>
      </c>
      <c r="W1015" s="1" t="s">
        <v>2624</v>
      </c>
      <c r="X1015" s="1" t="s">
        <v>2625</v>
      </c>
      <c r="Y1015" s="1" t="s">
        <v>2623</v>
      </c>
      <c r="Z1015" s="1" t="s">
        <v>2623</v>
      </c>
      <c r="AA1015" s="1">
        <v>-1000</v>
      </c>
      <c r="AB1015" s="1" t="s">
        <v>2626</v>
      </c>
      <c r="AC1015" s="1" t="s">
        <v>2627</v>
      </c>
      <c r="AD1015" s="1" t="str">
        <f>TEXT(Sales_data[[#This Row],[Order_Date]],"MMM")</f>
        <v>Jul</v>
      </c>
      <c r="AE1015" s="1">
        <f t="shared" si="75"/>
        <v>2024</v>
      </c>
      <c r="AF1015" s="1" t="str">
        <f>TEXT(Sales_data[[#This Row],[Order_Date]],"ddd")</f>
        <v>Wed</v>
      </c>
      <c r="AG1015" s="1" t="str">
        <f t="shared" si="76"/>
        <v>Late</v>
      </c>
      <c r="AH1015" s="1" t="str">
        <f t="shared" si="77"/>
        <v>Slow</v>
      </c>
      <c r="AI1015" s="1" t="str">
        <f t="shared" si="78"/>
        <v>Low</v>
      </c>
      <c r="AJ1015" s="6" t="str">
        <f t="shared" si="79"/>
        <v>Weekday</v>
      </c>
    </row>
    <row r="1016" spans="1:36" x14ac:dyDescent="0.45">
      <c r="A1016" s="5" t="s">
        <v>1515</v>
      </c>
      <c r="B1016" s="2">
        <v>45495</v>
      </c>
      <c r="C1016" s="2">
        <v>45497</v>
      </c>
      <c r="D1016" s="2">
        <v>45504</v>
      </c>
      <c r="E1016" s="1" t="s">
        <v>2550</v>
      </c>
      <c r="F1016" s="1" t="s">
        <v>53</v>
      </c>
      <c r="G1016" s="1" t="s">
        <v>54</v>
      </c>
      <c r="H1016" s="1" t="s">
        <v>128</v>
      </c>
      <c r="I1016" s="1" t="s">
        <v>129</v>
      </c>
      <c r="J1016" s="1">
        <v>2</v>
      </c>
      <c r="K1016" s="1">
        <v>0</v>
      </c>
      <c r="L1016" s="1">
        <v>0</v>
      </c>
      <c r="M1016" s="1" t="s">
        <v>29</v>
      </c>
      <c r="N1016" s="1" t="s">
        <v>57</v>
      </c>
      <c r="O1016" s="1" t="s">
        <v>31</v>
      </c>
      <c r="P1016" s="1" t="s">
        <v>58</v>
      </c>
      <c r="Q1016" s="1" t="s">
        <v>45</v>
      </c>
      <c r="R1016" s="1" t="s">
        <v>34</v>
      </c>
      <c r="S1016" s="1" t="s">
        <v>2620</v>
      </c>
      <c r="T1016" s="1">
        <v>7</v>
      </c>
      <c r="U1016" s="1" t="s">
        <v>2622</v>
      </c>
      <c r="V1016" s="1" t="s">
        <v>2623</v>
      </c>
      <c r="W1016" s="1" t="s">
        <v>2629</v>
      </c>
      <c r="X1016" s="1" t="s">
        <v>2625</v>
      </c>
      <c r="Y1016" s="1" t="s">
        <v>2630</v>
      </c>
      <c r="Z1016" s="1" t="s">
        <v>2623</v>
      </c>
      <c r="AA1016" s="1">
        <v>0</v>
      </c>
      <c r="AB1016" s="1" t="s">
        <v>2626</v>
      </c>
      <c r="AC1016" s="1" t="s">
        <v>2627</v>
      </c>
      <c r="AD1016" s="1" t="str">
        <f>TEXT(Sales_data[[#This Row],[Order_Date]],"MMM")</f>
        <v>Jul</v>
      </c>
      <c r="AE1016" s="1">
        <f t="shared" si="75"/>
        <v>2024</v>
      </c>
      <c r="AF1016" s="1" t="str">
        <f>TEXT(Sales_data[[#This Row],[Order_Date]],"ddd")</f>
        <v>Mon</v>
      </c>
      <c r="AG1016" s="1" t="str">
        <f t="shared" si="76"/>
        <v>Late</v>
      </c>
      <c r="AH1016" s="1" t="str">
        <f t="shared" si="77"/>
        <v>Slow</v>
      </c>
      <c r="AI1016" s="1" t="str">
        <f t="shared" si="78"/>
        <v>Low</v>
      </c>
      <c r="AJ1016" s="6" t="str">
        <f t="shared" si="79"/>
        <v>Weekday</v>
      </c>
    </row>
    <row r="1017" spans="1:36" x14ac:dyDescent="0.45">
      <c r="A1017" s="5" t="s">
        <v>1516</v>
      </c>
      <c r="B1017" s="2">
        <v>45435</v>
      </c>
      <c r="C1017" s="2">
        <v>45433</v>
      </c>
      <c r="D1017" s="2">
        <v>45437</v>
      </c>
      <c r="E1017" s="1" t="s">
        <v>2542</v>
      </c>
      <c r="F1017" s="1" t="s">
        <v>168</v>
      </c>
      <c r="G1017" s="1" t="s">
        <v>41</v>
      </c>
      <c r="H1017" s="1" t="s">
        <v>42</v>
      </c>
      <c r="I1017" s="1" t="s">
        <v>78</v>
      </c>
      <c r="J1017" s="1">
        <v>0</v>
      </c>
      <c r="K1017" s="1">
        <v>0</v>
      </c>
      <c r="L1017" s="1">
        <v>0</v>
      </c>
      <c r="M1017" s="1" t="s">
        <v>56</v>
      </c>
      <c r="N1017" s="1" t="s">
        <v>93</v>
      </c>
      <c r="O1017" s="1" t="s">
        <v>79</v>
      </c>
      <c r="P1017" s="1" t="s">
        <v>32</v>
      </c>
      <c r="Q1017" s="1" t="s">
        <v>45</v>
      </c>
      <c r="R1017" s="1" t="s">
        <v>34</v>
      </c>
      <c r="S1017" s="1" t="s">
        <v>2620</v>
      </c>
      <c r="T1017" s="1">
        <v>4</v>
      </c>
      <c r="U1017" s="1" t="s">
        <v>2622</v>
      </c>
      <c r="V1017" s="1" t="s">
        <v>2630</v>
      </c>
      <c r="W1017" s="1" t="s">
        <v>2629</v>
      </c>
      <c r="X1017" s="1" t="s">
        <v>2628</v>
      </c>
      <c r="Y1017" s="1" t="s">
        <v>2630</v>
      </c>
      <c r="Z1017" s="1" t="s">
        <v>2623</v>
      </c>
      <c r="AA1017" s="1">
        <v>0</v>
      </c>
      <c r="AB1017" s="1" t="s">
        <v>2626</v>
      </c>
      <c r="AC1017" s="1" t="s">
        <v>2627</v>
      </c>
      <c r="AD1017" s="1" t="str">
        <f>TEXT(Sales_data[[#This Row],[Order_Date]],"MMM")</f>
        <v>May</v>
      </c>
      <c r="AE1017" s="1">
        <f t="shared" si="75"/>
        <v>2024</v>
      </c>
      <c r="AF1017" s="1" t="str">
        <f>TEXT(Sales_data[[#This Row],[Order_Date]],"ddd")</f>
        <v>Thu</v>
      </c>
      <c r="AG1017" s="1" t="str">
        <f t="shared" si="76"/>
        <v>On Time</v>
      </c>
      <c r="AH1017" s="1" t="str">
        <f t="shared" si="77"/>
        <v>Medium</v>
      </c>
      <c r="AI1017" s="1" t="str">
        <f t="shared" si="78"/>
        <v>Low</v>
      </c>
      <c r="AJ1017" s="6" t="str">
        <f t="shared" si="79"/>
        <v>Weekday</v>
      </c>
    </row>
    <row r="1018" spans="1:36" x14ac:dyDescent="0.45">
      <c r="A1018" s="5" t="s">
        <v>1517</v>
      </c>
      <c r="B1018" s="2">
        <v>45450</v>
      </c>
      <c r="C1018" s="2">
        <v>45452</v>
      </c>
      <c r="D1018" s="2">
        <v>45451</v>
      </c>
      <c r="E1018" s="1" t="s">
        <v>2568</v>
      </c>
      <c r="F1018" s="1" t="s">
        <v>2606</v>
      </c>
      <c r="G1018" s="1" t="s">
        <v>26</v>
      </c>
      <c r="H1018" s="1" t="s">
        <v>27</v>
      </c>
      <c r="I1018" s="1" t="s">
        <v>84</v>
      </c>
      <c r="J1018" s="1">
        <v>1</v>
      </c>
      <c r="K1018" s="1">
        <v>1000</v>
      </c>
      <c r="L1018" s="1">
        <v>1000</v>
      </c>
      <c r="M1018" s="1" t="s">
        <v>2619</v>
      </c>
      <c r="N1018" s="1" t="s">
        <v>57</v>
      </c>
      <c r="O1018" s="1" t="s">
        <v>31</v>
      </c>
      <c r="P1018" s="1" t="s">
        <v>85</v>
      </c>
      <c r="Q1018" s="1" t="s">
        <v>33</v>
      </c>
      <c r="R1018" s="1" t="s">
        <v>34</v>
      </c>
      <c r="S1018" s="1" t="s">
        <v>2620</v>
      </c>
      <c r="T1018" s="1">
        <v>-1</v>
      </c>
      <c r="U1018" s="1" t="s">
        <v>2622</v>
      </c>
      <c r="V1018" s="1" t="s">
        <v>2623</v>
      </c>
      <c r="W1018" s="1" t="s">
        <v>2624</v>
      </c>
      <c r="X1018" s="1" t="s">
        <v>2631</v>
      </c>
      <c r="Y1018" s="1" t="s">
        <v>2623</v>
      </c>
      <c r="Z1018" s="1" t="s">
        <v>2623</v>
      </c>
      <c r="AA1018" s="1">
        <v>1000</v>
      </c>
      <c r="AB1018" s="1" t="s">
        <v>2626</v>
      </c>
      <c r="AC1018" s="1" t="s">
        <v>2627</v>
      </c>
      <c r="AD1018" s="1" t="str">
        <f>TEXT(Sales_data[[#This Row],[Order_Date]],"MMM")</f>
        <v>Jun</v>
      </c>
      <c r="AE1018" s="1">
        <f t="shared" si="75"/>
        <v>2024</v>
      </c>
      <c r="AF1018" s="1" t="str">
        <f>TEXT(Sales_data[[#This Row],[Order_Date]],"ddd")</f>
        <v>Fri</v>
      </c>
      <c r="AG1018" s="1" t="str">
        <f t="shared" si="76"/>
        <v>On Time</v>
      </c>
      <c r="AH1018" s="1" t="str">
        <f t="shared" si="77"/>
        <v>Fast</v>
      </c>
      <c r="AI1018" s="1" t="str">
        <f t="shared" si="78"/>
        <v>Low</v>
      </c>
      <c r="AJ1018" s="6" t="str">
        <f t="shared" si="79"/>
        <v>Weekday</v>
      </c>
    </row>
    <row r="1019" spans="1:36" x14ac:dyDescent="0.45">
      <c r="A1019" s="5" t="s">
        <v>1518</v>
      </c>
      <c r="B1019" s="2">
        <v>45631</v>
      </c>
      <c r="C1019" s="2">
        <v>45629</v>
      </c>
      <c r="D1019" s="2">
        <v>45631</v>
      </c>
      <c r="E1019" s="1" t="s">
        <v>2567</v>
      </c>
      <c r="F1019" s="1" t="s">
        <v>168</v>
      </c>
      <c r="G1019" s="1" t="s">
        <v>41</v>
      </c>
      <c r="H1019" s="1" t="s">
        <v>27</v>
      </c>
      <c r="I1019" s="1" t="s">
        <v>28</v>
      </c>
      <c r="J1019" s="1">
        <v>0</v>
      </c>
      <c r="K1019" s="1">
        <v>2000</v>
      </c>
      <c r="L1019" s="1">
        <v>0</v>
      </c>
      <c r="M1019" s="1" t="s">
        <v>29</v>
      </c>
      <c r="N1019" s="1" t="s">
        <v>30</v>
      </c>
      <c r="O1019" s="1" t="s">
        <v>31</v>
      </c>
      <c r="P1019" s="1" t="s">
        <v>32</v>
      </c>
      <c r="Q1019" s="1" t="s">
        <v>33</v>
      </c>
      <c r="R1019" s="1" t="s">
        <v>34</v>
      </c>
      <c r="S1019" s="1" t="s">
        <v>2620</v>
      </c>
      <c r="T1019" s="1">
        <v>2</v>
      </c>
      <c r="U1019" s="1" t="s">
        <v>2622</v>
      </c>
      <c r="V1019" s="1" t="s">
        <v>2630</v>
      </c>
      <c r="W1019" s="1" t="s">
        <v>2624</v>
      </c>
      <c r="X1019" s="1" t="s">
        <v>2628</v>
      </c>
      <c r="Y1019" s="1" t="s">
        <v>2623</v>
      </c>
      <c r="Z1019" s="1" t="s">
        <v>2623</v>
      </c>
      <c r="AA1019" s="1">
        <v>0</v>
      </c>
      <c r="AB1019" s="1" t="s">
        <v>2626</v>
      </c>
      <c r="AC1019" s="1" t="s">
        <v>2627</v>
      </c>
      <c r="AD1019" s="1" t="str">
        <f>TEXT(Sales_data[[#This Row],[Order_Date]],"MMM")</f>
        <v>Dec</v>
      </c>
      <c r="AE1019" s="1">
        <f t="shared" si="75"/>
        <v>2024</v>
      </c>
      <c r="AF1019" s="1" t="str">
        <f>TEXT(Sales_data[[#This Row],[Order_Date]],"ddd")</f>
        <v>Thu</v>
      </c>
      <c r="AG1019" s="1" t="str">
        <f t="shared" si="76"/>
        <v>On Time</v>
      </c>
      <c r="AH1019" s="1" t="str">
        <f t="shared" si="77"/>
        <v>Fast</v>
      </c>
      <c r="AI1019" s="1" t="str">
        <f t="shared" si="78"/>
        <v>Low</v>
      </c>
      <c r="AJ1019" s="6" t="str">
        <f t="shared" si="79"/>
        <v>Weekday</v>
      </c>
    </row>
    <row r="1020" spans="1:36" x14ac:dyDescent="0.45">
      <c r="A1020" s="5" t="s">
        <v>1519</v>
      </c>
      <c r="B1020" s="2">
        <v>45635</v>
      </c>
      <c r="C1020" s="2">
        <v>45635</v>
      </c>
      <c r="D1020" s="2">
        <v>45637</v>
      </c>
      <c r="E1020" s="1" t="s">
        <v>2539</v>
      </c>
      <c r="F1020" s="1" t="s">
        <v>2609</v>
      </c>
      <c r="G1020" s="1" t="s">
        <v>116</v>
      </c>
      <c r="H1020" s="1" t="s">
        <v>42</v>
      </c>
      <c r="I1020" s="1" t="s">
        <v>122</v>
      </c>
      <c r="J1020" s="1">
        <v>3</v>
      </c>
      <c r="K1020" s="1">
        <v>0</v>
      </c>
      <c r="L1020" s="1">
        <v>0</v>
      </c>
      <c r="M1020" s="1" t="s">
        <v>29</v>
      </c>
      <c r="N1020" s="1" t="s">
        <v>57</v>
      </c>
      <c r="O1020" s="1" t="s">
        <v>44</v>
      </c>
      <c r="P1020" s="1" t="s">
        <v>58</v>
      </c>
      <c r="Q1020" s="1" t="s">
        <v>45</v>
      </c>
      <c r="R1020" s="1" t="s">
        <v>2620</v>
      </c>
      <c r="S1020" s="1" t="s">
        <v>2620</v>
      </c>
      <c r="T1020" s="1">
        <v>2</v>
      </c>
      <c r="U1020" s="1" t="s">
        <v>2622</v>
      </c>
      <c r="V1020" s="1" t="s">
        <v>2623</v>
      </c>
      <c r="W1020" s="1" t="s">
        <v>2629</v>
      </c>
      <c r="X1020" s="1" t="s">
        <v>2625</v>
      </c>
      <c r="Y1020" s="1" t="s">
        <v>2630</v>
      </c>
      <c r="Z1020" s="1" t="s">
        <v>2623</v>
      </c>
      <c r="AA1020" s="1">
        <v>0</v>
      </c>
      <c r="AB1020" s="1" t="s">
        <v>2626</v>
      </c>
      <c r="AC1020" s="1" t="s">
        <v>2627</v>
      </c>
      <c r="AD1020" s="1" t="str">
        <f>TEXT(Sales_data[[#This Row],[Order_Date]],"MMM")</f>
        <v>Dec</v>
      </c>
      <c r="AE1020" s="1">
        <f t="shared" si="75"/>
        <v>2024</v>
      </c>
      <c r="AF1020" s="1" t="str">
        <f>TEXT(Sales_data[[#This Row],[Order_Date]],"ddd")</f>
        <v>Mon</v>
      </c>
      <c r="AG1020" s="1" t="str">
        <f t="shared" si="76"/>
        <v>On Time</v>
      </c>
      <c r="AH1020" s="1" t="str">
        <f t="shared" si="77"/>
        <v>Fast</v>
      </c>
      <c r="AI1020" s="1" t="str">
        <f t="shared" si="78"/>
        <v>Low</v>
      </c>
      <c r="AJ1020" s="6" t="str">
        <f t="shared" si="79"/>
        <v>Weekday</v>
      </c>
    </row>
    <row r="1021" spans="1:36" x14ac:dyDescent="0.45">
      <c r="A1021" s="5" t="s">
        <v>1520</v>
      </c>
      <c r="B1021" s="2">
        <v>45382</v>
      </c>
      <c r="C1021" s="2">
        <v>45382</v>
      </c>
      <c r="D1021" s="2">
        <v>45387</v>
      </c>
      <c r="E1021" s="1" t="s">
        <v>2543</v>
      </c>
      <c r="F1021" s="1" t="s">
        <v>147</v>
      </c>
      <c r="G1021" s="1" t="s">
        <v>147</v>
      </c>
      <c r="H1021" s="1" t="s">
        <v>27</v>
      </c>
      <c r="I1021" s="1" t="s">
        <v>84</v>
      </c>
      <c r="J1021" s="1">
        <v>2</v>
      </c>
      <c r="K1021" s="1">
        <v>500</v>
      </c>
      <c r="L1021" s="1">
        <v>1000</v>
      </c>
      <c r="M1021" s="1" t="s">
        <v>29</v>
      </c>
      <c r="N1021" s="1" t="s">
        <v>30</v>
      </c>
      <c r="O1021" s="1" t="s">
        <v>79</v>
      </c>
      <c r="P1021" s="1" t="s">
        <v>58</v>
      </c>
      <c r="Q1021" s="1" t="s">
        <v>45</v>
      </c>
      <c r="R1021" s="1" t="s">
        <v>34</v>
      </c>
      <c r="S1021" s="1" t="s">
        <v>2620</v>
      </c>
      <c r="T1021" s="1">
        <v>5</v>
      </c>
      <c r="U1021" s="1" t="s">
        <v>2622</v>
      </c>
      <c r="V1021" s="1" t="s">
        <v>2623</v>
      </c>
      <c r="W1021" s="1" t="s">
        <v>2624</v>
      </c>
      <c r="X1021" s="1" t="s">
        <v>2625</v>
      </c>
      <c r="Y1021" s="1" t="s">
        <v>2623</v>
      </c>
      <c r="Z1021" s="1" t="s">
        <v>2623</v>
      </c>
      <c r="AA1021" s="1">
        <v>1000</v>
      </c>
      <c r="AB1021" s="1" t="s">
        <v>2626</v>
      </c>
      <c r="AC1021" s="1" t="s">
        <v>2627</v>
      </c>
      <c r="AD1021" s="1" t="str">
        <f>TEXT(Sales_data[[#This Row],[Order_Date]],"MMM")</f>
        <v>Mar</v>
      </c>
      <c r="AE1021" s="1">
        <f t="shared" si="75"/>
        <v>2024</v>
      </c>
      <c r="AF1021" s="1" t="str">
        <f>TEXT(Sales_data[[#This Row],[Order_Date]],"ddd")</f>
        <v>Sun</v>
      </c>
      <c r="AG1021" s="1" t="str">
        <f t="shared" si="76"/>
        <v>On Time</v>
      </c>
      <c r="AH1021" s="1" t="str">
        <f t="shared" si="77"/>
        <v>Medium</v>
      </c>
      <c r="AI1021" s="1" t="str">
        <f t="shared" si="78"/>
        <v>Low</v>
      </c>
      <c r="AJ1021" s="6" t="str">
        <f t="shared" si="79"/>
        <v>Weekend</v>
      </c>
    </row>
    <row r="1022" spans="1:36" x14ac:dyDescent="0.45">
      <c r="A1022" s="5" t="s">
        <v>1521</v>
      </c>
      <c r="B1022" s="2">
        <v>45356</v>
      </c>
      <c r="C1022" s="2">
        <v>45355</v>
      </c>
      <c r="D1022" s="2">
        <v>45355</v>
      </c>
      <c r="E1022" s="1" t="s">
        <v>2564</v>
      </c>
      <c r="F1022" s="1" t="s">
        <v>2609</v>
      </c>
      <c r="G1022" s="1" t="s">
        <v>116</v>
      </c>
      <c r="H1022" s="1" t="s">
        <v>71</v>
      </c>
      <c r="I1022" s="1" t="s">
        <v>117</v>
      </c>
      <c r="J1022" s="1">
        <v>1</v>
      </c>
      <c r="K1022" s="1">
        <v>500</v>
      </c>
      <c r="L1022" s="1">
        <v>500</v>
      </c>
      <c r="M1022" s="1" t="s">
        <v>56</v>
      </c>
      <c r="N1022" s="1" t="s">
        <v>57</v>
      </c>
      <c r="O1022" s="1" t="s">
        <v>44</v>
      </c>
      <c r="P1022" s="1" t="s">
        <v>32</v>
      </c>
      <c r="Q1022" s="1" t="s">
        <v>45</v>
      </c>
      <c r="R1022" s="1" t="s">
        <v>2620</v>
      </c>
      <c r="S1022" s="1" t="s">
        <v>2620</v>
      </c>
      <c r="T1022" s="1">
        <v>0</v>
      </c>
      <c r="U1022" s="1" t="s">
        <v>2622</v>
      </c>
      <c r="V1022" s="1" t="s">
        <v>2623</v>
      </c>
      <c r="W1022" s="1" t="s">
        <v>2624</v>
      </c>
      <c r="X1022" s="1" t="s">
        <v>2628</v>
      </c>
      <c r="Y1022" s="1" t="s">
        <v>2623</v>
      </c>
      <c r="Z1022" s="1" t="s">
        <v>2623</v>
      </c>
      <c r="AA1022" s="1">
        <v>500</v>
      </c>
      <c r="AB1022" s="1" t="s">
        <v>2626</v>
      </c>
      <c r="AC1022" s="1" t="s">
        <v>2627</v>
      </c>
      <c r="AD1022" s="1" t="str">
        <f>TEXT(Sales_data[[#This Row],[Order_Date]],"MMM")</f>
        <v>Mar</v>
      </c>
      <c r="AE1022" s="1">
        <f t="shared" si="75"/>
        <v>2024</v>
      </c>
      <c r="AF1022" s="1" t="str">
        <f>TEXT(Sales_data[[#This Row],[Order_Date]],"ddd")</f>
        <v>Tue</v>
      </c>
      <c r="AG1022" s="1" t="str">
        <f t="shared" si="76"/>
        <v>On Time</v>
      </c>
      <c r="AH1022" s="1" t="str">
        <f t="shared" si="77"/>
        <v>Fast</v>
      </c>
      <c r="AI1022" s="1" t="str">
        <f t="shared" si="78"/>
        <v>Low</v>
      </c>
      <c r="AJ1022" s="6" t="str">
        <f t="shared" si="79"/>
        <v>Weekday</v>
      </c>
    </row>
    <row r="1023" spans="1:36" x14ac:dyDescent="0.45">
      <c r="A1023" s="5" t="s">
        <v>1522</v>
      </c>
      <c r="B1023" s="2">
        <v>45451</v>
      </c>
      <c r="C1023" s="2">
        <v>45453</v>
      </c>
      <c r="D1023" s="2">
        <v>45460</v>
      </c>
      <c r="E1023" s="1" t="s">
        <v>2599</v>
      </c>
      <c r="F1023" s="1" t="s">
        <v>147</v>
      </c>
      <c r="G1023" s="1" t="s">
        <v>147</v>
      </c>
      <c r="H1023" s="1" t="s">
        <v>71</v>
      </c>
      <c r="I1023" s="1" t="s">
        <v>72</v>
      </c>
      <c r="J1023" s="1">
        <v>2</v>
      </c>
      <c r="K1023" s="1">
        <v>500</v>
      </c>
      <c r="L1023" s="1">
        <v>1000</v>
      </c>
      <c r="M1023" s="1" t="s">
        <v>56</v>
      </c>
      <c r="N1023" s="1" t="s">
        <v>57</v>
      </c>
      <c r="O1023" s="1" t="s">
        <v>79</v>
      </c>
      <c r="P1023" s="1" t="s">
        <v>85</v>
      </c>
      <c r="Q1023" s="1" t="s">
        <v>33</v>
      </c>
      <c r="R1023" s="1" t="s">
        <v>34</v>
      </c>
      <c r="S1023" s="1" t="s">
        <v>2620</v>
      </c>
      <c r="T1023" s="1">
        <v>7</v>
      </c>
      <c r="U1023" s="1" t="s">
        <v>2622</v>
      </c>
      <c r="V1023" s="1" t="s">
        <v>2623</v>
      </c>
      <c r="W1023" s="1" t="s">
        <v>2624</v>
      </c>
      <c r="X1023" s="1" t="s">
        <v>2625</v>
      </c>
      <c r="Y1023" s="1" t="s">
        <v>2623</v>
      </c>
      <c r="Z1023" s="1" t="s">
        <v>2623</v>
      </c>
      <c r="AA1023" s="1">
        <v>1000</v>
      </c>
      <c r="AB1023" s="1" t="s">
        <v>2626</v>
      </c>
      <c r="AC1023" s="1" t="s">
        <v>2627</v>
      </c>
      <c r="AD1023" s="1" t="str">
        <f>TEXT(Sales_data[[#This Row],[Order_Date]],"MMM")</f>
        <v>Jun</v>
      </c>
      <c r="AE1023" s="1">
        <f t="shared" si="75"/>
        <v>2024</v>
      </c>
      <c r="AF1023" s="1" t="str">
        <f>TEXT(Sales_data[[#This Row],[Order_Date]],"ddd")</f>
        <v>Sat</v>
      </c>
      <c r="AG1023" s="1" t="str">
        <f t="shared" si="76"/>
        <v>Late</v>
      </c>
      <c r="AH1023" s="1" t="str">
        <f t="shared" si="77"/>
        <v>Slow</v>
      </c>
      <c r="AI1023" s="1" t="str">
        <f t="shared" si="78"/>
        <v>Low</v>
      </c>
      <c r="AJ1023" s="6" t="str">
        <f t="shared" si="79"/>
        <v>Weekend</v>
      </c>
    </row>
    <row r="1024" spans="1:36" x14ac:dyDescent="0.45">
      <c r="A1024" s="5" t="s">
        <v>1523</v>
      </c>
      <c r="B1024" s="2">
        <v>45509</v>
      </c>
      <c r="C1024" s="2">
        <v>45512</v>
      </c>
      <c r="D1024" s="2">
        <v>45519</v>
      </c>
      <c r="E1024" s="1" t="s">
        <v>2569</v>
      </c>
      <c r="F1024" s="1" t="s">
        <v>2608</v>
      </c>
      <c r="G1024" s="1" t="s">
        <v>41</v>
      </c>
      <c r="H1024" s="1" t="s">
        <v>27</v>
      </c>
      <c r="I1024" s="1" t="s">
        <v>28</v>
      </c>
      <c r="J1024" s="1">
        <v>1</v>
      </c>
      <c r="K1024" s="1">
        <v>100</v>
      </c>
      <c r="L1024" s="1">
        <v>100</v>
      </c>
      <c r="M1024" s="1" t="s">
        <v>56</v>
      </c>
      <c r="N1024" s="1" t="s">
        <v>57</v>
      </c>
      <c r="O1024" s="1" t="s">
        <v>44</v>
      </c>
      <c r="P1024" s="1" t="s">
        <v>32</v>
      </c>
      <c r="Q1024" s="1" t="s">
        <v>33</v>
      </c>
      <c r="R1024" s="1" t="s">
        <v>34</v>
      </c>
      <c r="S1024" s="1" t="s">
        <v>2620</v>
      </c>
      <c r="T1024" s="1">
        <v>7</v>
      </c>
      <c r="U1024" s="1" t="s">
        <v>2622</v>
      </c>
      <c r="V1024" s="1" t="s">
        <v>2623</v>
      </c>
      <c r="W1024" s="1" t="s">
        <v>2624</v>
      </c>
      <c r="X1024" s="1" t="s">
        <v>2625</v>
      </c>
      <c r="Y1024" s="1" t="s">
        <v>2623</v>
      </c>
      <c r="Z1024" s="1" t="s">
        <v>2623</v>
      </c>
      <c r="AA1024" s="1">
        <v>100</v>
      </c>
      <c r="AB1024" s="1" t="s">
        <v>2626</v>
      </c>
      <c r="AC1024" s="1" t="s">
        <v>2627</v>
      </c>
      <c r="AD1024" s="1" t="str">
        <f>TEXT(Sales_data[[#This Row],[Order_Date]],"MMM")</f>
        <v>Aug</v>
      </c>
      <c r="AE1024" s="1">
        <f t="shared" si="75"/>
        <v>2024</v>
      </c>
      <c r="AF1024" s="1" t="str">
        <f>TEXT(Sales_data[[#This Row],[Order_Date]],"ddd")</f>
        <v>Mon</v>
      </c>
      <c r="AG1024" s="1" t="str">
        <f t="shared" si="76"/>
        <v>Late</v>
      </c>
      <c r="AH1024" s="1" t="str">
        <f t="shared" si="77"/>
        <v>Slow</v>
      </c>
      <c r="AI1024" s="1" t="str">
        <f t="shared" si="78"/>
        <v>Low</v>
      </c>
      <c r="AJ1024" s="6" t="str">
        <f t="shared" si="79"/>
        <v>Weekday</v>
      </c>
    </row>
    <row r="1025" spans="1:36" x14ac:dyDescent="0.45">
      <c r="A1025" s="5" t="s">
        <v>1524</v>
      </c>
      <c r="B1025" s="2">
        <v>45656</v>
      </c>
      <c r="C1025" s="2">
        <v>45657</v>
      </c>
      <c r="D1025" s="2">
        <v>45657</v>
      </c>
      <c r="E1025" s="1" t="s">
        <v>2598</v>
      </c>
      <c r="F1025" s="1" t="s">
        <v>53</v>
      </c>
      <c r="G1025" s="1" t="s">
        <v>54</v>
      </c>
      <c r="H1025" s="1" t="s">
        <v>71</v>
      </c>
      <c r="I1025" s="1" t="s">
        <v>92</v>
      </c>
      <c r="J1025" s="1">
        <v>2</v>
      </c>
      <c r="K1025" s="1">
        <v>500</v>
      </c>
      <c r="L1025" s="1">
        <v>1000</v>
      </c>
      <c r="M1025" s="1" t="s">
        <v>29</v>
      </c>
      <c r="N1025" s="1" t="s">
        <v>57</v>
      </c>
      <c r="O1025" s="1" t="s">
        <v>31</v>
      </c>
      <c r="P1025" s="1" t="s">
        <v>85</v>
      </c>
      <c r="Q1025" s="1" t="s">
        <v>45</v>
      </c>
      <c r="R1025" s="1" t="s">
        <v>2620</v>
      </c>
      <c r="S1025" s="1" t="s">
        <v>2620</v>
      </c>
      <c r="T1025" s="1">
        <v>0</v>
      </c>
      <c r="U1025" s="1" t="s">
        <v>2622</v>
      </c>
      <c r="V1025" s="1" t="s">
        <v>2623</v>
      </c>
      <c r="W1025" s="1" t="s">
        <v>2624</v>
      </c>
      <c r="X1025" s="1" t="s">
        <v>2625</v>
      </c>
      <c r="Y1025" s="1" t="s">
        <v>2623</v>
      </c>
      <c r="Z1025" s="1" t="s">
        <v>2623</v>
      </c>
      <c r="AA1025" s="1">
        <v>1000</v>
      </c>
      <c r="AB1025" s="1" t="s">
        <v>2626</v>
      </c>
      <c r="AC1025" s="1" t="s">
        <v>2627</v>
      </c>
      <c r="AD1025" s="1" t="str">
        <f>TEXT(Sales_data[[#This Row],[Order_Date]],"MMM")</f>
        <v>Dec</v>
      </c>
      <c r="AE1025" s="1">
        <f t="shared" si="75"/>
        <v>2024</v>
      </c>
      <c r="AF1025" s="1" t="str">
        <f>TEXT(Sales_data[[#This Row],[Order_Date]],"ddd")</f>
        <v>Mon</v>
      </c>
      <c r="AG1025" s="1" t="str">
        <f t="shared" si="76"/>
        <v>On Time</v>
      </c>
      <c r="AH1025" s="1" t="str">
        <f t="shared" si="77"/>
        <v>Fast</v>
      </c>
      <c r="AI1025" s="1" t="str">
        <f t="shared" si="78"/>
        <v>Low</v>
      </c>
      <c r="AJ1025" s="6" t="str">
        <f t="shared" si="79"/>
        <v>Weekday</v>
      </c>
    </row>
    <row r="1026" spans="1:36" x14ac:dyDescent="0.45">
      <c r="A1026" s="5" t="s">
        <v>1525</v>
      </c>
      <c r="B1026" s="2">
        <v>45423</v>
      </c>
      <c r="C1026" s="2">
        <v>45423</v>
      </c>
      <c r="D1026" s="2">
        <v>45422</v>
      </c>
      <c r="E1026" s="1" t="s">
        <v>2527</v>
      </c>
      <c r="F1026" s="1" t="s">
        <v>168</v>
      </c>
      <c r="G1026" s="1" t="s">
        <v>41</v>
      </c>
      <c r="H1026" s="1" t="s">
        <v>71</v>
      </c>
      <c r="I1026" s="1" t="s">
        <v>72</v>
      </c>
      <c r="J1026" s="1">
        <v>0</v>
      </c>
      <c r="K1026" s="1">
        <v>500</v>
      </c>
      <c r="L1026" s="1">
        <v>0</v>
      </c>
      <c r="M1026" s="1" t="s">
        <v>63</v>
      </c>
      <c r="N1026" s="1" t="s">
        <v>30</v>
      </c>
      <c r="O1026" s="1" t="s">
        <v>79</v>
      </c>
      <c r="P1026" s="1" t="s">
        <v>32</v>
      </c>
      <c r="Q1026" s="1" t="s">
        <v>45</v>
      </c>
      <c r="R1026" s="1" t="s">
        <v>46</v>
      </c>
      <c r="S1026" s="1" t="s">
        <v>2621</v>
      </c>
      <c r="T1026" s="1">
        <v>-1</v>
      </c>
      <c r="U1026" s="1" t="s">
        <v>2622</v>
      </c>
      <c r="V1026" s="1" t="s">
        <v>2630</v>
      </c>
      <c r="W1026" s="1" t="s">
        <v>2624</v>
      </c>
      <c r="X1026" s="1" t="s">
        <v>2633</v>
      </c>
      <c r="Y1026" s="1" t="s">
        <v>2623</v>
      </c>
      <c r="Z1026" s="1" t="s">
        <v>2623</v>
      </c>
      <c r="AA1026" s="1">
        <v>0</v>
      </c>
      <c r="AB1026" s="1" t="s">
        <v>2626</v>
      </c>
      <c r="AC1026" s="1" t="s">
        <v>2621</v>
      </c>
      <c r="AD1026" s="1" t="str">
        <f>TEXT(Sales_data[[#This Row],[Order_Date]],"MMM")</f>
        <v>May</v>
      </c>
      <c r="AE1026" s="1">
        <f t="shared" si="75"/>
        <v>2024</v>
      </c>
      <c r="AF1026" s="1" t="str">
        <f>TEXT(Sales_data[[#This Row],[Order_Date]],"ddd")</f>
        <v>Sat</v>
      </c>
      <c r="AG1026" s="1" t="str">
        <f t="shared" si="76"/>
        <v>On Time</v>
      </c>
      <c r="AH1026" s="1" t="str">
        <f t="shared" si="77"/>
        <v>Fast</v>
      </c>
      <c r="AI1026" s="1" t="str">
        <f t="shared" si="78"/>
        <v>Low</v>
      </c>
      <c r="AJ1026" s="6" t="str">
        <f t="shared" si="79"/>
        <v>Weekend</v>
      </c>
    </row>
    <row r="1027" spans="1:36" x14ac:dyDescent="0.45">
      <c r="A1027" s="5" t="s">
        <v>1526</v>
      </c>
      <c r="B1027" s="2">
        <v>45479</v>
      </c>
      <c r="C1027" s="2">
        <v>45477</v>
      </c>
      <c r="D1027" s="2">
        <v>45478</v>
      </c>
      <c r="E1027" s="1" t="s">
        <v>2599</v>
      </c>
      <c r="F1027" s="1" t="s">
        <v>53</v>
      </c>
      <c r="G1027" s="1" t="s">
        <v>54</v>
      </c>
      <c r="H1027" s="1" t="s">
        <v>42</v>
      </c>
      <c r="I1027" s="1" t="s">
        <v>122</v>
      </c>
      <c r="J1027" s="1">
        <v>1</v>
      </c>
      <c r="K1027" s="1">
        <v>2000</v>
      </c>
      <c r="L1027" s="1">
        <v>2000</v>
      </c>
      <c r="M1027" s="1" t="s">
        <v>56</v>
      </c>
      <c r="N1027" s="1" t="s">
        <v>93</v>
      </c>
      <c r="O1027" s="1" t="s">
        <v>44</v>
      </c>
      <c r="P1027" s="1" t="s">
        <v>85</v>
      </c>
      <c r="Q1027" s="1" t="s">
        <v>45</v>
      </c>
      <c r="R1027" s="1" t="s">
        <v>46</v>
      </c>
      <c r="S1027" s="1" t="s">
        <v>2621</v>
      </c>
      <c r="T1027" s="1">
        <v>1</v>
      </c>
      <c r="U1027" s="1" t="s">
        <v>2622</v>
      </c>
      <c r="V1027" s="1" t="s">
        <v>2623</v>
      </c>
      <c r="W1027" s="1" t="s">
        <v>2624</v>
      </c>
      <c r="X1027" s="1" t="s">
        <v>2628</v>
      </c>
      <c r="Y1027" s="1" t="s">
        <v>2623</v>
      </c>
      <c r="Z1027" s="1" t="s">
        <v>2623</v>
      </c>
      <c r="AA1027" s="1">
        <v>2000</v>
      </c>
      <c r="AB1027" s="1" t="s">
        <v>2626</v>
      </c>
      <c r="AC1027" s="1" t="s">
        <v>2621</v>
      </c>
      <c r="AD1027" s="1" t="str">
        <f>TEXT(Sales_data[[#This Row],[Order_Date]],"MMM")</f>
        <v>Jul</v>
      </c>
      <c r="AE1027" s="1">
        <f t="shared" ref="AE1027:AE1090" si="80">YEAR(C1027)</f>
        <v>2024</v>
      </c>
      <c r="AF1027" s="1" t="str">
        <f>TEXT(Sales_data[[#This Row],[Order_Date]],"ddd")</f>
        <v>Sat</v>
      </c>
      <c r="AG1027" s="1" t="str">
        <f t="shared" ref="AG1027:AG1090" si="81">IF(T1027&lt;=5,"On Time","Late")</f>
        <v>On Time</v>
      </c>
      <c r="AH1027" s="1" t="str">
        <f t="shared" ref="AH1027:AH1090" si="82">IF(T1027&lt;=2,"Fast",IF(T1027&lt;=5,"Medium","Slow"))</f>
        <v>Fast</v>
      </c>
      <c r="AI1027" s="1" t="str">
        <f t="shared" ref="AI1027:AI1090" si="83">IF(AA1027&gt;=5000,"High",IF(AA1027&gt;=2000,"Medium","Low"))</f>
        <v>Medium</v>
      </c>
      <c r="AJ1027" s="6" t="str">
        <f t="shared" ref="AJ1027:AJ1090" si="84">IF(AF1027="Sat","Weekend",IF(AF1027="Sun","Weekend","Weekday"))</f>
        <v>Weekend</v>
      </c>
    </row>
    <row r="1028" spans="1:36" x14ac:dyDescent="0.45">
      <c r="A1028" s="5" t="s">
        <v>1527</v>
      </c>
      <c r="B1028" s="2">
        <v>45327</v>
      </c>
      <c r="C1028" s="2">
        <v>45328</v>
      </c>
      <c r="D1028" s="2">
        <v>45328</v>
      </c>
      <c r="E1028" s="1" t="s">
        <v>2584</v>
      </c>
      <c r="F1028" s="1" t="s">
        <v>2606</v>
      </c>
      <c r="G1028" s="1" t="s">
        <v>26</v>
      </c>
      <c r="H1028" s="1" t="s">
        <v>71</v>
      </c>
      <c r="I1028" s="1" t="s">
        <v>117</v>
      </c>
      <c r="J1028" s="1">
        <v>1</v>
      </c>
      <c r="K1028" s="1">
        <v>0</v>
      </c>
      <c r="L1028" s="1">
        <v>0</v>
      </c>
      <c r="M1028" s="1" t="s">
        <v>63</v>
      </c>
      <c r="N1028" s="1" t="s">
        <v>57</v>
      </c>
      <c r="O1028" s="1" t="s">
        <v>31</v>
      </c>
      <c r="P1028" s="1" t="s">
        <v>85</v>
      </c>
      <c r="Q1028" s="1" t="s">
        <v>45</v>
      </c>
      <c r="R1028" s="1" t="s">
        <v>34</v>
      </c>
      <c r="S1028" s="1" t="s">
        <v>2620</v>
      </c>
      <c r="T1028" s="1">
        <v>0</v>
      </c>
      <c r="U1028" s="1" t="s">
        <v>2622</v>
      </c>
      <c r="V1028" s="1" t="s">
        <v>2623</v>
      </c>
      <c r="W1028" s="1" t="s">
        <v>2629</v>
      </c>
      <c r="X1028" s="1" t="s">
        <v>2625</v>
      </c>
      <c r="Y1028" s="1" t="s">
        <v>2630</v>
      </c>
      <c r="Z1028" s="1" t="s">
        <v>2623</v>
      </c>
      <c r="AA1028" s="1">
        <v>0</v>
      </c>
      <c r="AB1028" s="1" t="s">
        <v>2626</v>
      </c>
      <c r="AC1028" s="1" t="s">
        <v>2627</v>
      </c>
      <c r="AD1028" s="1" t="str">
        <f>TEXT(Sales_data[[#This Row],[Order_Date]],"MMM")</f>
        <v>Feb</v>
      </c>
      <c r="AE1028" s="1">
        <f t="shared" si="80"/>
        <v>2024</v>
      </c>
      <c r="AF1028" s="1" t="str">
        <f>TEXT(Sales_data[[#This Row],[Order_Date]],"ddd")</f>
        <v>Mon</v>
      </c>
      <c r="AG1028" s="1" t="str">
        <f t="shared" si="81"/>
        <v>On Time</v>
      </c>
      <c r="AH1028" s="1" t="str">
        <f t="shared" si="82"/>
        <v>Fast</v>
      </c>
      <c r="AI1028" s="1" t="str">
        <f t="shared" si="83"/>
        <v>Low</v>
      </c>
      <c r="AJ1028" s="6" t="str">
        <f t="shared" si="84"/>
        <v>Weekday</v>
      </c>
    </row>
    <row r="1029" spans="1:36" x14ac:dyDescent="0.45">
      <c r="A1029" s="5" t="s">
        <v>1528</v>
      </c>
      <c r="B1029" s="2">
        <v>45555</v>
      </c>
      <c r="C1029" s="2">
        <v>45556</v>
      </c>
      <c r="D1029" s="2">
        <v>45562</v>
      </c>
      <c r="E1029" s="1" t="s">
        <v>2547</v>
      </c>
      <c r="F1029" s="1" t="s">
        <v>69</v>
      </c>
      <c r="G1029" s="1" t="s">
        <v>70</v>
      </c>
      <c r="H1029" s="1" t="s">
        <v>42</v>
      </c>
      <c r="I1029" s="1" t="s">
        <v>78</v>
      </c>
      <c r="J1029" s="1">
        <v>0</v>
      </c>
      <c r="K1029" s="1">
        <v>100</v>
      </c>
      <c r="L1029" s="1">
        <v>0</v>
      </c>
      <c r="M1029" s="1" t="s">
        <v>29</v>
      </c>
      <c r="N1029" s="1" t="s">
        <v>57</v>
      </c>
      <c r="O1029" s="1" t="s">
        <v>31</v>
      </c>
      <c r="P1029" s="1" t="s">
        <v>85</v>
      </c>
      <c r="Q1029" s="1" t="s">
        <v>45</v>
      </c>
      <c r="R1029" s="1" t="s">
        <v>46</v>
      </c>
      <c r="S1029" s="1" t="s">
        <v>47</v>
      </c>
      <c r="T1029" s="1">
        <v>6</v>
      </c>
      <c r="U1029" s="1" t="s">
        <v>2622</v>
      </c>
      <c r="V1029" s="1" t="s">
        <v>2630</v>
      </c>
      <c r="W1029" s="1" t="s">
        <v>2624</v>
      </c>
      <c r="X1029" s="1" t="s">
        <v>2625</v>
      </c>
      <c r="Y1029" s="1" t="s">
        <v>2623</v>
      </c>
      <c r="Z1029" s="1" t="s">
        <v>2623</v>
      </c>
      <c r="AA1029" s="1">
        <v>0</v>
      </c>
      <c r="AB1029" s="1" t="s">
        <v>2626</v>
      </c>
      <c r="AC1029" s="1" t="s">
        <v>47</v>
      </c>
      <c r="AD1029" s="1" t="str">
        <f>TEXT(Sales_data[[#This Row],[Order_Date]],"MMM")</f>
        <v>Sep</v>
      </c>
      <c r="AE1029" s="1">
        <f t="shared" si="80"/>
        <v>2024</v>
      </c>
      <c r="AF1029" s="1" t="str">
        <f>TEXT(Sales_data[[#This Row],[Order_Date]],"ddd")</f>
        <v>Fri</v>
      </c>
      <c r="AG1029" s="1" t="str">
        <f t="shared" si="81"/>
        <v>Late</v>
      </c>
      <c r="AH1029" s="1" t="str">
        <f t="shared" si="82"/>
        <v>Slow</v>
      </c>
      <c r="AI1029" s="1" t="str">
        <f t="shared" si="83"/>
        <v>Low</v>
      </c>
      <c r="AJ1029" s="6" t="str">
        <f t="shared" si="84"/>
        <v>Weekday</v>
      </c>
    </row>
    <row r="1030" spans="1:36" x14ac:dyDescent="0.45">
      <c r="A1030" s="5" t="s">
        <v>1529</v>
      </c>
      <c r="B1030" s="2">
        <v>45603</v>
      </c>
      <c r="C1030" s="2">
        <v>45606</v>
      </c>
      <c r="D1030" s="2">
        <v>45607</v>
      </c>
      <c r="E1030" s="1" t="s">
        <v>2567</v>
      </c>
      <c r="F1030" s="1" t="s">
        <v>168</v>
      </c>
      <c r="G1030" s="1" t="s">
        <v>41</v>
      </c>
      <c r="H1030" s="1" t="s">
        <v>42</v>
      </c>
      <c r="I1030" s="1" t="s">
        <v>78</v>
      </c>
      <c r="J1030" s="1">
        <v>3</v>
      </c>
      <c r="K1030" s="1">
        <v>2000</v>
      </c>
      <c r="L1030" s="1">
        <v>6000</v>
      </c>
      <c r="M1030" s="1" t="s">
        <v>2619</v>
      </c>
      <c r="N1030" s="1" t="s">
        <v>57</v>
      </c>
      <c r="O1030" s="1" t="s">
        <v>79</v>
      </c>
      <c r="P1030" s="1" t="s">
        <v>58</v>
      </c>
      <c r="Q1030" s="1" t="s">
        <v>45</v>
      </c>
      <c r="R1030" s="1" t="s">
        <v>2620</v>
      </c>
      <c r="S1030" s="1" t="s">
        <v>2620</v>
      </c>
      <c r="T1030" s="1">
        <v>1</v>
      </c>
      <c r="U1030" s="1" t="s">
        <v>2622</v>
      </c>
      <c r="V1030" s="1" t="s">
        <v>2623</v>
      </c>
      <c r="W1030" s="1" t="s">
        <v>2624</v>
      </c>
      <c r="X1030" s="1" t="s">
        <v>2625</v>
      </c>
      <c r="Y1030" s="1" t="s">
        <v>2623</v>
      </c>
      <c r="Z1030" s="1" t="s">
        <v>2623</v>
      </c>
      <c r="AA1030" s="1">
        <v>6000</v>
      </c>
      <c r="AB1030" s="1" t="s">
        <v>2626</v>
      </c>
      <c r="AC1030" s="1" t="s">
        <v>2627</v>
      </c>
      <c r="AD1030" s="1" t="str">
        <f>TEXT(Sales_data[[#This Row],[Order_Date]],"MMM")</f>
        <v>Nov</v>
      </c>
      <c r="AE1030" s="1">
        <f t="shared" si="80"/>
        <v>2024</v>
      </c>
      <c r="AF1030" s="1" t="str">
        <f>TEXT(Sales_data[[#This Row],[Order_Date]],"ddd")</f>
        <v>Thu</v>
      </c>
      <c r="AG1030" s="1" t="str">
        <f t="shared" si="81"/>
        <v>On Time</v>
      </c>
      <c r="AH1030" s="1" t="str">
        <f t="shared" si="82"/>
        <v>Fast</v>
      </c>
      <c r="AI1030" s="1" t="str">
        <f t="shared" si="83"/>
        <v>High</v>
      </c>
      <c r="AJ1030" s="6" t="str">
        <f t="shared" si="84"/>
        <v>Weekday</v>
      </c>
    </row>
    <row r="1031" spans="1:36" x14ac:dyDescent="0.45">
      <c r="A1031" s="5" t="s">
        <v>1530</v>
      </c>
      <c r="B1031" s="2">
        <v>45614</v>
      </c>
      <c r="C1031" s="2">
        <v>45617</v>
      </c>
      <c r="D1031" s="2">
        <v>45618</v>
      </c>
      <c r="E1031" s="1" t="s">
        <v>2602</v>
      </c>
      <c r="F1031" s="1" t="s">
        <v>2609</v>
      </c>
      <c r="G1031" s="1" t="s">
        <v>116</v>
      </c>
      <c r="H1031" s="1" t="s">
        <v>71</v>
      </c>
      <c r="I1031" s="1" t="s">
        <v>92</v>
      </c>
      <c r="J1031" s="1">
        <v>0</v>
      </c>
      <c r="K1031" s="1">
        <v>500</v>
      </c>
      <c r="L1031" s="1">
        <v>0</v>
      </c>
      <c r="M1031" s="1" t="s">
        <v>63</v>
      </c>
      <c r="N1031" s="1" t="s">
        <v>57</v>
      </c>
      <c r="O1031" s="1" t="s">
        <v>31</v>
      </c>
      <c r="P1031" s="1" t="s">
        <v>58</v>
      </c>
      <c r="Q1031" s="1" t="s">
        <v>33</v>
      </c>
      <c r="R1031" s="1" t="s">
        <v>2620</v>
      </c>
      <c r="S1031" s="1" t="s">
        <v>2620</v>
      </c>
      <c r="T1031" s="1">
        <v>1</v>
      </c>
      <c r="U1031" s="1" t="s">
        <v>2622</v>
      </c>
      <c r="V1031" s="1" t="s">
        <v>2630</v>
      </c>
      <c r="W1031" s="1" t="s">
        <v>2624</v>
      </c>
      <c r="X1031" s="1" t="s">
        <v>2625</v>
      </c>
      <c r="Y1031" s="1" t="s">
        <v>2623</v>
      </c>
      <c r="Z1031" s="1" t="s">
        <v>2623</v>
      </c>
      <c r="AA1031" s="1">
        <v>0</v>
      </c>
      <c r="AB1031" s="1" t="s">
        <v>2626</v>
      </c>
      <c r="AC1031" s="1" t="s">
        <v>2627</v>
      </c>
      <c r="AD1031" s="1" t="str">
        <f>TEXT(Sales_data[[#This Row],[Order_Date]],"MMM")</f>
        <v>Nov</v>
      </c>
      <c r="AE1031" s="1">
        <f t="shared" si="80"/>
        <v>2024</v>
      </c>
      <c r="AF1031" s="1" t="str">
        <f>TEXT(Sales_data[[#This Row],[Order_Date]],"ddd")</f>
        <v>Mon</v>
      </c>
      <c r="AG1031" s="1" t="str">
        <f t="shared" si="81"/>
        <v>On Time</v>
      </c>
      <c r="AH1031" s="1" t="str">
        <f t="shared" si="82"/>
        <v>Fast</v>
      </c>
      <c r="AI1031" s="1" t="str">
        <f t="shared" si="83"/>
        <v>Low</v>
      </c>
      <c r="AJ1031" s="6" t="str">
        <f t="shared" si="84"/>
        <v>Weekday</v>
      </c>
    </row>
    <row r="1032" spans="1:36" x14ac:dyDescent="0.45">
      <c r="A1032" s="5" t="s">
        <v>1531</v>
      </c>
      <c r="B1032" s="2">
        <v>45328</v>
      </c>
      <c r="C1032" s="2">
        <v>45328</v>
      </c>
      <c r="D1032" s="2">
        <v>45328</v>
      </c>
      <c r="E1032" s="1" t="s">
        <v>2603</v>
      </c>
      <c r="F1032" s="1" t="s">
        <v>2606</v>
      </c>
      <c r="G1032" s="1" t="s">
        <v>26</v>
      </c>
      <c r="H1032" s="1" t="s">
        <v>71</v>
      </c>
      <c r="I1032" s="1" t="s">
        <v>92</v>
      </c>
      <c r="J1032" s="1">
        <v>3</v>
      </c>
      <c r="K1032" s="1">
        <v>2000</v>
      </c>
      <c r="L1032" s="1">
        <v>6000</v>
      </c>
      <c r="M1032" s="1" t="s">
        <v>2619</v>
      </c>
      <c r="N1032" s="1" t="s">
        <v>30</v>
      </c>
      <c r="O1032" s="1" t="s">
        <v>79</v>
      </c>
      <c r="P1032" s="1" t="s">
        <v>58</v>
      </c>
      <c r="Q1032" s="1" t="s">
        <v>45</v>
      </c>
      <c r="R1032" s="1" t="s">
        <v>34</v>
      </c>
      <c r="S1032" s="1" t="s">
        <v>2620</v>
      </c>
      <c r="T1032" s="1">
        <v>0</v>
      </c>
      <c r="U1032" s="1" t="s">
        <v>2622</v>
      </c>
      <c r="V1032" s="1" t="s">
        <v>2623</v>
      </c>
      <c r="W1032" s="1" t="s">
        <v>2624</v>
      </c>
      <c r="X1032" s="1" t="s">
        <v>2625</v>
      </c>
      <c r="Y1032" s="1" t="s">
        <v>2623</v>
      </c>
      <c r="Z1032" s="1" t="s">
        <v>2623</v>
      </c>
      <c r="AA1032" s="1">
        <v>6000</v>
      </c>
      <c r="AB1032" s="1" t="s">
        <v>2626</v>
      </c>
      <c r="AC1032" s="1" t="s">
        <v>2627</v>
      </c>
      <c r="AD1032" s="1" t="str">
        <f>TEXT(Sales_data[[#This Row],[Order_Date]],"MMM")</f>
        <v>Feb</v>
      </c>
      <c r="AE1032" s="1">
        <f t="shared" si="80"/>
        <v>2024</v>
      </c>
      <c r="AF1032" s="1" t="str">
        <f>TEXT(Sales_data[[#This Row],[Order_Date]],"ddd")</f>
        <v>Tue</v>
      </c>
      <c r="AG1032" s="1" t="str">
        <f t="shared" si="81"/>
        <v>On Time</v>
      </c>
      <c r="AH1032" s="1" t="str">
        <f t="shared" si="82"/>
        <v>Fast</v>
      </c>
      <c r="AI1032" s="1" t="str">
        <f t="shared" si="83"/>
        <v>High</v>
      </c>
      <c r="AJ1032" s="6" t="str">
        <f t="shared" si="84"/>
        <v>Weekday</v>
      </c>
    </row>
    <row r="1033" spans="1:36" x14ac:dyDescent="0.45">
      <c r="A1033" s="5" t="s">
        <v>1532</v>
      </c>
      <c r="B1033" s="2">
        <v>45444</v>
      </c>
      <c r="C1033" s="2">
        <v>45446</v>
      </c>
      <c r="D1033" s="2">
        <v>45451</v>
      </c>
      <c r="E1033" s="1" t="s">
        <v>2573</v>
      </c>
      <c r="F1033" s="1" t="s">
        <v>2609</v>
      </c>
      <c r="G1033" s="1" t="s">
        <v>116</v>
      </c>
      <c r="H1033" s="1" t="s">
        <v>128</v>
      </c>
      <c r="I1033" s="1" t="s">
        <v>129</v>
      </c>
      <c r="J1033" s="1">
        <v>0</v>
      </c>
      <c r="K1033" s="1">
        <v>100</v>
      </c>
      <c r="L1033" s="1">
        <v>0</v>
      </c>
      <c r="M1033" s="1" t="s">
        <v>56</v>
      </c>
      <c r="N1033" s="1" t="s">
        <v>57</v>
      </c>
      <c r="O1033" s="1" t="s">
        <v>79</v>
      </c>
      <c r="P1033" s="1" t="s">
        <v>58</v>
      </c>
      <c r="Q1033" s="1" t="s">
        <v>45</v>
      </c>
      <c r="R1033" s="1" t="s">
        <v>2620</v>
      </c>
      <c r="S1033" s="1" t="s">
        <v>2620</v>
      </c>
      <c r="T1033" s="1">
        <v>5</v>
      </c>
      <c r="U1033" s="1" t="s">
        <v>2622</v>
      </c>
      <c r="V1033" s="1" t="s">
        <v>2630</v>
      </c>
      <c r="W1033" s="1" t="s">
        <v>2624</v>
      </c>
      <c r="X1033" s="1" t="s">
        <v>2625</v>
      </c>
      <c r="Y1033" s="1" t="s">
        <v>2623</v>
      </c>
      <c r="Z1033" s="1" t="s">
        <v>2623</v>
      </c>
      <c r="AA1033" s="1">
        <v>0</v>
      </c>
      <c r="AB1033" s="1" t="s">
        <v>2626</v>
      </c>
      <c r="AC1033" s="1" t="s">
        <v>2627</v>
      </c>
      <c r="AD1033" s="1" t="str">
        <f>TEXT(Sales_data[[#This Row],[Order_Date]],"MMM")</f>
        <v>Jun</v>
      </c>
      <c r="AE1033" s="1">
        <f t="shared" si="80"/>
        <v>2024</v>
      </c>
      <c r="AF1033" s="1" t="str">
        <f>TEXT(Sales_data[[#This Row],[Order_Date]],"ddd")</f>
        <v>Sat</v>
      </c>
      <c r="AG1033" s="1" t="str">
        <f t="shared" si="81"/>
        <v>On Time</v>
      </c>
      <c r="AH1033" s="1" t="str">
        <f t="shared" si="82"/>
        <v>Medium</v>
      </c>
      <c r="AI1033" s="1" t="str">
        <f t="shared" si="83"/>
        <v>Low</v>
      </c>
      <c r="AJ1033" s="6" t="str">
        <f t="shared" si="84"/>
        <v>Weekend</v>
      </c>
    </row>
    <row r="1034" spans="1:36" x14ac:dyDescent="0.45">
      <c r="A1034" s="5" t="s">
        <v>1533</v>
      </c>
      <c r="B1034" s="2">
        <v>45327</v>
      </c>
      <c r="C1034" s="2">
        <v>45327</v>
      </c>
      <c r="D1034" s="2">
        <v>45332</v>
      </c>
      <c r="E1034" s="1" t="s">
        <v>2572</v>
      </c>
      <c r="F1034" s="1" t="s">
        <v>147</v>
      </c>
      <c r="G1034" s="1" t="s">
        <v>147</v>
      </c>
      <c r="H1034" s="1" t="s">
        <v>128</v>
      </c>
      <c r="I1034" s="1" t="s">
        <v>231</v>
      </c>
      <c r="J1034" s="1">
        <v>3</v>
      </c>
      <c r="K1034" s="1">
        <v>100</v>
      </c>
      <c r="L1034" s="1">
        <v>300</v>
      </c>
      <c r="M1034" s="1" t="s">
        <v>63</v>
      </c>
      <c r="N1034" s="1" t="s">
        <v>57</v>
      </c>
      <c r="O1034" s="1" t="s">
        <v>44</v>
      </c>
      <c r="P1034" s="1" t="s">
        <v>32</v>
      </c>
      <c r="Q1034" s="1" t="s">
        <v>33</v>
      </c>
      <c r="R1034" s="1" t="s">
        <v>34</v>
      </c>
      <c r="S1034" s="1" t="s">
        <v>2620</v>
      </c>
      <c r="T1034" s="1">
        <v>5</v>
      </c>
      <c r="U1034" s="1" t="s">
        <v>2622</v>
      </c>
      <c r="V1034" s="1" t="s">
        <v>2623</v>
      </c>
      <c r="W1034" s="1" t="s">
        <v>2624</v>
      </c>
      <c r="X1034" s="1" t="s">
        <v>2625</v>
      </c>
      <c r="Y1034" s="1" t="s">
        <v>2623</v>
      </c>
      <c r="Z1034" s="1" t="s">
        <v>2623</v>
      </c>
      <c r="AA1034" s="1">
        <v>300</v>
      </c>
      <c r="AB1034" s="1" t="s">
        <v>2626</v>
      </c>
      <c r="AC1034" s="1" t="s">
        <v>2627</v>
      </c>
      <c r="AD1034" s="1" t="str">
        <f>TEXT(Sales_data[[#This Row],[Order_Date]],"MMM")</f>
        <v>Feb</v>
      </c>
      <c r="AE1034" s="1">
        <f t="shared" si="80"/>
        <v>2024</v>
      </c>
      <c r="AF1034" s="1" t="str">
        <f>TEXT(Sales_data[[#This Row],[Order_Date]],"ddd")</f>
        <v>Mon</v>
      </c>
      <c r="AG1034" s="1" t="str">
        <f t="shared" si="81"/>
        <v>On Time</v>
      </c>
      <c r="AH1034" s="1" t="str">
        <f t="shared" si="82"/>
        <v>Medium</v>
      </c>
      <c r="AI1034" s="1" t="str">
        <f t="shared" si="83"/>
        <v>Low</v>
      </c>
      <c r="AJ1034" s="6" t="str">
        <f t="shared" si="84"/>
        <v>Weekday</v>
      </c>
    </row>
    <row r="1035" spans="1:36" x14ac:dyDescent="0.45">
      <c r="A1035" s="5" t="s">
        <v>1534</v>
      </c>
      <c r="B1035" s="2">
        <v>45349</v>
      </c>
      <c r="C1035" s="2">
        <v>45349</v>
      </c>
      <c r="D1035" s="2">
        <v>45348</v>
      </c>
      <c r="E1035" s="1" t="s">
        <v>2582</v>
      </c>
      <c r="F1035" s="1" t="s">
        <v>2606</v>
      </c>
      <c r="G1035" s="1" t="s">
        <v>26</v>
      </c>
      <c r="H1035" s="1" t="s">
        <v>128</v>
      </c>
      <c r="I1035" s="1" t="s">
        <v>129</v>
      </c>
      <c r="J1035" s="1">
        <v>2</v>
      </c>
      <c r="K1035" s="1">
        <v>100</v>
      </c>
      <c r="L1035" s="1">
        <v>200</v>
      </c>
      <c r="M1035" s="1" t="s">
        <v>29</v>
      </c>
      <c r="N1035" s="1" t="s">
        <v>30</v>
      </c>
      <c r="O1035" s="1" t="s">
        <v>31</v>
      </c>
      <c r="P1035" s="1" t="s">
        <v>32</v>
      </c>
      <c r="Q1035" s="1" t="s">
        <v>33</v>
      </c>
      <c r="R1035" s="1" t="s">
        <v>34</v>
      </c>
      <c r="S1035" s="1" t="s">
        <v>2620</v>
      </c>
      <c r="T1035" s="1">
        <v>-1</v>
      </c>
      <c r="U1035" s="1" t="s">
        <v>2622</v>
      </c>
      <c r="V1035" s="1" t="s">
        <v>2623</v>
      </c>
      <c r="W1035" s="1" t="s">
        <v>2624</v>
      </c>
      <c r="X1035" s="1" t="s">
        <v>2633</v>
      </c>
      <c r="Y1035" s="1" t="s">
        <v>2623</v>
      </c>
      <c r="Z1035" s="1" t="s">
        <v>2623</v>
      </c>
      <c r="AA1035" s="1">
        <v>200</v>
      </c>
      <c r="AB1035" s="1" t="s">
        <v>2626</v>
      </c>
      <c r="AC1035" s="1" t="s">
        <v>2627</v>
      </c>
      <c r="AD1035" s="1" t="str">
        <f>TEXT(Sales_data[[#This Row],[Order_Date]],"MMM")</f>
        <v>Feb</v>
      </c>
      <c r="AE1035" s="1">
        <f t="shared" si="80"/>
        <v>2024</v>
      </c>
      <c r="AF1035" s="1" t="str">
        <f>TEXT(Sales_data[[#This Row],[Order_Date]],"ddd")</f>
        <v>Tue</v>
      </c>
      <c r="AG1035" s="1" t="str">
        <f t="shared" si="81"/>
        <v>On Time</v>
      </c>
      <c r="AH1035" s="1" t="str">
        <f t="shared" si="82"/>
        <v>Fast</v>
      </c>
      <c r="AI1035" s="1" t="str">
        <f t="shared" si="83"/>
        <v>Low</v>
      </c>
      <c r="AJ1035" s="6" t="str">
        <f t="shared" si="84"/>
        <v>Weekday</v>
      </c>
    </row>
    <row r="1036" spans="1:36" x14ac:dyDescent="0.45">
      <c r="A1036" s="5" t="s">
        <v>1535</v>
      </c>
      <c r="B1036" s="2">
        <v>45378</v>
      </c>
      <c r="C1036" s="2">
        <v>45380</v>
      </c>
      <c r="D1036" s="2">
        <v>45387</v>
      </c>
      <c r="E1036" s="1" t="s">
        <v>2571</v>
      </c>
      <c r="F1036" s="1" t="s">
        <v>168</v>
      </c>
      <c r="G1036" s="1" t="s">
        <v>41</v>
      </c>
      <c r="H1036" s="1" t="s">
        <v>71</v>
      </c>
      <c r="I1036" s="1" t="s">
        <v>72</v>
      </c>
      <c r="J1036" s="1">
        <v>2</v>
      </c>
      <c r="K1036" s="1">
        <v>1000</v>
      </c>
      <c r="L1036" s="1">
        <v>2000</v>
      </c>
      <c r="M1036" s="1" t="s">
        <v>56</v>
      </c>
      <c r="N1036" s="1" t="s">
        <v>57</v>
      </c>
      <c r="O1036" s="1" t="s">
        <v>79</v>
      </c>
      <c r="P1036" s="1" t="s">
        <v>32</v>
      </c>
      <c r="Q1036" s="1" t="s">
        <v>45</v>
      </c>
      <c r="R1036" s="1" t="s">
        <v>34</v>
      </c>
      <c r="S1036" s="1" t="s">
        <v>2620</v>
      </c>
      <c r="T1036" s="1">
        <v>7</v>
      </c>
      <c r="U1036" s="1" t="s">
        <v>2622</v>
      </c>
      <c r="V1036" s="1" t="s">
        <v>2623</v>
      </c>
      <c r="W1036" s="1" t="s">
        <v>2624</v>
      </c>
      <c r="X1036" s="1" t="s">
        <v>2625</v>
      </c>
      <c r="Y1036" s="1" t="s">
        <v>2623</v>
      </c>
      <c r="Z1036" s="1" t="s">
        <v>2623</v>
      </c>
      <c r="AA1036" s="1">
        <v>2000</v>
      </c>
      <c r="AB1036" s="1" t="s">
        <v>2626</v>
      </c>
      <c r="AC1036" s="1" t="s">
        <v>2627</v>
      </c>
      <c r="AD1036" s="1" t="str">
        <f>TEXT(Sales_data[[#This Row],[Order_Date]],"MMM")</f>
        <v>Mar</v>
      </c>
      <c r="AE1036" s="1">
        <f t="shared" si="80"/>
        <v>2024</v>
      </c>
      <c r="AF1036" s="1" t="str">
        <f>TEXT(Sales_data[[#This Row],[Order_Date]],"ddd")</f>
        <v>Wed</v>
      </c>
      <c r="AG1036" s="1" t="str">
        <f t="shared" si="81"/>
        <v>Late</v>
      </c>
      <c r="AH1036" s="1" t="str">
        <f t="shared" si="82"/>
        <v>Slow</v>
      </c>
      <c r="AI1036" s="1" t="str">
        <f t="shared" si="83"/>
        <v>Medium</v>
      </c>
      <c r="AJ1036" s="6" t="str">
        <f t="shared" si="84"/>
        <v>Weekday</v>
      </c>
    </row>
    <row r="1037" spans="1:36" x14ac:dyDescent="0.45">
      <c r="A1037" s="5" t="s">
        <v>1536</v>
      </c>
      <c r="B1037" s="2">
        <v>45456</v>
      </c>
      <c r="C1037" s="2">
        <v>45459</v>
      </c>
      <c r="D1037" s="2">
        <v>45464</v>
      </c>
      <c r="E1037" s="1" t="s">
        <v>2567</v>
      </c>
      <c r="F1037" s="1" t="s">
        <v>2607</v>
      </c>
      <c r="G1037" s="1" t="s">
        <v>41</v>
      </c>
      <c r="H1037" s="1" t="s">
        <v>42</v>
      </c>
      <c r="I1037" s="1" t="s">
        <v>122</v>
      </c>
      <c r="J1037" s="1">
        <v>-1</v>
      </c>
      <c r="K1037" s="1">
        <v>500</v>
      </c>
      <c r="L1037" s="1">
        <v>-500</v>
      </c>
      <c r="M1037" s="1" t="s">
        <v>29</v>
      </c>
      <c r="N1037" s="1" t="s">
        <v>93</v>
      </c>
      <c r="O1037" s="1" t="s">
        <v>79</v>
      </c>
      <c r="P1037" s="1" t="s">
        <v>85</v>
      </c>
      <c r="Q1037" s="1" t="s">
        <v>45</v>
      </c>
      <c r="R1037" s="1" t="s">
        <v>2620</v>
      </c>
      <c r="S1037" s="1" t="s">
        <v>2620</v>
      </c>
      <c r="T1037" s="1">
        <v>5</v>
      </c>
      <c r="U1037" s="1" t="s">
        <v>2622</v>
      </c>
      <c r="V1037" s="1" t="s">
        <v>2630</v>
      </c>
      <c r="W1037" s="1" t="s">
        <v>2624</v>
      </c>
      <c r="X1037" s="1" t="s">
        <v>2625</v>
      </c>
      <c r="Y1037" s="1" t="s">
        <v>2623</v>
      </c>
      <c r="Z1037" s="1" t="s">
        <v>2623</v>
      </c>
      <c r="AA1037" s="1">
        <v>-500</v>
      </c>
      <c r="AB1037" s="1" t="s">
        <v>2626</v>
      </c>
      <c r="AC1037" s="1" t="s">
        <v>2632</v>
      </c>
      <c r="AD1037" s="1" t="str">
        <f>TEXT(Sales_data[[#This Row],[Order_Date]],"MMM")</f>
        <v>Jun</v>
      </c>
      <c r="AE1037" s="1">
        <f t="shared" si="80"/>
        <v>2024</v>
      </c>
      <c r="AF1037" s="1" t="str">
        <f>TEXT(Sales_data[[#This Row],[Order_Date]],"ddd")</f>
        <v>Thu</v>
      </c>
      <c r="AG1037" s="1" t="str">
        <f t="shared" si="81"/>
        <v>On Time</v>
      </c>
      <c r="AH1037" s="1" t="str">
        <f t="shared" si="82"/>
        <v>Medium</v>
      </c>
      <c r="AI1037" s="1" t="str">
        <f t="shared" si="83"/>
        <v>Low</v>
      </c>
      <c r="AJ1037" s="6" t="str">
        <f t="shared" si="84"/>
        <v>Weekday</v>
      </c>
    </row>
    <row r="1038" spans="1:36" x14ac:dyDescent="0.45">
      <c r="A1038" s="5" t="s">
        <v>1537</v>
      </c>
      <c r="B1038" s="2">
        <v>45366</v>
      </c>
      <c r="C1038" s="2">
        <v>45365</v>
      </c>
      <c r="D1038" s="2">
        <v>45366</v>
      </c>
      <c r="E1038" s="1" t="s">
        <v>2558</v>
      </c>
      <c r="F1038" s="1" t="s">
        <v>2606</v>
      </c>
      <c r="G1038" s="1" t="s">
        <v>26</v>
      </c>
      <c r="H1038" s="1" t="s">
        <v>42</v>
      </c>
      <c r="I1038" s="1" t="s">
        <v>78</v>
      </c>
      <c r="J1038" s="1">
        <v>0</v>
      </c>
      <c r="K1038" s="1">
        <v>2000</v>
      </c>
      <c r="L1038" s="1">
        <v>0</v>
      </c>
      <c r="M1038" s="1" t="s">
        <v>29</v>
      </c>
      <c r="N1038" s="1" t="s">
        <v>30</v>
      </c>
      <c r="O1038" s="1" t="s">
        <v>44</v>
      </c>
      <c r="P1038" s="1" t="s">
        <v>58</v>
      </c>
      <c r="Q1038" s="1" t="s">
        <v>33</v>
      </c>
      <c r="R1038" s="1" t="s">
        <v>46</v>
      </c>
      <c r="S1038" s="1" t="s">
        <v>254</v>
      </c>
      <c r="T1038" s="1">
        <v>1</v>
      </c>
      <c r="U1038" s="1" t="s">
        <v>2622</v>
      </c>
      <c r="V1038" s="1" t="s">
        <v>2630</v>
      </c>
      <c r="W1038" s="1" t="s">
        <v>2624</v>
      </c>
      <c r="X1038" s="1" t="s">
        <v>2628</v>
      </c>
      <c r="Y1038" s="1" t="s">
        <v>2623</v>
      </c>
      <c r="Z1038" s="1" t="s">
        <v>2623</v>
      </c>
      <c r="AA1038" s="1">
        <v>0</v>
      </c>
      <c r="AB1038" s="1" t="s">
        <v>2626</v>
      </c>
      <c r="AC1038" s="1" t="s">
        <v>254</v>
      </c>
      <c r="AD1038" s="1" t="str">
        <f>TEXT(Sales_data[[#This Row],[Order_Date]],"MMM")</f>
        <v>Mar</v>
      </c>
      <c r="AE1038" s="1">
        <f t="shared" si="80"/>
        <v>2024</v>
      </c>
      <c r="AF1038" s="1" t="str">
        <f>TEXT(Sales_data[[#This Row],[Order_Date]],"ddd")</f>
        <v>Fri</v>
      </c>
      <c r="AG1038" s="1" t="str">
        <f t="shared" si="81"/>
        <v>On Time</v>
      </c>
      <c r="AH1038" s="1" t="str">
        <f t="shared" si="82"/>
        <v>Fast</v>
      </c>
      <c r="AI1038" s="1" t="str">
        <f t="shared" si="83"/>
        <v>Low</v>
      </c>
      <c r="AJ1038" s="6" t="str">
        <f t="shared" si="84"/>
        <v>Weekday</v>
      </c>
    </row>
    <row r="1039" spans="1:36" x14ac:dyDescent="0.45">
      <c r="A1039" s="5" t="s">
        <v>1538</v>
      </c>
      <c r="B1039" s="2">
        <v>45633</v>
      </c>
      <c r="C1039" s="2">
        <v>45634</v>
      </c>
      <c r="D1039" s="2">
        <v>45638</v>
      </c>
      <c r="E1039" s="1" t="s">
        <v>2551</v>
      </c>
      <c r="F1039" s="1" t="s">
        <v>147</v>
      </c>
      <c r="G1039" s="1" t="s">
        <v>147</v>
      </c>
      <c r="H1039" s="1" t="s">
        <v>42</v>
      </c>
      <c r="I1039" s="1" t="s">
        <v>78</v>
      </c>
      <c r="J1039" s="1">
        <v>2</v>
      </c>
      <c r="K1039" s="1">
        <v>1000</v>
      </c>
      <c r="L1039" s="1">
        <v>2000</v>
      </c>
      <c r="M1039" s="1" t="s">
        <v>2619</v>
      </c>
      <c r="N1039" s="1" t="s">
        <v>93</v>
      </c>
      <c r="O1039" s="1" t="s">
        <v>31</v>
      </c>
      <c r="P1039" s="1" t="s">
        <v>58</v>
      </c>
      <c r="Q1039" s="1" t="s">
        <v>45</v>
      </c>
      <c r="R1039" s="1" t="s">
        <v>34</v>
      </c>
      <c r="S1039" s="1" t="s">
        <v>2620</v>
      </c>
      <c r="T1039" s="1">
        <v>4</v>
      </c>
      <c r="U1039" s="1" t="s">
        <v>2622</v>
      </c>
      <c r="V1039" s="1" t="s">
        <v>2623</v>
      </c>
      <c r="W1039" s="1" t="s">
        <v>2624</v>
      </c>
      <c r="X1039" s="1" t="s">
        <v>2625</v>
      </c>
      <c r="Y1039" s="1" t="s">
        <v>2623</v>
      </c>
      <c r="Z1039" s="1" t="s">
        <v>2623</v>
      </c>
      <c r="AA1039" s="1">
        <v>2000</v>
      </c>
      <c r="AB1039" s="1" t="s">
        <v>2626</v>
      </c>
      <c r="AC1039" s="1" t="s">
        <v>2627</v>
      </c>
      <c r="AD1039" s="1" t="str">
        <f>TEXT(Sales_data[[#This Row],[Order_Date]],"MMM")</f>
        <v>Dec</v>
      </c>
      <c r="AE1039" s="1">
        <f t="shared" si="80"/>
        <v>2024</v>
      </c>
      <c r="AF1039" s="1" t="str">
        <f>TEXT(Sales_data[[#This Row],[Order_Date]],"ddd")</f>
        <v>Sat</v>
      </c>
      <c r="AG1039" s="1" t="str">
        <f t="shared" si="81"/>
        <v>On Time</v>
      </c>
      <c r="AH1039" s="1" t="str">
        <f t="shared" si="82"/>
        <v>Medium</v>
      </c>
      <c r="AI1039" s="1" t="str">
        <f t="shared" si="83"/>
        <v>Medium</v>
      </c>
      <c r="AJ1039" s="6" t="str">
        <f t="shared" si="84"/>
        <v>Weekend</v>
      </c>
    </row>
    <row r="1040" spans="1:36" x14ac:dyDescent="0.45">
      <c r="A1040" s="5" t="s">
        <v>1539</v>
      </c>
      <c r="B1040" s="2">
        <v>45540</v>
      </c>
      <c r="C1040" s="2">
        <v>45540</v>
      </c>
      <c r="D1040" s="2">
        <v>45539</v>
      </c>
      <c r="E1040" s="1" t="s">
        <v>2552</v>
      </c>
      <c r="F1040" s="1" t="s">
        <v>2606</v>
      </c>
      <c r="G1040" s="1" t="s">
        <v>26</v>
      </c>
      <c r="H1040" s="1" t="s">
        <v>128</v>
      </c>
      <c r="I1040" s="1" t="s">
        <v>169</v>
      </c>
      <c r="J1040" s="1">
        <v>1</v>
      </c>
      <c r="K1040" s="1">
        <v>100</v>
      </c>
      <c r="L1040" s="1">
        <v>100</v>
      </c>
      <c r="M1040" s="1" t="s">
        <v>63</v>
      </c>
      <c r="N1040" s="1" t="s">
        <v>57</v>
      </c>
      <c r="O1040" s="1" t="s">
        <v>44</v>
      </c>
      <c r="P1040" s="1" t="s">
        <v>85</v>
      </c>
      <c r="Q1040" s="1" t="s">
        <v>45</v>
      </c>
      <c r="R1040" s="1" t="s">
        <v>34</v>
      </c>
      <c r="S1040" s="1" t="s">
        <v>2620</v>
      </c>
      <c r="T1040" s="1">
        <v>-1</v>
      </c>
      <c r="U1040" s="1" t="s">
        <v>2622</v>
      </c>
      <c r="V1040" s="1" t="s">
        <v>2623</v>
      </c>
      <c r="W1040" s="1" t="s">
        <v>2624</v>
      </c>
      <c r="X1040" s="1" t="s">
        <v>2633</v>
      </c>
      <c r="Y1040" s="1" t="s">
        <v>2623</v>
      </c>
      <c r="Z1040" s="1" t="s">
        <v>2623</v>
      </c>
      <c r="AA1040" s="1">
        <v>100</v>
      </c>
      <c r="AB1040" s="1" t="s">
        <v>2626</v>
      </c>
      <c r="AC1040" s="1" t="s">
        <v>2627</v>
      </c>
      <c r="AD1040" s="1" t="str">
        <f>TEXT(Sales_data[[#This Row],[Order_Date]],"MMM")</f>
        <v>Sep</v>
      </c>
      <c r="AE1040" s="1">
        <f t="shared" si="80"/>
        <v>2024</v>
      </c>
      <c r="AF1040" s="1" t="str">
        <f>TEXT(Sales_data[[#This Row],[Order_Date]],"ddd")</f>
        <v>Thu</v>
      </c>
      <c r="AG1040" s="1" t="str">
        <f t="shared" si="81"/>
        <v>On Time</v>
      </c>
      <c r="AH1040" s="1" t="str">
        <f t="shared" si="82"/>
        <v>Fast</v>
      </c>
      <c r="AI1040" s="1" t="str">
        <f t="shared" si="83"/>
        <v>Low</v>
      </c>
      <c r="AJ1040" s="6" t="str">
        <f t="shared" si="84"/>
        <v>Weekday</v>
      </c>
    </row>
    <row r="1041" spans="1:36" x14ac:dyDescent="0.45">
      <c r="A1041" s="5" t="s">
        <v>1540</v>
      </c>
      <c r="B1041" s="2">
        <v>45587</v>
      </c>
      <c r="C1041" s="2">
        <v>45589</v>
      </c>
      <c r="D1041" s="2">
        <v>45591</v>
      </c>
      <c r="E1041" s="1" t="s">
        <v>2574</v>
      </c>
      <c r="F1041" s="1" t="s">
        <v>168</v>
      </c>
      <c r="G1041" s="1" t="s">
        <v>41</v>
      </c>
      <c r="H1041" s="1" t="s">
        <v>42</v>
      </c>
      <c r="I1041" s="1" t="s">
        <v>78</v>
      </c>
      <c r="J1041" s="1">
        <v>3</v>
      </c>
      <c r="K1041" s="1">
        <v>500</v>
      </c>
      <c r="L1041" s="1">
        <v>1500</v>
      </c>
      <c r="M1041" s="1" t="s">
        <v>56</v>
      </c>
      <c r="N1041" s="1" t="s">
        <v>57</v>
      </c>
      <c r="O1041" s="1" t="s">
        <v>44</v>
      </c>
      <c r="P1041" s="1" t="s">
        <v>85</v>
      </c>
      <c r="Q1041" s="1" t="s">
        <v>33</v>
      </c>
      <c r="R1041" s="1" t="s">
        <v>2620</v>
      </c>
      <c r="S1041" s="1" t="s">
        <v>2620</v>
      </c>
      <c r="T1041" s="1">
        <v>2</v>
      </c>
      <c r="U1041" s="1" t="s">
        <v>2622</v>
      </c>
      <c r="V1041" s="1" t="s">
        <v>2623</v>
      </c>
      <c r="W1041" s="1" t="s">
        <v>2624</v>
      </c>
      <c r="X1041" s="1" t="s">
        <v>2625</v>
      </c>
      <c r="Y1041" s="1" t="s">
        <v>2623</v>
      </c>
      <c r="Z1041" s="1" t="s">
        <v>2623</v>
      </c>
      <c r="AA1041" s="1">
        <v>1500</v>
      </c>
      <c r="AB1041" s="1" t="s">
        <v>2626</v>
      </c>
      <c r="AC1041" s="1" t="s">
        <v>2627</v>
      </c>
      <c r="AD1041" s="1" t="str">
        <f>TEXT(Sales_data[[#This Row],[Order_Date]],"MMM")</f>
        <v>Oct</v>
      </c>
      <c r="AE1041" s="1">
        <f t="shared" si="80"/>
        <v>2024</v>
      </c>
      <c r="AF1041" s="1" t="str">
        <f>TEXT(Sales_data[[#This Row],[Order_Date]],"ddd")</f>
        <v>Tue</v>
      </c>
      <c r="AG1041" s="1" t="str">
        <f t="shared" si="81"/>
        <v>On Time</v>
      </c>
      <c r="AH1041" s="1" t="str">
        <f t="shared" si="82"/>
        <v>Fast</v>
      </c>
      <c r="AI1041" s="1" t="str">
        <f t="shared" si="83"/>
        <v>Low</v>
      </c>
      <c r="AJ1041" s="6" t="str">
        <f t="shared" si="84"/>
        <v>Weekday</v>
      </c>
    </row>
    <row r="1042" spans="1:36" x14ac:dyDescent="0.45">
      <c r="A1042" s="5" t="s">
        <v>1541</v>
      </c>
      <c r="B1042" s="2">
        <v>45434</v>
      </c>
      <c r="C1042" s="2">
        <v>45436</v>
      </c>
      <c r="D1042" s="2">
        <v>45439</v>
      </c>
      <c r="E1042" s="1" t="s">
        <v>2542</v>
      </c>
      <c r="F1042" s="1" t="s">
        <v>2609</v>
      </c>
      <c r="G1042" s="1" t="s">
        <v>116</v>
      </c>
      <c r="H1042" s="1" t="s">
        <v>71</v>
      </c>
      <c r="I1042" s="1" t="s">
        <v>117</v>
      </c>
      <c r="J1042" s="1">
        <v>2</v>
      </c>
      <c r="K1042" s="1">
        <v>500</v>
      </c>
      <c r="L1042" s="1">
        <v>1000</v>
      </c>
      <c r="M1042" s="1" t="s">
        <v>29</v>
      </c>
      <c r="N1042" s="1" t="s">
        <v>93</v>
      </c>
      <c r="O1042" s="1" t="s">
        <v>44</v>
      </c>
      <c r="P1042" s="1" t="s">
        <v>58</v>
      </c>
      <c r="Q1042" s="1" t="s">
        <v>45</v>
      </c>
      <c r="R1042" s="1" t="s">
        <v>2620</v>
      </c>
      <c r="S1042" s="1" t="s">
        <v>2620</v>
      </c>
      <c r="T1042" s="1">
        <v>3</v>
      </c>
      <c r="U1042" s="1" t="s">
        <v>2622</v>
      </c>
      <c r="V1042" s="1" t="s">
        <v>2623</v>
      </c>
      <c r="W1042" s="1" t="s">
        <v>2624</v>
      </c>
      <c r="X1042" s="1" t="s">
        <v>2625</v>
      </c>
      <c r="Y1042" s="1" t="s">
        <v>2623</v>
      </c>
      <c r="Z1042" s="1" t="s">
        <v>2623</v>
      </c>
      <c r="AA1042" s="1">
        <v>1000</v>
      </c>
      <c r="AB1042" s="1" t="s">
        <v>2626</v>
      </c>
      <c r="AC1042" s="1" t="s">
        <v>2627</v>
      </c>
      <c r="AD1042" s="1" t="str">
        <f>TEXT(Sales_data[[#This Row],[Order_Date]],"MMM")</f>
        <v>May</v>
      </c>
      <c r="AE1042" s="1">
        <f t="shared" si="80"/>
        <v>2024</v>
      </c>
      <c r="AF1042" s="1" t="str">
        <f>TEXT(Sales_data[[#This Row],[Order_Date]],"ddd")</f>
        <v>Wed</v>
      </c>
      <c r="AG1042" s="1" t="str">
        <f t="shared" si="81"/>
        <v>On Time</v>
      </c>
      <c r="AH1042" s="1" t="str">
        <f t="shared" si="82"/>
        <v>Medium</v>
      </c>
      <c r="AI1042" s="1" t="str">
        <f t="shared" si="83"/>
        <v>Low</v>
      </c>
      <c r="AJ1042" s="6" t="str">
        <f t="shared" si="84"/>
        <v>Weekday</v>
      </c>
    </row>
    <row r="1043" spans="1:36" x14ac:dyDescent="0.45">
      <c r="A1043" s="5" t="s">
        <v>1542</v>
      </c>
      <c r="B1043" s="2">
        <v>45490</v>
      </c>
      <c r="C1043" s="2">
        <v>45492</v>
      </c>
      <c r="D1043" s="2">
        <v>45492</v>
      </c>
      <c r="E1043" s="1" t="s">
        <v>2544</v>
      </c>
      <c r="F1043" s="1" t="s">
        <v>2608</v>
      </c>
      <c r="G1043" s="1" t="s">
        <v>41</v>
      </c>
      <c r="H1043" s="1" t="s">
        <v>27</v>
      </c>
      <c r="I1043" s="1" t="s">
        <v>55</v>
      </c>
      <c r="J1043" s="1">
        <v>3</v>
      </c>
      <c r="K1043" s="1">
        <v>100</v>
      </c>
      <c r="L1043" s="1">
        <v>300</v>
      </c>
      <c r="M1043" s="1" t="s">
        <v>29</v>
      </c>
      <c r="N1043" s="1" t="s">
        <v>57</v>
      </c>
      <c r="O1043" s="1" t="s">
        <v>44</v>
      </c>
      <c r="P1043" s="1" t="s">
        <v>32</v>
      </c>
      <c r="Q1043" s="1" t="s">
        <v>45</v>
      </c>
      <c r="R1043" s="1" t="s">
        <v>46</v>
      </c>
      <c r="S1043" s="1" t="s">
        <v>245</v>
      </c>
      <c r="T1043" s="1">
        <v>0</v>
      </c>
      <c r="U1043" s="1" t="s">
        <v>2622</v>
      </c>
      <c r="V1043" s="1" t="s">
        <v>2623</v>
      </c>
      <c r="W1043" s="1" t="s">
        <v>2624</v>
      </c>
      <c r="X1043" s="1" t="s">
        <v>2625</v>
      </c>
      <c r="Y1043" s="1" t="s">
        <v>2623</v>
      </c>
      <c r="Z1043" s="1" t="s">
        <v>2623</v>
      </c>
      <c r="AA1043" s="1">
        <v>300</v>
      </c>
      <c r="AB1043" s="1" t="s">
        <v>2626</v>
      </c>
      <c r="AC1043" s="1" t="s">
        <v>245</v>
      </c>
      <c r="AD1043" s="1" t="str">
        <f>TEXT(Sales_data[[#This Row],[Order_Date]],"MMM")</f>
        <v>Jul</v>
      </c>
      <c r="AE1043" s="1">
        <f t="shared" si="80"/>
        <v>2024</v>
      </c>
      <c r="AF1043" s="1" t="str">
        <f>TEXT(Sales_data[[#This Row],[Order_Date]],"ddd")</f>
        <v>Wed</v>
      </c>
      <c r="AG1043" s="1" t="str">
        <f t="shared" si="81"/>
        <v>On Time</v>
      </c>
      <c r="AH1043" s="1" t="str">
        <f t="shared" si="82"/>
        <v>Fast</v>
      </c>
      <c r="AI1043" s="1" t="str">
        <f t="shared" si="83"/>
        <v>Low</v>
      </c>
      <c r="AJ1043" s="6" t="str">
        <f t="shared" si="84"/>
        <v>Weekday</v>
      </c>
    </row>
    <row r="1044" spans="1:36" x14ac:dyDescent="0.45">
      <c r="A1044" s="5" t="s">
        <v>1543</v>
      </c>
      <c r="B1044" s="2">
        <v>45470</v>
      </c>
      <c r="C1044" s="2">
        <v>45470</v>
      </c>
      <c r="D1044" s="2">
        <v>45473</v>
      </c>
      <c r="E1044" s="1" t="s">
        <v>2587</v>
      </c>
      <c r="F1044" s="1" t="s">
        <v>2607</v>
      </c>
      <c r="G1044" s="1" t="s">
        <v>41</v>
      </c>
      <c r="H1044" s="1" t="s">
        <v>71</v>
      </c>
      <c r="I1044" s="1" t="s">
        <v>72</v>
      </c>
      <c r="J1044" s="1">
        <v>0</v>
      </c>
      <c r="K1044" s="1">
        <v>500</v>
      </c>
      <c r="L1044" s="1">
        <v>0</v>
      </c>
      <c r="M1044" s="1" t="s">
        <v>29</v>
      </c>
      <c r="N1044" s="1" t="s">
        <v>57</v>
      </c>
      <c r="O1044" s="1" t="s">
        <v>44</v>
      </c>
      <c r="P1044" s="1" t="s">
        <v>32</v>
      </c>
      <c r="Q1044" s="1" t="s">
        <v>45</v>
      </c>
      <c r="R1044" s="1" t="s">
        <v>46</v>
      </c>
      <c r="S1044" s="1" t="s">
        <v>254</v>
      </c>
      <c r="T1044" s="1">
        <v>3</v>
      </c>
      <c r="U1044" s="1" t="s">
        <v>2622</v>
      </c>
      <c r="V1044" s="1" t="s">
        <v>2630</v>
      </c>
      <c r="W1044" s="1" t="s">
        <v>2624</v>
      </c>
      <c r="X1044" s="1" t="s">
        <v>2625</v>
      </c>
      <c r="Y1044" s="1" t="s">
        <v>2623</v>
      </c>
      <c r="Z1044" s="1" t="s">
        <v>2623</v>
      </c>
      <c r="AA1044" s="1">
        <v>0</v>
      </c>
      <c r="AB1044" s="1" t="s">
        <v>2626</v>
      </c>
      <c r="AC1044" s="1" t="s">
        <v>254</v>
      </c>
      <c r="AD1044" s="1" t="str">
        <f>TEXT(Sales_data[[#This Row],[Order_Date]],"MMM")</f>
        <v>Jun</v>
      </c>
      <c r="AE1044" s="1">
        <f t="shared" si="80"/>
        <v>2024</v>
      </c>
      <c r="AF1044" s="1" t="str">
        <f>TEXT(Sales_data[[#This Row],[Order_Date]],"ddd")</f>
        <v>Thu</v>
      </c>
      <c r="AG1044" s="1" t="str">
        <f t="shared" si="81"/>
        <v>On Time</v>
      </c>
      <c r="AH1044" s="1" t="str">
        <f t="shared" si="82"/>
        <v>Medium</v>
      </c>
      <c r="AI1044" s="1" t="str">
        <f t="shared" si="83"/>
        <v>Low</v>
      </c>
      <c r="AJ1044" s="6" t="str">
        <f t="shared" si="84"/>
        <v>Weekday</v>
      </c>
    </row>
    <row r="1045" spans="1:36" x14ac:dyDescent="0.45">
      <c r="A1045" s="5" t="s">
        <v>1544</v>
      </c>
      <c r="B1045" s="2">
        <v>45618</v>
      </c>
      <c r="C1045" s="2">
        <v>45621</v>
      </c>
      <c r="D1045" s="2">
        <v>45625</v>
      </c>
      <c r="E1045" s="1" t="s">
        <v>2582</v>
      </c>
      <c r="F1045" s="1" t="s">
        <v>2609</v>
      </c>
      <c r="G1045" s="1" t="s">
        <v>116</v>
      </c>
      <c r="H1045" s="1" t="s">
        <v>128</v>
      </c>
      <c r="I1045" s="1" t="s">
        <v>129</v>
      </c>
      <c r="J1045" s="1">
        <v>0</v>
      </c>
      <c r="K1045" s="1">
        <v>1000</v>
      </c>
      <c r="L1045" s="1">
        <v>0</v>
      </c>
      <c r="M1045" s="1" t="s">
        <v>56</v>
      </c>
      <c r="N1045" s="1" t="s">
        <v>57</v>
      </c>
      <c r="O1045" s="1" t="s">
        <v>64</v>
      </c>
      <c r="P1045" s="1" t="s">
        <v>32</v>
      </c>
      <c r="Q1045" s="1" t="s">
        <v>33</v>
      </c>
      <c r="R1045" s="1" t="s">
        <v>34</v>
      </c>
      <c r="S1045" s="1" t="s">
        <v>2620</v>
      </c>
      <c r="T1045" s="1">
        <v>4</v>
      </c>
      <c r="U1045" s="1" t="s">
        <v>2622</v>
      </c>
      <c r="V1045" s="1" t="s">
        <v>2630</v>
      </c>
      <c r="W1045" s="1" t="s">
        <v>2624</v>
      </c>
      <c r="X1045" s="1" t="s">
        <v>2625</v>
      </c>
      <c r="Y1045" s="1" t="s">
        <v>2623</v>
      </c>
      <c r="Z1045" s="1" t="s">
        <v>2623</v>
      </c>
      <c r="AA1045" s="1">
        <v>0</v>
      </c>
      <c r="AB1045" s="1" t="s">
        <v>2626</v>
      </c>
      <c r="AC1045" s="1" t="s">
        <v>2627</v>
      </c>
      <c r="AD1045" s="1" t="str">
        <f>TEXT(Sales_data[[#This Row],[Order_Date]],"MMM")</f>
        <v>Nov</v>
      </c>
      <c r="AE1045" s="1">
        <f t="shared" si="80"/>
        <v>2024</v>
      </c>
      <c r="AF1045" s="1" t="str">
        <f>TEXT(Sales_data[[#This Row],[Order_Date]],"ddd")</f>
        <v>Fri</v>
      </c>
      <c r="AG1045" s="1" t="str">
        <f t="shared" si="81"/>
        <v>On Time</v>
      </c>
      <c r="AH1045" s="1" t="str">
        <f t="shared" si="82"/>
        <v>Medium</v>
      </c>
      <c r="AI1045" s="1" t="str">
        <f t="shared" si="83"/>
        <v>Low</v>
      </c>
      <c r="AJ1045" s="6" t="str">
        <f t="shared" si="84"/>
        <v>Weekday</v>
      </c>
    </row>
    <row r="1046" spans="1:36" x14ac:dyDescent="0.45">
      <c r="A1046" s="5" t="s">
        <v>1545</v>
      </c>
      <c r="B1046" s="2">
        <v>45605</v>
      </c>
      <c r="C1046" s="2">
        <v>45604</v>
      </c>
      <c r="D1046" s="2">
        <v>45611</v>
      </c>
      <c r="E1046" s="1" t="s">
        <v>2593</v>
      </c>
      <c r="F1046" s="1" t="s">
        <v>168</v>
      </c>
      <c r="G1046" s="1" t="s">
        <v>41</v>
      </c>
      <c r="H1046" s="1" t="s">
        <v>71</v>
      </c>
      <c r="I1046" s="1" t="s">
        <v>117</v>
      </c>
      <c r="J1046" s="1">
        <v>3</v>
      </c>
      <c r="K1046" s="1">
        <v>500</v>
      </c>
      <c r="L1046" s="1">
        <v>1500</v>
      </c>
      <c r="M1046" s="1" t="s">
        <v>56</v>
      </c>
      <c r="N1046" s="1" t="s">
        <v>57</v>
      </c>
      <c r="O1046" s="1" t="s">
        <v>64</v>
      </c>
      <c r="P1046" s="1" t="s">
        <v>85</v>
      </c>
      <c r="Q1046" s="1" t="s">
        <v>33</v>
      </c>
      <c r="R1046" s="1" t="s">
        <v>46</v>
      </c>
      <c r="S1046" s="1" t="s">
        <v>2621</v>
      </c>
      <c r="T1046" s="1">
        <v>7</v>
      </c>
      <c r="U1046" s="1" t="s">
        <v>2622</v>
      </c>
      <c r="V1046" s="1" t="s">
        <v>2623</v>
      </c>
      <c r="W1046" s="1" t="s">
        <v>2624</v>
      </c>
      <c r="X1046" s="1" t="s">
        <v>2628</v>
      </c>
      <c r="Y1046" s="1" t="s">
        <v>2623</v>
      </c>
      <c r="Z1046" s="1" t="s">
        <v>2623</v>
      </c>
      <c r="AA1046" s="1">
        <v>1500</v>
      </c>
      <c r="AB1046" s="1" t="s">
        <v>2626</v>
      </c>
      <c r="AC1046" s="1" t="s">
        <v>2621</v>
      </c>
      <c r="AD1046" s="1" t="str">
        <f>TEXT(Sales_data[[#This Row],[Order_Date]],"MMM")</f>
        <v>Nov</v>
      </c>
      <c r="AE1046" s="1">
        <f t="shared" si="80"/>
        <v>2024</v>
      </c>
      <c r="AF1046" s="1" t="str">
        <f>TEXT(Sales_data[[#This Row],[Order_Date]],"ddd")</f>
        <v>Sat</v>
      </c>
      <c r="AG1046" s="1" t="str">
        <f t="shared" si="81"/>
        <v>Late</v>
      </c>
      <c r="AH1046" s="1" t="str">
        <f t="shared" si="82"/>
        <v>Slow</v>
      </c>
      <c r="AI1046" s="1" t="str">
        <f t="shared" si="83"/>
        <v>Low</v>
      </c>
      <c r="AJ1046" s="6" t="str">
        <f t="shared" si="84"/>
        <v>Weekend</v>
      </c>
    </row>
    <row r="1047" spans="1:36" x14ac:dyDescent="0.45">
      <c r="A1047" s="5" t="s">
        <v>1546</v>
      </c>
      <c r="B1047" s="2">
        <v>45301</v>
      </c>
      <c r="C1047" s="2">
        <v>45300</v>
      </c>
      <c r="D1047" s="2">
        <v>45306</v>
      </c>
      <c r="E1047" s="1" t="s">
        <v>2602</v>
      </c>
      <c r="F1047" s="1" t="s">
        <v>2606</v>
      </c>
      <c r="G1047" s="1" t="s">
        <v>26</v>
      </c>
      <c r="H1047" s="1" t="s">
        <v>128</v>
      </c>
      <c r="I1047" s="1" t="s">
        <v>169</v>
      </c>
      <c r="J1047" s="1">
        <v>2</v>
      </c>
      <c r="K1047" s="1">
        <v>1000</v>
      </c>
      <c r="L1047" s="1">
        <v>2000</v>
      </c>
      <c r="M1047" s="1" t="s">
        <v>2619</v>
      </c>
      <c r="N1047" s="1" t="s">
        <v>30</v>
      </c>
      <c r="O1047" s="1" t="s">
        <v>44</v>
      </c>
      <c r="P1047" s="1" t="s">
        <v>58</v>
      </c>
      <c r="Q1047" s="1" t="s">
        <v>45</v>
      </c>
      <c r="R1047" s="1" t="s">
        <v>46</v>
      </c>
      <c r="S1047" s="1" t="s">
        <v>245</v>
      </c>
      <c r="T1047" s="1">
        <v>6</v>
      </c>
      <c r="U1047" s="1" t="s">
        <v>2622</v>
      </c>
      <c r="V1047" s="1" t="s">
        <v>2623</v>
      </c>
      <c r="W1047" s="1" t="s">
        <v>2624</v>
      </c>
      <c r="X1047" s="1" t="s">
        <v>2628</v>
      </c>
      <c r="Y1047" s="1" t="s">
        <v>2623</v>
      </c>
      <c r="Z1047" s="1" t="s">
        <v>2623</v>
      </c>
      <c r="AA1047" s="1">
        <v>2000</v>
      </c>
      <c r="AB1047" s="1" t="s">
        <v>2626</v>
      </c>
      <c r="AC1047" s="1" t="s">
        <v>245</v>
      </c>
      <c r="AD1047" s="1" t="str">
        <f>TEXT(Sales_data[[#This Row],[Order_Date]],"MMM")</f>
        <v>Jan</v>
      </c>
      <c r="AE1047" s="1">
        <f t="shared" si="80"/>
        <v>2024</v>
      </c>
      <c r="AF1047" s="1" t="str">
        <f>TEXT(Sales_data[[#This Row],[Order_Date]],"ddd")</f>
        <v>Wed</v>
      </c>
      <c r="AG1047" s="1" t="str">
        <f t="shared" si="81"/>
        <v>Late</v>
      </c>
      <c r="AH1047" s="1" t="str">
        <f t="shared" si="82"/>
        <v>Slow</v>
      </c>
      <c r="AI1047" s="1" t="str">
        <f t="shared" si="83"/>
        <v>Medium</v>
      </c>
      <c r="AJ1047" s="6" t="str">
        <f t="shared" si="84"/>
        <v>Weekday</v>
      </c>
    </row>
    <row r="1048" spans="1:36" x14ac:dyDescent="0.45">
      <c r="A1048" s="5" t="s">
        <v>1547</v>
      </c>
      <c r="B1048" s="2">
        <v>45466</v>
      </c>
      <c r="C1048" s="2">
        <v>45464</v>
      </c>
      <c r="D1048" s="2">
        <v>45467</v>
      </c>
      <c r="E1048" s="1" t="s">
        <v>2566</v>
      </c>
      <c r="F1048" s="1" t="s">
        <v>2606</v>
      </c>
      <c r="G1048" s="1" t="s">
        <v>26</v>
      </c>
      <c r="H1048" s="1" t="s">
        <v>42</v>
      </c>
      <c r="I1048" s="1" t="s">
        <v>122</v>
      </c>
      <c r="J1048" s="1">
        <v>2</v>
      </c>
      <c r="K1048" s="1">
        <v>1000</v>
      </c>
      <c r="L1048" s="1">
        <v>2000</v>
      </c>
      <c r="M1048" s="1" t="s">
        <v>29</v>
      </c>
      <c r="N1048" s="1" t="s">
        <v>57</v>
      </c>
      <c r="O1048" s="1" t="s">
        <v>31</v>
      </c>
      <c r="P1048" s="1" t="s">
        <v>85</v>
      </c>
      <c r="Q1048" s="1" t="s">
        <v>45</v>
      </c>
      <c r="R1048" s="1" t="s">
        <v>46</v>
      </c>
      <c r="S1048" s="1" t="s">
        <v>47</v>
      </c>
      <c r="T1048" s="1">
        <v>3</v>
      </c>
      <c r="U1048" s="1" t="s">
        <v>2622</v>
      </c>
      <c r="V1048" s="1" t="s">
        <v>2623</v>
      </c>
      <c r="W1048" s="1" t="s">
        <v>2624</v>
      </c>
      <c r="X1048" s="1" t="s">
        <v>2628</v>
      </c>
      <c r="Y1048" s="1" t="s">
        <v>2623</v>
      </c>
      <c r="Z1048" s="1" t="s">
        <v>2623</v>
      </c>
      <c r="AA1048" s="1">
        <v>2000</v>
      </c>
      <c r="AB1048" s="1" t="s">
        <v>2626</v>
      </c>
      <c r="AC1048" s="1" t="s">
        <v>47</v>
      </c>
      <c r="AD1048" s="1" t="str">
        <f>TEXT(Sales_data[[#This Row],[Order_Date]],"MMM")</f>
        <v>Jun</v>
      </c>
      <c r="AE1048" s="1">
        <f t="shared" si="80"/>
        <v>2024</v>
      </c>
      <c r="AF1048" s="1" t="str">
        <f>TEXT(Sales_data[[#This Row],[Order_Date]],"ddd")</f>
        <v>Sun</v>
      </c>
      <c r="AG1048" s="1" t="str">
        <f t="shared" si="81"/>
        <v>On Time</v>
      </c>
      <c r="AH1048" s="1" t="str">
        <f t="shared" si="82"/>
        <v>Medium</v>
      </c>
      <c r="AI1048" s="1" t="str">
        <f t="shared" si="83"/>
        <v>Medium</v>
      </c>
      <c r="AJ1048" s="6" t="str">
        <f t="shared" si="84"/>
        <v>Weekend</v>
      </c>
    </row>
    <row r="1049" spans="1:36" x14ac:dyDescent="0.45">
      <c r="A1049" s="5" t="s">
        <v>1548</v>
      </c>
      <c r="B1049" s="2">
        <v>45308</v>
      </c>
      <c r="C1049" s="2">
        <v>45308</v>
      </c>
      <c r="D1049" s="2">
        <v>45308</v>
      </c>
      <c r="E1049" s="1" t="s">
        <v>2601</v>
      </c>
      <c r="F1049" s="1" t="s">
        <v>69</v>
      </c>
      <c r="G1049" s="1" t="s">
        <v>70</v>
      </c>
      <c r="H1049" s="1" t="s">
        <v>27</v>
      </c>
      <c r="I1049" s="1" t="s">
        <v>55</v>
      </c>
      <c r="J1049" s="1">
        <v>3</v>
      </c>
      <c r="K1049" s="1">
        <v>500</v>
      </c>
      <c r="L1049" s="1">
        <v>1500</v>
      </c>
      <c r="M1049" s="1" t="s">
        <v>63</v>
      </c>
      <c r="N1049" s="1" t="s">
        <v>93</v>
      </c>
      <c r="O1049" s="1" t="s">
        <v>44</v>
      </c>
      <c r="P1049" s="1" t="s">
        <v>32</v>
      </c>
      <c r="Q1049" s="1" t="s">
        <v>45</v>
      </c>
      <c r="R1049" s="1" t="s">
        <v>2620</v>
      </c>
      <c r="S1049" s="1" t="s">
        <v>2620</v>
      </c>
      <c r="T1049" s="1">
        <v>0</v>
      </c>
      <c r="U1049" s="1" t="s">
        <v>2622</v>
      </c>
      <c r="V1049" s="1" t="s">
        <v>2623</v>
      </c>
      <c r="W1049" s="1" t="s">
        <v>2624</v>
      </c>
      <c r="X1049" s="1" t="s">
        <v>2625</v>
      </c>
      <c r="Y1049" s="1" t="s">
        <v>2623</v>
      </c>
      <c r="Z1049" s="1" t="s">
        <v>2623</v>
      </c>
      <c r="AA1049" s="1">
        <v>1500</v>
      </c>
      <c r="AB1049" s="1" t="s">
        <v>2626</v>
      </c>
      <c r="AC1049" s="1" t="s">
        <v>2627</v>
      </c>
      <c r="AD1049" s="1" t="str">
        <f>TEXT(Sales_data[[#This Row],[Order_Date]],"MMM")</f>
        <v>Jan</v>
      </c>
      <c r="AE1049" s="1">
        <f t="shared" si="80"/>
        <v>2024</v>
      </c>
      <c r="AF1049" s="1" t="str">
        <f>TEXT(Sales_data[[#This Row],[Order_Date]],"ddd")</f>
        <v>Wed</v>
      </c>
      <c r="AG1049" s="1" t="str">
        <f t="shared" si="81"/>
        <v>On Time</v>
      </c>
      <c r="AH1049" s="1" t="str">
        <f t="shared" si="82"/>
        <v>Fast</v>
      </c>
      <c r="AI1049" s="1" t="str">
        <f t="shared" si="83"/>
        <v>Low</v>
      </c>
      <c r="AJ1049" s="6" t="str">
        <f t="shared" si="84"/>
        <v>Weekday</v>
      </c>
    </row>
    <row r="1050" spans="1:36" x14ac:dyDescent="0.45">
      <c r="A1050" s="5" t="s">
        <v>1549</v>
      </c>
      <c r="B1050" s="2">
        <v>45319</v>
      </c>
      <c r="C1050" s="2">
        <v>45322</v>
      </c>
      <c r="D1050" s="2">
        <v>45329</v>
      </c>
      <c r="E1050" s="1" t="s">
        <v>2535</v>
      </c>
      <c r="F1050" s="1" t="s">
        <v>53</v>
      </c>
      <c r="G1050" s="1" t="s">
        <v>54</v>
      </c>
      <c r="H1050" s="1" t="s">
        <v>128</v>
      </c>
      <c r="I1050" s="1" t="s">
        <v>169</v>
      </c>
      <c r="J1050" s="1">
        <v>1</v>
      </c>
      <c r="K1050" s="1">
        <v>2000</v>
      </c>
      <c r="L1050" s="1">
        <v>2000</v>
      </c>
      <c r="M1050" s="1" t="s">
        <v>63</v>
      </c>
      <c r="N1050" s="1" t="s">
        <v>57</v>
      </c>
      <c r="O1050" s="1" t="s">
        <v>31</v>
      </c>
      <c r="P1050" s="1" t="s">
        <v>85</v>
      </c>
      <c r="Q1050" s="1" t="s">
        <v>33</v>
      </c>
      <c r="R1050" s="1" t="s">
        <v>34</v>
      </c>
      <c r="S1050" s="1" t="s">
        <v>2620</v>
      </c>
      <c r="T1050" s="1">
        <v>7</v>
      </c>
      <c r="U1050" s="1" t="s">
        <v>2622</v>
      </c>
      <c r="V1050" s="1" t="s">
        <v>2623</v>
      </c>
      <c r="W1050" s="1" t="s">
        <v>2624</v>
      </c>
      <c r="X1050" s="1" t="s">
        <v>2625</v>
      </c>
      <c r="Y1050" s="1" t="s">
        <v>2623</v>
      </c>
      <c r="Z1050" s="1" t="s">
        <v>2623</v>
      </c>
      <c r="AA1050" s="1">
        <v>2000</v>
      </c>
      <c r="AB1050" s="1" t="s">
        <v>2626</v>
      </c>
      <c r="AC1050" s="1" t="s">
        <v>2627</v>
      </c>
      <c r="AD1050" s="1" t="str">
        <f>TEXT(Sales_data[[#This Row],[Order_Date]],"MMM")</f>
        <v>Jan</v>
      </c>
      <c r="AE1050" s="1">
        <f t="shared" si="80"/>
        <v>2024</v>
      </c>
      <c r="AF1050" s="1" t="str">
        <f>TEXT(Sales_data[[#This Row],[Order_Date]],"ddd")</f>
        <v>Sun</v>
      </c>
      <c r="AG1050" s="1" t="str">
        <f t="shared" si="81"/>
        <v>Late</v>
      </c>
      <c r="AH1050" s="1" t="str">
        <f t="shared" si="82"/>
        <v>Slow</v>
      </c>
      <c r="AI1050" s="1" t="str">
        <f t="shared" si="83"/>
        <v>Medium</v>
      </c>
      <c r="AJ1050" s="6" t="str">
        <f t="shared" si="84"/>
        <v>Weekend</v>
      </c>
    </row>
    <row r="1051" spans="1:36" x14ac:dyDescent="0.45">
      <c r="A1051" s="5" t="s">
        <v>1550</v>
      </c>
      <c r="B1051" s="2">
        <v>45578</v>
      </c>
      <c r="C1051" s="2">
        <v>45580</v>
      </c>
      <c r="D1051" s="2">
        <v>45580</v>
      </c>
      <c r="E1051" s="1" t="s">
        <v>2600</v>
      </c>
      <c r="F1051" s="1" t="s">
        <v>2606</v>
      </c>
      <c r="G1051" s="1" t="s">
        <v>26</v>
      </c>
      <c r="H1051" s="1" t="s">
        <v>128</v>
      </c>
      <c r="I1051" s="1" t="s">
        <v>169</v>
      </c>
      <c r="J1051" s="1">
        <v>0</v>
      </c>
      <c r="K1051" s="1">
        <v>2000</v>
      </c>
      <c r="L1051" s="1">
        <v>0</v>
      </c>
      <c r="M1051" s="1" t="s">
        <v>29</v>
      </c>
      <c r="N1051" s="1" t="s">
        <v>93</v>
      </c>
      <c r="O1051" s="1" t="s">
        <v>31</v>
      </c>
      <c r="P1051" s="1" t="s">
        <v>58</v>
      </c>
      <c r="Q1051" s="1" t="s">
        <v>33</v>
      </c>
      <c r="R1051" s="1" t="s">
        <v>2620</v>
      </c>
      <c r="S1051" s="1" t="s">
        <v>2620</v>
      </c>
      <c r="T1051" s="1">
        <v>0</v>
      </c>
      <c r="U1051" s="1" t="s">
        <v>2622</v>
      </c>
      <c r="V1051" s="1" t="s">
        <v>2630</v>
      </c>
      <c r="W1051" s="1" t="s">
        <v>2624</v>
      </c>
      <c r="X1051" s="1" t="s">
        <v>2625</v>
      </c>
      <c r="Y1051" s="1" t="s">
        <v>2623</v>
      </c>
      <c r="Z1051" s="1" t="s">
        <v>2623</v>
      </c>
      <c r="AA1051" s="1">
        <v>0</v>
      </c>
      <c r="AB1051" s="1" t="s">
        <v>2626</v>
      </c>
      <c r="AC1051" s="1" t="s">
        <v>2627</v>
      </c>
      <c r="AD1051" s="1" t="str">
        <f>TEXT(Sales_data[[#This Row],[Order_Date]],"MMM")</f>
        <v>Oct</v>
      </c>
      <c r="AE1051" s="1">
        <f t="shared" si="80"/>
        <v>2024</v>
      </c>
      <c r="AF1051" s="1" t="str">
        <f>TEXT(Sales_data[[#This Row],[Order_Date]],"ddd")</f>
        <v>Sun</v>
      </c>
      <c r="AG1051" s="1" t="str">
        <f t="shared" si="81"/>
        <v>On Time</v>
      </c>
      <c r="AH1051" s="1" t="str">
        <f t="shared" si="82"/>
        <v>Fast</v>
      </c>
      <c r="AI1051" s="1" t="str">
        <f t="shared" si="83"/>
        <v>Low</v>
      </c>
      <c r="AJ1051" s="6" t="str">
        <f t="shared" si="84"/>
        <v>Weekend</v>
      </c>
    </row>
    <row r="1052" spans="1:36" x14ac:dyDescent="0.45">
      <c r="A1052" s="5" t="s">
        <v>1551</v>
      </c>
      <c r="B1052" s="2">
        <v>45345</v>
      </c>
      <c r="C1052" s="2">
        <v>45345</v>
      </c>
      <c r="D1052" s="2">
        <v>45344</v>
      </c>
      <c r="E1052" s="1" t="s">
        <v>2598</v>
      </c>
      <c r="F1052" s="1" t="s">
        <v>2609</v>
      </c>
      <c r="G1052" s="1" t="s">
        <v>116</v>
      </c>
      <c r="H1052" s="1" t="s">
        <v>27</v>
      </c>
      <c r="I1052" s="1" t="s">
        <v>84</v>
      </c>
      <c r="J1052" s="1">
        <v>3</v>
      </c>
      <c r="K1052" s="1">
        <v>100</v>
      </c>
      <c r="L1052" s="1">
        <v>300</v>
      </c>
      <c r="M1052" s="1" t="s">
        <v>63</v>
      </c>
      <c r="N1052" s="1" t="s">
        <v>30</v>
      </c>
      <c r="O1052" s="1" t="s">
        <v>31</v>
      </c>
      <c r="P1052" s="1" t="s">
        <v>85</v>
      </c>
      <c r="Q1052" s="1" t="s">
        <v>45</v>
      </c>
      <c r="R1052" s="1" t="s">
        <v>2620</v>
      </c>
      <c r="S1052" s="1" t="s">
        <v>2620</v>
      </c>
      <c r="T1052" s="1">
        <v>-1</v>
      </c>
      <c r="U1052" s="1" t="s">
        <v>2622</v>
      </c>
      <c r="V1052" s="1" t="s">
        <v>2623</v>
      </c>
      <c r="W1052" s="1" t="s">
        <v>2624</v>
      </c>
      <c r="X1052" s="1" t="s">
        <v>2633</v>
      </c>
      <c r="Y1052" s="1" t="s">
        <v>2623</v>
      </c>
      <c r="Z1052" s="1" t="s">
        <v>2623</v>
      </c>
      <c r="AA1052" s="1">
        <v>300</v>
      </c>
      <c r="AB1052" s="1" t="s">
        <v>2626</v>
      </c>
      <c r="AC1052" s="1" t="s">
        <v>2627</v>
      </c>
      <c r="AD1052" s="1" t="str">
        <f>TEXT(Sales_data[[#This Row],[Order_Date]],"MMM")</f>
        <v>Feb</v>
      </c>
      <c r="AE1052" s="1">
        <f t="shared" si="80"/>
        <v>2024</v>
      </c>
      <c r="AF1052" s="1" t="str">
        <f>TEXT(Sales_data[[#This Row],[Order_Date]],"ddd")</f>
        <v>Fri</v>
      </c>
      <c r="AG1052" s="1" t="str">
        <f t="shared" si="81"/>
        <v>On Time</v>
      </c>
      <c r="AH1052" s="1" t="str">
        <f t="shared" si="82"/>
        <v>Fast</v>
      </c>
      <c r="AI1052" s="1" t="str">
        <f t="shared" si="83"/>
        <v>Low</v>
      </c>
      <c r="AJ1052" s="6" t="str">
        <f t="shared" si="84"/>
        <v>Weekday</v>
      </c>
    </row>
    <row r="1053" spans="1:36" x14ac:dyDescent="0.45">
      <c r="A1053" s="5" t="s">
        <v>1552</v>
      </c>
      <c r="B1053" s="2">
        <v>45548</v>
      </c>
      <c r="C1053" s="2">
        <v>45551</v>
      </c>
      <c r="D1053" s="2">
        <v>45553</v>
      </c>
      <c r="E1053" s="1" t="s">
        <v>2605</v>
      </c>
      <c r="F1053" s="1" t="s">
        <v>53</v>
      </c>
      <c r="G1053" s="1" t="s">
        <v>54</v>
      </c>
      <c r="H1053" s="1" t="s">
        <v>128</v>
      </c>
      <c r="I1053" s="1" t="s">
        <v>231</v>
      </c>
      <c r="J1053" s="1">
        <v>1</v>
      </c>
      <c r="K1053" s="1">
        <v>2000</v>
      </c>
      <c r="L1053" s="1">
        <v>2000</v>
      </c>
      <c r="M1053" s="1" t="s">
        <v>63</v>
      </c>
      <c r="N1053" s="1" t="s">
        <v>93</v>
      </c>
      <c r="O1053" s="1" t="s">
        <v>64</v>
      </c>
      <c r="P1053" s="1" t="s">
        <v>85</v>
      </c>
      <c r="Q1053" s="1" t="s">
        <v>45</v>
      </c>
      <c r="R1053" s="1" t="s">
        <v>46</v>
      </c>
      <c r="S1053" s="1" t="s">
        <v>245</v>
      </c>
      <c r="T1053" s="1">
        <v>2</v>
      </c>
      <c r="U1053" s="1" t="s">
        <v>2622</v>
      </c>
      <c r="V1053" s="1" t="s">
        <v>2623</v>
      </c>
      <c r="W1053" s="1" t="s">
        <v>2624</v>
      </c>
      <c r="X1053" s="1" t="s">
        <v>2625</v>
      </c>
      <c r="Y1053" s="1" t="s">
        <v>2623</v>
      </c>
      <c r="Z1053" s="1" t="s">
        <v>2623</v>
      </c>
      <c r="AA1053" s="1">
        <v>2000</v>
      </c>
      <c r="AB1053" s="1" t="s">
        <v>2626</v>
      </c>
      <c r="AC1053" s="1" t="s">
        <v>245</v>
      </c>
      <c r="AD1053" s="1" t="str">
        <f>TEXT(Sales_data[[#This Row],[Order_Date]],"MMM")</f>
        <v>Sep</v>
      </c>
      <c r="AE1053" s="1">
        <f t="shared" si="80"/>
        <v>2024</v>
      </c>
      <c r="AF1053" s="1" t="str">
        <f>TEXT(Sales_data[[#This Row],[Order_Date]],"ddd")</f>
        <v>Fri</v>
      </c>
      <c r="AG1053" s="1" t="str">
        <f t="shared" si="81"/>
        <v>On Time</v>
      </c>
      <c r="AH1053" s="1" t="str">
        <f t="shared" si="82"/>
        <v>Fast</v>
      </c>
      <c r="AI1053" s="1" t="str">
        <f t="shared" si="83"/>
        <v>Medium</v>
      </c>
      <c r="AJ1053" s="6" t="str">
        <f t="shared" si="84"/>
        <v>Weekday</v>
      </c>
    </row>
    <row r="1054" spans="1:36" x14ac:dyDescent="0.45">
      <c r="A1054" s="5" t="s">
        <v>1553</v>
      </c>
      <c r="B1054" s="2">
        <v>45473</v>
      </c>
      <c r="C1054" s="2">
        <v>45474</v>
      </c>
      <c r="D1054" s="2">
        <v>45474</v>
      </c>
      <c r="E1054" s="1" t="s">
        <v>2574</v>
      </c>
      <c r="F1054" s="1" t="s">
        <v>69</v>
      </c>
      <c r="G1054" s="1" t="s">
        <v>70</v>
      </c>
      <c r="H1054" s="1" t="s">
        <v>71</v>
      </c>
      <c r="I1054" s="1" t="s">
        <v>72</v>
      </c>
      <c r="J1054" s="1">
        <v>2</v>
      </c>
      <c r="K1054" s="1">
        <v>0</v>
      </c>
      <c r="L1054" s="1">
        <v>0</v>
      </c>
      <c r="M1054" s="1" t="s">
        <v>29</v>
      </c>
      <c r="N1054" s="1" t="s">
        <v>57</v>
      </c>
      <c r="O1054" s="1" t="s">
        <v>64</v>
      </c>
      <c r="P1054" s="1" t="s">
        <v>32</v>
      </c>
      <c r="Q1054" s="1" t="s">
        <v>45</v>
      </c>
      <c r="R1054" s="1" t="s">
        <v>34</v>
      </c>
      <c r="S1054" s="1" t="s">
        <v>2620</v>
      </c>
      <c r="T1054" s="1">
        <v>0</v>
      </c>
      <c r="U1054" s="1" t="s">
        <v>2622</v>
      </c>
      <c r="V1054" s="1" t="s">
        <v>2623</v>
      </c>
      <c r="W1054" s="1" t="s">
        <v>2629</v>
      </c>
      <c r="X1054" s="1" t="s">
        <v>2625</v>
      </c>
      <c r="Y1054" s="1" t="s">
        <v>2630</v>
      </c>
      <c r="Z1054" s="1" t="s">
        <v>2623</v>
      </c>
      <c r="AA1054" s="1">
        <v>0</v>
      </c>
      <c r="AB1054" s="1" t="s">
        <v>2626</v>
      </c>
      <c r="AC1054" s="1" t="s">
        <v>2627</v>
      </c>
      <c r="AD1054" s="1" t="str">
        <f>TEXT(Sales_data[[#This Row],[Order_Date]],"MMM")</f>
        <v>Jun</v>
      </c>
      <c r="AE1054" s="1">
        <f t="shared" si="80"/>
        <v>2024</v>
      </c>
      <c r="AF1054" s="1" t="str">
        <f>TEXT(Sales_data[[#This Row],[Order_Date]],"ddd")</f>
        <v>Sun</v>
      </c>
      <c r="AG1054" s="1" t="str">
        <f t="shared" si="81"/>
        <v>On Time</v>
      </c>
      <c r="AH1054" s="1" t="str">
        <f t="shared" si="82"/>
        <v>Fast</v>
      </c>
      <c r="AI1054" s="1" t="str">
        <f t="shared" si="83"/>
        <v>Low</v>
      </c>
      <c r="AJ1054" s="6" t="str">
        <f t="shared" si="84"/>
        <v>Weekend</v>
      </c>
    </row>
    <row r="1055" spans="1:36" x14ac:dyDescent="0.45">
      <c r="A1055" s="5" t="s">
        <v>1554</v>
      </c>
      <c r="B1055" s="2">
        <v>45333</v>
      </c>
      <c r="C1055" s="2">
        <v>45333</v>
      </c>
      <c r="D1055" s="2">
        <v>45339</v>
      </c>
      <c r="E1055" s="1" t="s">
        <v>2574</v>
      </c>
      <c r="F1055" s="1" t="s">
        <v>2608</v>
      </c>
      <c r="G1055" s="1" t="s">
        <v>41</v>
      </c>
      <c r="H1055" s="1" t="s">
        <v>71</v>
      </c>
      <c r="I1055" s="1" t="s">
        <v>92</v>
      </c>
      <c r="J1055" s="1">
        <v>3</v>
      </c>
      <c r="K1055" s="1">
        <v>100</v>
      </c>
      <c r="L1055" s="1">
        <v>300</v>
      </c>
      <c r="M1055" s="1" t="s">
        <v>2619</v>
      </c>
      <c r="N1055" s="1" t="s">
        <v>57</v>
      </c>
      <c r="O1055" s="1" t="s">
        <v>64</v>
      </c>
      <c r="P1055" s="1" t="s">
        <v>32</v>
      </c>
      <c r="Q1055" s="1" t="s">
        <v>45</v>
      </c>
      <c r="R1055" s="1" t="s">
        <v>46</v>
      </c>
      <c r="S1055" s="1" t="s">
        <v>254</v>
      </c>
      <c r="T1055" s="1">
        <v>6</v>
      </c>
      <c r="U1055" s="1" t="s">
        <v>2622</v>
      </c>
      <c r="V1055" s="1" t="s">
        <v>2623</v>
      </c>
      <c r="W1055" s="1" t="s">
        <v>2624</v>
      </c>
      <c r="X1055" s="1" t="s">
        <v>2625</v>
      </c>
      <c r="Y1055" s="1" t="s">
        <v>2623</v>
      </c>
      <c r="Z1055" s="1" t="s">
        <v>2623</v>
      </c>
      <c r="AA1055" s="1">
        <v>300</v>
      </c>
      <c r="AB1055" s="1" t="s">
        <v>2626</v>
      </c>
      <c r="AC1055" s="1" t="s">
        <v>254</v>
      </c>
      <c r="AD1055" s="1" t="str">
        <f>TEXT(Sales_data[[#This Row],[Order_Date]],"MMM")</f>
        <v>Feb</v>
      </c>
      <c r="AE1055" s="1">
        <f t="shared" si="80"/>
        <v>2024</v>
      </c>
      <c r="AF1055" s="1" t="str">
        <f>TEXT(Sales_data[[#This Row],[Order_Date]],"ddd")</f>
        <v>Sun</v>
      </c>
      <c r="AG1055" s="1" t="str">
        <f t="shared" si="81"/>
        <v>Late</v>
      </c>
      <c r="AH1055" s="1" t="str">
        <f t="shared" si="82"/>
        <v>Slow</v>
      </c>
      <c r="AI1055" s="1" t="str">
        <f t="shared" si="83"/>
        <v>Low</v>
      </c>
      <c r="AJ1055" s="6" t="str">
        <f t="shared" si="84"/>
        <v>Weekend</v>
      </c>
    </row>
    <row r="1056" spans="1:36" x14ac:dyDescent="0.45">
      <c r="A1056" s="5" t="s">
        <v>1555</v>
      </c>
      <c r="B1056" s="2">
        <v>45432</v>
      </c>
      <c r="C1056" s="2">
        <v>45434</v>
      </c>
      <c r="D1056" s="2">
        <v>45435</v>
      </c>
      <c r="E1056" s="1" t="s">
        <v>2528</v>
      </c>
      <c r="F1056" s="1" t="s">
        <v>147</v>
      </c>
      <c r="G1056" s="1" t="s">
        <v>147</v>
      </c>
      <c r="H1056" s="1" t="s">
        <v>42</v>
      </c>
      <c r="I1056" s="1" t="s">
        <v>122</v>
      </c>
      <c r="J1056" s="1">
        <v>2</v>
      </c>
      <c r="K1056" s="1">
        <v>2000</v>
      </c>
      <c r="L1056" s="1">
        <v>4000</v>
      </c>
      <c r="M1056" s="1" t="s">
        <v>2619</v>
      </c>
      <c r="N1056" s="1" t="s">
        <v>57</v>
      </c>
      <c r="O1056" s="1" t="s">
        <v>31</v>
      </c>
      <c r="P1056" s="1" t="s">
        <v>58</v>
      </c>
      <c r="Q1056" s="1" t="s">
        <v>33</v>
      </c>
      <c r="R1056" s="1" t="s">
        <v>34</v>
      </c>
      <c r="S1056" s="1" t="s">
        <v>2620</v>
      </c>
      <c r="T1056" s="1">
        <v>1</v>
      </c>
      <c r="U1056" s="1" t="s">
        <v>2622</v>
      </c>
      <c r="V1056" s="1" t="s">
        <v>2623</v>
      </c>
      <c r="W1056" s="1" t="s">
        <v>2624</v>
      </c>
      <c r="X1056" s="1" t="s">
        <v>2625</v>
      </c>
      <c r="Y1056" s="1" t="s">
        <v>2623</v>
      </c>
      <c r="Z1056" s="1" t="s">
        <v>2623</v>
      </c>
      <c r="AA1056" s="1">
        <v>4000</v>
      </c>
      <c r="AB1056" s="1" t="s">
        <v>2626</v>
      </c>
      <c r="AC1056" s="1" t="s">
        <v>2627</v>
      </c>
      <c r="AD1056" s="1" t="str">
        <f>TEXT(Sales_data[[#This Row],[Order_Date]],"MMM")</f>
        <v>May</v>
      </c>
      <c r="AE1056" s="1">
        <f t="shared" si="80"/>
        <v>2024</v>
      </c>
      <c r="AF1056" s="1" t="str">
        <f>TEXT(Sales_data[[#This Row],[Order_Date]],"ddd")</f>
        <v>Mon</v>
      </c>
      <c r="AG1056" s="1" t="str">
        <f t="shared" si="81"/>
        <v>On Time</v>
      </c>
      <c r="AH1056" s="1" t="str">
        <f t="shared" si="82"/>
        <v>Fast</v>
      </c>
      <c r="AI1056" s="1" t="str">
        <f t="shared" si="83"/>
        <v>Medium</v>
      </c>
      <c r="AJ1056" s="6" t="str">
        <f t="shared" si="84"/>
        <v>Weekday</v>
      </c>
    </row>
    <row r="1057" spans="1:36" x14ac:dyDescent="0.45">
      <c r="A1057" s="5" t="s">
        <v>1556</v>
      </c>
      <c r="B1057" s="2">
        <v>45465</v>
      </c>
      <c r="C1057" s="2">
        <v>45467</v>
      </c>
      <c r="D1057" s="2">
        <v>45467</v>
      </c>
      <c r="E1057" s="1" t="s">
        <v>2573</v>
      </c>
      <c r="F1057" s="1" t="s">
        <v>2608</v>
      </c>
      <c r="G1057" s="1" t="s">
        <v>41</v>
      </c>
      <c r="H1057" s="1" t="s">
        <v>128</v>
      </c>
      <c r="I1057" s="1" t="s">
        <v>231</v>
      </c>
      <c r="J1057" s="1">
        <v>1</v>
      </c>
      <c r="K1057" s="1">
        <v>1000</v>
      </c>
      <c r="L1057" s="1">
        <v>1000</v>
      </c>
      <c r="M1057" s="1" t="s">
        <v>63</v>
      </c>
      <c r="N1057" s="1" t="s">
        <v>30</v>
      </c>
      <c r="O1057" s="1" t="s">
        <v>79</v>
      </c>
      <c r="P1057" s="1" t="s">
        <v>85</v>
      </c>
      <c r="Q1057" s="1" t="s">
        <v>45</v>
      </c>
      <c r="R1057" s="1" t="s">
        <v>34</v>
      </c>
      <c r="S1057" s="1" t="s">
        <v>2620</v>
      </c>
      <c r="T1057" s="1">
        <v>0</v>
      </c>
      <c r="U1057" s="1" t="s">
        <v>2622</v>
      </c>
      <c r="V1057" s="1" t="s">
        <v>2623</v>
      </c>
      <c r="W1057" s="1" t="s">
        <v>2624</v>
      </c>
      <c r="X1057" s="1" t="s">
        <v>2625</v>
      </c>
      <c r="Y1057" s="1" t="s">
        <v>2623</v>
      </c>
      <c r="Z1057" s="1" t="s">
        <v>2623</v>
      </c>
      <c r="AA1057" s="1">
        <v>1000</v>
      </c>
      <c r="AB1057" s="1" t="s">
        <v>2626</v>
      </c>
      <c r="AC1057" s="1" t="s">
        <v>2627</v>
      </c>
      <c r="AD1057" s="1" t="str">
        <f>TEXT(Sales_data[[#This Row],[Order_Date]],"MMM")</f>
        <v>Jun</v>
      </c>
      <c r="AE1057" s="1">
        <f t="shared" si="80"/>
        <v>2024</v>
      </c>
      <c r="AF1057" s="1" t="str">
        <f>TEXT(Sales_data[[#This Row],[Order_Date]],"ddd")</f>
        <v>Sat</v>
      </c>
      <c r="AG1057" s="1" t="str">
        <f t="shared" si="81"/>
        <v>On Time</v>
      </c>
      <c r="AH1057" s="1" t="str">
        <f t="shared" si="82"/>
        <v>Fast</v>
      </c>
      <c r="AI1057" s="1" t="str">
        <f t="shared" si="83"/>
        <v>Low</v>
      </c>
      <c r="AJ1057" s="6" t="str">
        <f t="shared" si="84"/>
        <v>Weekend</v>
      </c>
    </row>
    <row r="1058" spans="1:36" x14ac:dyDescent="0.45">
      <c r="A1058" s="5" t="s">
        <v>1557</v>
      </c>
      <c r="B1058" s="2">
        <v>45408</v>
      </c>
      <c r="C1058" s="2">
        <v>45410</v>
      </c>
      <c r="D1058" s="2">
        <v>45415</v>
      </c>
      <c r="E1058" s="1" t="s">
        <v>2585</v>
      </c>
      <c r="F1058" s="1" t="s">
        <v>69</v>
      </c>
      <c r="G1058" s="1" t="s">
        <v>70</v>
      </c>
      <c r="H1058" s="1" t="s">
        <v>42</v>
      </c>
      <c r="I1058" s="1" t="s">
        <v>122</v>
      </c>
      <c r="J1058" s="1">
        <v>0</v>
      </c>
      <c r="K1058" s="1">
        <v>100</v>
      </c>
      <c r="L1058" s="1">
        <v>0</v>
      </c>
      <c r="M1058" s="1" t="s">
        <v>63</v>
      </c>
      <c r="N1058" s="1" t="s">
        <v>30</v>
      </c>
      <c r="O1058" s="1" t="s">
        <v>44</v>
      </c>
      <c r="P1058" s="1" t="s">
        <v>85</v>
      </c>
      <c r="Q1058" s="1" t="s">
        <v>33</v>
      </c>
      <c r="R1058" s="1" t="s">
        <v>46</v>
      </c>
      <c r="S1058" s="1" t="s">
        <v>2621</v>
      </c>
      <c r="T1058" s="1">
        <v>5</v>
      </c>
      <c r="U1058" s="1" t="s">
        <v>2622</v>
      </c>
      <c r="V1058" s="1" t="s">
        <v>2630</v>
      </c>
      <c r="W1058" s="1" t="s">
        <v>2624</v>
      </c>
      <c r="X1058" s="1" t="s">
        <v>2625</v>
      </c>
      <c r="Y1058" s="1" t="s">
        <v>2623</v>
      </c>
      <c r="Z1058" s="1" t="s">
        <v>2623</v>
      </c>
      <c r="AA1058" s="1">
        <v>0</v>
      </c>
      <c r="AB1058" s="1" t="s">
        <v>2626</v>
      </c>
      <c r="AC1058" s="1" t="s">
        <v>2621</v>
      </c>
      <c r="AD1058" s="1" t="str">
        <f>TEXT(Sales_data[[#This Row],[Order_Date]],"MMM")</f>
        <v>Apr</v>
      </c>
      <c r="AE1058" s="1">
        <f t="shared" si="80"/>
        <v>2024</v>
      </c>
      <c r="AF1058" s="1" t="str">
        <f>TEXT(Sales_data[[#This Row],[Order_Date]],"ddd")</f>
        <v>Fri</v>
      </c>
      <c r="AG1058" s="1" t="str">
        <f t="shared" si="81"/>
        <v>On Time</v>
      </c>
      <c r="AH1058" s="1" t="str">
        <f t="shared" si="82"/>
        <v>Medium</v>
      </c>
      <c r="AI1058" s="1" t="str">
        <f t="shared" si="83"/>
        <v>Low</v>
      </c>
      <c r="AJ1058" s="6" t="str">
        <f t="shared" si="84"/>
        <v>Weekday</v>
      </c>
    </row>
    <row r="1059" spans="1:36" x14ac:dyDescent="0.45">
      <c r="A1059" s="5" t="s">
        <v>1558</v>
      </c>
      <c r="B1059" s="2">
        <v>45341</v>
      </c>
      <c r="C1059" s="2">
        <v>45340</v>
      </c>
      <c r="D1059" s="2">
        <v>45343</v>
      </c>
      <c r="E1059" s="1" t="s">
        <v>2535</v>
      </c>
      <c r="F1059" s="1" t="s">
        <v>147</v>
      </c>
      <c r="G1059" s="1" t="s">
        <v>147</v>
      </c>
      <c r="H1059" s="1" t="s">
        <v>42</v>
      </c>
      <c r="I1059" s="1" t="s">
        <v>122</v>
      </c>
      <c r="J1059" s="1">
        <v>-1</v>
      </c>
      <c r="K1059" s="1">
        <v>0</v>
      </c>
      <c r="L1059" s="1">
        <v>0</v>
      </c>
      <c r="M1059" s="1" t="s">
        <v>29</v>
      </c>
      <c r="N1059" s="1" t="s">
        <v>57</v>
      </c>
      <c r="O1059" s="1" t="s">
        <v>31</v>
      </c>
      <c r="P1059" s="1" t="s">
        <v>58</v>
      </c>
      <c r="Q1059" s="1" t="s">
        <v>33</v>
      </c>
      <c r="R1059" s="1" t="s">
        <v>34</v>
      </c>
      <c r="S1059" s="1" t="s">
        <v>2620</v>
      </c>
      <c r="T1059" s="1">
        <v>3</v>
      </c>
      <c r="U1059" s="1" t="s">
        <v>2622</v>
      </c>
      <c r="V1059" s="1" t="s">
        <v>2630</v>
      </c>
      <c r="W1059" s="1" t="s">
        <v>2629</v>
      </c>
      <c r="X1059" s="1" t="s">
        <v>2628</v>
      </c>
      <c r="Y1059" s="1" t="s">
        <v>2630</v>
      </c>
      <c r="Z1059" s="1" t="s">
        <v>2623</v>
      </c>
      <c r="AA1059" s="1">
        <v>0</v>
      </c>
      <c r="AB1059" s="1" t="s">
        <v>2626</v>
      </c>
      <c r="AC1059" s="1" t="s">
        <v>2627</v>
      </c>
      <c r="AD1059" s="1" t="str">
        <f>TEXT(Sales_data[[#This Row],[Order_Date]],"MMM")</f>
        <v>Feb</v>
      </c>
      <c r="AE1059" s="1">
        <f t="shared" si="80"/>
        <v>2024</v>
      </c>
      <c r="AF1059" s="1" t="str">
        <f>TEXT(Sales_data[[#This Row],[Order_Date]],"ddd")</f>
        <v>Mon</v>
      </c>
      <c r="AG1059" s="1" t="str">
        <f t="shared" si="81"/>
        <v>On Time</v>
      </c>
      <c r="AH1059" s="1" t="str">
        <f t="shared" si="82"/>
        <v>Medium</v>
      </c>
      <c r="AI1059" s="1" t="str">
        <f t="shared" si="83"/>
        <v>Low</v>
      </c>
      <c r="AJ1059" s="6" t="str">
        <f t="shared" si="84"/>
        <v>Weekday</v>
      </c>
    </row>
    <row r="1060" spans="1:36" x14ac:dyDescent="0.45">
      <c r="A1060" s="5" t="s">
        <v>1559</v>
      </c>
      <c r="B1060" s="2">
        <v>45601</v>
      </c>
      <c r="C1060" s="2">
        <v>45599</v>
      </c>
      <c r="D1060" s="2">
        <v>45602</v>
      </c>
      <c r="E1060" s="1" t="s">
        <v>2534</v>
      </c>
      <c r="F1060" s="1" t="s">
        <v>2608</v>
      </c>
      <c r="G1060" s="1" t="s">
        <v>41</v>
      </c>
      <c r="H1060" s="1" t="s">
        <v>71</v>
      </c>
      <c r="I1060" s="1" t="s">
        <v>92</v>
      </c>
      <c r="J1060" s="1">
        <v>3</v>
      </c>
      <c r="K1060" s="1">
        <v>1000</v>
      </c>
      <c r="L1060" s="1">
        <v>3000</v>
      </c>
      <c r="M1060" s="1" t="s">
        <v>56</v>
      </c>
      <c r="N1060" s="1" t="s">
        <v>57</v>
      </c>
      <c r="O1060" s="1" t="s">
        <v>44</v>
      </c>
      <c r="P1060" s="1" t="s">
        <v>32</v>
      </c>
      <c r="Q1060" s="1" t="s">
        <v>33</v>
      </c>
      <c r="R1060" s="1" t="s">
        <v>46</v>
      </c>
      <c r="S1060" s="1" t="s">
        <v>254</v>
      </c>
      <c r="T1060" s="1">
        <v>3</v>
      </c>
      <c r="U1060" s="1" t="s">
        <v>2622</v>
      </c>
      <c r="V1060" s="1" t="s">
        <v>2623</v>
      </c>
      <c r="W1060" s="1" t="s">
        <v>2624</v>
      </c>
      <c r="X1060" s="1" t="s">
        <v>2628</v>
      </c>
      <c r="Y1060" s="1" t="s">
        <v>2623</v>
      </c>
      <c r="Z1060" s="1" t="s">
        <v>2623</v>
      </c>
      <c r="AA1060" s="1">
        <v>3000</v>
      </c>
      <c r="AB1060" s="1" t="s">
        <v>2626</v>
      </c>
      <c r="AC1060" s="1" t="s">
        <v>254</v>
      </c>
      <c r="AD1060" s="1" t="str">
        <f>TEXT(Sales_data[[#This Row],[Order_Date]],"MMM")</f>
        <v>Nov</v>
      </c>
      <c r="AE1060" s="1">
        <f t="shared" si="80"/>
        <v>2024</v>
      </c>
      <c r="AF1060" s="1" t="str">
        <f>TEXT(Sales_data[[#This Row],[Order_Date]],"ddd")</f>
        <v>Tue</v>
      </c>
      <c r="AG1060" s="1" t="str">
        <f t="shared" si="81"/>
        <v>On Time</v>
      </c>
      <c r="AH1060" s="1" t="str">
        <f t="shared" si="82"/>
        <v>Medium</v>
      </c>
      <c r="AI1060" s="1" t="str">
        <f t="shared" si="83"/>
        <v>Medium</v>
      </c>
      <c r="AJ1060" s="6" t="str">
        <f t="shared" si="84"/>
        <v>Weekday</v>
      </c>
    </row>
    <row r="1061" spans="1:36" x14ac:dyDescent="0.45">
      <c r="A1061" s="5" t="s">
        <v>1560</v>
      </c>
      <c r="B1061" s="2">
        <v>45432</v>
      </c>
      <c r="C1061" s="2">
        <v>45434</v>
      </c>
      <c r="D1061" s="2">
        <v>45436</v>
      </c>
      <c r="E1061" s="1" t="s">
        <v>2557</v>
      </c>
      <c r="F1061" s="1" t="s">
        <v>168</v>
      </c>
      <c r="G1061" s="1" t="s">
        <v>41</v>
      </c>
      <c r="H1061" s="1" t="s">
        <v>27</v>
      </c>
      <c r="I1061" s="1" t="s">
        <v>84</v>
      </c>
      <c r="J1061" s="1">
        <v>3</v>
      </c>
      <c r="K1061" s="1">
        <v>500</v>
      </c>
      <c r="L1061" s="1">
        <v>1500</v>
      </c>
      <c r="M1061" s="1" t="s">
        <v>29</v>
      </c>
      <c r="N1061" s="1" t="s">
        <v>30</v>
      </c>
      <c r="O1061" s="1" t="s">
        <v>31</v>
      </c>
      <c r="P1061" s="1" t="s">
        <v>85</v>
      </c>
      <c r="Q1061" s="1" t="s">
        <v>45</v>
      </c>
      <c r="R1061" s="1" t="s">
        <v>46</v>
      </c>
      <c r="S1061" s="1" t="s">
        <v>254</v>
      </c>
      <c r="T1061" s="1">
        <v>2</v>
      </c>
      <c r="U1061" s="1" t="s">
        <v>2622</v>
      </c>
      <c r="V1061" s="1" t="s">
        <v>2623</v>
      </c>
      <c r="W1061" s="1" t="s">
        <v>2624</v>
      </c>
      <c r="X1061" s="1" t="s">
        <v>2625</v>
      </c>
      <c r="Y1061" s="1" t="s">
        <v>2623</v>
      </c>
      <c r="Z1061" s="1" t="s">
        <v>2623</v>
      </c>
      <c r="AA1061" s="1">
        <v>1500</v>
      </c>
      <c r="AB1061" s="1" t="s">
        <v>2626</v>
      </c>
      <c r="AC1061" s="1" t="s">
        <v>254</v>
      </c>
      <c r="AD1061" s="1" t="str">
        <f>TEXT(Sales_data[[#This Row],[Order_Date]],"MMM")</f>
        <v>May</v>
      </c>
      <c r="AE1061" s="1">
        <f t="shared" si="80"/>
        <v>2024</v>
      </c>
      <c r="AF1061" s="1" t="str">
        <f>TEXT(Sales_data[[#This Row],[Order_Date]],"ddd")</f>
        <v>Mon</v>
      </c>
      <c r="AG1061" s="1" t="str">
        <f t="shared" si="81"/>
        <v>On Time</v>
      </c>
      <c r="AH1061" s="1" t="str">
        <f t="shared" si="82"/>
        <v>Fast</v>
      </c>
      <c r="AI1061" s="1" t="str">
        <f t="shared" si="83"/>
        <v>Low</v>
      </c>
      <c r="AJ1061" s="6" t="str">
        <f t="shared" si="84"/>
        <v>Weekday</v>
      </c>
    </row>
    <row r="1062" spans="1:36" x14ac:dyDescent="0.45">
      <c r="A1062" s="5" t="s">
        <v>1561</v>
      </c>
      <c r="B1062" s="2">
        <v>45327</v>
      </c>
      <c r="C1062" s="2">
        <v>45327</v>
      </c>
      <c r="D1062" s="2">
        <v>45326</v>
      </c>
      <c r="E1062" s="1" t="s">
        <v>2543</v>
      </c>
      <c r="F1062" s="1" t="s">
        <v>53</v>
      </c>
      <c r="G1062" s="1" t="s">
        <v>54</v>
      </c>
      <c r="H1062" s="1" t="s">
        <v>27</v>
      </c>
      <c r="I1062" s="1" t="s">
        <v>55</v>
      </c>
      <c r="J1062" s="1">
        <v>0</v>
      </c>
      <c r="K1062" s="1">
        <v>0</v>
      </c>
      <c r="L1062" s="1">
        <v>0</v>
      </c>
      <c r="M1062" s="1" t="s">
        <v>63</v>
      </c>
      <c r="N1062" s="1" t="s">
        <v>30</v>
      </c>
      <c r="O1062" s="1" t="s">
        <v>44</v>
      </c>
      <c r="P1062" s="1" t="s">
        <v>85</v>
      </c>
      <c r="Q1062" s="1" t="s">
        <v>45</v>
      </c>
      <c r="R1062" s="1" t="s">
        <v>34</v>
      </c>
      <c r="S1062" s="1" t="s">
        <v>2620</v>
      </c>
      <c r="T1062" s="1">
        <v>-1</v>
      </c>
      <c r="U1062" s="1" t="s">
        <v>2622</v>
      </c>
      <c r="V1062" s="1" t="s">
        <v>2630</v>
      </c>
      <c r="W1062" s="1" t="s">
        <v>2629</v>
      </c>
      <c r="X1062" s="1" t="s">
        <v>2633</v>
      </c>
      <c r="Y1062" s="1" t="s">
        <v>2630</v>
      </c>
      <c r="Z1062" s="1" t="s">
        <v>2623</v>
      </c>
      <c r="AA1062" s="1">
        <v>0</v>
      </c>
      <c r="AB1062" s="1" t="s">
        <v>2626</v>
      </c>
      <c r="AC1062" s="1" t="s">
        <v>2627</v>
      </c>
      <c r="AD1062" s="1" t="str">
        <f>TEXT(Sales_data[[#This Row],[Order_Date]],"MMM")</f>
        <v>Feb</v>
      </c>
      <c r="AE1062" s="1">
        <f t="shared" si="80"/>
        <v>2024</v>
      </c>
      <c r="AF1062" s="1" t="str">
        <f>TEXT(Sales_data[[#This Row],[Order_Date]],"ddd")</f>
        <v>Mon</v>
      </c>
      <c r="AG1062" s="1" t="str">
        <f t="shared" si="81"/>
        <v>On Time</v>
      </c>
      <c r="AH1062" s="1" t="str">
        <f t="shared" si="82"/>
        <v>Fast</v>
      </c>
      <c r="AI1062" s="1" t="str">
        <f t="shared" si="83"/>
        <v>Low</v>
      </c>
      <c r="AJ1062" s="6" t="str">
        <f t="shared" si="84"/>
        <v>Weekday</v>
      </c>
    </row>
    <row r="1063" spans="1:36" x14ac:dyDescent="0.45">
      <c r="A1063" s="5" t="s">
        <v>1562</v>
      </c>
      <c r="B1063" s="2">
        <v>45513</v>
      </c>
      <c r="C1063" s="2">
        <v>45513</v>
      </c>
      <c r="D1063" s="2">
        <v>45518</v>
      </c>
      <c r="E1063" s="1" t="s">
        <v>2569</v>
      </c>
      <c r="F1063" s="1" t="s">
        <v>2608</v>
      </c>
      <c r="G1063" s="1" t="s">
        <v>41</v>
      </c>
      <c r="H1063" s="1" t="s">
        <v>42</v>
      </c>
      <c r="I1063" s="1" t="s">
        <v>78</v>
      </c>
      <c r="J1063" s="1">
        <v>3</v>
      </c>
      <c r="K1063" s="1">
        <v>0</v>
      </c>
      <c r="L1063" s="1">
        <v>0</v>
      </c>
      <c r="M1063" s="1" t="s">
        <v>63</v>
      </c>
      <c r="N1063" s="1" t="s">
        <v>57</v>
      </c>
      <c r="O1063" s="1" t="s">
        <v>64</v>
      </c>
      <c r="P1063" s="1" t="s">
        <v>58</v>
      </c>
      <c r="Q1063" s="1" t="s">
        <v>33</v>
      </c>
      <c r="R1063" s="1" t="s">
        <v>46</v>
      </c>
      <c r="S1063" s="1" t="s">
        <v>2621</v>
      </c>
      <c r="T1063" s="1">
        <v>5</v>
      </c>
      <c r="U1063" s="1" t="s">
        <v>2622</v>
      </c>
      <c r="V1063" s="1" t="s">
        <v>2623</v>
      </c>
      <c r="W1063" s="1" t="s">
        <v>2629</v>
      </c>
      <c r="X1063" s="1" t="s">
        <v>2625</v>
      </c>
      <c r="Y1063" s="1" t="s">
        <v>2630</v>
      </c>
      <c r="Z1063" s="1" t="s">
        <v>2623</v>
      </c>
      <c r="AA1063" s="1">
        <v>0</v>
      </c>
      <c r="AB1063" s="1" t="s">
        <v>2626</v>
      </c>
      <c r="AC1063" s="1" t="s">
        <v>2621</v>
      </c>
      <c r="AD1063" s="1" t="str">
        <f>TEXT(Sales_data[[#This Row],[Order_Date]],"MMM")</f>
        <v>Aug</v>
      </c>
      <c r="AE1063" s="1">
        <f t="shared" si="80"/>
        <v>2024</v>
      </c>
      <c r="AF1063" s="1" t="str">
        <f>TEXT(Sales_data[[#This Row],[Order_Date]],"ddd")</f>
        <v>Fri</v>
      </c>
      <c r="AG1063" s="1" t="str">
        <f t="shared" si="81"/>
        <v>On Time</v>
      </c>
      <c r="AH1063" s="1" t="str">
        <f t="shared" si="82"/>
        <v>Medium</v>
      </c>
      <c r="AI1063" s="1" t="str">
        <f t="shared" si="83"/>
        <v>Low</v>
      </c>
      <c r="AJ1063" s="6" t="str">
        <f t="shared" si="84"/>
        <v>Weekday</v>
      </c>
    </row>
    <row r="1064" spans="1:36" x14ac:dyDescent="0.45">
      <c r="A1064" s="5" t="s">
        <v>1563</v>
      </c>
      <c r="B1064" s="2">
        <v>45323</v>
      </c>
      <c r="C1064" s="2">
        <v>45323</v>
      </c>
      <c r="D1064" s="2">
        <v>45327</v>
      </c>
      <c r="E1064" s="1" t="s">
        <v>2592</v>
      </c>
      <c r="F1064" s="1" t="s">
        <v>168</v>
      </c>
      <c r="G1064" s="1" t="s">
        <v>41</v>
      </c>
      <c r="H1064" s="1" t="s">
        <v>128</v>
      </c>
      <c r="I1064" s="1" t="s">
        <v>129</v>
      </c>
      <c r="J1064" s="1">
        <v>2</v>
      </c>
      <c r="K1064" s="1">
        <v>0</v>
      </c>
      <c r="L1064" s="1">
        <v>0</v>
      </c>
      <c r="M1064" s="1" t="s">
        <v>56</v>
      </c>
      <c r="N1064" s="1" t="s">
        <v>93</v>
      </c>
      <c r="O1064" s="1" t="s">
        <v>44</v>
      </c>
      <c r="P1064" s="1" t="s">
        <v>32</v>
      </c>
      <c r="Q1064" s="1" t="s">
        <v>33</v>
      </c>
      <c r="R1064" s="1" t="s">
        <v>2620</v>
      </c>
      <c r="S1064" s="1" t="s">
        <v>2620</v>
      </c>
      <c r="T1064" s="1">
        <v>4</v>
      </c>
      <c r="U1064" s="1" t="s">
        <v>2622</v>
      </c>
      <c r="V1064" s="1" t="s">
        <v>2623</v>
      </c>
      <c r="W1064" s="1" t="s">
        <v>2629</v>
      </c>
      <c r="X1064" s="1" t="s">
        <v>2625</v>
      </c>
      <c r="Y1064" s="1" t="s">
        <v>2630</v>
      </c>
      <c r="Z1064" s="1" t="s">
        <v>2623</v>
      </c>
      <c r="AA1064" s="1">
        <v>0</v>
      </c>
      <c r="AB1064" s="1" t="s">
        <v>2626</v>
      </c>
      <c r="AC1064" s="1" t="s">
        <v>2627</v>
      </c>
      <c r="AD1064" s="1" t="str">
        <f>TEXT(Sales_data[[#This Row],[Order_Date]],"MMM")</f>
        <v>Feb</v>
      </c>
      <c r="AE1064" s="1">
        <f t="shared" si="80"/>
        <v>2024</v>
      </c>
      <c r="AF1064" s="1" t="str">
        <f>TEXT(Sales_data[[#This Row],[Order_Date]],"ddd")</f>
        <v>Thu</v>
      </c>
      <c r="AG1064" s="1" t="str">
        <f t="shared" si="81"/>
        <v>On Time</v>
      </c>
      <c r="AH1064" s="1" t="str">
        <f t="shared" si="82"/>
        <v>Medium</v>
      </c>
      <c r="AI1064" s="1" t="str">
        <f t="shared" si="83"/>
        <v>Low</v>
      </c>
      <c r="AJ1064" s="6" t="str">
        <f t="shared" si="84"/>
        <v>Weekday</v>
      </c>
    </row>
    <row r="1065" spans="1:36" x14ac:dyDescent="0.45">
      <c r="A1065" s="5" t="s">
        <v>1564</v>
      </c>
      <c r="B1065" s="2">
        <v>45446</v>
      </c>
      <c r="C1065" s="2">
        <v>45444</v>
      </c>
      <c r="D1065" s="2">
        <v>45449</v>
      </c>
      <c r="E1065" s="1" t="s">
        <v>2568</v>
      </c>
      <c r="F1065" s="1" t="s">
        <v>53</v>
      </c>
      <c r="G1065" s="1" t="s">
        <v>54</v>
      </c>
      <c r="H1065" s="1" t="s">
        <v>27</v>
      </c>
      <c r="I1065" s="1" t="s">
        <v>28</v>
      </c>
      <c r="J1065" s="1">
        <v>0</v>
      </c>
      <c r="K1065" s="1">
        <v>2000</v>
      </c>
      <c r="L1065" s="1">
        <v>0</v>
      </c>
      <c r="M1065" s="1" t="s">
        <v>56</v>
      </c>
      <c r="N1065" s="1" t="s">
        <v>57</v>
      </c>
      <c r="O1065" s="1" t="s">
        <v>79</v>
      </c>
      <c r="P1065" s="1" t="s">
        <v>58</v>
      </c>
      <c r="Q1065" s="1" t="s">
        <v>33</v>
      </c>
      <c r="R1065" s="1" t="s">
        <v>2620</v>
      </c>
      <c r="S1065" s="1" t="s">
        <v>2620</v>
      </c>
      <c r="T1065" s="1">
        <v>5</v>
      </c>
      <c r="U1065" s="1" t="s">
        <v>2622</v>
      </c>
      <c r="V1065" s="1" t="s">
        <v>2630</v>
      </c>
      <c r="W1065" s="1" t="s">
        <v>2624</v>
      </c>
      <c r="X1065" s="1" t="s">
        <v>2628</v>
      </c>
      <c r="Y1065" s="1" t="s">
        <v>2623</v>
      </c>
      <c r="Z1065" s="1" t="s">
        <v>2623</v>
      </c>
      <c r="AA1065" s="1">
        <v>0</v>
      </c>
      <c r="AB1065" s="1" t="s">
        <v>2626</v>
      </c>
      <c r="AC1065" s="1" t="s">
        <v>2627</v>
      </c>
      <c r="AD1065" s="1" t="str">
        <f>TEXT(Sales_data[[#This Row],[Order_Date]],"MMM")</f>
        <v>Jun</v>
      </c>
      <c r="AE1065" s="1">
        <f t="shared" si="80"/>
        <v>2024</v>
      </c>
      <c r="AF1065" s="1" t="str">
        <f>TEXT(Sales_data[[#This Row],[Order_Date]],"ddd")</f>
        <v>Mon</v>
      </c>
      <c r="AG1065" s="1" t="str">
        <f t="shared" si="81"/>
        <v>On Time</v>
      </c>
      <c r="AH1065" s="1" t="str">
        <f t="shared" si="82"/>
        <v>Medium</v>
      </c>
      <c r="AI1065" s="1" t="str">
        <f t="shared" si="83"/>
        <v>Low</v>
      </c>
      <c r="AJ1065" s="6" t="str">
        <f t="shared" si="84"/>
        <v>Weekday</v>
      </c>
    </row>
    <row r="1066" spans="1:36" x14ac:dyDescent="0.45">
      <c r="A1066" s="5" t="s">
        <v>1565</v>
      </c>
      <c r="B1066" s="2">
        <v>45643</v>
      </c>
      <c r="C1066" s="2">
        <v>45643</v>
      </c>
      <c r="D1066" s="2">
        <v>45642</v>
      </c>
      <c r="E1066" s="1" t="s">
        <v>2545</v>
      </c>
      <c r="F1066" s="1" t="s">
        <v>2606</v>
      </c>
      <c r="G1066" s="1" t="s">
        <v>26</v>
      </c>
      <c r="H1066" s="1" t="s">
        <v>42</v>
      </c>
      <c r="I1066" s="1" t="s">
        <v>122</v>
      </c>
      <c r="J1066" s="1">
        <v>-1</v>
      </c>
      <c r="K1066" s="1">
        <v>1000</v>
      </c>
      <c r="L1066" s="1">
        <v>-1000</v>
      </c>
      <c r="M1066" s="1" t="s">
        <v>56</v>
      </c>
      <c r="N1066" s="1" t="s">
        <v>57</v>
      </c>
      <c r="O1066" s="1" t="s">
        <v>79</v>
      </c>
      <c r="P1066" s="1" t="s">
        <v>58</v>
      </c>
      <c r="Q1066" s="1" t="s">
        <v>45</v>
      </c>
      <c r="R1066" s="1" t="s">
        <v>46</v>
      </c>
      <c r="S1066" s="1" t="s">
        <v>2621</v>
      </c>
      <c r="T1066" s="1">
        <v>-1</v>
      </c>
      <c r="U1066" s="1" t="s">
        <v>2622</v>
      </c>
      <c r="V1066" s="1" t="s">
        <v>2630</v>
      </c>
      <c r="W1066" s="1" t="s">
        <v>2624</v>
      </c>
      <c r="X1066" s="1" t="s">
        <v>2633</v>
      </c>
      <c r="Y1066" s="1" t="s">
        <v>2623</v>
      </c>
      <c r="Z1066" s="1" t="s">
        <v>2623</v>
      </c>
      <c r="AA1066" s="1">
        <v>-1000</v>
      </c>
      <c r="AB1066" s="1" t="s">
        <v>2626</v>
      </c>
      <c r="AC1066" s="1" t="s">
        <v>2621</v>
      </c>
      <c r="AD1066" s="1" t="str">
        <f>TEXT(Sales_data[[#This Row],[Order_Date]],"MMM")</f>
        <v>Dec</v>
      </c>
      <c r="AE1066" s="1">
        <f t="shared" si="80"/>
        <v>2024</v>
      </c>
      <c r="AF1066" s="1" t="str">
        <f>TEXT(Sales_data[[#This Row],[Order_Date]],"ddd")</f>
        <v>Tue</v>
      </c>
      <c r="AG1066" s="1" t="str">
        <f t="shared" si="81"/>
        <v>On Time</v>
      </c>
      <c r="AH1066" s="1" t="str">
        <f t="shared" si="82"/>
        <v>Fast</v>
      </c>
      <c r="AI1066" s="1" t="str">
        <f t="shared" si="83"/>
        <v>Low</v>
      </c>
      <c r="AJ1066" s="6" t="str">
        <f t="shared" si="84"/>
        <v>Weekday</v>
      </c>
    </row>
    <row r="1067" spans="1:36" x14ac:dyDescent="0.45">
      <c r="A1067" s="5" t="s">
        <v>1566</v>
      </c>
      <c r="B1067" s="2">
        <v>45625</v>
      </c>
      <c r="C1067" s="2">
        <v>45627</v>
      </c>
      <c r="D1067" s="2">
        <v>45630</v>
      </c>
      <c r="E1067" s="1" t="s">
        <v>2545</v>
      </c>
      <c r="F1067" s="1" t="s">
        <v>2608</v>
      </c>
      <c r="G1067" s="1" t="s">
        <v>41</v>
      </c>
      <c r="H1067" s="1" t="s">
        <v>42</v>
      </c>
      <c r="I1067" s="1" t="s">
        <v>122</v>
      </c>
      <c r="J1067" s="1">
        <v>-1</v>
      </c>
      <c r="K1067" s="1">
        <v>500</v>
      </c>
      <c r="L1067" s="1">
        <v>-500</v>
      </c>
      <c r="M1067" s="1" t="s">
        <v>2619</v>
      </c>
      <c r="N1067" s="1" t="s">
        <v>57</v>
      </c>
      <c r="O1067" s="1" t="s">
        <v>31</v>
      </c>
      <c r="P1067" s="1" t="s">
        <v>85</v>
      </c>
      <c r="Q1067" s="1" t="s">
        <v>45</v>
      </c>
      <c r="R1067" s="1" t="s">
        <v>2620</v>
      </c>
      <c r="S1067" s="1" t="s">
        <v>2620</v>
      </c>
      <c r="T1067" s="1">
        <v>3</v>
      </c>
      <c r="U1067" s="1" t="s">
        <v>2622</v>
      </c>
      <c r="V1067" s="1" t="s">
        <v>2630</v>
      </c>
      <c r="W1067" s="1" t="s">
        <v>2624</v>
      </c>
      <c r="X1067" s="1" t="s">
        <v>2625</v>
      </c>
      <c r="Y1067" s="1" t="s">
        <v>2623</v>
      </c>
      <c r="Z1067" s="1" t="s">
        <v>2623</v>
      </c>
      <c r="AA1067" s="1">
        <v>-500</v>
      </c>
      <c r="AB1067" s="1" t="s">
        <v>2626</v>
      </c>
      <c r="AC1067" s="1" t="s">
        <v>2632</v>
      </c>
      <c r="AD1067" s="1" t="str">
        <f>TEXT(Sales_data[[#This Row],[Order_Date]],"MMM")</f>
        <v>Nov</v>
      </c>
      <c r="AE1067" s="1">
        <f t="shared" si="80"/>
        <v>2024</v>
      </c>
      <c r="AF1067" s="1" t="str">
        <f>TEXT(Sales_data[[#This Row],[Order_Date]],"ddd")</f>
        <v>Fri</v>
      </c>
      <c r="AG1067" s="1" t="str">
        <f t="shared" si="81"/>
        <v>On Time</v>
      </c>
      <c r="AH1067" s="1" t="str">
        <f t="shared" si="82"/>
        <v>Medium</v>
      </c>
      <c r="AI1067" s="1" t="str">
        <f t="shared" si="83"/>
        <v>Low</v>
      </c>
      <c r="AJ1067" s="6" t="str">
        <f t="shared" si="84"/>
        <v>Weekday</v>
      </c>
    </row>
    <row r="1068" spans="1:36" x14ac:dyDescent="0.45">
      <c r="A1068" s="5" t="s">
        <v>1567</v>
      </c>
      <c r="B1068" s="2">
        <v>45339</v>
      </c>
      <c r="C1068" s="2">
        <v>45337</v>
      </c>
      <c r="D1068" s="2">
        <v>45338</v>
      </c>
      <c r="E1068" s="1" t="s">
        <v>2570</v>
      </c>
      <c r="F1068" s="1" t="s">
        <v>53</v>
      </c>
      <c r="G1068" s="1" t="s">
        <v>54</v>
      </c>
      <c r="H1068" s="1" t="s">
        <v>42</v>
      </c>
      <c r="I1068" s="1" t="s">
        <v>78</v>
      </c>
      <c r="J1068" s="1">
        <v>1</v>
      </c>
      <c r="K1068" s="1">
        <v>0</v>
      </c>
      <c r="L1068" s="1">
        <v>0</v>
      </c>
      <c r="M1068" s="1" t="s">
        <v>56</v>
      </c>
      <c r="N1068" s="1" t="s">
        <v>30</v>
      </c>
      <c r="O1068" s="1" t="s">
        <v>31</v>
      </c>
      <c r="P1068" s="1" t="s">
        <v>85</v>
      </c>
      <c r="Q1068" s="1" t="s">
        <v>45</v>
      </c>
      <c r="R1068" s="1" t="s">
        <v>34</v>
      </c>
      <c r="S1068" s="1" t="s">
        <v>2620</v>
      </c>
      <c r="T1068" s="1">
        <v>1</v>
      </c>
      <c r="U1068" s="1" t="s">
        <v>2622</v>
      </c>
      <c r="V1068" s="1" t="s">
        <v>2623</v>
      </c>
      <c r="W1068" s="1" t="s">
        <v>2629</v>
      </c>
      <c r="X1068" s="1" t="s">
        <v>2628</v>
      </c>
      <c r="Y1068" s="1" t="s">
        <v>2630</v>
      </c>
      <c r="Z1068" s="1" t="s">
        <v>2623</v>
      </c>
      <c r="AA1068" s="1">
        <v>0</v>
      </c>
      <c r="AB1068" s="1" t="s">
        <v>2626</v>
      </c>
      <c r="AC1068" s="1" t="s">
        <v>2627</v>
      </c>
      <c r="AD1068" s="1" t="str">
        <f>TEXT(Sales_data[[#This Row],[Order_Date]],"MMM")</f>
        <v>Feb</v>
      </c>
      <c r="AE1068" s="1">
        <f t="shared" si="80"/>
        <v>2024</v>
      </c>
      <c r="AF1068" s="1" t="str">
        <f>TEXT(Sales_data[[#This Row],[Order_Date]],"ddd")</f>
        <v>Sat</v>
      </c>
      <c r="AG1068" s="1" t="str">
        <f t="shared" si="81"/>
        <v>On Time</v>
      </c>
      <c r="AH1068" s="1" t="str">
        <f t="shared" si="82"/>
        <v>Fast</v>
      </c>
      <c r="AI1068" s="1" t="str">
        <f t="shared" si="83"/>
        <v>Low</v>
      </c>
      <c r="AJ1068" s="6" t="str">
        <f t="shared" si="84"/>
        <v>Weekend</v>
      </c>
    </row>
    <row r="1069" spans="1:36" x14ac:dyDescent="0.45">
      <c r="A1069" s="5" t="s">
        <v>1568</v>
      </c>
      <c r="B1069" s="2">
        <v>45441</v>
      </c>
      <c r="C1069" s="2">
        <v>45439</v>
      </c>
      <c r="D1069" s="2">
        <v>45439</v>
      </c>
      <c r="E1069" s="1" t="s">
        <v>2597</v>
      </c>
      <c r="F1069" s="1" t="s">
        <v>69</v>
      </c>
      <c r="G1069" s="1" t="s">
        <v>70</v>
      </c>
      <c r="H1069" s="1" t="s">
        <v>27</v>
      </c>
      <c r="I1069" s="1" t="s">
        <v>28</v>
      </c>
      <c r="J1069" s="1">
        <v>-1</v>
      </c>
      <c r="K1069" s="1">
        <v>100</v>
      </c>
      <c r="L1069" s="1">
        <v>-100</v>
      </c>
      <c r="M1069" s="1" t="s">
        <v>29</v>
      </c>
      <c r="N1069" s="1" t="s">
        <v>57</v>
      </c>
      <c r="O1069" s="1" t="s">
        <v>31</v>
      </c>
      <c r="P1069" s="1" t="s">
        <v>32</v>
      </c>
      <c r="Q1069" s="1" t="s">
        <v>33</v>
      </c>
      <c r="R1069" s="1" t="s">
        <v>2620</v>
      </c>
      <c r="S1069" s="1" t="s">
        <v>2620</v>
      </c>
      <c r="T1069" s="1">
        <v>0</v>
      </c>
      <c r="U1069" s="1" t="s">
        <v>2622</v>
      </c>
      <c r="V1069" s="1" t="s">
        <v>2630</v>
      </c>
      <c r="W1069" s="1" t="s">
        <v>2624</v>
      </c>
      <c r="X1069" s="1" t="s">
        <v>2628</v>
      </c>
      <c r="Y1069" s="1" t="s">
        <v>2623</v>
      </c>
      <c r="Z1069" s="1" t="s">
        <v>2623</v>
      </c>
      <c r="AA1069" s="1">
        <v>-100</v>
      </c>
      <c r="AB1069" s="1" t="s">
        <v>2626</v>
      </c>
      <c r="AC1069" s="1" t="s">
        <v>2632</v>
      </c>
      <c r="AD1069" s="1" t="str">
        <f>TEXT(Sales_data[[#This Row],[Order_Date]],"MMM")</f>
        <v>May</v>
      </c>
      <c r="AE1069" s="1">
        <f t="shared" si="80"/>
        <v>2024</v>
      </c>
      <c r="AF1069" s="1" t="str">
        <f>TEXT(Sales_data[[#This Row],[Order_Date]],"ddd")</f>
        <v>Wed</v>
      </c>
      <c r="AG1069" s="1" t="str">
        <f t="shared" si="81"/>
        <v>On Time</v>
      </c>
      <c r="AH1069" s="1" t="str">
        <f t="shared" si="82"/>
        <v>Fast</v>
      </c>
      <c r="AI1069" s="1" t="str">
        <f t="shared" si="83"/>
        <v>Low</v>
      </c>
      <c r="AJ1069" s="6" t="str">
        <f t="shared" si="84"/>
        <v>Weekday</v>
      </c>
    </row>
    <row r="1070" spans="1:36" x14ac:dyDescent="0.45">
      <c r="A1070" s="5" t="s">
        <v>1569</v>
      </c>
      <c r="B1070" s="2">
        <v>45610</v>
      </c>
      <c r="C1070" s="2">
        <v>45612</v>
      </c>
      <c r="D1070" s="2">
        <v>45613</v>
      </c>
      <c r="E1070" s="1" t="s">
        <v>2560</v>
      </c>
      <c r="F1070" s="1" t="s">
        <v>2609</v>
      </c>
      <c r="G1070" s="1" t="s">
        <v>116</v>
      </c>
      <c r="H1070" s="1" t="s">
        <v>71</v>
      </c>
      <c r="I1070" s="1" t="s">
        <v>72</v>
      </c>
      <c r="J1070" s="1">
        <v>3</v>
      </c>
      <c r="K1070" s="1">
        <v>100</v>
      </c>
      <c r="L1070" s="1">
        <v>300</v>
      </c>
      <c r="M1070" s="1" t="s">
        <v>2619</v>
      </c>
      <c r="N1070" s="1" t="s">
        <v>57</v>
      </c>
      <c r="O1070" s="1" t="s">
        <v>79</v>
      </c>
      <c r="P1070" s="1" t="s">
        <v>85</v>
      </c>
      <c r="Q1070" s="1" t="s">
        <v>45</v>
      </c>
      <c r="R1070" s="1" t="s">
        <v>2620</v>
      </c>
      <c r="S1070" s="1" t="s">
        <v>2620</v>
      </c>
      <c r="T1070" s="1">
        <v>1</v>
      </c>
      <c r="U1070" s="1" t="s">
        <v>2622</v>
      </c>
      <c r="V1070" s="1" t="s">
        <v>2623</v>
      </c>
      <c r="W1070" s="1" t="s">
        <v>2624</v>
      </c>
      <c r="X1070" s="1" t="s">
        <v>2625</v>
      </c>
      <c r="Y1070" s="1" t="s">
        <v>2623</v>
      </c>
      <c r="Z1070" s="1" t="s">
        <v>2623</v>
      </c>
      <c r="AA1070" s="1">
        <v>300</v>
      </c>
      <c r="AB1070" s="1" t="s">
        <v>2626</v>
      </c>
      <c r="AC1070" s="1" t="s">
        <v>2627</v>
      </c>
      <c r="AD1070" s="1" t="str">
        <f>TEXT(Sales_data[[#This Row],[Order_Date]],"MMM")</f>
        <v>Nov</v>
      </c>
      <c r="AE1070" s="1">
        <f t="shared" si="80"/>
        <v>2024</v>
      </c>
      <c r="AF1070" s="1" t="str">
        <f>TEXT(Sales_data[[#This Row],[Order_Date]],"ddd")</f>
        <v>Thu</v>
      </c>
      <c r="AG1070" s="1" t="str">
        <f t="shared" si="81"/>
        <v>On Time</v>
      </c>
      <c r="AH1070" s="1" t="str">
        <f t="shared" si="82"/>
        <v>Fast</v>
      </c>
      <c r="AI1070" s="1" t="str">
        <f t="shared" si="83"/>
        <v>Low</v>
      </c>
      <c r="AJ1070" s="6" t="str">
        <f t="shared" si="84"/>
        <v>Weekday</v>
      </c>
    </row>
    <row r="1071" spans="1:36" x14ac:dyDescent="0.45">
      <c r="A1071" s="5" t="s">
        <v>1570</v>
      </c>
      <c r="B1071" s="2">
        <v>45616</v>
      </c>
      <c r="C1071" s="2">
        <v>45614</v>
      </c>
      <c r="D1071" s="2">
        <v>45614</v>
      </c>
      <c r="E1071" s="1" t="s">
        <v>2561</v>
      </c>
      <c r="F1071" s="1" t="s">
        <v>53</v>
      </c>
      <c r="G1071" s="1" t="s">
        <v>54</v>
      </c>
      <c r="H1071" s="1" t="s">
        <v>27</v>
      </c>
      <c r="I1071" s="1" t="s">
        <v>28</v>
      </c>
      <c r="J1071" s="1">
        <v>-1</v>
      </c>
      <c r="K1071" s="1">
        <v>2000</v>
      </c>
      <c r="L1071" s="1">
        <v>-2000</v>
      </c>
      <c r="M1071" s="1" t="s">
        <v>63</v>
      </c>
      <c r="N1071" s="1" t="s">
        <v>93</v>
      </c>
      <c r="O1071" s="1" t="s">
        <v>31</v>
      </c>
      <c r="P1071" s="1" t="s">
        <v>85</v>
      </c>
      <c r="Q1071" s="1" t="s">
        <v>45</v>
      </c>
      <c r="R1071" s="1" t="s">
        <v>34</v>
      </c>
      <c r="S1071" s="1" t="s">
        <v>2620</v>
      </c>
      <c r="T1071" s="1">
        <v>0</v>
      </c>
      <c r="U1071" s="1" t="s">
        <v>2622</v>
      </c>
      <c r="V1071" s="1" t="s">
        <v>2630</v>
      </c>
      <c r="W1071" s="1" t="s">
        <v>2624</v>
      </c>
      <c r="X1071" s="1" t="s">
        <v>2628</v>
      </c>
      <c r="Y1071" s="1" t="s">
        <v>2623</v>
      </c>
      <c r="Z1071" s="1" t="s">
        <v>2623</v>
      </c>
      <c r="AA1071" s="1">
        <v>-2000</v>
      </c>
      <c r="AB1071" s="1" t="s">
        <v>2626</v>
      </c>
      <c r="AC1071" s="1" t="s">
        <v>2627</v>
      </c>
      <c r="AD1071" s="1" t="str">
        <f>TEXT(Sales_data[[#This Row],[Order_Date]],"MMM")</f>
        <v>Nov</v>
      </c>
      <c r="AE1071" s="1">
        <f t="shared" si="80"/>
        <v>2024</v>
      </c>
      <c r="AF1071" s="1" t="str">
        <f>TEXT(Sales_data[[#This Row],[Order_Date]],"ddd")</f>
        <v>Wed</v>
      </c>
      <c r="AG1071" s="1" t="str">
        <f t="shared" si="81"/>
        <v>On Time</v>
      </c>
      <c r="AH1071" s="1" t="str">
        <f t="shared" si="82"/>
        <v>Fast</v>
      </c>
      <c r="AI1071" s="1" t="str">
        <f t="shared" si="83"/>
        <v>Low</v>
      </c>
      <c r="AJ1071" s="6" t="str">
        <f t="shared" si="84"/>
        <v>Weekday</v>
      </c>
    </row>
    <row r="1072" spans="1:36" x14ac:dyDescent="0.45">
      <c r="A1072" s="5" t="s">
        <v>1571</v>
      </c>
      <c r="B1072" s="2">
        <v>45621</v>
      </c>
      <c r="C1072" s="2">
        <v>45619</v>
      </c>
      <c r="D1072" s="2">
        <v>45622</v>
      </c>
      <c r="E1072" s="1" t="s">
        <v>2569</v>
      </c>
      <c r="F1072" s="1" t="s">
        <v>53</v>
      </c>
      <c r="G1072" s="1" t="s">
        <v>54</v>
      </c>
      <c r="H1072" s="1" t="s">
        <v>42</v>
      </c>
      <c r="I1072" s="1" t="s">
        <v>43</v>
      </c>
      <c r="J1072" s="1">
        <v>0</v>
      </c>
      <c r="K1072" s="1">
        <v>1000</v>
      </c>
      <c r="L1072" s="1">
        <v>0</v>
      </c>
      <c r="M1072" s="1" t="s">
        <v>2619</v>
      </c>
      <c r="N1072" s="1" t="s">
        <v>57</v>
      </c>
      <c r="O1072" s="1" t="s">
        <v>44</v>
      </c>
      <c r="P1072" s="1" t="s">
        <v>58</v>
      </c>
      <c r="Q1072" s="1" t="s">
        <v>33</v>
      </c>
      <c r="R1072" s="1" t="s">
        <v>2620</v>
      </c>
      <c r="S1072" s="1" t="s">
        <v>2620</v>
      </c>
      <c r="T1072" s="1">
        <v>3</v>
      </c>
      <c r="U1072" s="1" t="s">
        <v>2622</v>
      </c>
      <c r="V1072" s="1" t="s">
        <v>2630</v>
      </c>
      <c r="W1072" s="1" t="s">
        <v>2624</v>
      </c>
      <c r="X1072" s="1" t="s">
        <v>2628</v>
      </c>
      <c r="Y1072" s="1" t="s">
        <v>2623</v>
      </c>
      <c r="Z1072" s="1" t="s">
        <v>2623</v>
      </c>
      <c r="AA1072" s="1">
        <v>0</v>
      </c>
      <c r="AB1072" s="1" t="s">
        <v>2626</v>
      </c>
      <c r="AC1072" s="1" t="s">
        <v>2627</v>
      </c>
      <c r="AD1072" s="1" t="str">
        <f>TEXT(Sales_data[[#This Row],[Order_Date]],"MMM")</f>
        <v>Nov</v>
      </c>
      <c r="AE1072" s="1">
        <f t="shared" si="80"/>
        <v>2024</v>
      </c>
      <c r="AF1072" s="1" t="str">
        <f>TEXT(Sales_data[[#This Row],[Order_Date]],"ddd")</f>
        <v>Mon</v>
      </c>
      <c r="AG1072" s="1" t="str">
        <f t="shared" si="81"/>
        <v>On Time</v>
      </c>
      <c r="AH1072" s="1" t="str">
        <f t="shared" si="82"/>
        <v>Medium</v>
      </c>
      <c r="AI1072" s="1" t="str">
        <f t="shared" si="83"/>
        <v>Low</v>
      </c>
      <c r="AJ1072" s="6" t="str">
        <f t="shared" si="84"/>
        <v>Weekday</v>
      </c>
    </row>
    <row r="1073" spans="1:36" x14ac:dyDescent="0.45">
      <c r="A1073" s="5" t="s">
        <v>1572</v>
      </c>
      <c r="B1073" s="2">
        <v>45568</v>
      </c>
      <c r="C1073" s="2">
        <v>45567</v>
      </c>
      <c r="D1073" s="2">
        <v>45572</v>
      </c>
      <c r="E1073" s="1" t="s">
        <v>2597</v>
      </c>
      <c r="F1073" s="1" t="s">
        <v>147</v>
      </c>
      <c r="G1073" s="1" t="s">
        <v>147</v>
      </c>
      <c r="H1073" s="1" t="s">
        <v>27</v>
      </c>
      <c r="I1073" s="1" t="s">
        <v>28</v>
      </c>
      <c r="J1073" s="1">
        <v>0</v>
      </c>
      <c r="K1073" s="1">
        <v>2000</v>
      </c>
      <c r="L1073" s="1">
        <v>0</v>
      </c>
      <c r="M1073" s="1" t="s">
        <v>63</v>
      </c>
      <c r="N1073" s="1" t="s">
        <v>57</v>
      </c>
      <c r="O1073" s="1" t="s">
        <v>44</v>
      </c>
      <c r="P1073" s="1" t="s">
        <v>58</v>
      </c>
      <c r="Q1073" s="1" t="s">
        <v>45</v>
      </c>
      <c r="R1073" s="1" t="s">
        <v>34</v>
      </c>
      <c r="S1073" s="1" t="s">
        <v>2620</v>
      </c>
      <c r="T1073" s="1">
        <v>5</v>
      </c>
      <c r="U1073" s="1" t="s">
        <v>2622</v>
      </c>
      <c r="V1073" s="1" t="s">
        <v>2630</v>
      </c>
      <c r="W1073" s="1" t="s">
        <v>2624</v>
      </c>
      <c r="X1073" s="1" t="s">
        <v>2628</v>
      </c>
      <c r="Y1073" s="1" t="s">
        <v>2623</v>
      </c>
      <c r="Z1073" s="1" t="s">
        <v>2623</v>
      </c>
      <c r="AA1073" s="1">
        <v>0</v>
      </c>
      <c r="AB1073" s="1" t="s">
        <v>2626</v>
      </c>
      <c r="AC1073" s="1" t="s">
        <v>2627</v>
      </c>
      <c r="AD1073" s="1" t="str">
        <f>TEXT(Sales_data[[#This Row],[Order_Date]],"MMM")</f>
        <v>Oct</v>
      </c>
      <c r="AE1073" s="1">
        <f t="shared" si="80"/>
        <v>2024</v>
      </c>
      <c r="AF1073" s="1" t="str">
        <f>TEXT(Sales_data[[#This Row],[Order_Date]],"ddd")</f>
        <v>Thu</v>
      </c>
      <c r="AG1073" s="1" t="str">
        <f t="shared" si="81"/>
        <v>On Time</v>
      </c>
      <c r="AH1073" s="1" t="str">
        <f t="shared" si="82"/>
        <v>Medium</v>
      </c>
      <c r="AI1073" s="1" t="str">
        <f t="shared" si="83"/>
        <v>Low</v>
      </c>
      <c r="AJ1073" s="6" t="str">
        <f t="shared" si="84"/>
        <v>Weekday</v>
      </c>
    </row>
    <row r="1074" spans="1:36" x14ac:dyDescent="0.45">
      <c r="A1074" s="5" t="s">
        <v>1573</v>
      </c>
      <c r="B1074" s="2">
        <v>45374</v>
      </c>
      <c r="C1074" s="2">
        <v>45375</v>
      </c>
      <c r="D1074" s="2">
        <v>45379</v>
      </c>
      <c r="E1074" s="1" t="s">
        <v>2580</v>
      </c>
      <c r="F1074" s="1" t="s">
        <v>69</v>
      </c>
      <c r="G1074" s="1" t="s">
        <v>70</v>
      </c>
      <c r="H1074" s="1" t="s">
        <v>71</v>
      </c>
      <c r="I1074" s="1" t="s">
        <v>92</v>
      </c>
      <c r="J1074" s="1">
        <v>1</v>
      </c>
      <c r="K1074" s="1">
        <v>0</v>
      </c>
      <c r="L1074" s="1">
        <v>0</v>
      </c>
      <c r="M1074" s="1" t="s">
        <v>2619</v>
      </c>
      <c r="N1074" s="1" t="s">
        <v>57</v>
      </c>
      <c r="O1074" s="1" t="s">
        <v>31</v>
      </c>
      <c r="P1074" s="1" t="s">
        <v>85</v>
      </c>
      <c r="Q1074" s="1" t="s">
        <v>33</v>
      </c>
      <c r="R1074" s="1" t="s">
        <v>2620</v>
      </c>
      <c r="S1074" s="1" t="s">
        <v>2620</v>
      </c>
      <c r="T1074" s="1">
        <v>4</v>
      </c>
      <c r="U1074" s="1" t="s">
        <v>2622</v>
      </c>
      <c r="V1074" s="1" t="s">
        <v>2623</v>
      </c>
      <c r="W1074" s="1" t="s">
        <v>2629</v>
      </c>
      <c r="X1074" s="1" t="s">
        <v>2625</v>
      </c>
      <c r="Y1074" s="1" t="s">
        <v>2630</v>
      </c>
      <c r="Z1074" s="1" t="s">
        <v>2623</v>
      </c>
      <c r="AA1074" s="1">
        <v>0</v>
      </c>
      <c r="AB1074" s="1" t="s">
        <v>2626</v>
      </c>
      <c r="AC1074" s="1" t="s">
        <v>2627</v>
      </c>
      <c r="AD1074" s="1" t="str">
        <f>TEXT(Sales_data[[#This Row],[Order_Date]],"MMM")</f>
        <v>Mar</v>
      </c>
      <c r="AE1074" s="1">
        <f t="shared" si="80"/>
        <v>2024</v>
      </c>
      <c r="AF1074" s="1" t="str">
        <f>TEXT(Sales_data[[#This Row],[Order_Date]],"ddd")</f>
        <v>Sat</v>
      </c>
      <c r="AG1074" s="1" t="str">
        <f t="shared" si="81"/>
        <v>On Time</v>
      </c>
      <c r="AH1074" s="1" t="str">
        <f t="shared" si="82"/>
        <v>Medium</v>
      </c>
      <c r="AI1074" s="1" t="str">
        <f t="shared" si="83"/>
        <v>Low</v>
      </c>
      <c r="AJ1074" s="6" t="str">
        <f t="shared" si="84"/>
        <v>Weekend</v>
      </c>
    </row>
    <row r="1075" spans="1:36" x14ac:dyDescent="0.45">
      <c r="A1075" s="5" t="s">
        <v>1574</v>
      </c>
      <c r="B1075" s="2">
        <v>45460</v>
      </c>
      <c r="C1075" s="2">
        <v>45458</v>
      </c>
      <c r="D1075" s="2">
        <v>45463</v>
      </c>
      <c r="E1075" s="1" t="s">
        <v>2578</v>
      </c>
      <c r="F1075" s="1" t="s">
        <v>2607</v>
      </c>
      <c r="G1075" s="1" t="s">
        <v>41</v>
      </c>
      <c r="H1075" s="1" t="s">
        <v>128</v>
      </c>
      <c r="I1075" s="1" t="s">
        <v>169</v>
      </c>
      <c r="J1075" s="1">
        <v>-1</v>
      </c>
      <c r="K1075" s="1">
        <v>0</v>
      </c>
      <c r="L1075" s="1">
        <v>0</v>
      </c>
      <c r="M1075" s="1" t="s">
        <v>29</v>
      </c>
      <c r="N1075" s="1" t="s">
        <v>93</v>
      </c>
      <c r="O1075" s="1" t="s">
        <v>31</v>
      </c>
      <c r="P1075" s="1" t="s">
        <v>85</v>
      </c>
      <c r="Q1075" s="1" t="s">
        <v>33</v>
      </c>
      <c r="R1075" s="1" t="s">
        <v>2620</v>
      </c>
      <c r="S1075" s="1" t="s">
        <v>2620</v>
      </c>
      <c r="T1075" s="1">
        <v>5</v>
      </c>
      <c r="U1075" s="1" t="s">
        <v>2622</v>
      </c>
      <c r="V1075" s="1" t="s">
        <v>2630</v>
      </c>
      <c r="W1075" s="1" t="s">
        <v>2629</v>
      </c>
      <c r="X1075" s="1" t="s">
        <v>2628</v>
      </c>
      <c r="Y1075" s="1" t="s">
        <v>2630</v>
      </c>
      <c r="Z1075" s="1" t="s">
        <v>2623</v>
      </c>
      <c r="AA1075" s="1">
        <v>0</v>
      </c>
      <c r="AB1075" s="1" t="s">
        <v>2626</v>
      </c>
      <c r="AC1075" s="1" t="s">
        <v>2627</v>
      </c>
      <c r="AD1075" s="1" t="str">
        <f>TEXT(Sales_data[[#This Row],[Order_Date]],"MMM")</f>
        <v>Jun</v>
      </c>
      <c r="AE1075" s="1">
        <f t="shared" si="80"/>
        <v>2024</v>
      </c>
      <c r="AF1075" s="1" t="str">
        <f>TEXT(Sales_data[[#This Row],[Order_Date]],"ddd")</f>
        <v>Mon</v>
      </c>
      <c r="AG1075" s="1" t="str">
        <f t="shared" si="81"/>
        <v>On Time</v>
      </c>
      <c r="AH1075" s="1" t="str">
        <f t="shared" si="82"/>
        <v>Medium</v>
      </c>
      <c r="AI1075" s="1" t="str">
        <f t="shared" si="83"/>
        <v>Low</v>
      </c>
      <c r="AJ1075" s="6" t="str">
        <f t="shared" si="84"/>
        <v>Weekday</v>
      </c>
    </row>
    <row r="1076" spans="1:36" x14ac:dyDescent="0.45">
      <c r="A1076" s="5" t="s">
        <v>1575</v>
      </c>
      <c r="B1076" s="2">
        <v>45332</v>
      </c>
      <c r="C1076" s="2">
        <v>45335</v>
      </c>
      <c r="D1076" s="2">
        <v>45339</v>
      </c>
      <c r="E1076" s="1" t="s">
        <v>2588</v>
      </c>
      <c r="F1076" s="1" t="s">
        <v>2607</v>
      </c>
      <c r="G1076" s="1" t="s">
        <v>41</v>
      </c>
      <c r="H1076" s="1" t="s">
        <v>128</v>
      </c>
      <c r="I1076" s="1" t="s">
        <v>129</v>
      </c>
      <c r="J1076" s="1">
        <v>0</v>
      </c>
      <c r="K1076" s="1">
        <v>100</v>
      </c>
      <c r="L1076" s="1">
        <v>0</v>
      </c>
      <c r="M1076" s="1" t="s">
        <v>63</v>
      </c>
      <c r="N1076" s="1" t="s">
        <v>93</v>
      </c>
      <c r="O1076" s="1" t="s">
        <v>31</v>
      </c>
      <c r="P1076" s="1" t="s">
        <v>85</v>
      </c>
      <c r="Q1076" s="1" t="s">
        <v>33</v>
      </c>
      <c r="R1076" s="1" t="s">
        <v>34</v>
      </c>
      <c r="S1076" s="1" t="s">
        <v>2620</v>
      </c>
      <c r="T1076" s="1">
        <v>4</v>
      </c>
      <c r="U1076" s="1" t="s">
        <v>2622</v>
      </c>
      <c r="V1076" s="1" t="s">
        <v>2630</v>
      </c>
      <c r="W1076" s="1" t="s">
        <v>2624</v>
      </c>
      <c r="X1076" s="1" t="s">
        <v>2625</v>
      </c>
      <c r="Y1076" s="1" t="s">
        <v>2623</v>
      </c>
      <c r="Z1076" s="1" t="s">
        <v>2623</v>
      </c>
      <c r="AA1076" s="1">
        <v>0</v>
      </c>
      <c r="AB1076" s="1" t="s">
        <v>2626</v>
      </c>
      <c r="AC1076" s="1" t="s">
        <v>2627</v>
      </c>
      <c r="AD1076" s="1" t="str">
        <f>TEXT(Sales_data[[#This Row],[Order_Date]],"MMM")</f>
        <v>Feb</v>
      </c>
      <c r="AE1076" s="1">
        <f t="shared" si="80"/>
        <v>2024</v>
      </c>
      <c r="AF1076" s="1" t="str">
        <f>TEXT(Sales_data[[#This Row],[Order_Date]],"ddd")</f>
        <v>Sat</v>
      </c>
      <c r="AG1076" s="1" t="str">
        <f t="shared" si="81"/>
        <v>On Time</v>
      </c>
      <c r="AH1076" s="1" t="str">
        <f t="shared" si="82"/>
        <v>Medium</v>
      </c>
      <c r="AI1076" s="1" t="str">
        <f t="shared" si="83"/>
        <v>Low</v>
      </c>
      <c r="AJ1076" s="6" t="str">
        <f t="shared" si="84"/>
        <v>Weekend</v>
      </c>
    </row>
    <row r="1077" spans="1:36" x14ac:dyDescent="0.45">
      <c r="A1077" s="5" t="s">
        <v>1576</v>
      </c>
      <c r="B1077" s="2">
        <v>45494</v>
      </c>
      <c r="C1077" s="2">
        <v>45494</v>
      </c>
      <c r="D1077" s="2">
        <v>45501</v>
      </c>
      <c r="E1077" s="1" t="s">
        <v>2565</v>
      </c>
      <c r="F1077" s="1" t="s">
        <v>168</v>
      </c>
      <c r="G1077" s="1" t="s">
        <v>41</v>
      </c>
      <c r="H1077" s="1" t="s">
        <v>71</v>
      </c>
      <c r="I1077" s="1" t="s">
        <v>92</v>
      </c>
      <c r="J1077" s="1">
        <v>3</v>
      </c>
      <c r="K1077" s="1">
        <v>2000</v>
      </c>
      <c r="L1077" s="1">
        <v>6000</v>
      </c>
      <c r="M1077" s="1" t="s">
        <v>2619</v>
      </c>
      <c r="N1077" s="1" t="s">
        <v>30</v>
      </c>
      <c r="O1077" s="1" t="s">
        <v>79</v>
      </c>
      <c r="P1077" s="1" t="s">
        <v>85</v>
      </c>
      <c r="Q1077" s="1" t="s">
        <v>45</v>
      </c>
      <c r="R1077" s="1" t="s">
        <v>46</v>
      </c>
      <c r="S1077" s="1" t="s">
        <v>47</v>
      </c>
      <c r="T1077" s="1">
        <v>7</v>
      </c>
      <c r="U1077" s="1" t="s">
        <v>2622</v>
      </c>
      <c r="V1077" s="1" t="s">
        <v>2623</v>
      </c>
      <c r="W1077" s="1" t="s">
        <v>2624</v>
      </c>
      <c r="X1077" s="1" t="s">
        <v>2625</v>
      </c>
      <c r="Y1077" s="1" t="s">
        <v>2623</v>
      </c>
      <c r="Z1077" s="1" t="s">
        <v>2623</v>
      </c>
      <c r="AA1077" s="1">
        <v>6000</v>
      </c>
      <c r="AB1077" s="1" t="s">
        <v>2626</v>
      </c>
      <c r="AC1077" s="1" t="s">
        <v>47</v>
      </c>
      <c r="AD1077" s="1" t="str">
        <f>TEXT(Sales_data[[#This Row],[Order_Date]],"MMM")</f>
        <v>Jul</v>
      </c>
      <c r="AE1077" s="1">
        <f t="shared" si="80"/>
        <v>2024</v>
      </c>
      <c r="AF1077" s="1" t="str">
        <f>TEXT(Sales_data[[#This Row],[Order_Date]],"ddd")</f>
        <v>Sun</v>
      </c>
      <c r="AG1077" s="1" t="str">
        <f t="shared" si="81"/>
        <v>Late</v>
      </c>
      <c r="AH1077" s="1" t="str">
        <f t="shared" si="82"/>
        <v>Slow</v>
      </c>
      <c r="AI1077" s="1" t="str">
        <f t="shared" si="83"/>
        <v>High</v>
      </c>
      <c r="AJ1077" s="6" t="str">
        <f t="shared" si="84"/>
        <v>Weekend</v>
      </c>
    </row>
    <row r="1078" spans="1:36" x14ac:dyDescent="0.45">
      <c r="A1078" s="5" t="s">
        <v>1577</v>
      </c>
      <c r="B1078" s="2">
        <v>45464</v>
      </c>
      <c r="C1078" s="2">
        <v>45464</v>
      </c>
      <c r="D1078" s="2">
        <v>45465</v>
      </c>
      <c r="E1078" s="1" t="s">
        <v>2553</v>
      </c>
      <c r="F1078" s="1" t="s">
        <v>2607</v>
      </c>
      <c r="G1078" s="1" t="s">
        <v>41</v>
      </c>
      <c r="H1078" s="1" t="s">
        <v>128</v>
      </c>
      <c r="I1078" s="1" t="s">
        <v>231</v>
      </c>
      <c r="J1078" s="1">
        <v>-1</v>
      </c>
      <c r="K1078" s="1">
        <v>0</v>
      </c>
      <c r="L1078" s="1">
        <v>0</v>
      </c>
      <c r="M1078" s="1" t="s">
        <v>63</v>
      </c>
      <c r="N1078" s="1" t="s">
        <v>57</v>
      </c>
      <c r="O1078" s="1" t="s">
        <v>44</v>
      </c>
      <c r="P1078" s="1" t="s">
        <v>58</v>
      </c>
      <c r="Q1078" s="1" t="s">
        <v>33</v>
      </c>
      <c r="R1078" s="1" t="s">
        <v>34</v>
      </c>
      <c r="S1078" s="1" t="s">
        <v>2620</v>
      </c>
      <c r="T1078" s="1">
        <v>1</v>
      </c>
      <c r="U1078" s="1" t="s">
        <v>2622</v>
      </c>
      <c r="V1078" s="1" t="s">
        <v>2630</v>
      </c>
      <c r="W1078" s="1" t="s">
        <v>2629</v>
      </c>
      <c r="X1078" s="1" t="s">
        <v>2625</v>
      </c>
      <c r="Y1078" s="1" t="s">
        <v>2630</v>
      </c>
      <c r="Z1078" s="1" t="s">
        <v>2623</v>
      </c>
      <c r="AA1078" s="1">
        <v>0</v>
      </c>
      <c r="AB1078" s="1" t="s">
        <v>2626</v>
      </c>
      <c r="AC1078" s="1" t="s">
        <v>2627</v>
      </c>
      <c r="AD1078" s="1" t="str">
        <f>TEXT(Sales_data[[#This Row],[Order_Date]],"MMM")</f>
        <v>Jun</v>
      </c>
      <c r="AE1078" s="1">
        <f t="shared" si="80"/>
        <v>2024</v>
      </c>
      <c r="AF1078" s="1" t="str">
        <f>TEXT(Sales_data[[#This Row],[Order_Date]],"ddd")</f>
        <v>Fri</v>
      </c>
      <c r="AG1078" s="1" t="str">
        <f t="shared" si="81"/>
        <v>On Time</v>
      </c>
      <c r="AH1078" s="1" t="str">
        <f t="shared" si="82"/>
        <v>Fast</v>
      </c>
      <c r="AI1078" s="1" t="str">
        <f t="shared" si="83"/>
        <v>Low</v>
      </c>
      <c r="AJ1078" s="6" t="str">
        <f t="shared" si="84"/>
        <v>Weekday</v>
      </c>
    </row>
    <row r="1079" spans="1:36" x14ac:dyDescent="0.45">
      <c r="A1079" s="5" t="s">
        <v>1578</v>
      </c>
      <c r="B1079" s="2">
        <v>45523</v>
      </c>
      <c r="C1079" s="2">
        <v>45525</v>
      </c>
      <c r="D1079" s="2">
        <v>45530</v>
      </c>
      <c r="E1079" s="1" t="s">
        <v>2589</v>
      </c>
      <c r="F1079" s="1" t="s">
        <v>2608</v>
      </c>
      <c r="G1079" s="1" t="s">
        <v>41</v>
      </c>
      <c r="H1079" s="1" t="s">
        <v>128</v>
      </c>
      <c r="I1079" s="1" t="s">
        <v>169</v>
      </c>
      <c r="J1079" s="1">
        <v>0</v>
      </c>
      <c r="K1079" s="1">
        <v>2000</v>
      </c>
      <c r="L1079" s="1">
        <v>0</v>
      </c>
      <c r="M1079" s="1" t="s">
        <v>29</v>
      </c>
      <c r="N1079" s="1" t="s">
        <v>93</v>
      </c>
      <c r="O1079" s="1" t="s">
        <v>44</v>
      </c>
      <c r="P1079" s="1" t="s">
        <v>58</v>
      </c>
      <c r="Q1079" s="1" t="s">
        <v>45</v>
      </c>
      <c r="R1079" s="1" t="s">
        <v>2620</v>
      </c>
      <c r="S1079" s="1" t="s">
        <v>2620</v>
      </c>
      <c r="T1079" s="1">
        <v>5</v>
      </c>
      <c r="U1079" s="1" t="s">
        <v>2622</v>
      </c>
      <c r="V1079" s="1" t="s">
        <v>2630</v>
      </c>
      <c r="W1079" s="1" t="s">
        <v>2624</v>
      </c>
      <c r="X1079" s="1" t="s">
        <v>2625</v>
      </c>
      <c r="Y1079" s="1" t="s">
        <v>2623</v>
      </c>
      <c r="Z1079" s="1" t="s">
        <v>2623</v>
      </c>
      <c r="AA1079" s="1">
        <v>0</v>
      </c>
      <c r="AB1079" s="1" t="s">
        <v>2626</v>
      </c>
      <c r="AC1079" s="1" t="s">
        <v>2627</v>
      </c>
      <c r="AD1079" s="1" t="str">
        <f>TEXT(Sales_data[[#This Row],[Order_Date]],"MMM")</f>
        <v>Aug</v>
      </c>
      <c r="AE1079" s="1">
        <f t="shared" si="80"/>
        <v>2024</v>
      </c>
      <c r="AF1079" s="1" t="str">
        <f>TEXT(Sales_data[[#This Row],[Order_Date]],"ddd")</f>
        <v>Mon</v>
      </c>
      <c r="AG1079" s="1" t="str">
        <f t="shared" si="81"/>
        <v>On Time</v>
      </c>
      <c r="AH1079" s="1" t="str">
        <f t="shared" si="82"/>
        <v>Medium</v>
      </c>
      <c r="AI1079" s="1" t="str">
        <f t="shared" si="83"/>
        <v>Low</v>
      </c>
      <c r="AJ1079" s="6" t="str">
        <f t="shared" si="84"/>
        <v>Weekday</v>
      </c>
    </row>
    <row r="1080" spans="1:36" x14ac:dyDescent="0.45">
      <c r="A1080" s="5" t="s">
        <v>1579</v>
      </c>
      <c r="B1080" s="2">
        <v>45634</v>
      </c>
      <c r="C1080" s="2">
        <v>45637</v>
      </c>
      <c r="D1080" s="2">
        <v>45640</v>
      </c>
      <c r="E1080" s="1" t="s">
        <v>2598</v>
      </c>
      <c r="F1080" s="1" t="s">
        <v>2608</v>
      </c>
      <c r="G1080" s="1" t="s">
        <v>41</v>
      </c>
      <c r="H1080" s="1" t="s">
        <v>71</v>
      </c>
      <c r="I1080" s="1" t="s">
        <v>117</v>
      </c>
      <c r="J1080" s="1">
        <v>3</v>
      </c>
      <c r="K1080" s="1">
        <v>0</v>
      </c>
      <c r="L1080" s="1">
        <v>0</v>
      </c>
      <c r="M1080" s="1" t="s">
        <v>56</v>
      </c>
      <c r="N1080" s="1" t="s">
        <v>30</v>
      </c>
      <c r="O1080" s="1" t="s">
        <v>44</v>
      </c>
      <c r="P1080" s="1" t="s">
        <v>58</v>
      </c>
      <c r="Q1080" s="1" t="s">
        <v>33</v>
      </c>
      <c r="R1080" s="1" t="s">
        <v>34</v>
      </c>
      <c r="S1080" s="1" t="s">
        <v>2620</v>
      </c>
      <c r="T1080" s="1">
        <v>3</v>
      </c>
      <c r="U1080" s="1" t="s">
        <v>2622</v>
      </c>
      <c r="V1080" s="1" t="s">
        <v>2623</v>
      </c>
      <c r="W1080" s="1" t="s">
        <v>2629</v>
      </c>
      <c r="X1080" s="1" t="s">
        <v>2625</v>
      </c>
      <c r="Y1080" s="1" t="s">
        <v>2630</v>
      </c>
      <c r="Z1080" s="1" t="s">
        <v>2623</v>
      </c>
      <c r="AA1080" s="1">
        <v>0</v>
      </c>
      <c r="AB1080" s="1" t="s">
        <v>2626</v>
      </c>
      <c r="AC1080" s="1" t="s">
        <v>2627</v>
      </c>
      <c r="AD1080" s="1" t="str">
        <f>TEXT(Sales_data[[#This Row],[Order_Date]],"MMM")</f>
        <v>Dec</v>
      </c>
      <c r="AE1080" s="1">
        <f t="shared" si="80"/>
        <v>2024</v>
      </c>
      <c r="AF1080" s="1" t="str">
        <f>TEXT(Sales_data[[#This Row],[Order_Date]],"ddd")</f>
        <v>Sun</v>
      </c>
      <c r="AG1080" s="1" t="str">
        <f t="shared" si="81"/>
        <v>On Time</v>
      </c>
      <c r="AH1080" s="1" t="str">
        <f t="shared" si="82"/>
        <v>Medium</v>
      </c>
      <c r="AI1080" s="1" t="str">
        <f t="shared" si="83"/>
        <v>Low</v>
      </c>
      <c r="AJ1080" s="6" t="str">
        <f t="shared" si="84"/>
        <v>Weekend</v>
      </c>
    </row>
    <row r="1081" spans="1:36" x14ac:dyDescent="0.45">
      <c r="A1081" s="5" t="s">
        <v>1580</v>
      </c>
      <c r="B1081" s="2">
        <v>45548</v>
      </c>
      <c r="C1081" s="2">
        <v>45551</v>
      </c>
      <c r="D1081" s="2">
        <v>45555</v>
      </c>
      <c r="E1081" s="1" t="s">
        <v>2548</v>
      </c>
      <c r="F1081" s="1" t="s">
        <v>2607</v>
      </c>
      <c r="G1081" s="1" t="s">
        <v>41</v>
      </c>
      <c r="H1081" s="1" t="s">
        <v>71</v>
      </c>
      <c r="I1081" s="1" t="s">
        <v>117</v>
      </c>
      <c r="J1081" s="1">
        <v>-1</v>
      </c>
      <c r="K1081" s="1">
        <v>1000</v>
      </c>
      <c r="L1081" s="1">
        <v>-1000</v>
      </c>
      <c r="M1081" s="1" t="s">
        <v>29</v>
      </c>
      <c r="N1081" s="1" t="s">
        <v>57</v>
      </c>
      <c r="O1081" s="1" t="s">
        <v>64</v>
      </c>
      <c r="P1081" s="1" t="s">
        <v>32</v>
      </c>
      <c r="Q1081" s="1" t="s">
        <v>45</v>
      </c>
      <c r="R1081" s="1" t="s">
        <v>2620</v>
      </c>
      <c r="S1081" s="1" t="s">
        <v>2620</v>
      </c>
      <c r="T1081" s="1">
        <v>4</v>
      </c>
      <c r="U1081" s="1" t="s">
        <v>2622</v>
      </c>
      <c r="V1081" s="1" t="s">
        <v>2630</v>
      </c>
      <c r="W1081" s="1" t="s">
        <v>2624</v>
      </c>
      <c r="X1081" s="1" t="s">
        <v>2625</v>
      </c>
      <c r="Y1081" s="1" t="s">
        <v>2623</v>
      </c>
      <c r="Z1081" s="1" t="s">
        <v>2623</v>
      </c>
      <c r="AA1081" s="1">
        <v>-1000</v>
      </c>
      <c r="AB1081" s="1" t="s">
        <v>2626</v>
      </c>
      <c r="AC1081" s="1" t="s">
        <v>2632</v>
      </c>
      <c r="AD1081" s="1" t="str">
        <f>TEXT(Sales_data[[#This Row],[Order_Date]],"MMM")</f>
        <v>Sep</v>
      </c>
      <c r="AE1081" s="1">
        <f t="shared" si="80"/>
        <v>2024</v>
      </c>
      <c r="AF1081" s="1" t="str">
        <f>TEXT(Sales_data[[#This Row],[Order_Date]],"ddd")</f>
        <v>Fri</v>
      </c>
      <c r="AG1081" s="1" t="str">
        <f t="shared" si="81"/>
        <v>On Time</v>
      </c>
      <c r="AH1081" s="1" t="str">
        <f t="shared" si="82"/>
        <v>Medium</v>
      </c>
      <c r="AI1081" s="1" t="str">
        <f t="shared" si="83"/>
        <v>Low</v>
      </c>
      <c r="AJ1081" s="6" t="str">
        <f t="shared" si="84"/>
        <v>Weekday</v>
      </c>
    </row>
    <row r="1082" spans="1:36" x14ac:dyDescent="0.45">
      <c r="A1082" s="5" t="s">
        <v>1581</v>
      </c>
      <c r="B1082" s="2">
        <v>45538</v>
      </c>
      <c r="C1082" s="2">
        <v>45537</v>
      </c>
      <c r="D1082" s="2">
        <v>45536</v>
      </c>
      <c r="E1082" s="1" t="s">
        <v>2531</v>
      </c>
      <c r="F1082" s="1" t="s">
        <v>53</v>
      </c>
      <c r="G1082" s="1" t="s">
        <v>54</v>
      </c>
      <c r="H1082" s="1" t="s">
        <v>27</v>
      </c>
      <c r="I1082" s="1" t="s">
        <v>55</v>
      </c>
      <c r="J1082" s="1">
        <v>2</v>
      </c>
      <c r="K1082" s="1">
        <v>500</v>
      </c>
      <c r="L1082" s="1">
        <v>1000</v>
      </c>
      <c r="M1082" s="1" t="s">
        <v>29</v>
      </c>
      <c r="N1082" s="1" t="s">
        <v>30</v>
      </c>
      <c r="O1082" s="1" t="s">
        <v>31</v>
      </c>
      <c r="P1082" s="1" t="s">
        <v>32</v>
      </c>
      <c r="Q1082" s="1" t="s">
        <v>45</v>
      </c>
      <c r="R1082" s="1" t="s">
        <v>46</v>
      </c>
      <c r="S1082" s="1" t="s">
        <v>2621</v>
      </c>
      <c r="T1082" s="1">
        <v>-1</v>
      </c>
      <c r="U1082" s="1" t="s">
        <v>2622</v>
      </c>
      <c r="V1082" s="1" t="s">
        <v>2623</v>
      </c>
      <c r="W1082" s="1" t="s">
        <v>2624</v>
      </c>
      <c r="X1082" s="1" t="s">
        <v>2628</v>
      </c>
      <c r="Y1082" s="1" t="s">
        <v>2623</v>
      </c>
      <c r="Z1082" s="1" t="s">
        <v>2623</v>
      </c>
      <c r="AA1082" s="1">
        <v>1000</v>
      </c>
      <c r="AB1082" s="1" t="s">
        <v>2626</v>
      </c>
      <c r="AC1082" s="1" t="s">
        <v>2621</v>
      </c>
      <c r="AD1082" s="1" t="str">
        <f>TEXT(Sales_data[[#This Row],[Order_Date]],"MMM")</f>
        <v>Sep</v>
      </c>
      <c r="AE1082" s="1">
        <f t="shared" si="80"/>
        <v>2024</v>
      </c>
      <c r="AF1082" s="1" t="str">
        <f>TEXT(Sales_data[[#This Row],[Order_Date]],"ddd")</f>
        <v>Tue</v>
      </c>
      <c r="AG1082" s="1" t="str">
        <f t="shared" si="81"/>
        <v>On Time</v>
      </c>
      <c r="AH1082" s="1" t="str">
        <f t="shared" si="82"/>
        <v>Fast</v>
      </c>
      <c r="AI1082" s="1" t="str">
        <f t="shared" si="83"/>
        <v>Low</v>
      </c>
      <c r="AJ1082" s="6" t="str">
        <f t="shared" si="84"/>
        <v>Weekday</v>
      </c>
    </row>
    <row r="1083" spans="1:36" x14ac:dyDescent="0.45">
      <c r="A1083" s="5" t="s">
        <v>1582</v>
      </c>
      <c r="B1083" s="2">
        <v>45507</v>
      </c>
      <c r="C1083" s="2">
        <v>45507</v>
      </c>
      <c r="D1083" s="2">
        <v>45506</v>
      </c>
      <c r="E1083" s="1" t="s">
        <v>2598</v>
      </c>
      <c r="F1083" s="1" t="s">
        <v>2608</v>
      </c>
      <c r="G1083" s="1" t="s">
        <v>41</v>
      </c>
      <c r="H1083" s="1" t="s">
        <v>71</v>
      </c>
      <c r="I1083" s="1" t="s">
        <v>72</v>
      </c>
      <c r="J1083" s="1">
        <v>1</v>
      </c>
      <c r="K1083" s="1">
        <v>500</v>
      </c>
      <c r="L1083" s="1">
        <v>500</v>
      </c>
      <c r="M1083" s="1" t="s">
        <v>29</v>
      </c>
      <c r="N1083" s="1" t="s">
        <v>57</v>
      </c>
      <c r="O1083" s="1" t="s">
        <v>44</v>
      </c>
      <c r="P1083" s="1" t="s">
        <v>32</v>
      </c>
      <c r="Q1083" s="1" t="s">
        <v>45</v>
      </c>
      <c r="R1083" s="1" t="s">
        <v>2620</v>
      </c>
      <c r="S1083" s="1" t="s">
        <v>2620</v>
      </c>
      <c r="T1083" s="1">
        <v>-1</v>
      </c>
      <c r="U1083" s="1" t="s">
        <v>2622</v>
      </c>
      <c r="V1083" s="1" t="s">
        <v>2623</v>
      </c>
      <c r="W1083" s="1" t="s">
        <v>2624</v>
      </c>
      <c r="X1083" s="1" t="s">
        <v>2633</v>
      </c>
      <c r="Y1083" s="1" t="s">
        <v>2623</v>
      </c>
      <c r="Z1083" s="1" t="s">
        <v>2623</v>
      </c>
      <c r="AA1083" s="1">
        <v>500</v>
      </c>
      <c r="AB1083" s="1" t="s">
        <v>2626</v>
      </c>
      <c r="AC1083" s="1" t="s">
        <v>2627</v>
      </c>
      <c r="AD1083" s="1" t="str">
        <f>TEXT(Sales_data[[#This Row],[Order_Date]],"MMM")</f>
        <v>Aug</v>
      </c>
      <c r="AE1083" s="1">
        <f t="shared" si="80"/>
        <v>2024</v>
      </c>
      <c r="AF1083" s="1" t="str">
        <f>TEXT(Sales_data[[#This Row],[Order_Date]],"ddd")</f>
        <v>Sat</v>
      </c>
      <c r="AG1083" s="1" t="str">
        <f t="shared" si="81"/>
        <v>On Time</v>
      </c>
      <c r="AH1083" s="1" t="str">
        <f t="shared" si="82"/>
        <v>Fast</v>
      </c>
      <c r="AI1083" s="1" t="str">
        <f t="shared" si="83"/>
        <v>Low</v>
      </c>
      <c r="AJ1083" s="6" t="str">
        <f t="shared" si="84"/>
        <v>Weekend</v>
      </c>
    </row>
    <row r="1084" spans="1:36" x14ac:dyDescent="0.45">
      <c r="A1084" s="5" t="s">
        <v>1583</v>
      </c>
      <c r="B1084" s="2">
        <v>45530</v>
      </c>
      <c r="C1084" s="2">
        <v>45530</v>
      </c>
      <c r="D1084" s="2">
        <v>45529</v>
      </c>
      <c r="E1084" s="1" t="s">
        <v>2544</v>
      </c>
      <c r="F1084" s="1" t="s">
        <v>2609</v>
      </c>
      <c r="G1084" s="1" t="s">
        <v>116</v>
      </c>
      <c r="H1084" s="1" t="s">
        <v>27</v>
      </c>
      <c r="I1084" s="1" t="s">
        <v>28</v>
      </c>
      <c r="J1084" s="1">
        <v>0</v>
      </c>
      <c r="K1084" s="1">
        <v>100</v>
      </c>
      <c r="L1084" s="1">
        <v>0</v>
      </c>
      <c r="M1084" s="1" t="s">
        <v>63</v>
      </c>
      <c r="N1084" s="1" t="s">
        <v>57</v>
      </c>
      <c r="O1084" s="1" t="s">
        <v>31</v>
      </c>
      <c r="P1084" s="1" t="s">
        <v>58</v>
      </c>
      <c r="Q1084" s="1" t="s">
        <v>33</v>
      </c>
      <c r="R1084" s="1" t="s">
        <v>34</v>
      </c>
      <c r="S1084" s="1" t="s">
        <v>2620</v>
      </c>
      <c r="T1084" s="1">
        <v>-1</v>
      </c>
      <c r="U1084" s="1" t="s">
        <v>2622</v>
      </c>
      <c r="V1084" s="1" t="s">
        <v>2630</v>
      </c>
      <c r="W1084" s="1" t="s">
        <v>2624</v>
      </c>
      <c r="X1084" s="1" t="s">
        <v>2633</v>
      </c>
      <c r="Y1084" s="1" t="s">
        <v>2623</v>
      </c>
      <c r="Z1084" s="1" t="s">
        <v>2623</v>
      </c>
      <c r="AA1084" s="1">
        <v>0</v>
      </c>
      <c r="AB1084" s="1" t="s">
        <v>2626</v>
      </c>
      <c r="AC1084" s="1" t="s">
        <v>2627</v>
      </c>
      <c r="AD1084" s="1" t="str">
        <f>TEXT(Sales_data[[#This Row],[Order_Date]],"MMM")</f>
        <v>Aug</v>
      </c>
      <c r="AE1084" s="1">
        <f t="shared" si="80"/>
        <v>2024</v>
      </c>
      <c r="AF1084" s="1" t="str">
        <f>TEXT(Sales_data[[#This Row],[Order_Date]],"ddd")</f>
        <v>Mon</v>
      </c>
      <c r="AG1084" s="1" t="str">
        <f t="shared" si="81"/>
        <v>On Time</v>
      </c>
      <c r="AH1084" s="1" t="str">
        <f t="shared" si="82"/>
        <v>Fast</v>
      </c>
      <c r="AI1084" s="1" t="str">
        <f t="shared" si="83"/>
        <v>Low</v>
      </c>
      <c r="AJ1084" s="6" t="str">
        <f t="shared" si="84"/>
        <v>Weekday</v>
      </c>
    </row>
    <row r="1085" spans="1:36" x14ac:dyDescent="0.45">
      <c r="A1085" s="5" t="s">
        <v>1584</v>
      </c>
      <c r="B1085" s="2">
        <v>45364</v>
      </c>
      <c r="C1085" s="2">
        <v>45364</v>
      </c>
      <c r="D1085" s="2">
        <v>45368</v>
      </c>
      <c r="E1085" s="1" t="s">
        <v>2551</v>
      </c>
      <c r="F1085" s="1" t="s">
        <v>2607</v>
      </c>
      <c r="G1085" s="1" t="s">
        <v>41</v>
      </c>
      <c r="H1085" s="1" t="s">
        <v>42</v>
      </c>
      <c r="I1085" s="1" t="s">
        <v>78</v>
      </c>
      <c r="J1085" s="1">
        <v>3</v>
      </c>
      <c r="K1085" s="1">
        <v>0</v>
      </c>
      <c r="L1085" s="1">
        <v>0</v>
      </c>
      <c r="M1085" s="1" t="s">
        <v>2619</v>
      </c>
      <c r="N1085" s="1" t="s">
        <v>57</v>
      </c>
      <c r="O1085" s="1" t="s">
        <v>79</v>
      </c>
      <c r="P1085" s="1" t="s">
        <v>58</v>
      </c>
      <c r="Q1085" s="1" t="s">
        <v>33</v>
      </c>
      <c r="R1085" s="1" t="s">
        <v>34</v>
      </c>
      <c r="S1085" s="1" t="s">
        <v>2620</v>
      </c>
      <c r="T1085" s="1">
        <v>4</v>
      </c>
      <c r="U1085" s="1" t="s">
        <v>2622</v>
      </c>
      <c r="V1085" s="1" t="s">
        <v>2623</v>
      </c>
      <c r="W1085" s="1" t="s">
        <v>2629</v>
      </c>
      <c r="X1085" s="1" t="s">
        <v>2625</v>
      </c>
      <c r="Y1085" s="1" t="s">
        <v>2630</v>
      </c>
      <c r="Z1085" s="1" t="s">
        <v>2623</v>
      </c>
      <c r="AA1085" s="1">
        <v>0</v>
      </c>
      <c r="AB1085" s="1" t="s">
        <v>2626</v>
      </c>
      <c r="AC1085" s="1" t="s">
        <v>2627</v>
      </c>
      <c r="AD1085" s="1" t="str">
        <f>TEXT(Sales_data[[#This Row],[Order_Date]],"MMM")</f>
        <v>Mar</v>
      </c>
      <c r="AE1085" s="1">
        <f t="shared" si="80"/>
        <v>2024</v>
      </c>
      <c r="AF1085" s="1" t="str">
        <f>TEXT(Sales_data[[#This Row],[Order_Date]],"ddd")</f>
        <v>Wed</v>
      </c>
      <c r="AG1085" s="1" t="str">
        <f t="shared" si="81"/>
        <v>On Time</v>
      </c>
      <c r="AH1085" s="1" t="str">
        <f t="shared" si="82"/>
        <v>Medium</v>
      </c>
      <c r="AI1085" s="1" t="str">
        <f t="shared" si="83"/>
        <v>Low</v>
      </c>
      <c r="AJ1085" s="6" t="str">
        <f t="shared" si="84"/>
        <v>Weekday</v>
      </c>
    </row>
    <row r="1086" spans="1:36" x14ac:dyDescent="0.45">
      <c r="A1086" s="5" t="s">
        <v>1585</v>
      </c>
      <c r="B1086" s="2">
        <v>45637</v>
      </c>
      <c r="C1086" s="2">
        <v>45636</v>
      </c>
      <c r="D1086" s="2">
        <v>45642</v>
      </c>
      <c r="E1086" s="1" t="s">
        <v>2540</v>
      </c>
      <c r="F1086" s="1" t="s">
        <v>53</v>
      </c>
      <c r="G1086" s="1" t="s">
        <v>54</v>
      </c>
      <c r="H1086" s="1" t="s">
        <v>42</v>
      </c>
      <c r="I1086" s="1" t="s">
        <v>122</v>
      </c>
      <c r="J1086" s="1">
        <v>3</v>
      </c>
      <c r="K1086" s="1">
        <v>1000</v>
      </c>
      <c r="L1086" s="1">
        <v>3000</v>
      </c>
      <c r="M1086" s="1" t="s">
        <v>29</v>
      </c>
      <c r="N1086" s="1" t="s">
        <v>30</v>
      </c>
      <c r="O1086" s="1" t="s">
        <v>44</v>
      </c>
      <c r="P1086" s="1" t="s">
        <v>58</v>
      </c>
      <c r="Q1086" s="1" t="s">
        <v>33</v>
      </c>
      <c r="R1086" s="1" t="s">
        <v>46</v>
      </c>
      <c r="S1086" s="1" t="s">
        <v>245</v>
      </c>
      <c r="T1086" s="1">
        <v>6</v>
      </c>
      <c r="U1086" s="1" t="s">
        <v>2622</v>
      </c>
      <c r="V1086" s="1" t="s">
        <v>2623</v>
      </c>
      <c r="W1086" s="1" t="s">
        <v>2624</v>
      </c>
      <c r="X1086" s="1" t="s">
        <v>2628</v>
      </c>
      <c r="Y1086" s="1" t="s">
        <v>2623</v>
      </c>
      <c r="Z1086" s="1" t="s">
        <v>2623</v>
      </c>
      <c r="AA1086" s="1">
        <v>3000</v>
      </c>
      <c r="AB1086" s="1" t="s">
        <v>2626</v>
      </c>
      <c r="AC1086" s="1" t="s">
        <v>245</v>
      </c>
      <c r="AD1086" s="1" t="str">
        <f>TEXT(Sales_data[[#This Row],[Order_Date]],"MMM")</f>
        <v>Dec</v>
      </c>
      <c r="AE1086" s="1">
        <f t="shared" si="80"/>
        <v>2024</v>
      </c>
      <c r="AF1086" s="1" t="str">
        <f>TEXT(Sales_data[[#This Row],[Order_Date]],"ddd")</f>
        <v>Wed</v>
      </c>
      <c r="AG1086" s="1" t="str">
        <f t="shared" si="81"/>
        <v>Late</v>
      </c>
      <c r="AH1086" s="1" t="str">
        <f t="shared" si="82"/>
        <v>Slow</v>
      </c>
      <c r="AI1086" s="1" t="str">
        <f t="shared" si="83"/>
        <v>Medium</v>
      </c>
      <c r="AJ1086" s="6" t="str">
        <f t="shared" si="84"/>
        <v>Weekday</v>
      </c>
    </row>
    <row r="1087" spans="1:36" x14ac:dyDescent="0.45">
      <c r="A1087" s="5" t="s">
        <v>1586</v>
      </c>
      <c r="B1087" s="2">
        <v>45438</v>
      </c>
      <c r="C1087" s="2">
        <v>45439</v>
      </c>
      <c r="D1087" s="2">
        <v>45445</v>
      </c>
      <c r="E1087" s="1" t="s">
        <v>2588</v>
      </c>
      <c r="F1087" s="1" t="s">
        <v>2607</v>
      </c>
      <c r="G1087" s="1" t="s">
        <v>41</v>
      </c>
      <c r="H1087" s="1" t="s">
        <v>42</v>
      </c>
      <c r="I1087" s="1" t="s">
        <v>43</v>
      </c>
      <c r="J1087" s="1">
        <v>1</v>
      </c>
      <c r="K1087" s="1">
        <v>2000</v>
      </c>
      <c r="L1087" s="1">
        <v>2000</v>
      </c>
      <c r="M1087" s="1" t="s">
        <v>2619</v>
      </c>
      <c r="N1087" s="1" t="s">
        <v>93</v>
      </c>
      <c r="O1087" s="1" t="s">
        <v>64</v>
      </c>
      <c r="P1087" s="1" t="s">
        <v>58</v>
      </c>
      <c r="Q1087" s="1" t="s">
        <v>45</v>
      </c>
      <c r="R1087" s="1" t="s">
        <v>46</v>
      </c>
      <c r="S1087" s="1" t="s">
        <v>2621</v>
      </c>
      <c r="T1087" s="1">
        <v>6</v>
      </c>
      <c r="U1087" s="1" t="s">
        <v>2622</v>
      </c>
      <c r="V1087" s="1" t="s">
        <v>2623</v>
      </c>
      <c r="W1087" s="1" t="s">
        <v>2624</v>
      </c>
      <c r="X1087" s="1" t="s">
        <v>2625</v>
      </c>
      <c r="Y1087" s="1" t="s">
        <v>2623</v>
      </c>
      <c r="Z1087" s="1" t="s">
        <v>2623</v>
      </c>
      <c r="AA1087" s="1">
        <v>2000</v>
      </c>
      <c r="AB1087" s="1" t="s">
        <v>2626</v>
      </c>
      <c r="AC1087" s="1" t="s">
        <v>2621</v>
      </c>
      <c r="AD1087" s="1" t="str">
        <f>TEXT(Sales_data[[#This Row],[Order_Date]],"MMM")</f>
        <v>May</v>
      </c>
      <c r="AE1087" s="1">
        <f t="shared" si="80"/>
        <v>2024</v>
      </c>
      <c r="AF1087" s="1" t="str">
        <f>TEXT(Sales_data[[#This Row],[Order_Date]],"ddd")</f>
        <v>Sun</v>
      </c>
      <c r="AG1087" s="1" t="str">
        <f t="shared" si="81"/>
        <v>Late</v>
      </c>
      <c r="AH1087" s="1" t="str">
        <f t="shared" si="82"/>
        <v>Slow</v>
      </c>
      <c r="AI1087" s="1" t="str">
        <f t="shared" si="83"/>
        <v>Medium</v>
      </c>
      <c r="AJ1087" s="6" t="str">
        <f t="shared" si="84"/>
        <v>Weekend</v>
      </c>
    </row>
    <row r="1088" spans="1:36" x14ac:dyDescent="0.45">
      <c r="A1088" s="5" t="s">
        <v>1587</v>
      </c>
      <c r="B1088" s="2">
        <v>45545</v>
      </c>
      <c r="C1088" s="2">
        <v>45545</v>
      </c>
      <c r="D1088" s="2">
        <v>45551</v>
      </c>
      <c r="E1088" s="1" t="s">
        <v>2542</v>
      </c>
      <c r="F1088" s="1" t="s">
        <v>2606</v>
      </c>
      <c r="G1088" s="1" t="s">
        <v>26</v>
      </c>
      <c r="H1088" s="1" t="s">
        <v>42</v>
      </c>
      <c r="I1088" s="1" t="s">
        <v>78</v>
      </c>
      <c r="J1088" s="1">
        <v>-1</v>
      </c>
      <c r="K1088" s="1">
        <v>2000</v>
      </c>
      <c r="L1088" s="1">
        <v>-2000</v>
      </c>
      <c r="M1088" s="1" t="s">
        <v>29</v>
      </c>
      <c r="N1088" s="1" t="s">
        <v>93</v>
      </c>
      <c r="O1088" s="1" t="s">
        <v>64</v>
      </c>
      <c r="P1088" s="1" t="s">
        <v>85</v>
      </c>
      <c r="Q1088" s="1" t="s">
        <v>45</v>
      </c>
      <c r="R1088" s="1" t="s">
        <v>34</v>
      </c>
      <c r="S1088" s="1" t="s">
        <v>2620</v>
      </c>
      <c r="T1088" s="1">
        <v>6</v>
      </c>
      <c r="U1088" s="1" t="s">
        <v>2622</v>
      </c>
      <c r="V1088" s="1" t="s">
        <v>2630</v>
      </c>
      <c r="W1088" s="1" t="s">
        <v>2624</v>
      </c>
      <c r="X1088" s="1" t="s">
        <v>2625</v>
      </c>
      <c r="Y1088" s="1" t="s">
        <v>2623</v>
      </c>
      <c r="Z1088" s="1" t="s">
        <v>2623</v>
      </c>
      <c r="AA1088" s="1">
        <v>-2000</v>
      </c>
      <c r="AB1088" s="1" t="s">
        <v>2626</v>
      </c>
      <c r="AC1088" s="1" t="s">
        <v>2627</v>
      </c>
      <c r="AD1088" s="1" t="str">
        <f>TEXT(Sales_data[[#This Row],[Order_Date]],"MMM")</f>
        <v>Sep</v>
      </c>
      <c r="AE1088" s="1">
        <f t="shared" si="80"/>
        <v>2024</v>
      </c>
      <c r="AF1088" s="1" t="str">
        <f>TEXT(Sales_data[[#This Row],[Order_Date]],"ddd")</f>
        <v>Tue</v>
      </c>
      <c r="AG1088" s="1" t="str">
        <f t="shared" si="81"/>
        <v>Late</v>
      </c>
      <c r="AH1088" s="1" t="str">
        <f t="shared" si="82"/>
        <v>Slow</v>
      </c>
      <c r="AI1088" s="1" t="str">
        <f t="shared" si="83"/>
        <v>Low</v>
      </c>
      <c r="AJ1088" s="6" t="str">
        <f t="shared" si="84"/>
        <v>Weekday</v>
      </c>
    </row>
    <row r="1089" spans="1:36" x14ac:dyDescent="0.45">
      <c r="A1089" s="5" t="s">
        <v>1588</v>
      </c>
      <c r="B1089" s="2">
        <v>45579</v>
      </c>
      <c r="C1089" s="2">
        <v>45580</v>
      </c>
      <c r="D1089" s="2">
        <v>45584</v>
      </c>
      <c r="E1089" s="1" t="s">
        <v>2558</v>
      </c>
      <c r="F1089" s="1" t="s">
        <v>147</v>
      </c>
      <c r="G1089" s="1" t="s">
        <v>147</v>
      </c>
      <c r="H1089" s="1" t="s">
        <v>42</v>
      </c>
      <c r="I1089" s="1" t="s">
        <v>122</v>
      </c>
      <c r="J1089" s="1">
        <v>-1</v>
      </c>
      <c r="K1089" s="1">
        <v>500</v>
      </c>
      <c r="L1089" s="1">
        <v>-500</v>
      </c>
      <c r="M1089" s="1" t="s">
        <v>56</v>
      </c>
      <c r="N1089" s="1" t="s">
        <v>93</v>
      </c>
      <c r="O1089" s="1" t="s">
        <v>64</v>
      </c>
      <c r="P1089" s="1" t="s">
        <v>32</v>
      </c>
      <c r="Q1089" s="1" t="s">
        <v>33</v>
      </c>
      <c r="R1089" s="1" t="s">
        <v>2620</v>
      </c>
      <c r="S1089" s="1" t="s">
        <v>2620</v>
      </c>
      <c r="T1089" s="1">
        <v>4</v>
      </c>
      <c r="U1089" s="1" t="s">
        <v>2622</v>
      </c>
      <c r="V1089" s="1" t="s">
        <v>2630</v>
      </c>
      <c r="W1089" s="1" t="s">
        <v>2624</v>
      </c>
      <c r="X1089" s="1" t="s">
        <v>2625</v>
      </c>
      <c r="Y1089" s="1" t="s">
        <v>2623</v>
      </c>
      <c r="Z1089" s="1" t="s">
        <v>2623</v>
      </c>
      <c r="AA1089" s="1">
        <v>-500</v>
      </c>
      <c r="AB1089" s="1" t="s">
        <v>2626</v>
      </c>
      <c r="AC1089" s="1" t="s">
        <v>2632</v>
      </c>
      <c r="AD1089" s="1" t="str">
        <f>TEXT(Sales_data[[#This Row],[Order_Date]],"MMM")</f>
        <v>Oct</v>
      </c>
      <c r="AE1089" s="1">
        <f t="shared" si="80"/>
        <v>2024</v>
      </c>
      <c r="AF1089" s="1" t="str">
        <f>TEXT(Sales_data[[#This Row],[Order_Date]],"ddd")</f>
        <v>Mon</v>
      </c>
      <c r="AG1089" s="1" t="str">
        <f t="shared" si="81"/>
        <v>On Time</v>
      </c>
      <c r="AH1089" s="1" t="str">
        <f t="shared" si="82"/>
        <v>Medium</v>
      </c>
      <c r="AI1089" s="1" t="str">
        <f t="shared" si="83"/>
        <v>Low</v>
      </c>
      <c r="AJ1089" s="6" t="str">
        <f t="shared" si="84"/>
        <v>Weekday</v>
      </c>
    </row>
    <row r="1090" spans="1:36" x14ac:dyDescent="0.45">
      <c r="A1090" s="5" t="s">
        <v>1589</v>
      </c>
      <c r="B1090" s="2">
        <v>45575</v>
      </c>
      <c r="C1090" s="2">
        <v>45576</v>
      </c>
      <c r="D1090" s="2">
        <v>45582</v>
      </c>
      <c r="E1090" s="1" t="s">
        <v>2585</v>
      </c>
      <c r="F1090" s="1" t="s">
        <v>2608</v>
      </c>
      <c r="G1090" s="1" t="s">
        <v>41</v>
      </c>
      <c r="H1090" s="1" t="s">
        <v>42</v>
      </c>
      <c r="I1090" s="1" t="s">
        <v>78</v>
      </c>
      <c r="J1090" s="1">
        <v>1</v>
      </c>
      <c r="K1090" s="1">
        <v>100</v>
      </c>
      <c r="L1090" s="1">
        <v>100</v>
      </c>
      <c r="M1090" s="1" t="s">
        <v>2619</v>
      </c>
      <c r="N1090" s="1" t="s">
        <v>57</v>
      </c>
      <c r="O1090" s="1" t="s">
        <v>31</v>
      </c>
      <c r="P1090" s="1" t="s">
        <v>85</v>
      </c>
      <c r="Q1090" s="1" t="s">
        <v>45</v>
      </c>
      <c r="R1090" s="1" t="s">
        <v>2620</v>
      </c>
      <c r="S1090" s="1" t="s">
        <v>2620</v>
      </c>
      <c r="T1090" s="1">
        <v>6</v>
      </c>
      <c r="U1090" s="1" t="s">
        <v>2622</v>
      </c>
      <c r="V1090" s="1" t="s">
        <v>2623</v>
      </c>
      <c r="W1090" s="1" t="s">
        <v>2624</v>
      </c>
      <c r="X1090" s="1" t="s">
        <v>2625</v>
      </c>
      <c r="Y1090" s="1" t="s">
        <v>2623</v>
      </c>
      <c r="Z1090" s="1" t="s">
        <v>2623</v>
      </c>
      <c r="AA1090" s="1">
        <v>100</v>
      </c>
      <c r="AB1090" s="1" t="s">
        <v>2626</v>
      </c>
      <c r="AC1090" s="1" t="s">
        <v>2627</v>
      </c>
      <c r="AD1090" s="1" t="str">
        <f>TEXT(Sales_data[[#This Row],[Order_Date]],"MMM")</f>
        <v>Oct</v>
      </c>
      <c r="AE1090" s="1">
        <f t="shared" si="80"/>
        <v>2024</v>
      </c>
      <c r="AF1090" s="1" t="str">
        <f>TEXT(Sales_data[[#This Row],[Order_Date]],"ddd")</f>
        <v>Thu</v>
      </c>
      <c r="AG1090" s="1" t="str">
        <f t="shared" si="81"/>
        <v>Late</v>
      </c>
      <c r="AH1090" s="1" t="str">
        <f t="shared" si="82"/>
        <v>Slow</v>
      </c>
      <c r="AI1090" s="1" t="str">
        <f t="shared" si="83"/>
        <v>Low</v>
      </c>
      <c r="AJ1090" s="6" t="str">
        <f t="shared" si="84"/>
        <v>Weekday</v>
      </c>
    </row>
    <row r="1091" spans="1:36" x14ac:dyDescent="0.45">
      <c r="A1091" s="5" t="s">
        <v>1590</v>
      </c>
      <c r="B1091" s="2">
        <v>45563</v>
      </c>
      <c r="C1091" s="2">
        <v>45561</v>
      </c>
      <c r="D1091" s="2">
        <v>45562</v>
      </c>
      <c r="E1091" s="1" t="s">
        <v>2581</v>
      </c>
      <c r="F1091" s="1" t="s">
        <v>69</v>
      </c>
      <c r="G1091" s="1" t="s">
        <v>70</v>
      </c>
      <c r="H1091" s="1" t="s">
        <v>27</v>
      </c>
      <c r="I1091" s="1" t="s">
        <v>84</v>
      </c>
      <c r="J1091" s="1">
        <v>3</v>
      </c>
      <c r="K1091" s="1">
        <v>500</v>
      </c>
      <c r="L1091" s="1">
        <v>1500</v>
      </c>
      <c r="M1091" s="1" t="s">
        <v>63</v>
      </c>
      <c r="N1091" s="1" t="s">
        <v>93</v>
      </c>
      <c r="O1091" s="1" t="s">
        <v>31</v>
      </c>
      <c r="P1091" s="1" t="s">
        <v>85</v>
      </c>
      <c r="Q1091" s="1" t="s">
        <v>33</v>
      </c>
      <c r="R1091" s="1" t="s">
        <v>34</v>
      </c>
      <c r="S1091" s="1" t="s">
        <v>2620</v>
      </c>
      <c r="T1091" s="1">
        <v>1</v>
      </c>
      <c r="U1091" s="1" t="s">
        <v>2622</v>
      </c>
      <c r="V1091" s="1" t="s">
        <v>2623</v>
      </c>
      <c r="W1091" s="1" t="s">
        <v>2624</v>
      </c>
      <c r="X1091" s="1" t="s">
        <v>2628</v>
      </c>
      <c r="Y1091" s="1" t="s">
        <v>2623</v>
      </c>
      <c r="Z1091" s="1" t="s">
        <v>2623</v>
      </c>
      <c r="AA1091" s="1">
        <v>1500</v>
      </c>
      <c r="AB1091" s="1" t="s">
        <v>2626</v>
      </c>
      <c r="AC1091" s="1" t="s">
        <v>2627</v>
      </c>
      <c r="AD1091" s="1" t="str">
        <f>TEXT(Sales_data[[#This Row],[Order_Date]],"MMM")</f>
        <v>Sep</v>
      </c>
      <c r="AE1091" s="1">
        <f t="shared" ref="AE1091:AE1154" si="85">YEAR(C1091)</f>
        <v>2024</v>
      </c>
      <c r="AF1091" s="1" t="str">
        <f>TEXT(Sales_data[[#This Row],[Order_Date]],"ddd")</f>
        <v>Sat</v>
      </c>
      <c r="AG1091" s="1" t="str">
        <f t="shared" ref="AG1091:AG1154" si="86">IF(T1091&lt;=5,"On Time","Late")</f>
        <v>On Time</v>
      </c>
      <c r="AH1091" s="1" t="str">
        <f t="shared" ref="AH1091:AH1154" si="87">IF(T1091&lt;=2,"Fast",IF(T1091&lt;=5,"Medium","Slow"))</f>
        <v>Fast</v>
      </c>
      <c r="AI1091" s="1" t="str">
        <f t="shared" ref="AI1091:AI1154" si="88">IF(AA1091&gt;=5000,"High",IF(AA1091&gt;=2000,"Medium","Low"))</f>
        <v>Low</v>
      </c>
      <c r="AJ1091" s="6" t="str">
        <f t="shared" ref="AJ1091:AJ1154" si="89">IF(AF1091="Sat","Weekend",IF(AF1091="Sun","Weekend","Weekday"))</f>
        <v>Weekend</v>
      </c>
    </row>
    <row r="1092" spans="1:36" x14ac:dyDescent="0.45">
      <c r="A1092" s="5" t="s">
        <v>1591</v>
      </c>
      <c r="B1092" s="2">
        <v>45584</v>
      </c>
      <c r="C1092" s="2">
        <v>45582</v>
      </c>
      <c r="D1092" s="2">
        <v>45584</v>
      </c>
      <c r="E1092" s="1" t="s">
        <v>2600</v>
      </c>
      <c r="F1092" s="1" t="s">
        <v>2609</v>
      </c>
      <c r="G1092" s="1" t="s">
        <v>116</v>
      </c>
      <c r="H1092" s="1" t="s">
        <v>128</v>
      </c>
      <c r="I1092" s="1" t="s">
        <v>169</v>
      </c>
      <c r="J1092" s="1">
        <v>0</v>
      </c>
      <c r="K1092" s="1">
        <v>1000</v>
      </c>
      <c r="L1092" s="1">
        <v>0</v>
      </c>
      <c r="M1092" s="1" t="s">
        <v>29</v>
      </c>
      <c r="N1092" s="1" t="s">
        <v>93</v>
      </c>
      <c r="O1092" s="1" t="s">
        <v>79</v>
      </c>
      <c r="P1092" s="1" t="s">
        <v>32</v>
      </c>
      <c r="Q1092" s="1" t="s">
        <v>45</v>
      </c>
      <c r="R1092" s="1" t="s">
        <v>34</v>
      </c>
      <c r="S1092" s="1" t="s">
        <v>2620</v>
      </c>
      <c r="T1092" s="1">
        <v>2</v>
      </c>
      <c r="U1092" s="1" t="s">
        <v>2622</v>
      </c>
      <c r="V1092" s="1" t="s">
        <v>2630</v>
      </c>
      <c r="W1092" s="1" t="s">
        <v>2624</v>
      </c>
      <c r="X1092" s="1" t="s">
        <v>2628</v>
      </c>
      <c r="Y1092" s="1" t="s">
        <v>2623</v>
      </c>
      <c r="Z1092" s="1" t="s">
        <v>2623</v>
      </c>
      <c r="AA1092" s="1">
        <v>0</v>
      </c>
      <c r="AB1092" s="1" t="s">
        <v>2626</v>
      </c>
      <c r="AC1092" s="1" t="s">
        <v>2627</v>
      </c>
      <c r="AD1092" s="1" t="str">
        <f>TEXT(Sales_data[[#This Row],[Order_Date]],"MMM")</f>
        <v>Oct</v>
      </c>
      <c r="AE1092" s="1">
        <f t="shared" si="85"/>
        <v>2024</v>
      </c>
      <c r="AF1092" s="1" t="str">
        <f>TEXT(Sales_data[[#This Row],[Order_Date]],"ddd")</f>
        <v>Sat</v>
      </c>
      <c r="AG1092" s="1" t="str">
        <f t="shared" si="86"/>
        <v>On Time</v>
      </c>
      <c r="AH1092" s="1" t="str">
        <f t="shared" si="87"/>
        <v>Fast</v>
      </c>
      <c r="AI1092" s="1" t="str">
        <f t="shared" si="88"/>
        <v>Low</v>
      </c>
      <c r="AJ1092" s="6" t="str">
        <f t="shared" si="89"/>
        <v>Weekend</v>
      </c>
    </row>
    <row r="1093" spans="1:36" x14ac:dyDescent="0.45">
      <c r="A1093" s="5" t="s">
        <v>1592</v>
      </c>
      <c r="B1093" s="2">
        <v>45352</v>
      </c>
      <c r="C1093" s="2">
        <v>45350</v>
      </c>
      <c r="D1093" s="2">
        <v>45353</v>
      </c>
      <c r="E1093" s="1" t="s">
        <v>2585</v>
      </c>
      <c r="F1093" s="1" t="s">
        <v>69</v>
      </c>
      <c r="G1093" s="1" t="s">
        <v>70</v>
      </c>
      <c r="H1093" s="1" t="s">
        <v>27</v>
      </c>
      <c r="I1093" s="1" t="s">
        <v>28</v>
      </c>
      <c r="J1093" s="1">
        <v>0</v>
      </c>
      <c r="K1093" s="1">
        <v>1000</v>
      </c>
      <c r="L1093" s="1">
        <v>0</v>
      </c>
      <c r="M1093" s="1" t="s">
        <v>63</v>
      </c>
      <c r="N1093" s="1" t="s">
        <v>93</v>
      </c>
      <c r="O1093" s="1" t="s">
        <v>31</v>
      </c>
      <c r="P1093" s="1" t="s">
        <v>32</v>
      </c>
      <c r="Q1093" s="1" t="s">
        <v>45</v>
      </c>
      <c r="R1093" s="1" t="s">
        <v>2620</v>
      </c>
      <c r="S1093" s="1" t="s">
        <v>2620</v>
      </c>
      <c r="T1093" s="1">
        <v>3</v>
      </c>
      <c r="U1093" s="1" t="s">
        <v>2622</v>
      </c>
      <c r="V1093" s="1" t="s">
        <v>2630</v>
      </c>
      <c r="W1093" s="1" t="s">
        <v>2624</v>
      </c>
      <c r="X1093" s="1" t="s">
        <v>2628</v>
      </c>
      <c r="Y1093" s="1" t="s">
        <v>2623</v>
      </c>
      <c r="Z1093" s="1" t="s">
        <v>2623</v>
      </c>
      <c r="AA1093" s="1">
        <v>0</v>
      </c>
      <c r="AB1093" s="1" t="s">
        <v>2626</v>
      </c>
      <c r="AC1093" s="1" t="s">
        <v>2627</v>
      </c>
      <c r="AD1093" s="1" t="str">
        <f>TEXT(Sales_data[[#This Row],[Order_Date]],"MMM")</f>
        <v>Mar</v>
      </c>
      <c r="AE1093" s="1">
        <f t="shared" si="85"/>
        <v>2024</v>
      </c>
      <c r="AF1093" s="1" t="str">
        <f>TEXT(Sales_data[[#This Row],[Order_Date]],"ddd")</f>
        <v>Fri</v>
      </c>
      <c r="AG1093" s="1" t="str">
        <f t="shared" si="86"/>
        <v>On Time</v>
      </c>
      <c r="AH1093" s="1" t="str">
        <f t="shared" si="87"/>
        <v>Medium</v>
      </c>
      <c r="AI1093" s="1" t="str">
        <f t="shared" si="88"/>
        <v>Low</v>
      </c>
      <c r="AJ1093" s="6" t="str">
        <f t="shared" si="89"/>
        <v>Weekday</v>
      </c>
    </row>
    <row r="1094" spans="1:36" x14ac:dyDescent="0.45">
      <c r="A1094" s="5" t="s">
        <v>1593</v>
      </c>
      <c r="B1094" s="2">
        <v>45482</v>
      </c>
      <c r="C1094" s="2">
        <v>45484</v>
      </c>
      <c r="D1094" s="2">
        <v>45484</v>
      </c>
      <c r="E1094" s="1" t="s">
        <v>2542</v>
      </c>
      <c r="F1094" s="1" t="s">
        <v>53</v>
      </c>
      <c r="G1094" s="1" t="s">
        <v>54</v>
      </c>
      <c r="H1094" s="1" t="s">
        <v>42</v>
      </c>
      <c r="I1094" s="1" t="s">
        <v>43</v>
      </c>
      <c r="J1094" s="1">
        <v>-1</v>
      </c>
      <c r="K1094" s="1">
        <v>2000</v>
      </c>
      <c r="L1094" s="1">
        <v>-2000</v>
      </c>
      <c r="M1094" s="1" t="s">
        <v>56</v>
      </c>
      <c r="N1094" s="1" t="s">
        <v>93</v>
      </c>
      <c r="O1094" s="1" t="s">
        <v>31</v>
      </c>
      <c r="P1094" s="1" t="s">
        <v>58</v>
      </c>
      <c r="Q1094" s="1" t="s">
        <v>45</v>
      </c>
      <c r="R1094" s="1" t="s">
        <v>2620</v>
      </c>
      <c r="S1094" s="1" t="s">
        <v>2620</v>
      </c>
      <c r="T1094" s="1">
        <v>0</v>
      </c>
      <c r="U1094" s="1" t="s">
        <v>2622</v>
      </c>
      <c r="V1094" s="1" t="s">
        <v>2630</v>
      </c>
      <c r="W1094" s="1" t="s">
        <v>2624</v>
      </c>
      <c r="X1094" s="1" t="s">
        <v>2625</v>
      </c>
      <c r="Y1094" s="1" t="s">
        <v>2623</v>
      </c>
      <c r="Z1094" s="1" t="s">
        <v>2623</v>
      </c>
      <c r="AA1094" s="1">
        <v>-2000</v>
      </c>
      <c r="AB1094" s="1" t="s">
        <v>2626</v>
      </c>
      <c r="AC1094" s="1" t="s">
        <v>2632</v>
      </c>
      <c r="AD1094" s="1" t="str">
        <f>TEXT(Sales_data[[#This Row],[Order_Date]],"MMM")</f>
        <v>Jul</v>
      </c>
      <c r="AE1094" s="1">
        <f t="shared" si="85"/>
        <v>2024</v>
      </c>
      <c r="AF1094" s="1" t="str">
        <f>TEXT(Sales_data[[#This Row],[Order_Date]],"ddd")</f>
        <v>Tue</v>
      </c>
      <c r="AG1094" s="1" t="str">
        <f t="shared" si="86"/>
        <v>On Time</v>
      </c>
      <c r="AH1094" s="1" t="str">
        <f t="shared" si="87"/>
        <v>Fast</v>
      </c>
      <c r="AI1094" s="1" t="str">
        <f t="shared" si="88"/>
        <v>Low</v>
      </c>
      <c r="AJ1094" s="6" t="str">
        <f t="shared" si="89"/>
        <v>Weekday</v>
      </c>
    </row>
    <row r="1095" spans="1:36" x14ac:dyDescent="0.45">
      <c r="A1095" s="5" t="s">
        <v>1594</v>
      </c>
      <c r="B1095" s="2">
        <v>45326</v>
      </c>
      <c r="C1095" s="2">
        <v>45328</v>
      </c>
      <c r="D1095" s="2">
        <v>45333</v>
      </c>
      <c r="E1095" s="1" t="s">
        <v>2591</v>
      </c>
      <c r="F1095" s="1" t="s">
        <v>2609</v>
      </c>
      <c r="G1095" s="1" t="s">
        <v>116</v>
      </c>
      <c r="H1095" s="1" t="s">
        <v>42</v>
      </c>
      <c r="I1095" s="1" t="s">
        <v>122</v>
      </c>
      <c r="J1095" s="1">
        <v>1</v>
      </c>
      <c r="K1095" s="1">
        <v>500</v>
      </c>
      <c r="L1095" s="1">
        <v>500</v>
      </c>
      <c r="M1095" s="1" t="s">
        <v>56</v>
      </c>
      <c r="N1095" s="1" t="s">
        <v>30</v>
      </c>
      <c r="O1095" s="1" t="s">
        <v>79</v>
      </c>
      <c r="P1095" s="1" t="s">
        <v>58</v>
      </c>
      <c r="Q1095" s="1" t="s">
        <v>45</v>
      </c>
      <c r="R1095" s="1" t="s">
        <v>46</v>
      </c>
      <c r="S1095" s="1" t="s">
        <v>2621</v>
      </c>
      <c r="T1095" s="1">
        <v>5</v>
      </c>
      <c r="U1095" s="1" t="s">
        <v>2622</v>
      </c>
      <c r="V1095" s="1" t="s">
        <v>2623</v>
      </c>
      <c r="W1095" s="1" t="s">
        <v>2624</v>
      </c>
      <c r="X1095" s="1" t="s">
        <v>2625</v>
      </c>
      <c r="Y1095" s="1" t="s">
        <v>2623</v>
      </c>
      <c r="Z1095" s="1" t="s">
        <v>2623</v>
      </c>
      <c r="AA1095" s="1">
        <v>500</v>
      </c>
      <c r="AB1095" s="1" t="s">
        <v>2626</v>
      </c>
      <c r="AC1095" s="1" t="s">
        <v>2621</v>
      </c>
      <c r="AD1095" s="1" t="str">
        <f>TEXT(Sales_data[[#This Row],[Order_Date]],"MMM")</f>
        <v>Feb</v>
      </c>
      <c r="AE1095" s="1">
        <f t="shared" si="85"/>
        <v>2024</v>
      </c>
      <c r="AF1095" s="1" t="str">
        <f>TEXT(Sales_data[[#This Row],[Order_Date]],"ddd")</f>
        <v>Sun</v>
      </c>
      <c r="AG1095" s="1" t="str">
        <f t="shared" si="86"/>
        <v>On Time</v>
      </c>
      <c r="AH1095" s="1" t="str">
        <f t="shared" si="87"/>
        <v>Medium</v>
      </c>
      <c r="AI1095" s="1" t="str">
        <f t="shared" si="88"/>
        <v>Low</v>
      </c>
      <c r="AJ1095" s="6" t="str">
        <f t="shared" si="89"/>
        <v>Weekend</v>
      </c>
    </row>
    <row r="1096" spans="1:36" x14ac:dyDescent="0.45">
      <c r="A1096" s="5" t="s">
        <v>1595</v>
      </c>
      <c r="B1096" s="2">
        <v>45553</v>
      </c>
      <c r="C1096" s="2">
        <v>45551</v>
      </c>
      <c r="D1096" s="2">
        <v>45554</v>
      </c>
      <c r="E1096" s="1" t="s">
        <v>2597</v>
      </c>
      <c r="F1096" s="1" t="s">
        <v>53</v>
      </c>
      <c r="G1096" s="1" t="s">
        <v>54</v>
      </c>
      <c r="H1096" s="1" t="s">
        <v>42</v>
      </c>
      <c r="I1096" s="1" t="s">
        <v>43</v>
      </c>
      <c r="J1096" s="1">
        <v>2</v>
      </c>
      <c r="K1096" s="1">
        <v>0</v>
      </c>
      <c r="L1096" s="1">
        <v>0</v>
      </c>
      <c r="M1096" s="1" t="s">
        <v>56</v>
      </c>
      <c r="N1096" s="1" t="s">
        <v>57</v>
      </c>
      <c r="O1096" s="1" t="s">
        <v>44</v>
      </c>
      <c r="P1096" s="1" t="s">
        <v>58</v>
      </c>
      <c r="Q1096" s="1" t="s">
        <v>33</v>
      </c>
      <c r="R1096" s="1" t="s">
        <v>34</v>
      </c>
      <c r="S1096" s="1" t="s">
        <v>2620</v>
      </c>
      <c r="T1096" s="1">
        <v>3</v>
      </c>
      <c r="U1096" s="1" t="s">
        <v>2622</v>
      </c>
      <c r="V1096" s="1" t="s">
        <v>2623</v>
      </c>
      <c r="W1096" s="1" t="s">
        <v>2629</v>
      </c>
      <c r="X1096" s="1" t="s">
        <v>2628</v>
      </c>
      <c r="Y1096" s="1" t="s">
        <v>2630</v>
      </c>
      <c r="Z1096" s="1" t="s">
        <v>2623</v>
      </c>
      <c r="AA1096" s="1">
        <v>0</v>
      </c>
      <c r="AB1096" s="1" t="s">
        <v>2626</v>
      </c>
      <c r="AC1096" s="1" t="s">
        <v>2627</v>
      </c>
      <c r="AD1096" s="1" t="str">
        <f>TEXT(Sales_data[[#This Row],[Order_Date]],"MMM")</f>
        <v>Sep</v>
      </c>
      <c r="AE1096" s="1">
        <f t="shared" si="85"/>
        <v>2024</v>
      </c>
      <c r="AF1096" s="1" t="str">
        <f>TEXT(Sales_data[[#This Row],[Order_Date]],"ddd")</f>
        <v>Wed</v>
      </c>
      <c r="AG1096" s="1" t="str">
        <f t="shared" si="86"/>
        <v>On Time</v>
      </c>
      <c r="AH1096" s="1" t="str">
        <f t="shared" si="87"/>
        <v>Medium</v>
      </c>
      <c r="AI1096" s="1" t="str">
        <f t="shared" si="88"/>
        <v>Low</v>
      </c>
      <c r="AJ1096" s="6" t="str">
        <f t="shared" si="89"/>
        <v>Weekday</v>
      </c>
    </row>
    <row r="1097" spans="1:36" x14ac:dyDescent="0.45">
      <c r="A1097" s="5" t="s">
        <v>1596</v>
      </c>
      <c r="B1097" s="2">
        <v>45550</v>
      </c>
      <c r="C1097" s="2">
        <v>45550</v>
      </c>
      <c r="D1097" s="2">
        <v>45554</v>
      </c>
      <c r="E1097" s="1" t="s">
        <v>2530</v>
      </c>
      <c r="F1097" s="1" t="s">
        <v>53</v>
      </c>
      <c r="G1097" s="1" t="s">
        <v>54</v>
      </c>
      <c r="H1097" s="1" t="s">
        <v>27</v>
      </c>
      <c r="I1097" s="1" t="s">
        <v>55</v>
      </c>
      <c r="J1097" s="1">
        <v>3</v>
      </c>
      <c r="K1097" s="1">
        <v>500</v>
      </c>
      <c r="L1097" s="1">
        <v>1500</v>
      </c>
      <c r="M1097" s="1" t="s">
        <v>63</v>
      </c>
      <c r="N1097" s="1" t="s">
        <v>57</v>
      </c>
      <c r="O1097" s="1" t="s">
        <v>31</v>
      </c>
      <c r="P1097" s="1" t="s">
        <v>32</v>
      </c>
      <c r="Q1097" s="1" t="s">
        <v>45</v>
      </c>
      <c r="R1097" s="1" t="s">
        <v>46</v>
      </c>
      <c r="S1097" s="1" t="s">
        <v>254</v>
      </c>
      <c r="T1097" s="1">
        <v>4</v>
      </c>
      <c r="U1097" s="1" t="s">
        <v>2622</v>
      </c>
      <c r="V1097" s="1" t="s">
        <v>2623</v>
      </c>
      <c r="W1097" s="1" t="s">
        <v>2624</v>
      </c>
      <c r="X1097" s="1" t="s">
        <v>2625</v>
      </c>
      <c r="Y1097" s="1" t="s">
        <v>2623</v>
      </c>
      <c r="Z1097" s="1" t="s">
        <v>2623</v>
      </c>
      <c r="AA1097" s="1">
        <v>1500</v>
      </c>
      <c r="AB1097" s="1" t="s">
        <v>2626</v>
      </c>
      <c r="AC1097" s="1" t="s">
        <v>254</v>
      </c>
      <c r="AD1097" s="1" t="str">
        <f>TEXT(Sales_data[[#This Row],[Order_Date]],"MMM")</f>
        <v>Sep</v>
      </c>
      <c r="AE1097" s="1">
        <f t="shared" si="85"/>
        <v>2024</v>
      </c>
      <c r="AF1097" s="1" t="str">
        <f>TEXT(Sales_data[[#This Row],[Order_Date]],"ddd")</f>
        <v>Sun</v>
      </c>
      <c r="AG1097" s="1" t="str">
        <f t="shared" si="86"/>
        <v>On Time</v>
      </c>
      <c r="AH1097" s="1" t="str">
        <f t="shared" si="87"/>
        <v>Medium</v>
      </c>
      <c r="AI1097" s="1" t="str">
        <f t="shared" si="88"/>
        <v>Low</v>
      </c>
      <c r="AJ1097" s="6" t="str">
        <f t="shared" si="89"/>
        <v>Weekend</v>
      </c>
    </row>
    <row r="1098" spans="1:36" x14ac:dyDescent="0.45">
      <c r="A1098" s="5" t="s">
        <v>1597</v>
      </c>
      <c r="B1098" s="2">
        <v>45425</v>
      </c>
      <c r="C1098" s="2">
        <v>45428</v>
      </c>
      <c r="D1098" s="2">
        <v>45435</v>
      </c>
      <c r="E1098" s="1" t="s">
        <v>2579</v>
      </c>
      <c r="F1098" s="1" t="s">
        <v>168</v>
      </c>
      <c r="G1098" s="1" t="s">
        <v>41</v>
      </c>
      <c r="H1098" s="1" t="s">
        <v>27</v>
      </c>
      <c r="I1098" s="1" t="s">
        <v>55</v>
      </c>
      <c r="J1098" s="1">
        <v>2</v>
      </c>
      <c r="K1098" s="1">
        <v>1000</v>
      </c>
      <c r="L1098" s="1">
        <v>2000</v>
      </c>
      <c r="M1098" s="1" t="s">
        <v>56</v>
      </c>
      <c r="N1098" s="1" t="s">
        <v>93</v>
      </c>
      <c r="O1098" s="1" t="s">
        <v>31</v>
      </c>
      <c r="P1098" s="1" t="s">
        <v>32</v>
      </c>
      <c r="Q1098" s="1" t="s">
        <v>33</v>
      </c>
      <c r="R1098" s="1" t="s">
        <v>46</v>
      </c>
      <c r="S1098" s="1" t="s">
        <v>254</v>
      </c>
      <c r="T1098" s="1">
        <v>7</v>
      </c>
      <c r="U1098" s="1" t="s">
        <v>2622</v>
      </c>
      <c r="V1098" s="1" t="s">
        <v>2623</v>
      </c>
      <c r="W1098" s="1" t="s">
        <v>2624</v>
      </c>
      <c r="X1098" s="1" t="s">
        <v>2625</v>
      </c>
      <c r="Y1098" s="1" t="s">
        <v>2623</v>
      </c>
      <c r="Z1098" s="1" t="s">
        <v>2623</v>
      </c>
      <c r="AA1098" s="1">
        <v>2000</v>
      </c>
      <c r="AB1098" s="1" t="s">
        <v>2626</v>
      </c>
      <c r="AC1098" s="1" t="s">
        <v>254</v>
      </c>
      <c r="AD1098" s="1" t="str">
        <f>TEXT(Sales_data[[#This Row],[Order_Date]],"MMM")</f>
        <v>May</v>
      </c>
      <c r="AE1098" s="1">
        <f t="shared" si="85"/>
        <v>2024</v>
      </c>
      <c r="AF1098" s="1" t="str">
        <f>TEXT(Sales_data[[#This Row],[Order_Date]],"ddd")</f>
        <v>Mon</v>
      </c>
      <c r="AG1098" s="1" t="str">
        <f t="shared" si="86"/>
        <v>Late</v>
      </c>
      <c r="AH1098" s="1" t="str">
        <f t="shared" si="87"/>
        <v>Slow</v>
      </c>
      <c r="AI1098" s="1" t="str">
        <f t="shared" si="88"/>
        <v>Medium</v>
      </c>
      <c r="AJ1098" s="6" t="str">
        <f t="shared" si="89"/>
        <v>Weekday</v>
      </c>
    </row>
    <row r="1099" spans="1:36" x14ac:dyDescent="0.45">
      <c r="A1099" s="5" t="s">
        <v>1598</v>
      </c>
      <c r="B1099" s="2">
        <v>45388</v>
      </c>
      <c r="C1099" s="2">
        <v>45389</v>
      </c>
      <c r="D1099" s="2">
        <v>45391</v>
      </c>
      <c r="E1099" s="1" t="s">
        <v>2566</v>
      </c>
      <c r="F1099" s="1" t="s">
        <v>2607</v>
      </c>
      <c r="G1099" s="1" t="s">
        <v>41</v>
      </c>
      <c r="H1099" s="1" t="s">
        <v>27</v>
      </c>
      <c r="I1099" s="1" t="s">
        <v>84</v>
      </c>
      <c r="J1099" s="1">
        <v>0</v>
      </c>
      <c r="K1099" s="1">
        <v>100</v>
      </c>
      <c r="L1099" s="1">
        <v>0</v>
      </c>
      <c r="M1099" s="1" t="s">
        <v>56</v>
      </c>
      <c r="N1099" s="1" t="s">
        <v>93</v>
      </c>
      <c r="O1099" s="1" t="s">
        <v>31</v>
      </c>
      <c r="P1099" s="1" t="s">
        <v>58</v>
      </c>
      <c r="Q1099" s="1" t="s">
        <v>33</v>
      </c>
      <c r="R1099" s="1" t="s">
        <v>46</v>
      </c>
      <c r="S1099" s="1" t="s">
        <v>254</v>
      </c>
      <c r="T1099" s="1">
        <v>2</v>
      </c>
      <c r="U1099" s="1" t="s">
        <v>2622</v>
      </c>
      <c r="V1099" s="1" t="s">
        <v>2630</v>
      </c>
      <c r="W1099" s="1" t="s">
        <v>2624</v>
      </c>
      <c r="X1099" s="1" t="s">
        <v>2625</v>
      </c>
      <c r="Y1099" s="1" t="s">
        <v>2623</v>
      </c>
      <c r="Z1099" s="1" t="s">
        <v>2623</v>
      </c>
      <c r="AA1099" s="1">
        <v>0</v>
      </c>
      <c r="AB1099" s="1" t="s">
        <v>2626</v>
      </c>
      <c r="AC1099" s="1" t="s">
        <v>254</v>
      </c>
      <c r="AD1099" s="1" t="str">
        <f>TEXT(Sales_data[[#This Row],[Order_Date]],"MMM")</f>
        <v>Apr</v>
      </c>
      <c r="AE1099" s="1">
        <f t="shared" si="85"/>
        <v>2024</v>
      </c>
      <c r="AF1099" s="1" t="str">
        <f>TEXT(Sales_data[[#This Row],[Order_Date]],"ddd")</f>
        <v>Sat</v>
      </c>
      <c r="AG1099" s="1" t="str">
        <f t="shared" si="86"/>
        <v>On Time</v>
      </c>
      <c r="AH1099" s="1" t="str">
        <f t="shared" si="87"/>
        <v>Fast</v>
      </c>
      <c r="AI1099" s="1" t="str">
        <f t="shared" si="88"/>
        <v>Low</v>
      </c>
      <c r="AJ1099" s="6" t="str">
        <f t="shared" si="89"/>
        <v>Weekend</v>
      </c>
    </row>
    <row r="1100" spans="1:36" x14ac:dyDescent="0.45">
      <c r="A1100" s="5" t="s">
        <v>1599</v>
      </c>
      <c r="B1100" s="2">
        <v>45648</v>
      </c>
      <c r="C1100" s="2">
        <v>45649</v>
      </c>
      <c r="D1100" s="2">
        <v>45652</v>
      </c>
      <c r="E1100" s="1" t="s">
        <v>2596</v>
      </c>
      <c r="F1100" s="1" t="s">
        <v>2606</v>
      </c>
      <c r="G1100" s="1" t="s">
        <v>26</v>
      </c>
      <c r="H1100" s="1" t="s">
        <v>71</v>
      </c>
      <c r="I1100" s="1" t="s">
        <v>72</v>
      </c>
      <c r="J1100" s="1">
        <v>0</v>
      </c>
      <c r="K1100" s="1">
        <v>2000</v>
      </c>
      <c r="L1100" s="1">
        <v>0</v>
      </c>
      <c r="M1100" s="1" t="s">
        <v>2619</v>
      </c>
      <c r="N1100" s="1" t="s">
        <v>57</v>
      </c>
      <c r="O1100" s="1" t="s">
        <v>79</v>
      </c>
      <c r="P1100" s="1" t="s">
        <v>32</v>
      </c>
      <c r="Q1100" s="1" t="s">
        <v>45</v>
      </c>
      <c r="R1100" s="1" t="s">
        <v>2620</v>
      </c>
      <c r="S1100" s="1" t="s">
        <v>2620</v>
      </c>
      <c r="T1100" s="1">
        <v>3</v>
      </c>
      <c r="U1100" s="1" t="s">
        <v>2622</v>
      </c>
      <c r="V1100" s="1" t="s">
        <v>2630</v>
      </c>
      <c r="W1100" s="1" t="s">
        <v>2624</v>
      </c>
      <c r="X1100" s="1" t="s">
        <v>2625</v>
      </c>
      <c r="Y1100" s="1" t="s">
        <v>2623</v>
      </c>
      <c r="Z1100" s="1" t="s">
        <v>2623</v>
      </c>
      <c r="AA1100" s="1">
        <v>0</v>
      </c>
      <c r="AB1100" s="1" t="s">
        <v>2626</v>
      </c>
      <c r="AC1100" s="1" t="s">
        <v>2627</v>
      </c>
      <c r="AD1100" s="1" t="str">
        <f>TEXT(Sales_data[[#This Row],[Order_Date]],"MMM")</f>
        <v>Dec</v>
      </c>
      <c r="AE1100" s="1">
        <f t="shared" si="85"/>
        <v>2024</v>
      </c>
      <c r="AF1100" s="1" t="str">
        <f>TEXT(Sales_data[[#This Row],[Order_Date]],"ddd")</f>
        <v>Sun</v>
      </c>
      <c r="AG1100" s="1" t="str">
        <f t="shared" si="86"/>
        <v>On Time</v>
      </c>
      <c r="AH1100" s="1" t="str">
        <f t="shared" si="87"/>
        <v>Medium</v>
      </c>
      <c r="AI1100" s="1" t="str">
        <f t="shared" si="88"/>
        <v>Low</v>
      </c>
      <c r="AJ1100" s="6" t="str">
        <f t="shared" si="89"/>
        <v>Weekend</v>
      </c>
    </row>
    <row r="1101" spans="1:36" x14ac:dyDescent="0.45">
      <c r="A1101" s="5" t="s">
        <v>1600</v>
      </c>
      <c r="B1101" s="2">
        <v>45631</v>
      </c>
      <c r="C1101" s="2">
        <v>45634</v>
      </c>
      <c r="D1101" s="2">
        <v>45638</v>
      </c>
      <c r="E1101" s="1" t="s">
        <v>2567</v>
      </c>
      <c r="F1101" s="1" t="s">
        <v>147</v>
      </c>
      <c r="G1101" s="1" t="s">
        <v>147</v>
      </c>
      <c r="H1101" s="1" t="s">
        <v>128</v>
      </c>
      <c r="I1101" s="1" t="s">
        <v>129</v>
      </c>
      <c r="J1101" s="1">
        <v>3</v>
      </c>
      <c r="K1101" s="1">
        <v>100</v>
      </c>
      <c r="L1101" s="1">
        <v>300</v>
      </c>
      <c r="M1101" s="1" t="s">
        <v>63</v>
      </c>
      <c r="N1101" s="1" t="s">
        <v>93</v>
      </c>
      <c r="O1101" s="1" t="s">
        <v>79</v>
      </c>
      <c r="P1101" s="1" t="s">
        <v>85</v>
      </c>
      <c r="Q1101" s="1" t="s">
        <v>33</v>
      </c>
      <c r="R1101" s="1" t="s">
        <v>34</v>
      </c>
      <c r="S1101" s="1" t="s">
        <v>2620</v>
      </c>
      <c r="T1101" s="1">
        <v>4</v>
      </c>
      <c r="U1101" s="1" t="s">
        <v>2622</v>
      </c>
      <c r="V1101" s="1" t="s">
        <v>2623</v>
      </c>
      <c r="W1101" s="1" t="s">
        <v>2624</v>
      </c>
      <c r="X1101" s="1" t="s">
        <v>2625</v>
      </c>
      <c r="Y1101" s="1" t="s">
        <v>2623</v>
      </c>
      <c r="Z1101" s="1" t="s">
        <v>2623</v>
      </c>
      <c r="AA1101" s="1">
        <v>300</v>
      </c>
      <c r="AB1101" s="1" t="s">
        <v>2626</v>
      </c>
      <c r="AC1101" s="1" t="s">
        <v>2627</v>
      </c>
      <c r="AD1101" s="1" t="str">
        <f>TEXT(Sales_data[[#This Row],[Order_Date]],"MMM")</f>
        <v>Dec</v>
      </c>
      <c r="AE1101" s="1">
        <f t="shared" si="85"/>
        <v>2024</v>
      </c>
      <c r="AF1101" s="1" t="str">
        <f>TEXT(Sales_data[[#This Row],[Order_Date]],"ddd")</f>
        <v>Thu</v>
      </c>
      <c r="AG1101" s="1" t="str">
        <f t="shared" si="86"/>
        <v>On Time</v>
      </c>
      <c r="AH1101" s="1" t="str">
        <f t="shared" si="87"/>
        <v>Medium</v>
      </c>
      <c r="AI1101" s="1" t="str">
        <f t="shared" si="88"/>
        <v>Low</v>
      </c>
      <c r="AJ1101" s="6" t="str">
        <f t="shared" si="89"/>
        <v>Weekday</v>
      </c>
    </row>
    <row r="1102" spans="1:36" x14ac:dyDescent="0.45">
      <c r="A1102" s="5" t="s">
        <v>1601</v>
      </c>
      <c r="B1102" s="2">
        <v>45297</v>
      </c>
      <c r="C1102" s="2">
        <v>45298</v>
      </c>
      <c r="D1102" s="2">
        <v>45305</v>
      </c>
      <c r="E1102" s="1" t="s">
        <v>2558</v>
      </c>
      <c r="F1102" s="1" t="s">
        <v>2607</v>
      </c>
      <c r="G1102" s="1" t="s">
        <v>41</v>
      </c>
      <c r="H1102" s="1" t="s">
        <v>27</v>
      </c>
      <c r="I1102" s="1" t="s">
        <v>28</v>
      </c>
      <c r="J1102" s="1">
        <v>2</v>
      </c>
      <c r="K1102" s="1">
        <v>500</v>
      </c>
      <c r="L1102" s="1">
        <v>1000</v>
      </c>
      <c r="M1102" s="1" t="s">
        <v>2619</v>
      </c>
      <c r="N1102" s="1" t="s">
        <v>57</v>
      </c>
      <c r="O1102" s="1" t="s">
        <v>44</v>
      </c>
      <c r="P1102" s="1" t="s">
        <v>32</v>
      </c>
      <c r="Q1102" s="1" t="s">
        <v>45</v>
      </c>
      <c r="R1102" s="1" t="s">
        <v>2620</v>
      </c>
      <c r="S1102" s="1" t="s">
        <v>2620</v>
      </c>
      <c r="T1102" s="1">
        <v>7</v>
      </c>
      <c r="U1102" s="1" t="s">
        <v>2622</v>
      </c>
      <c r="V1102" s="1" t="s">
        <v>2623</v>
      </c>
      <c r="W1102" s="1" t="s">
        <v>2624</v>
      </c>
      <c r="X1102" s="1" t="s">
        <v>2625</v>
      </c>
      <c r="Y1102" s="1" t="s">
        <v>2623</v>
      </c>
      <c r="Z1102" s="1" t="s">
        <v>2623</v>
      </c>
      <c r="AA1102" s="1">
        <v>1000</v>
      </c>
      <c r="AB1102" s="1" t="s">
        <v>2626</v>
      </c>
      <c r="AC1102" s="1" t="s">
        <v>2627</v>
      </c>
      <c r="AD1102" s="1" t="str">
        <f>TEXT(Sales_data[[#This Row],[Order_Date]],"MMM")</f>
        <v>Jan</v>
      </c>
      <c r="AE1102" s="1">
        <f t="shared" si="85"/>
        <v>2024</v>
      </c>
      <c r="AF1102" s="1" t="str">
        <f>TEXT(Sales_data[[#This Row],[Order_Date]],"ddd")</f>
        <v>Sat</v>
      </c>
      <c r="AG1102" s="1" t="str">
        <f t="shared" si="86"/>
        <v>Late</v>
      </c>
      <c r="AH1102" s="1" t="str">
        <f t="shared" si="87"/>
        <v>Slow</v>
      </c>
      <c r="AI1102" s="1" t="str">
        <f t="shared" si="88"/>
        <v>Low</v>
      </c>
      <c r="AJ1102" s="6" t="str">
        <f t="shared" si="89"/>
        <v>Weekend</v>
      </c>
    </row>
    <row r="1103" spans="1:36" x14ac:dyDescent="0.45">
      <c r="A1103" s="5" t="s">
        <v>1602</v>
      </c>
      <c r="B1103" s="2">
        <v>45319</v>
      </c>
      <c r="C1103" s="2">
        <v>45320</v>
      </c>
      <c r="D1103" s="2">
        <v>45322</v>
      </c>
      <c r="E1103" s="1" t="s">
        <v>2574</v>
      </c>
      <c r="F1103" s="1" t="s">
        <v>2609</v>
      </c>
      <c r="G1103" s="1" t="s">
        <v>116</v>
      </c>
      <c r="H1103" s="1" t="s">
        <v>71</v>
      </c>
      <c r="I1103" s="1" t="s">
        <v>92</v>
      </c>
      <c r="J1103" s="1">
        <v>-1</v>
      </c>
      <c r="K1103" s="1">
        <v>0</v>
      </c>
      <c r="L1103" s="1">
        <v>0</v>
      </c>
      <c r="M1103" s="1" t="s">
        <v>63</v>
      </c>
      <c r="N1103" s="1" t="s">
        <v>93</v>
      </c>
      <c r="O1103" s="1" t="s">
        <v>31</v>
      </c>
      <c r="P1103" s="1" t="s">
        <v>32</v>
      </c>
      <c r="Q1103" s="1" t="s">
        <v>45</v>
      </c>
      <c r="R1103" s="1" t="s">
        <v>2620</v>
      </c>
      <c r="S1103" s="1" t="s">
        <v>2620</v>
      </c>
      <c r="T1103" s="1">
        <v>2</v>
      </c>
      <c r="U1103" s="1" t="s">
        <v>2622</v>
      </c>
      <c r="V1103" s="1" t="s">
        <v>2630</v>
      </c>
      <c r="W1103" s="1" t="s">
        <v>2629</v>
      </c>
      <c r="X1103" s="1" t="s">
        <v>2625</v>
      </c>
      <c r="Y1103" s="1" t="s">
        <v>2630</v>
      </c>
      <c r="Z1103" s="1" t="s">
        <v>2623</v>
      </c>
      <c r="AA1103" s="1">
        <v>0</v>
      </c>
      <c r="AB1103" s="1" t="s">
        <v>2626</v>
      </c>
      <c r="AC1103" s="1" t="s">
        <v>2627</v>
      </c>
      <c r="AD1103" s="1" t="str">
        <f>TEXT(Sales_data[[#This Row],[Order_Date]],"MMM")</f>
        <v>Jan</v>
      </c>
      <c r="AE1103" s="1">
        <f t="shared" si="85"/>
        <v>2024</v>
      </c>
      <c r="AF1103" s="1" t="str">
        <f>TEXT(Sales_data[[#This Row],[Order_Date]],"ddd")</f>
        <v>Sun</v>
      </c>
      <c r="AG1103" s="1" t="str">
        <f t="shared" si="86"/>
        <v>On Time</v>
      </c>
      <c r="AH1103" s="1" t="str">
        <f t="shared" si="87"/>
        <v>Fast</v>
      </c>
      <c r="AI1103" s="1" t="str">
        <f t="shared" si="88"/>
        <v>Low</v>
      </c>
      <c r="AJ1103" s="6" t="str">
        <f t="shared" si="89"/>
        <v>Weekend</v>
      </c>
    </row>
    <row r="1104" spans="1:36" x14ac:dyDescent="0.45">
      <c r="A1104" s="5" t="s">
        <v>1603</v>
      </c>
      <c r="B1104" s="2">
        <v>45644</v>
      </c>
      <c r="C1104" s="2">
        <v>45646</v>
      </c>
      <c r="D1104" s="2">
        <v>45651</v>
      </c>
      <c r="E1104" s="1" t="s">
        <v>2597</v>
      </c>
      <c r="F1104" s="1" t="s">
        <v>69</v>
      </c>
      <c r="G1104" s="1" t="s">
        <v>70</v>
      </c>
      <c r="H1104" s="1" t="s">
        <v>27</v>
      </c>
      <c r="I1104" s="1" t="s">
        <v>55</v>
      </c>
      <c r="J1104" s="1">
        <v>-1</v>
      </c>
      <c r="K1104" s="1">
        <v>2000</v>
      </c>
      <c r="L1104" s="1">
        <v>-2000</v>
      </c>
      <c r="M1104" s="1" t="s">
        <v>63</v>
      </c>
      <c r="N1104" s="1" t="s">
        <v>30</v>
      </c>
      <c r="O1104" s="1" t="s">
        <v>31</v>
      </c>
      <c r="P1104" s="1" t="s">
        <v>32</v>
      </c>
      <c r="Q1104" s="1" t="s">
        <v>33</v>
      </c>
      <c r="R1104" s="1" t="s">
        <v>2620</v>
      </c>
      <c r="S1104" s="1" t="s">
        <v>2620</v>
      </c>
      <c r="T1104" s="1">
        <v>5</v>
      </c>
      <c r="U1104" s="1" t="s">
        <v>2622</v>
      </c>
      <c r="V1104" s="1" t="s">
        <v>2630</v>
      </c>
      <c r="W1104" s="1" t="s">
        <v>2624</v>
      </c>
      <c r="X1104" s="1" t="s">
        <v>2625</v>
      </c>
      <c r="Y1104" s="1" t="s">
        <v>2623</v>
      </c>
      <c r="Z1104" s="1" t="s">
        <v>2623</v>
      </c>
      <c r="AA1104" s="1">
        <v>-2000</v>
      </c>
      <c r="AB1104" s="1" t="s">
        <v>2626</v>
      </c>
      <c r="AC1104" s="1" t="s">
        <v>2632</v>
      </c>
      <c r="AD1104" s="1" t="str">
        <f>TEXT(Sales_data[[#This Row],[Order_Date]],"MMM")</f>
        <v>Dec</v>
      </c>
      <c r="AE1104" s="1">
        <f t="shared" si="85"/>
        <v>2024</v>
      </c>
      <c r="AF1104" s="1" t="str">
        <f>TEXT(Sales_data[[#This Row],[Order_Date]],"ddd")</f>
        <v>Wed</v>
      </c>
      <c r="AG1104" s="1" t="str">
        <f t="shared" si="86"/>
        <v>On Time</v>
      </c>
      <c r="AH1104" s="1" t="str">
        <f t="shared" si="87"/>
        <v>Medium</v>
      </c>
      <c r="AI1104" s="1" t="str">
        <f t="shared" si="88"/>
        <v>Low</v>
      </c>
      <c r="AJ1104" s="6" t="str">
        <f t="shared" si="89"/>
        <v>Weekday</v>
      </c>
    </row>
    <row r="1105" spans="1:36" x14ac:dyDescent="0.45">
      <c r="A1105" s="5" t="s">
        <v>1604</v>
      </c>
      <c r="B1105" s="2">
        <v>45440</v>
      </c>
      <c r="C1105" s="2">
        <v>45441</v>
      </c>
      <c r="D1105" s="2">
        <v>45445</v>
      </c>
      <c r="E1105" s="1" t="s">
        <v>2586</v>
      </c>
      <c r="F1105" s="1" t="s">
        <v>2609</v>
      </c>
      <c r="G1105" s="1" t="s">
        <v>116</v>
      </c>
      <c r="H1105" s="1" t="s">
        <v>27</v>
      </c>
      <c r="I1105" s="1" t="s">
        <v>84</v>
      </c>
      <c r="J1105" s="1">
        <v>1</v>
      </c>
      <c r="K1105" s="1">
        <v>1000</v>
      </c>
      <c r="L1105" s="1">
        <v>1000</v>
      </c>
      <c r="M1105" s="1" t="s">
        <v>2619</v>
      </c>
      <c r="N1105" s="1" t="s">
        <v>93</v>
      </c>
      <c r="O1105" s="1" t="s">
        <v>44</v>
      </c>
      <c r="P1105" s="1" t="s">
        <v>32</v>
      </c>
      <c r="Q1105" s="1" t="s">
        <v>45</v>
      </c>
      <c r="R1105" s="1" t="s">
        <v>2620</v>
      </c>
      <c r="S1105" s="1" t="s">
        <v>2620</v>
      </c>
      <c r="T1105" s="1">
        <v>4</v>
      </c>
      <c r="U1105" s="1" t="s">
        <v>2622</v>
      </c>
      <c r="V1105" s="1" t="s">
        <v>2623</v>
      </c>
      <c r="W1105" s="1" t="s">
        <v>2624</v>
      </c>
      <c r="X1105" s="1" t="s">
        <v>2625</v>
      </c>
      <c r="Y1105" s="1" t="s">
        <v>2623</v>
      </c>
      <c r="Z1105" s="1" t="s">
        <v>2623</v>
      </c>
      <c r="AA1105" s="1">
        <v>1000</v>
      </c>
      <c r="AB1105" s="1" t="s">
        <v>2626</v>
      </c>
      <c r="AC1105" s="1" t="s">
        <v>2627</v>
      </c>
      <c r="AD1105" s="1" t="str">
        <f>TEXT(Sales_data[[#This Row],[Order_Date]],"MMM")</f>
        <v>May</v>
      </c>
      <c r="AE1105" s="1">
        <f t="shared" si="85"/>
        <v>2024</v>
      </c>
      <c r="AF1105" s="1" t="str">
        <f>TEXT(Sales_data[[#This Row],[Order_Date]],"ddd")</f>
        <v>Tue</v>
      </c>
      <c r="AG1105" s="1" t="str">
        <f t="shared" si="86"/>
        <v>On Time</v>
      </c>
      <c r="AH1105" s="1" t="str">
        <f t="shared" si="87"/>
        <v>Medium</v>
      </c>
      <c r="AI1105" s="1" t="str">
        <f t="shared" si="88"/>
        <v>Low</v>
      </c>
      <c r="AJ1105" s="6" t="str">
        <f t="shared" si="89"/>
        <v>Weekday</v>
      </c>
    </row>
    <row r="1106" spans="1:36" x14ac:dyDescent="0.45">
      <c r="A1106" s="5" t="s">
        <v>1605</v>
      </c>
      <c r="B1106" s="2">
        <v>45297</v>
      </c>
      <c r="C1106" s="2">
        <v>45299</v>
      </c>
      <c r="D1106" s="2">
        <v>45299</v>
      </c>
      <c r="E1106" s="1" t="s">
        <v>2600</v>
      </c>
      <c r="F1106" s="1" t="s">
        <v>53</v>
      </c>
      <c r="G1106" s="1" t="s">
        <v>54</v>
      </c>
      <c r="H1106" s="1" t="s">
        <v>27</v>
      </c>
      <c r="I1106" s="1" t="s">
        <v>84</v>
      </c>
      <c r="J1106" s="1">
        <v>-1</v>
      </c>
      <c r="K1106" s="1">
        <v>100</v>
      </c>
      <c r="L1106" s="1">
        <v>-100</v>
      </c>
      <c r="M1106" s="1" t="s">
        <v>29</v>
      </c>
      <c r="N1106" s="1" t="s">
        <v>93</v>
      </c>
      <c r="O1106" s="1" t="s">
        <v>79</v>
      </c>
      <c r="P1106" s="1" t="s">
        <v>58</v>
      </c>
      <c r="Q1106" s="1" t="s">
        <v>33</v>
      </c>
      <c r="R1106" s="1" t="s">
        <v>46</v>
      </c>
      <c r="S1106" s="1" t="s">
        <v>254</v>
      </c>
      <c r="T1106" s="1">
        <v>0</v>
      </c>
      <c r="U1106" s="1" t="s">
        <v>2622</v>
      </c>
      <c r="V1106" s="1" t="s">
        <v>2630</v>
      </c>
      <c r="W1106" s="1" t="s">
        <v>2624</v>
      </c>
      <c r="X1106" s="1" t="s">
        <v>2625</v>
      </c>
      <c r="Y1106" s="1" t="s">
        <v>2623</v>
      </c>
      <c r="Z1106" s="1" t="s">
        <v>2623</v>
      </c>
      <c r="AA1106" s="1">
        <v>-100</v>
      </c>
      <c r="AB1106" s="1" t="s">
        <v>2626</v>
      </c>
      <c r="AC1106" s="1" t="s">
        <v>254</v>
      </c>
      <c r="AD1106" s="1" t="str">
        <f>TEXT(Sales_data[[#This Row],[Order_Date]],"MMM")</f>
        <v>Jan</v>
      </c>
      <c r="AE1106" s="1">
        <f t="shared" si="85"/>
        <v>2024</v>
      </c>
      <c r="AF1106" s="1" t="str">
        <f>TEXT(Sales_data[[#This Row],[Order_Date]],"ddd")</f>
        <v>Sat</v>
      </c>
      <c r="AG1106" s="1" t="str">
        <f t="shared" si="86"/>
        <v>On Time</v>
      </c>
      <c r="AH1106" s="1" t="str">
        <f t="shared" si="87"/>
        <v>Fast</v>
      </c>
      <c r="AI1106" s="1" t="str">
        <f t="shared" si="88"/>
        <v>Low</v>
      </c>
      <c r="AJ1106" s="6" t="str">
        <f t="shared" si="89"/>
        <v>Weekend</v>
      </c>
    </row>
    <row r="1107" spans="1:36" x14ac:dyDescent="0.45">
      <c r="A1107" s="5" t="s">
        <v>2512</v>
      </c>
      <c r="B1107" s="2">
        <v>45513</v>
      </c>
      <c r="C1107" s="2">
        <v>45515</v>
      </c>
      <c r="D1107" s="2">
        <v>45521</v>
      </c>
      <c r="E1107" s="1" t="s">
        <v>2531</v>
      </c>
      <c r="F1107" s="1" t="s">
        <v>147</v>
      </c>
      <c r="G1107" s="1" t="s">
        <v>147</v>
      </c>
      <c r="H1107" s="1" t="s">
        <v>71</v>
      </c>
      <c r="I1107" s="1" t="s">
        <v>92</v>
      </c>
      <c r="J1107" s="1">
        <v>0</v>
      </c>
      <c r="K1107" s="1">
        <v>100</v>
      </c>
      <c r="L1107" s="1">
        <v>0</v>
      </c>
      <c r="M1107" s="1" t="s">
        <v>29</v>
      </c>
      <c r="N1107" s="1" t="s">
        <v>93</v>
      </c>
      <c r="O1107" s="1" t="s">
        <v>31</v>
      </c>
      <c r="P1107" s="1" t="s">
        <v>85</v>
      </c>
      <c r="Q1107" s="1" t="s">
        <v>33</v>
      </c>
      <c r="R1107" s="1" t="s">
        <v>34</v>
      </c>
      <c r="S1107" s="1" t="s">
        <v>2620</v>
      </c>
      <c r="T1107" s="1">
        <v>6</v>
      </c>
      <c r="U1107" s="1" t="s">
        <v>2622</v>
      </c>
      <c r="V1107" s="1" t="s">
        <v>2630</v>
      </c>
      <c r="W1107" s="1" t="s">
        <v>2624</v>
      </c>
      <c r="X1107" s="1" t="s">
        <v>2625</v>
      </c>
      <c r="Y1107" s="1" t="s">
        <v>2623</v>
      </c>
      <c r="Z1107" s="1" t="s">
        <v>2623</v>
      </c>
      <c r="AA1107" s="1">
        <v>0</v>
      </c>
      <c r="AB1107" s="1" t="s">
        <v>2626</v>
      </c>
      <c r="AC1107" s="1" t="s">
        <v>2627</v>
      </c>
      <c r="AD1107" s="1" t="str">
        <f>TEXT(Sales_data[[#This Row],[Order_Date]],"MMM")</f>
        <v>Aug</v>
      </c>
      <c r="AE1107" s="1">
        <f t="shared" si="85"/>
        <v>2024</v>
      </c>
      <c r="AF1107" s="1" t="str">
        <f>TEXT(Sales_data[[#This Row],[Order_Date]],"ddd")</f>
        <v>Fri</v>
      </c>
      <c r="AG1107" s="1" t="str">
        <f t="shared" si="86"/>
        <v>Late</v>
      </c>
      <c r="AH1107" s="1" t="str">
        <f t="shared" si="87"/>
        <v>Slow</v>
      </c>
      <c r="AI1107" s="1" t="str">
        <f t="shared" si="88"/>
        <v>Low</v>
      </c>
      <c r="AJ1107" s="6" t="str">
        <f t="shared" si="89"/>
        <v>Weekday</v>
      </c>
    </row>
    <row r="1108" spans="1:36" x14ac:dyDescent="0.45">
      <c r="A1108" s="5" t="s">
        <v>1606</v>
      </c>
      <c r="B1108" s="2">
        <v>45326</v>
      </c>
      <c r="C1108" s="2">
        <v>45324</v>
      </c>
      <c r="D1108" s="2">
        <v>45325</v>
      </c>
      <c r="E1108" s="1" t="s">
        <v>2539</v>
      </c>
      <c r="F1108" s="1" t="s">
        <v>53</v>
      </c>
      <c r="G1108" s="1" t="s">
        <v>54</v>
      </c>
      <c r="H1108" s="1" t="s">
        <v>27</v>
      </c>
      <c r="I1108" s="1" t="s">
        <v>84</v>
      </c>
      <c r="J1108" s="1">
        <v>0</v>
      </c>
      <c r="K1108" s="1">
        <v>1000</v>
      </c>
      <c r="L1108" s="1">
        <v>0</v>
      </c>
      <c r="M1108" s="1" t="s">
        <v>63</v>
      </c>
      <c r="N1108" s="1" t="s">
        <v>93</v>
      </c>
      <c r="O1108" s="1" t="s">
        <v>79</v>
      </c>
      <c r="P1108" s="1" t="s">
        <v>32</v>
      </c>
      <c r="Q1108" s="1" t="s">
        <v>33</v>
      </c>
      <c r="R1108" s="1" t="s">
        <v>2620</v>
      </c>
      <c r="S1108" s="1" t="s">
        <v>2620</v>
      </c>
      <c r="T1108" s="1">
        <v>1</v>
      </c>
      <c r="U1108" s="1" t="s">
        <v>2622</v>
      </c>
      <c r="V1108" s="1" t="s">
        <v>2630</v>
      </c>
      <c r="W1108" s="1" t="s">
        <v>2624</v>
      </c>
      <c r="X1108" s="1" t="s">
        <v>2628</v>
      </c>
      <c r="Y1108" s="1" t="s">
        <v>2623</v>
      </c>
      <c r="Z1108" s="1" t="s">
        <v>2623</v>
      </c>
      <c r="AA1108" s="1">
        <v>0</v>
      </c>
      <c r="AB1108" s="1" t="s">
        <v>2626</v>
      </c>
      <c r="AC1108" s="1" t="s">
        <v>2627</v>
      </c>
      <c r="AD1108" s="1" t="str">
        <f>TEXT(Sales_data[[#This Row],[Order_Date]],"MMM")</f>
        <v>Feb</v>
      </c>
      <c r="AE1108" s="1">
        <f t="shared" si="85"/>
        <v>2024</v>
      </c>
      <c r="AF1108" s="1" t="str">
        <f>TEXT(Sales_data[[#This Row],[Order_Date]],"ddd")</f>
        <v>Sun</v>
      </c>
      <c r="AG1108" s="1" t="str">
        <f t="shared" si="86"/>
        <v>On Time</v>
      </c>
      <c r="AH1108" s="1" t="str">
        <f t="shared" si="87"/>
        <v>Fast</v>
      </c>
      <c r="AI1108" s="1" t="str">
        <f t="shared" si="88"/>
        <v>Low</v>
      </c>
      <c r="AJ1108" s="6" t="str">
        <f t="shared" si="89"/>
        <v>Weekend</v>
      </c>
    </row>
    <row r="1109" spans="1:36" x14ac:dyDescent="0.45">
      <c r="A1109" s="5" t="s">
        <v>1607</v>
      </c>
      <c r="B1109" s="2">
        <v>45543</v>
      </c>
      <c r="C1109" s="2">
        <v>45541</v>
      </c>
      <c r="D1109" s="2">
        <v>45540</v>
      </c>
      <c r="E1109" s="1" t="s">
        <v>2579</v>
      </c>
      <c r="F1109" s="1" t="s">
        <v>2606</v>
      </c>
      <c r="G1109" s="1" t="s">
        <v>26</v>
      </c>
      <c r="H1109" s="1" t="s">
        <v>71</v>
      </c>
      <c r="I1109" s="1" t="s">
        <v>117</v>
      </c>
      <c r="J1109" s="1">
        <v>0</v>
      </c>
      <c r="K1109" s="1">
        <v>0</v>
      </c>
      <c r="L1109" s="1">
        <v>0</v>
      </c>
      <c r="M1109" s="1" t="s">
        <v>29</v>
      </c>
      <c r="N1109" s="1" t="s">
        <v>57</v>
      </c>
      <c r="O1109" s="1" t="s">
        <v>44</v>
      </c>
      <c r="P1109" s="1" t="s">
        <v>85</v>
      </c>
      <c r="Q1109" s="1" t="s">
        <v>33</v>
      </c>
      <c r="R1109" s="1" t="s">
        <v>34</v>
      </c>
      <c r="S1109" s="1" t="s">
        <v>2620</v>
      </c>
      <c r="T1109" s="1">
        <v>-1</v>
      </c>
      <c r="U1109" s="1" t="s">
        <v>2622</v>
      </c>
      <c r="V1109" s="1" t="s">
        <v>2630</v>
      </c>
      <c r="W1109" s="1" t="s">
        <v>2629</v>
      </c>
      <c r="X1109" s="1" t="s">
        <v>2628</v>
      </c>
      <c r="Y1109" s="1" t="s">
        <v>2630</v>
      </c>
      <c r="Z1109" s="1" t="s">
        <v>2623</v>
      </c>
      <c r="AA1109" s="1">
        <v>0</v>
      </c>
      <c r="AB1109" s="1" t="s">
        <v>2626</v>
      </c>
      <c r="AC1109" s="1" t="s">
        <v>2627</v>
      </c>
      <c r="AD1109" s="1" t="str">
        <f>TEXT(Sales_data[[#This Row],[Order_Date]],"MMM")</f>
        <v>Sep</v>
      </c>
      <c r="AE1109" s="1">
        <f t="shared" si="85"/>
        <v>2024</v>
      </c>
      <c r="AF1109" s="1" t="str">
        <f>TEXT(Sales_data[[#This Row],[Order_Date]],"ddd")</f>
        <v>Sun</v>
      </c>
      <c r="AG1109" s="1" t="str">
        <f t="shared" si="86"/>
        <v>On Time</v>
      </c>
      <c r="AH1109" s="1" t="str">
        <f t="shared" si="87"/>
        <v>Fast</v>
      </c>
      <c r="AI1109" s="1" t="str">
        <f t="shared" si="88"/>
        <v>Low</v>
      </c>
      <c r="AJ1109" s="6" t="str">
        <f t="shared" si="89"/>
        <v>Weekend</v>
      </c>
    </row>
    <row r="1110" spans="1:36" x14ac:dyDescent="0.45">
      <c r="A1110" s="5" t="s">
        <v>1608</v>
      </c>
      <c r="B1110" s="2">
        <v>45417</v>
      </c>
      <c r="C1110" s="2">
        <v>45415</v>
      </c>
      <c r="D1110" s="2">
        <v>45415</v>
      </c>
      <c r="E1110" s="1" t="s">
        <v>2553</v>
      </c>
      <c r="F1110" s="1" t="s">
        <v>2608</v>
      </c>
      <c r="G1110" s="1" t="s">
        <v>41</v>
      </c>
      <c r="H1110" s="1" t="s">
        <v>27</v>
      </c>
      <c r="I1110" s="1" t="s">
        <v>55</v>
      </c>
      <c r="J1110" s="1">
        <v>1</v>
      </c>
      <c r="K1110" s="1">
        <v>1000</v>
      </c>
      <c r="L1110" s="1">
        <v>1000</v>
      </c>
      <c r="M1110" s="1" t="s">
        <v>63</v>
      </c>
      <c r="N1110" s="1" t="s">
        <v>93</v>
      </c>
      <c r="O1110" s="1" t="s">
        <v>31</v>
      </c>
      <c r="P1110" s="1" t="s">
        <v>85</v>
      </c>
      <c r="Q1110" s="1" t="s">
        <v>45</v>
      </c>
      <c r="R1110" s="1" t="s">
        <v>46</v>
      </c>
      <c r="S1110" s="1" t="s">
        <v>47</v>
      </c>
      <c r="T1110" s="1">
        <v>0</v>
      </c>
      <c r="U1110" s="1" t="s">
        <v>2622</v>
      </c>
      <c r="V1110" s="1" t="s">
        <v>2623</v>
      </c>
      <c r="W1110" s="1" t="s">
        <v>2624</v>
      </c>
      <c r="X1110" s="1" t="s">
        <v>2628</v>
      </c>
      <c r="Y1110" s="1" t="s">
        <v>2623</v>
      </c>
      <c r="Z1110" s="1" t="s">
        <v>2623</v>
      </c>
      <c r="AA1110" s="1">
        <v>1000</v>
      </c>
      <c r="AB1110" s="1" t="s">
        <v>2626</v>
      </c>
      <c r="AC1110" s="1" t="s">
        <v>47</v>
      </c>
      <c r="AD1110" s="1" t="str">
        <f>TEXT(Sales_data[[#This Row],[Order_Date]],"MMM")</f>
        <v>May</v>
      </c>
      <c r="AE1110" s="1">
        <f t="shared" si="85"/>
        <v>2024</v>
      </c>
      <c r="AF1110" s="1" t="str">
        <f>TEXT(Sales_data[[#This Row],[Order_Date]],"ddd")</f>
        <v>Sun</v>
      </c>
      <c r="AG1110" s="1" t="str">
        <f t="shared" si="86"/>
        <v>On Time</v>
      </c>
      <c r="AH1110" s="1" t="str">
        <f t="shared" si="87"/>
        <v>Fast</v>
      </c>
      <c r="AI1110" s="1" t="str">
        <f t="shared" si="88"/>
        <v>Low</v>
      </c>
      <c r="AJ1110" s="6" t="str">
        <f t="shared" si="89"/>
        <v>Weekend</v>
      </c>
    </row>
    <row r="1111" spans="1:36" x14ac:dyDescent="0.45">
      <c r="A1111" s="5" t="s">
        <v>1609</v>
      </c>
      <c r="B1111" s="2">
        <v>45651</v>
      </c>
      <c r="C1111" s="2">
        <v>45651</v>
      </c>
      <c r="D1111" s="2">
        <v>45650</v>
      </c>
      <c r="E1111" s="1" t="s">
        <v>2545</v>
      </c>
      <c r="F1111" s="1" t="s">
        <v>168</v>
      </c>
      <c r="G1111" s="1" t="s">
        <v>41</v>
      </c>
      <c r="H1111" s="1" t="s">
        <v>71</v>
      </c>
      <c r="I1111" s="1" t="s">
        <v>117</v>
      </c>
      <c r="J1111" s="1">
        <v>2</v>
      </c>
      <c r="K1111" s="1">
        <v>2000</v>
      </c>
      <c r="L1111" s="1">
        <v>4000</v>
      </c>
      <c r="M1111" s="1" t="s">
        <v>56</v>
      </c>
      <c r="N1111" s="1" t="s">
        <v>57</v>
      </c>
      <c r="O1111" s="1" t="s">
        <v>79</v>
      </c>
      <c r="P1111" s="1" t="s">
        <v>58</v>
      </c>
      <c r="Q1111" s="1" t="s">
        <v>33</v>
      </c>
      <c r="R1111" s="1" t="s">
        <v>34</v>
      </c>
      <c r="S1111" s="1" t="s">
        <v>2620</v>
      </c>
      <c r="T1111" s="1">
        <v>-1</v>
      </c>
      <c r="U1111" s="1" t="s">
        <v>2622</v>
      </c>
      <c r="V1111" s="1" t="s">
        <v>2623</v>
      </c>
      <c r="W1111" s="1" t="s">
        <v>2624</v>
      </c>
      <c r="X1111" s="1" t="s">
        <v>2633</v>
      </c>
      <c r="Y1111" s="1" t="s">
        <v>2623</v>
      </c>
      <c r="Z1111" s="1" t="s">
        <v>2623</v>
      </c>
      <c r="AA1111" s="1">
        <v>4000</v>
      </c>
      <c r="AB1111" s="1" t="s">
        <v>2626</v>
      </c>
      <c r="AC1111" s="1" t="s">
        <v>2627</v>
      </c>
      <c r="AD1111" s="1" t="str">
        <f>TEXT(Sales_data[[#This Row],[Order_Date]],"MMM")</f>
        <v>Dec</v>
      </c>
      <c r="AE1111" s="1">
        <f t="shared" si="85"/>
        <v>2024</v>
      </c>
      <c r="AF1111" s="1" t="str">
        <f>TEXT(Sales_data[[#This Row],[Order_Date]],"ddd")</f>
        <v>Wed</v>
      </c>
      <c r="AG1111" s="1" t="str">
        <f t="shared" si="86"/>
        <v>On Time</v>
      </c>
      <c r="AH1111" s="1" t="str">
        <f t="shared" si="87"/>
        <v>Fast</v>
      </c>
      <c r="AI1111" s="1" t="str">
        <f t="shared" si="88"/>
        <v>Medium</v>
      </c>
      <c r="AJ1111" s="6" t="str">
        <f t="shared" si="89"/>
        <v>Weekday</v>
      </c>
    </row>
    <row r="1112" spans="1:36" x14ac:dyDescent="0.45">
      <c r="A1112" s="5" t="s">
        <v>1610</v>
      </c>
      <c r="B1112" s="2">
        <v>45612</v>
      </c>
      <c r="C1112" s="2">
        <v>45615</v>
      </c>
      <c r="D1112" s="2">
        <v>45615</v>
      </c>
      <c r="E1112" s="1" t="s">
        <v>2549</v>
      </c>
      <c r="F1112" s="1" t="s">
        <v>2607</v>
      </c>
      <c r="G1112" s="1" t="s">
        <v>41</v>
      </c>
      <c r="H1112" s="1" t="s">
        <v>71</v>
      </c>
      <c r="I1112" s="1" t="s">
        <v>117</v>
      </c>
      <c r="J1112" s="1">
        <v>-1</v>
      </c>
      <c r="K1112" s="1">
        <v>500</v>
      </c>
      <c r="L1112" s="1">
        <v>-500</v>
      </c>
      <c r="M1112" s="1" t="s">
        <v>2619</v>
      </c>
      <c r="N1112" s="1" t="s">
        <v>57</v>
      </c>
      <c r="O1112" s="1" t="s">
        <v>64</v>
      </c>
      <c r="P1112" s="1" t="s">
        <v>32</v>
      </c>
      <c r="Q1112" s="1" t="s">
        <v>33</v>
      </c>
      <c r="R1112" s="1" t="s">
        <v>46</v>
      </c>
      <c r="S1112" s="1" t="s">
        <v>2621</v>
      </c>
      <c r="T1112" s="1">
        <v>0</v>
      </c>
      <c r="U1112" s="1" t="s">
        <v>2622</v>
      </c>
      <c r="V1112" s="1" t="s">
        <v>2630</v>
      </c>
      <c r="W1112" s="1" t="s">
        <v>2624</v>
      </c>
      <c r="X1112" s="1" t="s">
        <v>2625</v>
      </c>
      <c r="Y1112" s="1" t="s">
        <v>2623</v>
      </c>
      <c r="Z1112" s="1" t="s">
        <v>2623</v>
      </c>
      <c r="AA1112" s="1">
        <v>-500</v>
      </c>
      <c r="AB1112" s="1" t="s">
        <v>2626</v>
      </c>
      <c r="AC1112" s="1" t="s">
        <v>2621</v>
      </c>
      <c r="AD1112" s="1" t="str">
        <f>TEXT(Sales_data[[#This Row],[Order_Date]],"MMM")</f>
        <v>Nov</v>
      </c>
      <c r="AE1112" s="1">
        <f t="shared" si="85"/>
        <v>2024</v>
      </c>
      <c r="AF1112" s="1" t="str">
        <f>TEXT(Sales_data[[#This Row],[Order_Date]],"ddd")</f>
        <v>Sat</v>
      </c>
      <c r="AG1112" s="1" t="str">
        <f t="shared" si="86"/>
        <v>On Time</v>
      </c>
      <c r="AH1112" s="1" t="str">
        <f t="shared" si="87"/>
        <v>Fast</v>
      </c>
      <c r="AI1112" s="1" t="str">
        <f t="shared" si="88"/>
        <v>Low</v>
      </c>
      <c r="AJ1112" s="6" t="str">
        <f t="shared" si="89"/>
        <v>Weekend</v>
      </c>
    </row>
    <row r="1113" spans="1:36" x14ac:dyDescent="0.45">
      <c r="A1113" s="5" t="s">
        <v>1611</v>
      </c>
      <c r="B1113" s="2">
        <v>45331</v>
      </c>
      <c r="C1113" s="2">
        <v>45334</v>
      </c>
      <c r="D1113" s="2">
        <v>45339</v>
      </c>
      <c r="E1113" s="1" t="s">
        <v>2591</v>
      </c>
      <c r="F1113" s="1" t="s">
        <v>53</v>
      </c>
      <c r="G1113" s="1" t="s">
        <v>54</v>
      </c>
      <c r="H1113" s="1" t="s">
        <v>42</v>
      </c>
      <c r="I1113" s="1" t="s">
        <v>122</v>
      </c>
      <c r="J1113" s="1">
        <v>2</v>
      </c>
      <c r="K1113" s="1">
        <v>0</v>
      </c>
      <c r="L1113" s="1">
        <v>0</v>
      </c>
      <c r="M1113" s="1" t="s">
        <v>63</v>
      </c>
      <c r="N1113" s="1" t="s">
        <v>57</v>
      </c>
      <c r="O1113" s="1" t="s">
        <v>44</v>
      </c>
      <c r="P1113" s="1" t="s">
        <v>32</v>
      </c>
      <c r="Q1113" s="1" t="s">
        <v>45</v>
      </c>
      <c r="R1113" s="1" t="s">
        <v>2620</v>
      </c>
      <c r="S1113" s="1" t="s">
        <v>2620</v>
      </c>
      <c r="T1113" s="1">
        <v>5</v>
      </c>
      <c r="U1113" s="1" t="s">
        <v>2622</v>
      </c>
      <c r="V1113" s="1" t="s">
        <v>2623</v>
      </c>
      <c r="W1113" s="1" t="s">
        <v>2629</v>
      </c>
      <c r="X1113" s="1" t="s">
        <v>2625</v>
      </c>
      <c r="Y1113" s="1" t="s">
        <v>2630</v>
      </c>
      <c r="Z1113" s="1" t="s">
        <v>2623</v>
      </c>
      <c r="AA1113" s="1">
        <v>0</v>
      </c>
      <c r="AB1113" s="1" t="s">
        <v>2626</v>
      </c>
      <c r="AC1113" s="1" t="s">
        <v>2627</v>
      </c>
      <c r="AD1113" s="1" t="str">
        <f>TEXT(Sales_data[[#This Row],[Order_Date]],"MMM")</f>
        <v>Feb</v>
      </c>
      <c r="AE1113" s="1">
        <f t="shared" si="85"/>
        <v>2024</v>
      </c>
      <c r="AF1113" s="1" t="str">
        <f>TEXT(Sales_data[[#This Row],[Order_Date]],"ddd")</f>
        <v>Fri</v>
      </c>
      <c r="AG1113" s="1" t="str">
        <f t="shared" si="86"/>
        <v>On Time</v>
      </c>
      <c r="AH1113" s="1" t="str">
        <f t="shared" si="87"/>
        <v>Medium</v>
      </c>
      <c r="AI1113" s="1" t="str">
        <f t="shared" si="88"/>
        <v>Low</v>
      </c>
      <c r="AJ1113" s="6" t="str">
        <f t="shared" si="89"/>
        <v>Weekday</v>
      </c>
    </row>
    <row r="1114" spans="1:36" x14ac:dyDescent="0.45">
      <c r="A1114" s="5" t="s">
        <v>1612</v>
      </c>
      <c r="B1114" s="2">
        <v>45314</v>
      </c>
      <c r="C1114" s="2">
        <v>45317</v>
      </c>
      <c r="D1114" s="2">
        <v>45322</v>
      </c>
      <c r="E1114" s="1" t="s">
        <v>2569</v>
      </c>
      <c r="F1114" s="1" t="s">
        <v>147</v>
      </c>
      <c r="G1114" s="1" t="s">
        <v>147</v>
      </c>
      <c r="H1114" s="1" t="s">
        <v>42</v>
      </c>
      <c r="I1114" s="1" t="s">
        <v>122</v>
      </c>
      <c r="J1114" s="1">
        <v>0</v>
      </c>
      <c r="K1114" s="1">
        <v>0</v>
      </c>
      <c r="L1114" s="1">
        <v>0</v>
      </c>
      <c r="M1114" s="1" t="s">
        <v>63</v>
      </c>
      <c r="N1114" s="1" t="s">
        <v>57</v>
      </c>
      <c r="O1114" s="1" t="s">
        <v>31</v>
      </c>
      <c r="P1114" s="1" t="s">
        <v>58</v>
      </c>
      <c r="Q1114" s="1" t="s">
        <v>45</v>
      </c>
      <c r="R1114" s="1" t="s">
        <v>46</v>
      </c>
      <c r="S1114" s="1" t="s">
        <v>47</v>
      </c>
      <c r="T1114" s="1">
        <v>5</v>
      </c>
      <c r="U1114" s="1" t="s">
        <v>2622</v>
      </c>
      <c r="V1114" s="1" t="s">
        <v>2630</v>
      </c>
      <c r="W1114" s="1" t="s">
        <v>2629</v>
      </c>
      <c r="X1114" s="1" t="s">
        <v>2625</v>
      </c>
      <c r="Y1114" s="1" t="s">
        <v>2630</v>
      </c>
      <c r="Z1114" s="1" t="s">
        <v>2623</v>
      </c>
      <c r="AA1114" s="1">
        <v>0</v>
      </c>
      <c r="AB1114" s="1" t="s">
        <v>2626</v>
      </c>
      <c r="AC1114" s="1" t="s">
        <v>47</v>
      </c>
      <c r="AD1114" s="1" t="str">
        <f>TEXT(Sales_data[[#This Row],[Order_Date]],"MMM")</f>
        <v>Jan</v>
      </c>
      <c r="AE1114" s="1">
        <f t="shared" si="85"/>
        <v>2024</v>
      </c>
      <c r="AF1114" s="1" t="str">
        <f>TEXT(Sales_data[[#This Row],[Order_Date]],"ddd")</f>
        <v>Tue</v>
      </c>
      <c r="AG1114" s="1" t="str">
        <f t="shared" si="86"/>
        <v>On Time</v>
      </c>
      <c r="AH1114" s="1" t="str">
        <f t="shared" si="87"/>
        <v>Medium</v>
      </c>
      <c r="AI1114" s="1" t="str">
        <f t="shared" si="88"/>
        <v>Low</v>
      </c>
      <c r="AJ1114" s="6" t="str">
        <f t="shared" si="89"/>
        <v>Weekday</v>
      </c>
    </row>
    <row r="1115" spans="1:36" x14ac:dyDescent="0.45">
      <c r="A1115" s="5" t="s">
        <v>1613</v>
      </c>
      <c r="B1115" s="2">
        <v>45520</v>
      </c>
      <c r="C1115" s="2">
        <v>45519</v>
      </c>
      <c r="D1115" s="2">
        <v>45519</v>
      </c>
      <c r="E1115" s="1" t="s">
        <v>2572</v>
      </c>
      <c r="F1115" s="1" t="s">
        <v>2607</v>
      </c>
      <c r="G1115" s="1" t="s">
        <v>41</v>
      </c>
      <c r="H1115" s="1" t="s">
        <v>27</v>
      </c>
      <c r="I1115" s="1" t="s">
        <v>84</v>
      </c>
      <c r="J1115" s="1">
        <v>1</v>
      </c>
      <c r="K1115" s="1">
        <v>1000</v>
      </c>
      <c r="L1115" s="1">
        <v>1000</v>
      </c>
      <c r="M1115" s="1" t="s">
        <v>56</v>
      </c>
      <c r="N1115" s="1" t="s">
        <v>30</v>
      </c>
      <c r="O1115" s="1" t="s">
        <v>31</v>
      </c>
      <c r="P1115" s="1" t="s">
        <v>58</v>
      </c>
      <c r="Q1115" s="1" t="s">
        <v>45</v>
      </c>
      <c r="R1115" s="1" t="s">
        <v>2620</v>
      </c>
      <c r="S1115" s="1" t="s">
        <v>2620</v>
      </c>
      <c r="T1115" s="1">
        <v>0</v>
      </c>
      <c r="U1115" s="1" t="s">
        <v>2622</v>
      </c>
      <c r="V1115" s="1" t="s">
        <v>2623</v>
      </c>
      <c r="W1115" s="1" t="s">
        <v>2624</v>
      </c>
      <c r="X1115" s="1" t="s">
        <v>2628</v>
      </c>
      <c r="Y1115" s="1" t="s">
        <v>2623</v>
      </c>
      <c r="Z1115" s="1" t="s">
        <v>2623</v>
      </c>
      <c r="AA1115" s="1">
        <v>1000</v>
      </c>
      <c r="AB1115" s="1" t="s">
        <v>2626</v>
      </c>
      <c r="AC1115" s="1" t="s">
        <v>2627</v>
      </c>
      <c r="AD1115" s="1" t="str">
        <f>TEXT(Sales_data[[#This Row],[Order_Date]],"MMM")</f>
        <v>Aug</v>
      </c>
      <c r="AE1115" s="1">
        <f t="shared" si="85"/>
        <v>2024</v>
      </c>
      <c r="AF1115" s="1" t="str">
        <f>TEXT(Sales_data[[#This Row],[Order_Date]],"ddd")</f>
        <v>Fri</v>
      </c>
      <c r="AG1115" s="1" t="str">
        <f t="shared" si="86"/>
        <v>On Time</v>
      </c>
      <c r="AH1115" s="1" t="str">
        <f t="shared" si="87"/>
        <v>Fast</v>
      </c>
      <c r="AI1115" s="1" t="str">
        <f t="shared" si="88"/>
        <v>Low</v>
      </c>
      <c r="AJ1115" s="6" t="str">
        <f t="shared" si="89"/>
        <v>Weekday</v>
      </c>
    </row>
    <row r="1116" spans="1:36" x14ac:dyDescent="0.45">
      <c r="A1116" s="5" t="s">
        <v>1614</v>
      </c>
      <c r="B1116" s="2">
        <v>45582</v>
      </c>
      <c r="C1116" s="2">
        <v>45580</v>
      </c>
      <c r="D1116" s="2">
        <v>45587</v>
      </c>
      <c r="E1116" s="1" t="s">
        <v>2550</v>
      </c>
      <c r="F1116" s="1" t="s">
        <v>2606</v>
      </c>
      <c r="G1116" s="1" t="s">
        <v>26</v>
      </c>
      <c r="H1116" s="1" t="s">
        <v>42</v>
      </c>
      <c r="I1116" s="1" t="s">
        <v>78</v>
      </c>
      <c r="J1116" s="1">
        <v>-1</v>
      </c>
      <c r="K1116" s="1">
        <v>100</v>
      </c>
      <c r="L1116" s="1">
        <v>-100</v>
      </c>
      <c r="M1116" s="1" t="s">
        <v>2619</v>
      </c>
      <c r="N1116" s="1" t="s">
        <v>57</v>
      </c>
      <c r="O1116" s="1" t="s">
        <v>64</v>
      </c>
      <c r="P1116" s="1" t="s">
        <v>58</v>
      </c>
      <c r="Q1116" s="1" t="s">
        <v>33</v>
      </c>
      <c r="R1116" s="1" t="s">
        <v>2620</v>
      </c>
      <c r="S1116" s="1" t="s">
        <v>2620</v>
      </c>
      <c r="T1116" s="1">
        <v>7</v>
      </c>
      <c r="U1116" s="1" t="s">
        <v>2622</v>
      </c>
      <c r="V1116" s="1" t="s">
        <v>2630</v>
      </c>
      <c r="W1116" s="1" t="s">
        <v>2624</v>
      </c>
      <c r="X1116" s="1" t="s">
        <v>2628</v>
      </c>
      <c r="Y1116" s="1" t="s">
        <v>2623</v>
      </c>
      <c r="Z1116" s="1" t="s">
        <v>2623</v>
      </c>
      <c r="AA1116" s="1">
        <v>-100</v>
      </c>
      <c r="AB1116" s="1" t="s">
        <v>2626</v>
      </c>
      <c r="AC1116" s="1" t="s">
        <v>2632</v>
      </c>
      <c r="AD1116" s="1" t="str">
        <f>TEXT(Sales_data[[#This Row],[Order_Date]],"MMM")</f>
        <v>Oct</v>
      </c>
      <c r="AE1116" s="1">
        <f t="shared" si="85"/>
        <v>2024</v>
      </c>
      <c r="AF1116" s="1" t="str">
        <f>TEXT(Sales_data[[#This Row],[Order_Date]],"ddd")</f>
        <v>Thu</v>
      </c>
      <c r="AG1116" s="1" t="str">
        <f t="shared" si="86"/>
        <v>Late</v>
      </c>
      <c r="AH1116" s="1" t="str">
        <f t="shared" si="87"/>
        <v>Slow</v>
      </c>
      <c r="AI1116" s="1" t="str">
        <f t="shared" si="88"/>
        <v>Low</v>
      </c>
      <c r="AJ1116" s="6" t="str">
        <f t="shared" si="89"/>
        <v>Weekday</v>
      </c>
    </row>
    <row r="1117" spans="1:36" x14ac:dyDescent="0.45">
      <c r="A1117" s="5" t="s">
        <v>1615</v>
      </c>
      <c r="B1117" s="2">
        <v>45399</v>
      </c>
      <c r="C1117" s="2">
        <v>45398</v>
      </c>
      <c r="D1117" s="2">
        <v>45400</v>
      </c>
      <c r="E1117" s="1" t="s">
        <v>2559</v>
      </c>
      <c r="F1117" s="1" t="s">
        <v>2607</v>
      </c>
      <c r="G1117" s="1" t="s">
        <v>41</v>
      </c>
      <c r="H1117" s="1" t="s">
        <v>42</v>
      </c>
      <c r="I1117" s="1" t="s">
        <v>78</v>
      </c>
      <c r="J1117" s="1">
        <v>3</v>
      </c>
      <c r="K1117" s="1">
        <v>0</v>
      </c>
      <c r="L1117" s="1">
        <v>0</v>
      </c>
      <c r="M1117" s="1" t="s">
        <v>29</v>
      </c>
      <c r="N1117" s="1" t="s">
        <v>57</v>
      </c>
      <c r="O1117" s="1" t="s">
        <v>64</v>
      </c>
      <c r="P1117" s="1" t="s">
        <v>58</v>
      </c>
      <c r="Q1117" s="1" t="s">
        <v>45</v>
      </c>
      <c r="R1117" s="1" t="s">
        <v>46</v>
      </c>
      <c r="S1117" s="1" t="s">
        <v>254</v>
      </c>
      <c r="T1117" s="1">
        <v>2</v>
      </c>
      <c r="U1117" s="1" t="s">
        <v>2622</v>
      </c>
      <c r="V1117" s="1" t="s">
        <v>2623</v>
      </c>
      <c r="W1117" s="1" t="s">
        <v>2629</v>
      </c>
      <c r="X1117" s="1" t="s">
        <v>2628</v>
      </c>
      <c r="Y1117" s="1" t="s">
        <v>2630</v>
      </c>
      <c r="Z1117" s="1" t="s">
        <v>2623</v>
      </c>
      <c r="AA1117" s="1">
        <v>0</v>
      </c>
      <c r="AB1117" s="1" t="s">
        <v>2626</v>
      </c>
      <c r="AC1117" s="1" t="s">
        <v>254</v>
      </c>
      <c r="AD1117" s="1" t="str">
        <f>TEXT(Sales_data[[#This Row],[Order_Date]],"MMM")</f>
        <v>Apr</v>
      </c>
      <c r="AE1117" s="1">
        <f t="shared" si="85"/>
        <v>2024</v>
      </c>
      <c r="AF1117" s="1" t="str">
        <f>TEXT(Sales_data[[#This Row],[Order_Date]],"ddd")</f>
        <v>Wed</v>
      </c>
      <c r="AG1117" s="1" t="str">
        <f t="shared" si="86"/>
        <v>On Time</v>
      </c>
      <c r="AH1117" s="1" t="str">
        <f t="shared" si="87"/>
        <v>Fast</v>
      </c>
      <c r="AI1117" s="1" t="str">
        <f t="shared" si="88"/>
        <v>Low</v>
      </c>
      <c r="AJ1117" s="6" t="str">
        <f t="shared" si="89"/>
        <v>Weekday</v>
      </c>
    </row>
    <row r="1118" spans="1:36" x14ac:dyDescent="0.45">
      <c r="A1118" s="5" t="s">
        <v>1616</v>
      </c>
      <c r="B1118" s="2">
        <v>45341</v>
      </c>
      <c r="C1118" s="2">
        <v>45341</v>
      </c>
      <c r="D1118" s="2">
        <v>45346</v>
      </c>
      <c r="E1118" s="1" t="s">
        <v>2578</v>
      </c>
      <c r="F1118" s="1" t="s">
        <v>2606</v>
      </c>
      <c r="G1118" s="1" t="s">
        <v>26</v>
      </c>
      <c r="H1118" s="1" t="s">
        <v>71</v>
      </c>
      <c r="I1118" s="1" t="s">
        <v>72</v>
      </c>
      <c r="J1118" s="1">
        <v>1</v>
      </c>
      <c r="K1118" s="1">
        <v>0</v>
      </c>
      <c r="L1118" s="1">
        <v>0</v>
      </c>
      <c r="M1118" s="1" t="s">
        <v>2619</v>
      </c>
      <c r="N1118" s="1" t="s">
        <v>57</v>
      </c>
      <c r="O1118" s="1" t="s">
        <v>31</v>
      </c>
      <c r="P1118" s="1" t="s">
        <v>85</v>
      </c>
      <c r="Q1118" s="1" t="s">
        <v>45</v>
      </c>
      <c r="R1118" s="1" t="s">
        <v>2620</v>
      </c>
      <c r="S1118" s="1" t="s">
        <v>2620</v>
      </c>
      <c r="T1118" s="1">
        <v>5</v>
      </c>
      <c r="U1118" s="1" t="s">
        <v>2622</v>
      </c>
      <c r="V1118" s="1" t="s">
        <v>2623</v>
      </c>
      <c r="W1118" s="1" t="s">
        <v>2629</v>
      </c>
      <c r="X1118" s="1" t="s">
        <v>2625</v>
      </c>
      <c r="Y1118" s="1" t="s">
        <v>2630</v>
      </c>
      <c r="Z1118" s="1" t="s">
        <v>2623</v>
      </c>
      <c r="AA1118" s="1">
        <v>0</v>
      </c>
      <c r="AB1118" s="1" t="s">
        <v>2626</v>
      </c>
      <c r="AC1118" s="1" t="s">
        <v>2627</v>
      </c>
      <c r="AD1118" s="1" t="str">
        <f>TEXT(Sales_data[[#This Row],[Order_Date]],"MMM")</f>
        <v>Feb</v>
      </c>
      <c r="AE1118" s="1">
        <f t="shared" si="85"/>
        <v>2024</v>
      </c>
      <c r="AF1118" s="1" t="str">
        <f>TEXT(Sales_data[[#This Row],[Order_Date]],"ddd")</f>
        <v>Mon</v>
      </c>
      <c r="AG1118" s="1" t="str">
        <f t="shared" si="86"/>
        <v>On Time</v>
      </c>
      <c r="AH1118" s="1" t="str">
        <f t="shared" si="87"/>
        <v>Medium</v>
      </c>
      <c r="AI1118" s="1" t="str">
        <f t="shared" si="88"/>
        <v>Low</v>
      </c>
      <c r="AJ1118" s="6" t="str">
        <f t="shared" si="89"/>
        <v>Weekday</v>
      </c>
    </row>
    <row r="1119" spans="1:36" x14ac:dyDescent="0.45">
      <c r="A1119" s="5" t="s">
        <v>1617</v>
      </c>
      <c r="B1119" s="2">
        <v>45399</v>
      </c>
      <c r="C1119" s="2">
        <v>45400</v>
      </c>
      <c r="D1119" s="2">
        <v>45403</v>
      </c>
      <c r="E1119" s="1" t="s">
        <v>2578</v>
      </c>
      <c r="F1119" s="1" t="s">
        <v>53</v>
      </c>
      <c r="G1119" s="1" t="s">
        <v>54</v>
      </c>
      <c r="H1119" s="1" t="s">
        <v>128</v>
      </c>
      <c r="I1119" s="1" t="s">
        <v>231</v>
      </c>
      <c r="J1119" s="1">
        <v>-1</v>
      </c>
      <c r="K1119" s="1">
        <v>1000</v>
      </c>
      <c r="L1119" s="1">
        <v>-1000</v>
      </c>
      <c r="M1119" s="1" t="s">
        <v>56</v>
      </c>
      <c r="N1119" s="1" t="s">
        <v>30</v>
      </c>
      <c r="O1119" s="1" t="s">
        <v>79</v>
      </c>
      <c r="P1119" s="1" t="s">
        <v>32</v>
      </c>
      <c r="Q1119" s="1" t="s">
        <v>33</v>
      </c>
      <c r="R1119" s="1" t="s">
        <v>2620</v>
      </c>
      <c r="S1119" s="1" t="s">
        <v>2620</v>
      </c>
      <c r="T1119" s="1">
        <v>3</v>
      </c>
      <c r="U1119" s="1" t="s">
        <v>2622</v>
      </c>
      <c r="V1119" s="1" t="s">
        <v>2630</v>
      </c>
      <c r="W1119" s="1" t="s">
        <v>2624</v>
      </c>
      <c r="X1119" s="1" t="s">
        <v>2625</v>
      </c>
      <c r="Y1119" s="1" t="s">
        <v>2623</v>
      </c>
      <c r="Z1119" s="1" t="s">
        <v>2623</v>
      </c>
      <c r="AA1119" s="1">
        <v>-1000</v>
      </c>
      <c r="AB1119" s="1" t="s">
        <v>2626</v>
      </c>
      <c r="AC1119" s="1" t="s">
        <v>2632</v>
      </c>
      <c r="AD1119" s="1" t="str">
        <f>TEXT(Sales_data[[#This Row],[Order_Date]],"MMM")</f>
        <v>Apr</v>
      </c>
      <c r="AE1119" s="1">
        <f t="shared" si="85"/>
        <v>2024</v>
      </c>
      <c r="AF1119" s="1" t="str">
        <f>TEXT(Sales_data[[#This Row],[Order_Date]],"ddd")</f>
        <v>Wed</v>
      </c>
      <c r="AG1119" s="1" t="str">
        <f t="shared" si="86"/>
        <v>On Time</v>
      </c>
      <c r="AH1119" s="1" t="str">
        <f t="shared" si="87"/>
        <v>Medium</v>
      </c>
      <c r="AI1119" s="1" t="str">
        <f t="shared" si="88"/>
        <v>Low</v>
      </c>
      <c r="AJ1119" s="6" t="str">
        <f t="shared" si="89"/>
        <v>Weekday</v>
      </c>
    </row>
    <row r="1120" spans="1:36" x14ac:dyDescent="0.45">
      <c r="A1120" s="5" t="s">
        <v>1618</v>
      </c>
      <c r="B1120" s="2">
        <v>45548</v>
      </c>
      <c r="C1120" s="2">
        <v>45549</v>
      </c>
      <c r="D1120" s="2">
        <v>45550</v>
      </c>
      <c r="E1120" s="1" t="s">
        <v>2562</v>
      </c>
      <c r="F1120" s="1" t="s">
        <v>69</v>
      </c>
      <c r="G1120" s="1" t="s">
        <v>70</v>
      </c>
      <c r="H1120" s="1" t="s">
        <v>27</v>
      </c>
      <c r="I1120" s="1" t="s">
        <v>28</v>
      </c>
      <c r="J1120" s="1">
        <v>2</v>
      </c>
      <c r="K1120" s="1">
        <v>2000</v>
      </c>
      <c r="L1120" s="1">
        <v>4000</v>
      </c>
      <c r="M1120" s="1" t="s">
        <v>56</v>
      </c>
      <c r="N1120" s="1" t="s">
        <v>30</v>
      </c>
      <c r="O1120" s="1" t="s">
        <v>44</v>
      </c>
      <c r="P1120" s="1" t="s">
        <v>58</v>
      </c>
      <c r="Q1120" s="1" t="s">
        <v>45</v>
      </c>
      <c r="R1120" s="1" t="s">
        <v>34</v>
      </c>
      <c r="S1120" s="1" t="s">
        <v>2620</v>
      </c>
      <c r="T1120" s="1">
        <v>1</v>
      </c>
      <c r="U1120" s="1" t="s">
        <v>2622</v>
      </c>
      <c r="V1120" s="1" t="s">
        <v>2623</v>
      </c>
      <c r="W1120" s="1" t="s">
        <v>2624</v>
      </c>
      <c r="X1120" s="1" t="s">
        <v>2625</v>
      </c>
      <c r="Y1120" s="1" t="s">
        <v>2623</v>
      </c>
      <c r="Z1120" s="1" t="s">
        <v>2623</v>
      </c>
      <c r="AA1120" s="1">
        <v>4000</v>
      </c>
      <c r="AB1120" s="1" t="s">
        <v>2626</v>
      </c>
      <c r="AC1120" s="1" t="s">
        <v>2627</v>
      </c>
      <c r="AD1120" s="1" t="str">
        <f>TEXT(Sales_data[[#This Row],[Order_Date]],"MMM")</f>
        <v>Sep</v>
      </c>
      <c r="AE1120" s="1">
        <f t="shared" si="85"/>
        <v>2024</v>
      </c>
      <c r="AF1120" s="1" t="str">
        <f>TEXT(Sales_data[[#This Row],[Order_Date]],"ddd")</f>
        <v>Fri</v>
      </c>
      <c r="AG1120" s="1" t="str">
        <f t="shared" si="86"/>
        <v>On Time</v>
      </c>
      <c r="AH1120" s="1" t="str">
        <f t="shared" si="87"/>
        <v>Fast</v>
      </c>
      <c r="AI1120" s="1" t="str">
        <f t="shared" si="88"/>
        <v>Medium</v>
      </c>
      <c r="AJ1120" s="6" t="str">
        <f t="shared" si="89"/>
        <v>Weekday</v>
      </c>
    </row>
    <row r="1121" spans="1:36" x14ac:dyDescent="0.45">
      <c r="A1121" s="5" t="s">
        <v>2513</v>
      </c>
      <c r="B1121" s="2">
        <v>45638</v>
      </c>
      <c r="C1121" s="2">
        <v>45641</v>
      </c>
      <c r="D1121" s="2">
        <v>45648</v>
      </c>
      <c r="E1121" s="1" t="s">
        <v>2582</v>
      </c>
      <c r="F1121" s="1" t="s">
        <v>168</v>
      </c>
      <c r="G1121" s="1" t="s">
        <v>41</v>
      </c>
      <c r="H1121" s="1" t="s">
        <v>27</v>
      </c>
      <c r="I1121" s="1" t="s">
        <v>28</v>
      </c>
      <c r="J1121" s="1">
        <v>3</v>
      </c>
      <c r="K1121" s="1">
        <v>2000</v>
      </c>
      <c r="L1121" s="1">
        <v>6000</v>
      </c>
      <c r="M1121" s="1" t="s">
        <v>63</v>
      </c>
      <c r="N1121" s="1" t="s">
        <v>57</v>
      </c>
      <c r="O1121" s="1" t="s">
        <v>44</v>
      </c>
      <c r="P1121" s="1" t="s">
        <v>85</v>
      </c>
      <c r="Q1121" s="1" t="s">
        <v>33</v>
      </c>
      <c r="R1121" s="1" t="s">
        <v>46</v>
      </c>
      <c r="S1121" s="1" t="s">
        <v>47</v>
      </c>
      <c r="T1121" s="1">
        <v>7</v>
      </c>
      <c r="U1121" s="1" t="s">
        <v>2622</v>
      </c>
      <c r="V1121" s="1" t="s">
        <v>2623</v>
      </c>
      <c r="W1121" s="1" t="s">
        <v>2624</v>
      </c>
      <c r="X1121" s="1" t="s">
        <v>2625</v>
      </c>
      <c r="Y1121" s="1" t="s">
        <v>2623</v>
      </c>
      <c r="Z1121" s="1" t="s">
        <v>2623</v>
      </c>
      <c r="AA1121" s="1">
        <v>6000</v>
      </c>
      <c r="AB1121" s="1" t="s">
        <v>2626</v>
      </c>
      <c r="AC1121" s="1" t="s">
        <v>47</v>
      </c>
      <c r="AD1121" s="1" t="str">
        <f>TEXT(Sales_data[[#This Row],[Order_Date]],"MMM")</f>
        <v>Dec</v>
      </c>
      <c r="AE1121" s="1">
        <f t="shared" si="85"/>
        <v>2024</v>
      </c>
      <c r="AF1121" s="1" t="str">
        <f>TEXT(Sales_data[[#This Row],[Order_Date]],"ddd")</f>
        <v>Thu</v>
      </c>
      <c r="AG1121" s="1" t="str">
        <f t="shared" si="86"/>
        <v>Late</v>
      </c>
      <c r="AH1121" s="1" t="str">
        <f t="shared" si="87"/>
        <v>Slow</v>
      </c>
      <c r="AI1121" s="1" t="str">
        <f t="shared" si="88"/>
        <v>High</v>
      </c>
      <c r="AJ1121" s="6" t="str">
        <f t="shared" si="89"/>
        <v>Weekday</v>
      </c>
    </row>
    <row r="1122" spans="1:36" x14ac:dyDescent="0.45">
      <c r="A1122" s="5" t="s">
        <v>1619</v>
      </c>
      <c r="B1122" s="2">
        <v>45580</v>
      </c>
      <c r="C1122" s="2">
        <v>45581</v>
      </c>
      <c r="D1122" s="2">
        <v>45582</v>
      </c>
      <c r="E1122" s="1" t="s">
        <v>2568</v>
      </c>
      <c r="F1122" s="1" t="s">
        <v>168</v>
      </c>
      <c r="G1122" s="1" t="s">
        <v>41</v>
      </c>
      <c r="H1122" s="1" t="s">
        <v>128</v>
      </c>
      <c r="I1122" s="1" t="s">
        <v>129</v>
      </c>
      <c r="J1122" s="1">
        <v>0</v>
      </c>
      <c r="K1122" s="1">
        <v>1000</v>
      </c>
      <c r="L1122" s="1">
        <v>0</v>
      </c>
      <c r="M1122" s="1" t="s">
        <v>56</v>
      </c>
      <c r="N1122" s="1" t="s">
        <v>30</v>
      </c>
      <c r="O1122" s="1" t="s">
        <v>44</v>
      </c>
      <c r="P1122" s="1" t="s">
        <v>32</v>
      </c>
      <c r="Q1122" s="1" t="s">
        <v>33</v>
      </c>
      <c r="R1122" s="1" t="s">
        <v>46</v>
      </c>
      <c r="S1122" s="1" t="s">
        <v>47</v>
      </c>
      <c r="T1122" s="1">
        <v>1</v>
      </c>
      <c r="U1122" s="1" t="s">
        <v>2622</v>
      </c>
      <c r="V1122" s="1" t="s">
        <v>2630</v>
      </c>
      <c r="W1122" s="1" t="s">
        <v>2624</v>
      </c>
      <c r="X1122" s="1" t="s">
        <v>2625</v>
      </c>
      <c r="Y1122" s="1" t="s">
        <v>2623</v>
      </c>
      <c r="Z1122" s="1" t="s">
        <v>2623</v>
      </c>
      <c r="AA1122" s="1">
        <v>0</v>
      </c>
      <c r="AB1122" s="1" t="s">
        <v>2626</v>
      </c>
      <c r="AC1122" s="1" t="s">
        <v>47</v>
      </c>
      <c r="AD1122" s="1" t="str">
        <f>TEXT(Sales_data[[#This Row],[Order_Date]],"MMM")</f>
        <v>Oct</v>
      </c>
      <c r="AE1122" s="1">
        <f t="shared" si="85"/>
        <v>2024</v>
      </c>
      <c r="AF1122" s="1" t="str">
        <f>TEXT(Sales_data[[#This Row],[Order_Date]],"ddd")</f>
        <v>Tue</v>
      </c>
      <c r="AG1122" s="1" t="str">
        <f t="shared" si="86"/>
        <v>On Time</v>
      </c>
      <c r="AH1122" s="1" t="str">
        <f t="shared" si="87"/>
        <v>Fast</v>
      </c>
      <c r="AI1122" s="1" t="str">
        <f t="shared" si="88"/>
        <v>Low</v>
      </c>
      <c r="AJ1122" s="6" t="str">
        <f t="shared" si="89"/>
        <v>Weekday</v>
      </c>
    </row>
    <row r="1123" spans="1:36" x14ac:dyDescent="0.45">
      <c r="A1123" s="5" t="s">
        <v>1620</v>
      </c>
      <c r="B1123" s="2">
        <v>45480</v>
      </c>
      <c r="C1123" s="2">
        <v>45479</v>
      </c>
      <c r="D1123" s="2">
        <v>45482</v>
      </c>
      <c r="E1123" s="1" t="s">
        <v>2561</v>
      </c>
      <c r="F1123" s="1" t="s">
        <v>53</v>
      </c>
      <c r="G1123" s="1" t="s">
        <v>54</v>
      </c>
      <c r="H1123" s="1" t="s">
        <v>42</v>
      </c>
      <c r="I1123" s="1" t="s">
        <v>122</v>
      </c>
      <c r="J1123" s="1">
        <v>1</v>
      </c>
      <c r="K1123" s="1">
        <v>100</v>
      </c>
      <c r="L1123" s="1">
        <v>100</v>
      </c>
      <c r="M1123" s="1" t="s">
        <v>29</v>
      </c>
      <c r="N1123" s="1" t="s">
        <v>57</v>
      </c>
      <c r="O1123" s="1" t="s">
        <v>64</v>
      </c>
      <c r="P1123" s="1" t="s">
        <v>32</v>
      </c>
      <c r="Q1123" s="1" t="s">
        <v>45</v>
      </c>
      <c r="R1123" s="1" t="s">
        <v>46</v>
      </c>
      <c r="S1123" s="1" t="s">
        <v>47</v>
      </c>
      <c r="T1123" s="1">
        <v>3</v>
      </c>
      <c r="U1123" s="1" t="s">
        <v>2622</v>
      </c>
      <c r="V1123" s="1" t="s">
        <v>2623</v>
      </c>
      <c r="W1123" s="1" t="s">
        <v>2624</v>
      </c>
      <c r="X1123" s="1" t="s">
        <v>2628</v>
      </c>
      <c r="Y1123" s="1" t="s">
        <v>2623</v>
      </c>
      <c r="Z1123" s="1" t="s">
        <v>2623</v>
      </c>
      <c r="AA1123" s="1">
        <v>100</v>
      </c>
      <c r="AB1123" s="1" t="s">
        <v>2626</v>
      </c>
      <c r="AC1123" s="1" t="s">
        <v>47</v>
      </c>
      <c r="AD1123" s="1" t="str">
        <f>TEXT(Sales_data[[#This Row],[Order_Date]],"MMM")</f>
        <v>Jul</v>
      </c>
      <c r="AE1123" s="1">
        <f t="shared" si="85"/>
        <v>2024</v>
      </c>
      <c r="AF1123" s="1" t="str">
        <f>TEXT(Sales_data[[#This Row],[Order_Date]],"ddd")</f>
        <v>Sun</v>
      </c>
      <c r="AG1123" s="1" t="str">
        <f t="shared" si="86"/>
        <v>On Time</v>
      </c>
      <c r="AH1123" s="1" t="str">
        <f t="shared" si="87"/>
        <v>Medium</v>
      </c>
      <c r="AI1123" s="1" t="str">
        <f t="shared" si="88"/>
        <v>Low</v>
      </c>
      <c r="AJ1123" s="6" t="str">
        <f t="shared" si="89"/>
        <v>Weekend</v>
      </c>
    </row>
    <row r="1124" spans="1:36" x14ac:dyDescent="0.45">
      <c r="A1124" s="5" t="s">
        <v>1621</v>
      </c>
      <c r="B1124" s="2">
        <v>45575</v>
      </c>
      <c r="C1124" s="2">
        <v>45575</v>
      </c>
      <c r="D1124" s="2">
        <v>45578</v>
      </c>
      <c r="E1124" s="1" t="s">
        <v>2589</v>
      </c>
      <c r="F1124" s="1" t="s">
        <v>2608</v>
      </c>
      <c r="G1124" s="1" t="s">
        <v>41</v>
      </c>
      <c r="H1124" s="1" t="s">
        <v>71</v>
      </c>
      <c r="I1124" s="1" t="s">
        <v>72</v>
      </c>
      <c r="J1124" s="1">
        <v>3</v>
      </c>
      <c r="K1124" s="1">
        <v>100</v>
      </c>
      <c r="L1124" s="1">
        <v>300</v>
      </c>
      <c r="M1124" s="1" t="s">
        <v>29</v>
      </c>
      <c r="N1124" s="1" t="s">
        <v>93</v>
      </c>
      <c r="O1124" s="1" t="s">
        <v>31</v>
      </c>
      <c r="P1124" s="1" t="s">
        <v>32</v>
      </c>
      <c r="Q1124" s="1" t="s">
        <v>45</v>
      </c>
      <c r="R1124" s="1" t="s">
        <v>46</v>
      </c>
      <c r="S1124" s="1" t="s">
        <v>47</v>
      </c>
      <c r="T1124" s="1">
        <v>3</v>
      </c>
      <c r="U1124" s="1" t="s">
        <v>2622</v>
      </c>
      <c r="V1124" s="1" t="s">
        <v>2623</v>
      </c>
      <c r="W1124" s="1" t="s">
        <v>2624</v>
      </c>
      <c r="X1124" s="1" t="s">
        <v>2625</v>
      </c>
      <c r="Y1124" s="1" t="s">
        <v>2623</v>
      </c>
      <c r="Z1124" s="1" t="s">
        <v>2623</v>
      </c>
      <c r="AA1124" s="1">
        <v>300</v>
      </c>
      <c r="AB1124" s="1" t="s">
        <v>2626</v>
      </c>
      <c r="AC1124" s="1" t="s">
        <v>47</v>
      </c>
      <c r="AD1124" s="1" t="str">
        <f>TEXT(Sales_data[[#This Row],[Order_Date]],"MMM")</f>
        <v>Oct</v>
      </c>
      <c r="AE1124" s="1">
        <f t="shared" si="85"/>
        <v>2024</v>
      </c>
      <c r="AF1124" s="1" t="str">
        <f>TEXT(Sales_data[[#This Row],[Order_Date]],"ddd")</f>
        <v>Thu</v>
      </c>
      <c r="AG1124" s="1" t="str">
        <f t="shared" si="86"/>
        <v>On Time</v>
      </c>
      <c r="AH1124" s="1" t="str">
        <f t="shared" si="87"/>
        <v>Medium</v>
      </c>
      <c r="AI1124" s="1" t="str">
        <f t="shared" si="88"/>
        <v>Low</v>
      </c>
      <c r="AJ1124" s="6" t="str">
        <f t="shared" si="89"/>
        <v>Weekday</v>
      </c>
    </row>
    <row r="1125" spans="1:36" x14ac:dyDescent="0.45">
      <c r="A1125" s="5" t="s">
        <v>1622</v>
      </c>
      <c r="B1125" s="2">
        <v>45363</v>
      </c>
      <c r="C1125" s="2">
        <v>45366</v>
      </c>
      <c r="D1125" s="2">
        <v>45365</v>
      </c>
      <c r="E1125" s="1" t="s">
        <v>2600</v>
      </c>
      <c r="F1125" s="1" t="s">
        <v>147</v>
      </c>
      <c r="G1125" s="1" t="s">
        <v>147</v>
      </c>
      <c r="H1125" s="1" t="s">
        <v>27</v>
      </c>
      <c r="I1125" s="1" t="s">
        <v>55</v>
      </c>
      <c r="J1125" s="1">
        <v>3</v>
      </c>
      <c r="K1125" s="1">
        <v>500</v>
      </c>
      <c r="L1125" s="1">
        <v>1500</v>
      </c>
      <c r="M1125" s="1" t="s">
        <v>29</v>
      </c>
      <c r="N1125" s="1" t="s">
        <v>57</v>
      </c>
      <c r="O1125" s="1" t="s">
        <v>79</v>
      </c>
      <c r="P1125" s="1" t="s">
        <v>58</v>
      </c>
      <c r="Q1125" s="1" t="s">
        <v>33</v>
      </c>
      <c r="R1125" s="1" t="s">
        <v>46</v>
      </c>
      <c r="S1125" s="1" t="s">
        <v>245</v>
      </c>
      <c r="T1125" s="1">
        <v>-1</v>
      </c>
      <c r="U1125" s="1" t="s">
        <v>2622</v>
      </c>
      <c r="V1125" s="1" t="s">
        <v>2623</v>
      </c>
      <c r="W1125" s="1" t="s">
        <v>2624</v>
      </c>
      <c r="X1125" s="1" t="s">
        <v>2631</v>
      </c>
      <c r="Y1125" s="1" t="s">
        <v>2623</v>
      </c>
      <c r="Z1125" s="1" t="s">
        <v>2623</v>
      </c>
      <c r="AA1125" s="1">
        <v>1500</v>
      </c>
      <c r="AB1125" s="1" t="s">
        <v>2626</v>
      </c>
      <c r="AC1125" s="1" t="s">
        <v>245</v>
      </c>
      <c r="AD1125" s="1" t="str">
        <f>TEXT(Sales_data[[#This Row],[Order_Date]],"MMM")</f>
        <v>Mar</v>
      </c>
      <c r="AE1125" s="1">
        <f t="shared" si="85"/>
        <v>2024</v>
      </c>
      <c r="AF1125" s="1" t="str">
        <f>TEXT(Sales_data[[#This Row],[Order_Date]],"ddd")</f>
        <v>Tue</v>
      </c>
      <c r="AG1125" s="1" t="str">
        <f t="shared" si="86"/>
        <v>On Time</v>
      </c>
      <c r="AH1125" s="1" t="str">
        <f t="shared" si="87"/>
        <v>Fast</v>
      </c>
      <c r="AI1125" s="1" t="str">
        <f t="shared" si="88"/>
        <v>Low</v>
      </c>
      <c r="AJ1125" s="6" t="str">
        <f t="shared" si="89"/>
        <v>Weekday</v>
      </c>
    </row>
    <row r="1126" spans="1:36" x14ac:dyDescent="0.45">
      <c r="A1126" s="5" t="s">
        <v>1623</v>
      </c>
      <c r="B1126" s="2">
        <v>45360</v>
      </c>
      <c r="C1126" s="2">
        <v>45358</v>
      </c>
      <c r="D1126" s="2">
        <v>45364</v>
      </c>
      <c r="E1126" s="1" t="s">
        <v>2545</v>
      </c>
      <c r="F1126" s="1" t="s">
        <v>2608</v>
      </c>
      <c r="G1126" s="1" t="s">
        <v>41</v>
      </c>
      <c r="H1126" s="1" t="s">
        <v>27</v>
      </c>
      <c r="I1126" s="1" t="s">
        <v>84</v>
      </c>
      <c r="J1126" s="1">
        <v>1</v>
      </c>
      <c r="K1126" s="1">
        <v>2000</v>
      </c>
      <c r="L1126" s="1">
        <v>2000</v>
      </c>
      <c r="M1126" s="1" t="s">
        <v>2619</v>
      </c>
      <c r="N1126" s="1" t="s">
        <v>93</v>
      </c>
      <c r="O1126" s="1" t="s">
        <v>44</v>
      </c>
      <c r="P1126" s="1" t="s">
        <v>85</v>
      </c>
      <c r="Q1126" s="1" t="s">
        <v>45</v>
      </c>
      <c r="R1126" s="1" t="s">
        <v>2620</v>
      </c>
      <c r="S1126" s="1" t="s">
        <v>2620</v>
      </c>
      <c r="T1126" s="1">
        <v>6</v>
      </c>
      <c r="U1126" s="1" t="s">
        <v>2622</v>
      </c>
      <c r="V1126" s="1" t="s">
        <v>2623</v>
      </c>
      <c r="W1126" s="1" t="s">
        <v>2624</v>
      </c>
      <c r="X1126" s="1" t="s">
        <v>2628</v>
      </c>
      <c r="Y1126" s="1" t="s">
        <v>2623</v>
      </c>
      <c r="Z1126" s="1" t="s">
        <v>2623</v>
      </c>
      <c r="AA1126" s="1">
        <v>2000</v>
      </c>
      <c r="AB1126" s="1" t="s">
        <v>2626</v>
      </c>
      <c r="AC1126" s="1" t="s">
        <v>2627</v>
      </c>
      <c r="AD1126" s="1" t="str">
        <f>TEXT(Sales_data[[#This Row],[Order_Date]],"MMM")</f>
        <v>Mar</v>
      </c>
      <c r="AE1126" s="1">
        <f t="shared" si="85"/>
        <v>2024</v>
      </c>
      <c r="AF1126" s="1" t="str">
        <f>TEXT(Sales_data[[#This Row],[Order_Date]],"ddd")</f>
        <v>Sat</v>
      </c>
      <c r="AG1126" s="1" t="str">
        <f t="shared" si="86"/>
        <v>Late</v>
      </c>
      <c r="AH1126" s="1" t="str">
        <f t="shared" si="87"/>
        <v>Slow</v>
      </c>
      <c r="AI1126" s="1" t="str">
        <f t="shared" si="88"/>
        <v>Medium</v>
      </c>
      <c r="AJ1126" s="6" t="str">
        <f t="shared" si="89"/>
        <v>Weekend</v>
      </c>
    </row>
    <row r="1127" spans="1:36" x14ac:dyDescent="0.45">
      <c r="A1127" s="5" t="s">
        <v>1624</v>
      </c>
      <c r="B1127" s="2">
        <v>45584</v>
      </c>
      <c r="C1127" s="2">
        <v>45582</v>
      </c>
      <c r="D1127" s="2">
        <v>45589</v>
      </c>
      <c r="E1127" s="1" t="s">
        <v>2577</v>
      </c>
      <c r="F1127" s="1" t="s">
        <v>2609</v>
      </c>
      <c r="G1127" s="1" t="s">
        <v>116</v>
      </c>
      <c r="H1127" s="1" t="s">
        <v>128</v>
      </c>
      <c r="I1127" s="1" t="s">
        <v>169</v>
      </c>
      <c r="J1127" s="1">
        <v>3</v>
      </c>
      <c r="K1127" s="1">
        <v>500</v>
      </c>
      <c r="L1127" s="1">
        <v>1500</v>
      </c>
      <c r="M1127" s="1" t="s">
        <v>56</v>
      </c>
      <c r="N1127" s="1" t="s">
        <v>30</v>
      </c>
      <c r="O1127" s="1" t="s">
        <v>44</v>
      </c>
      <c r="P1127" s="1" t="s">
        <v>58</v>
      </c>
      <c r="Q1127" s="1" t="s">
        <v>45</v>
      </c>
      <c r="R1127" s="1" t="s">
        <v>2620</v>
      </c>
      <c r="S1127" s="1" t="s">
        <v>2620</v>
      </c>
      <c r="T1127" s="1">
        <v>7</v>
      </c>
      <c r="U1127" s="1" t="s">
        <v>2622</v>
      </c>
      <c r="V1127" s="1" t="s">
        <v>2623</v>
      </c>
      <c r="W1127" s="1" t="s">
        <v>2624</v>
      </c>
      <c r="X1127" s="1" t="s">
        <v>2628</v>
      </c>
      <c r="Y1127" s="1" t="s">
        <v>2623</v>
      </c>
      <c r="Z1127" s="1" t="s">
        <v>2623</v>
      </c>
      <c r="AA1127" s="1">
        <v>1500</v>
      </c>
      <c r="AB1127" s="1" t="s">
        <v>2626</v>
      </c>
      <c r="AC1127" s="1" t="s">
        <v>2627</v>
      </c>
      <c r="AD1127" s="1" t="str">
        <f>TEXT(Sales_data[[#This Row],[Order_Date]],"MMM")</f>
        <v>Oct</v>
      </c>
      <c r="AE1127" s="1">
        <f t="shared" si="85"/>
        <v>2024</v>
      </c>
      <c r="AF1127" s="1" t="str">
        <f>TEXT(Sales_data[[#This Row],[Order_Date]],"ddd")</f>
        <v>Sat</v>
      </c>
      <c r="AG1127" s="1" t="str">
        <f t="shared" si="86"/>
        <v>Late</v>
      </c>
      <c r="AH1127" s="1" t="str">
        <f t="shared" si="87"/>
        <v>Slow</v>
      </c>
      <c r="AI1127" s="1" t="str">
        <f t="shared" si="88"/>
        <v>Low</v>
      </c>
      <c r="AJ1127" s="6" t="str">
        <f t="shared" si="89"/>
        <v>Weekend</v>
      </c>
    </row>
    <row r="1128" spans="1:36" x14ac:dyDescent="0.45">
      <c r="A1128" s="5" t="s">
        <v>1625</v>
      </c>
      <c r="B1128" s="2">
        <v>45641</v>
      </c>
      <c r="C1128" s="2">
        <v>45640</v>
      </c>
      <c r="D1128" s="2">
        <v>45639</v>
      </c>
      <c r="E1128" s="1" t="s">
        <v>2543</v>
      </c>
      <c r="F1128" s="1" t="s">
        <v>2608</v>
      </c>
      <c r="G1128" s="1" t="s">
        <v>41</v>
      </c>
      <c r="H1128" s="1" t="s">
        <v>42</v>
      </c>
      <c r="I1128" s="1" t="s">
        <v>43</v>
      </c>
      <c r="J1128" s="1">
        <v>3</v>
      </c>
      <c r="K1128" s="1">
        <v>2000</v>
      </c>
      <c r="L1128" s="1">
        <v>6000</v>
      </c>
      <c r="M1128" s="1" t="s">
        <v>29</v>
      </c>
      <c r="N1128" s="1" t="s">
        <v>30</v>
      </c>
      <c r="O1128" s="1" t="s">
        <v>31</v>
      </c>
      <c r="P1128" s="1" t="s">
        <v>58</v>
      </c>
      <c r="Q1128" s="1" t="s">
        <v>33</v>
      </c>
      <c r="R1128" s="1" t="s">
        <v>2620</v>
      </c>
      <c r="S1128" s="1" t="s">
        <v>2620</v>
      </c>
      <c r="T1128" s="1">
        <v>-1</v>
      </c>
      <c r="U1128" s="1" t="s">
        <v>2622</v>
      </c>
      <c r="V1128" s="1" t="s">
        <v>2623</v>
      </c>
      <c r="W1128" s="1" t="s">
        <v>2624</v>
      </c>
      <c r="X1128" s="1" t="s">
        <v>2628</v>
      </c>
      <c r="Y1128" s="1" t="s">
        <v>2623</v>
      </c>
      <c r="Z1128" s="1" t="s">
        <v>2623</v>
      </c>
      <c r="AA1128" s="1">
        <v>6000</v>
      </c>
      <c r="AB1128" s="1" t="s">
        <v>2626</v>
      </c>
      <c r="AC1128" s="1" t="s">
        <v>2627</v>
      </c>
      <c r="AD1128" s="1" t="str">
        <f>TEXT(Sales_data[[#This Row],[Order_Date]],"MMM")</f>
        <v>Dec</v>
      </c>
      <c r="AE1128" s="1">
        <f t="shared" si="85"/>
        <v>2024</v>
      </c>
      <c r="AF1128" s="1" t="str">
        <f>TEXT(Sales_data[[#This Row],[Order_Date]],"ddd")</f>
        <v>Sun</v>
      </c>
      <c r="AG1128" s="1" t="str">
        <f t="shared" si="86"/>
        <v>On Time</v>
      </c>
      <c r="AH1128" s="1" t="str">
        <f t="shared" si="87"/>
        <v>Fast</v>
      </c>
      <c r="AI1128" s="1" t="str">
        <f t="shared" si="88"/>
        <v>High</v>
      </c>
      <c r="AJ1128" s="6" t="str">
        <f t="shared" si="89"/>
        <v>Weekend</v>
      </c>
    </row>
    <row r="1129" spans="1:36" x14ac:dyDescent="0.45">
      <c r="A1129" s="5" t="s">
        <v>1626</v>
      </c>
      <c r="B1129" s="2">
        <v>45299</v>
      </c>
      <c r="C1129" s="2">
        <v>45297</v>
      </c>
      <c r="D1129" s="2">
        <v>45299</v>
      </c>
      <c r="E1129" s="1" t="s">
        <v>2554</v>
      </c>
      <c r="F1129" s="1" t="s">
        <v>53</v>
      </c>
      <c r="G1129" s="1" t="s">
        <v>54</v>
      </c>
      <c r="H1129" s="1" t="s">
        <v>42</v>
      </c>
      <c r="I1129" s="1" t="s">
        <v>78</v>
      </c>
      <c r="J1129" s="1">
        <v>0</v>
      </c>
      <c r="K1129" s="1">
        <v>500</v>
      </c>
      <c r="L1129" s="1">
        <v>0</v>
      </c>
      <c r="M1129" s="1" t="s">
        <v>29</v>
      </c>
      <c r="N1129" s="1" t="s">
        <v>57</v>
      </c>
      <c r="O1129" s="1" t="s">
        <v>64</v>
      </c>
      <c r="P1129" s="1" t="s">
        <v>32</v>
      </c>
      <c r="Q1129" s="1" t="s">
        <v>45</v>
      </c>
      <c r="R1129" s="1" t="s">
        <v>46</v>
      </c>
      <c r="S1129" s="1" t="s">
        <v>2621</v>
      </c>
      <c r="T1129" s="1">
        <v>2</v>
      </c>
      <c r="U1129" s="1" t="s">
        <v>2622</v>
      </c>
      <c r="V1129" s="1" t="s">
        <v>2630</v>
      </c>
      <c r="W1129" s="1" t="s">
        <v>2624</v>
      </c>
      <c r="X1129" s="1" t="s">
        <v>2628</v>
      </c>
      <c r="Y1129" s="1" t="s">
        <v>2623</v>
      </c>
      <c r="Z1129" s="1" t="s">
        <v>2623</v>
      </c>
      <c r="AA1129" s="1">
        <v>0</v>
      </c>
      <c r="AB1129" s="1" t="s">
        <v>2626</v>
      </c>
      <c r="AC1129" s="1" t="s">
        <v>2621</v>
      </c>
      <c r="AD1129" s="1" t="str">
        <f>TEXT(Sales_data[[#This Row],[Order_Date]],"MMM")</f>
        <v>Jan</v>
      </c>
      <c r="AE1129" s="1">
        <f t="shared" si="85"/>
        <v>2024</v>
      </c>
      <c r="AF1129" s="1" t="str">
        <f>TEXT(Sales_data[[#This Row],[Order_Date]],"ddd")</f>
        <v>Mon</v>
      </c>
      <c r="AG1129" s="1" t="str">
        <f t="shared" si="86"/>
        <v>On Time</v>
      </c>
      <c r="AH1129" s="1" t="str">
        <f t="shared" si="87"/>
        <v>Fast</v>
      </c>
      <c r="AI1129" s="1" t="str">
        <f t="shared" si="88"/>
        <v>Low</v>
      </c>
      <c r="AJ1129" s="6" t="str">
        <f t="shared" si="89"/>
        <v>Weekday</v>
      </c>
    </row>
    <row r="1130" spans="1:36" x14ac:dyDescent="0.45">
      <c r="A1130" s="5" t="s">
        <v>1627</v>
      </c>
      <c r="B1130" s="2">
        <v>45320</v>
      </c>
      <c r="C1130" s="2">
        <v>45318</v>
      </c>
      <c r="D1130" s="2">
        <v>45321</v>
      </c>
      <c r="E1130" s="1" t="s">
        <v>2564</v>
      </c>
      <c r="F1130" s="1" t="s">
        <v>147</v>
      </c>
      <c r="G1130" s="1" t="s">
        <v>147</v>
      </c>
      <c r="H1130" s="1" t="s">
        <v>128</v>
      </c>
      <c r="I1130" s="1" t="s">
        <v>169</v>
      </c>
      <c r="J1130" s="1">
        <v>3</v>
      </c>
      <c r="K1130" s="1">
        <v>500</v>
      </c>
      <c r="L1130" s="1">
        <v>1500</v>
      </c>
      <c r="M1130" s="1" t="s">
        <v>29</v>
      </c>
      <c r="N1130" s="1" t="s">
        <v>30</v>
      </c>
      <c r="O1130" s="1" t="s">
        <v>44</v>
      </c>
      <c r="P1130" s="1" t="s">
        <v>32</v>
      </c>
      <c r="Q1130" s="1" t="s">
        <v>45</v>
      </c>
      <c r="R1130" s="1" t="s">
        <v>2620</v>
      </c>
      <c r="S1130" s="1" t="s">
        <v>2620</v>
      </c>
      <c r="T1130" s="1">
        <v>3</v>
      </c>
      <c r="U1130" s="1" t="s">
        <v>2622</v>
      </c>
      <c r="V1130" s="1" t="s">
        <v>2623</v>
      </c>
      <c r="W1130" s="1" t="s">
        <v>2624</v>
      </c>
      <c r="X1130" s="1" t="s">
        <v>2628</v>
      </c>
      <c r="Y1130" s="1" t="s">
        <v>2623</v>
      </c>
      <c r="Z1130" s="1" t="s">
        <v>2623</v>
      </c>
      <c r="AA1130" s="1">
        <v>1500</v>
      </c>
      <c r="AB1130" s="1" t="s">
        <v>2626</v>
      </c>
      <c r="AC1130" s="1" t="s">
        <v>2627</v>
      </c>
      <c r="AD1130" s="1" t="str">
        <f>TEXT(Sales_data[[#This Row],[Order_Date]],"MMM")</f>
        <v>Jan</v>
      </c>
      <c r="AE1130" s="1">
        <f t="shared" si="85"/>
        <v>2024</v>
      </c>
      <c r="AF1130" s="1" t="str">
        <f>TEXT(Sales_data[[#This Row],[Order_Date]],"ddd")</f>
        <v>Mon</v>
      </c>
      <c r="AG1130" s="1" t="str">
        <f t="shared" si="86"/>
        <v>On Time</v>
      </c>
      <c r="AH1130" s="1" t="str">
        <f t="shared" si="87"/>
        <v>Medium</v>
      </c>
      <c r="AI1130" s="1" t="str">
        <f t="shared" si="88"/>
        <v>Low</v>
      </c>
      <c r="AJ1130" s="6" t="str">
        <f t="shared" si="89"/>
        <v>Weekday</v>
      </c>
    </row>
    <row r="1131" spans="1:36" x14ac:dyDescent="0.45">
      <c r="A1131" s="5" t="s">
        <v>1628</v>
      </c>
      <c r="B1131" s="2">
        <v>45555</v>
      </c>
      <c r="C1131" s="2">
        <v>45556</v>
      </c>
      <c r="D1131" s="2">
        <v>45557</v>
      </c>
      <c r="E1131" s="1" t="s">
        <v>2539</v>
      </c>
      <c r="F1131" s="1" t="s">
        <v>2607</v>
      </c>
      <c r="G1131" s="1" t="s">
        <v>41</v>
      </c>
      <c r="H1131" s="1" t="s">
        <v>27</v>
      </c>
      <c r="I1131" s="1" t="s">
        <v>28</v>
      </c>
      <c r="J1131" s="1">
        <v>-1</v>
      </c>
      <c r="K1131" s="1">
        <v>2000</v>
      </c>
      <c r="L1131" s="1">
        <v>-2000</v>
      </c>
      <c r="M1131" s="1" t="s">
        <v>29</v>
      </c>
      <c r="N1131" s="1" t="s">
        <v>30</v>
      </c>
      <c r="O1131" s="1" t="s">
        <v>79</v>
      </c>
      <c r="P1131" s="1" t="s">
        <v>32</v>
      </c>
      <c r="Q1131" s="1" t="s">
        <v>33</v>
      </c>
      <c r="R1131" s="1" t="s">
        <v>2620</v>
      </c>
      <c r="S1131" s="1" t="s">
        <v>2620</v>
      </c>
      <c r="T1131" s="1">
        <v>1</v>
      </c>
      <c r="U1131" s="1" t="s">
        <v>2622</v>
      </c>
      <c r="V1131" s="1" t="s">
        <v>2630</v>
      </c>
      <c r="W1131" s="1" t="s">
        <v>2624</v>
      </c>
      <c r="X1131" s="1" t="s">
        <v>2625</v>
      </c>
      <c r="Y1131" s="1" t="s">
        <v>2623</v>
      </c>
      <c r="Z1131" s="1" t="s">
        <v>2623</v>
      </c>
      <c r="AA1131" s="1">
        <v>-2000</v>
      </c>
      <c r="AB1131" s="1" t="s">
        <v>2626</v>
      </c>
      <c r="AC1131" s="1" t="s">
        <v>2632</v>
      </c>
      <c r="AD1131" s="1" t="str">
        <f>TEXT(Sales_data[[#This Row],[Order_Date]],"MMM")</f>
        <v>Sep</v>
      </c>
      <c r="AE1131" s="1">
        <f t="shared" si="85"/>
        <v>2024</v>
      </c>
      <c r="AF1131" s="1" t="str">
        <f>TEXT(Sales_data[[#This Row],[Order_Date]],"ddd")</f>
        <v>Fri</v>
      </c>
      <c r="AG1131" s="1" t="str">
        <f t="shared" si="86"/>
        <v>On Time</v>
      </c>
      <c r="AH1131" s="1" t="str">
        <f t="shared" si="87"/>
        <v>Fast</v>
      </c>
      <c r="AI1131" s="1" t="str">
        <f t="shared" si="88"/>
        <v>Low</v>
      </c>
      <c r="AJ1131" s="6" t="str">
        <f t="shared" si="89"/>
        <v>Weekday</v>
      </c>
    </row>
    <row r="1132" spans="1:36" x14ac:dyDescent="0.45">
      <c r="A1132" s="5" t="s">
        <v>1629</v>
      </c>
      <c r="B1132" s="2">
        <v>45437</v>
      </c>
      <c r="C1132" s="2">
        <v>45436</v>
      </c>
      <c r="D1132" s="2">
        <v>45443</v>
      </c>
      <c r="E1132" s="1" t="s">
        <v>2590</v>
      </c>
      <c r="F1132" s="1" t="s">
        <v>69</v>
      </c>
      <c r="G1132" s="1" t="s">
        <v>70</v>
      </c>
      <c r="H1132" s="1" t="s">
        <v>27</v>
      </c>
      <c r="I1132" s="1" t="s">
        <v>28</v>
      </c>
      <c r="J1132" s="1">
        <v>2</v>
      </c>
      <c r="K1132" s="1">
        <v>2000</v>
      </c>
      <c r="L1132" s="1">
        <v>4000</v>
      </c>
      <c r="M1132" s="1" t="s">
        <v>2619</v>
      </c>
      <c r="N1132" s="1" t="s">
        <v>93</v>
      </c>
      <c r="O1132" s="1" t="s">
        <v>31</v>
      </c>
      <c r="P1132" s="1" t="s">
        <v>32</v>
      </c>
      <c r="Q1132" s="1" t="s">
        <v>45</v>
      </c>
      <c r="R1132" s="1" t="s">
        <v>46</v>
      </c>
      <c r="S1132" s="1" t="s">
        <v>245</v>
      </c>
      <c r="T1132" s="1">
        <v>7</v>
      </c>
      <c r="U1132" s="1" t="s">
        <v>2622</v>
      </c>
      <c r="V1132" s="1" t="s">
        <v>2623</v>
      </c>
      <c r="W1132" s="1" t="s">
        <v>2624</v>
      </c>
      <c r="X1132" s="1" t="s">
        <v>2628</v>
      </c>
      <c r="Y1132" s="1" t="s">
        <v>2623</v>
      </c>
      <c r="Z1132" s="1" t="s">
        <v>2623</v>
      </c>
      <c r="AA1132" s="1">
        <v>4000</v>
      </c>
      <c r="AB1132" s="1" t="s">
        <v>2626</v>
      </c>
      <c r="AC1132" s="1" t="s">
        <v>245</v>
      </c>
      <c r="AD1132" s="1" t="str">
        <f>TEXT(Sales_data[[#This Row],[Order_Date]],"MMM")</f>
        <v>May</v>
      </c>
      <c r="AE1132" s="1">
        <f t="shared" si="85"/>
        <v>2024</v>
      </c>
      <c r="AF1132" s="1" t="str">
        <f>TEXT(Sales_data[[#This Row],[Order_Date]],"ddd")</f>
        <v>Sat</v>
      </c>
      <c r="AG1132" s="1" t="str">
        <f t="shared" si="86"/>
        <v>Late</v>
      </c>
      <c r="AH1132" s="1" t="str">
        <f t="shared" si="87"/>
        <v>Slow</v>
      </c>
      <c r="AI1132" s="1" t="str">
        <f t="shared" si="88"/>
        <v>Medium</v>
      </c>
      <c r="AJ1132" s="6" t="str">
        <f t="shared" si="89"/>
        <v>Weekend</v>
      </c>
    </row>
    <row r="1133" spans="1:36" x14ac:dyDescent="0.45">
      <c r="A1133" s="5" t="s">
        <v>1630</v>
      </c>
      <c r="B1133" s="2">
        <v>45347</v>
      </c>
      <c r="C1133" s="2">
        <v>45345</v>
      </c>
      <c r="D1133" s="2">
        <v>45344</v>
      </c>
      <c r="E1133" s="1" t="s">
        <v>2570</v>
      </c>
      <c r="F1133" s="1" t="s">
        <v>2609</v>
      </c>
      <c r="G1133" s="1" t="s">
        <v>116</v>
      </c>
      <c r="H1133" s="1" t="s">
        <v>42</v>
      </c>
      <c r="I1133" s="1" t="s">
        <v>122</v>
      </c>
      <c r="J1133" s="1">
        <v>1</v>
      </c>
      <c r="K1133" s="1">
        <v>0</v>
      </c>
      <c r="L1133" s="1">
        <v>0</v>
      </c>
      <c r="M1133" s="1" t="s">
        <v>56</v>
      </c>
      <c r="N1133" s="1" t="s">
        <v>93</v>
      </c>
      <c r="O1133" s="1" t="s">
        <v>44</v>
      </c>
      <c r="P1133" s="1" t="s">
        <v>85</v>
      </c>
      <c r="Q1133" s="1" t="s">
        <v>33</v>
      </c>
      <c r="R1133" s="1" t="s">
        <v>2620</v>
      </c>
      <c r="S1133" s="1" t="s">
        <v>2620</v>
      </c>
      <c r="T1133" s="1">
        <v>-1</v>
      </c>
      <c r="U1133" s="1" t="s">
        <v>2622</v>
      </c>
      <c r="V1133" s="1" t="s">
        <v>2623</v>
      </c>
      <c r="W1133" s="1" t="s">
        <v>2629</v>
      </c>
      <c r="X1133" s="1" t="s">
        <v>2628</v>
      </c>
      <c r="Y1133" s="1" t="s">
        <v>2630</v>
      </c>
      <c r="Z1133" s="1" t="s">
        <v>2623</v>
      </c>
      <c r="AA1133" s="1">
        <v>0</v>
      </c>
      <c r="AB1133" s="1" t="s">
        <v>2626</v>
      </c>
      <c r="AC1133" s="1" t="s">
        <v>2627</v>
      </c>
      <c r="AD1133" s="1" t="str">
        <f>TEXT(Sales_data[[#This Row],[Order_Date]],"MMM")</f>
        <v>Feb</v>
      </c>
      <c r="AE1133" s="1">
        <f t="shared" si="85"/>
        <v>2024</v>
      </c>
      <c r="AF1133" s="1" t="str">
        <f>TEXT(Sales_data[[#This Row],[Order_Date]],"ddd")</f>
        <v>Sun</v>
      </c>
      <c r="AG1133" s="1" t="str">
        <f t="shared" si="86"/>
        <v>On Time</v>
      </c>
      <c r="AH1133" s="1" t="str">
        <f t="shared" si="87"/>
        <v>Fast</v>
      </c>
      <c r="AI1133" s="1" t="str">
        <f t="shared" si="88"/>
        <v>Low</v>
      </c>
      <c r="AJ1133" s="6" t="str">
        <f t="shared" si="89"/>
        <v>Weekend</v>
      </c>
    </row>
    <row r="1134" spans="1:36" x14ac:dyDescent="0.45">
      <c r="A1134" s="5" t="s">
        <v>1631</v>
      </c>
      <c r="B1134" s="2">
        <v>45437</v>
      </c>
      <c r="C1134" s="2">
        <v>45436</v>
      </c>
      <c r="D1134" s="2">
        <v>45437</v>
      </c>
      <c r="E1134" s="1" t="s">
        <v>2557</v>
      </c>
      <c r="F1134" s="1" t="s">
        <v>53</v>
      </c>
      <c r="G1134" s="1" t="s">
        <v>54</v>
      </c>
      <c r="H1134" s="1" t="s">
        <v>42</v>
      </c>
      <c r="I1134" s="1" t="s">
        <v>122</v>
      </c>
      <c r="J1134" s="1">
        <v>2</v>
      </c>
      <c r="K1134" s="1">
        <v>100</v>
      </c>
      <c r="L1134" s="1">
        <v>200</v>
      </c>
      <c r="M1134" s="1" t="s">
        <v>56</v>
      </c>
      <c r="N1134" s="1" t="s">
        <v>93</v>
      </c>
      <c r="O1134" s="1" t="s">
        <v>31</v>
      </c>
      <c r="P1134" s="1" t="s">
        <v>85</v>
      </c>
      <c r="Q1134" s="1" t="s">
        <v>33</v>
      </c>
      <c r="R1134" s="1" t="s">
        <v>2620</v>
      </c>
      <c r="S1134" s="1" t="s">
        <v>2620</v>
      </c>
      <c r="T1134" s="1">
        <v>1</v>
      </c>
      <c r="U1134" s="1" t="s">
        <v>2622</v>
      </c>
      <c r="V1134" s="1" t="s">
        <v>2623</v>
      </c>
      <c r="W1134" s="1" t="s">
        <v>2624</v>
      </c>
      <c r="X1134" s="1" t="s">
        <v>2628</v>
      </c>
      <c r="Y1134" s="1" t="s">
        <v>2623</v>
      </c>
      <c r="Z1134" s="1" t="s">
        <v>2623</v>
      </c>
      <c r="AA1134" s="1">
        <v>200</v>
      </c>
      <c r="AB1134" s="1" t="s">
        <v>2626</v>
      </c>
      <c r="AC1134" s="1" t="s">
        <v>2627</v>
      </c>
      <c r="AD1134" s="1" t="str">
        <f>TEXT(Sales_data[[#This Row],[Order_Date]],"MMM")</f>
        <v>May</v>
      </c>
      <c r="AE1134" s="1">
        <f t="shared" si="85"/>
        <v>2024</v>
      </c>
      <c r="AF1134" s="1" t="str">
        <f>TEXT(Sales_data[[#This Row],[Order_Date]],"ddd")</f>
        <v>Sat</v>
      </c>
      <c r="AG1134" s="1" t="str">
        <f t="shared" si="86"/>
        <v>On Time</v>
      </c>
      <c r="AH1134" s="1" t="str">
        <f t="shared" si="87"/>
        <v>Fast</v>
      </c>
      <c r="AI1134" s="1" t="str">
        <f t="shared" si="88"/>
        <v>Low</v>
      </c>
      <c r="AJ1134" s="6" t="str">
        <f t="shared" si="89"/>
        <v>Weekend</v>
      </c>
    </row>
    <row r="1135" spans="1:36" x14ac:dyDescent="0.45">
      <c r="A1135" s="5" t="s">
        <v>1632</v>
      </c>
      <c r="B1135" s="2">
        <v>45527</v>
      </c>
      <c r="C1135" s="2">
        <v>45528</v>
      </c>
      <c r="D1135" s="2">
        <v>45528</v>
      </c>
      <c r="E1135" s="1" t="s">
        <v>2548</v>
      </c>
      <c r="F1135" s="1" t="s">
        <v>2607</v>
      </c>
      <c r="G1135" s="1" t="s">
        <v>41</v>
      </c>
      <c r="H1135" s="1" t="s">
        <v>128</v>
      </c>
      <c r="I1135" s="1" t="s">
        <v>231</v>
      </c>
      <c r="J1135" s="1">
        <v>1</v>
      </c>
      <c r="K1135" s="1">
        <v>500</v>
      </c>
      <c r="L1135" s="1">
        <v>500</v>
      </c>
      <c r="M1135" s="1" t="s">
        <v>2619</v>
      </c>
      <c r="N1135" s="1" t="s">
        <v>57</v>
      </c>
      <c r="O1135" s="1" t="s">
        <v>79</v>
      </c>
      <c r="P1135" s="1" t="s">
        <v>58</v>
      </c>
      <c r="Q1135" s="1" t="s">
        <v>45</v>
      </c>
      <c r="R1135" s="1" t="s">
        <v>34</v>
      </c>
      <c r="S1135" s="1" t="s">
        <v>2620</v>
      </c>
      <c r="T1135" s="1">
        <v>0</v>
      </c>
      <c r="U1135" s="1" t="s">
        <v>2622</v>
      </c>
      <c r="V1135" s="1" t="s">
        <v>2623</v>
      </c>
      <c r="W1135" s="1" t="s">
        <v>2624</v>
      </c>
      <c r="X1135" s="1" t="s">
        <v>2625</v>
      </c>
      <c r="Y1135" s="1" t="s">
        <v>2623</v>
      </c>
      <c r="Z1135" s="1" t="s">
        <v>2623</v>
      </c>
      <c r="AA1135" s="1">
        <v>500</v>
      </c>
      <c r="AB1135" s="1" t="s">
        <v>2626</v>
      </c>
      <c r="AC1135" s="1" t="s">
        <v>2627</v>
      </c>
      <c r="AD1135" s="1" t="str">
        <f>TEXT(Sales_data[[#This Row],[Order_Date]],"MMM")</f>
        <v>Aug</v>
      </c>
      <c r="AE1135" s="1">
        <f t="shared" si="85"/>
        <v>2024</v>
      </c>
      <c r="AF1135" s="1" t="str">
        <f>TEXT(Sales_data[[#This Row],[Order_Date]],"ddd")</f>
        <v>Fri</v>
      </c>
      <c r="AG1135" s="1" t="str">
        <f t="shared" si="86"/>
        <v>On Time</v>
      </c>
      <c r="AH1135" s="1" t="str">
        <f t="shared" si="87"/>
        <v>Fast</v>
      </c>
      <c r="AI1135" s="1" t="str">
        <f t="shared" si="88"/>
        <v>Low</v>
      </c>
      <c r="AJ1135" s="6" t="str">
        <f t="shared" si="89"/>
        <v>Weekday</v>
      </c>
    </row>
    <row r="1136" spans="1:36" x14ac:dyDescent="0.45">
      <c r="A1136" s="5" t="s">
        <v>1633</v>
      </c>
      <c r="B1136" s="2">
        <v>45657</v>
      </c>
      <c r="C1136" s="2">
        <v>45655</v>
      </c>
      <c r="D1136" s="2">
        <v>45661</v>
      </c>
      <c r="E1136" s="1" t="s">
        <v>2553</v>
      </c>
      <c r="F1136" s="1" t="s">
        <v>53</v>
      </c>
      <c r="G1136" s="1" t="s">
        <v>54</v>
      </c>
      <c r="H1136" s="1" t="s">
        <v>128</v>
      </c>
      <c r="I1136" s="1" t="s">
        <v>129</v>
      </c>
      <c r="J1136" s="1">
        <v>-1</v>
      </c>
      <c r="K1136" s="1">
        <v>0</v>
      </c>
      <c r="L1136" s="1">
        <v>0</v>
      </c>
      <c r="M1136" s="1" t="s">
        <v>56</v>
      </c>
      <c r="N1136" s="1" t="s">
        <v>93</v>
      </c>
      <c r="O1136" s="1" t="s">
        <v>44</v>
      </c>
      <c r="P1136" s="1" t="s">
        <v>32</v>
      </c>
      <c r="Q1136" s="1" t="s">
        <v>45</v>
      </c>
      <c r="R1136" s="1" t="s">
        <v>46</v>
      </c>
      <c r="S1136" s="1" t="s">
        <v>245</v>
      </c>
      <c r="T1136" s="1">
        <v>6</v>
      </c>
      <c r="U1136" s="1" t="s">
        <v>2622</v>
      </c>
      <c r="V1136" s="1" t="s">
        <v>2630</v>
      </c>
      <c r="W1136" s="1" t="s">
        <v>2629</v>
      </c>
      <c r="X1136" s="1" t="s">
        <v>2628</v>
      </c>
      <c r="Y1136" s="1" t="s">
        <v>2630</v>
      </c>
      <c r="Z1136" s="1" t="s">
        <v>2623</v>
      </c>
      <c r="AA1136" s="1">
        <v>0</v>
      </c>
      <c r="AB1136" s="1" t="s">
        <v>2626</v>
      </c>
      <c r="AC1136" s="1" t="s">
        <v>245</v>
      </c>
      <c r="AD1136" s="1" t="str">
        <f>TEXT(Sales_data[[#This Row],[Order_Date]],"MMM")</f>
        <v>Dec</v>
      </c>
      <c r="AE1136" s="1">
        <f t="shared" si="85"/>
        <v>2024</v>
      </c>
      <c r="AF1136" s="1" t="str">
        <f>TEXT(Sales_data[[#This Row],[Order_Date]],"ddd")</f>
        <v>Tue</v>
      </c>
      <c r="AG1136" s="1" t="str">
        <f t="shared" si="86"/>
        <v>Late</v>
      </c>
      <c r="AH1136" s="1" t="str">
        <f t="shared" si="87"/>
        <v>Slow</v>
      </c>
      <c r="AI1136" s="1" t="str">
        <f t="shared" si="88"/>
        <v>Low</v>
      </c>
      <c r="AJ1136" s="6" t="str">
        <f t="shared" si="89"/>
        <v>Weekday</v>
      </c>
    </row>
    <row r="1137" spans="1:36" x14ac:dyDescent="0.45">
      <c r="A1137" s="5" t="s">
        <v>1634</v>
      </c>
      <c r="B1137" s="2">
        <v>45619</v>
      </c>
      <c r="C1137" s="2">
        <v>45617</v>
      </c>
      <c r="D1137" s="2">
        <v>45617</v>
      </c>
      <c r="E1137" s="1" t="s">
        <v>2552</v>
      </c>
      <c r="F1137" s="1" t="s">
        <v>69</v>
      </c>
      <c r="G1137" s="1" t="s">
        <v>70</v>
      </c>
      <c r="H1137" s="1" t="s">
        <v>71</v>
      </c>
      <c r="I1137" s="1" t="s">
        <v>92</v>
      </c>
      <c r="J1137" s="1">
        <v>-1</v>
      </c>
      <c r="K1137" s="1">
        <v>2000</v>
      </c>
      <c r="L1137" s="1">
        <v>-2000</v>
      </c>
      <c r="M1137" s="1" t="s">
        <v>29</v>
      </c>
      <c r="N1137" s="1" t="s">
        <v>57</v>
      </c>
      <c r="O1137" s="1" t="s">
        <v>31</v>
      </c>
      <c r="P1137" s="1" t="s">
        <v>32</v>
      </c>
      <c r="Q1137" s="1" t="s">
        <v>33</v>
      </c>
      <c r="R1137" s="1" t="s">
        <v>2620</v>
      </c>
      <c r="S1137" s="1" t="s">
        <v>2620</v>
      </c>
      <c r="T1137" s="1">
        <v>0</v>
      </c>
      <c r="U1137" s="1" t="s">
        <v>2622</v>
      </c>
      <c r="V1137" s="1" t="s">
        <v>2630</v>
      </c>
      <c r="W1137" s="1" t="s">
        <v>2624</v>
      </c>
      <c r="X1137" s="1" t="s">
        <v>2628</v>
      </c>
      <c r="Y1137" s="1" t="s">
        <v>2623</v>
      </c>
      <c r="Z1137" s="1" t="s">
        <v>2623</v>
      </c>
      <c r="AA1137" s="1">
        <v>-2000</v>
      </c>
      <c r="AB1137" s="1" t="s">
        <v>2626</v>
      </c>
      <c r="AC1137" s="1" t="s">
        <v>2632</v>
      </c>
      <c r="AD1137" s="1" t="str">
        <f>TEXT(Sales_data[[#This Row],[Order_Date]],"MMM")</f>
        <v>Nov</v>
      </c>
      <c r="AE1137" s="1">
        <f t="shared" si="85"/>
        <v>2024</v>
      </c>
      <c r="AF1137" s="1" t="str">
        <f>TEXT(Sales_data[[#This Row],[Order_Date]],"ddd")</f>
        <v>Sat</v>
      </c>
      <c r="AG1137" s="1" t="str">
        <f t="shared" si="86"/>
        <v>On Time</v>
      </c>
      <c r="AH1137" s="1" t="str">
        <f t="shared" si="87"/>
        <v>Fast</v>
      </c>
      <c r="AI1137" s="1" t="str">
        <f t="shared" si="88"/>
        <v>Low</v>
      </c>
      <c r="AJ1137" s="6" t="str">
        <f t="shared" si="89"/>
        <v>Weekend</v>
      </c>
    </row>
    <row r="1138" spans="1:36" x14ac:dyDescent="0.45">
      <c r="A1138" s="5" t="s">
        <v>1635</v>
      </c>
      <c r="B1138" s="2">
        <v>45522</v>
      </c>
      <c r="C1138" s="2">
        <v>45525</v>
      </c>
      <c r="D1138" s="2">
        <v>45527</v>
      </c>
      <c r="E1138" s="1" t="s">
        <v>2548</v>
      </c>
      <c r="F1138" s="1" t="s">
        <v>69</v>
      </c>
      <c r="G1138" s="1" t="s">
        <v>70</v>
      </c>
      <c r="H1138" s="1" t="s">
        <v>128</v>
      </c>
      <c r="I1138" s="1" t="s">
        <v>129</v>
      </c>
      <c r="J1138" s="1">
        <v>-1</v>
      </c>
      <c r="K1138" s="1">
        <v>1000</v>
      </c>
      <c r="L1138" s="1">
        <v>-1000</v>
      </c>
      <c r="M1138" s="1" t="s">
        <v>2619</v>
      </c>
      <c r="N1138" s="1" t="s">
        <v>30</v>
      </c>
      <c r="O1138" s="1" t="s">
        <v>79</v>
      </c>
      <c r="P1138" s="1" t="s">
        <v>32</v>
      </c>
      <c r="Q1138" s="1" t="s">
        <v>33</v>
      </c>
      <c r="R1138" s="1" t="s">
        <v>2620</v>
      </c>
      <c r="S1138" s="1" t="s">
        <v>2620</v>
      </c>
      <c r="T1138" s="1">
        <v>2</v>
      </c>
      <c r="U1138" s="1" t="s">
        <v>2622</v>
      </c>
      <c r="V1138" s="1" t="s">
        <v>2630</v>
      </c>
      <c r="W1138" s="1" t="s">
        <v>2624</v>
      </c>
      <c r="X1138" s="1" t="s">
        <v>2625</v>
      </c>
      <c r="Y1138" s="1" t="s">
        <v>2623</v>
      </c>
      <c r="Z1138" s="1" t="s">
        <v>2623</v>
      </c>
      <c r="AA1138" s="1">
        <v>-1000</v>
      </c>
      <c r="AB1138" s="1" t="s">
        <v>2626</v>
      </c>
      <c r="AC1138" s="1" t="s">
        <v>2632</v>
      </c>
      <c r="AD1138" s="1" t="str">
        <f>TEXT(Sales_data[[#This Row],[Order_Date]],"MMM")</f>
        <v>Aug</v>
      </c>
      <c r="AE1138" s="1">
        <f t="shared" si="85"/>
        <v>2024</v>
      </c>
      <c r="AF1138" s="1" t="str">
        <f>TEXT(Sales_data[[#This Row],[Order_Date]],"ddd")</f>
        <v>Sun</v>
      </c>
      <c r="AG1138" s="1" t="str">
        <f t="shared" si="86"/>
        <v>On Time</v>
      </c>
      <c r="AH1138" s="1" t="str">
        <f t="shared" si="87"/>
        <v>Fast</v>
      </c>
      <c r="AI1138" s="1" t="str">
        <f t="shared" si="88"/>
        <v>Low</v>
      </c>
      <c r="AJ1138" s="6" t="str">
        <f t="shared" si="89"/>
        <v>Weekend</v>
      </c>
    </row>
    <row r="1139" spans="1:36" x14ac:dyDescent="0.45">
      <c r="A1139" s="5" t="s">
        <v>1636</v>
      </c>
      <c r="B1139" s="2">
        <v>45501</v>
      </c>
      <c r="C1139" s="2">
        <v>45500</v>
      </c>
      <c r="D1139" s="2">
        <v>45499</v>
      </c>
      <c r="E1139" s="1" t="s">
        <v>2526</v>
      </c>
      <c r="F1139" s="1" t="s">
        <v>168</v>
      </c>
      <c r="G1139" s="1" t="s">
        <v>41</v>
      </c>
      <c r="H1139" s="1" t="s">
        <v>128</v>
      </c>
      <c r="I1139" s="1" t="s">
        <v>231</v>
      </c>
      <c r="J1139" s="1">
        <v>0</v>
      </c>
      <c r="K1139" s="1">
        <v>0</v>
      </c>
      <c r="L1139" s="1">
        <v>0</v>
      </c>
      <c r="M1139" s="1" t="s">
        <v>63</v>
      </c>
      <c r="N1139" s="1" t="s">
        <v>57</v>
      </c>
      <c r="O1139" s="1" t="s">
        <v>64</v>
      </c>
      <c r="P1139" s="1" t="s">
        <v>58</v>
      </c>
      <c r="Q1139" s="1" t="s">
        <v>45</v>
      </c>
      <c r="R1139" s="1" t="s">
        <v>34</v>
      </c>
      <c r="S1139" s="1" t="s">
        <v>2620</v>
      </c>
      <c r="T1139" s="1">
        <v>-1</v>
      </c>
      <c r="U1139" s="1" t="s">
        <v>2622</v>
      </c>
      <c r="V1139" s="1" t="s">
        <v>2630</v>
      </c>
      <c r="W1139" s="1" t="s">
        <v>2629</v>
      </c>
      <c r="X1139" s="1" t="s">
        <v>2628</v>
      </c>
      <c r="Y1139" s="1" t="s">
        <v>2630</v>
      </c>
      <c r="Z1139" s="1" t="s">
        <v>2623</v>
      </c>
      <c r="AA1139" s="1">
        <v>0</v>
      </c>
      <c r="AB1139" s="1" t="s">
        <v>2626</v>
      </c>
      <c r="AC1139" s="1" t="s">
        <v>2627</v>
      </c>
      <c r="AD1139" s="1" t="str">
        <f>TEXT(Sales_data[[#This Row],[Order_Date]],"MMM")</f>
        <v>Jul</v>
      </c>
      <c r="AE1139" s="1">
        <f t="shared" si="85"/>
        <v>2024</v>
      </c>
      <c r="AF1139" s="1" t="str">
        <f>TEXT(Sales_data[[#This Row],[Order_Date]],"ddd")</f>
        <v>Sun</v>
      </c>
      <c r="AG1139" s="1" t="str">
        <f t="shared" si="86"/>
        <v>On Time</v>
      </c>
      <c r="AH1139" s="1" t="str">
        <f t="shared" si="87"/>
        <v>Fast</v>
      </c>
      <c r="AI1139" s="1" t="str">
        <f t="shared" si="88"/>
        <v>Low</v>
      </c>
      <c r="AJ1139" s="6" t="str">
        <f t="shared" si="89"/>
        <v>Weekend</v>
      </c>
    </row>
    <row r="1140" spans="1:36" x14ac:dyDescent="0.45">
      <c r="A1140" s="5" t="s">
        <v>1637</v>
      </c>
      <c r="B1140" s="2">
        <v>45376</v>
      </c>
      <c r="C1140" s="2">
        <v>45375</v>
      </c>
      <c r="D1140" s="2">
        <v>45379</v>
      </c>
      <c r="E1140" s="1" t="s">
        <v>2539</v>
      </c>
      <c r="F1140" s="1" t="s">
        <v>147</v>
      </c>
      <c r="G1140" s="1" t="s">
        <v>147</v>
      </c>
      <c r="H1140" s="1" t="s">
        <v>71</v>
      </c>
      <c r="I1140" s="1" t="s">
        <v>92</v>
      </c>
      <c r="J1140" s="1">
        <v>3</v>
      </c>
      <c r="K1140" s="1">
        <v>100</v>
      </c>
      <c r="L1140" s="1">
        <v>300</v>
      </c>
      <c r="M1140" s="1" t="s">
        <v>2619</v>
      </c>
      <c r="N1140" s="1" t="s">
        <v>93</v>
      </c>
      <c r="O1140" s="1" t="s">
        <v>79</v>
      </c>
      <c r="P1140" s="1" t="s">
        <v>85</v>
      </c>
      <c r="Q1140" s="1" t="s">
        <v>45</v>
      </c>
      <c r="R1140" s="1" t="s">
        <v>2620</v>
      </c>
      <c r="S1140" s="1" t="s">
        <v>2620</v>
      </c>
      <c r="T1140" s="1">
        <v>4</v>
      </c>
      <c r="U1140" s="1" t="s">
        <v>2622</v>
      </c>
      <c r="V1140" s="1" t="s">
        <v>2623</v>
      </c>
      <c r="W1140" s="1" t="s">
        <v>2624</v>
      </c>
      <c r="X1140" s="1" t="s">
        <v>2628</v>
      </c>
      <c r="Y1140" s="1" t="s">
        <v>2623</v>
      </c>
      <c r="Z1140" s="1" t="s">
        <v>2623</v>
      </c>
      <c r="AA1140" s="1">
        <v>300</v>
      </c>
      <c r="AB1140" s="1" t="s">
        <v>2626</v>
      </c>
      <c r="AC1140" s="1" t="s">
        <v>2627</v>
      </c>
      <c r="AD1140" s="1" t="str">
        <f>TEXT(Sales_data[[#This Row],[Order_Date]],"MMM")</f>
        <v>Mar</v>
      </c>
      <c r="AE1140" s="1">
        <f t="shared" si="85"/>
        <v>2024</v>
      </c>
      <c r="AF1140" s="1" t="str">
        <f>TEXT(Sales_data[[#This Row],[Order_Date]],"ddd")</f>
        <v>Mon</v>
      </c>
      <c r="AG1140" s="1" t="str">
        <f t="shared" si="86"/>
        <v>On Time</v>
      </c>
      <c r="AH1140" s="1" t="str">
        <f t="shared" si="87"/>
        <v>Medium</v>
      </c>
      <c r="AI1140" s="1" t="str">
        <f t="shared" si="88"/>
        <v>Low</v>
      </c>
      <c r="AJ1140" s="6" t="str">
        <f t="shared" si="89"/>
        <v>Weekday</v>
      </c>
    </row>
    <row r="1141" spans="1:36" x14ac:dyDescent="0.45">
      <c r="A1141" s="5" t="s">
        <v>1638</v>
      </c>
      <c r="B1141" s="2">
        <v>45512</v>
      </c>
      <c r="C1141" s="2">
        <v>45510</v>
      </c>
      <c r="D1141" s="2">
        <v>45509</v>
      </c>
      <c r="E1141" s="1" t="s">
        <v>2531</v>
      </c>
      <c r="F1141" s="1" t="s">
        <v>2606</v>
      </c>
      <c r="G1141" s="1" t="s">
        <v>26</v>
      </c>
      <c r="H1141" s="1" t="s">
        <v>27</v>
      </c>
      <c r="I1141" s="1" t="s">
        <v>28</v>
      </c>
      <c r="J1141" s="1">
        <v>0</v>
      </c>
      <c r="K1141" s="1">
        <v>2000</v>
      </c>
      <c r="L1141" s="1">
        <v>0</v>
      </c>
      <c r="M1141" s="1" t="s">
        <v>2619</v>
      </c>
      <c r="N1141" s="1" t="s">
        <v>57</v>
      </c>
      <c r="O1141" s="1" t="s">
        <v>31</v>
      </c>
      <c r="P1141" s="1" t="s">
        <v>32</v>
      </c>
      <c r="Q1141" s="1" t="s">
        <v>33</v>
      </c>
      <c r="R1141" s="1" t="s">
        <v>34</v>
      </c>
      <c r="S1141" s="1" t="s">
        <v>2620</v>
      </c>
      <c r="T1141" s="1">
        <v>-1</v>
      </c>
      <c r="U1141" s="1" t="s">
        <v>2622</v>
      </c>
      <c r="V1141" s="1" t="s">
        <v>2630</v>
      </c>
      <c r="W1141" s="1" t="s">
        <v>2624</v>
      </c>
      <c r="X1141" s="1" t="s">
        <v>2628</v>
      </c>
      <c r="Y1141" s="1" t="s">
        <v>2623</v>
      </c>
      <c r="Z1141" s="1" t="s">
        <v>2623</v>
      </c>
      <c r="AA1141" s="1">
        <v>0</v>
      </c>
      <c r="AB1141" s="1" t="s">
        <v>2626</v>
      </c>
      <c r="AC1141" s="1" t="s">
        <v>2627</v>
      </c>
      <c r="AD1141" s="1" t="str">
        <f>TEXT(Sales_data[[#This Row],[Order_Date]],"MMM")</f>
        <v>Aug</v>
      </c>
      <c r="AE1141" s="1">
        <f t="shared" si="85"/>
        <v>2024</v>
      </c>
      <c r="AF1141" s="1" t="str">
        <f>TEXT(Sales_data[[#This Row],[Order_Date]],"ddd")</f>
        <v>Thu</v>
      </c>
      <c r="AG1141" s="1" t="str">
        <f t="shared" si="86"/>
        <v>On Time</v>
      </c>
      <c r="AH1141" s="1" t="str">
        <f t="shared" si="87"/>
        <v>Fast</v>
      </c>
      <c r="AI1141" s="1" t="str">
        <f t="shared" si="88"/>
        <v>Low</v>
      </c>
      <c r="AJ1141" s="6" t="str">
        <f t="shared" si="89"/>
        <v>Weekday</v>
      </c>
    </row>
    <row r="1142" spans="1:36" x14ac:dyDescent="0.45">
      <c r="A1142" s="5" t="s">
        <v>1639</v>
      </c>
      <c r="B1142" s="2">
        <v>45431</v>
      </c>
      <c r="C1142" s="2">
        <v>45430</v>
      </c>
      <c r="D1142" s="2">
        <v>45430</v>
      </c>
      <c r="E1142" s="1" t="s">
        <v>2560</v>
      </c>
      <c r="F1142" s="1" t="s">
        <v>2606</v>
      </c>
      <c r="G1142" s="1" t="s">
        <v>26</v>
      </c>
      <c r="H1142" s="1" t="s">
        <v>42</v>
      </c>
      <c r="I1142" s="1" t="s">
        <v>78</v>
      </c>
      <c r="J1142" s="1">
        <v>0</v>
      </c>
      <c r="K1142" s="1">
        <v>1000</v>
      </c>
      <c r="L1142" s="1">
        <v>0</v>
      </c>
      <c r="M1142" s="1" t="s">
        <v>29</v>
      </c>
      <c r="N1142" s="1" t="s">
        <v>93</v>
      </c>
      <c r="O1142" s="1" t="s">
        <v>79</v>
      </c>
      <c r="P1142" s="1" t="s">
        <v>85</v>
      </c>
      <c r="Q1142" s="1" t="s">
        <v>33</v>
      </c>
      <c r="R1142" s="1" t="s">
        <v>46</v>
      </c>
      <c r="S1142" s="1" t="s">
        <v>2621</v>
      </c>
      <c r="T1142" s="1">
        <v>0</v>
      </c>
      <c r="U1142" s="1" t="s">
        <v>2622</v>
      </c>
      <c r="V1142" s="1" t="s">
        <v>2630</v>
      </c>
      <c r="W1142" s="1" t="s">
        <v>2624</v>
      </c>
      <c r="X1142" s="1" t="s">
        <v>2628</v>
      </c>
      <c r="Y1142" s="1" t="s">
        <v>2623</v>
      </c>
      <c r="Z1142" s="1" t="s">
        <v>2623</v>
      </c>
      <c r="AA1142" s="1">
        <v>0</v>
      </c>
      <c r="AB1142" s="1" t="s">
        <v>2626</v>
      </c>
      <c r="AC1142" s="1" t="s">
        <v>2621</v>
      </c>
      <c r="AD1142" s="1" t="str">
        <f>TEXT(Sales_data[[#This Row],[Order_Date]],"MMM")</f>
        <v>May</v>
      </c>
      <c r="AE1142" s="1">
        <f t="shared" si="85"/>
        <v>2024</v>
      </c>
      <c r="AF1142" s="1" t="str">
        <f>TEXT(Sales_data[[#This Row],[Order_Date]],"ddd")</f>
        <v>Sun</v>
      </c>
      <c r="AG1142" s="1" t="str">
        <f t="shared" si="86"/>
        <v>On Time</v>
      </c>
      <c r="AH1142" s="1" t="str">
        <f t="shared" si="87"/>
        <v>Fast</v>
      </c>
      <c r="AI1142" s="1" t="str">
        <f t="shared" si="88"/>
        <v>Low</v>
      </c>
      <c r="AJ1142" s="6" t="str">
        <f t="shared" si="89"/>
        <v>Weekend</v>
      </c>
    </row>
    <row r="1143" spans="1:36" x14ac:dyDescent="0.45">
      <c r="A1143" s="5" t="s">
        <v>1640</v>
      </c>
      <c r="B1143" s="2">
        <v>45401</v>
      </c>
      <c r="C1143" s="2">
        <v>45402</v>
      </c>
      <c r="D1143" s="2">
        <v>45405</v>
      </c>
      <c r="E1143" s="1" t="s">
        <v>2599</v>
      </c>
      <c r="F1143" s="1" t="s">
        <v>168</v>
      </c>
      <c r="G1143" s="1" t="s">
        <v>41</v>
      </c>
      <c r="H1143" s="1" t="s">
        <v>128</v>
      </c>
      <c r="I1143" s="1" t="s">
        <v>169</v>
      </c>
      <c r="J1143" s="1">
        <v>1</v>
      </c>
      <c r="K1143" s="1">
        <v>100</v>
      </c>
      <c r="L1143" s="1">
        <v>100</v>
      </c>
      <c r="M1143" s="1" t="s">
        <v>56</v>
      </c>
      <c r="N1143" s="1" t="s">
        <v>57</v>
      </c>
      <c r="O1143" s="1" t="s">
        <v>79</v>
      </c>
      <c r="P1143" s="1" t="s">
        <v>58</v>
      </c>
      <c r="Q1143" s="1" t="s">
        <v>33</v>
      </c>
      <c r="R1143" s="1" t="s">
        <v>2620</v>
      </c>
      <c r="S1143" s="1" t="s">
        <v>2620</v>
      </c>
      <c r="T1143" s="1">
        <v>3</v>
      </c>
      <c r="U1143" s="1" t="s">
        <v>2622</v>
      </c>
      <c r="V1143" s="1" t="s">
        <v>2623</v>
      </c>
      <c r="W1143" s="1" t="s">
        <v>2624</v>
      </c>
      <c r="X1143" s="1" t="s">
        <v>2625</v>
      </c>
      <c r="Y1143" s="1" t="s">
        <v>2623</v>
      </c>
      <c r="Z1143" s="1" t="s">
        <v>2623</v>
      </c>
      <c r="AA1143" s="1">
        <v>100</v>
      </c>
      <c r="AB1143" s="1" t="s">
        <v>2626</v>
      </c>
      <c r="AC1143" s="1" t="s">
        <v>2627</v>
      </c>
      <c r="AD1143" s="1" t="str">
        <f>TEXT(Sales_data[[#This Row],[Order_Date]],"MMM")</f>
        <v>Apr</v>
      </c>
      <c r="AE1143" s="1">
        <f t="shared" si="85"/>
        <v>2024</v>
      </c>
      <c r="AF1143" s="1" t="str">
        <f>TEXT(Sales_data[[#This Row],[Order_Date]],"ddd")</f>
        <v>Fri</v>
      </c>
      <c r="AG1143" s="1" t="str">
        <f t="shared" si="86"/>
        <v>On Time</v>
      </c>
      <c r="AH1143" s="1" t="str">
        <f t="shared" si="87"/>
        <v>Medium</v>
      </c>
      <c r="AI1143" s="1" t="str">
        <f t="shared" si="88"/>
        <v>Low</v>
      </c>
      <c r="AJ1143" s="6" t="str">
        <f t="shared" si="89"/>
        <v>Weekday</v>
      </c>
    </row>
    <row r="1144" spans="1:36" x14ac:dyDescent="0.45">
      <c r="A1144" s="5" t="s">
        <v>1641</v>
      </c>
      <c r="B1144" s="2">
        <v>45382</v>
      </c>
      <c r="C1144" s="2">
        <v>45383</v>
      </c>
      <c r="D1144" s="2">
        <v>45383</v>
      </c>
      <c r="E1144" s="1" t="s">
        <v>2576</v>
      </c>
      <c r="F1144" s="1" t="s">
        <v>168</v>
      </c>
      <c r="G1144" s="1" t="s">
        <v>41</v>
      </c>
      <c r="H1144" s="1" t="s">
        <v>42</v>
      </c>
      <c r="I1144" s="1" t="s">
        <v>78</v>
      </c>
      <c r="J1144" s="1">
        <v>-1</v>
      </c>
      <c r="K1144" s="1">
        <v>2000</v>
      </c>
      <c r="L1144" s="1">
        <v>-2000</v>
      </c>
      <c r="M1144" s="1" t="s">
        <v>2619</v>
      </c>
      <c r="N1144" s="1" t="s">
        <v>93</v>
      </c>
      <c r="O1144" s="1" t="s">
        <v>79</v>
      </c>
      <c r="P1144" s="1" t="s">
        <v>58</v>
      </c>
      <c r="Q1144" s="1" t="s">
        <v>45</v>
      </c>
      <c r="R1144" s="1" t="s">
        <v>34</v>
      </c>
      <c r="S1144" s="1" t="s">
        <v>2620</v>
      </c>
      <c r="T1144" s="1">
        <v>0</v>
      </c>
      <c r="U1144" s="1" t="s">
        <v>2622</v>
      </c>
      <c r="V1144" s="1" t="s">
        <v>2630</v>
      </c>
      <c r="W1144" s="1" t="s">
        <v>2624</v>
      </c>
      <c r="X1144" s="1" t="s">
        <v>2625</v>
      </c>
      <c r="Y1144" s="1" t="s">
        <v>2623</v>
      </c>
      <c r="Z1144" s="1" t="s">
        <v>2623</v>
      </c>
      <c r="AA1144" s="1">
        <v>-2000</v>
      </c>
      <c r="AB1144" s="1" t="s">
        <v>2626</v>
      </c>
      <c r="AC1144" s="1" t="s">
        <v>2627</v>
      </c>
      <c r="AD1144" s="1" t="str">
        <f>TEXT(Sales_data[[#This Row],[Order_Date]],"MMM")</f>
        <v>Mar</v>
      </c>
      <c r="AE1144" s="1">
        <f t="shared" si="85"/>
        <v>2024</v>
      </c>
      <c r="AF1144" s="1" t="str">
        <f>TEXT(Sales_data[[#This Row],[Order_Date]],"ddd")</f>
        <v>Sun</v>
      </c>
      <c r="AG1144" s="1" t="str">
        <f t="shared" si="86"/>
        <v>On Time</v>
      </c>
      <c r="AH1144" s="1" t="str">
        <f t="shared" si="87"/>
        <v>Fast</v>
      </c>
      <c r="AI1144" s="1" t="str">
        <f t="shared" si="88"/>
        <v>Low</v>
      </c>
      <c r="AJ1144" s="6" t="str">
        <f t="shared" si="89"/>
        <v>Weekend</v>
      </c>
    </row>
    <row r="1145" spans="1:36" x14ac:dyDescent="0.45">
      <c r="A1145" s="5" t="s">
        <v>1642</v>
      </c>
      <c r="B1145" s="2">
        <v>45624</v>
      </c>
      <c r="C1145" s="2">
        <v>45626</v>
      </c>
      <c r="D1145" s="2">
        <v>45632</v>
      </c>
      <c r="E1145" s="1" t="s">
        <v>2572</v>
      </c>
      <c r="F1145" s="1" t="s">
        <v>147</v>
      </c>
      <c r="G1145" s="1" t="s">
        <v>147</v>
      </c>
      <c r="H1145" s="1" t="s">
        <v>27</v>
      </c>
      <c r="I1145" s="1" t="s">
        <v>28</v>
      </c>
      <c r="J1145" s="1">
        <v>3</v>
      </c>
      <c r="K1145" s="1">
        <v>1000</v>
      </c>
      <c r="L1145" s="1">
        <v>3000</v>
      </c>
      <c r="M1145" s="1" t="s">
        <v>29</v>
      </c>
      <c r="N1145" s="1" t="s">
        <v>93</v>
      </c>
      <c r="O1145" s="1" t="s">
        <v>79</v>
      </c>
      <c r="P1145" s="1" t="s">
        <v>58</v>
      </c>
      <c r="Q1145" s="1" t="s">
        <v>45</v>
      </c>
      <c r="R1145" s="1" t="s">
        <v>34</v>
      </c>
      <c r="S1145" s="1" t="s">
        <v>2620</v>
      </c>
      <c r="T1145" s="1">
        <v>6</v>
      </c>
      <c r="U1145" s="1" t="s">
        <v>2622</v>
      </c>
      <c r="V1145" s="1" t="s">
        <v>2623</v>
      </c>
      <c r="W1145" s="1" t="s">
        <v>2624</v>
      </c>
      <c r="X1145" s="1" t="s">
        <v>2625</v>
      </c>
      <c r="Y1145" s="1" t="s">
        <v>2623</v>
      </c>
      <c r="Z1145" s="1" t="s">
        <v>2623</v>
      </c>
      <c r="AA1145" s="1">
        <v>3000</v>
      </c>
      <c r="AB1145" s="1" t="s">
        <v>2626</v>
      </c>
      <c r="AC1145" s="1" t="s">
        <v>2627</v>
      </c>
      <c r="AD1145" s="1" t="str">
        <f>TEXT(Sales_data[[#This Row],[Order_Date]],"MMM")</f>
        <v>Nov</v>
      </c>
      <c r="AE1145" s="1">
        <f t="shared" si="85"/>
        <v>2024</v>
      </c>
      <c r="AF1145" s="1" t="str">
        <f>TEXT(Sales_data[[#This Row],[Order_Date]],"ddd")</f>
        <v>Thu</v>
      </c>
      <c r="AG1145" s="1" t="str">
        <f t="shared" si="86"/>
        <v>Late</v>
      </c>
      <c r="AH1145" s="1" t="str">
        <f t="shared" si="87"/>
        <v>Slow</v>
      </c>
      <c r="AI1145" s="1" t="str">
        <f t="shared" si="88"/>
        <v>Medium</v>
      </c>
      <c r="AJ1145" s="6" t="str">
        <f t="shared" si="89"/>
        <v>Weekday</v>
      </c>
    </row>
    <row r="1146" spans="1:36" x14ac:dyDescent="0.45">
      <c r="A1146" s="5" t="s">
        <v>1643</v>
      </c>
      <c r="B1146" s="2">
        <v>45502</v>
      </c>
      <c r="C1146" s="2">
        <v>45501</v>
      </c>
      <c r="D1146" s="2">
        <v>45504</v>
      </c>
      <c r="E1146" s="1" t="s">
        <v>2527</v>
      </c>
      <c r="F1146" s="1" t="s">
        <v>2607</v>
      </c>
      <c r="G1146" s="1" t="s">
        <v>41</v>
      </c>
      <c r="H1146" s="1" t="s">
        <v>71</v>
      </c>
      <c r="I1146" s="1" t="s">
        <v>117</v>
      </c>
      <c r="J1146" s="1">
        <v>0</v>
      </c>
      <c r="K1146" s="1">
        <v>2000</v>
      </c>
      <c r="L1146" s="1">
        <v>0</v>
      </c>
      <c r="M1146" s="1" t="s">
        <v>56</v>
      </c>
      <c r="N1146" s="1" t="s">
        <v>93</v>
      </c>
      <c r="O1146" s="1" t="s">
        <v>64</v>
      </c>
      <c r="P1146" s="1" t="s">
        <v>32</v>
      </c>
      <c r="Q1146" s="1" t="s">
        <v>33</v>
      </c>
      <c r="R1146" s="1" t="s">
        <v>46</v>
      </c>
      <c r="S1146" s="1" t="s">
        <v>47</v>
      </c>
      <c r="T1146" s="1">
        <v>3</v>
      </c>
      <c r="U1146" s="1" t="s">
        <v>2622</v>
      </c>
      <c r="V1146" s="1" t="s">
        <v>2630</v>
      </c>
      <c r="W1146" s="1" t="s">
        <v>2624</v>
      </c>
      <c r="X1146" s="1" t="s">
        <v>2628</v>
      </c>
      <c r="Y1146" s="1" t="s">
        <v>2623</v>
      </c>
      <c r="Z1146" s="1" t="s">
        <v>2623</v>
      </c>
      <c r="AA1146" s="1">
        <v>0</v>
      </c>
      <c r="AB1146" s="1" t="s">
        <v>2626</v>
      </c>
      <c r="AC1146" s="1" t="s">
        <v>47</v>
      </c>
      <c r="AD1146" s="1" t="str">
        <f>TEXT(Sales_data[[#This Row],[Order_Date]],"MMM")</f>
        <v>Jul</v>
      </c>
      <c r="AE1146" s="1">
        <f t="shared" si="85"/>
        <v>2024</v>
      </c>
      <c r="AF1146" s="1" t="str">
        <f>TEXT(Sales_data[[#This Row],[Order_Date]],"ddd")</f>
        <v>Mon</v>
      </c>
      <c r="AG1146" s="1" t="str">
        <f t="shared" si="86"/>
        <v>On Time</v>
      </c>
      <c r="AH1146" s="1" t="str">
        <f t="shared" si="87"/>
        <v>Medium</v>
      </c>
      <c r="AI1146" s="1" t="str">
        <f t="shared" si="88"/>
        <v>Low</v>
      </c>
      <c r="AJ1146" s="6" t="str">
        <f t="shared" si="89"/>
        <v>Weekday</v>
      </c>
    </row>
    <row r="1147" spans="1:36" x14ac:dyDescent="0.45">
      <c r="A1147" s="5" t="s">
        <v>1644</v>
      </c>
      <c r="B1147" s="2">
        <v>45399</v>
      </c>
      <c r="C1147" s="2">
        <v>45398</v>
      </c>
      <c r="D1147" s="2">
        <v>45404</v>
      </c>
      <c r="E1147" s="1" t="s">
        <v>2533</v>
      </c>
      <c r="F1147" s="1" t="s">
        <v>2607</v>
      </c>
      <c r="G1147" s="1" t="s">
        <v>41</v>
      </c>
      <c r="H1147" s="1" t="s">
        <v>128</v>
      </c>
      <c r="I1147" s="1" t="s">
        <v>231</v>
      </c>
      <c r="J1147" s="1">
        <v>0</v>
      </c>
      <c r="K1147" s="1">
        <v>0</v>
      </c>
      <c r="L1147" s="1">
        <v>0</v>
      </c>
      <c r="M1147" s="1" t="s">
        <v>63</v>
      </c>
      <c r="N1147" s="1" t="s">
        <v>57</v>
      </c>
      <c r="O1147" s="1" t="s">
        <v>31</v>
      </c>
      <c r="P1147" s="1" t="s">
        <v>32</v>
      </c>
      <c r="Q1147" s="1" t="s">
        <v>33</v>
      </c>
      <c r="R1147" s="1" t="s">
        <v>46</v>
      </c>
      <c r="S1147" s="1" t="s">
        <v>245</v>
      </c>
      <c r="T1147" s="1">
        <v>6</v>
      </c>
      <c r="U1147" s="1" t="s">
        <v>2622</v>
      </c>
      <c r="V1147" s="1" t="s">
        <v>2630</v>
      </c>
      <c r="W1147" s="1" t="s">
        <v>2629</v>
      </c>
      <c r="X1147" s="1" t="s">
        <v>2628</v>
      </c>
      <c r="Y1147" s="1" t="s">
        <v>2630</v>
      </c>
      <c r="Z1147" s="1" t="s">
        <v>2623</v>
      </c>
      <c r="AA1147" s="1">
        <v>0</v>
      </c>
      <c r="AB1147" s="1" t="s">
        <v>2626</v>
      </c>
      <c r="AC1147" s="1" t="s">
        <v>245</v>
      </c>
      <c r="AD1147" s="1" t="str">
        <f>TEXT(Sales_data[[#This Row],[Order_Date]],"MMM")</f>
        <v>Apr</v>
      </c>
      <c r="AE1147" s="1">
        <f t="shared" si="85"/>
        <v>2024</v>
      </c>
      <c r="AF1147" s="1" t="str">
        <f>TEXT(Sales_data[[#This Row],[Order_Date]],"ddd")</f>
        <v>Wed</v>
      </c>
      <c r="AG1147" s="1" t="str">
        <f t="shared" si="86"/>
        <v>Late</v>
      </c>
      <c r="AH1147" s="1" t="str">
        <f t="shared" si="87"/>
        <v>Slow</v>
      </c>
      <c r="AI1147" s="1" t="str">
        <f t="shared" si="88"/>
        <v>Low</v>
      </c>
      <c r="AJ1147" s="6" t="str">
        <f t="shared" si="89"/>
        <v>Weekday</v>
      </c>
    </row>
    <row r="1148" spans="1:36" x14ac:dyDescent="0.45">
      <c r="A1148" s="5" t="s">
        <v>1645</v>
      </c>
      <c r="B1148" s="2">
        <v>45579</v>
      </c>
      <c r="C1148" s="2">
        <v>45579</v>
      </c>
      <c r="D1148" s="2">
        <v>45584</v>
      </c>
      <c r="E1148" s="1" t="s">
        <v>2564</v>
      </c>
      <c r="F1148" s="1" t="s">
        <v>2608</v>
      </c>
      <c r="G1148" s="1" t="s">
        <v>41</v>
      </c>
      <c r="H1148" s="1" t="s">
        <v>27</v>
      </c>
      <c r="I1148" s="1" t="s">
        <v>84</v>
      </c>
      <c r="J1148" s="1">
        <v>2</v>
      </c>
      <c r="K1148" s="1">
        <v>500</v>
      </c>
      <c r="L1148" s="1">
        <v>1000</v>
      </c>
      <c r="M1148" s="1" t="s">
        <v>2619</v>
      </c>
      <c r="N1148" s="1" t="s">
        <v>93</v>
      </c>
      <c r="O1148" s="1" t="s">
        <v>44</v>
      </c>
      <c r="P1148" s="1" t="s">
        <v>32</v>
      </c>
      <c r="Q1148" s="1" t="s">
        <v>33</v>
      </c>
      <c r="R1148" s="1" t="s">
        <v>46</v>
      </c>
      <c r="S1148" s="1" t="s">
        <v>47</v>
      </c>
      <c r="T1148" s="1">
        <v>5</v>
      </c>
      <c r="U1148" s="1" t="s">
        <v>2622</v>
      </c>
      <c r="V1148" s="1" t="s">
        <v>2623</v>
      </c>
      <c r="W1148" s="1" t="s">
        <v>2624</v>
      </c>
      <c r="X1148" s="1" t="s">
        <v>2625</v>
      </c>
      <c r="Y1148" s="1" t="s">
        <v>2623</v>
      </c>
      <c r="Z1148" s="1" t="s">
        <v>2623</v>
      </c>
      <c r="AA1148" s="1">
        <v>1000</v>
      </c>
      <c r="AB1148" s="1" t="s">
        <v>2626</v>
      </c>
      <c r="AC1148" s="1" t="s">
        <v>47</v>
      </c>
      <c r="AD1148" s="1" t="str">
        <f>TEXT(Sales_data[[#This Row],[Order_Date]],"MMM")</f>
        <v>Oct</v>
      </c>
      <c r="AE1148" s="1">
        <f t="shared" si="85"/>
        <v>2024</v>
      </c>
      <c r="AF1148" s="1" t="str">
        <f>TEXT(Sales_data[[#This Row],[Order_Date]],"ddd")</f>
        <v>Mon</v>
      </c>
      <c r="AG1148" s="1" t="str">
        <f t="shared" si="86"/>
        <v>On Time</v>
      </c>
      <c r="AH1148" s="1" t="str">
        <f t="shared" si="87"/>
        <v>Medium</v>
      </c>
      <c r="AI1148" s="1" t="str">
        <f t="shared" si="88"/>
        <v>Low</v>
      </c>
      <c r="AJ1148" s="6" t="str">
        <f t="shared" si="89"/>
        <v>Weekday</v>
      </c>
    </row>
    <row r="1149" spans="1:36" x14ac:dyDescent="0.45">
      <c r="A1149" s="5" t="s">
        <v>1646</v>
      </c>
      <c r="B1149" s="2">
        <v>45520</v>
      </c>
      <c r="C1149" s="2">
        <v>45522</v>
      </c>
      <c r="D1149" s="2">
        <v>45529</v>
      </c>
      <c r="E1149" s="1" t="s">
        <v>2546</v>
      </c>
      <c r="F1149" s="1" t="s">
        <v>2609</v>
      </c>
      <c r="G1149" s="1" t="s">
        <v>116</v>
      </c>
      <c r="H1149" s="1" t="s">
        <v>42</v>
      </c>
      <c r="I1149" s="1" t="s">
        <v>122</v>
      </c>
      <c r="J1149" s="1">
        <v>2</v>
      </c>
      <c r="K1149" s="1">
        <v>1000</v>
      </c>
      <c r="L1149" s="1">
        <v>2000</v>
      </c>
      <c r="M1149" s="1" t="s">
        <v>29</v>
      </c>
      <c r="N1149" s="1" t="s">
        <v>30</v>
      </c>
      <c r="O1149" s="1" t="s">
        <v>79</v>
      </c>
      <c r="P1149" s="1" t="s">
        <v>58</v>
      </c>
      <c r="Q1149" s="1" t="s">
        <v>45</v>
      </c>
      <c r="R1149" s="1" t="s">
        <v>46</v>
      </c>
      <c r="S1149" s="1" t="s">
        <v>2621</v>
      </c>
      <c r="T1149" s="1">
        <v>7</v>
      </c>
      <c r="U1149" s="1" t="s">
        <v>2622</v>
      </c>
      <c r="V1149" s="1" t="s">
        <v>2623</v>
      </c>
      <c r="W1149" s="1" t="s">
        <v>2624</v>
      </c>
      <c r="X1149" s="1" t="s">
        <v>2625</v>
      </c>
      <c r="Y1149" s="1" t="s">
        <v>2623</v>
      </c>
      <c r="Z1149" s="1" t="s">
        <v>2623</v>
      </c>
      <c r="AA1149" s="1">
        <v>2000</v>
      </c>
      <c r="AB1149" s="1" t="s">
        <v>2626</v>
      </c>
      <c r="AC1149" s="1" t="s">
        <v>2621</v>
      </c>
      <c r="AD1149" s="1" t="str">
        <f>TEXT(Sales_data[[#This Row],[Order_Date]],"MMM")</f>
        <v>Aug</v>
      </c>
      <c r="AE1149" s="1">
        <f t="shared" si="85"/>
        <v>2024</v>
      </c>
      <c r="AF1149" s="1" t="str">
        <f>TEXT(Sales_data[[#This Row],[Order_Date]],"ddd")</f>
        <v>Fri</v>
      </c>
      <c r="AG1149" s="1" t="str">
        <f t="shared" si="86"/>
        <v>Late</v>
      </c>
      <c r="AH1149" s="1" t="str">
        <f t="shared" si="87"/>
        <v>Slow</v>
      </c>
      <c r="AI1149" s="1" t="str">
        <f t="shared" si="88"/>
        <v>Medium</v>
      </c>
      <c r="AJ1149" s="6" t="str">
        <f t="shared" si="89"/>
        <v>Weekday</v>
      </c>
    </row>
    <row r="1150" spans="1:36" x14ac:dyDescent="0.45">
      <c r="A1150" s="5" t="s">
        <v>1647</v>
      </c>
      <c r="B1150" s="2">
        <v>45574</v>
      </c>
      <c r="C1150" s="2">
        <v>45576</v>
      </c>
      <c r="D1150" s="2">
        <v>45581</v>
      </c>
      <c r="E1150" s="1" t="s">
        <v>2545</v>
      </c>
      <c r="F1150" s="1" t="s">
        <v>168</v>
      </c>
      <c r="G1150" s="1" t="s">
        <v>41</v>
      </c>
      <c r="H1150" s="1" t="s">
        <v>42</v>
      </c>
      <c r="I1150" s="1" t="s">
        <v>78</v>
      </c>
      <c r="J1150" s="1">
        <v>3</v>
      </c>
      <c r="K1150" s="1">
        <v>500</v>
      </c>
      <c r="L1150" s="1">
        <v>1500</v>
      </c>
      <c r="M1150" s="1" t="s">
        <v>29</v>
      </c>
      <c r="N1150" s="1" t="s">
        <v>57</v>
      </c>
      <c r="O1150" s="1" t="s">
        <v>31</v>
      </c>
      <c r="P1150" s="1" t="s">
        <v>58</v>
      </c>
      <c r="Q1150" s="1" t="s">
        <v>45</v>
      </c>
      <c r="R1150" s="1" t="s">
        <v>2620</v>
      </c>
      <c r="S1150" s="1" t="s">
        <v>2620</v>
      </c>
      <c r="T1150" s="1">
        <v>5</v>
      </c>
      <c r="U1150" s="1" t="s">
        <v>2622</v>
      </c>
      <c r="V1150" s="1" t="s">
        <v>2623</v>
      </c>
      <c r="W1150" s="1" t="s">
        <v>2624</v>
      </c>
      <c r="X1150" s="1" t="s">
        <v>2625</v>
      </c>
      <c r="Y1150" s="1" t="s">
        <v>2623</v>
      </c>
      <c r="Z1150" s="1" t="s">
        <v>2623</v>
      </c>
      <c r="AA1150" s="1">
        <v>1500</v>
      </c>
      <c r="AB1150" s="1" t="s">
        <v>2626</v>
      </c>
      <c r="AC1150" s="1" t="s">
        <v>2627</v>
      </c>
      <c r="AD1150" s="1" t="str">
        <f>TEXT(Sales_data[[#This Row],[Order_Date]],"MMM")</f>
        <v>Oct</v>
      </c>
      <c r="AE1150" s="1">
        <f t="shared" si="85"/>
        <v>2024</v>
      </c>
      <c r="AF1150" s="1" t="str">
        <f>TEXT(Sales_data[[#This Row],[Order_Date]],"ddd")</f>
        <v>Wed</v>
      </c>
      <c r="AG1150" s="1" t="str">
        <f t="shared" si="86"/>
        <v>On Time</v>
      </c>
      <c r="AH1150" s="1" t="str">
        <f t="shared" si="87"/>
        <v>Medium</v>
      </c>
      <c r="AI1150" s="1" t="str">
        <f t="shared" si="88"/>
        <v>Low</v>
      </c>
      <c r="AJ1150" s="6" t="str">
        <f t="shared" si="89"/>
        <v>Weekday</v>
      </c>
    </row>
    <row r="1151" spans="1:36" x14ac:dyDescent="0.45">
      <c r="A1151" s="5" t="s">
        <v>1648</v>
      </c>
      <c r="B1151" s="2">
        <v>45541</v>
      </c>
      <c r="C1151" s="2">
        <v>45542</v>
      </c>
      <c r="D1151" s="2">
        <v>45548</v>
      </c>
      <c r="E1151" s="1" t="s">
        <v>2605</v>
      </c>
      <c r="F1151" s="1" t="s">
        <v>2606</v>
      </c>
      <c r="G1151" s="1" t="s">
        <v>26</v>
      </c>
      <c r="H1151" s="1" t="s">
        <v>27</v>
      </c>
      <c r="I1151" s="1" t="s">
        <v>84</v>
      </c>
      <c r="J1151" s="1">
        <v>-1</v>
      </c>
      <c r="K1151" s="1">
        <v>100</v>
      </c>
      <c r="L1151" s="1">
        <v>-100</v>
      </c>
      <c r="M1151" s="1" t="s">
        <v>29</v>
      </c>
      <c r="N1151" s="1" t="s">
        <v>93</v>
      </c>
      <c r="O1151" s="1" t="s">
        <v>31</v>
      </c>
      <c r="P1151" s="1" t="s">
        <v>58</v>
      </c>
      <c r="Q1151" s="1" t="s">
        <v>45</v>
      </c>
      <c r="R1151" s="1" t="s">
        <v>46</v>
      </c>
      <c r="S1151" s="1" t="s">
        <v>2621</v>
      </c>
      <c r="T1151" s="1">
        <v>6</v>
      </c>
      <c r="U1151" s="1" t="s">
        <v>2622</v>
      </c>
      <c r="V1151" s="1" t="s">
        <v>2630</v>
      </c>
      <c r="W1151" s="1" t="s">
        <v>2624</v>
      </c>
      <c r="X1151" s="1" t="s">
        <v>2625</v>
      </c>
      <c r="Y1151" s="1" t="s">
        <v>2623</v>
      </c>
      <c r="Z1151" s="1" t="s">
        <v>2623</v>
      </c>
      <c r="AA1151" s="1">
        <v>-100</v>
      </c>
      <c r="AB1151" s="1" t="s">
        <v>2626</v>
      </c>
      <c r="AC1151" s="1" t="s">
        <v>2621</v>
      </c>
      <c r="AD1151" s="1" t="str">
        <f>TEXT(Sales_data[[#This Row],[Order_Date]],"MMM")</f>
        <v>Sep</v>
      </c>
      <c r="AE1151" s="1">
        <f t="shared" si="85"/>
        <v>2024</v>
      </c>
      <c r="AF1151" s="1" t="str">
        <f>TEXT(Sales_data[[#This Row],[Order_Date]],"ddd")</f>
        <v>Fri</v>
      </c>
      <c r="AG1151" s="1" t="str">
        <f t="shared" si="86"/>
        <v>Late</v>
      </c>
      <c r="AH1151" s="1" t="str">
        <f t="shared" si="87"/>
        <v>Slow</v>
      </c>
      <c r="AI1151" s="1" t="str">
        <f t="shared" si="88"/>
        <v>Low</v>
      </c>
      <c r="AJ1151" s="6" t="str">
        <f t="shared" si="89"/>
        <v>Weekday</v>
      </c>
    </row>
    <row r="1152" spans="1:36" x14ac:dyDescent="0.45">
      <c r="A1152" s="5" t="s">
        <v>1649</v>
      </c>
      <c r="B1152" s="2">
        <v>45563</v>
      </c>
      <c r="C1152" s="2">
        <v>45562</v>
      </c>
      <c r="D1152" s="2">
        <v>45562</v>
      </c>
      <c r="E1152" s="1" t="s">
        <v>2567</v>
      </c>
      <c r="F1152" s="1" t="s">
        <v>69</v>
      </c>
      <c r="G1152" s="1" t="s">
        <v>70</v>
      </c>
      <c r="H1152" s="1" t="s">
        <v>42</v>
      </c>
      <c r="I1152" s="1" t="s">
        <v>122</v>
      </c>
      <c r="J1152" s="1">
        <v>1</v>
      </c>
      <c r="K1152" s="1">
        <v>1000</v>
      </c>
      <c r="L1152" s="1">
        <v>1000</v>
      </c>
      <c r="M1152" s="1" t="s">
        <v>56</v>
      </c>
      <c r="N1152" s="1" t="s">
        <v>57</v>
      </c>
      <c r="O1152" s="1" t="s">
        <v>44</v>
      </c>
      <c r="P1152" s="1" t="s">
        <v>85</v>
      </c>
      <c r="Q1152" s="1" t="s">
        <v>33</v>
      </c>
      <c r="R1152" s="1" t="s">
        <v>2620</v>
      </c>
      <c r="S1152" s="1" t="s">
        <v>2620</v>
      </c>
      <c r="T1152" s="1">
        <v>0</v>
      </c>
      <c r="U1152" s="1" t="s">
        <v>2622</v>
      </c>
      <c r="V1152" s="1" t="s">
        <v>2623</v>
      </c>
      <c r="W1152" s="1" t="s">
        <v>2624</v>
      </c>
      <c r="X1152" s="1" t="s">
        <v>2628</v>
      </c>
      <c r="Y1152" s="1" t="s">
        <v>2623</v>
      </c>
      <c r="Z1152" s="1" t="s">
        <v>2623</v>
      </c>
      <c r="AA1152" s="1">
        <v>1000</v>
      </c>
      <c r="AB1152" s="1" t="s">
        <v>2626</v>
      </c>
      <c r="AC1152" s="1" t="s">
        <v>2627</v>
      </c>
      <c r="AD1152" s="1" t="str">
        <f>TEXT(Sales_data[[#This Row],[Order_Date]],"MMM")</f>
        <v>Sep</v>
      </c>
      <c r="AE1152" s="1">
        <f t="shared" si="85"/>
        <v>2024</v>
      </c>
      <c r="AF1152" s="1" t="str">
        <f>TEXT(Sales_data[[#This Row],[Order_Date]],"ddd")</f>
        <v>Sat</v>
      </c>
      <c r="AG1152" s="1" t="str">
        <f t="shared" si="86"/>
        <v>On Time</v>
      </c>
      <c r="AH1152" s="1" t="str">
        <f t="shared" si="87"/>
        <v>Fast</v>
      </c>
      <c r="AI1152" s="1" t="str">
        <f t="shared" si="88"/>
        <v>Low</v>
      </c>
      <c r="AJ1152" s="6" t="str">
        <f t="shared" si="89"/>
        <v>Weekend</v>
      </c>
    </row>
    <row r="1153" spans="1:36" x14ac:dyDescent="0.45">
      <c r="A1153" s="5" t="s">
        <v>1650</v>
      </c>
      <c r="B1153" s="2">
        <v>45593</v>
      </c>
      <c r="C1153" s="2">
        <v>45594</v>
      </c>
      <c r="D1153" s="2">
        <v>45593</v>
      </c>
      <c r="E1153" s="1" t="s">
        <v>2580</v>
      </c>
      <c r="F1153" s="1" t="s">
        <v>2607</v>
      </c>
      <c r="G1153" s="1" t="s">
        <v>41</v>
      </c>
      <c r="H1153" s="1" t="s">
        <v>71</v>
      </c>
      <c r="I1153" s="1" t="s">
        <v>72</v>
      </c>
      <c r="J1153" s="1">
        <v>2</v>
      </c>
      <c r="K1153" s="1">
        <v>1000</v>
      </c>
      <c r="L1153" s="1">
        <v>2000</v>
      </c>
      <c r="M1153" s="1" t="s">
        <v>2619</v>
      </c>
      <c r="N1153" s="1" t="s">
        <v>57</v>
      </c>
      <c r="O1153" s="1" t="s">
        <v>31</v>
      </c>
      <c r="P1153" s="1" t="s">
        <v>58</v>
      </c>
      <c r="Q1153" s="1" t="s">
        <v>45</v>
      </c>
      <c r="R1153" s="1" t="s">
        <v>46</v>
      </c>
      <c r="S1153" s="1" t="s">
        <v>2621</v>
      </c>
      <c r="T1153" s="1">
        <v>-1</v>
      </c>
      <c r="U1153" s="1" t="s">
        <v>2622</v>
      </c>
      <c r="V1153" s="1" t="s">
        <v>2623</v>
      </c>
      <c r="W1153" s="1" t="s">
        <v>2624</v>
      </c>
      <c r="X1153" s="1" t="s">
        <v>2631</v>
      </c>
      <c r="Y1153" s="1" t="s">
        <v>2623</v>
      </c>
      <c r="Z1153" s="1" t="s">
        <v>2623</v>
      </c>
      <c r="AA1153" s="1">
        <v>2000</v>
      </c>
      <c r="AB1153" s="1" t="s">
        <v>2626</v>
      </c>
      <c r="AC1153" s="1" t="s">
        <v>2621</v>
      </c>
      <c r="AD1153" s="1" t="str">
        <f>TEXT(Sales_data[[#This Row],[Order_Date]],"MMM")</f>
        <v>Oct</v>
      </c>
      <c r="AE1153" s="1">
        <f t="shared" si="85"/>
        <v>2024</v>
      </c>
      <c r="AF1153" s="1" t="str">
        <f>TEXT(Sales_data[[#This Row],[Order_Date]],"ddd")</f>
        <v>Mon</v>
      </c>
      <c r="AG1153" s="1" t="str">
        <f t="shared" si="86"/>
        <v>On Time</v>
      </c>
      <c r="AH1153" s="1" t="str">
        <f t="shared" si="87"/>
        <v>Fast</v>
      </c>
      <c r="AI1153" s="1" t="str">
        <f t="shared" si="88"/>
        <v>Medium</v>
      </c>
      <c r="AJ1153" s="6" t="str">
        <f t="shared" si="89"/>
        <v>Weekday</v>
      </c>
    </row>
    <row r="1154" spans="1:36" x14ac:dyDescent="0.45">
      <c r="A1154" s="5" t="s">
        <v>1651</v>
      </c>
      <c r="B1154" s="2">
        <v>45329</v>
      </c>
      <c r="C1154" s="2">
        <v>45329</v>
      </c>
      <c r="D1154" s="2">
        <v>45328</v>
      </c>
      <c r="E1154" s="1" t="s">
        <v>2534</v>
      </c>
      <c r="F1154" s="1" t="s">
        <v>69</v>
      </c>
      <c r="G1154" s="1" t="s">
        <v>70</v>
      </c>
      <c r="H1154" s="1" t="s">
        <v>71</v>
      </c>
      <c r="I1154" s="1" t="s">
        <v>117</v>
      </c>
      <c r="J1154" s="1">
        <v>2</v>
      </c>
      <c r="K1154" s="1">
        <v>100</v>
      </c>
      <c r="L1154" s="1">
        <v>200</v>
      </c>
      <c r="M1154" s="1" t="s">
        <v>2619</v>
      </c>
      <c r="N1154" s="1" t="s">
        <v>30</v>
      </c>
      <c r="O1154" s="1" t="s">
        <v>44</v>
      </c>
      <c r="P1154" s="1" t="s">
        <v>85</v>
      </c>
      <c r="Q1154" s="1" t="s">
        <v>45</v>
      </c>
      <c r="R1154" s="1" t="s">
        <v>46</v>
      </c>
      <c r="S1154" s="1" t="s">
        <v>245</v>
      </c>
      <c r="T1154" s="1">
        <v>-1</v>
      </c>
      <c r="U1154" s="1" t="s">
        <v>2622</v>
      </c>
      <c r="V1154" s="1" t="s">
        <v>2623</v>
      </c>
      <c r="W1154" s="1" t="s">
        <v>2624</v>
      </c>
      <c r="X1154" s="1" t="s">
        <v>2633</v>
      </c>
      <c r="Y1154" s="1" t="s">
        <v>2623</v>
      </c>
      <c r="Z1154" s="1" t="s">
        <v>2623</v>
      </c>
      <c r="AA1154" s="1">
        <v>200</v>
      </c>
      <c r="AB1154" s="1" t="s">
        <v>2626</v>
      </c>
      <c r="AC1154" s="1" t="s">
        <v>245</v>
      </c>
      <c r="AD1154" s="1" t="str">
        <f>TEXT(Sales_data[[#This Row],[Order_Date]],"MMM")</f>
        <v>Feb</v>
      </c>
      <c r="AE1154" s="1">
        <f t="shared" si="85"/>
        <v>2024</v>
      </c>
      <c r="AF1154" s="1" t="str">
        <f>TEXT(Sales_data[[#This Row],[Order_Date]],"ddd")</f>
        <v>Wed</v>
      </c>
      <c r="AG1154" s="1" t="str">
        <f t="shared" si="86"/>
        <v>On Time</v>
      </c>
      <c r="AH1154" s="1" t="str">
        <f t="shared" si="87"/>
        <v>Fast</v>
      </c>
      <c r="AI1154" s="1" t="str">
        <f t="shared" si="88"/>
        <v>Low</v>
      </c>
      <c r="AJ1154" s="6" t="str">
        <f t="shared" si="89"/>
        <v>Weekday</v>
      </c>
    </row>
    <row r="1155" spans="1:36" x14ac:dyDescent="0.45">
      <c r="A1155" s="5" t="s">
        <v>1652</v>
      </c>
      <c r="B1155" s="2">
        <v>45621</v>
      </c>
      <c r="C1155" s="2">
        <v>45623</v>
      </c>
      <c r="D1155" s="2">
        <v>45624</v>
      </c>
      <c r="E1155" s="1" t="s">
        <v>2540</v>
      </c>
      <c r="F1155" s="1" t="s">
        <v>168</v>
      </c>
      <c r="G1155" s="1" t="s">
        <v>41</v>
      </c>
      <c r="H1155" s="1" t="s">
        <v>42</v>
      </c>
      <c r="I1155" s="1" t="s">
        <v>43</v>
      </c>
      <c r="J1155" s="1">
        <v>1</v>
      </c>
      <c r="K1155" s="1">
        <v>2000</v>
      </c>
      <c r="L1155" s="1">
        <v>2000</v>
      </c>
      <c r="M1155" s="1" t="s">
        <v>56</v>
      </c>
      <c r="N1155" s="1" t="s">
        <v>57</v>
      </c>
      <c r="O1155" s="1" t="s">
        <v>31</v>
      </c>
      <c r="P1155" s="1" t="s">
        <v>85</v>
      </c>
      <c r="Q1155" s="1" t="s">
        <v>45</v>
      </c>
      <c r="R1155" s="1" t="s">
        <v>2620</v>
      </c>
      <c r="S1155" s="1" t="s">
        <v>2620</v>
      </c>
      <c r="T1155" s="1">
        <v>1</v>
      </c>
      <c r="U1155" s="1" t="s">
        <v>2622</v>
      </c>
      <c r="V1155" s="1" t="s">
        <v>2623</v>
      </c>
      <c r="W1155" s="1" t="s">
        <v>2624</v>
      </c>
      <c r="X1155" s="1" t="s">
        <v>2625</v>
      </c>
      <c r="Y1155" s="1" t="s">
        <v>2623</v>
      </c>
      <c r="Z1155" s="1" t="s">
        <v>2623</v>
      </c>
      <c r="AA1155" s="1">
        <v>2000</v>
      </c>
      <c r="AB1155" s="1" t="s">
        <v>2626</v>
      </c>
      <c r="AC1155" s="1" t="s">
        <v>2627</v>
      </c>
      <c r="AD1155" s="1" t="str">
        <f>TEXT(Sales_data[[#This Row],[Order_Date]],"MMM")</f>
        <v>Nov</v>
      </c>
      <c r="AE1155" s="1">
        <f t="shared" ref="AE1155:AE1218" si="90">YEAR(C1155)</f>
        <v>2024</v>
      </c>
      <c r="AF1155" s="1" t="str">
        <f>TEXT(Sales_data[[#This Row],[Order_Date]],"ddd")</f>
        <v>Mon</v>
      </c>
      <c r="AG1155" s="1" t="str">
        <f t="shared" ref="AG1155:AG1218" si="91">IF(T1155&lt;=5,"On Time","Late")</f>
        <v>On Time</v>
      </c>
      <c r="AH1155" s="1" t="str">
        <f t="shared" ref="AH1155:AH1218" si="92">IF(T1155&lt;=2,"Fast",IF(T1155&lt;=5,"Medium","Slow"))</f>
        <v>Fast</v>
      </c>
      <c r="AI1155" s="1" t="str">
        <f t="shared" ref="AI1155:AI1218" si="93">IF(AA1155&gt;=5000,"High",IF(AA1155&gt;=2000,"Medium","Low"))</f>
        <v>Medium</v>
      </c>
      <c r="AJ1155" s="6" t="str">
        <f t="shared" ref="AJ1155:AJ1218" si="94">IF(AF1155="Sat","Weekend",IF(AF1155="Sun","Weekend","Weekday"))</f>
        <v>Weekday</v>
      </c>
    </row>
    <row r="1156" spans="1:36" x14ac:dyDescent="0.45">
      <c r="A1156" s="5" t="s">
        <v>1653</v>
      </c>
      <c r="B1156" s="2">
        <v>45435</v>
      </c>
      <c r="C1156" s="2">
        <v>45435</v>
      </c>
      <c r="D1156" s="2">
        <v>45440</v>
      </c>
      <c r="E1156" s="1" t="s">
        <v>2557</v>
      </c>
      <c r="F1156" s="1" t="s">
        <v>168</v>
      </c>
      <c r="G1156" s="1" t="s">
        <v>41</v>
      </c>
      <c r="H1156" s="1" t="s">
        <v>128</v>
      </c>
      <c r="I1156" s="1" t="s">
        <v>129</v>
      </c>
      <c r="J1156" s="1">
        <v>1</v>
      </c>
      <c r="K1156" s="1">
        <v>2000</v>
      </c>
      <c r="L1156" s="1">
        <v>2000</v>
      </c>
      <c r="M1156" s="1" t="s">
        <v>2619</v>
      </c>
      <c r="N1156" s="1" t="s">
        <v>30</v>
      </c>
      <c r="O1156" s="1" t="s">
        <v>44</v>
      </c>
      <c r="P1156" s="1" t="s">
        <v>32</v>
      </c>
      <c r="Q1156" s="1" t="s">
        <v>45</v>
      </c>
      <c r="R1156" s="1" t="s">
        <v>34</v>
      </c>
      <c r="S1156" s="1" t="s">
        <v>2620</v>
      </c>
      <c r="T1156" s="1">
        <v>5</v>
      </c>
      <c r="U1156" s="1" t="s">
        <v>2622</v>
      </c>
      <c r="V1156" s="1" t="s">
        <v>2623</v>
      </c>
      <c r="W1156" s="1" t="s">
        <v>2624</v>
      </c>
      <c r="X1156" s="1" t="s">
        <v>2625</v>
      </c>
      <c r="Y1156" s="1" t="s">
        <v>2623</v>
      </c>
      <c r="Z1156" s="1" t="s">
        <v>2623</v>
      </c>
      <c r="AA1156" s="1">
        <v>2000</v>
      </c>
      <c r="AB1156" s="1" t="s">
        <v>2626</v>
      </c>
      <c r="AC1156" s="1" t="s">
        <v>2627</v>
      </c>
      <c r="AD1156" s="1" t="str">
        <f>TEXT(Sales_data[[#This Row],[Order_Date]],"MMM")</f>
        <v>May</v>
      </c>
      <c r="AE1156" s="1">
        <f t="shared" si="90"/>
        <v>2024</v>
      </c>
      <c r="AF1156" s="1" t="str">
        <f>TEXT(Sales_data[[#This Row],[Order_Date]],"ddd")</f>
        <v>Thu</v>
      </c>
      <c r="AG1156" s="1" t="str">
        <f t="shared" si="91"/>
        <v>On Time</v>
      </c>
      <c r="AH1156" s="1" t="str">
        <f t="shared" si="92"/>
        <v>Medium</v>
      </c>
      <c r="AI1156" s="1" t="str">
        <f t="shared" si="93"/>
        <v>Medium</v>
      </c>
      <c r="AJ1156" s="6" t="str">
        <f t="shared" si="94"/>
        <v>Weekday</v>
      </c>
    </row>
    <row r="1157" spans="1:36" x14ac:dyDescent="0.45">
      <c r="A1157" s="5" t="s">
        <v>1654</v>
      </c>
      <c r="B1157" s="2">
        <v>45506</v>
      </c>
      <c r="C1157" s="2">
        <v>45505</v>
      </c>
      <c r="D1157" s="2">
        <v>45511</v>
      </c>
      <c r="E1157" s="1" t="s">
        <v>2563</v>
      </c>
      <c r="F1157" s="1" t="s">
        <v>2609</v>
      </c>
      <c r="G1157" s="1" t="s">
        <v>116</v>
      </c>
      <c r="H1157" s="1" t="s">
        <v>128</v>
      </c>
      <c r="I1157" s="1" t="s">
        <v>129</v>
      </c>
      <c r="J1157" s="1">
        <v>2</v>
      </c>
      <c r="K1157" s="1">
        <v>100</v>
      </c>
      <c r="L1157" s="1">
        <v>200</v>
      </c>
      <c r="M1157" s="1" t="s">
        <v>63</v>
      </c>
      <c r="N1157" s="1" t="s">
        <v>57</v>
      </c>
      <c r="O1157" s="1" t="s">
        <v>44</v>
      </c>
      <c r="P1157" s="1" t="s">
        <v>32</v>
      </c>
      <c r="Q1157" s="1" t="s">
        <v>45</v>
      </c>
      <c r="R1157" s="1" t="s">
        <v>34</v>
      </c>
      <c r="S1157" s="1" t="s">
        <v>2620</v>
      </c>
      <c r="T1157" s="1">
        <v>6</v>
      </c>
      <c r="U1157" s="1" t="s">
        <v>2622</v>
      </c>
      <c r="V1157" s="1" t="s">
        <v>2623</v>
      </c>
      <c r="W1157" s="1" t="s">
        <v>2624</v>
      </c>
      <c r="X1157" s="1" t="s">
        <v>2628</v>
      </c>
      <c r="Y1157" s="1" t="s">
        <v>2623</v>
      </c>
      <c r="Z1157" s="1" t="s">
        <v>2623</v>
      </c>
      <c r="AA1157" s="1">
        <v>200</v>
      </c>
      <c r="AB1157" s="1" t="s">
        <v>2626</v>
      </c>
      <c r="AC1157" s="1" t="s">
        <v>2627</v>
      </c>
      <c r="AD1157" s="1" t="str">
        <f>TEXT(Sales_data[[#This Row],[Order_Date]],"MMM")</f>
        <v>Aug</v>
      </c>
      <c r="AE1157" s="1">
        <f t="shared" si="90"/>
        <v>2024</v>
      </c>
      <c r="AF1157" s="1" t="str">
        <f>TEXT(Sales_data[[#This Row],[Order_Date]],"ddd")</f>
        <v>Fri</v>
      </c>
      <c r="AG1157" s="1" t="str">
        <f t="shared" si="91"/>
        <v>Late</v>
      </c>
      <c r="AH1157" s="1" t="str">
        <f t="shared" si="92"/>
        <v>Slow</v>
      </c>
      <c r="AI1157" s="1" t="str">
        <f t="shared" si="93"/>
        <v>Low</v>
      </c>
      <c r="AJ1157" s="6" t="str">
        <f t="shared" si="94"/>
        <v>Weekday</v>
      </c>
    </row>
    <row r="1158" spans="1:36" x14ac:dyDescent="0.45">
      <c r="A1158" s="5" t="s">
        <v>1655</v>
      </c>
      <c r="B1158" s="2">
        <v>45361</v>
      </c>
      <c r="C1158" s="2">
        <v>45363</v>
      </c>
      <c r="D1158" s="2">
        <v>45367</v>
      </c>
      <c r="E1158" s="1" t="s">
        <v>2560</v>
      </c>
      <c r="F1158" s="1" t="s">
        <v>2608</v>
      </c>
      <c r="G1158" s="1" t="s">
        <v>41</v>
      </c>
      <c r="H1158" s="1" t="s">
        <v>27</v>
      </c>
      <c r="I1158" s="1" t="s">
        <v>84</v>
      </c>
      <c r="J1158" s="1">
        <v>1</v>
      </c>
      <c r="K1158" s="1">
        <v>500</v>
      </c>
      <c r="L1158" s="1">
        <v>500</v>
      </c>
      <c r="M1158" s="1" t="s">
        <v>56</v>
      </c>
      <c r="N1158" s="1" t="s">
        <v>57</v>
      </c>
      <c r="O1158" s="1" t="s">
        <v>31</v>
      </c>
      <c r="P1158" s="1" t="s">
        <v>85</v>
      </c>
      <c r="Q1158" s="1" t="s">
        <v>33</v>
      </c>
      <c r="R1158" s="1" t="s">
        <v>2620</v>
      </c>
      <c r="S1158" s="1" t="s">
        <v>2620</v>
      </c>
      <c r="T1158" s="1">
        <v>4</v>
      </c>
      <c r="U1158" s="1" t="s">
        <v>2622</v>
      </c>
      <c r="V1158" s="1" t="s">
        <v>2623</v>
      </c>
      <c r="W1158" s="1" t="s">
        <v>2624</v>
      </c>
      <c r="X1158" s="1" t="s">
        <v>2625</v>
      </c>
      <c r="Y1158" s="1" t="s">
        <v>2623</v>
      </c>
      <c r="Z1158" s="1" t="s">
        <v>2623</v>
      </c>
      <c r="AA1158" s="1">
        <v>500</v>
      </c>
      <c r="AB1158" s="1" t="s">
        <v>2626</v>
      </c>
      <c r="AC1158" s="1" t="s">
        <v>2627</v>
      </c>
      <c r="AD1158" s="1" t="str">
        <f>TEXT(Sales_data[[#This Row],[Order_Date]],"MMM")</f>
        <v>Mar</v>
      </c>
      <c r="AE1158" s="1">
        <f t="shared" si="90"/>
        <v>2024</v>
      </c>
      <c r="AF1158" s="1" t="str">
        <f>TEXT(Sales_data[[#This Row],[Order_Date]],"ddd")</f>
        <v>Sun</v>
      </c>
      <c r="AG1158" s="1" t="str">
        <f t="shared" si="91"/>
        <v>On Time</v>
      </c>
      <c r="AH1158" s="1" t="str">
        <f t="shared" si="92"/>
        <v>Medium</v>
      </c>
      <c r="AI1158" s="1" t="str">
        <f t="shared" si="93"/>
        <v>Low</v>
      </c>
      <c r="AJ1158" s="6" t="str">
        <f t="shared" si="94"/>
        <v>Weekend</v>
      </c>
    </row>
    <row r="1159" spans="1:36" x14ac:dyDescent="0.45">
      <c r="A1159" s="5" t="s">
        <v>1656</v>
      </c>
      <c r="B1159" s="2">
        <v>45421</v>
      </c>
      <c r="C1159" s="2">
        <v>45422</v>
      </c>
      <c r="D1159" s="2">
        <v>45427</v>
      </c>
      <c r="E1159" s="1" t="s">
        <v>2541</v>
      </c>
      <c r="F1159" s="1" t="s">
        <v>2606</v>
      </c>
      <c r="G1159" s="1" t="s">
        <v>26</v>
      </c>
      <c r="H1159" s="1" t="s">
        <v>42</v>
      </c>
      <c r="I1159" s="1" t="s">
        <v>43</v>
      </c>
      <c r="J1159" s="1">
        <v>2</v>
      </c>
      <c r="K1159" s="1">
        <v>0</v>
      </c>
      <c r="L1159" s="1">
        <v>0</v>
      </c>
      <c r="M1159" s="1" t="s">
        <v>2619</v>
      </c>
      <c r="N1159" s="1" t="s">
        <v>57</v>
      </c>
      <c r="O1159" s="1" t="s">
        <v>44</v>
      </c>
      <c r="P1159" s="1" t="s">
        <v>85</v>
      </c>
      <c r="Q1159" s="1" t="s">
        <v>33</v>
      </c>
      <c r="R1159" s="1" t="s">
        <v>34</v>
      </c>
      <c r="S1159" s="1" t="s">
        <v>2620</v>
      </c>
      <c r="T1159" s="1">
        <v>5</v>
      </c>
      <c r="U1159" s="1" t="s">
        <v>2622</v>
      </c>
      <c r="V1159" s="1" t="s">
        <v>2623</v>
      </c>
      <c r="W1159" s="1" t="s">
        <v>2629</v>
      </c>
      <c r="X1159" s="1" t="s">
        <v>2625</v>
      </c>
      <c r="Y1159" s="1" t="s">
        <v>2630</v>
      </c>
      <c r="Z1159" s="1" t="s">
        <v>2623</v>
      </c>
      <c r="AA1159" s="1">
        <v>0</v>
      </c>
      <c r="AB1159" s="1" t="s">
        <v>2626</v>
      </c>
      <c r="AC1159" s="1" t="s">
        <v>2627</v>
      </c>
      <c r="AD1159" s="1" t="str">
        <f>TEXT(Sales_data[[#This Row],[Order_Date]],"MMM")</f>
        <v>May</v>
      </c>
      <c r="AE1159" s="1">
        <f t="shared" si="90"/>
        <v>2024</v>
      </c>
      <c r="AF1159" s="1" t="str">
        <f>TEXT(Sales_data[[#This Row],[Order_Date]],"ddd")</f>
        <v>Thu</v>
      </c>
      <c r="AG1159" s="1" t="str">
        <f t="shared" si="91"/>
        <v>On Time</v>
      </c>
      <c r="AH1159" s="1" t="str">
        <f t="shared" si="92"/>
        <v>Medium</v>
      </c>
      <c r="AI1159" s="1" t="str">
        <f t="shared" si="93"/>
        <v>Low</v>
      </c>
      <c r="AJ1159" s="6" t="str">
        <f t="shared" si="94"/>
        <v>Weekday</v>
      </c>
    </row>
    <row r="1160" spans="1:36" x14ac:dyDescent="0.45">
      <c r="A1160" s="5" t="s">
        <v>1657</v>
      </c>
      <c r="B1160" s="2">
        <v>45300</v>
      </c>
      <c r="C1160" s="2">
        <v>45299</v>
      </c>
      <c r="D1160" s="2">
        <v>45303</v>
      </c>
      <c r="E1160" s="1" t="s">
        <v>2585</v>
      </c>
      <c r="F1160" s="1" t="s">
        <v>147</v>
      </c>
      <c r="G1160" s="1" t="s">
        <v>147</v>
      </c>
      <c r="H1160" s="1" t="s">
        <v>128</v>
      </c>
      <c r="I1160" s="1" t="s">
        <v>231</v>
      </c>
      <c r="J1160" s="1">
        <v>0</v>
      </c>
      <c r="K1160" s="1">
        <v>500</v>
      </c>
      <c r="L1160" s="1">
        <v>0</v>
      </c>
      <c r="M1160" s="1" t="s">
        <v>63</v>
      </c>
      <c r="N1160" s="1" t="s">
        <v>57</v>
      </c>
      <c r="O1160" s="1" t="s">
        <v>31</v>
      </c>
      <c r="P1160" s="1" t="s">
        <v>58</v>
      </c>
      <c r="Q1160" s="1" t="s">
        <v>33</v>
      </c>
      <c r="R1160" s="1" t="s">
        <v>46</v>
      </c>
      <c r="S1160" s="1" t="s">
        <v>2621</v>
      </c>
      <c r="T1160" s="1">
        <v>4</v>
      </c>
      <c r="U1160" s="1" t="s">
        <v>2622</v>
      </c>
      <c r="V1160" s="1" t="s">
        <v>2630</v>
      </c>
      <c r="W1160" s="1" t="s">
        <v>2624</v>
      </c>
      <c r="X1160" s="1" t="s">
        <v>2628</v>
      </c>
      <c r="Y1160" s="1" t="s">
        <v>2623</v>
      </c>
      <c r="Z1160" s="1" t="s">
        <v>2623</v>
      </c>
      <c r="AA1160" s="1">
        <v>0</v>
      </c>
      <c r="AB1160" s="1" t="s">
        <v>2626</v>
      </c>
      <c r="AC1160" s="1" t="s">
        <v>2621</v>
      </c>
      <c r="AD1160" s="1" t="str">
        <f>TEXT(Sales_data[[#This Row],[Order_Date]],"MMM")</f>
        <v>Jan</v>
      </c>
      <c r="AE1160" s="1">
        <f t="shared" si="90"/>
        <v>2024</v>
      </c>
      <c r="AF1160" s="1" t="str">
        <f>TEXT(Sales_data[[#This Row],[Order_Date]],"ddd")</f>
        <v>Tue</v>
      </c>
      <c r="AG1160" s="1" t="str">
        <f t="shared" si="91"/>
        <v>On Time</v>
      </c>
      <c r="AH1160" s="1" t="str">
        <f t="shared" si="92"/>
        <v>Medium</v>
      </c>
      <c r="AI1160" s="1" t="str">
        <f t="shared" si="93"/>
        <v>Low</v>
      </c>
      <c r="AJ1160" s="6" t="str">
        <f t="shared" si="94"/>
        <v>Weekday</v>
      </c>
    </row>
    <row r="1161" spans="1:36" x14ac:dyDescent="0.45">
      <c r="A1161" s="5" t="s">
        <v>1658</v>
      </c>
      <c r="B1161" s="2">
        <v>45520</v>
      </c>
      <c r="C1161" s="2">
        <v>45519</v>
      </c>
      <c r="D1161" s="2">
        <v>45520</v>
      </c>
      <c r="E1161" s="1" t="s">
        <v>2592</v>
      </c>
      <c r="F1161" s="1" t="s">
        <v>2609</v>
      </c>
      <c r="G1161" s="1" t="s">
        <v>116</v>
      </c>
      <c r="H1161" s="1" t="s">
        <v>128</v>
      </c>
      <c r="I1161" s="1" t="s">
        <v>169</v>
      </c>
      <c r="J1161" s="1">
        <v>1</v>
      </c>
      <c r="K1161" s="1">
        <v>2000</v>
      </c>
      <c r="L1161" s="1">
        <v>2000</v>
      </c>
      <c r="M1161" s="1" t="s">
        <v>2619</v>
      </c>
      <c r="N1161" s="1" t="s">
        <v>30</v>
      </c>
      <c r="O1161" s="1" t="s">
        <v>31</v>
      </c>
      <c r="P1161" s="1" t="s">
        <v>32</v>
      </c>
      <c r="Q1161" s="1" t="s">
        <v>45</v>
      </c>
      <c r="R1161" s="1" t="s">
        <v>34</v>
      </c>
      <c r="S1161" s="1" t="s">
        <v>2620</v>
      </c>
      <c r="T1161" s="1">
        <v>1</v>
      </c>
      <c r="U1161" s="1" t="s">
        <v>2622</v>
      </c>
      <c r="V1161" s="1" t="s">
        <v>2623</v>
      </c>
      <c r="W1161" s="1" t="s">
        <v>2624</v>
      </c>
      <c r="X1161" s="1" t="s">
        <v>2628</v>
      </c>
      <c r="Y1161" s="1" t="s">
        <v>2623</v>
      </c>
      <c r="Z1161" s="1" t="s">
        <v>2623</v>
      </c>
      <c r="AA1161" s="1">
        <v>2000</v>
      </c>
      <c r="AB1161" s="1" t="s">
        <v>2626</v>
      </c>
      <c r="AC1161" s="1" t="s">
        <v>2627</v>
      </c>
      <c r="AD1161" s="1" t="str">
        <f>TEXT(Sales_data[[#This Row],[Order_Date]],"MMM")</f>
        <v>Aug</v>
      </c>
      <c r="AE1161" s="1">
        <f t="shared" si="90"/>
        <v>2024</v>
      </c>
      <c r="AF1161" s="1" t="str">
        <f>TEXT(Sales_data[[#This Row],[Order_Date]],"ddd")</f>
        <v>Fri</v>
      </c>
      <c r="AG1161" s="1" t="str">
        <f t="shared" si="91"/>
        <v>On Time</v>
      </c>
      <c r="AH1161" s="1" t="str">
        <f t="shared" si="92"/>
        <v>Fast</v>
      </c>
      <c r="AI1161" s="1" t="str">
        <f t="shared" si="93"/>
        <v>Medium</v>
      </c>
      <c r="AJ1161" s="6" t="str">
        <f t="shared" si="94"/>
        <v>Weekday</v>
      </c>
    </row>
    <row r="1162" spans="1:36" x14ac:dyDescent="0.45">
      <c r="A1162" s="5" t="s">
        <v>1659</v>
      </c>
      <c r="B1162" s="2">
        <v>45522</v>
      </c>
      <c r="C1162" s="2">
        <v>45524</v>
      </c>
      <c r="D1162" s="2">
        <v>45529</v>
      </c>
      <c r="E1162" s="1" t="s">
        <v>2604</v>
      </c>
      <c r="F1162" s="1" t="s">
        <v>2609</v>
      </c>
      <c r="G1162" s="1" t="s">
        <v>116</v>
      </c>
      <c r="H1162" s="1" t="s">
        <v>42</v>
      </c>
      <c r="I1162" s="1" t="s">
        <v>122</v>
      </c>
      <c r="J1162" s="1">
        <v>-1</v>
      </c>
      <c r="K1162" s="1">
        <v>0</v>
      </c>
      <c r="L1162" s="1">
        <v>0</v>
      </c>
      <c r="M1162" s="1" t="s">
        <v>29</v>
      </c>
      <c r="N1162" s="1" t="s">
        <v>30</v>
      </c>
      <c r="O1162" s="1" t="s">
        <v>64</v>
      </c>
      <c r="P1162" s="1" t="s">
        <v>58</v>
      </c>
      <c r="Q1162" s="1" t="s">
        <v>33</v>
      </c>
      <c r="R1162" s="1" t="s">
        <v>34</v>
      </c>
      <c r="S1162" s="1" t="s">
        <v>2620</v>
      </c>
      <c r="T1162" s="1">
        <v>5</v>
      </c>
      <c r="U1162" s="1" t="s">
        <v>2622</v>
      </c>
      <c r="V1162" s="1" t="s">
        <v>2630</v>
      </c>
      <c r="W1162" s="1" t="s">
        <v>2629</v>
      </c>
      <c r="X1162" s="1" t="s">
        <v>2625</v>
      </c>
      <c r="Y1162" s="1" t="s">
        <v>2630</v>
      </c>
      <c r="Z1162" s="1" t="s">
        <v>2623</v>
      </c>
      <c r="AA1162" s="1">
        <v>0</v>
      </c>
      <c r="AB1162" s="1" t="s">
        <v>2626</v>
      </c>
      <c r="AC1162" s="1" t="s">
        <v>2627</v>
      </c>
      <c r="AD1162" s="1" t="str">
        <f>TEXT(Sales_data[[#This Row],[Order_Date]],"MMM")</f>
        <v>Aug</v>
      </c>
      <c r="AE1162" s="1">
        <f t="shared" si="90"/>
        <v>2024</v>
      </c>
      <c r="AF1162" s="1" t="str">
        <f>TEXT(Sales_data[[#This Row],[Order_Date]],"ddd")</f>
        <v>Sun</v>
      </c>
      <c r="AG1162" s="1" t="str">
        <f t="shared" si="91"/>
        <v>On Time</v>
      </c>
      <c r="AH1162" s="1" t="str">
        <f t="shared" si="92"/>
        <v>Medium</v>
      </c>
      <c r="AI1162" s="1" t="str">
        <f t="shared" si="93"/>
        <v>Low</v>
      </c>
      <c r="AJ1162" s="6" t="str">
        <f t="shared" si="94"/>
        <v>Weekend</v>
      </c>
    </row>
    <row r="1163" spans="1:36" x14ac:dyDescent="0.45">
      <c r="A1163" s="5" t="s">
        <v>1660</v>
      </c>
      <c r="B1163" s="2">
        <v>45611</v>
      </c>
      <c r="C1163" s="2">
        <v>45610</v>
      </c>
      <c r="D1163" s="2">
        <v>45616</v>
      </c>
      <c r="E1163" s="1" t="s">
        <v>2532</v>
      </c>
      <c r="F1163" s="1" t="s">
        <v>2609</v>
      </c>
      <c r="G1163" s="1" t="s">
        <v>116</v>
      </c>
      <c r="H1163" s="1" t="s">
        <v>42</v>
      </c>
      <c r="I1163" s="1" t="s">
        <v>122</v>
      </c>
      <c r="J1163" s="1">
        <v>3</v>
      </c>
      <c r="K1163" s="1">
        <v>100</v>
      </c>
      <c r="L1163" s="1">
        <v>300</v>
      </c>
      <c r="M1163" s="1" t="s">
        <v>63</v>
      </c>
      <c r="N1163" s="1" t="s">
        <v>57</v>
      </c>
      <c r="O1163" s="1" t="s">
        <v>44</v>
      </c>
      <c r="P1163" s="1" t="s">
        <v>32</v>
      </c>
      <c r="Q1163" s="1" t="s">
        <v>33</v>
      </c>
      <c r="R1163" s="1" t="s">
        <v>46</v>
      </c>
      <c r="S1163" s="1" t="s">
        <v>47</v>
      </c>
      <c r="T1163" s="1">
        <v>6</v>
      </c>
      <c r="U1163" s="1" t="s">
        <v>2622</v>
      </c>
      <c r="V1163" s="1" t="s">
        <v>2623</v>
      </c>
      <c r="W1163" s="1" t="s">
        <v>2624</v>
      </c>
      <c r="X1163" s="1" t="s">
        <v>2628</v>
      </c>
      <c r="Y1163" s="1" t="s">
        <v>2623</v>
      </c>
      <c r="Z1163" s="1" t="s">
        <v>2623</v>
      </c>
      <c r="AA1163" s="1">
        <v>300</v>
      </c>
      <c r="AB1163" s="1" t="s">
        <v>2626</v>
      </c>
      <c r="AC1163" s="1" t="s">
        <v>47</v>
      </c>
      <c r="AD1163" s="1" t="str">
        <f>TEXT(Sales_data[[#This Row],[Order_Date]],"MMM")</f>
        <v>Nov</v>
      </c>
      <c r="AE1163" s="1">
        <f t="shared" si="90"/>
        <v>2024</v>
      </c>
      <c r="AF1163" s="1" t="str">
        <f>TEXT(Sales_data[[#This Row],[Order_Date]],"ddd")</f>
        <v>Fri</v>
      </c>
      <c r="AG1163" s="1" t="str">
        <f t="shared" si="91"/>
        <v>Late</v>
      </c>
      <c r="AH1163" s="1" t="str">
        <f t="shared" si="92"/>
        <v>Slow</v>
      </c>
      <c r="AI1163" s="1" t="str">
        <f t="shared" si="93"/>
        <v>Low</v>
      </c>
      <c r="AJ1163" s="6" t="str">
        <f t="shared" si="94"/>
        <v>Weekday</v>
      </c>
    </row>
    <row r="1164" spans="1:36" x14ac:dyDescent="0.45">
      <c r="A1164" s="5" t="s">
        <v>1661</v>
      </c>
      <c r="B1164" s="2">
        <v>45561</v>
      </c>
      <c r="C1164" s="2">
        <v>45562</v>
      </c>
      <c r="D1164" s="2">
        <v>45567</v>
      </c>
      <c r="E1164" s="1" t="s">
        <v>2577</v>
      </c>
      <c r="F1164" s="1" t="s">
        <v>2608</v>
      </c>
      <c r="G1164" s="1" t="s">
        <v>41</v>
      </c>
      <c r="H1164" s="1" t="s">
        <v>128</v>
      </c>
      <c r="I1164" s="1" t="s">
        <v>169</v>
      </c>
      <c r="J1164" s="1">
        <v>2</v>
      </c>
      <c r="K1164" s="1">
        <v>100</v>
      </c>
      <c r="L1164" s="1">
        <v>200</v>
      </c>
      <c r="M1164" s="1" t="s">
        <v>2619</v>
      </c>
      <c r="N1164" s="1" t="s">
        <v>57</v>
      </c>
      <c r="O1164" s="1" t="s">
        <v>44</v>
      </c>
      <c r="P1164" s="1" t="s">
        <v>32</v>
      </c>
      <c r="Q1164" s="1" t="s">
        <v>45</v>
      </c>
      <c r="R1164" s="1" t="s">
        <v>2620</v>
      </c>
      <c r="S1164" s="1" t="s">
        <v>2620</v>
      </c>
      <c r="T1164" s="1">
        <v>5</v>
      </c>
      <c r="U1164" s="1" t="s">
        <v>2622</v>
      </c>
      <c r="V1164" s="1" t="s">
        <v>2623</v>
      </c>
      <c r="W1164" s="1" t="s">
        <v>2624</v>
      </c>
      <c r="X1164" s="1" t="s">
        <v>2625</v>
      </c>
      <c r="Y1164" s="1" t="s">
        <v>2623</v>
      </c>
      <c r="Z1164" s="1" t="s">
        <v>2623</v>
      </c>
      <c r="AA1164" s="1">
        <v>200</v>
      </c>
      <c r="AB1164" s="1" t="s">
        <v>2626</v>
      </c>
      <c r="AC1164" s="1" t="s">
        <v>2627</v>
      </c>
      <c r="AD1164" s="1" t="str">
        <f>TEXT(Sales_data[[#This Row],[Order_Date]],"MMM")</f>
        <v>Sep</v>
      </c>
      <c r="AE1164" s="1">
        <f t="shared" si="90"/>
        <v>2024</v>
      </c>
      <c r="AF1164" s="1" t="str">
        <f>TEXT(Sales_data[[#This Row],[Order_Date]],"ddd")</f>
        <v>Thu</v>
      </c>
      <c r="AG1164" s="1" t="str">
        <f t="shared" si="91"/>
        <v>On Time</v>
      </c>
      <c r="AH1164" s="1" t="str">
        <f t="shared" si="92"/>
        <v>Medium</v>
      </c>
      <c r="AI1164" s="1" t="str">
        <f t="shared" si="93"/>
        <v>Low</v>
      </c>
      <c r="AJ1164" s="6" t="str">
        <f t="shared" si="94"/>
        <v>Weekday</v>
      </c>
    </row>
    <row r="1165" spans="1:36" x14ac:dyDescent="0.45">
      <c r="A1165" s="5" t="s">
        <v>1662</v>
      </c>
      <c r="B1165" s="2">
        <v>45372</v>
      </c>
      <c r="C1165" s="2">
        <v>45375</v>
      </c>
      <c r="D1165" s="2">
        <v>45380</v>
      </c>
      <c r="E1165" s="1" t="s">
        <v>2603</v>
      </c>
      <c r="F1165" s="1" t="s">
        <v>147</v>
      </c>
      <c r="G1165" s="1" t="s">
        <v>147</v>
      </c>
      <c r="H1165" s="1" t="s">
        <v>27</v>
      </c>
      <c r="I1165" s="1" t="s">
        <v>28</v>
      </c>
      <c r="J1165" s="1">
        <v>2</v>
      </c>
      <c r="K1165" s="1">
        <v>1000</v>
      </c>
      <c r="L1165" s="1">
        <v>2000</v>
      </c>
      <c r="M1165" s="1" t="s">
        <v>2619</v>
      </c>
      <c r="N1165" s="1" t="s">
        <v>57</v>
      </c>
      <c r="O1165" s="1" t="s">
        <v>44</v>
      </c>
      <c r="P1165" s="1" t="s">
        <v>32</v>
      </c>
      <c r="Q1165" s="1" t="s">
        <v>33</v>
      </c>
      <c r="R1165" s="1" t="s">
        <v>34</v>
      </c>
      <c r="S1165" s="1" t="s">
        <v>2620</v>
      </c>
      <c r="T1165" s="1">
        <v>5</v>
      </c>
      <c r="U1165" s="1" t="s">
        <v>2622</v>
      </c>
      <c r="V1165" s="1" t="s">
        <v>2623</v>
      </c>
      <c r="W1165" s="1" t="s">
        <v>2624</v>
      </c>
      <c r="X1165" s="1" t="s">
        <v>2625</v>
      </c>
      <c r="Y1165" s="1" t="s">
        <v>2623</v>
      </c>
      <c r="Z1165" s="1" t="s">
        <v>2623</v>
      </c>
      <c r="AA1165" s="1">
        <v>2000</v>
      </c>
      <c r="AB1165" s="1" t="s">
        <v>2626</v>
      </c>
      <c r="AC1165" s="1" t="s">
        <v>2627</v>
      </c>
      <c r="AD1165" s="1" t="str">
        <f>TEXT(Sales_data[[#This Row],[Order_Date]],"MMM")</f>
        <v>Mar</v>
      </c>
      <c r="AE1165" s="1">
        <f t="shared" si="90"/>
        <v>2024</v>
      </c>
      <c r="AF1165" s="1" t="str">
        <f>TEXT(Sales_data[[#This Row],[Order_Date]],"ddd")</f>
        <v>Thu</v>
      </c>
      <c r="AG1165" s="1" t="str">
        <f t="shared" si="91"/>
        <v>On Time</v>
      </c>
      <c r="AH1165" s="1" t="str">
        <f t="shared" si="92"/>
        <v>Medium</v>
      </c>
      <c r="AI1165" s="1" t="str">
        <f t="shared" si="93"/>
        <v>Medium</v>
      </c>
      <c r="AJ1165" s="6" t="str">
        <f t="shared" si="94"/>
        <v>Weekday</v>
      </c>
    </row>
    <row r="1166" spans="1:36" x14ac:dyDescent="0.45">
      <c r="A1166" s="5" t="s">
        <v>1663</v>
      </c>
      <c r="B1166" s="2">
        <v>45303</v>
      </c>
      <c r="C1166" s="2">
        <v>45304</v>
      </c>
      <c r="D1166" s="2">
        <v>45307</v>
      </c>
      <c r="E1166" s="1" t="s">
        <v>2577</v>
      </c>
      <c r="F1166" s="1" t="s">
        <v>168</v>
      </c>
      <c r="G1166" s="1" t="s">
        <v>41</v>
      </c>
      <c r="H1166" s="1" t="s">
        <v>27</v>
      </c>
      <c r="I1166" s="1" t="s">
        <v>55</v>
      </c>
      <c r="J1166" s="1">
        <v>2</v>
      </c>
      <c r="K1166" s="1">
        <v>1000</v>
      </c>
      <c r="L1166" s="1">
        <v>2000</v>
      </c>
      <c r="M1166" s="1" t="s">
        <v>29</v>
      </c>
      <c r="N1166" s="1" t="s">
        <v>30</v>
      </c>
      <c r="O1166" s="1" t="s">
        <v>31</v>
      </c>
      <c r="P1166" s="1" t="s">
        <v>85</v>
      </c>
      <c r="Q1166" s="1" t="s">
        <v>45</v>
      </c>
      <c r="R1166" s="1" t="s">
        <v>46</v>
      </c>
      <c r="S1166" s="1" t="s">
        <v>245</v>
      </c>
      <c r="T1166" s="1">
        <v>3</v>
      </c>
      <c r="U1166" s="1" t="s">
        <v>2622</v>
      </c>
      <c r="V1166" s="1" t="s">
        <v>2623</v>
      </c>
      <c r="W1166" s="1" t="s">
        <v>2624</v>
      </c>
      <c r="X1166" s="1" t="s">
        <v>2625</v>
      </c>
      <c r="Y1166" s="1" t="s">
        <v>2623</v>
      </c>
      <c r="Z1166" s="1" t="s">
        <v>2623</v>
      </c>
      <c r="AA1166" s="1">
        <v>2000</v>
      </c>
      <c r="AB1166" s="1" t="s">
        <v>2626</v>
      </c>
      <c r="AC1166" s="1" t="s">
        <v>245</v>
      </c>
      <c r="AD1166" s="1" t="str">
        <f>TEXT(Sales_data[[#This Row],[Order_Date]],"MMM")</f>
        <v>Jan</v>
      </c>
      <c r="AE1166" s="1">
        <f t="shared" si="90"/>
        <v>2024</v>
      </c>
      <c r="AF1166" s="1" t="str">
        <f>TEXT(Sales_data[[#This Row],[Order_Date]],"ddd")</f>
        <v>Fri</v>
      </c>
      <c r="AG1166" s="1" t="str">
        <f t="shared" si="91"/>
        <v>On Time</v>
      </c>
      <c r="AH1166" s="1" t="str">
        <f t="shared" si="92"/>
        <v>Medium</v>
      </c>
      <c r="AI1166" s="1" t="str">
        <f t="shared" si="93"/>
        <v>Medium</v>
      </c>
      <c r="AJ1166" s="6" t="str">
        <f t="shared" si="94"/>
        <v>Weekday</v>
      </c>
    </row>
    <row r="1167" spans="1:36" x14ac:dyDescent="0.45">
      <c r="A1167" s="5" t="s">
        <v>1664</v>
      </c>
      <c r="B1167" s="2">
        <v>45334</v>
      </c>
      <c r="C1167" s="2">
        <v>45336</v>
      </c>
      <c r="D1167" s="2">
        <v>45337</v>
      </c>
      <c r="E1167" s="1" t="s">
        <v>2551</v>
      </c>
      <c r="F1167" s="1" t="s">
        <v>2608</v>
      </c>
      <c r="G1167" s="1" t="s">
        <v>41</v>
      </c>
      <c r="H1167" s="1" t="s">
        <v>71</v>
      </c>
      <c r="I1167" s="1" t="s">
        <v>92</v>
      </c>
      <c r="J1167" s="1">
        <v>-1</v>
      </c>
      <c r="K1167" s="1">
        <v>0</v>
      </c>
      <c r="L1167" s="1">
        <v>0</v>
      </c>
      <c r="M1167" s="1" t="s">
        <v>2619</v>
      </c>
      <c r="N1167" s="1" t="s">
        <v>57</v>
      </c>
      <c r="O1167" s="1" t="s">
        <v>31</v>
      </c>
      <c r="P1167" s="1" t="s">
        <v>32</v>
      </c>
      <c r="Q1167" s="1" t="s">
        <v>45</v>
      </c>
      <c r="R1167" s="1" t="s">
        <v>46</v>
      </c>
      <c r="S1167" s="1" t="s">
        <v>2621</v>
      </c>
      <c r="T1167" s="1">
        <v>1</v>
      </c>
      <c r="U1167" s="1" t="s">
        <v>2622</v>
      </c>
      <c r="V1167" s="1" t="s">
        <v>2630</v>
      </c>
      <c r="W1167" s="1" t="s">
        <v>2629</v>
      </c>
      <c r="X1167" s="1" t="s">
        <v>2625</v>
      </c>
      <c r="Y1167" s="1" t="s">
        <v>2630</v>
      </c>
      <c r="Z1167" s="1" t="s">
        <v>2623</v>
      </c>
      <c r="AA1167" s="1">
        <v>0</v>
      </c>
      <c r="AB1167" s="1" t="s">
        <v>2626</v>
      </c>
      <c r="AC1167" s="1" t="s">
        <v>2621</v>
      </c>
      <c r="AD1167" s="1" t="str">
        <f>TEXT(Sales_data[[#This Row],[Order_Date]],"MMM")</f>
        <v>Feb</v>
      </c>
      <c r="AE1167" s="1">
        <f t="shared" si="90"/>
        <v>2024</v>
      </c>
      <c r="AF1167" s="1" t="str">
        <f>TEXT(Sales_data[[#This Row],[Order_Date]],"ddd")</f>
        <v>Mon</v>
      </c>
      <c r="AG1167" s="1" t="str">
        <f t="shared" si="91"/>
        <v>On Time</v>
      </c>
      <c r="AH1167" s="1" t="str">
        <f t="shared" si="92"/>
        <v>Fast</v>
      </c>
      <c r="AI1167" s="1" t="str">
        <f t="shared" si="93"/>
        <v>Low</v>
      </c>
      <c r="AJ1167" s="6" t="str">
        <f t="shared" si="94"/>
        <v>Weekday</v>
      </c>
    </row>
    <row r="1168" spans="1:36" x14ac:dyDescent="0.45">
      <c r="A1168" s="5" t="s">
        <v>1665</v>
      </c>
      <c r="B1168" s="2">
        <v>45334</v>
      </c>
      <c r="C1168" s="2">
        <v>45334</v>
      </c>
      <c r="D1168" s="2">
        <v>45334</v>
      </c>
      <c r="E1168" s="1" t="s">
        <v>2597</v>
      </c>
      <c r="F1168" s="1" t="s">
        <v>69</v>
      </c>
      <c r="G1168" s="1" t="s">
        <v>70</v>
      </c>
      <c r="H1168" s="1" t="s">
        <v>42</v>
      </c>
      <c r="I1168" s="1" t="s">
        <v>43</v>
      </c>
      <c r="J1168" s="1">
        <v>-1</v>
      </c>
      <c r="K1168" s="1">
        <v>100</v>
      </c>
      <c r="L1168" s="1">
        <v>-100</v>
      </c>
      <c r="M1168" s="1" t="s">
        <v>29</v>
      </c>
      <c r="N1168" s="1" t="s">
        <v>93</v>
      </c>
      <c r="O1168" s="1" t="s">
        <v>44</v>
      </c>
      <c r="P1168" s="1" t="s">
        <v>58</v>
      </c>
      <c r="Q1168" s="1" t="s">
        <v>45</v>
      </c>
      <c r="R1168" s="1" t="s">
        <v>46</v>
      </c>
      <c r="S1168" s="1" t="s">
        <v>245</v>
      </c>
      <c r="T1168" s="1">
        <v>0</v>
      </c>
      <c r="U1168" s="1" t="s">
        <v>2622</v>
      </c>
      <c r="V1168" s="1" t="s">
        <v>2630</v>
      </c>
      <c r="W1168" s="1" t="s">
        <v>2624</v>
      </c>
      <c r="X1168" s="1" t="s">
        <v>2625</v>
      </c>
      <c r="Y1168" s="1" t="s">
        <v>2623</v>
      </c>
      <c r="Z1168" s="1" t="s">
        <v>2623</v>
      </c>
      <c r="AA1168" s="1">
        <v>-100</v>
      </c>
      <c r="AB1168" s="1" t="s">
        <v>2626</v>
      </c>
      <c r="AC1168" s="1" t="s">
        <v>245</v>
      </c>
      <c r="AD1168" s="1" t="str">
        <f>TEXT(Sales_data[[#This Row],[Order_Date]],"MMM")</f>
        <v>Feb</v>
      </c>
      <c r="AE1168" s="1">
        <f t="shared" si="90"/>
        <v>2024</v>
      </c>
      <c r="AF1168" s="1" t="str">
        <f>TEXT(Sales_data[[#This Row],[Order_Date]],"ddd")</f>
        <v>Mon</v>
      </c>
      <c r="AG1168" s="1" t="str">
        <f t="shared" si="91"/>
        <v>On Time</v>
      </c>
      <c r="AH1168" s="1" t="str">
        <f t="shared" si="92"/>
        <v>Fast</v>
      </c>
      <c r="AI1168" s="1" t="str">
        <f t="shared" si="93"/>
        <v>Low</v>
      </c>
      <c r="AJ1168" s="6" t="str">
        <f t="shared" si="94"/>
        <v>Weekday</v>
      </c>
    </row>
    <row r="1169" spans="1:36" x14ac:dyDescent="0.45">
      <c r="A1169" s="5" t="s">
        <v>1666</v>
      </c>
      <c r="B1169" s="2">
        <v>45594</v>
      </c>
      <c r="C1169" s="2">
        <v>45594</v>
      </c>
      <c r="D1169" s="2">
        <v>45600</v>
      </c>
      <c r="E1169" s="1" t="s">
        <v>2573</v>
      </c>
      <c r="F1169" s="1" t="s">
        <v>168</v>
      </c>
      <c r="G1169" s="1" t="s">
        <v>41</v>
      </c>
      <c r="H1169" s="1" t="s">
        <v>27</v>
      </c>
      <c r="I1169" s="1" t="s">
        <v>28</v>
      </c>
      <c r="J1169" s="1">
        <v>-1</v>
      </c>
      <c r="K1169" s="1">
        <v>1000</v>
      </c>
      <c r="L1169" s="1">
        <v>-1000</v>
      </c>
      <c r="M1169" s="1" t="s">
        <v>2619</v>
      </c>
      <c r="N1169" s="1" t="s">
        <v>93</v>
      </c>
      <c r="O1169" s="1" t="s">
        <v>31</v>
      </c>
      <c r="P1169" s="1" t="s">
        <v>85</v>
      </c>
      <c r="Q1169" s="1" t="s">
        <v>33</v>
      </c>
      <c r="R1169" s="1" t="s">
        <v>34</v>
      </c>
      <c r="S1169" s="1" t="s">
        <v>2620</v>
      </c>
      <c r="T1169" s="1">
        <v>6</v>
      </c>
      <c r="U1169" s="1" t="s">
        <v>2622</v>
      </c>
      <c r="V1169" s="1" t="s">
        <v>2630</v>
      </c>
      <c r="W1169" s="1" t="s">
        <v>2624</v>
      </c>
      <c r="X1169" s="1" t="s">
        <v>2625</v>
      </c>
      <c r="Y1169" s="1" t="s">
        <v>2623</v>
      </c>
      <c r="Z1169" s="1" t="s">
        <v>2623</v>
      </c>
      <c r="AA1169" s="1">
        <v>-1000</v>
      </c>
      <c r="AB1169" s="1" t="s">
        <v>2626</v>
      </c>
      <c r="AC1169" s="1" t="s">
        <v>2627</v>
      </c>
      <c r="AD1169" s="1" t="str">
        <f>TEXT(Sales_data[[#This Row],[Order_Date]],"MMM")</f>
        <v>Oct</v>
      </c>
      <c r="AE1169" s="1">
        <f t="shared" si="90"/>
        <v>2024</v>
      </c>
      <c r="AF1169" s="1" t="str">
        <f>TEXT(Sales_data[[#This Row],[Order_Date]],"ddd")</f>
        <v>Tue</v>
      </c>
      <c r="AG1169" s="1" t="str">
        <f t="shared" si="91"/>
        <v>Late</v>
      </c>
      <c r="AH1169" s="1" t="str">
        <f t="shared" si="92"/>
        <v>Slow</v>
      </c>
      <c r="AI1169" s="1" t="str">
        <f t="shared" si="93"/>
        <v>Low</v>
      </c>
      <c r="AJ1169" s="6" t="str">
        <f t="shared" si="94"/>
        <v>Weekday</v>
      </c>
    </row>
    <row r="1170" spans="1:36" x14ac:dyDescent="0.45">
      <c r="A1170" s="5" t="s">
        <v>1667</v>
      </c>
      <c r="B1170" s="2">
        <v>45501</v>
      </c>
      <c r="C1170" s="2">
        <v>45502</v>
      </c>
      <c r="D1170" s="2">
        <v>45509</v>
      </c>
      <c r="E1170" s="1" t="s">
        <v>2601</v>
      </c>
      <c r="F1170" s="1" t="s">
        <v>168</v>
      </c>
      <c r="G1170" s="1" t="s">
        <v>41</v>
      </c>
      <c r="H1170" s="1" t="s">
        <v>27</v>
      </c>
      <c r="I1170" s="1" t="s">
        <v>55</v>
      </c>
      <c r="J1170" s="1">
        <v>3</v>
      </c>
      <c r="K1170" s="1">
        <v>500</v>
      </c>
      <c r="L1170" s="1">
        <v>1500</v>
      </c>
      <c r="M1170" s="1" t="s">
        <v>2619</v>
      </c>
      <c r="N1170" s="1" t="s">
        <v>30</v>
      </c>
      <c r="O1170" s="1" t="s">
        <v>31</v>
      </c>
      <c r="P1170" s="1" t="s">
        <v>85</v>
      </c>
      <c r="Q1170" s="1" t="s">
        <v>33</v>
      </c>
      <c r="R1170" s="1" t="s">
        <v>34</v>
      </c>
      <c r="S1170" s="1" t="s">
        <v>2620</v>
      </c>
      <c r="T1170" s="1">
        <v>7</v>
      </c>
      <c r="U1170" s="1" t="s">
        <v>2622</v>
      </c>
      <c r="V1170" s="1" t="s">
        <v>2623</v>
      </c>
      <c r="W1170" s="1" t="s">
        <v>2624</v>
      </c>
      <c r="X1170" s="1" t="s">
        <v>2625</v>
      </c>
      <c r="Y1170" s="1" t="s">
        <v>2623</v>
      </c>
      <c r="Z1170" s="1" t="s">
        <v>2623</v>
      </c>
      <c r="AA1170" s="1">
        <v>1500</v>
      </c>
      <c r="AB1170" s="1" t="s">
        <v>2626</v>
      </c>
      <c r="AC1170" s="1" t="s">
        <v>2627</v>
      </c>
      <c r="AD1170" s="1" t="str">
        <f>TEXT(Sales_data[[#This Row],[Order_Date]],"MMM")</f>
        <v>Jul</v>
      </c>
      <c r="AE1170" s="1">
        <f t="shared" si="90"/>
        <v>2024</v>
      </c>
      <c r="AF1170" s="1" t="str">
        <f>TEXT(Sales_data[[#This Row],[Order_Date]],"ddd")</f>
        <v>Sun</v>
      </c>
      <c r="AG1170" s="1" t="str">
        <f t="shared" si="91"/>
        <v>Late</v>
      </c>
      <c r="AH1170" s="1" t="str">
        <f t="shared" si="92"/>
        <v>Slow</v>
      </c>
      <c r="AI1170" s="1" t="str">
        <f t="shared" si="93"/>
        <v>Low</v>
      </c>
      <c r="AJ1170" s="6" t="str">
        <f t="shared" si="94"/>
        <v>Weekend</v>
      </c>
    </row>
    <row r="1171" spans="1:36" x14ac:dyDescent="0.45">
      <c r="A1171" s="5" t="s">
        <v>1668</v>
      </c>
      <c r="B1171" s="2">
        <v>45450</v>
      </c>
      <c r="C1171" s="2">
        <v>45452</v>
      </c>
      <c r="D1171" s="2">
        <v>45451</v>
      </c>
      <c r="E1171" s="1" t="s">
        <v>2550</v>
      </c>
      <c r="F1171" s="1" t="s">
        <v>69</v>
      </c>
      <c r="G1171" s="1" t="s">
        <v>70</v>
      </c>
      <c r="H1171" s="1" t="s">
        <v>27</v>
      </c>
      <c r="I1171" s="1" t="s">
        <v>28</v>
      </c>
      <c r="J1171" s="1">
        <v>0</v>
      </c>
      <c r="K1171" s="1">
        <v>0</v>
      </c>
      <c r="L1171" s="1">
        <v>0</v>
      </c>
      <c r="M1171" s="1" t="s">
        <v>63</v>
      </c>
      <c r="N1171" s="1" t="s">
        <v>30</v>
      </c>
      <c r="O1171" s="1" t="s">
        <v>31</v>
      </c>
      <c r="P1171" s="1" t="s">
        <v>85</v>
      </c>
      <c r="Q1171" s="1" t="s">
        <v>33</v>
      </c>
      <c r="R1171" s="1" t="s">
        <v>2620</v>
      </c>
      <c r="S1171" s="1" t="s">
        <v>2620</v>
      </c>
      <c r="T1171" s="1">
        <v>-1</v>
      </c>
      <c r="U1171" s="1" t="s">
        <v>2622</v>
      </c>
      <c r="V1171" s="1" t="s">
        <v>2630</v>
      </c>
      <c r="W1171" s="1" t="s">
        <v>2629</v>
      </c>
      <c r="X1171" s="1" t="s">
        <v>2631</v>
      </c>
      <c r="Y1171" s="1" t="s">
        <v>2630</v>
      </c>
      <c r="Z1171" s="1" t="s">
        <v>2623</v>
      </c>
      <c r="AA1171" s="1">
        <v>0</v>
      </c>
      <c r="AB1171" s="1" t="s">
        <v>2626</v>
      </c>
      <c r="AC1171" s="1" t="s">
        <v>2627</v>
      </c>
      <c r="AD1171" s="1" t="str">
        <f>TEXT(Sales_data[[#This Row],[Order_Date]],"MMM")</f>
        <v>Jun</v>
      </c>
      <c r="AE1171" s="1">
        <f t="shared" si="90"/>
        <v>2024</v>
      </c>
      <c r="AF1171" s="1" t="str">
        <f>TEXT(Sales_data[[#This Row],[Order_Date]],"ddd")</f>
        <v>Fri</v>
      </c>
      <c r="AG1171" s="1" t="str">
        <f t="shared" si="91"/>
        <v>On Time</v>
      </c>
      <c r="AH1171" s="1" t="str">
        <f t="shared" si="92"/>
        <v>Fast</v>
      </c>
      <c r="AI1171" s="1" t="str">
        <f t="shared" si="93"/>
        <v>Low</v>
      </c>
      <c r="AJ1171" s="6" t="str">
        <f t="shared" si="94"/>
        <v>Weekday</v>
      </c>
    </row>
    <row r="1172" spans="1:36" x14ac:dyDescent="0.45">
      <c r="A1172" s="5" t="s">
        <v>1669</v>
      </c>
      <c r="B1172" s="2">
        <v>45383</v>
      </c>
      <c r="C1172" s="2">
        <v>45386</v>
      </c>
      <c r="D1172" s="2">
        <v>45388</v>
      </c>
      <c r="E1172" s="1" t="s">
        <v>2537</v>
      </c>
      <c r="F1172" s="1" t="s">
        <v>2608</v>
      </c>
      <c r="G1172" s="1" t="s">
        <v>41</v>
      </c>
      <c r="H1172" s="1" t="s">
        <v>27</v>
      </c>
      <c r="I1172" s="1" t="s">
        <v>84</v>
      </c>
      <c r="J1172" s="1">
        <v>2</v>
      </c>
      <c r="K1172" s="1">
        <v>1000</v>
      </c>
      <c r="L1172" s="1">
        <v>2000</v>
      </c>
      <c r="M1172" s="1" t="s">
        <v>56</v>
      </c>
      <c r="N1172" s="1" t="s">
        <v>93</v>
      </c>
      <c r="O1172" s="1" t="s">
        <v>31</v>
      </c>
      <c r="P1172" s="1" t="s">
        <v>58</v>
      </c>
      <c r="Q1172" s="1" t="s">
        <v>45</v>
      </c>
      <c r="R1172" s="1" t="s">
        <v>2620</v>
      </c>
      <c r="S1172" s="1" t="s">
        <v>2620</v>
      </c>
      <c r="T1172" s="1">
        <v>2</v>
      </c>
      <c r="U1172" s="1" t="s">
        <v>2622</v>
      </c>
      <c r="V1172" s="1" t="s">
        <v>2623</v>
      </c>
      <c r="W1172" s="1" t="s">
        <v>2624</v>
      </c>
      <c r="X1172" s="1" t="s">
        <v>2625</v>
      </c>
      <c r="Y1172" s="1" t="s">
        <v>2623</v>
      </c>
      <c r="Z1172" s="1" t="s">
        <v>2623</v>
      </c>
      <c r="AA1172" s="1">
        <v>2000</v>
      </c>
      <c r="AB1172" s="1" t="s">
        <v>2626</v>
      </c>
      <c r="AC1172" s="1" t="s">
        <v>2627</v>
      </c>
      <c r="AD1172" s="1" t="str">
        <f>TEXT(Sales_data[[#This Row],[Order_Date]],"MMM")</f>
        <v>Apr</v>
      </c>
      <c r="AE1172" s="1">
        <f t="shared" si="90"/>
        <v>2024</v>
      </c>
      <c r="AF1172" s="1" t="str">
        <f>TEXT(Sales_data[[#This Row],[Order_Date]],"ddd")</f>
        <v>Mon</v>
      </c>
      <c r="AG1172" s="1" t="str">
        <f t="shared" si="91"/>
        <v>On Time</v>
      </c>
      <c r="AH1172" s="1" t="str">
        <f t="shared" si="92"/>
        <v>Fast</v>
      </c>
      <c r="AI1172" s="1" t="str">
        <f t="shared" si="93"/>
        <v>Medium</v>
      </c>
      <c r="AJ1172" s="6" t="str">
        <f t="shared" si="94"/>
        <v>Weekday</v>
      </c>
    </row>
    <row r="1173" spans="1:36" x14ac:dyDescent="0.45">
      <c r="A1173" s="5" t="s">
        <v>1670</v>
      </c>
      <c r="B1173" s="2">
        <v>45563</v>
      </c>
      <c r="C1173" s="2">
        <v>45563</v>
      </c>
      <c r="D1173" s="2">
        <v>45569</v>
      </c>
      <c r="E1173" s="1" t="s">
        <v>2541</v>
      </c>
      <c r="F1173" s="1" t="s">
        <v>69</v>
      </c>
      <c r="G1173" s="1" t="s">
        <v>70</v>
      </c>
      <c r="H1173" s="1" t="s">
        <v>42</v>
      </c>
      <c r="I1173" s="1" t="s">
        <v>122</v>
      </c>
      <c r="J1173" s="1">
        <v>2</v>
      </c>
      <c r="K1173" s="1">
        <v>1000</v>
      </c>
      <c r="L1173" s="1">
        <v>2000</v>
      </c>
      <c r="M1173" s="1" t="s">
        <v>63</v>
      </c>
      <c r="N1173" s="1" t="s">
        <v>93</v>
      </c>
      <c r="O1173" s="1" t="s">
        <v>31</v>
      </c>
      <c r="P1173" s="1" t="s">
        <v>32</v>
      </c>
      <c r="Q1173" s="1" t="s">
        <v>45</v>
      </c>
      <c r="R1173" s="1" t="s">
        <v>2620</v>
      </c>
      <c r="S1173" s="1" t="s">
        <v>2620</v>
      </c>
      <c r="T1173" s="1">
        <v>6</v>
      </c>
      <c r="U1173" s="1" t="s">
        <v>2622</v>
      </c>
      <c r="V1173" s="1" t="s">
        <v>2623</v>
      </c>
      <c r="W1173" s="1" t="s">
        <v>2624</v>
      </c>
      <c r="X1173" s="1" t="s">
        <v>2625</v>
      </c>
      <c r="Y1173" s="1" t="s">
        <v>2623</v>
      </c>
      <c r="Z1173" s="1" t="s">
        <v>2623</v>
      </c>
      <c r="AA1173" s="1">
        <v>2000</v>
      </c>
      <c r="AB1173" s="1" t="s">
        <v>2626</v>
      </c>
      <c r="AC1173" s="1" t="s">
        <v>2627</v>
      </c>
      <c r="AD1173" s="1" t="str">
        <f>TEXT(Sales_data[[#This Row],[Order_Date]],"MMM")</f>
        <v>Sep</v>
      </c>
      <c r="AE1173" s="1">
        <f t="shared" si="90"/>
        <v>2024</v>
      </c>
      <c r="AF1173" s="1" t="str">
        <f>TEXT(Sales_data[[#This Row],[Order_Date]],"ddd")</f>
        <v>Sat</v>
      </c>
      <c r="AG1173" s="1" t="str">
        <f t="shared" si="91"/>
        <v>Late</v>
      </c>
      <c r="AH1173" s="1" t="str">
        <f t="shared" si="92"/>
        <v>Slow</v>
      </c>
      <c r="AI1173" s="1" t="str">
        <f t="shared" si="93"/>
        <v>Medium</v>
      </c>
      <c r="AJ1173" s="6" t="str">
        <f t="shared" si="94"/>
        <v>Weekend</v>
      </c>
    </row>
    <row r="1174" spans="1:36" x14ac:dyDescent="0.45">
      <c r="A1174" s="5" t="s">
        <v>1671</v>
      </c>
      <c r="B1174" s="2">
        <v>45411</v>
      </c>
      <c r="C1174" s="2">
        <v>45413</v>
      </c>
      <c r="D1174" s="2">
        <v>45415</v>
      </c>
      <c r="E1174" s="1" t="s">
        <v>2556</v>
      </c>
      <c r="F1174" s="1" t="s">
        <v>147</v>
      </c>
      <c r="G1174" s="1" t="s">
        <v>147</v>
      </c>
      <c r="H1174" s="1" t="s">
        <v>27</v>
      </c>
      <c r="I1174" s="1" t="s">
        <v>84</v>
      </c>
      <c r="J1174" s="1">
        <v>-1</v>
      </c>
      <c r="K1174" s="1">
        <v>100</v>
      </c>
      <c r="L1174" s="1">
        <v>-100</v>
      </c>
      <c r="M1174" s="1" t="s">
        <v>29</v>
      </c>
      <c r="N1174" s="1" t="s">
        <v>30</v>
      </c>
      <c r="O1174" s="1" t="s">
        <v>31</v>
      </c>
      <c r="P1174" s="1" t="s">
        <v>32</v>
      </c>
      <c r="Q1174" s="1" t="s">
        <v>33</v>
      </c>
      <c r="R1174" s="1" t="s">
        <v>34</v>
      </c>
      <c r="S1174" s="1" t="s">
        <v>2620</v>
      </c>
      <c r="T1174" s="1">
        <v>2</v>
      </c>
      <c r="U1174" s="1" t="s">
        <v>2622</v>
      </c>
      <c r="V1174" s="1" t="s">
        <v>2630</v>
      </c>
      <c r="W1174" s="1" t="s">
        <v>2624</v>
      </c>
      <c r="X1174" s="1" t="s">
        <v>2625</v>
      </c>
      <c r="Y1174" s="1" t="s">
        <v>2623</v>
      </c>
      <c r="Z1174" s="1" t="s">
        <v>2623</v>
      </c>
      <c r="AA1174" s="1">
        <v>-100</v>
      </c>
      <c r="AB1174" s="1" t="s">
        <v>2626</v>
      </c>
      <c r="AC1174" s="1" t="s">
        <v>2627</v>
      </c>
      <c r="AD1174" s="1" t="str">
        <f>TEXT(Sales_data[[#This Row],[Order_Date]],"MMM")</f>
        <v>Apr</v>
      </c>
      <c r="AE1174" s="1">
        <f t="shared" si="90"/>
        <v>2024</v>
      </c>
      <c r="AF1174" s="1" t="str">
        <f>TEXT(Sales_data[[#This Row],[Order_Date]],"ddd")</f>
        <v>Mon</v>
      </c>
      <c r="AG1174" s="1" t="str">
        <f t="shared" si="91"/>
        <v>On Time</v>
      </c>
      <c r="AH1174" s="1" t="str">
        <f t="shared" si="92"/>
        <v>Fast</v>
      </c>
      <c r="AI1174" s="1" t="str">
        <f t="shared" si="93"/>
        <v>Low</v>
      </c>
      <c r="AJ1174" s="6" t="str">
        <f t="shared" si="94"/>
        <v>Weekday</v>
      </c>
    </row>
    <row r="1175" spans="1:36" x14ac:dyDescent="0.45">
      <c r="A1175" s="5" t="s">
        <v>1672</v>
      </c>
      <c r="B1175" s="2">
        <v>45524</v>
      </c>
      <c r="C1175" s="2">
        <v>45522</v>
      </c>
      <c r="D1175" s="2">
        <v>45529</v>
      </c>
      <c r="E1175" s="1" t="s">
        <v>2544</v>
      </c>
      <c r="F1175" s="1" t="s">
        <v>2608</v>
      </c>
      <c r="G1175" s="1" t="s">
        <v>41</v>
      </c>
      <c r="H1175" s="1" t="s">
        <v>71</v>
      </c>
      <c r="I1175" s="1" t="s">
        <v>92</v>
      </c>
      <c r="J1175" s="1">
        <v>1</v>
      </c>
      <c r="K1175" s="1">
        <v>0</v>
      </c>
      <c r="L1175" s="1">
        <v>0</v>
      </c>
      <c r="M1175" s="1" t="s">
        <v>56</v>
      </c>
      <c r="N1175" s="1" t="s">
        <v>30</v>
      </c>
      <c r="O1175" s="1" t="s">
        <v>31</v>
      </c>
      <c r="P1175" s="1" t="s">
        <v>85</v>
      </c>
      <c r="Q1175" s="1" t="s">
        <v>45</v>
      </c>
      <c r="R1175" s="1" t="s">
        <v>2620</v>
      </c>
      <c r="S1175" s="1" t="s">
        <v>2620</v>
      </c>
      <c r="T1175" s="1">
        <v>7</v>
      </c>
      <c r="U1175" s="1" t="s">
        <v>2622</v>
      </c>
      <c r="V1175" s="1" t="s">
        <v>2623</v>
      </c>
      <c r="W1175" s="1" t="s">
        <v>2629</v>
      </c>
      <c r="X1175" s="1" t="s">
        <v>2628</v>
      </c>
      <c r="Y1175" s="1" t="s">
        <v>2630</v>
      </c>
      <c r="Z1175" s="1" t="s">
        <v>2623</v>
      </c>
      <c r="AA1175" s="1">
        <v>0</v>
      </c>
      <c r="AB1175" s="1" t="s">
        <v>2626</v>
      </c>
      <c r="AC1175" s="1" t="s">
        <v>2627</v>
      </c>
      <c r="AD1175" s="1" t="str">
        <f>TEXT(Sales_data[[#This Row],[Order_Date]],"MMM")</f>
        <v>Aug</v>
      </c>
      <c r="AE1175" s="1">
        <f t="shared" si="90"/>
        <v>2024</v>
      </c>
      <c r="AF1175" s="1" t="str">
        <f>TEXT(Sales_data[[#This Row],[Order_Date]],"ddd")</f>
        <v>Tue</v>
      </c>
      <c r="AG1175" s="1" t="str">
        <f t="shared" si="91"/>
        <v>Late</v>
      </c>
      <c r="AH1175" s="1" t="str">
        <f t="shared" si="92"/>
        <v>Slow</v>
      </c>
      <c r="AI1175" s="1" t="str">
        <f t="shared" si="93"/>
        <v>Low</v>
      </c>
      <c r="AJ1175" s="6" t="str">
        <f t="shared" si="94"/>
        <v>Weekday</v>
      </c>
    </row>
    <row r="1176" spans="1:36" x14ac:dyDescent="0.45">
      <c r="A1176" s="5" t="s">
        <v>1673</v>
      </c>
      <c r="B1176" s="2">
        <v>45580</v>
      </c>
      <c r="C1176" s="2">
        <v>45581</v>
      </c>
      <c r="D1176" s="2">
        <v>45583</v>
      </c>
      <c r="E1176" s="1" t="s">
        <v>2537</v>
      </c>
      <c r="F1176" s="1" t="s">
        <v>2609</v>
      </c>
      <c r="G1176" s="1" t="s">
        <v>116</v>
      </c>
      <c r="H1176" s="1" t="s">
        <v>128</v>
      </c>
      <c r="I1176" s="1" t="s">
        <v>231</v>
      </c>
      <c r="J1176" s="1">
        <v>3</v>
      </c>
      <c r="K1176" s="1">
        <v>500</v>
      </c>
      <c r="L1176" s="1">
        <v>1500</v>
      </c>
      <c r="M1176" s="1" t="s">
        <v>56</v>
      </c>
      <c r="N1176" s="1" t="s">
        <v>30</v>
      </c>
      <c r="O1176" s="1" t="s">
        <v>31</v>
      </c>
      <c r="P1176" s="1" t="s">
        <v>85</v>
      </c>
      <c r="Q1176" s="1" t="s">
        <v>33</v>
      </c>
      <c r="R1176" s="1" t="s">
        <v>34</v>
      </c>
      <c r="S1176" s="1" t="s">
        <v>2620</v>
      </c>
      <c r="T1176" s="1">
        <v>2</v>
      </c>
      <c r="U1176" s="1" t="s">
        <v>2622</v>
      </c>
      <c r="V1176" s="1" t="s">
        <v>2623</v>
      </c>
      <c r="W1176" s="1" t="s">
        <v>2624</v>
      </c>
      <c r="X1176" s="1" t="s">
        <v>2625</v>
      </c>
      <c r="Y1176" s="1" t="s">
        <v>2623</v>
      </c>
      <c r="Z1176" s="1" t="s">
        <v>2623</v>
      </c>
      <c r="AA1176" s="1">
        <v>1500</v>
      </c>
      <c r="AB1176" s="1" t="s">
        <v>2626</v>
      </c>
      <c r="AC1176" s="1" t="s">
        <v>2627</v>
      </c>
      <c r="AD1176" s="1" t="str">
        <f>TEXT(Sales_data[[#This Row],[Order_Date]],"MMM")</f>
        <v>Oct</v>
      </c>
      <c r="AE1176" s="1">
        <f t="shared" si="90"/>
        <v>2024</v>
      </c>
      <c r="AF1176" s="1" t="str">
        <f>TEXT(Sales_data[[#This Row],[Order_Date]],"ddd")</f>
        <v>Tue</v>
      </c>
      <c r="AG1176" s="1" t="str">
        <f t="shared" si="91"/>
        <v>On Time</v>
      </c>
      <c r="AH1176" s="1" t="str">
        <f t="shared" si="92"/>
        <v>Fast</v>
      </c>
      <c r="AI1176" s="1" t="str">
        <f t="shared" si="93"/>
        <v>Low</v>
      </c>
      <c r="AJ1176" s="6" t="str">
        <f t="shared" si="94"/>
        <v>Weekday</v>
      </c>
    </row>
    <row r="1177" spans="1:36" x14ac:dyDescent="0.45">
      <c r="A1177" s="5" t="s">
        <v>1674</v>
      </c>
      <c r="B1177" s="2">
        <v>45440</v>
      </c>
      <c r="C1177" s="2">
        <v>45442</v>
      </c>
      <c r="D1177" s="2">
        <v>45447</v>
      </c>
      <c r="E1177" s="1" t="s">
        <v>2537</v>
      </c>
      <c r="F1177" s="1" t="s">
        <v>147</v>
      </c>
      <c r="G1177" s="1" t="s">
        <v>147</v>
      </c>
      <c r="H1177" s="1" t="s">
        <v>128</v>
      </c>
      <c r="I1177" s="1" t="s">
        <v>129</v>
      </c>
      <c r="J1177" s="1">
        <v>-1</v>
      </c>
      <c r="K1177" s="1">
        <v>2000</v>
      </c>
      <c r="L1177" s="1">
        <v>-2000</v>
      </c>
      <c r="M1177" s="1" t="s">
        <v>63</v>
      </c>
      <c r="N1177" s="1" t="s">
        <v>30</v>
      </c>
      <c r="O1177" s="1" t="s">
        <v>44</v>
      </c>
      <c r="P1177" s="1" t="s">
        <v>85</v>
      </c>
      <c r="Q1177" s="1" t="s">
        <v>45</v>
      </c>
      <c r="R1177" s="1" t="s">
        <v>34</v>
      </c>
      <c r="S1177" s="1" t="s">
        <v>2620</v>
      </c>
      <c r="T1177" s="1">
        <v>5</v>
      </c>
      <c r="U1177" s="1" t="s">
        <v>2622</v>
      </c>
      <c r="V1177" s="1" t="s">
        <v>2630</v>
      </c>
      <c r="W1177" s="1" t="s">
        <v>2624</v>
      </c>
      <c r="X1177" s="1" t="s">
        <v>2625</v>
      </c>
      <c r="Y1177" s="1" t="s">
        <v>2623</v>
      </c>
      <c r="Z1177" s="1" t="s">
        <v>2623</v>
      </c>
      <c r="AA1177" s="1">
        <v>-2000</v>
      </c>
      <c r="AB1177" s="1" t="s">
        <v>2626</v>
      </c>
      <c r="AC1177" s="1" t="s">
        <v>2627</v>
      </c>
      <c r="AD1177" s="1" t="str">
        <f>TEXT(Sales_data[[#This Row],[Order_Date]],"MMM")</f>
        <v>May</v>
      </c>
      <c r="AE1177" s="1">
        <f t="shared" si="90"/>
        <v>2024</v>
      </c>
      <c r="AF1177" s="1" t="str">
        <f>TEXT(Sales_data[[#This Row],[Order_Date]],"ddd")</f>
        <v>Tue</v>
      </c>
      <c r="AG1177" s="1" t="str">
        <f t="shared" si="91"/>
        <v>On Time</v>
      </c>
      <c r="AH1177" s="1" t="str">
        <f t="shared" si="92"/>
        <v>Medium</v>
      </c>
      <c r="AI1177" s="1" t="str">
        <f t="shared" si="93"/>
        <v>Low</v>
      </c>
      <c r="AJ1177" s="6" t="str">
        <f t="shared" si="94"/>
        <v>Weekday</v>
      </c>
    </row>
    <row r="1178" spans="1:36" x14ac:dyDescent="0.45">
      <c r="A1178" s="5" t="s">
        <v>1675</v>
      </c>
      <c r="B1178" s="2">
        <v>45394</v>
      </c>
      <c r="C1178" s="2">
        <v>45394</v>
      </c>
      <c r="D1178" s="2">
        <v>45394</v>
      </c>
      <c r="E1178" s="1" t="s">
        <v>2568</v>
      </c>
      <c r="F1178" s="1" t="s">
        <v>2607</v>
      </c>
      <c r="G1178" s="1" t="s">
        <v>41</v>
      </c>
      <c r="H1178" s="1" t="s">
        <v>71</v>
      </c>
      <c r="I1178" s="1" t="s">
        <v>92</v>
      </c>
      <c r="J1178" s="1">
        <v>2</v>
      </c>
      <c r="K1178" s="1">
        <v>0</v>
      </c>
      <c r="L1178" s="1">
        <v>0</v>
      </c>
      <c r="M1178" s="1" t="s">
        <v>63</v>
      </c>
      <c r="N1178" s="1" t="s">
        <v>57</v>
      </c>
      <c r="O1178" s="1" t="s">
        <v>31</v>
      </c>
      <c r="P1178" s="1" t="s">
        <v>32</v>
      </c>
      <c r="Q1178" s="1" t="s">
        <v>33</v>
      </c>
      <c r="R1178" s="1" t="s">
        <v>2620</v>
      </c>
      <c r="S1178" s="1" t="s">
        <v>2620</v>
      </c>
      <c r="T1178" s="1">
        <v>0</v>
      </c>
      <c r="U1178" s="1" t="s">
        <v>2622</v>
      </c>
      <c r="V1178" s="1" t="s">
        <v>2623</v>
      </c>
      <c r="W1178" s="1" t="s">
        <v>2629</v>
      </c>
      <c r="X1178" s="1" t="s">
        <v>2625</v>
      </c>
      <c r="Y1178" s="1" t="s">
        <v>2630</v>
      </c>
      <c r="Z1178" s="1" t="s">
        <v>2623</v>
      </c>
      <c r="AA1178" s="1">
        <v>0</v>
      </c>
      <c r="AB1178" s="1" t="s">
        <v>2626</v>
      </c>
      <c r="AC1178" s="1" t="s">
        <v>2627</v>
      </c>
      <c r="AD1178" s="1" t="str">
        <f>TEXT(Sales_data[[#This Row],[Order_Date]],"MMM")</f>
        <v>Apr</v>
      </c>
      <c r="AE1178" s="1">
        <f t="shared" si="90"/>
        <v>2024</v>
      </c>
      <c r="AF1178" s="1" t="str">
        <f>TEXT(Sales_data[[#This Row],[Order_Date]],"ddd")</f>
        <v>Fri</v>
      </c>
      <c r="AG1178" s="1" t="str">
        <f t="shared" si="91"/>
        <v>On Time</v>
      </c>
      <c r="AH1178" s="1" t="str">
        <f t="shared" si="92"/>
        <v>Fast</v>
      </c>
      <c r="AI1178" s="1" t="str">
        <f t="shared" si="93"/>
        <v>Low</v>
      </c>
      <c r="AJ1178" s="6" t="str">
        <f t="shared" si="94"/>
        <v>Weekday</v>
      </c>
    </row>
    <row r="1179" spans="1:36" x14ac:dyDescent="0.45">
      <c r="A1179" s="5" t="s">
        <v>1676</v>
      </c>
      <c r="B1179" s="2">
        <v>45298</v>
      </c>
      <c r="C1179" s="2">
        <v>45296</v>
      </c>
      <c r="D1179" s="2">
        <v>45303</v>
      </c>
      <c r="E1179" s="1" t="s">
        <v>2603</v>
      </c>
      <c r="F1179" s="1" t="s">
        <v>2609</v>
      </c>
      <c r="G1179" s="1" t="s">
        <v>116</v>
      </c>
      <c r="H1179" s="1" t="s">
        <v>128</v>
      </c>
      <c r="I1179" s="1" t="s">
        <v>231</v>
      </c>
      <c r="J1179" s="1">
        <v>-1</v>
      </c>
      <c r="K1179" s="1">
        <v>2000</v>
      </c>
      <c r="L1179" s="1">
        <v>-2000</v>
      </c>
      <c r="M1179" s="1" t="s">
        <v>29</v>
      </c>
      <c r="N1179" s="1" t="s">
        <v>93</v>
      </c>
      <c r="O1179" s="1" t="s">
        <v>64</v>
      </c>
      <c r="P1179" s="1" t="s">
        <v>58</v>
      </c>
      <c r="Q1179" s="1" t="s">
        <v>33</v>
      </c>
      <c r="R1179" s="1" t="s">
        <v>34</v>
      </c>
      <c r="S1179" s="1" t="s">
        <v>2620</v>
      </c>
      <c r="T1179" s="1">
        <v>7</v>
      </c>
      <c r="U1179" s="1" t="s">
        <v>2622</v>
      </c>
      <c r="V1179" s="1" t="s">
        <v>2630</v>
      </c>
      <c r="W1179" s="1" t="s">
        <v>2624</v>
      </c>
      <c r="X1179" s="1" t="s">
        <v>2628</v>
      </c>
      <c r="Y1179" s="1" t="s">
        <v>2623</v>
      </c>
      <c r="Z1179" s="1" t="s">
        <v>2623</v>
      </c>
      <c r="AA1179" s="1">
        <v>-2000</v>
      </c>
      <c r="AB1179" s="1" t="s">
        <v>2626</v>
      </c>
      <c r="AC1179" s="1" t="s">
        <v>2627</v>
      </c>
      <c r="AD1179" s="1" t="str">
        <f>TEXT(Sales_data[[#This Row],[Order_Date]],"MMM")</f>
        <v>Jan</v>
      </c>
      <c r="AE1179" s="1">
        <f t="shared" si="90"/>
        <v>2024</v>
      </c>
      <c r="AF1179" s="1" t="str">
        <f>TEXT(Sales_data[[#This Row],[Order_Date]],"ddd")</f>
        <v>Sun</v>
      </c>
      <c r="AG1179" s="1" t="str">
        <f t="shared" si="91"/>
        <v>Late</v>
      </c>
      <c r="AH1179" s="1" t="str">
        <f t="shared" si="92"/>
        <v>Slow</v>
      </c>
      <c r="AI1179" s="1" t="str">
        <f t="shared" si="93"/>
        <v>Low</v>
      </c>
      <c r="AJ1179" s="6" t="str">
        <f t="shared" si="94"/>
        <v>Weekend</v>
      </c>
    </row>
    <row r="1180" spans="1:36" x14ac:dyDescent="0.45">
      <c r="A1180" s="5" t="s">
        <v>1677</v>
      </c>
      <c r="B1180" s="2">
        <v>45546</v>
      </c>
      <c r="C1180" s="2">
        <v>45544</v>
      </c>
      <c r="D1180" s="2">
        <v>45550</v>
      </c>
      <c r="E1180" s="1" t="s">
        <v>2549</v>
      </c>
      <c r="F1180" s="1" t="s">
        <v>53</v>
      </c>
      <c r="G1180" s="1" t="s">
        <v>54</v>
      </c>
      <c r="H1180" s="1" t="s">
        <v>128</v>
      </c>
      <c r="I1180" s="1" t="s">
        <v>169</v>
      </c>
      <c r="J1180" s="1">
        <v>0</v>
      </c>
      <c r="K1180" s="1">
        <v>2000</v>
      </c>
      <c r="L1180" s="1">
        <v>0</v>
      </c>
      <c r="M1180" s="1" t="s">
        <v>29</v>
      </c>
      <c r="N1180" s="1" t="s">
        <v>57</v>
      </c>
      <c r="O1180" s="1" t="s">
        <v>31</v>
      </c>
      <c r="P1180" s="1" t="s">
        <v>32</v>
      </c>
      <c r="Q1180" s="1" t="s">
        <v>45</v>
      </c>
      <c r="R1180" s="1" t="s">
        <v>34</v>
      </c>
      <c r="S1180" s="1" t="s">
        <v>2620</v>
      </c>
      <c r="T1180" s="1">
        <v>6</v>
      </c>
      <c r="U1180" s="1" t="s">
        <v>2622</v>
      </c>
      <c r="V1180" s="1" t="s">
        <v>2630</v>
      </c>
      <c r="W1180" s="1" t="s">
        <v>2624</v>
      </c>
      <c r="X1180" s="1" t="s">
        <v>2628</v>
      </c>
      <c r="Y1180" s="1" t="s">
        <v>2623</v>
      </c>
      <c r="Z1180" s="1" t="s">
        <v>2623</v>
      </c>
      <c r="AA1180" s="1">
        <v>0</v>
      </c>
      <c r="AB1180" s="1" t="s">
        <v>2626</v>
      </c>
      <c r="AC1180" s="1" t="s">
        <v>2627</v>
      </c>
      <c r="AD1180" s="1" t="str">
        <f>TEXT(Sales_data[[#This Row],[Order_Date]],"MMM")</f>
        <v>Sep</v>
      </c>
      <c r="AE1180" s="1">
        <f t="shared" si="90"/>
        <v>2024</v>
      </c>
      <c r="AF1180" s="1" t="str">
        <f>TEXT(Sales_data[[#This Row],[Order_Date]],"ddd")</f>
        <v>Wed</v>
      </c>
      <c r="AG1180" s="1" t="str">
        <f t="shared" si="91"/>
        <v>Late</v>
      </c>
      <c r="AH1180" s="1" t="str">
        <f t="shared" si="92"/>
        <v>Slow</v>
      </c>
      <c r="AI1180" s="1" t="str">
        <f t="shared" si="93"/>
        <v>Low</v>
      </c>
      <c r="AJ1180" s="6" t="str">
        <f t="shared" si="94"/>
        <v>Weekday</v>
      </c>
    </row>
    <row r="1181" spans="1:36" x14ac:dyDescent="0.45">
      <c r="A1181" s="5" t="s">
        <v>1678</v>
      </c>
      <c r="B1181" s="2">
        <v>45364</v>
      </c>
      <c r="C1181" s="2">
        <v>45362</v>
      </c>
      <c r="D1181" s="2">
        <v>45365</v>
      </c>
      <c r="E1181" s="1" t="s">
        <v>2552</v>
      </c>
      <c r="F1181" s="1" t="s">
        <v>2606</v>
      </c>
      <c r="G1181" s="1" t="s">
        <v>26</v>
      </c>
      <c r="H1181" s="1" t="s">
        <v>27</v>
      </c>
      <c r="I1181" s="1" t="s">
        <v>28</v>
      </c>
      <c r="J1181" s="1">
        <v>1</v>
      </c>
      <c r="K1181" s="1">
        <v>2000</v>
      </c>
      <c r="L1181" s="1">
        <v>2000</v>
      </c>
      <c r="M1181" s="1" t="s">
        <v>2619</v>
      </c>
      <c r="N1181" s="1" t="s">
        <v>57</v>
      </c>
      <c r="O1181" s="1" t="s">
        <v>31</v>
      </c>
      <c r="P1181" s="1" t="s">
        <v>32</v>
      </c>
      <c r="Q1181" s="1" t="s">
        <v>45</v>
      </c>
      <c r="R1181" s="1" t="s">
        <v>34</v>
      </c>
      <c r="S1181" s="1" t="s">
        <v>2620</v>
      </c>
      <c r="T1181" s="1">
        <v>3</v>
      </c>
      <c r="U1181" s="1" t="s">
        <v>2622</v>
      </c>
      <c r="V1181" s="1" t="s">
        <v>2623</v>
      </c>
      <c r="W1181" s="1" t="s">
        <v>2624</v>
      </c>
      <c r="X1181" s="1" t="s">
        <v>2628</v>
      </c>
      <c r="Y1181" s="1" t="s">
        <v>2623</v>
      </c>
      <c r="Z1181" s="1" t="s">
        <v>2623</v>
      </c>
      <c r="AA1181" s="1">
        <v>2000</v>
      </c>
      <c r="AB1181" s="1" t="s">
        <v>2626</v>
      </c>
      <c r="AC1181" s="1" t="s">
        <v>2627</v>
      </c>
      <c r="AD1181" s="1" t="str">
        <f>TEXT(Sales_data[[#This Row],[Order_Date]],"MMM")</f>
        <v>Mar</v>
      </c>
      <c r="AE1181" s="1">
        <f t="shared" si="90"/>
        <v>2024</v>
      </c>
      <c r="AF1181" s="1" t="str">
        <f>TEXT(Sales_data[[#This Row],[Order_Date]],"ddd")</f>
        <v>Wed</v>
      </c>
      <c r="AG1181" s="1" t="str">
        <f t="shared" si="91"/>
        <v>On Time</v>
      </c>
      <c r="AH1181" s="1" t="str">
        <f t="shared" si="92"/>
        <v>Medium</v>
      </c>
      <c r="AI1181" s="1" t="str">
        <f t="shared" si="93"/>
        <v>Medium</v>
      </c>
      <c r="AJ1181" s="6" t="str">
        <f t="shared" si="94"/>
        <v>Weekday</v>
      </c>
    </row>
    <row r="1182" spans="1:36" x14ac:dyDescent="0.45">
      <c r="A1182" s="5" t="s">
        <v>1679</v>
      </c>
      <c r="B1182" s="2">
        <v>45581</v>
      </c>
      <c r="C1182" s="2">
        <v>45581</v>
      </c>
      <c r="D1182" s="2">
        <v>45586</v>
      </c>
      <c r="E1182" s="1" t="s">
        <v>2568</v>
      </c>
      <c r="F1182" s="1" t="s">
        <v>69</v>
      </c>
      <c r="G1182" s="1" t="s">
        <v>70</v>
      </c>
      <c r="H1182" s="1" t="s">
        <v>128</v>
      </c>
      <c r="I1182" s="1" t="s">
        <v>129</v>
      </c>
      <c r="J1182" s="1">
        <v>2</v>
      </c>
      <c r="K1182" s="1">
        <v>2000</v>
      </c>
      <c r="L1182" s="1">
        <v>4000</v>
      </c>
      <c r="M1182" s="1" t="s">
        <v>63</v>
      </c>
      <c r="N1182" s="1" t="s">
        <v>30</v>
      </c>
      <c r="O1182" s="1" t="s">
        <v>44</v>
      </c>
      <c r="P1182" s="1" t="s">
        <v>85</v>
      </c>
      <c r="Q1182" s="1" t="s">
        <v>45</v>
      </c>
      <c r="R1182" s="1" t="s">
        <v>34</v>
      </c>
      <c r="S1182" s="1" t="s">
        <v>2620</v>
      </c>
      <c r="T1182" s="1">
        <v>5</v>
      </c>
      <c r="U1182" s="1" t="s">
        <v>2622</v>
      </c>
      <c r="V1182" s="1" t="s">
        <v>2623</v>
      </c>
      <c r="W1182" s="1" t="s">
        <v>2624</v>
      </c>
      <c r="X1182" s="1" t="s">
        <v>2625</v>
      </c>
      <c r="Y1182" s="1" t="s">
        <v>2623</v>
      </c>
      <c r="Z1182" s="1" t="s">
        <v>2623</v>
      </c>
      <c r="AA1182" s="1">
        <v>4000</v>
      </c>
      <c r="AB1182" s="1" t="s">
        <v>2626</v>
      </c>
      <c r="AC1182" s="1" t="s">
        <v>2627</v>
      </c>
      <c r="AD1182" s="1" t="str">
        <f>TEXT(Sales_data[[#This Row],[Order_Date]],"MMM")</f>
        <v>Oct</v>
      </c>
      <c r="AE1182" s="1">
        <f t="shared" si="90"/>
        <v>2024</v>
      </c>
      <c r="AF1182" s="1" t="str">
        <f>TEXT(Sales_data[[#This Row],[Order_Date]],"ddd")</f>
        <v>Wed</v>
      </c>
      <c r="AG1182" s="1" t="str">
        <f t="shared" si="91"/>
        <v>On Time</v>
      </c>
      <c r="AH1182" s="1" t="str">
        <f t="shared" si="92"/>
        <v>Medium</v>
      </c>
      <c r="AI1182" s="1" t="str">
        <f t="shared" si="93"/>
        <v>Medium</v>
      </c>
      <c r="AJ1182" s="6" t="str">
        <f t="shared" si="94"/>
        <v>Weekday</v>
      </c>
    </row>
    <row r="1183" spans="1:36" x14ac:dyDescent="0.45">
      <c r="A1183" s="5" t="s">
        <v>1680</v>
      </c>
      <c r="B1183" s="2">
        <v>45406</v>
      </c>
      <c r="C1183" s="2">
        <v>45407</v>
      </c>
      <c r="D1183" s="2">
        <v>45411</v>
      </c>
      <c r="E1183" s="1" t="s">
        <v>2555</v>
      </c>
      <c r="F1183" s="1" t="s">
        <v>53</v>
      </c>
      <c r="G1183" s="1" t="s">
        <v>54</v>
      </c>
      <c r="H1183" s="1" t="s">
        <v>27</v>
      </c>
      <c r="I1183" s="1" t="s">
        <v>55</v>
      </c>
      <c r="J1183" s="1">
        <v>-1</v>
      </c>
      <c r="K1183" s="1">
        <v>500</v>
      </c>
      <c r="L1183" s="1">
        <v>-500</v>
      </c>
      <c r="M1183" s="1" t="s">
        <v>2619</v>
      </c>
      <c r="N1183" s="1" t="s">
        <v>57</v>
      </c>
      <c r="O1183" s="1" t="s">
        <v>31</v>
      </c>
      <c r="P1183" s="1" t="s">
        <v>32</v>
      </c>
      <c r="Q1183" s="1" t="s">
        <v>45</v>
      </c>
      <c r="R1183" s="1" t="s">
        <v>46</v>
      </c>
      <c r="S1183" s="1" t="s">
        <v>254</v>
      </c>
      <c r="T1183" s="1">
        <v>4</v>
      </c>
      <c r="U1183" s="1" t="s">
        <v>2622</v>
      </c>
      <c r="V1183" s="1" t="s">
        <v>2630</v>
      </c>
      <c r="W1183" s="1" t="s">
        <v>2624</v>
      </c>
      <c r="X1183" s="1" t="s">
        <v>2625</v>
      </c>
      <c r="Y1183" s="1" t="s">
        <v>2623</v>
      </c>
      <c r="Z1183" s="1" t="s">
        <v>2623</v>
      </c>
      <c r="AA1183" s="1">
        <v>-500</v>
      </c>
      <c r="AB1183" s="1" t="s">
        <v>2626</v>
      </c>
      <c r="AC1183" s="1" t="s">
        <v>254</v>
      </c>
      <c r="AD1183" s="1" t="str">
        <f>TEXT(Sales_data[[#This Row],[Order_Date]],"MMM")</f>
        <v>Apr</v>
      </c>
      <c r="AE1183" s="1">
        <f t="shared" si="90"/>
        <v>2024</v>
      </c>
      <c r="AF1183" s="1" t="str">
        <f>TEXT(Sales_data[[#This Row],[Order_Date]],"ddd")</f>
        <v>Wed</v>
      </c>
      <c r="AG1183" s="1" t="str">
        <f t="shared" si="91"/>
        <v>On Time</v>
      </c>
      <c r="AH1183" s="1" t="str">
        <f t="shared" si="92"/>
        <v>Medium</v>
      </c>
      <c r="AI1183" s="1" t="str">
        <f t="shared" si="93"/>
        <v>Low</v>
      </c>
      <c r="AJ1183" s="6" t="str">
        <f t="shared" si="94"/>
        <v>Weekday</v>
      </c>
    </row>
    <row r="1184" spans="1:36" x14ac:dyDescent="0.45">
      <c r="A1184" s="5" t="s">
        <v>1681</v>
      </c>
      <c r="B1184" s="2">
        <v>45469</v>
      </c>
      <c r="C1184" s="2">
        <v>45472</v>
      </c>
      <c r="D1184" s="2">
        <v>45477</v>
      </c>
      <c r="E1184" s="1" t="s">
        <v>2548</v>
      </c>
      <c r="F1184" s="1" t="s">
        <v>2606</v>
      </c>
      <c r="G1184" s="1" t="s">
        <v>26</v>
      </c>
      <c r="H1184" s="1" t="s">
        <v>27</v>
      </c>
      <c r="I1184" s="1" t="s">
        <v>55</v>
      </c>
      <c r="J1184" s="1">
        <v>1</v>
      </c>
      <c r="K1184" s="1">
        <v>100</v>
      </c>
      <c r="L1184" s="1">
        <v>100</v>
      </c>
      <c r="M1184" s="1" t="s">
        <v>2619</v>
      </c>
      <c r="N1184" s="1" t="s">
        <v>57</v>
      </c>
      <c r="O1184" s="1" t="s">
        <v>79</v>
      </c>
      <c r="P1184" s="1" t="s">
        <v>85</v>
      </c>
      <c r="Q1184" s="1" t="s">
        <v>33</v>
      </c>
      <c r="R1184" s="1" t="s">
        <v>46</v>
      </c>
      <c r="S1184" s="1" t="s">
        <v>245</v>
      </c>
      <c r="T1184" s="1">
        <v>5</v>
      </c>
      <c r="U1184" s="1" t="s">
        <v>2622</v>
      </c>
      <c r="V1184" s="1" t="s">
        <v>2623</v>
      </c>
      <c r="W1184" s="1" t="s">
        <v>2624</v>
      </c>
      <c r="X1184" s="1" t="s">
        <v>2625</v>
      </c>
      <c r="Y1184" s="1" t="s">
        <v>2623</v>
      </c>
      <c r="Z1184" s="1" t="s">
        <v>2623</v>
      </c>
      <c r="AA1184" s="1">
        <v>100</v>
      </c>
      <c r="AB1184" s="1" t="s">
        <v>2626</v>
      </c>
      <c r="AC1184" s="1" t="s">
        <v>245</v>
      </c>
      <c r="AD1184" s="1" t="str">
        <f>TEXT(Sales_data[[#This Row],[Order_Date]],"MMM")</f>
        <v>Jun</v>
      </c>
      <c r="AE1184" s="1">
        <f t="shared" si="90"/>
        <v>2024</v>
      </c>
      <c r="AF1184" s="1" t="str">
        <f>TEXT(Sales_data[[#This Row],[Order_Date]],"ddd")</f>
        <v>Wed</v>
      </c>
      <c r="AG1184" s="1" t="str">
        <f t="shared" si="91"/>
        <v>On Time</v>
      </c>
      <c r="AH1184" s="1" t="str">
        <f t="shared" si="92"/>
        <v>Medium</v>
      </c>
      <c r="AI1184" s="1" t="str">
        <f t="shared" si="93"/>
        <v>Low</v>
      </c>
      <c r="AJ1184" s="6" t="str">
        <f t="shared" si="94"/>
        <v>Weekday</v>
      </c>
    </row>
    <row r="1185" spans="1:36" x14ac:dyDescent="0.45">
      <c r="A1185" s="5" t="s">
        <v>1682</v>
      </c>
      <c r="B1185" s="2">
        <v>45654</v>
      </c>
      <c r="C1185" s="2">
        <v>45654</v>
      </c>
      <c r="D1185" s="2">
        <v>45661</v>
      </c>
      <c r="E1185" s="1" t="s">
        <v>2541</v>
      </c>
      <c r="F1185" s="1" t="s">
        <v>168</v>
      </c>
      <c r="G1185" s="1" t="s">
        <v>41</v>
      </c>
      <c r="H1185" s="1" t="s">
        <v>71</v>
      </c>
      <c r="I1185" s="1" t="s">
        <v>117</v>
      </c>
      <c r="J1185" s="1">
        <v>3</v>
      </c>
      <c r="K1185" s="1">
        <v>2000</v>
      </c>
      <c r="L1185" s="1">
        <v>6000</v>
      </c>
      <c r="M1185" s="1" t="s">
        <v>63</v>
      </c>
      <c r="N1185" s="1" t="s">
        <v>93</v>
      </c>
      <c r="O1185" s="1" t="s">
        <v>44</v>
      </c>
      <c r="P1185" s="1" t="s">
        <v>58</v>
      </c>
      <c r="Q1185" s="1" t="s">
        <v>45</v>
      </c>
      <c r="R1185" s="1" t="s">
        <v>34</v>
      </c>
      <c r="S1185" s="1" t="s">
        <v>2620</v>
      </c>
      <c r="T1185" s="1">
        <v>7</v>
      </c>
      <c r="U1185" s="1" t="s">
        <v>2622</v>
      </c>
      <c r="V1185" s="1" t="s">
        <v>2623</v>
      </c>
      <c r="W1185" s="1" t="s">
        <v>2624</v>
      </c>
      <c r="X1185" s="1" t="s">
        <v>2625</v>
      </c>
      <c r="Y1185" s="1" t="s">
        <v>2623</v>
      </c>
      <c r="Z1185" s="1" t="s">
        <v>2623</v>
      </c>
      <c r="AA1185" s="1">
        <v>6000</v>
      </c>
      <c r="AB1185" s="1" t="s">
        <v>2626</v>
      </c>
      <c r="AC1185" s="1" t="s">
        <v>2627</v>
      </c>
      <c r="AD1185" s="1" t="str">
        <f>TEXT(Sales_data[[#This Row],[Order_Date]],"MMM")</f>
        <v>Dec</v>
      </c>
      <c r="AE1185" s="1">
        <f t="shared" si="90"/>
        <v>2024</v>
      </c>
      <c r="AF1185" s="1" t="str">
        <f>TEXT(Sales_data[[#This Row],[Order_Date]],"ddd")</f>
        <v>Sat</v>
      </c>
      <c r="AG1185" s="1" t="str">
        <f t="shared" si="91"/>
        <v>Late</v>
      </c>
      <c r="AH1185" s="1" t="str">
        <f t="shared" si="92"/>
        <v>Slow</v>
      </c>
      <c r="AI1185" s="1" t="str">
        <f t="shared" si="93"/>
        <v>High</v>
      </c>
      <c r="AJ1185" s="6" t="str">
        <f t="shared" si="94"/>
        <v>Weekend</v>
      </c>
    </row>
    <row r="1186" spans="1:36" x14ac:dyDescent="0.45">
      <c r="A1186" s="5" t="s">
        <v>1683</v>
      </c>
      <c r="B1186" s="2">
        <v>45331</v>
      </c>
      <c r="C1186" s="2">
        <v>45329</v>
      </c>
      <c r="D1186" s="2">
        <v>45334</v>
      </c>
      <c r="E1186" s="1" t="s">
        <v>2599</v>
      </c>
      <c r="F1186" s="1" t="s">
        <v>53</v>
      </c>
      <c r="G1186" s="1" t="s">
        <v>54</v>
      </c>
      <c r="H1186" s="1" t="s">
        <v>128</v>
      </c>
      <c r="I1186" s="1" t="s">
        <v>129</v>
      </c>
      <c r="J1186" s="1">
        <v>0</v>
      </c>
      <c r="K1186" s="1">
        <v>2000</v>
      </c>
      <c r="L1186" s="1">
        <v>0</v>
      </c>
      <c r="M1186" s="1" t="s">
        <v>63</v>
      </c>
      <c r="N1186" s="1" t="s">
        <v>30</v>
      </c>
      <c r="O1186" s="1" t="s">
        <v>31</v>
      </c>
      <c r="P1186" s="1" t="s">
        <v>85</v>
      </c>
      <c r="Q1186" s="1" t="s">
        <v>45</v>
      </c>
      <c r="R1186" s="1" t="s">
        <v>46</v>
      </c>
      <c r="S1186" s="1" t="s">
        <v>245</v>
      </c>
      <c r="T1186" s="1">
        <v>5</v>
      </c>
      <c r="U1186" s="1" t="s">
        <v>2622</v>
      </c>
      <c r="V1186" s="1" t="s">
        <v>2630</v>
      </c>
      <c r="W1186" s="1" t="s">
        <v>2624</v>
      </c>
      <c r="X1186" s="1" t="s">
        <v>2628</v>
      </c>
      <c r="Y1186" s="1" t="s">
        <v>2623</v>
      </c>
      <c r="Z1186" s="1" t="s">
        <v>2623</v>
      </c>
      <c r="AA1186" s="1">
        <v>0</v>
      </c>
      <c r="AB1186" s="1" t="s">
        <v>2626</v>
      </c>
      <c r="AC1186" s="1" t="s">
        <v>245</v>
      </c>
      <c r="AD1186" s="1" t="str">
        <f>TEXT(Sales_data[[#This Row],[Order_Date]],"MMM")</f>
        <v>Feb</v>
      </c>
      <c r="AE1186" s="1">
        <f t="shared" si="90"/>
        <v>2024</v>
      </c>
      <c r="AF1186" s="1" t="str">
        <f>TEXT(Sales_data[[#This Row],[Order_Date]],"ddd")</f>
        <v>Fri</v>
      </c>
      <c r="AG1186" s="1" t="str">
        <f t="shared" si="91"/>
        <v>On Time</v>
      </c>
      <c r="AH1186" s="1" t="str">
        <f t="shared" si="92"/>
        <v>Medium</v>
      </c>
      <c r="AI1186" s="1" t="str">
        <f t="shared" si="93"/>
        <v>Low</v>
      </c>
      <c r="AJ1186" s="6" t="str">
        <f t="shared" si="94"/>
        <v>Weekday</v>
      </c>
    </row>
    <row r="1187" spans="1:36" x14ac:dyDescent="0.45">
      <c r="A1187" s="5" t="s">
        <v>1684</v>
      </c>
      <c r="B1187" s="2">
        <v>45353</v>
      </c>
      <c r="C1187" s="2">
        <v>45352</v>
      </c>
      <c r="D1187" s="2">
        <v>45357</v>
      </c>
      <c r="E1187" s="1" t="s">
        <v>2605</v>
      </c>
      <c r="F1187" s="1" t="s">
        <v>2607</v>
      </c>
      <c r="G1187" s="1" t="s">
        <v>41</v>
      </c>
      <c r="H1187" s="1" t="s">
        <v>71</v>
      </c>
      <c r="I1187" s="1" t="s">
        <v>117</v>
      </c>
      <c r="J1187" s="1">
        <v>1</v>
      </c>
      <c r="K1187" s="1">
        <v>0</v>
      </c>
      <c r="L1187" s="1">
        <v>0</v>
      </c>
      <c r="M1187" s="1" t="s">
        <v>63</v>
      </c>
      <c r="N1187" s="1" t="s">
        <v>57</v>
      </c>
      <c r="O1187" s="1" t="s">
        <v>31</v>
      </c>
      <c r="P1187" s="1" t="s">
        <v>85</v>
      </c>
      <c r="Q1187" s="1" t="s">
        <v>45</v>
      </c>
      <c r="R1187" s="1" t="s">
        <v>46</v>
      </c>
      <c r="S1187" s="1" t="s">
        <v>2621</v>
      </c>
      <c r="T1187" s="1">
        <v>5</v>
      </c>
      <c r="U1187" s="1" t="s">
        <v>2622</v>
      </c>
      <c r="V1187" s="1" t="s">
        <v>2623</v>
      </c>
      <c r="W1187" s="1" t="s">
        <v>2629</v>
      </c>
      <c r="X1187" s="1" t="s">
        <v>2628</v>
      </c>
      <c r="Y1187" s="1" t="s">
        <v>2630</v>
      </c>
      <c r="Z1187" s="1" t="s">
        <v>2623</v>
      </c>
      <c r="AA1187" s="1">
        <v>0</v>
      </c>
      <c r="AB1187" s="1" t="s">
        <v>2626</v>
      </c>
      <c r="AC1187" s="1" t="s">
        <v>2621</v>
      </c>
      <c r="AD1187" s="1" t="str">
        <f>TEXT(Sales_data[[#This Row],[Order_Date]],"MMM")</f>
        <v>Mar</v>
      </c>
      <c r="AE1187" s="1">
        <f t="shared" si="90"/>
        <v>2024</v>
      </c>
      <c r="AF1187" s="1" t="str">
        <f>TEXT(Sales_data[[#This Row],[Order_Date]],"ddd")</f>
        <v>Sat</v>
      </c>
      <c r="AG1187" s="1" t="str">
        <f t="shared" si="91"/>
        <v>On Time</v>
      </c>
      <c r="AH1187" s="1" t="str">
        <f t="shared" si="92"/>
        <v>Medium</v>
      </c>
      <c r="AI1187" s="1" t="str">
        <f t="shared" si="93"/>
        <v>Low</v>
      </c>
      <c r="AJ1187" s="6" t="str">
        <f t="shared" si="94"/>
        <v>Weekend</v>
      </c>
    </row>
    <row r="1188" spans="1:36" x14ac:dyDescent="0.45">
      <c r="A1188" s="5" t="s">
        <v>1685</v>
      </c>
      <c r="B1188" s="2">
        <v>45484</v>
      </c>
      <c r="C1188" s="2">
        <v>45487</v>
      </c>
      <c r="D1188" s="2">
        <v>45493</v>
      </c>
      <c r="E1188" s="1" t="s">
        <v>2578</v>
      </c>
      <c r="F1188" s="1" t="s">
        <v>147</v>
      </c>
      <c r="G1188" s="1" t="s">
        <v>147</v>
      </c>
      <c r="H1188" s="1" t="s">
        <v>71</v>
      </c>
      <c r="I1188" s="1" t="s">
        <v>117</v>
      </c>
      <c r="J1188" s="1">
        <v>-1</v>
      </c>
      <c r="K1188" s="1">
        <v>500</v>
      </c>
      <c r="L1188" s="1">
        <v>-500</v>
      </c>
      <c r="M1188" s="1" t="s">
        <v>56</v>
      </c>
      <c r="N1188" s="1" t="s">
        <v>30</v>
      </c>
      <c r="O1188" s="1" t="s">
        <v>31</v>
      </c>
      <c r="P1188" s="1" t="s">
        <v>85</v>
      </c>
      <c r="Q1188" s="1" t="s">
        <v>33</v>
      </c>
      <c r="R1188" s="1" t="s">
        <v>34</v>
      </c>
      <c r="S1188" s="1" t="s">
        <v>2620</v>
      </c>
      <c r="T1188" s="1">
        <v>6</v>
      </c>
      <c r="U1188" s="1" t="s">
        <v>2622</v>
      </c>
      <c r="V1188" s="1" t="s">
        <v>2630</v>
      </c>
      <c r="W1188" s="1" t="s">
        <v>2624</v>
      </c>
      <c r="X1188" s="1" t="s">
        <v>2625</v>
      </c>
      <c r="Y1188" s="1" t="s">
        <v>2623</v>
      </c>
      <c r="Z1188" s="1" t="s">
        <v>2623</v>
      </c>
      <c r="AA1188" s="1">
        <v>-500</v>
      </c>
      <c r="AB1188" s="1" t="s">
        <v>2626</v>
      </c>
      <c r="AC1188" s="1" t="s">
        <v>2627</v>
      </c>
      <c r="AD1188" s="1" t="str">
        <f>TEXT(Sales_data[[#This Row],[Order_Date]],"MMM")</f>
        <v>Jul</v>
      </c>
      <c r="AE1188" s="1">
        <f t="shared" si="90"/>
        <v>2024</v>
      </c>
      <c r="AF1188" s="1" t="str">
        <f>TEXT(Sales_data[[#This Row],[Order_Date]],"ddd")</f>
        <v>Thu</v>
      </c>
      <c r="AG1188" s="1" t="str">
        <f t="shared" si="91"/>
        <v>Late</v>
      </c>
      <c r="AH1188" s="1" t="str">
        <f t="shared" si="92"/>
        <v>Slow</v>
      </c>
      <c r="AI1188" s="1" t="str">
        <f t="shared" si="93"/>
        <v>Low</v>
      </c>
      <c r="AJ1188" s="6" t="str">
        <f t="shared" si="94"/>
        <v>Weekday</v>
      </c>
    </row>
    <row r="1189" spans="1:36" x14ac:dyDescent="0.45">
      <c r="A1189" s="5" t="s">
        <v>1686</v>
      </c>
      <c r="B1189" s="2">
        <v>45361</v>
      </c>
      <c r="C1189" s="2">
        <v>45360</v>
      </c>
      <c r="D1189" s="2">
        <v>45359</v>
      </c>
      <c r="E1189" s="1" t="s">
        <v>2569</v>
      </c>
      <c r="F1189" s="1" t="s">
        <v>147</v>
      </c>
      <c r="G1189" s="1" t="s">
        <v>147</v>
      </c>
      <c r="H1189" s="1" t="s">
        <v>71</v>
      </c>
      <c r="I1189" s="1" t="s">
        <v>117</v>
      </c>
      <c r="J1189" s="1">
        <v>-1</v>
      </c>
      <c r="K1189" s="1">
        <v>0</v>
      </c>
      <c r="L1189" s="1">
        <v>0</v>
      </c>
      <c r="M1189" s="1" t="s">
        <v>2619</v>
      </c>
      <c r="N1189" s="1" t="s">
        <v>30</v>
      </c>
      <c r="O1189" s="1" t="s">
        <v>79</v>
      </c>
      <c r="P1189" s="1" t="s">
        <v>85</v>
      </c>
      <c r="Q1189" s="1" t="s">
        <v>45</v>
      </c>
      <c r="R1189" s="1" t="s">
        <v>2620</v>
      </c>
      <c r="S1189" s="1" t="s">
        <v>2620</v>
      </c>
      <c r="T1189" s="1">
        <v>-1</v>
      </c>
      <c r="U1189" s="1" t="s">
        <v>2622</v>
      </c>
      <c r="V1189" s="1" t="s">
        <v>2630</v>
      </c>
      <c r="W1189" s="1" t="s">
        <v>2629</v>
      </c>
      <c r="X1189" s="1" t="s">
        <v>2628</v>
      </c>
      <c r="Y1189" s="1" t="s">
        <v>2630</v>
      </c>
      <c r="Z1189" s="1" t="s">
        <v>2623</v>
      </c>
      <c r="AA1189" s="1">
        <v>0</v>
      </c>
      <c r="AB1189" s="1" t="s">
        <v>2626</v>
      </c>
      <c r="AC1189" s="1" t="s">
        <v>2627</v>
      </c>
      <c r="AD1189" s="1" t="str">
        <f>TEXT(Sales_data[[#This Row],[Order_Date]],"MMM")</f>
        <v>Mar</v>
      </c>
      <c r="AE1189" s="1">
        <f t="shared" si="90"/>
        <v>2024</v>
      </c>
      <c r="AF1189" s="1" t="str">
        <f>TEXT(Sales_data[[#This Row],[Order_Date]],"ddd")</f>
        <v>Sun</v>
      </c>
      <c r="AG1189" s="1" t="str">
        <f t="shared" si="91"/>
        <v>On Time</v>
      </c>
      <c r="AH1189" s="1" t="str">
        <f t="shared" si="92"/>
        <v>Fast</v>
      </c>
      <c r="AI1189" s="1" t="str">
        <f t="shared" si="93"/>
        <v>Low</v>
      </c>
      <c r="AJ1189" s="6" t="str">
        <f t="shared" si="94"/>
        <v>Weekend</v>
      </c>
    </row>
    <row r="1190" spans="1:36" x14ac:dyDescent="0.45">
      <c r="A1190" s="5" t="s">
        <v>1687</v>
      </c>
      <c r="B1190" s="2">
        <v>45334</v>
      </c>
      <c r="C1190" s="2">
        <v>45332</v>
      </c>
      <c r="D1190" s="2">
        <v>45335</v>
      </c>
      <c r="E1190" s="1" t="s">
        <v>2604</v>
      </c>
      <c r="F1190" s="1" t="s">
        <v>147</v>
      </c>
      <c r="G1190" s="1" t="s">
        <v>147</v>
      </c>
      <c r="H1190" s="1" t="s">
        <v>27</v>
      </c>
      <c r="I1190" s="1" t="s">
        <v>28</v>
      </c>
      <c r="J1190" s="1">
        <v>2</v>
      </c>
      <c r="K1190" s="1">
        <v>100</v>
      </c>
      <c r="L1190" s="1">
        <v>200</v>
      </c>
      <c r="M1190" s="1" t="s">
        <v>2619</v>
      </c>
      <c r="N1190" s="1" t="s">
        <v>30</v>
      </c>
      <c r="O1190" s="1" t="s">
        <v>31</v>
      </c>
      <c r="P1190" s="1" t="s">
        <v>32</v>
      </c>
      <c r="Q1190" s="1" t="s">
        <v>45</v>
      </c>
      <c r="R1190" s="1" t="s">
        <v>34</v>
      </c>
      <c r="S1190" s="1" t="s">
        <v>2620</v>
      </c>
      <c r="T1190" s="1">
        <v>3</v>
      </c>
      <c r="U1190" s="1" t="s">
        <v>2622</v>
      </c>
      <c r="V1190" s="1" t="s">
        <v>2623</v>
      </c>
      <c r="W1190" s="1" t="s">
        <v>2624</v>
      </c>
      <c r="X1190" s="1" t="s">
        <v>2628</v>
      </c>
      <c r="Y1190" s="1" t="s">
        <v>2623</v>
      </c>
      <c r="Z1190" s="1" t="s">
        <v>2623</v>
      </c>
      <c r="AA1190" s="1">
        <v>200</v>
      </c>
      <c r="AB1190" s="1" t="s">
        <v>2626</v>
      </c>
      <c r="AC1190" s="1" t="s">
        <v>2627</v>
      </c>
      <c r="AD1190" s="1" t="str">
        <f>TEXT(Sales_data[[#This Row],[Order_Date]],"MMM")</f>
        <v>Feb</v>
      </c>
      <c r="AE1190" s="1">
        <f t="shared" si="90"/>
        <v>2024</v>
      </c>
      <c r="AF1190" s="1" t="str">
        <f>TEXT(Sales_data[[#This Row],[Order_Date]],"ddd")</f>
        <v>Mon</v>
      </c>
      <c r="AG1190" s="1" t="str">
        <f t="shared" si="91"/>
        <v>On Time</v>
      </c>
      <c r="AH1190" s="1" t="str">
        <f t="shared" si="92"/>
        <v>Medium</v>
      </c>
      <c r="AI1190" s="1" t="str">
        <f t="shared" si="93"/>
        <v>Low</v>
      </c>
      <c r="AJ1190" s="6" t="str">
        <f t="shared" si="94"/>
        <v>Weekday</v>
      </c>
    </row>
    <row r="1191" spans="1:36" x14ac:dyDescent="0.45">
      <c r="A1191" s="5" t="s">
        <v>1688</v>
      </c>
      <c r="B1191" s="2">
        <v>45349</v>
      </c>
      <c r="C1191" s="2">
        <v>45347</v>
      </c>
      <c r="D1191" s="2">
        <v>45347</v>
      </c>
      <c r="E1191" s="1" t="s">
        <v>2585</v>
      </c>
      <c r="F1191" s="1" t="s">
        <v>2606</v>
      </c>
      <c r="G1191" s="1" t="s">
        <v>26</v>
      </c>
      <c r="H1191" s="1" t="s">
        <v>42</v>
      </c>
      <c r="I1191" s="1" t="s">
        <v>78</v>
      </c>
      <c r="J1191" s="1">
        <v>2</v>
      </c>
      <c r="K1191" s="1">
        <v>500</v>
      </c>
      <c r="L1191" s="1">
        <v>1000</v>
      </c>
      <c r="M1191" s="1" t="s">
        <v>29</v>
      </c>
      <c r="N1191" s="1" t="s">
        <v>57</v>
      </c>
      <c r="O1191" s="1" t="s">
        <v>44</v>
      </c>
      <c r="P1191" s="1" t="s">
        <v>58</v>
      </c>
      <c r="Q1191" s="1" t="s">
        <v>45</v>
      </c>
      <c r="R1191" s="1" t="s">
        <v>2620</v>
      </c>
      <c r="S1191" s="1" t="s">
        <v>2620</v>
      </c>
      <c r="T1191" s="1">
        <v>0</v>
      </c>
      <c r="U1191" s="1" t="s">
        <v>2622</v>
      </c>
      <c r="V1191" s="1" t="s">
        <v>2623</v>
      </c>
      <c r="W1191" s="1" t="s">
        <v>2624</v>
      </c>
      <c r="X1191" s="1" t="s">
        <v>2628</v>
      </c>
      <c r="Y1191" s="1" t="s">
        <v>2623</v>
      </c>
      <c r="Z1191" s="1" t="s">
        <v>2623</v>
      </c>
      <c r="AA1191" s="1">
        <v>1000</v>
      </c>
      <c r="AB1191" s="1" t="s">
        <v>2626</v>
      </c>
      <c r="AC1191" s="1" t="s">
        <v>2627</v>
      </c>
      <c r="AD1191" s="1" t="str">
        <f>TEXT(Sales_data[[#This Row],[Order_Date]],"MMM")</f>
        <v>Feb</v>
      </c>
      <c r="AE1191" s="1">
        <f t="shared" si="90"/>
        <v>2024</v>
      </c>
      <c r="AF1191" s="1" t="str">
        <f>TEXT(Sales_data[[#This Row],[Order_Date]],"ddd")</f>
        <v>Tue</v>
      </c>
      <c r="AG1191" s="1" t="str">
        <f t="shared" si="91"/>
        <v>On Time</v>
      </c>
      <c r="AH1191" s="1" t="str">
        <f t="shared" si="92"/>
        <v>Fast</v>
      </c>
      <c r="AI1191" s="1" t="str">
        <f t="shared" si="93"/>
        <v>Low</v>
      </c>
      <c r="AJ1191" s="6" t="str">
        <f t="shared" si="94"/>
        <v>Weekday</v>
      </c>
    </row>
    <row r="1192" spans="1:36" x14ac:dyDescent="0.45">
      <c r="A1192" s="5" t="s">
        <v>1689</v>
      </c>
      <c r="B1192" s="2">
        <v>45619</v>
      </c>
      <c r="C1192" s="2">
        <v>45619</v>
      </c>
      <c r="D1192" s="2">
        <v>45624</v>
      </c>
      <c r="E1192" s="1" t="s">
        <v>2585</v>
      </c>
      <c r="F1192" s="1" t="s">
        <v>147</v>
      </c>
      <c r="G1192" s="1" t="s">
        <v>147</v>
      </c>
      <c r="H1192" s="1" t="s">
        <v>42</v>
      </c>
      <c r="I1192" s="1" t="s">
        <v>122</v>
      </c>
      <c r="J1192" s="1">
        <v>1</v>
      </c>
      <c r="K1192" s="1">
        <v>1000</v>
      </c>
      <c r="L1192" s="1">
        <v>1000</v>
      </c>
      <c r="M1192" s="1" t="s">
        <v>56</v>
      </c>
      <c r="N1192" s="1" t="s">
        <v>93</v>
      </c>
      <c r="O1192" s="1" t="s">
        <v>44</v>
      </c>
      <c r="P1192" s="1" t="s">
        <v>85</v>
      </c>
      <c r="Q1192" s="1" t="s">
        <v>33</v>
      </c>
      <c r="R1192" s="1" t="s">
        <v>46</v>
      </c>
      <c r="S1192" s="1" t="s">
        <v>245</v>
      </c>
      <c r="T1192" s="1">
        <v>5</v>
      </c>
      <c r="U1192" s="1" t="s">
        <v>2622</v>
      </c>
      <c r="V1192" s="1" t="s">
        <v>2623</v>
      </c>
      <c r="W1192" s="1" t="s">
        <v>2624</v>
      </c>
      <c r="X1192" s="1" t="s">
        <v>2625</v>
      </c>
      <c r="Y1192" s="1" t="s">
        <v>2623</v>
      </c>
      <c r="Z1192" s="1" t="s">
        <v>2623</v>
      </c>
      <c r="AA1192" s="1">
        <v>1000</v>
      </c>
      <c r="AB1192" s="1" t="s">
        <v>2626</v>
      </c>
      <c r="AC1192" s="1" t="s">
        <v>245</v>
      </c>
      <c r="AD1192" s="1" t="str">
        <f>TEXT(Sales_data[[#This Row],[Order_Date]],"MMM")</f>
        <v>Nov</v>
      </c>
      <c r="AE1192" s="1">
        <f t="shared" si="90"/>
        <v>2024</v>
      </c>
      <c r="AF1192" s="1" t="str">
        <f>TEXT(Sales_data[[#This Row],[Order_Date]],"ddd")</f>
        <v>Sat</v>
      </c>
      <c r="AG1192" s="1" t="str">
        <f t="shared" si="91"/>
        <v>On Time</v>
      </c>
      <c r="AH1192" s="1" t="str">
        <f t="shared" si="92"/>
        <v>Medium</v>
      </c>
      <c r="AI1192" s="1" t="str">
        <f t="shared" si="93"/>
        <v>Low</v>
      </c>
      <c r="AJ1192" s="6" t="str">
        <f t="shared" si="94"/>
        <v>Weekend</v>
      </c>
    </row>
    <row r="1193" spans="1:36" x14ac:dyDescent="0.45">
      <c r="A1193" s="5" t="s">
        <v>1690</v>
      </c>
      <c r="B1193" s="2">
        <v>45432</v>
      </c>
      <c r="C1193" s="2">
        <v>45431</v>
      </c>
      <c r="D1193" s="2">
        <v>45430</v>
      </c>
      <c r="E1193" s="1" t="s">
        <v>2557</v>
      </c>
      <c r="F1193" s="1" t="s">
        <v>168</v>
      </c>
      <c r="G1193" s="1" t="s">
        <v>41</v>
      </c>
      <c r="H1193" s="1" t="s">
        <v>42</v>
      </c>
      <c r="I1193" s="1" t="s">
        <v>122</v>
      </c>
      <c r="J1193" s="1">
        <v>-1</v>
      </c>
      <c r="K1193" s="1">
        <v>1000</v>
      </c>
      <c r="L1193" s="1">
        <v>-1000</v>
      </c>
      <c r="M1193" s="1" t="s">
        <v>29</v>
      </c>
      <c r="N1193" s="1" t="s">
        <v>93</v>
      </c>
      <c r="O1193" s="1" t="s">
        <v>44</v>
      </c>
      <c r="P1193" s="1" t="s">
        <v>32</v>
      </c>
      <c r="Q1193" s="1" t="s">
        <v>45</v>
      </c>
      <c r="R1193" s="1" t="s">
        <v>2620</v>
      </c>
      <c r="S1193" s="1" t="s">
        <v>2620</v>
      </c>
      <c r="T1193" s="1">
        <v>-1</v>
      </c>
      <c r="U1193" s="1" t="s">
        <v>2622</v>
      </c>
      <c r="V1193" s="1" t="s">
        <v>2630</v>
      </c>
      <c r="W1193" s="1" t="s">
        <v>2624</v>
      </c>
      <c r="X1193" s="1" t="s">
        <v>2628</v>
      </c>
      <c r="Y1193" s="1" t="s">
        <v>2623</v>
      </c>
      <c r="Z1193" s="1" t="s">
        <v>2623</v>
      </c>
      <c r="AA1193" s="1">
        <v>-1000</v>
      </c>
      <c r="AB1193" s="1" t="s">
        <v>2626</v>
      </c>
      <c r="AC1193" s="1" t="s">
        <v>2632</v>
      </c>
      <c r="AD1193" s="1" t="str">
        <f>TEXT(Sales_data[[#This Row],[Order_Date]],"MMM")</f>
        <v>May</v>
      </c>
      <c r="AE1193" s="1">
        <f t="shared" si="90"/>
        <v>2024</v>
      </c>
      <c r="AF1193" s="1" t="str">
        <f>TEXT(Sales_data[[#This Row],[Order_Date]],"ddd")</f>
        <v>Mon</v>
      </c>
      <c r="AG1193" s="1" t="str">
        <f t="shared" si="91"/>
        <v>On Time</v>
      </c>
      <c r="AH1193" s="1" t="str">
        <f t="shared" si="92"/>
        <v>Fast</v>
      </c>
      <c r="AI1193" s="1" t="str">
        <f t="shared" si="93"/>
        <v>Low</v>
      </c>
      <c r="AJ1193" s="6" t="str">
        <f t="shared" si="94"/>
        <v>Weekday</v>
      </c>
    </row>
    <row r="1194" spans="1:36" x14ac:dyDescent="0.45">
      <c r="A1194" s="5" t="s">
        <v>1691</v>
      </c>
      <c r="B1194" s="2">
        <v>45436</v>
      </c>
      <c r="C1194" s="2">
        <v>45438</v>
      </c>
      <c r="D1194" s="2">
        <v>45439</v>
      </c>
      <c r="E1194" s="1" t="s">
        <v>2552</v>
      </c>
      <c r="F1194" s="1" t="s">
        <v>168</v>
      </c>
      <c r="G1194" s="1" t="s">
        <v>41</v>
      </c>
      <c r="H1194" s="1" t="s">
        <v>42</v>
      </c>
      <c r="I1194" s="1" t="s">
        <v>78</v>
      </c>
      <c r="J1194" s="1">
        <v>0</v>
      </c>
      <c r="K1194" s="1">
        <v>1000</v>
      </c>
      <c r="L1194" s="1">
        <v>0</v>
      </c>
      <c r="M1194" s="1" t="s">
        <v>63</v>
      </c>
      <c r="N1194" s="1" t="s">
        <v>30</v>
      </c>
      <c r="O1194" s="1" t="s">
        <v>79</v>
      </c>
      <c r="P1194" s="1" t="s">
        <v>32</v>
      </c>
      <c r="Q1194" s="1" t="s">
        <v>45</v>
      </c>
      <c r="R1194" s="1" t="s">
        <v>46</v>
      </c>
      <c r="S1194" s="1" t="s">
        <v>2621</v>
      </c>
      <c r="T1194" s="1">
        <v>1</v>
      </c>
      <c r="U1194" s="1" t="s">
        <v>2622</v>
      </c>
      <c r="V1194" s="1" t="s">
        <v>2630</v>
      </c>
      <c r="W1194" s="1" t="s">
        <v>2624</v>
      </c>
      <c r="X1194" s="1" t="s">
        <v>2625</v>
      </c>
      <c r="Y1194" s="1" t="s">
        <v>2623</v>
      </c>
      <c r="Z1194" s="1" t="s">
        <v>2623</v>
      </c>
      <c r="AA1194" s="1">
        <v>0</v>
      </c>
      <c r="AB1194" s="1" t="s">
        <v>2626</v>
      </c>
      <c r="AC1194" s="1" t="s">
        <v>2621</v>
      </c>
      <c r="AD1194" s="1" t="str">
        <f>TEXT(Sales_data[[#This Row],[Order_Date]],"MMM")</f>
        <v>May</v>
      </c>
      <c r="AE1194" s="1">
        <f t="shared" si="90"/>
        <v>2024</v>
      </c>
      <c r="AF1194" s="1" t="str">
        <f>TEXT(Sales_data[[#This Row],[Order_Date]],"ddd")</f>
        <v>Fri</v>
      </c>
      <c r="AG1194" s="1" t="str">
        <f t="shared" si="91"/>
        <v>On Time</v>
      </c>
      <c r="AH1194" s="1" t="str">
        <f t="shared" si="92"/>
        <v>Fast</v>
      </c>
      <c r="AI1194" s="1" t="str">
        <f t="shared" si="93"/>
        <v>Low</v>
      </c>
      <c r="AJ1194" s="6" t="str">
        <f t="shared" si="94"/>
        <v>Weekday</v>
      </c>
    </row>
    <row r="1195" spans="1:36" x14ac:dyDescent="0.45">
      <c r="A1195" s="5" t="s">
        <v>1692</v>
      </c>
      <c r="B1195" s="2">
        <v>45496</v>
      </c>
      <c r="C1195" s="2">
        <v>45495</v>
      </c>
      <c r="D1195" s="2">
        <v>45495</v>
      </c>
      <c r="E1195" s="1" t="s">
        <v>2598</v>
      </c>
      <c r="F1195" s="1" t="s">
        <v>2606</v>
      </c>
      <c r="G1195" s="1" t="s">
        <v>26</v>
      </c>
      <c r="H1195" s="1" t="s">
        <v>71</v>
      </c>
      <c r="I1195" s="1" t="s">
        <v>117</v>
      </c>
      <c r="J1195" s="1">
        <v>-1</v>
      </c>
      <c r="K1195" s="1">
        <v>2000</v>
      </c>
      <c r="L1195" s="1">
        <v>-2000</v>
      </c>
      <c r="M1195" s="1" t="s">
        <v>29</v>
      </c>
      <c r="N1195" s="1" t="s">
        <v>57</v>
      </c>
      <c r="O1195" s="1" t="s">
        <v>79</v>
      </c>
      <c r="P1195" s="1" t="s">
        <v>58</v>
      </c>
      <c r="Q1195" s="1" t="s">
        <v>33</v>
      </c>
      <c r="R1195" s="1" t="s">
        <v>46</v>
      </c>
      <c r="S1195" s="1" t="s">
        <v>254</v>
      </c>
      <c r="T1195" s="1">
        <v>0</v>
      </c>
      <c r="U1195" s="1" t="s">
        <v>2622</v>
      </c>
      <c r="V1195" s="1" t="s">
        <v>2630</v>
      </c>
      <c r="W1195" s="1" t="s">
        <v>2624</v>
      </c>
      <c r="X1195" s="1" t="s">
        <v>2628</v>
      </c>
      <c r="Y1195" s="1" t="s">
        <v>2623</v>
      </c>
      <c r="Z1195" s="1" t="s">
        <v>2623</v>
      </c>
      <c r="AA1195" s="1">
        <v>-2000</v>
      </c>
      <c r="AB1195" s="1" t="s">
        <v>2626</v>
      </c>
      <c r="AC1195" s="1" t="s">
        <v>254</v>
      </c>
      <c r="AD1195" s="1" t="str">
        <f>TEXT(Sales_data[[#This Row],[Order_Date]],"MMM")</f>
        <v>Jul</v>
      </c>
      <c r="AE1195" s="1">
        <f t="shared" si="90"/>
        <v>2024</v>
      </c>
      <c r="AF1195" s="1" t="str">
        <f>TEXT(Sales_data[[#This Row],[Order_Date]],"ddd")</f>
        <v>Tue</v>
      </c>
      <c r="AG1195" s="1" t="str">
        <f t="shared" si="91"/>
        <v>On Time</v>
      </c>
      <c r="AH1195" s="1" t="str">
        <f t="shared" si="92"/>
        <v>Fast</v>
      </c>
      <c r="AI1195" s="1" t="str">
        <f t="shared" si="93"/>
        <v>Low</v>
      </c>
      <c r="AJ1195" s="6" t="str">
        <f t="shared" si="94"/>
        <v>Weekday</v>
      </c>
    </row>
    <row r="1196" spans="1:36" x14ac:dyDescent="0.45">
      <c r="A1196" s="5" t="s">
        <v>1693</v>
      </c>
      <c r="B1196" s="2">
        <v>45539</v>
      </c>
      <c r="C1196" s="2">
        <v>45537</v>
      </c>
      <c r="D1196" s="2">
        <v>45538</v>
      </c>
      <c r="E1196" s="1" t="s">
        <v>2555</v>
      </c>
      <c r="F1196" s="1" t="s">
        <v>2608</v>
      </c>
      <c r="G1196" s="1" t="s">
        <v>41</v>
      </c>
      <c r="H1196" s="1" t="s">
        <v>27</v>
      </c>
      <c r="I1196" s="1" t="s">
        <v>55</v>
      </c>
      <c r="J1196" s="1">
        <v>3</v>
      </c>
      <c r="K1196" s="1">
        <v>100</v>
      </c>
      <c r="L1196" s="1">
        <v>300</v>
      </c>
      <c r="M1196" s="1" t="s">
        <v>2619</v>
      </c>
      <c r="N1196" s="1" t="s">
        <v>57</v>
      </c>
      <c r="O1196" s="1" t="s">
        <v>79</v>
      </c>
      <c r="P1196" s="1" t="s">
        <v>85</v>
      </c>
      <c r="Q1196" s="1" t="s">
        <v>45</v>
      </c>
      <c r="R1196" s="1" t="s">
        <v>46</v>
      </c>
      <c r="S1196" s="1" t="s">
        <v>245</v>
      </c>
      <c r="T1196" s="1">
        <v>1</v>
      </c>
      <c r="U1196" s="1" t="s">
        <v>2622</v>
      </c>
      <c r="V1196" s="1" t="s">
        <v>2623</v>
      </c>
      <c r="W1196" s="1" t="s">
        <v>2624</v>
      </c>
      <c r="X1196" s="1" t="s">
        <v>2628</v>
      </c>
      <c r="Y1196" s="1" t="s">
        <v>2623</v>
      </c>
      <c r="Z1196" s="1" t="s">
        <v>2623</v>
      </c>
      <c r="AA1196" s="1">
        <v>300</v>
      </c>
      <c r="AB1196" s="1" t="s">
        <v>2626</v>
      </c>
      <c r="AC1196" s="1" t="s">
        <v>245</v>
      </c>
      <c r="AD1196" s="1" t="str">
        <f>TEXT(Sales_data[[#This Row],[Order_Date]],"MMM")</f>
        <v>Sep</v>
      </c>
      <c r="AE1196" s="1">
        <f t="shared" si="90"/>
        <v>2024</v>
      </c>
      <c r="AF1196" s="1" t="str">
        <f>TEXT(Sales_data[[#This Row],[Order_Date]],"ddd")</f>
        <v>Wed</v>
      </c>
      <c r="AG1196" s="1" t="str">
        <f t="shared" si="91"/>
        <v>On Time</v>
      </c>
      <c r="AH1196" s="1" t="str">
        <f t="shared" si="92"/>
        <v>Fast</v>
      </c>
      <c r="AI1196" s="1" t="str">
        <f t="shared" si="93"/>
        <v>Low</v>
      </c>
      <c r="AJ1196" s="6" t="str">
        <f t="shared" si="94"/>
        <v>Weekday</v>
      </c>
    </row>
    <row r="1197" spans="1:36" x14ac:dyDescent="0.45">
      <c r="A1197" s="5" t="s">
        <v>1694</v>
      </c>
      <c r="B1197" s="2">
        <v>45461</v>
      </c>
      <c r="C1197" s="2">
        <v>45459</v>
      </c>
      <c r="D1197" s="2">
        <v>45460</v>
      </c>
      <c r="E1197" s="1" t="s">
        <v>2593</v>
      </c>
      <c r="F1197" s="1" t="s">
        <v>2609</v>
      </c>
      <c r="G1197" s="1" t="s">
        <v>116</v>
      </c>
      <c r="H1197" s="1" t="s">
        <v>71</v>
      </c>
      <c r="I1197" s="1" t="s">
        <v>117</v>
      </c>
      <c r="J1197" s="1">
        <v>2</v>
      </c>
      <c r="K1197" s="1">
        <v>2000</v>
      </c>
      <c r="L1197" s="1">
        <v>4000</v>
      </c>
      <c r="M1197" s="1" t="s">
        <v>29</v>
      </c>
      <c r="N1197" s="1" t="s">
        <v>57</v>
      </c>
      <c r="O1197" s="1" t="s">
        <v>79</v>
      </c>
      <c r="P1197" s="1" t="s">
        <v>58</v>
      </c>
      <c r="Q1197" s="1" t="s">
        <v>45</v>
      </c>
      <c r="R1197" s="1" t="s">
        <v>46</v>
      </c>
      <c r="S1197" s="1" t="s">
        <v>254</v>
      </c>
      <c r="T1197" s="1">
        <v>1</v>
      </c>
      <c r="U1197" s="1" t="s">
        <v>2622</v>
      </c>
      <c r="V1197" s="1" t="s">
        <v>2623</v>
      </c>
      <c r="W1197" s="1" t="s">
        <v>2624</v>
      </c>
      <c r="X1197" s="1" t="s">
        <v>2628</v>
      </c>
      <c r="Y1197" s="1" t="s">
        <v>2623</v>
      </c>
      <c r="Z1197" s="1" t="s">
        <v>2623</v>
      </c>
      <c r="AA1197" s="1">
        <v>4000</v>
      </c>
      <c r="AB1197" s="1" t="s">
        <v>2626</v>
      </c>
      <c r="AC1197" s="1" t="s">
        <v>254</v>
      </c>
      <c r="AD1197" s="1" t="str">
        <f>TEXT(Sales_data[[#This Row],[Order_Date]],"MMM")</f>
        <v>Jun</v>
      </c>
      <c r="AE1197" s="1">
        <f t="shared" si="90"/>
        <v>2024</v>
      </c>
      <c r="AF1197" s="1" t="str">
        <f>TEXT(Sales_data[[#This Row],[Order_Date]],"ddd")</f>
        <v>Tue</v>
      </c>
      <c r="AG1197" s="1" t="str">
        <f t="shared" si="91"/>
        <v>On Time</v>
      </c>
      <c r="AH1197" s="1" t="str">
        <f t="shared" si="92"/>
        <v>Fast</v>
      </c>
      <c r="AI1197" s="1" t="str">
        <f t="shared" si="93"/>
        <v>Medium</v>
      </c>
      <c r="AJ1197" s="6" t="str">
        <f t="shared" si="94"/>
        <v>Weekday</v>
      </c>
    </row>
    <row r="1198" spans="1:36" x14ac:dyDescent="0.45">
      <c r="A1198" s="5" t="s">
        <v>1695</v>
      </c>
      <c r="B1198" s="2">
        <v>45294</v>
      </c>
      <c r="C1198" s="2">
        <v>45294</v>
      </c>
      <c r="D1198" s="2">
        <v>45299</v>
      </c>
      <c r="E1198" s="1" t="s">
        <v>2547</v>
      </c>
      <c r="F1198" s="1" t="s">
        <v>69</v>
      </c>
      <c r="G1198" s="1" t="s">
        <v>70</v>
      </c>
      <c r="H1198" s="1" t="s">
        <v>42</v>
      </c>
      <c r="I1198" s="1" t="s">
        <v>78</v>
      </c>
      <c r="J1198" s="1">
        <v>2</v>
      </c>
      <c r="K1198" s="1">
        <v>100</v>
      </c>
      <c r="L1198" s="1">
        <v>200</v>
      </c>
      <c r="M1198" s="1" t="s">
        <v>63</v>
      </c>
      <c r="N1198" s="1" t="s">
        <v>57</v>
      </c>
      <c r="O1198" s="1" t="s">
        <v>79</v>
      </c>
      <c r="P1198" s="1" t="s">
        <v>85</v>
      </c>
      <c r="Q1198" s="1" t="s">
        <v>45</v>
      </c>
      <c r="R1198" s="1" t="s">
        <v>2620</v>
      </c>
      <c r="S1198" s="1" t="s">
        <v>2620</v>
      </c>
      <c r="T1198" s="1">
        <v>5</v>
      </c>
      <c r="U1198" s="1" t="s">
        <v>2622</v>
      </c>
      <c r="V1198" s="1" t="s">
        <v>2623</v>
      </c>
      <c r="W1198" s="1" t="s">
        <v>2624</v>
      </c>
      <c r="X1198" s="1" t="s">
        <v>2625</v>
      </c>
      <c r="Y1198" s="1" t="s">
        <v>2623</v>
      </c>
      <c r="Z1198" s="1" t="s">
        <v>2623</v>
      </c>
      <c r="AA1198" s="1">
        <v>200</v>
      </c>
      <c r="AB1198" s="1" t="s">
        <v>2626</v>
      </c>
      <c r="AC1198" s="1" t="s">
        <v>2627</v>
      </c>
      <c r="AD1198" s="1" t="str">
        <f>TEXT(Sales_data[[#This Row],[Order_Date]],"MMM")</f>
        <v>Jan</v>
      </c>
      <c r="AE1198" s="1">
        <f t="shared" si="90"/>
        <v>2024</v>
      </c>
      <c r="AF1198" s="1" t="str">
        <f>TEXT(Sales_data[[#This Row],[Order_Date]],"ddd")</f>
        <v>Wed</v>
      </c>
      <c r="AG1198" s="1" t="str">
        <f t="shared" si="91"/>
        <v>On Time</v>
      </c>
      <c r="AH1198" s="1" t="str">
        <f t="shared" si="92"/>
        <v>Medium</v>
      </c>
      <c r="AI1198" s="1" t="str">
        <f t="shared" si="93"/>
        <v>Low</v>
      </c>
      <c r="AJ1198" s="6" t="str">
        <f t="shared" si="94"/>
        <v>Weekday</v>
      </c>
    </row>
    <row r="1199" spans="1:36" x14ac:dyDescent="0.45">
      <c r="A1199" s="5" t="s">
        <v>1696</v>
      </c>
      <c r="B1199" s="2">
        <v>45655</v>
      </c>
      <c r="C1199" s="2">
        <v>45655</v>
      </c>
      <c r="D1199" s="2">
        <v>45659</v>
      </c>
      <c r="E1199" s="1" t="s">
        <v>2587</v>
      </c>
      <c r="F1199" s="1" t="s">
        <v>53</v>
      </c>
      <c r="G1199" s="1" t="s">
        <v>54</v>
      </c>
      <c r="H1199" s="1" t="s">
        <v>128</v>
      </c>
      <c r="I1199" s="1" t="s">
        <v>169</v>
      </c>
      <c r="J1199" s="1">
        <v>2</v>
      </c>
      <c r="K1199" s="1">
        <v>0</v>
      </c>
      <c r="L1199" s="1">
        <v>0</v>
      </c>
      <c r="M1199" s="1" t="s">
        <v>63</v>
      </c>
      <c r="N1199" s="1" t="s">
        <v>57</v>
      </c>
      <c r="O1199" s="1" t="s">
        <v>64</v>
      </c>
      <c r="P1199" s="1" t="s">
        <v>32</v>
      </c>
      <c r="Q1199" s="1" t="s">
        <v>45</v>
      </c>
      <c r="R1199" s="1" t="s">
        <v>46</v>
      </c>
      <c r="S1199" s="1" t="s">
        <v>2621</v>
      </c>
      <c r="T1199" s="1">
        <v>4</v>
      </c>
      <c r="U1199" s="1" t="s">
        <v>2622</v>
      </c>
      <c r="V1199" s="1" t="s">
        <v>2623</v>
      </c>
      <c r="W1199" s="1" t="s">
        <v>2629</v>
      </c>
      <c r="X1199" s="1" t="s">
        <v>2625</v>
      </c>
      <c r="Y1199" s="1" t="s">
        <v>2630</v>
      </c>
      <c r="Z1199" s="1" t="s">
        <v>2623</v>
      </c>
      <c r="AA1199" s="1">
        <v>0</v>
      </c>
      <c r="AB1199" s="1" t="s">
        <v>2626</v>
      </c>
      <c r="AC1199" s="1" t="s">
        <v>2621</v>
      </c>
      <c r="AD1199" s="1" t="str">
        <f>TEXT(Sales_data[[#This Row],[Order_Date]],"MMM")</f>
        <v>Dec</v>
      </c>
      <c r="AE1199" s="1">
        <f t="shared" si="90"/>
        <v>2024</v>
      </c>
      <c r="AF1199" s="1" t="str">
        <f>TEXT(Sales_data[[#This Row],[Order_Date]],"ddd")</f>
        <v>Sun</v>
      </c>
      <c r="AG1199" s="1" t="str">
        <f t="shared" si="91"/>
        <v>On Time</v>
      </c>
      <c r="AH1199" s="1" t="str">
        <f t="shared" si="92"/>
        <v>Medium</v>
      </c>
      <c r="AI1199" s="1" t="str">
        <f t="shared" si="93"/>
        <v>Low</v>
      </c>
      <c r="AJ1199" s="6" t="str">
        <f t="shared" si="94"/>
        <v>Weekend</v>
      </c>
    </row>
    <row r="1200" spans="1:36" x14ac:dyDescent="0.45">
      <c r="A1200" s="5" t="s">
        <v>1697</v>
      </c>
      <c r="B1200" s="2">
        <v>45442</v>
      </c>
      <c r="C1200" s="2">
        <v>45443</v>
      </c>
      <c r="D1200" s="2">
        <v>45448</v>
      </c>
      <c r="E1200" s="1" t="s">
        <v>2604</v>
      </c>
      <c r="F1200" s="1" t="s">
        <v>69</v>
      </c>
      <c r="G1200" s="1" t="s">
        <v>70</v>
      </c>
      <c r="H1200" s="1" t="s">
        <v>27</v>
      </c>
      <c r="I1200" s="1" t="s">
        <v>28</v>
      </c>
      <c r="J1200" s="1">
        <v>1</v>
      </c>
      <c r="K1200" s="1">
        <v>2000</v>
      </c>
      <c r="L1200" s="1">
        <v>2000</v>
      </c>
      <c r="M1200" s="1" t="s">
        <v>63</v>
      </c>
      <c r="N1200" s="1" t="s">
        <v>57</v>
      </c>
      <c r="O1200" s="1" t="s">
        <v>31</v>
      </c>
      <c r="P1200" s="1" t="s">
        <v>85</v>
      </c>
      <c r="Q1200" s="1" t="s">
        <v>45</v>
      </c>
      <c r="R1200" s="1" t="s">
        <v>34</v>
      </c>
      <c r="S1200" s="1" t="s">
        <v>2620</v>
      </c>
      <c r="T1200" s="1">
        <v>5</v>
      </c>
      <c r="U1200" s="1" t="s">
        <v>2622</v>
      </c>
      <c r="V1200" s="1" t="s">
        <v>2623</v>
      </c>
      <c r="W1200" s="1" t="s">
        <v>2624</v>
      </c>
      <c r="X1200" s="1" t="s">
        <v>2625</v>
      </c>
      <c r="Y1200" s="1" t="s">
        <v>2623</v>
      </c>
      <c r="Z1200" s="1" t="s">
        <v>2623</v>
      </c>
      <c r="AA1200" s="1">
        <v>2000</v>
      </c>
      <c r="AB1200" s="1" t="s">
        <v>2626</v>
      </c>
      <c r="AC1200" s="1" t="s">
        <v>2627</v>
      </c>
      <c r="AD1200" s="1" t="str">
        <f>TEXT(Sales_data[[#This Row],[Order_Date]],"MMM")</f>
        <v>May</v>
      </c>
      <c r="AE1200" s="1">
        <f t="shared" si="90"/>
        <v>2024</v>
      </c>
      <c r="AF1200" s="1" t="str">
        <f>TEXT(Sales_data[[#This Row],[Order_Date]],"ddd")</f>
        <v>Thu</v>
      </c>
      <c r="AG1200" s="1" t="str">
        <f t="shared" si="91"/>
        <v>On Time</v>
      </c>
      <c r="AH1200" s="1" t="str">
        <f t="shared" si="92"/>
        <v>Medium</v>
      </c>
      <c r="AI1200" s="1" t="str">
        <f t="shared" si="93"/>
        <v>Medium</v>
      </c>
      <c r="AJ1200" s="6" t="str">
        <f t="shared" si="94"/>
        <v>Weekday</v>
      </c>
    </row>
    <row r="1201" spans="1:36" x14ac:dyDescent="0.45">
      <c r="A1201" s="5" t="s">
        <v>1698</v>
      </c>
      <c r="B1201" s="2">
        <v>45474</v>
      </c>
      <c r="C1201" s="2">
        <v>45475</v>
      </c>
      <c r="D1201" s="2">
        <v>45479</v>
      </c>
      <c r="E1201" s="1" t="s">
        <v>2563</v>
      </c>
      <c r="F1201" s="1" t="s">
        <v>2607</v>
      </c>
      <c r="G1201" s="1" t="s">
        <v>41</v>
      </c>
      <c r="H1201" s="1" t="s">
        <v>27</v>
      </c>
      <c r="I1201" s="1" t="s">
        <v>84</v>
      </c>
      <c r="J1201" s="1">
        <v>3</v>
      </c>
      <c r="K1201" s="1">
        <v>0</v>
      </c>
      <c r="L1201" s="1">
        <v>0</v>
      </c>
      <c r="M1201" s="1" t="s">
        <v>2619</v>
      </c>
      <c r="N1201" s="1" t="s">
        <v>93</v>
      </c>
      <c r="O1201" s="1" t="s">
        <v>44</v>
      </c>
      <c r="P1201" s="1" t="s">
        <v>58</v>
      </c>
      <c r="Q1201" s="1" t="s">
        <v>45</v>
      </c>
      <c r="R1201" s="1" t="s">
        <v>34</v>
      </c>
      <c r="S1201" s="1" t="s">
        <v>2620</v>
      </c>
      <c r="T1201" s="1">
        <v>4</v>
      </c>
      <c r="U1201" s="1" t="s">
        <v>2622</v>
      </c>
      <c r="V1201" s="1" t="s">
        <v>2623</v>
      </c>
      <c r="W1201" s="1" t="s">
        <v>2629</v>
      </c>
      <c r="X1201" s="1" t="s">
        <v>2625</v>
      </c>
      <c r="Y1201" s="1" t="s">
        <v>2630</v>
      </c>
      <c r="Z1201" s="1" t="s">
        <v>2623</v>
      </c>
      <c r="AA1201" s="1">
        <v>0</v>
      </c>
      <c r="AB1201" s="1" t="s">
        <v>2626</v>
      </c>
      <c r="AC1201" s="1" t="s">
        <v>2627</v>
      </c>
      <c r="AD1201" s="1" t="str">
        <f>TEXT(Sales_data[[#This Row],[Order_Date]],"MMM")</f>
        <v>Jul</v>
      </c>
      <c r="AE1201" s="1">
        <f t="shared" si="90"/>
        <v>2024</v>
      </c>
      <c r="AF1201" s="1" t="str">
        <f>TEXT(Sales_data[[#This Row],[Order_Date]],"ddd")</f>
        <v>Mon</v>
      </c>
      <c r="AG1201" s="1" t="str">
        <f t="shared" si="91"/>
        <v>On Time</v>
      </c>
      <c r="AH1201" s="1" t="str">
        <f t="shared" si="92"/>
        <v>Medium</v>
      </c>
      <c r="AI1201" s="1" t="str">
        <f t="shared" si="93"/>
        <v>Low</v>
      </c>
      <c r="AJ1201" s="6" t="str">
        <f t="shared" si="94"/>
        <v>Weekday</v>
      </c>
    </row>
    <row r="1202" spans="1:36" x14ac:dyDescent="0.45">
      <c r="A1202" s="5" t="s">
        <v>1699</v>
      </c>
      <c r="B1202" s="2">
        <v>45311</v>
      </c>
      <c r="C1202" s="2">
        <v>45313</v>
      </c>
      <c r="D1202" s="2">
        <v>45314</v>
      </c>
      <c r="E1202" s="1" t="s">
        <v>2532</v>
      </c>
      <c r="F1202" s="1" t="s">
        <v>53</v>
      </c>
      <c r="G1202" s="1" t="s">
        <v>54</v>
      </c>
      <c r="H1202" s="1" t="s">
        <v>27</v>
      </c>
      <c r="I1202" s="1" t="s">
        <v>55</v>
      </c>
      <c r="J1202" s="1">
        <v>-1</v>
      </c>
      <c r="K1202" s="1">
        <v>100</v>
      </c>
      <c r="L1202" s="1">
        <v>-100</v>
      </c>
      <c r="M1202" s="1" t="s">
        <v>56</v>
      </c>
      <c r="N1202" s="1" t="s">
        <v>93</v>
      </c>
      <c r="O1202" s="1" t="s">
        <v>31</v>
      </c>
      <c r="P1202" s="1" t="s">
        <v>85</v>
      </c>
      <c r="Q1202" s="1" t="s">
        <v>45</v>
      </c>
      <c r="R1202" s="1" t="s">
        <v>2620</v>
      </c>
      <c r="S1202" s="1" t="s">
        <v>2620</v>
      </c>
      <c r="T1202" s="1">
        <v>1</v>
      </c>
      <c r="U1202" s="1" t="s">
        <v>2622</v>
      </c>
      <c r="V1202" s="1" t="s">
        <v>2630</v>
      </c>
      <c r="W1202" s="1" t="s">
        <v>2624</v>
      </c>
      <c r="X1202" s="1" t="s">
        <v>2625</v>
      </c>
      <c r="Y1202" s="1" t="s">
        <v>2623</v>
      </c>
      <c r="Z1202" s="1" t="s">
        <v>2623</v>
      </c>
      <c r="AA1202" s="1">
        <v>-100</v>
      </c>
      <c r="AB1202" s="1" t="s">
        <v>2626</v>
      </c>
      <c r="AC1202" s="1" t="s">
        <v>2632</v>
      </c>
      <c r="AD1202" s="1" t="str">
        <f>TEXT(Sales_data[[#This Row],[Order_Date]],"MMM")</f>
        <v>Jan</v>
      </c>
      <c r="AE1202" s="1">
        <f t="shared" si="90"/>
        <v>2024</v>
      </c>
      <c r="AF1202" s="1" t="str">
        <f>TEXT(Sales_data[[#This Row],[Order_Date]],"ddd")</f>
        <v>Sat</v>
      </c>
      <c r="AG1202" s="1" t="str">
        <f t="shared" si="91"/>
        <v>On Time</v>
      </c>
      <c r="AH1202" s="1" t="str">
        <f t="shared" si="92"/>
        <v>Fast</v>
      </c>
      <c r="AI1202" s="1" t="str">
        <f t="shared" si="93"/>
        <v>Low</v>
      </c>
      <c r="AJ1202" s="6" t="str">
        <f t="shared" si="94"/>
        <v>Weekend</v>
      </c>
    </row>
    <row r="1203" spans="1:36" x14ac:dyDescent="0.45">
      <c r="A1203" s="5" t="s">
        <v>1700</v>
      </c>
      <c r="B1203" s="2">
        <v>45337</v>
      </c>
      <c r="C1203" s="2">
        <v>45340</v>
      </c>
      <c r="D1203" s="2">
        <v>45339</v>
      </c>
      <c r="E1203" s="1" t="s">
        <v>2547</v>
      </c>
      <c r="F1203" s="1" t="s">
        <v>53</v>
      </c>
      <c r="G1203" s="1" t="s">
        <v>54</v>
      </c>
      <c r="H1203" s="1" t="s">
        <v>27</v>
      </c>
      <c r="I1203" s="1" t="s">
        <v>28</v>
      </c>
      <c r="J1203" s="1">
        <v>1</v>
      </c>
      <c r="K1203" s="1">
        <v>1000</v>
      </c>
      <c r="L1203" s="1">
        <v>1000</v>
      </c>
      <c r="M1203" s="1" t="s">
        <v>2619</v>
      </c>
      <c r="N1203" s="1" t="s">
        <v>57</v>
      </c>
      <c r="O1203" s="1" t="s">
        <v>44</v>
      </c>
      <c r="P1203" s="1" t="s">
        <v>32</v>
      </c>
      <c r="Q1203" s="1" t="s">
        <v>45</v>
      </c>
      <c r="R1203" s="1" t="s">
        <v>46</v>
      </c>
      <c r="S1203" s="1" t="s">
        <v>254</v>
      </c>
      <c r="T1203" s="1">
        <v>-1</v>
      </c>
      <c r="U1203" s="1" t="s">
        <v>2622</v>
      </c>
      <c r="V1203" s="1" t="s">
        <v>2623</v>
      </c>
      <c r="W1203" s="1" t="s">
        <v>2624</v>
      </c>
      <c r="X1203" s="1" t="s">
        <v>2631</v>
      </c>
      <c r="Y1203" s="1" t="s">
        <v>2623</v>
      </c>
      <c r="Z1203" s="1" t="s">
        <v>2623</v>
      </c>
      <c r="AA1203" s="1">
        <v>1000</v>
      </c>
      <c r="AB1203" s="1" t="s">
        <v>2626</v>
      </c>
      <c r="AC1203" s="1" t="s">
        <v>254</v>
      </c>
      <c r="AD1203" s="1" t="str">
        <f>TEXT(Sales_data[[#This Row],[Order_Date]],"MMM")</f>
        <v>Feb</v>
      </c>
      <c r="AE1203" s="1">
        <f t="shared" si="90"/>
        <v>2024</v>
      </c>
      <c r="AF1203" s="1" t="str">
        <f>TEXT(Sales_data[[#This Row],[Order_Date]],"ddd")</f>
        <v>Thu</v>
      </c>
      <c r="AG1203" s="1" t="str">
        <f t="shared" si="91"/>
        <v>On Time</v>
      </c>
      <c r="AH1203" s="1" t="str">
        <f t="shared" si="92"/>
        <v>Fast</v>
      </c>
      <c r="AI1203" s="1" t="str">
        <f t="shared" si="93"/>
        <v>Low</v>
      </c>
      <c r="AJ1203" s="6" t="str">
        <f t="shared" si="94"/>
        <v>Weekday</v>
      </c>
    </row>
    <row r="1204" spans="1:36" x14ac:dyDescent="0.45">
      <c r="A1204" s="5" t="s">
        <v>1701</v>
      </c>
      <c r="B1204" s="2">
        <v>45509</v>
      </c>
      <c r="C1204" s="2">
        <v>45508</v>
      </c>
      <c r="D1204" s="2">
        <v>45509</v>
      </c>
      <c r="E1204" s="1" t="s">
        <v>2539</v>
      </c>
      <c r="F1204" s="1" t="s">
        <v>2609</v>
      </c>
      <c r="G1204" s="1" t="s">
        <v>116</v>
      </c>
      <c r="H1204" s="1" t="s">
        <v>71</v>
      </c>
      <c r="I1204" s="1" t="s">
        <v>72</v>
      </c>
      <c r="J1204" s="1">
        <v>2</v>
      </c>
      <c r="K1204" s="1">
        <v>2000</v>
      </c>
      <c r="L1204" s="1">
        <v>4000</v>
      </c>
      <c r="M1204" s="1" t="s">
        <v>56</v>
      </c>
      <c r="N1204" s="1" t="s">
        <v>57</v>
      </c>
      <c r="O1204" s="1" t="s">
        <v>44</v>
      </c>
      <c r="P1204" s="1" t="s">
        <v>58</v>
      </c>
      <c r="Q1204" s="1" t="s">
        <v>33</v>
      </c>
      <c r="R1204" s="1" t="s">
        <v>46</v>
      </c>
      <c r="S1204" s="1" t="s">
        <v>254</v>
      </c>
      <c r="T1204" s="1">
        <v>1</v>
      </c>
      <c r="U1204" s="1" t="s">
        <v>2622</v>
      </c>
      <c r="V1204" s="1" t="s">
        <v>2623</v>
      </c>
      <c r="W1204" s="1" t="s">
        <v>2624</v>
      </c>
      <c r="X1204" s="1" t="s">
        <v>2628</v>
      </c>
      <c r="Y1204" s="1" t="s">
        <v>2623</v>
      </c>
      <c r="Z1204" s="1" t="s">
        <v>2623</v>
      </c>
      <c r="AA1204" s="1">
        <v>4000</v>
      </c>
      <c r="AB1204" s="1" t="s">
        <v>2626</v>
      </c>
      <c r="AC1204" s="1" t="s">
        <v>254</v>
      </c>
      <c r="AD1204" s="1" t="str">
        <f>TEXT(Sales_data[[#This Row],[Order_Date]],"MMM")</f>
        <v>Aug</v>
      </c>
      <c r="AE1204" s="1">
        <f t="shared" si="90"/>
        <v>2024</v>
      </c>
      <c r="AF1204" s="1" t="str">
        <f>TEXT(Sales_data[[#This Row],[Order_Date]],"ddd")</f>
        <v>Mon</v>
      </c>
      <c r="AG1204" s="1" t="str">
        <f t="shared" si="91"/>
        <v>On Time</v>
      </c>
      <c r="AH1204" s="1" t="str">
        <f t="shared" si="92"/>
        <v>Fast</v>
      </c>
      <c r="AI1204" s="1" t="str">
        <f t="shared" si="93"/>
        <v>Medium</v>
      </c>
      <c r="AJ1204" s="6" t="str">
        <f t="shared" si="94"/>
        <v>Weekday</v>
      </c>
    </row>
    <row r="1205" spans="1:36" x14ac:dyDescent="0.45">
      <c r="A1205" s="5" t="s">
        <v>1702</v>
      </c>
      <c r="B1205" s="2">
        <v>45440</v>
      </c>
      <c r="C1205" s="2">
        <v>45440</v>
      </c>
      <c r="D1205" s="2">
        <v>45447</v>
      </c>
      <c r="E1205" s="1" t="s">
        <v>2536</v>
      </c>
      <c r="F1205" s="1" t="s">
        <v>2606</v>
      </c>
      <c r="G1205" s="1" t="s">
        <v>26</v>
      </c>
      <c r="H1205" s="1" t="s">
        <v>42</v>
      </c>
      <c r="I1205" s="1" t="s">
        <v>122</v>
      </c>
      <c r="J1205" s="1">
        <v>1</v>
      </c>
      <c r="K1205" s="1">
        <v>0</v>
      </c>
      <c r="L1205" s="1">
        <v>0</v>
      </c>
      <c r="M1205" s="1" t="s">
        <v>56</v>
      </c>
      <c r="N1205" s="1" t="s">
        <v>57</v>
      </c>
      <c r="O1205" s="1" t="s">
        <v>44</v>
      </c>
      <c r="P1205" s="1" t="s">
        <v>32</v>
      </c>
      <c r="Q1205" s="1" t="s">
        <v>33</v>
      </c>
      <c r="R1205" s="1" t="s">
        <v>2620</v>
      </c>
      <c r="S1205" s="1" t="s">
        <v>2620</v>
      </c>
      <c r="T1205" s="1">
        <v>7</v>
      </c>
      <c r="U1205" s="1" t="s">
        <v>2622</v>
      </c>
      <c r="V1205" s="1" t="s">
        <v>2623</v>
      </c>
      <c r="W1205" s="1" t="s">
        <v>2629</v>
      </c>
      <c r="X1205" s="1" t="s">
        <v>2625</v>
      </c>
      <c r="Y1205" s="1" t="s">
        <v>2630</v>
      </c>
      <c r="Z1205" s="1" t="s">
        <v>2623</v>
      </c>
      <c r="AA1205" s="1">
        <v>0</v>
      </c>
      <c r="AB1205" s="1" t="s">
        <v>2626</v>
      </c>
      <c r="AC1205" s="1" t="s">
        <v>2627</v>
      </c>
      <c r="AD1205" s="1" t="str">
        <f>TEXT(Sales_data[[#This Row],[Order_Date]],"MMM")</f>
        <v>May</v>
      </c>
      <c r="AE1205" s="1">
        <f t="shared" si="90"/>
        <v>2024</v>
      </c>
      <c r="AF1205" s="1" t="str">
        <f>TEXT(Sales_data[[#This Row],[Order_Date]],"ddd")</f>
        <v>Tue</v>
      </c>
      <c r="AG1205" s="1" t="str">
        <f t="shared" si="91"/>
        <v>Late</v>
      </c>
      <c r="AH1205" s="1" t="str">
        <f t="shared" si="92"/>
        <v>Slow</v>
      </c>
      <c r="AI1205" s="1" t="str">
        <f t="shared" si="93"/>
        <v>Low</v>
      </c>
      <c r="AJ1205" s="6" t="str">
        <f t="shared" si="94"/>
        <v>Weekday</v>
      </c>
    </row>
    <row r="1206" spans="1:36" x14ac:dyDescent="0.45">
      <c r="A1206" s="5" t="s">
        <v>1703</v>
      </c>
      <c r="B1206" s="2">
        <v>45297</v>
      </c>
      <c r="C1206" s="2">
        <v>45299</v>
      </c>
      <c r="D1206" s="2">
        <v>45298</v>
      </c>
      <c r="E1206" s="1" t="s">
        <v>2543</v>
      </c>
      <c r="F1206" s="1" t="s">
        <v>147</v>
      </c>
      <c r="G1206" s="1" t="s">
        <v>147</v>
      </c>
      <c r="H1206" s="1" t="s">
        <v>42</v>
      </c>
      <c r="I1206" s="1" t="s">
        <v>43</v>
      </c>
      <c r="J1206" s="1">
        <v>-1</v>
      </c>
      <c r="K1206" s="1">
        <v>500</v>
      </c>
      <c r="L1206" s="1">
        <v>-500</v>
      </c>
      <c r="M1206" s="1" t="s">
        <v>2619</v>
      </c>
      <c r="N1206" s="1" t="s">
        <v>57</v>
      </c>
      <c r="O1206" s="1" t="s">
        <v>64</v>
      </c>
      <c r="P1206" s="1" t="s">
        <v>85</v>
      </c>
      <c r="Q1206" s="1" t="s">
        <v>33</v>
      </c>
      <c r="R1206" s="1" t="s">
        <v>2620</v>
      </c>
      <c r="S1206" s="1" t="s">
        <v>2620</v>
      </c>
      <c r="T1206" s="1">
        <v>-1</v>
      </c>
      <c r="U1206" s="1" t="s">
        <v>2622</v>
      </c>
      <c r="V1206" s="1" t="s">
        <v>2630</v>
      </c>
      <c r="W1206" s="1" t="s">
        <v>2624</v>
      </c>
      <c r="X1206" s="1" t="s">
        <v>2631</v>
      </c>
      <c r="Y1206" s="1" t="s">
        <v>2623</v>
      </c>
      <c r="Z1206" s="1" t="s">
        <v>2623</v>
      </c>
      <c r="AA1206" s="1">
        <v>-500</v>
      </c>
      <c r="AB1206" s="1" t="s">
        <v>2626</v>
      </c>
      <c r="AC1206" s="1" t="s">
        <v>2632</v>
      </c>
      <c r="AD1206" s="1" t="str">
        <f>TEXT(Sales_data[[#This Row],[Order_Date]],"MMM")</f>
        <v>Jan</v>
      </c>
      <c r="AE1206" s="1">
        <f t="shared" si="90"/>
        <v>2024</v>
      </c>
      <c r="AF1206" s="1" t="str">
        <f>TEXT(Sales_data[[#This Row],[Order_Date]],"ddd")</f>
        <v>Sat</v>
      </c>
      <c r="AG1206" s="1" t="str">
        <f t="shared" si="91"/>
        <v>On Time</v>
      </c>
      <c r="AH1206" s="1" t="str">
        <f t="shared" si="92"/>
        <v>Fast</v>
      </c>
      <c r="AI1206" s="1" t="str">
        <f t="shared" si="93"/>
        <v>Low</v>
      </c>
      <c r="AJ1206" s="6" t="str">
        <f t="shared" si="94"/>
        <v>Weekend</v>
      </c>
    </row>
    <row r="1207" spans="1:36" x14ac:dyDescent="0.45">
      <c r="A1207" s="5" t="s">
        <v>1704</v>
      </c>
      <c r="B1207" s="2">
        <v>45370</v>
      </c>
      <c r="C1207" s="2">
        <v>45369</v>
      </c>
      <c r="D1207" s="2">
        <v>45374</v>
      </c>
      <c r="E1207" s="1" t="s">
        <v>2588</v>
      </c>
      <c r="F1207" s="1" t="s">
        <v>147</v>
      </c>
      <c r="G1207" s="1" t="s">
        <v>147</v>
      </c>
      <c r="H1207" s="1" t="s">
        <v>27</v>
      </c>
      <c r="I1207" s="1" t="s">
        <v>28</v>
      </c>
      <c r="J1207" s="1">
        <v>2</v>
      </c>
      <c r="K1207" s="1">
        <v>1000</v>
      </c>
      <c r="L1207" s="1">
        <v>2000</v>
      </c>
      <c r="M1207" s="1" t="s">
        <v>2619</v>
      </c>
      <c r="N1207" s="1" t="s">
        <v>57</v>
      </c>
      <c r="O1207" s="1" t="s">
        <v>79</v>
      </c>
      <c r="P1207" s="1" t="s">
        <v>32</v>
      </c>
      <c r="Q1207" s="1" t="s">
        <v>33</v>
      </c>
      <c r="R1207" s="1" t="s">
        <v>2620</v>
      </c>
      <c r="S1207" s="1" t="s">
        <v>2620</v>
      </c>
      <c r="T1207" s="1">
        <v>5</v>
      </c>
      <c r="U1207" s="1" t="s">
        <v>2622</v>
      </c>
      <c r="V1207" s="1" t="s">
        <v>2623</v>
      </c>
      <c r="W1207" s="1" t="s">
        <v>2624</v>
      </c>
      <c r="X1207" s="1" t="s">
        <v>2628</v>
      </c>
      <c r="Y1207" s="1" t="s">
        <v>2623</v>
      </c>
      <c r="Z1207" s="1" t="s">
        <v>2623</v>
      </c>
      <c r="AA1207" s="1">
        <v>2000</v>
      </c>
      <c r="AB1207" s="1" t="s">
        <v>2626</v>
      </c>
      <c r="AC1207" s="1" t="s">
        <v>2627</v>
      </c>
      <c r="AD1207" s="1" t="str">
        <f>TEXT(Sales_data[[#This Row],[Order_Date]],"MMM")</f>
        <v>Mar</v>
      </c>
      <c r="AE1207" s="1">
        <f t="shared" si="90"/>
        <v>2024</v>
      </c>
      <c r="AF1207" s="1" t="str">
        <f>TEXT(Sales_data[[#This Row],[Order_Date]],"ddd")</f>
        <v>Tue</v>
      </c>
      <c r="AG1207" s="1" t="str">
        <f t="shared" si="91"/>
        <v>On Time</v>
      </c>
      <c r="AH1207" s="1" t="str">
        <f t="shared" si="92"/>
        <v>Medium</v>
      </c>
      <c r="AI1207" s="1" t="str">
        <f t="shared" si="93"/>
        <v>Medium</v>
      </c>
      <c r="AJ1207" s="6" t="str">
        <f t="shared" si="94"/>
        <v>Weekday</v>
      </c>
    </row>
    <row r="1208" spans="1:36" x14ac:dyDescent="0.45">
      <c r="A1208" s="5" t="s">
        <v>1705</v>
      </c>
      <c r="B1208" s="2">
        <v>45410</v>
      </c>
      <c r="C1208" s="2">
        <v>45408</v>
      </c>
      <c r="D1208" s="2">
        <v>45409</v>
      </c>
      <c r="E1208" s="1" t="s">
        <v>2566</v>
      </c>
      <c r="F1208" s="1" t="s">
        <v>2609</v>
      </c>
      <c r="G1208" s="1" t="s">
        <v>116</v>
      </c>
      <c r="H1208" s="1" t="s">
        <v>71</v>
      </c>
      <c r="I1208" s="1" t="s">
        <v>92</v>
      </c>
      <c r="J1208" s="1">
        <v>2</v>
      </c>
      <c r="K1208" s="1">
        <v>500</v>
      </c>
      <c r="L1208" s="1">
        <v>1000</v>
      </c>
      <c r="M1208" s="1" t="s">
        <v>29</v>
      </c>
      <c r="N1208" s="1" t="s">
        <v>30</v>
      </c>
      <c r="O1208" s="1" t="s">
        <v>44</v>
      </c>
      <c r="P1208" s="1" t="s">
        <v>85</v>
      </c>
      <c r="Q1208" s="1" t="s">
        <v>45</v>
      </c>
      <c r="R1208" s="1" t="s">
        <v>46</v>
      </c>
      <c r="S1208" s="1" t="s">
        <v>47</v>
      </c>
      <c r="T1208" s="1">
        <v>1</v>
      </c>
      <c r="U1208" s="1" t="s">
        <v>2622</v>
      </c>
      <c r="V1208" s="1" t="s">
        <v>2623</v>
      </c>
      <c r="W1208" s="1" t="s">
        <v>2624</v>
      </c>
      <c r="X1208" s="1" t="s">
        <v>2628</v>
      </c>
      <c r="Y1208" s="1" t="s">
        <v>2623</v>
      </c>
      <c r="Z1208" s="1" t="s">
        <v>2623</v>
      </c>
      <c r="AA1208" s="1">
        <v>1000</v>
      </c>
      <c r="AB1208" s="1" t="s">
        <v>2626</v>
      </c>
      <c r="AC1208" s="1" t="s">
        <v>47</v>
      </c>
      <c r="AD1208" s="1" t="str">
        <f>TEXT(Sales_data[[#This Row],[Order_Date]],"MMM")</f>
        <v>Apr</v>
      </c>
      <c r="AE1208" s="1">
        <f t="shared" si="90"/>
        <v>2024</v>
      </c>
      <c r="AF1208" s="1" t="str">
        <f>TEXT(Sales_data[[#This Row],[Order_Date]],"ddd")</f>
        <v>Sun</v>
      </c>
      <c r="AG1208" s="1" t="str">
        <f t="shared" si="91"/>
        <v>On Time</v>
      </c>
      <c r="AH1208" s="1" t="str">
        <f t="shared" si="92"/>
        <v>Fast</v>
      </c>
      <c r="AI1208" s="1" t="str">
        <f t="shared" si="93"/>
        <v>Low</v>
      </c>
      <c r="AJ1208" s="6" t="str">
        <f t="shared" si="94"/>
        <v>Weekend</v>
      </c>
    </row>
    <row r="1209" spans="1:36" x14ac:dyDescent="0.45">
      <c r="A1209" s="5" t="s">
        <v>1706</v>
      </c>
      <c r="B1209" s="2">
        <v>45333</v>
      </c>
      <c r="C1209" s="2">
        <v>45334</v>
      </c>
      <c r="D1209" s="2">
        <v>45340</v>
      </c>
      <c r="E1209" s="1" t="s">
        <v>2578</v>
      </c>
      <c r="F1209" s="1" t="s">
        <v>2607</v>
      </c>
      <c r="G1209" s="1" t="s">
        <v>41</v>
      </c>
      <c r="H1209" s="1" t="s">
        <v>71</v>
      </c>
      <c r="I1209" s="1" t="s">
        <v>117</v>
      </c>
      <c r="J1209" s="1">
        <v>-1</v>
      </c>
      <c r="K1209" s="1">
        <v>1000</v>
      </c>
      <c r="L1209" s="1">
        <v>-1000</v>
      </c>
      <c r="M1209" s="1" t="s">
        <v>2619</v>
      </c>
      <c r="N1209" s="1" t="s">
        <v>57</v>
      </c>
      <c r="O1209" s="1" t="s">
        <v>64</v>
      </c>
      <c r="P1209" s="1" t="s">
        <v>58</v>
      </c>
      <c r="Q1209" s="1" t="s">
        <v>33</v>
      </c>
      <c r="R1209" s="1" t="s">
        <v>2620</v>
      </c>
      <c r="S1209" s="1" t="s">
        <v>2620</v>
      </c>
      <c r="T1209" s="1">
        <v>6</v>
      </c>
      <c r="U1209" s="1" t="s">
        <v>2622</v>
      </c>
      <c r="V1209" s="1" t="s">
        <v>2630</v>
      </c>
      <c r="W1209" s="1" t="s">
        <v>2624</v>
      </c>
      <c r="X1209" s="1" t="s">
        <v>2625</v>
      </c>
      <c r="Y1209" s="1" t="s">
        <v>2623</v>
      </c>
      <c r="Z1209" s="1" t="s">
        <v>2623</v>
      </c>
      <c r="AA1209" s="1">
        <v>-1000</v>
      </c>
      <c r="AB1209" s="1" t="s">
        <v>2626</v>
      </c>
      <c r="AC1209" s="1" t="s">
        <v>2632</v>
      </c>
      <c r="AD1209" s="1" t="str">
        <f>TEXT(Sales_data[[#This Row],[Order_Date]],"MMM")</f>
        <v>Feb</v>
      </c>
      <c r="AE1209" s="1">
        <f t="shared" si="90"/>
        <v>2024</v>
      </c>
      <c r="AF1209" s="1" t="str">
        <f>TEXT(Sales_data[[#This Row],[Order_Date]],"ddd")</f>
        <v>Sun</v>
      </c>
      <c r="AG1209" s="1" t="str">
        <f t="shared" si="91"/>
        <v>Late</v>
      </c>
      <c r="AH1209" s="1" t="str">
        <f t="shared" si="92"/>
        <v>Slow</v>
      </c>
      <c r="AI1209" s="1" t="str">
        <f t="shared" si="93"/>
        <v>Low</v>
      </c>
      <c r="AJ1209" s="6" t="str">
        <f t="shared" si="94"/>
        <v>Weekend</v>
      </c>
    </row>
    <row r="1210" spans="1:36" x14ac:dyDescent="0.45">
      <c r="A1210" s="5" t="s">
        <v>1707</v>
      </c>
      <c r="B1210" s="2">
        <v>45345</v>
      </c>
      <c r="C1210" s="2">
        <v>45348</v>
      </c>
      <c r="D1210" s="2">
        <v>45352</v>
      </c>
      <c r="E1210" s="1" t="s">
        <v>2586</v>
      </c>
      <c r="F1210" s="1" t="s">
        <v>2608</v>
      </c>
      <c r="G1210" s="1" t="s">
        <v>41</v>
      </c>
      <c r="H1210" s="1" t="s">
        <v>27</v>
      </c>
      <c r="I1210" s="1" t="s">
        <v>84</v>
      </c>
      <c r="J1210" s="1">
        <v>3</v>
      </c>
      <c r="K1210" s="1">
        <v>2000</v>
      </c>
      <c r="L1210" s="1">
        <v>6000</v>
      </c>
      <c r="M1210" s="1" t="s">
        <v>63</v>
      </c>
      <c r="N1210" s="1" t="s">
        <v>93</v>
      </c>
      <c r="O1210" s="1" t="s">
        <v>31</v>
      </c>
      <c r="P1210" s="1" t="s">
        <v>58</v>
      </c>
      <c r="Q1210" s="1" t="s">
        <v>45</v>
      </c>
      <c r="R1210" s="1" t="s">
        <v>34</v>
      </c>
      <c r="S1210" s="1" t="s">
        <v>2620</v>
      </c>
      <c r="T1210" s="1">
        <v>4</v>
      </c>
      <c r="U1210" s="1" t="s">
        <v>2622</v>
      </c>
      <c r="V1210" s="1" t="s">
        <v>2623</v>
      </c>
      <c r="W1210" s="1" t="s">
        <v>2624</v>
      </c>
      <c r="X1210" s="1" t="s">
        <v>2625</v>
      </c>
      <c r="Y1210" s="1" t="s">
        <v>2623</v>
      </c>
      <c r="Z1210" s="1" t="s">
        <v>2623</v>
      </c>
      <c r="AA1210" s="1">
        <v>6000</v>
      </c>
      <c r="AB1210" s="1" t="s">
        <v>2626</v>
      </c>
      <c r="AC1210" s="1" t="s">
        <v>2627</v>
      </c>
      <c r="AD1210" s="1" t="str">
        <f>TEXT(Sales_data[[#This Row],[Order_Date]],"MMM")</f>
        <v>Feb</v>
      </c>
      <c r="AE1210" s="1">
        <f t="shared" si="90"/>
        <v>2024</v>
      </c>
      <c r="AF1210" s="1" t="str">
        <f>TEXT(Sales_data[[#This Row],[Order_Date]],"ddd")</f>
        <v>Fri</v>
      </c>
      <c r="AG1210" s="1" t="str">
        <f t="shared" si="91"/>
        <v>On Time</v>
      </c>
      <c r="AH1210" s="1" t="str">
        <f t="shared" si="92"/>
        <v>Medium</v>
      </c>
      <c r="AI1210" s="1" t="str">
        <f t="shared" si="93"/>
        <v>High</v>
      </c>
      <c r="AJ1210" s="6" t="str">
        <f t="shared" si="94"/>
        <v>Weekday</v>
      </c>
    </row>
    <row r="1211" spans="1:36" x14ac:dyDescent="0.45">
      <c r="A1211" s="5" t="s">
        <v>1708</v>
      </c>
      <c r="B1211" s="2">
        <v>45307</v>
      </c>
      <c r="C1211" s="2">
        <v>45307</v>
      </c>
      <c r="D1211" s="2">
        <v>45312</v>
      </c>
      <c r="E1211" s="1" t="s">
        <v>2589</v>
      </c>
      <c r="F1211" s="1" t="s">
        <v>53</v>
      </c>
      <c r="G1211" s="1" t="s">
        <v>54</v>
      </c>
      <c r="H1211" s="1" t="s">
        <v>27</v>
      </c>
      <c r="I1211" s="1" t="s">
        <v>84</v>
      </c>
      <c r="J1211" s="1">
        <v>3</v>
      </c>
      <c r="K1211" s="1">
        <v>0</v>
      </c>
      <c r="L1211" s="1">
        <v>0</v>
      </c>
      <c r="M1211" s="1" t="s">
        <v>56</v>
      </c>
      <c r="N1211" s="1" t="s">
        <v>93</v>
      </c>
      <c r="O1211" s="1" t="s">
        <v>31</v>
      </c>
      <c r="P1211" s="1" t="s">
        <v>85</v>
      </c>
      <c r="Q1211" s="1" t="s">
        <v>33</v>
      </c>
      <c r="R1211" s="1" t="s">
        <v>34</v>
      </c>
      <c r="S1211" s="1" t="s">
        <v>2620</v>
      </c>
      <c r="T1211" s="1">
        <v>5</v>
      </c>
      <c r="U1211" s="1" t="s">
        <v>2622</v>
      </c>
      <c r="V1211" s="1" t="s">
        <v>2623</v>
      </c>
      <c r="W1211" s="1" t="s">
        <v>2629</v>
      </c>
      <c r="X1211" s="1" t="s">
        <v>2625</v>
      </c>
      <c r="Y1211" s="1" t="s">
        <v>2630</v>
      </c>
      <c r="Z1211" s="1" t="s">
        <v>2623</v>
      </c>
      <c r="AA1211" s="1">
        <v>0</v>
      </c>
      <c r="AB1211" s="1" t="s">
        <v>2626</v>
      </c>
      <c r="AC1211" s="1" t="s">
        <v>2627</v>
      </c>
      <c r="AD1211" s="1" t="str">
        <f>TEXT(Sales_data[[#This Row],[Order_Date]],"MMM")</f>
        <v>Jan</v>
      </c>
      <c r="AE1211" s="1">
        <f t="shared" si="90"/>
        <v>2024</v>
      </c>
      <c r="AF1211" s="1" t="str">
        <f>TEXT(Sales_data[[#This Row],[Order_Date]],"ddd")</f>
        <v>Tue</v>
      </c>
      <c r="AG1211" s="1" t="str">
        <f t="shared" si="91"/>
        <v>On Time</v>
      </c>
      <c r="AH1211" s="1" t="str">
        <f t="shared" si="92"/>
        <v>Medium</v>
      </c>
      <c r="AI1211" s="1" t="str">
        <f t="shared" si="93"/>
        <v>Low</v>
      </c>
      <c r="AJ1211" s="6" t="str">
        <f t="shared" si="94"/>
        <v>Weekday</v>
      </c>
    </row>
    <row r="1212" spans="1:36" x14ac:dyDescent="0.45">
      <c r="A1212" s="5" t="s">
        <v>1709</v>
      </c>
      <c r="B1212" s="2">
        <v>45594</v>
      </c>
      <c r="C1212" s="2">
        <v>45592</v>
      </c>
      <c r="D1212" s="2">
        <v>45598</v>
      </c>
      <c r="E1212" s="1" t="s">
        <v>2546</v>
      </c>
      <c r="F1212" s="1" t="s">
        <v>69</v>
      </c>
      <c r="G1212" s="1" t="s">
        <v>70</v>
      </c>
      <c r="H1212" s="1" t="s">
        <v>128</v>
      </c>
      <c r="I1212" s="1" t="s">
        <v>169</v>
      </c>
      <c r="J1212" s="1">
        <v>-1</v>
      </c>
      <c r="K1212" s="1">
        <v>2000</v>
      </c>
      <c r="L1212" s="1">
        <v>-2000</v>
      </c>
      <c r="M1212" s="1" t="s">
        <v>56</v>
      </c>
      <c r="N1212" s="1" t="s">
        <v>57</v>
      </c>
      <c r="O1212" s="1" t="s">
        <v>44</v>
      </c>
      <c r="P1212" s="1" t="s">
        <v>85</v>
      </c>
      <c r="Q1212" s="1" t="s">
        <v>45</v>
      </c>
      <c r="R1212" s="1" t="s">
        <v>46</v>
      </c>
      <c r="S1212" s="1" t="s">
        <v>2621</v>
      </c>
      <c r="T1212" s="1">
        <v>6</v>
      </c>
      <c r="U1212" s="1" t="s">
        <v>2622</v>
      </c>
      <c r="V1212" s="1" t="s">
        <v>2630</v>
      </c>
      <c r="W1212" s="1" t="s">
        <v>2624</v>
      </c>
      <c r="X1212" s="1" t="s">
        <v>2628</v>
      </c>
      <c r="Y1212" s="1" t="s">
        <v>2623</v>
      </c>
      <c r="Z1212" s="1" t="s">
        <v>2623</v>
      </c>
      <c r="AA1212" s="1">
        <v>-2000</v>
      </c>
      <c r="AB1212" s="1" t="s">
        <v>2626</v>
      </c>
      <c r="AC1212" s="1" t="s">
        <v>2621</v>
      </c>
      <c r="AD1212" s="1" t="str">
        <f>TEXT(Sales_data[[#This Row],[Order_Date]],"MMM")</f>
        <v>Oct</v>
      </c>
      <c r="AE1212" s="1">
        <f t="shared" si="90"/>
        <v>2024</v>
      </c>
      <c r="AF1212" s="1" t="str">
        <f>TEXT(Sales_data[[#This Row],[Order_Date]],"ddd")</f>
        <v>Tue</v>
      </c>
      <c r="AG1212" s="1" t="str">
        <f t="shared" si="91"/>
        <v>Late</v>
      </c>
      <c r="AH1212" s="1" t="str">
        <f t="shared" si="92"/>
        <v>Slow</v>
      </c>
      <c r="AI1212" s="1" t="str">
        <f t="shared" si="93"/>
        <v>Low</v>
      </c>
      <c r="AJ1212" s="6" t="str">
        <f t="shared" si="94"/>
        <v>Weekday</v>
      </c>
    </row>
    <row r="1213" spans="1:36" x14ac:dyDescent="0.45">
      <c r="A1213" s="5" t="s">
        <v>1710</v>
      </c>
      <c r="B1213" s="2">
        <v>45575</v>
      </c>
      <c r="C1213" s="2">
        <v>45575</v>
      </c>
      <c r="D1213" s="2">
        <v>45576</v>
      </c>
      <c r="E1213" s="1" t="s">
        <v>2562</v>
      </c>
      <c r="F1213" s="1" t="s">
        <v>168</v>
      </c>
      <c r="G1213" s="1" t="s">
        <v>41</v>
      </c>
      <c r="H1213" s="1" t="s">
        <v>71</v>
      </c>
      <c r="I1213" s="1" t="s">
        <v>72</v>
      </c>
      <c r="J1213" s="1">
        <v>1</v>
      </c>
      <c r="K1213" s="1">
        <v>1000</v>
      </c>
      <c r="L1213" s="1">
        <v>1000</v>
      </c>
      <c r="M1213" s="1" t="s">
        <v>56</v>
      </c>
      <c r="N1213" s="1" t="s">
        <v>30</v>
      </c>
      <c r="O1213" s="1" t="s">
        <v>79</v>
      </c>
      <c r="P1213" s="1" t="s">
        <v>32</v>
      </c>
      <c r="Q1213" s="1" t="s">
        <v>33</v>
      </c>
      <c r="R1213" s="1" t="s">
        <v>2620</v>
      </c>
      <c r="S1213" s="1" t="s">
        <v>2620</v>
      </c>
      <c r="T1213" s="1">
        <v>1</v>
      </c>
      <c r="U1213" s="1" t="s">
        <v>2622</v>
      </c>
      <c r="V1213" s="1" t="s">
        <v>2623</v>
      </c>
      <c r="W1213" s="1" t="s">
        <v>2624</v>
      </c>
      <c r="X1213" s="1" t="s">
        <v>2625</v>
      </c>
      <c r="Y1213" s="1" t="s">
        <v>2623</v>
      </c>
      <c r="Z1213" s="1" t="s">
        <v>2623</v>
      </c>
      <c r="AA1213" s="1">
        <v>1000</v>
      </c>
      <c r="AB1213" s="1" t="s">
        <v>2626</v>
      </c>
      <c r="AC1213" s="1" t="s">
        <v>2627</v>
      </c>
      <c r="AD1213" s="1" t="str">
        <f>TEXT(Sales_data[[#This Row],[Order_Date]],"MMM")</f>
        <v>Oct</v>
      </c>
      <c r="AE1213" s="1">
        <f t="shared" si="90"/>
        <v>2024</v>
      </c>
      <c r="AF1213" s="1" t="str">
        <f>TEXT(Sales_data[[#This Row],[Order_Date]],"ddd")</f>
        <v>Thu</v>
      </c>
      <c r="AG1213" s="1" t="str">
        <f t="shared" si="91"/>
        <v>On Time</v>
      </c>
      <c r="AH1213" s="1" t="str">
        <f t="shared" si="92"/>
        <v>Fast</v>
      </c>
      <c r="AI1213" s="1" t="str">
        <f t="shared" si="93"/>
        <v>Low</v>
      </c>
      <c r="AJ1213" s="6" t="str">
        <f t="shared" si="94"/>
        <v>Weekday</v>
      </c>
    </row>
    <row r="1214" spans="1:36" x14ac:dyDescent="0.45">
      <c r="A1214" s="5" t="s">
        <v>1711</v>
      </c>
      <c r="B1214" s="2">
        <v>45448</v>
      </c>
      <c r="C1214" s="2">
        <v>45450</v>
      </c>
      <c r="D1214" s="2">
        <v>45451</v>
      </c>
      <c r="E1214" s="1" t="s">
        <v>2576</v>
      </c>
      <c r="F1214" s="1" t="s">
        <v>168</v>
      </c>
      <c r="G1214" s="1" t="s">
        <v>41</v>
      </c>
      <c r="H1214" s="1" t="s">
        <v>128</v>
      </c>
      <c r="I1214" s="1" t="s">
        <v>129</v>
      </c>
      <c r="J1214" s="1">
        <v>3</v>
      </c>
      <c r="K1214" s="1">
        <v>1000</v>
      </c>
      <c r="L1214" s="1">
        <v>3000</v>
      </c>
      <c r="M1214" s="1" t="s">
        <v>29</v>
      </c>
      <c r="N1214" s="1" t="s">
        <v>30</v>
      </c>
      <c r="O1214" s="1" t="s">
        <v>31</v>
      </c>
      <c r="P1214" s="1" t="s">
        <v>32</v>
      </c>
      <c r="Q1214" s="1" t="s">
        <v>33</v>
      </c>
      <c r="R1214" s="1" t="s">
        <v>46</v>
      </c>
      <c r="S1214" s="1" t="s">
        <v>245</v>
      </c>
      <c r="T1214" s="1">
        <v>1</v>
      </c>
      <c r="U1214" s="1" t="s">
        <v>2622</v>
      </c>
      <c r="V1214" s="1" t="s">
        <v>2623</v>
      </c>
      <c r="W1214" s="1" t="s">
        <v>2624</v>
      </c>
      <c r="X1214" s="1" t="s">
        <v>2625</v>
      </c>
      <c r="Y1214" s="1" t="s">
        <v>2623</v>
      </c>
      <c r="Z1214" s="1" t="s">
        <v>2623</v>
      </c>
      <c r="AA1214" s="1">
        <v>3000</v>
      </c>
      <c r="AB1214" s="1" t="s">
        <v>2626</v>
      </c>
      <c r="AC1214" s="1" t="s">
        <v>245</v>
      </c>
      <c r="AD1214" s="1" t="str">
        <f>TEXT(Sales_data[[#This Row],[Order_Date]],"MMM")</f>
        <v>Jun</v>
      </c>
      <c r="AE1214" s="1">
        <f t="shared" si="90"/>
        <v>2024</v>
      </c>
      <c r="AF1214" s="1" t="str">
        <f>TEXT(Sales_data[[#This Row],[Order_Date]],"ddd")</f>
        <v>Wed</v>
      </c>
      <c r="AG1214" s="1" t="str">
        <f t="shared" si="91"/>
        <v>On Time</v>
      </c>
      <c r="AH1214" s="1" t="str">
        <f t="shared" si="92"/>
        <v>Fast</v>
      </c>
      <c r="AI1214" s="1" t="str">
        <f t="shared" si="93"/>
        <v>Medium</v>
      </c>
      <c r="AJ1214" s="6" t="str">
        <f t="shared" si="94"/>
        <v>Weekday</v>
      </c>
    </row>
    <row r="1215" spans="1:36" x14ac:dyDescent="0.45">
      <c r="A1215" s="5" t="s">
        <v>1712</v>
      </c>
      <c r="B1215" s="2">
        <v>45559</v>
      </c>
      <c r="C1215" s="2">
        <v>45559</v>
      </c>
      <c r="D1215" s="2">
        <v>45563</v>
      </c>
      <c r="E1215" s="1" t="s">
        <v>2603</v>
      </c>
      <c r="F1215" s="1" t="s">
        <v>2606</v>
      </c>
      <c r="G1215" s="1" t="s">
        <v>26</v>
      </c>
      <c r="H1215" s="1" t="s">
        <v>71</v>
      </c>
      <c r="I1215" s="1" t="s">
        <v>92</v>
      </c>
      <c r="J1215" s="1">
        <v>3</v>
      </c>
      <c r="K1215" s="1">
        <v>100</v>
      </c>
      <c r="L1215" s="1">
        <v>300</v>
      </c>
      <c r="M1215" s="1" t="s">
        <v>2619</v>
      </c>
      <c r="N1215" s="1" t="s">
        <v>93</v>
      </c>
      <c r="O1215" s="1" t="s">
        <v>31</v>
      </c>
      <c r="P1215" s="1" t="s">
        <v>32</v>
      </c>
      <c r="Q1215" s="1" t="s">
        <v>45</v>
      </c>
      <c r="R1215" s="1" t="s">
        <v>34</v>
      </c>
      <c r="S1215" s="1" t="s">
        <v>2620</v>
      </c>
      <c r="T1215" s="1">
        <v>4</v>
      </c>
      <c r="U1215" s="1" t="s">
        <v>2622</v>
      </c>
      <c r="V1215" s="1" t="s">
        <v>2623</v>
      </c>
      <c r="W1215" s="1" t="s">
        <v>2624</v>
      </c>
      <c r="X1215" s="1" t="s">
        <v>2625</v>
      </c>
      <c r="Y1215" s="1" t="s">
        <v>2623</v>
      </c>
      <c r="Z1215" s="1" t="s">
        <v>2623</v>
      </c>
      <c r="AA1215" s="1">
        <v>300</v>
      </c>
      <c r="AB1215" s="1" t="s">
        <v>2626</v>
      </c>
      <c r="AC1215" s="1" t="s">
        <v>2627</v>
      </c>
      <c r="AD1215" s="1" t="str">
        <f>TEXT(Sales_data[[#This Row],[Order_Date]],"MMM")</f>
        <v>Sep</v>
      </c>
      <c r="AE1215" s="1">
        <f t="shared" si="90"/>
        <v>2024</v>
      </c>
      <c r="AF1215" s="1" t="str">
        <f>TEXT(Sales_data[[#This Row],[Order_Date]],"ddd")</f>
        <v>Tue</v>
      </c>
      <c r="AG1215" s="1" t="str">
        <f t="shared" si="91"/>
        <v>On Time</v>
      </c>
      <c r="AH1215" s="1" t="str">
        <f t="shared" si="92"/>
        <v>Medium</v>
      </c>
      <c r="AI1215" s="1" t="str">
        <f t="shared" si="93"/>
        <v>Low</v>
      </c>
      <c r="AJ1215" s="6" t="str">
        <f t="shared" si="94"/>
        <v>Weekday</v>
      </c>
    </row>
    <row r="1216" spans="1:36" x14ac:dyDescent="0.45">
      <c r="A1216" s="5" t="s">
        <v>1713</v>
      </c>
      <c r="B1216" s="2">
        <v>45444</v>
      </c>
      <c r="C1216" s="2">
        <v>45446</v>
      </c>
      <c r="D1216" s="2">
        <v>45446</v>
      </c>
      <c r="E1216" s="1" t="s">
        <v>2547</v>
      </c>
      <c r="F1216" s="1" t="s">
        <v>2606</v>
      </c>
      <c r="G1216" s="1" t="s">
        <v>26</v>
      </c>
      <c r="H1216" s="1" t="s">
        <v>71</v>
      </c>
      <c r="I1216" s="1" t="s">
        <v>92</v>
      </c>
      <c r="J1216" s="1">
        <v>2</v>
      </c>
      <c r="K1216" s="1">
        <v>2000</v>
      </c>
      <c r="L1216" s="1">
        <v>4000</v>
      </c>
      <c r="M1216" s="1" t="s">
        <v>2619</v>
      </c>
      <c r="N1216" s="1" t="s">
        <v>57</v>
      </c>
      <c r="O1216" s="1" t="s">
        <v>79</v>
      </c>
      <c r="P1216" s="1" t="s">
        <v>85</v>
      </c>
      <c r="Q1216" s="1" t="s">
        <v>45</v>
      </c>
      <c r="R1216" s="1" t="s">
        <v>34</v>
      </c>
      <c r="S1216" s="1" t="s">
        <v>2620</v>
      </c>
      <c r="T1216" s="1">
        <v>0</v>
      </c>
      <c r="U1216" s="1" t="s">
        <v>2622</v>
      </c>
      <c r="V1216" s="1" t="s">
        <v>2623</v>
      </c>
      <c r="W1216" s="1" t="s">
        <v>2624</v>
      </c>
      <c r="X1216" s="1" t="s">
        <v>2625</v>
      </c>
      <c r="Y1216" s="1" t="s">
        <v>2623</v>
      </c>
      <c r="Z1216" s="1" t="s">
        <v>2623</v>
      </c>
      <c r="AA1216" s="1">
        <v>4000</v>
      </c>
      <c r="AB1216" s="1" t="s">
        <v>2626</v>
      </c>
      <c r="AC1216" s="1" t="s">
        <v>2627</v>
      </c>
      <c r="AD1216" s="1" t="str">
        <f>TEXT(Sales_data[[#This Row],[Order_Date]],"MMM")</f>
        <v>Jun</v>
      </c>
      <c r="AE1216" s="1">
        <f t="shared" si="90"/>
        <v>2024</v>
      </c>
      <c r="AF1216" s="1" t="str">
        <f>TEXT(Sales_data[[#This Row],[Order_Date]],"ddd")</f>
        <v>Sat</v>
      </c>
      <c r="AG1216" s="1" t="str">
        <f t="shared" si="91"/>
        <v>On Time</v>
      </c>
      <c r="AH1216" s="1" t="str">
        <f t="shared" si="92"/>
        <v>Fast</v>
      </c>
      <c r="AI1216" s="1" t="str">
        <f t="shared" si="93"/>
        <v>Medium</v>
      </c>
      <c r="AJ1216" s="6" t="str">
        <f t="shared" si="94"/>
        <v>Weekend</v>
      </c>
    </row>
    <row r="1217" spans="1:36" x14ac:dyDescent="0.45">
      <c r="A1217" s="5" t="s">
        <v>1714</v>
      </c>
      <c r="B1217" s="2">
        <v>45373</v>
      </c>
      <c r="C1217" s="2">
        <v>45373</v>
      </c>
      <c r="D1217" s="2">
        <v>45373</v>
      </c>
      <c r="E1217" s="1" t="s">
        <v>2539</v>
      </c>
      <c r="F1217" s="1" t="s">
        <v>69</v>
      </c>
      <c r="G1217" s="1" t="s">
        <v>70</v>
      </c>
      <c r="H1217" s="1" t="s">
        <v>71</v>
      </c>
      <c r="I1217" s="1" t="s">
        <v>72</v>
      </c>
      <c r="J1217" s="1">
        <v>2</v>
      </c>
      <c r="K1217" s="1">
        <v>0</v>
      </c>
      <c r="L1217" s="1">
        <v>0</v>
      </c>
      <c r="M1217" s="1" t="s">
        <v>29</v>
      </c>
      <c r="N1217" s="1" t="s">
        <v>30</v>
      </c>
      <c r="O1217" s="1" t="s">
        <v>31</v>
      </c>
      <c r="P1217" s="1" t="s">
        <v>32</v>
      </c>
      <c r="Q1217" s="1" t="s">
        <v>45</v>
      </c>
      <c r="R1217" s="1" t="s">
        <v>2620</v>
      </c>
      <c r="S1217" s="1" t="s">
        <v>2620</v>
      </c>
      <c r="T1217" s="1">
        <v>0</v>
      </c>
      <c r="U1217" s="1" t="s">
        <v>2622</v>
      </c>
      <c r="V1217" s="1" t="s">
        <v>2623</v>
      </c>
      <c r="W1217" s="1" t="s">
        <v>2629</v>
      </c>
      <c r="X1217" s="1" t="s">
        <v>2625</v>
      </c>
      <c r="Y1217" s="1" t="s">
        <v>2630</v>
      </c>
      <c r="Z1217" s="1" t="s">
        <v>2623</v>
      </c>
      <c r="AA1217" s="1">
        <v>0</v>
      </c>
      <c r="AB1217" s="1" t="s">
        <v>2626</v>
      </c>
      <c r="AC1217" s="1" t="s">
        <v>2627</v>
      </c>
      <c r="AD1217" s="1" t="str">
        <f>TEXT(Sales_data[[#This Row],[Order_Date]],"MMM")</f>
        <v>Mar</v>
      </c>
      <c r="AE1217" s="1">
        <f t="shared" si="90"/>
        <v>2024</v>
      </c>
      <c r="AF1217" s="1" t="str">
        <f>TEXT(Sales_data[[#This Row],[Order_Date]],"ddd")</f>
        <v>Fri</v>
      </c>
      <c r="AG1217" s="1" t="str">
        <f t="shared" si="91"/>
        <v>On Time</v>
      </c>
      <c r="AH1217" s="1" t="str">
        <f t="shared" si="92"/>
        <v>Fast</v>
      </c>
      <c r="AI1217" s="1" t="str">
        <f t="shared" si="93"/>
        <v>Low</v>
      </c>
      <c r="AJ1217" s="6" t="str">
        <f t="shared" si="94"/>
        <v>Weekday</v>
      </c>
    </row>
    <row r="1218" spans="1:36" x14ac:dyDescent="0.45">
      <c r="A1218" s="5" t="s">
        <v>1715</v>
      </c>
      <c r="B1218" s="2">
        <v>45348</v>
      </c>
      <c r="C1218" s="2">
        <v>45350</v>
      </c>
      <c r="D1218" s="2">
        <v>45355</v>
      </c>
      <c r="E1218" s="1" t="s">
        <v>2526</v>
      </c>
      <c r="F1218" s="1" t="s">
        <v>69</v>
      </c>
      <c r="G1218" s="1" t="s">
        <v>70</v>
      </c>
      <c r="H1218" s="1" t="s">
        <v>71</v>
      </c>
      <c r="I1218" s="1" t="s">
        <v>117</v>
      </c>
      <c r="J1218" s="1">
        <v>0</v>
      </c>
      <c r="K1218" s="1">
        <v>0</v>
      </c>
      <c r="L1218" s="1">
        <v>0</v>
      </c>
      <c r="M1218" s="1" t="s">
        <v>2619</v>
      </c>
      <c r="N1218" s="1" t="s">
        <v>30</v>
      </c>
      <c r="O1218" s="1" t="s">
        <v>64</v>
      </c>
      <c r="P1218" s="1" t="s">
        <v>32</v>
      </c>
      <c r="Q1218" s="1" t="s">
        <v>45</v>
      </c>
      <c r="R1218" s="1" t="s">
        <v>34</v>
      </c>
      <c r="S1218" s="1" t="s">
        <v>2620</v>
      </c>
      <c r="T1218" s="1">
        <v>5</v>
      </c>
      <c r="U1218" s="1" t="s">
        <v>2622</v>
      </c>
      <c r="V1218" s="1" t="s">
        <v>2630</v>
      </c>
      <c r="W1218" s="1" t="s">
        <v>2629</v>
      </c>
      <c r="X1218" s="1" t="s">
        <v>2625</v>
      </c>
      <c r="Y1218" s="1" t="s">
        <v>2630</v>
      </c>
      <c r="Z1218" s="1" t="s">
        <v>2623</v>
      </c>
      <c r="AA1218" s="1">
        <v>0</v>
      </c>
      <c r="AB1218" s="1" t="s">
        <v>2626</v>
      </c>
      <c r="AC1218" s="1" t="s">
        <v>2627</v>
      </c>
      <c r="AD1218" s="1" t="str">
        <f>TEXT(Sales_data[[#This Row],[Order_Date]],"MMM")</f>
        <v>Feb</v>
      </c>
      <c r="AE1218" s="1">
        <f t="shared" si="90"/>
        <v>2024</v>
      </c>
      <c r="AF1218" s="1" t="str">
        <f>TEXT(Sales_data[[#This Row],[Order_Date]],"ddd")</f>
        <v>Mon</v>
      </c>
      <c r="AG1218" s="1" t="str">
        <f t="shared" si="91"/>
        <v>On Time</v>
      </c>
      <c r="AH1218" s="1" t="str">
        <f t="shared" si="92"/>
        <v>Medium</v>
      </c>
      <c r="AI1218" s="1" t="str">
        <f t="shared" si="93"/>
        <v>Low</v>
      </c>
      <c r="AJ1218" s="6" t="str">
        <f t="shared" si="94"/>
        <v>Weekday</v>
      </c>
    </row>
    <row r="1219" spans="1:36" x14ac:dyDescent="0.45">
      <c r="A1219" s="5" t="s">
        <v>1716</v>
      </c>
      <c r="B1219" s="2">
        <v>45420</v>
      </c>
      <c r="C1219" s="2">
        <v>45422</v>
      </c>
      <c r="D1219" s="2">
        <v>45425</v>
      </c>
      <c r="E1219" s="1" t="s">
        <v>2533</v>
      </c>
      <c r="F1219" s="1" t="s">
        <v>2608</v>
      </c>
      <c r="G1219" s="1" t="s">
        <v>41</v>
      </c>
      <c r="H1219" s="1" t="s">
        <v>128</v>
      </c>
      <c r="I1219" s="1" t="s">
        <v>231</v>
      </c>
      <c r="J1219" s="1">
        <v>3</v>
      </c>
      <c r="K1219" s="1">
        <v>2000</v>
      </c>
      <c r="L1219" s="1">
        <v>6000</v>
      </c>
      <c r="M1219" s="1" t="s">
        <v>2619</v>
      </c>
      <c r="N1219" s="1" t="s">
        <v>57</v>
      </c>
      <c r="O1219" s="1" t="s">
        <v>64</v>
      </c>
      <c r="P1219" s="1" t="s">
        <v>58</v>
      </c>
      <c r="Q1219" s="1" t="s">
        <v>45</v>
      </c>
      <c r="R1219" s="1" t="s">
        <v>34</v>
      </c>
      <c r="S1219" s="1" t="s">
        <v>2620</v>
      </c>
      <c r="T1219" s="1">
        <v>3</v>
      </c>
      <c r="U1219" s="1" t="s">
        <v>2622</v>
      </c>
      <c r="V1219" s="1" t="s">
        <v>2623</v>
      </c>
      <c r="W1219" s="1" t="s">
        <v>2624</v>
      </c>
      <c r="X1219" s="1" t="s">
        <v>2625</v>
      </c>
      <c r="Y1219" s="1" t="s">
        <v>2623</v>
      </c>
      <c r="Z1219" s="1" t="s">
        <v>2623</v>
      </c>
      <c r="AA1219" s="1">
        <v>6000</v>
      </c>
      <c r="AB1219" s="1" t="s">
        <v>2626</v>
      </c>
      <c r="AC1219" s="1" t="s">
        <v>2627</v>
      </c>
      <c r="AD1219" s="1" t="str">
        <f>TEXT(Sales_data[[#This Row],[Order_Date]],"MMM")</f>
        <v>May</v>
      </c>
      <c r="AE1219" s="1">
        <f t="shared" ref="AE1219:AE1282" si="95">YEAR(C1219)</f>
        <v>2024</v>
      </c>
      <c r="AF1219" s="1" t="str">
        <f>TEXT(Sales_data[[#This Row],[Order_Date]],"ddd")</f>
        <v>Wed</v>
      </c>
      <c r="AG1219" s="1" t="str">
        <f t="shared" ref="AG1219:AG1282" si="96">IF(T1219&lt;=5,"On Time","Late")</f>
        <v>On Time</v>
      </c>
      <c r="AH1219" s="1" t="str">
        <f t="shared" ref="AH1219:AH1282" si="97">IF(T1219&lt;=2,"Fast",IF(T1219&lt;=5,"Medium","Slow"))</f>
        <v>Medium</v>
      </c>
      <c r="AI1219" s="1" t="str">
        <f t="shared" ref="AI1219:AI1282" si="98">IF(AA1219&gt;=5000,"High",IF(AA1219&gt;=2000,"Medium","Low"))</f>
        <v>High</v>
      </c>
      <c r="AJ1219" s="6" t="str">
        <f t="shared" ref="AJ1219:AJ1282" si="99">IF(AF1219="Sat","Weekend",IF(AF1219="Sun","Weekend","Weekday"))</f>
        <v>Weekday</v>
      </c>
    </row>
    <row r="1220" spans="1:36" x14ac:dyDescent="0.45">
      <c r="A1220" s="5" t="s">
        <v>1717</v>
      </c>
      <c r="B1220" s="2">
        <v>45343</v>
      </c>
      <c r="C1220" s="2">
        <v>45346</v>
      </c>
      <c r="D1220" s="2">
        <v>45352</v>
      </c>
      <c r="E1220" s="1" t="s">
        <v>2552</v>
      </c>
      <c r="F1220" s="1" t="s">
        <v>168</v>
      </c>
      <c r="G1220" s="1" t="s">
        <v>41</v>
      </c>
      <c r="H1220" s="1" t="s">
        <v>42</v>
      </c>
      <c r="I1220" s="1" t="s">
        <v>78</v>
      </c>
      <c r="J1220" s="1">
        <v>2</v>
      </c>
      <c r="K1220" s="1">
        <v>1000</v>
      </c>
      <c r="L1220" s="1">
        <v>2000</v>
      </c>
      <c r="M1220" s="1" t="s">
        <v>56</v>
      </c>
      <c r="N1220" s="1" t="s">
        <v>93</v>
      </c>
      <c r="O1220" s="1" t="s">
        <v>44</v>
      </c>
      <c r="P1220" s="1" t="s">
        <v>32</v>
      </c>
      <c r="Q1220" s="1" t="s">
        <v>45</v>
      </c>
      <c r="R1220" s="1" t="s">
        <v>2620</v>
      </c>
      <c r="S1220" s="1" t="s">
        <v>2620</v>
      </c>
      <c r="T1220" s="1">
        <v>6</v>
      </c>
      <c r="U1220" s="1" t="s">
        <v>2622</v>
      </c>
      <c r="V1220" s="1" t="s">
        <v>2623</v>
      </c>
      <c r="W1220" s="1" t="s">
        <v>2624</v>
      </c>
      <c r="X1220" s="1" t="s">
        <v>2625</v>
      </c>
      <c r="Y1220" s="1" t="s">
        <v>2623</v>
      </c>
      <c r="Z1220" s="1" t="s">
        <v>2623</v>
      </c>
      <c r="AA1220" s="1">
        <v>2000</v>
      </c>
      <c r="AB1220" s="1" t="s">
        <v>2626</v>
      </c>
      <c r="AC1220" s="1" t="s">
        <v>2627</v>
      </c>
      <c r="AD1220" s="1" t="str">
        <f>TEXT(Sales_data[[#This Row],[Order_Date]],"MMM")</f>
        <v>Feb</v>
      </c>
      <c r="AE1220" s="1">
        <f t="shared" si="95"/>
        <v>2024</v>
      </c>
      <c r="AF1220" s="1" t="str">
        <f>TEXT(Sales_data[[#This Row],[Order_Date]],"ddd")</f>
        <v>Wed</v>
      </c>
      <c r="AG1220" s="1" t="str">
        <f t="shared" si="96"/>
        <v>Late</v>
      </c>
      <c r="AH1220" s="1" t="str">
        <f t="shared" si="97"/>
        <v>Slow</v>
      </c>
      <c r="AI1220" s="1" t="str">
        <f t="shared" si="98"/>
        <v>Medium</v>
      </c>
      <c r="AJ1220" s="6" t="str">
        <f t="shared" si="99"/>
        <v>Weekday</v>
      </c>
    </row>
    <row r="1221" spans="1:36" x14ac:dyDescent="0.45">
      <c r="A1221" s="5" t="s">
        <v>1718</v>
      </c>
      <c r="B1221" s="2">
        <v>45501</v>
      </c>
      <c r="C1221" s="2">
        <v>45499</v>
      </c>
      <c r="D1221" s="2">
        <v>45501</v>
      </c>
      <c r="E1221" s="1" t="s">
        <v>2531</v>
      </c>
      <c r="F1221" s="1" t="s">
        <v>2609</v>
      </c>
      <c r="G1221" s="1" t="s">
        <v>116</v>
      </c>
      <c r="H1221" s="1" t="s">
        <v>128</v>
      </c>
      <c r="I1221" s="1" t="s">
        <v>129</v>
      </c>
      <c r="J1221" s="1">
        <v>2</v>
      </c>
      <c r="K1221" s="1">
        <v>500</v>
      </c>
      <c r="L1221" s="1">
        <v>1000</v>
      </c>
      <c r="M1221" s="1" t="s">
        <v>29</v>
      </c>
      <c r="N1221" s="1" t="s">
        <v>57</v>
      </c>
      <c r="O1221" s="1" t="s">
        <v>79</v>
      </c>
      <c r="P1221" s="1" t="s">
        <v>32</v>
      </c>
      <c r="Q1221" s="1" t="s">
        <v>33</v>
      </c>
      <c r="R1221" s="1" t="s">
        <v>34</v>
      </c>
      <c r="S1221" s="1" t="s">
        <v>2620</v>
      </c>
      <c r="T1221" s="1">
        <v>2</v>
      </c>
      <c r="U1221" s="1" t="s">
        <v>2622</v>
      </c>
      <c r="V1221" s="1" t="s">
        <v>2623</v>
      </c>
      <c r="W1221" s="1" t="s">
        <v>2624</v>
      </c>
      <c r="X1221" s="1" t="s">
        <v>2628</v>
      </c>
      <c r="Y1221" s="1" t="s">
        <v>2623</v>
      </c>
      <c r="Z1221" s="1" t="s">
        <v>2623</v>
      </c>
      <c r="AA1221" s="1">
        <v>1000</v>
      </c>
      <c r="AB1221" s="1" t="s">
        <v>2626</v>
      </c>
      <c r="AC1221" s="1" t="s">
        <v>2627</v>
      </c>
      <c r="AD1221" s="1" t="str">
        <f>TEXT(Sales_data[[#This Row],[Order_Date]],"MMM")</f>
        <v>Jul</v>
      </c>
      <c r="AE1221" s="1">
        <f t="shared" si="95"/>
        <v>2024</v>
      </c>
      <c r="AF1221" s="1" t="str">
        <f>TEXT(Sales_data[[#This Row],[Order_Date]],"ddd")</f>
        <v>Sun</v>
      </c>
      <c r="AG1221" s="1" t="str">
        <f t="shared" si="96"/>
        <v>On Time</v>
      </c>
      <c r="AH1221" s="1" t="str">
        <f t="shared" si="97"/>
        <v>Fast</v>
      </c>
      <c r="AI1221" s="1" t="str">
        <f t="shared" si="98"/>
        <v>Low</v>
      </c>
      <c r="AJ1221" s="6" t="str">
        <f t="shared" si="99"/>
        <v>Weekend</v>
      </c>
    </row>
    <row r="1222" spans="1:36" x14ac:dyDescent="0.45">
      <c r="A1222" s="5" t="s">
        <v>1719</v>
      </c>
      <c r="B1222" s="2">
        <v>45547</v>
      </c>
      <c r="C1222" s="2">
        <v>45549</v>
      </c>
      <c r="D1222" s="2">
        <v>45549</v>
      </c>
      <c r="E1222" s="1" t="s">
        <v>2558</v>
      </c>
      <c r="F1222" s="1" t="s">
        <v>2608</v>
      </c>
      <c r="G1222" s="1" t="s">
        <v>41</v>
      </c>
      <c r="H1222" s="1" t="s">
        <v>128</v>
      </c>
      <c r="I1222" s="1" t="s">
        <v>169</v>
      </c>
      <c r="J1222" s="1">
        <v>-1</v>
      </c>
      <c r="K1222" s="1">
        <v>100</v>
      </c>
      <c r="L1222" s="1">
        <v>-100</v>
      </c>
      <c r="M1222" s="1" t="s">
        <v>29</v>
      </c>
      <c r="N1222" s="1" t="s">
        <v>93</v>
      </c>
      <c r="O1222" s="1" t="s">
        <v>79</v>
      </c>
      <c r="P1222" s="1" t="s">
        <v>85</v>
      </c>
      <c r="Q1222" s="1" t="s">
        <v>33</v>
      </c>
      <c r="R1222" s="1" t="s">
        <v>2620</v>
      </c>
      <c r="S1222" s="1" t="s">
        <v>2620</v>
      </c>
      <c r="T1222" s="1">
        <v>0</v>
      </c>
      <c r="U1222" s="1" t="s">
        <v>2622</v>
      </c>
      <c r="V1222" s="1" t="s">
        <v>2630</v>
      </c>
      <c r="W1222" s="1" t="s">
        <v>2624</v>
      </c>
      <c r="X1222" s="1" t="s">
        <v>2625</v>
      </c>
      <c r="Y1222" s="1" t="s">
        <v>2623</v>
      </c>
      <c r="Z1222" s="1" t="s">
        <v>2623</v>
      </c>
      <c r="AA1222" s="1">
        <v>-100</v>
      </c>
      <c r="AB1222" s="1" t="s">
        <v>2626</v>
      </c>
      <c r="AC1222" s="1" t="s">
        <v>2632</v>
      </c>
      <c r="AD1222" s="1" t="str">
        <f>TEXT(Sales_data[[#This Row],[Order_Date]],"MMM")</f>
        <v>Sep</v>
      </c>
      <c r="AE1222" s="1">
        <f t="shared" si="95"/>
        <v>2024</v>
      </c>
      <c r="AF1222" s="1" t="str">
        <f>TEXT(Sales_data[[#This Row],[Order_Date]],"ddd")</f>
        <v>Thu</v>
      </c>
      <c r="AG1222" s="1" t="str">
        <f t="shared" si="96"/>
        <v>On Time</v>
      </c>
      <c r="AH1222" s="1" t="str">
        <f t="shared" si="97"/>
        <v>Fast</v>
      </c>
      <c r="AI1222" s="1" t="str">
        <f t="shared" si="98"/>
        <v>Low</v>
      </c>
      <c r="AJ1222" s="6" t="str">
        <f t="shared" si="99"/>
        <v>Weekday</v>
      </c>
    </row>
    <row r="1223" spans="1:36" x14ac:dyDescent="0.45">
      <c r="A1223" s="5" t="s">
        <v>1720</v>
      </c>
      <c r="B1223" s="2">
        <v>45523</v>
      </c>
      <c r="C1223" s="2">
        <v>45526</v>
      </c>
      <c r="D1223" s="2">
        <v>45533</v>
      </c>
      <c r="E1223" s="1" t="s">
        <v>2597</v>
      </c>
      <c r="F1223" s="1" t="s">
        <v>2609</v>
      </c>
      <c r="G1223" s="1" t="s">
        <v>116</v>
      </c>
      <c r="H1223" s="1" t="s">
        <v>128</v>
      </c>
      <c r="I1223" s="1" t="s">
        <v>231</v>
      </c>
      <c r="J1223" s="1">
        <v>3</v>
      </c>
      <c r="K1223" s="1">
        <v>2000</v>
      </c>
      <c r="L1223" s="1">
        <v>6000</v>
      </c>
      <c r="M1223" s="1" t="s">
        <v>29</v>
      </c>
      <c r="N1223" s="1" t="s">
        <v>57</v>
      </c>
      <c r="O1223" s="1" t="s">
        <v>64</v>
      </c>
      <c r="P1223" s="1" t="s">
        <v>32</v>
      </c>
      <c r="Q1223" s="1" t="s">
        <v>45</v>
      </c>
      <c r="R1223" s="1" t="s">
        <v>46</v>
      </c>
      <c r="S1223" s="1" t="s">
        <v>245</v>
      </c>
      <c r="T1223" s="1">
        <v>7</v>
      </c>
      <c r="U1223" s="1" t="s">
        <v>2622</v>
      </c>
      <c r="V1223" s="1" t="s">
        <v>2623</v>
      </c>
      <c r="W1223" s="1" t="s">
        <v>2624</v>
      </c>
      <c r="X1223" s="1" t="s">
        <v>2625</v>
      </c>
      <c r="Y1223" s="1" t="s">
        <v>2623</v>
      </c>
      <c r="Z1223" s="1" t="s">
        <v>2623</v>
      </c>
      <c r="AA1223" s="1">
        <v>6000</v>
      </c>
      <c r="AB1223" s="1" t="s">
        <v>2626</v>
      </c>
      <c r="AC1223" s="1" t="s">
        <v>245</v>
      </c>
      <c r="AD1223" s="1" t="str">
        <f>TEXT(Sales_data[[#This Row],[Order_Date]],"MMM")</f>
        <v>Aug</v>
      </c>
      <c r="AE1223" s="1">
        <f t="shared" si="95"/>
        <v>2024</v>
      </c>
      <c r="AF1223" s="1" t="str">
        <f>TEXT(Sales_data[[#This Row],[Order_Date]],"ddd")</f>
        <v>Mon</v>
      </c>
      <c r="AG1223" s="1" t="str">
        <f t="shared" si="96"/>
        <v>Late</v>
      </c>
      <c r="AH1223" s="1" t="str">
        <f t="shared" si="97"/>
        <v>Slow</v>
      </c>
      <c r="AI1223" s="1" t="str">
        <f t="shared" si="98"/>
        <v>High</v>
      </c>
      <c r="AJ1223" s="6" t="str">
        <f t="shared" si="99"/>
        <v>Weekday</v>
      </c>
    </row>
    <row r="1224" spans="1:36" x14ac:dyDescent="0.45">
      <c r="A1224" s="5" t="s">
        <v>1721</v>
      </c>
      <c r="B1224" s="2">
        <v>45413</v>
      </c>
      <c r="C1224" s="2">
        <v>45412</v>
      </c>
      <c r="D1224" s="2">
        <v>45416</v>
      </c>
      <c r="E1224" s="1" t="s">
        <v>2591</v>
      </c>
      <c r="F1224" s="1" t="s">
        <v>168</v>
      </c>
      <c r="G1224" s="1" t="s">
        <v>41</v>
      </c>
      <c r="H1224" s="1" t="s">
        <v>27</v>
      </c>
      <c r="I1224" s="1" t="s">
        <v>84</v>
      </c>
      <c r="J1224" s="1">
        <v>0</v>
      </c>
      <c r="K1224" s="1">
        <v>1000</v>
      </c>
      <c r="L1224" s="1">
        <v>0</v>
      </c>
      <c r="M1224" s="1" t="s">
        <v>56</v>
      </c>
      <c r="N1224" s="1" t="s">
        <v>30</v>
      </c>
      <c r="O1224" s="1" t="s">
        <v>31</v>
      </c>
      <c r="P1224" s="1" t="s">
        <v>58</v>
      </c>
      <c r="Q1224" s="1" t="s">
        <v>45</v>
      </c>
      <c r="R1224" s="1" t="s">
        <v>34</v>
      </c>
      <c r="S1224" s="1" t="s">
        <v>2620</v>
      </c>
      <c r="T1224" s="1">
        <v>4</v>
      </c>
      <c r="U1224" s="1" t="s">
        <v>2622</v>
      </c>
      <c r="V1224" s="1" t="s">
        <v>2630</v>
      </c>
      <c r="W1224" s="1" t="s">
        <v>2624</v>
      </c>
      <c r="X1224" s="1" t="s">
        <v>2628</v>
      </c>
      <c r="Y1224" s="1" t="s">
        <v>2623</v>
      </c>
      <c r="Z1224" s="1" t="s">
        <v>2623</v>
      </c>
      <c r="AA1224" s="1">
        <v>0</v>
      </c>
      <c r="AB1224" s="1" t="s">
        <v>2626</v>
      </c>
      <c r="AC1224" s="1" t="s">
        <v>2627</v>
      </c>
      <c r="AD1224" s="1" t="str">
        <f>TEXT(Sales_data[[#This Row],[Order_Date]],"MMM")</f>
        <v>May</v>
      </c>
      <c r="AE1224" s="1">
        <f t="shared" si="95"/>
        <v>2024</v>
      </c>
      <c r="AF1224" s="1" t="str">
        <f>TEXT(Sales_data[[#This Row],[Order_Date]],"ddd")</f>
        <v>Wed</v>
      </c>
      <c r="AG1224" s="1" t="str">
        <f t="shared" si="96"/>
        <v>On Time</v>
      </c>
      <c r="AH1224" s="1" t="str">
        <f t="shared" si="97"/>
        <v>Medium</v>
      </c>
      <c r="AI1224" s="1" t="str">
        <f t="shared" si="98"/>
        <v>Low</v>
      </c>
      <c r="AJ1224" s="6" t="str">
        <f t="shared" si="99"/>
        <v>Weekday</v>
      </c>
    </row>
    <row r="1225" spans="1:36" x14ac:dyDescent="0.45">
      <c r="A1225" s="5" t="s">
        <v>1722</v>
      </c>
      <c r="B1225" s="2">
        <v>45504</v>
      </c>
      <c r="C1225" s="2">
        <v>45507</v>
      </c>
      <c r="D1225" s="2">
        <v>45511</v>
      </c>
      <c r="E1225" s="1" t="s">
        <v>2530</v>
      </c>
      <c r="F1225" s="1" t="s">
        <v>168</v>
      </c>
      <c r="G1225" s="1" t="s">
        <v>41</v>
      </c>
      <c r="H1225" s="1" t="s">
        <v>71</v>
      </c>
      <c r="I1225" s="1" t="s">
        <v>72</v>
      </c>
      <c r="J1225" s="1">
        <v>1</v>
      </c>
      <c r="K1225" s="1">
        <v>2000</v>
      </c>
      <c r="L1225" s="1">
        <v>2000</v>
      </c>
      <c r="M1225" s="1" t="s">
        <v>56</v>
      </c>
      <c r="N1225" s="1" t="s">
        <v>93</v>
      </c>
      <c r="O1225" s="1" t="s">
        <v>44</v>
      </c>
      <c r="P1225" s="1" t="s">
        <v>32</v>
      </c>
      <c r="Q1225" s="1" t="s">
        <v>33</v>
      </c>
      <c r="R1225" s="1" t="s">
        <v>2620</v>
      </c>
      <c r="S1225" s="1" t="s">
        <v>2620</v>
      </c>
      <c r="T1225" s="1">
        <v>4</v>
      </c>
      <c r="U1225" s="1" t="s">
        <v>2622</v>
      </c>
      <c r="V1225" s="1" t="s">
        <v>2623</v>
      </c>
      <c r="W1225" s="1" t="s">
        <v>2624</v>
      </c>
      <c r="X1225" s="1" t="s">
        <v>2625</v>
      </c>
      <c r="Y1225" s="1" t="s">
        <v>2623</v>
      </c>
      <c r="Z1225" s="1" t="s">
        <v>2623</v>
      </c>
      <c r="AA1225" s="1">
        <v>2000</v>
      </c>
      <c r="AB1225" s="1" t="s">
        <v>2626</v>
      </c>
      <c r="AC1225" s="1" t="s">
        <v>2627</v>
      </c>
      <c r="AD1225" s="1" t="str">
        <f>TEXT(Sales_data[[#This Row],[Order_Date]],"MMM")</f>
        <v>Jul</v>
      </c>
      <c r="AE1225" s="1">
        <f t="shared" si="95"/>
        <v>2024</v>
      </c>
      <c r="AF1225" s="1" t="str">
        <f>TEXT(Sales_data[[#This Row],[Order_Date]],"ddd")</f>
        <v>Wed</v>
      </c>
      <c r="AG1225" s="1" t="str">
        <f t="shared" si="96"/>
        <v>On Time</v>
      </c>
      <c r="AH1225" s="1" t="str">
        <f t="shared" si="97"/>
        <v>Medium</v>
      </c>
      <c r="AI1225" s="1" t="str">
        <f t="shared" si="98"/>
        <v>Medium</v>
      </c>
      <c r="AJ1225" s="6" t="str">
        <f t="shared" si="99"/>
        <v>Weekday</v>
      </c>
    </row>
    <row r="1226" spans="1:36" x14ac:dyDescent="0.45">
      <c r="A1226" s="5" t="s">
        <v>1723</v>
      </c>
      <c r="B1226" s="2">
        <v>45633</v>
      </c>
      <c r="C1226" s="2">
        <v>45631</v>
      </c>
      <c r="D1226" s="2">
        <v>45632</v>
      </c>
      <c r="E1226" s="1" t="s">
        <v>2603</v>
      </c>
      <c r="F1226" s="1" t="s">
        <v>2609</v>
      </c>
      <c r="G1226" s="1" t="s">
        <v>116</v>
      </c>
      <c r="H1226" s="1" t="s">
        <v>42</v>
      </c>
      <c r="I1226" s="1" t="s">
        <v>78</v>
      </c>
      <c r="J1226" s="1">
        <v>1</v>
      </c>
      <c r="K1226" s="1">
        <v>1000</v>
      </c>
      <c r="L1226" s="1">
        <v>1000</v>
      </c>
      <c r="M1226" s="1" t="s">
        <v>29</v>
      </c>
      <c r="N1226" s="1" t="s">
        <v>57</v>
      </c>
      <c r="O1226" s="1" t="s">
        <v>31</v>
      </c>
      <c r="P1226" s="1" t="s">
        <v>32</v>
      </c>
      <c r="Q1226" s="1" t="s">
        <v>33</v>
      </c>
      <c r="R1226" s="1" t="s">
        <v>2620</v>
      </c>
      <c r="S1226" s="1" t="s">
        <v>2620</v>
      </c>
      <c r="T1226" s="1">
        <v>1</v>
      </c>
      <c r="U1226" s="1" t="s">
        <v>2622</v>
      </c>
      <c r="V1226" s="1" t="s">
        <v>2623</v>
      </c>
      <c r="W1226" s="1" t="s">
        <v>2624</v>
      </c>
      <c r="X1226" s="1" t="s">
        <v>2628</v>
      </c>
      <c r="Y1226" s="1" t="s">
        <v>2623</v>
      </c>
      <c r="Z1226" s="1" t="s">
        <v>2623</v>
      </c>
      <c r="AA1226" s="1">
        <v>1000</v>
      </c>
      <c r="AB1226" s="1" t="s">
        <v>2626</v>
      </c>
      <c r="AC1226" s="1" t="s">
        <v>2627</v>
      </c>
      <c r="AD1226" s="1" t="str">
        <f>TEXT(Sales_data[[#This Row],[Order_Date]],"MMM")</f>
        <v>Dec</v>
      </c>
      <c r="AE1226" s="1">
        <f t="shared" si="95"/>
        <v>2024</v>
      </c>
      <c r="AF1226" s="1" t="str">
        <f>TEXT(Sales_data[[#This Row],[Order_Date]],"ddd")</f>
        <v>Sat</v>
      </c>
      <c r="AG1226" s="1" t="str">
        <f t="shared" si="96"/>
        <v>On Time</v>
      </c>
      <c r="AH1226" s="1" t="str">
        <f t="shared" si="97"/>
        <v>Fast</v>
      </c>
      <c r="AI1226" s="1" t="str">
        <f t="shared" si="98"/>
        <v>Low</v>
      </c>
      <c r="AJ1226" s="6" t="str">
        <f t="shared" si="99"/>
        <v>Weekend</v>
      </c>
    </row>
    <row r="1227" spans="1:36" x14ac:dyDescent="0.45">
      <c r="A1227" s="5" t="s">
        <v>1724</v>
      </c>
      <c r="B1227" s="2">
        <v>45580</v>
      </c>
      <c r="C1227" s="2">
        <v>45581</v>
      </c>
      <c r="D1227" s="2">
        <v>45588</v>
      </c>
      <c r="E1227" s="1" t="s">
        <v>2567</v>
      </c>
      <c r="F1227" s="1" t="s">
        <v>168</v>
      </c>
      <c r="G1227" s="1" t="s">
        <v>41</v>
      </c>
      <c r="H1227" s="1" t="s">
        <v>42</v>
      </c>
      <c r="I1227" s="1" t="s">
        <v>78</v>
      </c>
      <c r="J1227" s="1">
        <v>0</v>
      </c>
      <c r="K1227" s="1">
        <v>0</v>
      </c>
      <c r="L1227" s="1">
        <v>0</v>
      </c>
      <c r="M1227" s="1" t="s">
        <v>2619</v>
      </c>
      <c r="N1227" s="1" t="s">
        <v>57</v>
      </c>
      <c r="O1227" s="1" t="s">
        <v>31</v>
      </c>
      <c r="P1227" s="1" t="s">
        <v>32</v>
      </c>
      <c r="Q1227" s="1" t="s">
        <v>33</v>
      </c>
      <c r="R1227" s="1" t="s">
        <v>46</v>
      </c>
      <c r="S1227" s="1" t="s">
        <v>254</v>
      </c>
      <c r="T1227" s="1">
        <v>7</v>
      </c>
      <c r="U1227" s="1" t="s">
        <v>2622</v>
      </c>
      <c r="V1227" s="1" t="s">
        <v>2630</v>
      </c>
      <c r="W1227" s="1" t="s">
        <v>2629</v>
      </c>
      <c r="X1227" s="1" t="s">
        <v>2625</v>
      </c>
      <c r="Y1227" s="1" t="s">
        <v>2630</v>
      </c>
      <c r="Z1227" s="1" t="s">
        <v>2623</v>
      </c>
      <c r="AA1227" s="1">
        <v>0</v>
      </c>
      <c r="AB1227" s="1" t="s">
        <v>2626</v>
      </c>
      <c r="AC1227" s="1" t="s">
        <v>254</v>
      </c>
      <c r="AD1227" s="1" t="str">
        <f>TEXT(Sales_data[[#This Row],[Order_Date]],"MMM")</f>
        <v>Oct</v>
      </c>
      <c r="AE1227" s="1">
        <f t="shared" si="95"/>
        <v>2024</v>
      </c>
      <c r="AF1227" s="1" t="str">
        <f>TEXT(Sales_data[[#This Row],[Order_Date]],"ddd")</f>
        <v>Tue</v>
      </c>
      <c r="AG1227" s="1" t="str">
        <f t="shared" si="96"/>
        <v>Late</v>
      </c>
      <c r="AH1227" s="1" t="str">
        <f t="shared" si="97"/>
        <v>Slow</v>
      </c>
      <c r="AI1227" s="1" t="str">
        <f t="shared" si="98"/>
        <v>Low</v>
      </c>
      <c r="AJ1227" s="6" t="str">
        <f t="shared" si="99"/>
        <v>Weekday</v>
      </c>
    </row>
    <row r="1228" spans="1:36" x14ac:dyDescent="0.45">
      <c r="A1228" s="5" t="s">
        <v>1725</v>
      </c>
      <c r="B1228" s="2">
        <v>45424</v>
      </c>
      <c r="C1228" s="2">
        <v>45425</v>
      </c>
      <c r="D1228" s="2">
        <v>45426</v>
      </c>
      <c r="E1228" s="1" t="s">
        <v>2588</v>
      </c>
      <c r="F1228" s="1" t="s">
        <v>168</v>
      </c>
      <c r="G1228" s="1" t="s">
        <v>41</v>
      </c>
      <c r="H1228" s="1" t="s">
        <v>27</v>
      </c>
      <c r="I1228" s="1" t="s">
        <v>55</v>
      </c>
      <c r="J1228" s="1">
        <v>-1</v>
      </c>
      <c r="K1228" s="1">
        <v>1000</v>
      </c>
      <c r="L1228" s="1">
        <v>-1000</v>
      </c>
      <c r="M1228" s="1" t="s">
        <v>29</v>
      </c>
      <c r="N1228" s="1" t="s">
        <v>30</v>
      </c>
      <c r="O1228" s="1" t="s">
        <v>44</v>
      </c>
      <c r="P1228" s="1" t="s">
        <v>58</v>
      </c>
      <c r="Q1228" s="1" t="s">
        <v>45</v>
      </c>
      <c r="R1228" s="1" t="s">
        <v>2620</v>
      </c>
      <c r="S1228" s="1" t="s">
        <v>2620</v>
      </c>
      <c r="T1228" s="1">
        <v>1</v>
      </c>
      <c r="U1228" s="1" t="s">
        <v>2622</v>
      </c>
      <c r="V1228" s="1" t="s">
        <v>2630</v>
      </c>
      <c r="W1228" s="1" t="s">
        <v>2624</v>
      </c>
      <c r="X1228" s="1" t="s">
        <v>2625</v>
      </c>
      <c r="Y1228" s="1" t="s">
        <v>2623</v>
      </c>
      <c r="Z1228" s="1" t="s">
        <v>2623</v>
      </c>
      <c r="AA1228" s="1">
        <v>-1000</v>
      </c>
      <c r="AB1228" s="1" t="s">
        <v>2626</v>
      </c>
      <c r="AC1228" s="1" t="s">
        <v>2632</v>
      </c>
      <c r="AD1228" s="1" t="str">
        <f>TEXT(Sales_data[[#This Row],[Order_Date]],"MMM")</f>
        <v>May</v>
      </c>
      <c r="AE1228" s="1">
        <f t="shared" si="95"/>
        <v>2024</v>
      </c>
      <c r="AF1228" s="1" t="str">
        <f>TEXT(Sales_data[[#This Row],[Order_Date]],"ddd")</f>
        <v>Sun</v>
      </c>
      <c r="AG1228" s="1" t="str">
        <f t="shared" si="96"/>
        <v>On Time</v>
      </c>
      <c r="AH1228" s="1" t="str">
        <f t="shared" si="97"/>
        <v>Fast</v>
      </c>
      <c r="AI1228" s="1" t="str">
        <f t="shared" si="98"/>
        <v>Low</v>
      </c>
      <c r="AJ1228" s="6" t="str">
        <f t="shared" si="99"/>
        <v>Weekend</v>
      </c>
    </row>
    <row r="1229" spans="1:36" x14ac:dyDescent="0.45">
      <c r="A1229" s="5" t="s">
        <v>1726</v>
      </c>
      <c r="B1229" s="2">
        <v>45595</v>
      </c>
      <c r="C1229" s="2">
        <v>45593</v>
      </c>
      <c r="D1229" s="2">
        <v>45597</v>
      </c>
      <c r="E1229" s="1" t="s">
        <v>2538</v>
      </c>
      <c r="F1229" s="1" t="s">
        <v>2606</v>
      </c>
      <c r="G1229" s="1" t="s">
        <v>26</v>
      </c>
      <c r="H1229" s="1" t="s">
        <v>42</v>
      </c>
      <c r="I1229" s="1" t="s">
        <v>43</v>
      </c>
      <c r="J1229" s="1">
        <v>-1</v>
      </c>
      <c r="K1229" s="1">
        <v>500</v>
      </c>
      <c r="L1229" s="1">
        <v>-500</v>
      </c>
      <c r="M1229" s="1" t="s">
        <v>63</v>
      </c>
      <c r="N1229" s="1" t="s">
        <v>57</v>
      </c>
      <c r="O1229" s="1" t="s">
        <v>31</v>
      </c>
      <c r="P1229" s="1" t="s">
        <v>85</v>
      </c>
      <c r="Q1229" s="1" t="s">
        <v>33</v>
      </c>
      <c r="R1229" s="1" t="s">
        <v>2620</v>
      </c>
      <c r="S1229" s="1" t="s">
        <v>2620</v>
      </c>
      <c r="T1229" s="1">
        <v>4</v>
      </c>
      <c r="U1229" s="1" t="s">
        <v>2622</v>
      </c>
      <c r="V1229" s="1" t="s">
        <v>2630</v>
      </c>
      <c r="W1229" s="1" t="s">
        <v>2624</v>
      </c>
      <c r="X1229" s="1" t="s">
        <v>2628</v>
      </c>
      <c r="Y1229" s="1" t="s">
        <v>2623</v>
      </c>
      <c r="Z1229" s="1" t="s">
        <v>2623</v>
      </c>
      <c r="AA1229" s="1">
        <v>-500</v>
      </c>
      <c r="AB1229" s="1" t="s">
        <v>2626</v>
      </c>
      <c r="AC1229" s="1" t="s">
        <v>2632</v>
      </c>
      <c r="AD1229" s="1" t="str">
        <f>TEXT(Sales_data[[#This Row],[Order_Date]],"MMM")</f>
        <v>Oct</v>
      </c>
      <c r="AE1229" s="1">
        <f t="shared" si="95"/>
        <v>2024</v>
      </c>
      <c r="AF1229" s="1" t="str">
        <f>TEXT(Sales_data[[#This Row],[Order_Date]],"ddd")</f>
        <v>Wed</v>
      </c>
      <c r="AG1229" s="1" t="str">
        <f t="shared" si="96"/>
        <v>On Time</v>
      </c>
      <c r="AH1229" s="1" t="str">
        <f t="shared" si="97"/>
        <v>Medium</v>
      </c>
      <c r="AI1229" s="1" t="str">
        <f t="shared" si="98"/>
        <v>Low</v>
      </c>
      <c r="AJ1229" s="6" t="str">
        <f t="shared" si="99"/>
        <v>Weekday</v>
      </c>
    </row>
    <row r="1230" spans="1:36" x14ac:dyDescent="0.45">
      <c r="A1230" s="5" t="s">
        <v>1727</v>
      </c>
      <c r="B1230" s="2">
        <v>45625</v>
      </c>
      <c r="C1230" s="2">
        <v>45625</v>
      </c>
      <c r="D1230" s="2">
        <v>45625</v>
      </c>
      <c r="E1230" s="1" t="s">
        <v>2547</v>
      </c>
      <c r="F1230" s="1" t="s">
        <v>2606</v>
      </c>
      <c r="G1230" s="1" t="s">
        <v>26</v>
      </c>
      <c r="H1230" s="1" t="s">
        <v>27</v>
      </c>
      <c r="I1230" s="1" t="s">
        <v>55</v>
      </c>
      <c r="J1230" s="1">
        <v>-1</v>
      </c>
      <c r="K1230" s="1">
        <v>1000</v>
      </c>
      <c r="L1230" s="1">
        <v>-1000</v>
      </c>
      <c r="M1230" s="1" t="s">
        <v>2619</v>
      </c>
      <c r="N1230" s="1" t="s">
        <v>57</v>
      </c>
      <c r="O1230" s="1" t="s">
        <v>31</v>
      </c>
      <c r="P1230" s="1" t="s">
        <v>85</v>
      </c>
      <c r="Q1230" s="1" t="s">
        <v>33</v>
      </c>
      <c r="R1230" s="1" t="s">
        <v>2620</v>
      </c>
      <c r="S1230" s="1" t="s">
        <v>2620</v>
      </c>
      <c r="T1230" s="1">
        <v>0</v>
      </c>
      <c r="U1230" s="1" t="s">
        <v>2622</v>
      </c>
      <c r="V1230" s="1" t="s">
        <v>2630</v>
      </c>
      <c r="W1230" s="1" t="s">
        <v>2624</v>
      </c>
      <c r="X1230" s="1" t="s">
        <v>2625</v>
      </c>
      <c r="Y1230" s="1" t="s">
        <v>2623</v>
      </c>
      <c r="Z1230" s="1" t="s">
        <v>2623</v>
      </c>
      <c r="AA1230" s="1">
        <v>-1000</v>
      </c>
      <c r="AB1230" s="1" t="s">
        <v>2626</v>
      </c>
      <c r="AC1230" s="1" t="s">
        <v>2632</v>
      </c>
      <c r="AD1230" s="1" t="str">
        <f>TEXT(Sales_data[[#This Row],[Order_Date]],"MMM")</f>
        <v>Nov</v>
      </c>
      <c r="AE1230" s="1">
        <f t="shared" si="95"/>
        <v>2024</v>
      </c>
      <c r="AF1230" s="1" t="str">
        <f>TEXT(Sales_data[[#This Row],[Order_Date]],"ddd")</f>
        <v>Fri</v>
      </c>
      <c r="AG1230" s="1" t="str">
        <f t="shared" si="96"/>
        <v>On Time</v>
      </c>
      <c r="AH1230" s="1" t="str">
        <f t="shared" si="97"/>
        <v>Fast</v>
      </c>
      <c r="AI1230" s="1" t="str">
        <f t="shared" si="98"/>
        <v>Low</v>
      </c>
      <c r="AJ1230" s="6" t="str">
        <f t="shared" si="99"/>
        <v>Weekday</v>
      </c>
    </row>
    <row r="1231" spans="1:36" x14ac:dyDescent="0.45">
      <c r="A1231" s="5" t="s">
        <v>1728</v>
      </c>
      <c r="B1231" s="2">
        <v>45321</v>
      </c>
      <c r="C1231" s="2">
        <v>45319</v>
      </c>
      <c r="D1231" s="2">
        <v>45324</v>
      </c>
      <c r="E1231" s="1" t="s">
        <v>2571</v>
      </c>
      <c r="F1231" s="1" t="s">
        <v>53</v>
      </c>
      <c r="G1231" s="1" t="s">
        <v>54</v>
      </c>
      <c r="H1231" s="1" t="s">
        <v>27</v>
      </c>
      <c r="I1231" s="1" t="s">
        <v>84</v>
      </c>
      <c r="J1231" s="1">
        <v>0</v>
      </c>
      <c r="K1231" s="1">
        <v>2000</v>
      </c>
      <c r="L1231" s="1">
        <v>0</v>
      </c>
      <c r="M1231" s="1" t="s">
        <v>2619</v>
      </c>
      <c r="N1231" s="1" t="s">
        <v>30</v>
      </c>
      <c r="O1231" s="1" t="s">
        <v>79</v>
      </c>
      <c r="P1231" s="1" t="s">
        <v>32</v>
      </c>
      <c r="Q1231" s="1" t="s">
        <v>45</v>
      </c>
      <c r="R1231" s="1" t="s">
        <v>46</v>
      </c>
      <c r="S1231" s="1" t="s">
        <v>245</v>
      </c>
      <c r="T1231" s="1">
        <v>5</v>
      </c>
      <c r="U1231" s="1" t="s">
        <v>2622</v>
      </c>
      <c r="V1231" s="1" t="s">
        <v>2630</v>
      </c>
      <c r="W1231" s="1" t="s">
        <v>2624</v>
      </c>
      <c r="X1231" s="1" t="s">
        <v>2628</v>
      </c>
      <c r="Y1231" s="1" t="s">
        <v>2623</v>
      </c>
      <c r="Z1231" s="1" t="s">
        <v>2623</v>
      </c>
      <c r="AA1231" s="1">
        <v>0</v>
      </c>
      <c r="AB1231" s="1" t="s">
        <v>2626</v>
      </c>
      <c r="AC1231" s="1" t="s">
        <v>245</v>
      </c>
      <c r="AD1231" s="1" t="str">
        <f>TEXT(Sales_data[[#This Row],[Order_Date]],"MMM")</f>
        <v>Jan</v>
      </c>
      <c r="AE1231" s="1">
        <f t="shared" si="95"/>
        <v>2024</v>
      </c>
      <c r="AF1231" s="1" t="str">
        <f>TEXT(Sales_data[[#This Row],[Order_Date]],"ddd")</f>
        <v>Tue</v>
      </c>
      <c r="AG1231" s="1" t="str">
        <f t="shared" si="96"/>
        <v>On Time</v>
      </c>
      <c r="AH1231" s="1" t="str">
        <f t="shared" si="97"/>
        <v>Medium</v>
      </c>
      <c r="AI1231" s="1" t="str">
        <f t="shared" si="98"/>
        <v>Low</v>
      </c>
      <c r="AJ1231" s="6" t="str">
        <f t="shared" si="99"/>
        <v>Weekday</v>
      </c>
    </row>
    <row r="1232" spans="1:36" x14ac:dyDescent="0.45">
      <c r="A1232" s="5" t="s">
        <v>1729</v>
      </c>
      <c r="B1232" s="2">
        <v>45315</v>
      </c>
      <c r="C1232" s="2">
        <v>45316</v>
      </c>
      <c r="D1232" s="2">
        <v>45317</v>
      </c>
      <c r="E1232" s="1" t="s">
        <v>2586</v>
      </c>
      <c r="F1232" s="1" t="s">
        <v>147</v>
      </c>
      <c r="G1232" s="1" t="s">
        <v>147</v>
      </c>
      <c r="H1232" s="1" t="s">
        <v>71</v>
      </c>
      <c r="I1232" s="1" t="s">
        <v>72</v>
      </c>
      <c r="J1232" s="1">
        <v>3</v>
      </c>
      <c r="K1232" s="1">
        <v>500</v>
      </c>
      <c r="L1232" s="1">
        <v>1500</v>
      </c>
      <c r="M1232" s="1" t="s">
        <v>2619</v>
      </c>
      <c r="N1232" s="1" t="s">
        <v>57</v>
      </c>
      <c r="O1232" s="1" t="s">
        <v>31</v>
      </c>
      <c r="P1232" s="1" t="s">
        <v>32</v>
      </c>
      <c r="Q1232" s="1" t="s">
        <v>33</v>
      </c>
      <c r="R1232" s="1" t="s">
        <v>2620</v>
      </c>
      <c r="S1232" s="1" t="s">
        <v>2620</v>
      </c>
      <c r="T1232" s="1">
        <v>1</v>
      </c>
      <c r="U1232" s="1" t="s">
        <v>2622</v>
      </c>
      <c r="V1232" s="1" t="s">
        <v>2623</v>
      </c>
      <c r="W1232" s="1" t="s">
        <v>2624</v>
      </c>
      <c r="X1232" s="1" t="s">
        <v>2625</v>
      </c>
      <c r="Y1232" s="1" t="s">
        <v>2623</v>
      </c>
      <c r="Z1232" s="1" t="s">
        <v>2623</v>
      </c>
      <c r="AA1232" s="1">
        <v>1500</v>
      </c>
      <c r="AB1232" s="1" t="s">
        <v>2626</v>
      </c>
      <c r="AC1232" s="1" t="s">
        <v>2627</v>
      </c>
      <c r="AD1232" s="1" t="str">
        <f>TEXT(Sales_data[[#This Row],[Order_Date]],"MMM")</f>
        <v>Jan</v>
      </c>
      <c r="AE1232" s="1">
        <f t="shared" si="95"/>
        <v>2024</v>
      </c>
      <c r="AF1232" s="1" t="str">
        <f>TEXT(Sales_data[[#This Row],[Order_Date]],"ddd")</f>
        <v>Wed</v>
      </c>
      <c r="AG1232" s="1" t="str">
        <f t="shared" si="96"/>
        <v>On Time</v>
      </c>
      <c r="AH1232" s="1" t="str">
        <f t="shared" si="97"/>
        <v>Fast</v>
      </c>
      <c r="AI1232" s="1" t="str">
        <f t="shared" si="98"/>
        <v>Low</v>
      </c>
      <c r="AJ1232" s="6" t="str">
        <f t="shared" si="99"/>
        <v>Weekday</v>
      </c>
    </row>
    <row r="1233" spans="1:36" x14ac:dyDescent="0.45">
      <c r="A1233" s="5" t="s">
        <v>1730</v>
      </c>
      <c r="B1233" s="2">
        <v>45434</v>
      </c>
      <c r="C1233" s="2">
        <v>45437</v>
      </c>
      <c r="D1233" s="2">
        <v>45443</v>
      </c>
      <c r="E1233" s="1" t="s">
        <v>2554</v>
      </c>
      <c r="F1233" s="1" t="s">
        <v>2608</v>
      </c>
      <c r="G1233" s="1" t="s">
        <v>41</v>
      </c>
      <c r="H1233" s="1" t="s">
        <v>71</v>
      </c>
      <c r="I1233" s="1" t="s">
        <v>92</v>
      </c>
      <c r="J1233" s="1">
        <v>3</v>
      </c>
      <c r="K1233" s="1">
        <v>1000</v>
      </c>
      <c r="L1233" s="1">
        <v>3000</v>
      </c>
      <c r="M1233" s="1" t="s">
        <v>29</v>
      </c>
      <c r="N1233" s="1" t="s">
        <v>57</v>
      </c>
      <c r="O1233" s="1" t="s">
        <v>44</v>
      </c>
      <c r="P1233" s="1" t="s">
        <v>32</v>
      </c>
      <c r="Q1233" s="1" t="s">
        <v>33</v>
      </c>
      <c r="R1233" s="1" t="s">
        <v>2620</v>
      </c>
      <c r="S1233" s="1" t="s">
        <v>2620</v>
      </c>
      <c r="T1233" s="1">
        <v>6</v>
      </c>
      <c r="U1233" s="1" t="s">
        <v>2622</v>
      </c>
      <c r="V1233" s="1" t="s">
        <v>2623</v>
      </c>
      <c r="W1233" s="1" t="s">
        <v>2624</v>
      </c>
      <c r="X1233" s="1" t="s">
        <v>2625</v>
      </c>
      <c r="Y1233" s="1" t="s">
        <v>2623</v>
      </c>
      <c r="Z1233" s="1" t="s">
        <v>2623</v>
      </c>
      <c r="AA1233" s="1">
        <v>3000</v>
      </c>
      <c r="AB1233" s="1" t="s">
        <v>2626</v>
      </c>
      <c r="AC1233" s="1" t="s">
        <v>2627</v>
      </c>
      <c r="AD1233" s="1" t="str">
        <f>TEXT(Sales_data[[#This Row],[Order_Date]],"MMM")</f>
        <v>May</v>
      </c>
      <c r="AE1233" s="1">
        <f t="shared" si="95"/>
        <v>2024</v>
      </c>
      <c r="AF1233" s="1" t="str">
        <f>TEXT(Sales_data[[#This Row],[Order_Date]],"ddd")</f>
        <v>Wed</v>
      </c>
      <c r="AG1233" s="1" t="str">
        <f t="shared" si="96"/>
        <v>Late</v>
      </c>
      <c r="AH1233" s="1" t="str">
        <f t="shared" si="97"/>
        <v>Slow</v>
      </c>
      <c r="AI1233" s="1" t="str">
        <f t="shared" si="98"/>
        <v>Medium</v>
      </c>
      <c r="AJ1233" s="6" t="str">
        <f t="shared" si="99"/>
        <v>Weekday</v>
      </c>
    </row>
    <row r="1234" spans="1:36" x14ac:dyDescent="0.45">
      <c r="A1234" s="5" t="s">
        <v>1731</v>
      </c>
      <c r="B1234" s="2">
        <v>45492</v>
      </c>
      <c r="C1234" s="2">
        <v>45495</v>
      </c>
      <c r="D1234" s="2">
        <v>45495</v>
      </c>
      <c r="E1234" s="1" t="s">
        <v>2590</v>
      </c>
      <c r="F1234" s="1" t="s">
        <v>2608</v>
      </c>
      <c r="G1234" s="1" t="s">
        <v>41</v>
      </c>
      <c r="H1234" s="1" t="s">
        <v>128</v>
      </c>
      <c r="I1234" s="1" t="s">
        <v>129</v>
      </c>
      <c r="J1234" s="1">
        <v>2</v>
      </c>
      <c r="K1234" s="1">
        <v>500</v>
      </c>
      <c r="L1234" s="1">
        <v>1000</v>
      </c>
      <c r="M1234" s="1" t="s">
        <v>29</v>
      </c>
      <c r="N1234" s="1" t="s">
        <v>57</v>
      </c>
      <c r="O1234" s="1" t="s">
        <v>44</v>
      </c>
      <c r="P1234" s="1" t="s">
        <v>85</v>
      </c>
      <c r="Q1234" s="1" t="s">
        <v>33</v>
      </c>
      <c r="R1234" s="1" t="s">
        <v>2620</v>
      </c>
      <c r="S1234" s="1" t="s">
        <v>2620</v>
      </c>
      <c r="T1234" s="1">
        <v>0</v>
      </c>
      <c r="U1234" s="1" t="s">
        <v>2622</v>
      </c>
      <c r="V1234" s="1" t="s">
        <v>2623</v>
      </c>
      <c r="W1234" s="1" t="s">
        <v>2624</v>
      </c>
      <c r="X1234" s="1" t="s">
        <v>2625</v>
      </c>
      <c r="Y1234" s="1" t="s">
        <v>2623</v>
      </c>
      <c r="Z1234" s="1" t="s">
        <v>2623</v>
      </c>
      <c r="AA1234" s="1">
        <v>1000</v>
      </c>
      <c r="AB1234" s="1" t="s">
        <v>2626</v>
      </c>
      <c r="AC1234" s="1" t="s">
        <v>2627</v>
      </c>
      <c r="AD1234" s="1" t="str">
        <f>TEXT(Sales_data[[#This Row],[Order_Date]],"MMM")</f>
        <v>Jul</v>
      </c>
      <c r="AE1234" s="1">
        <f t="shared" si="95"/>
        <v>2024</v>
      </c>
      <c r="AF1234" s="1" t="str">
        <f>TEXT(Sales_data[[#This Row],[Order_Date]],"ddd")</f>
        <v>Fri</v>
      </c>
      <c r="AG1234" s="1" t="str">
        <f t="shared" si="96"/>
        <v>On Time</v>
      </c>
      <c r="AH1234" s="1" t="str">
        <f t="shared" si="97"/>
        <v>Fast</v>
      </c>
      <c r="AI1234" s="1" t="str">
        <f t="shared" si="98"/>
        <v>Low</v>
      </c>
      <c r="AJ1234" s="6" t="str">
        <f t="shared" si="99"/>
        <v>Weekday</v>
      </c>
    </row>
    <row r="1235" spans="1:36" x14ac:dyDescent="0.45">
      <c r="A1235" s="5" t="s">
        <v>1732</v>
      </c>
      <c r="B1235" s="2">
        <v>45397</v>
      </c>
      <c r="C1235" s="2">
        <v>45400</v>
      </c>
      <c r="D1235" s="2">
        <v>45403</v>
      </c>
      <c r="E1235" s="1" t="s">
        <v>2534</v>
      </c>
      <c r="F1235" s="1" t="s">
        <v>2606</v>
      </c>
      <c r="G1235" s="1" t="s">
        <v>26</v>
      </c>
      <c r="H1235" s="1" t="s">
        <v>27</v>
      </c>
      <c r="I1235" s="1" t="s">
        <v>84</v>
      </c>
      <c r="J1235" s="1">
        <v>3</v>
      </c>
      <c r="K1235" s="1">
        <v>1000</v>
      </c>
      <c r="L1235" s="1">
        <v>3000</v>
      </c>
      <c r="M1235" s="1" t="s">
        <v>56</v>
      </c>
      <c r="N1235" s="1" t="s">
        <v>93</v>
      </c>
      <c r="O1235" s="1" t="s">
        <v>31</v>
      </c>
      <c r="P1235" s="1" t="s">
        <v>58</v>
      </c>
      <c r="Q1235" s="1" t="s">
        <v>33</v>
      </c>
      <c r="R1235" s="1" t="s">
        <v>2620</v>
      </c>
      <c r="S1235" s="1" t="s">
        <v>2620</v>
      </c>
      <c r="T1235" s="1">
        <v>3</v>
      </c>
      <c r="U1235" s="1" t="s">
        <v>2622</v>
      </c>
      <c r="V1235" s="1" t="s">
        <v>2623</v>
      </c>
      <c r="W1235" s="1" t="s">
        <v>2624</v>
      </c>
      <c r="X1235" s="1" t="s">
        <v>2625</v>
      </c>
      <c r="Y1235" s="1" t="s">
        <v>2623</v>
      </c>
      <c r="Z1235" s="1" t="s">
        <v>2623</v>
      </c>
      <c r="AA1235" s="1">
        <v>3000</v>
      </c>
      <c r="AB1235" s="1" t="s">
        <v>2626</v>
      </c>
      <c r="AC1235" s="1" t="s">
        <v>2627</v>
      </c>
      <c r="AD1235" s="1" t="str">
        <f>TEXT(Sales_data[[#This Row],[Order_Date]],"MMM")</f>
        <v>Apr</v>
      </c>
      <c r="AE1235" s="1">
        <f t="shared" si="95"/>
        <v>2024</v>
      </c>
      <c r="AF1235" s="1" t="str">
        <f>TEXT(Sales_data[[#This Row],[Order_Date]],"ddd")</f>
        <v>Mon</v>
      </c>
      <c r="AG1235" s="1" t="str">
        <f t="shared" si="96"/>
        <v>On Time</v>
      </c>
      <c r="AH1235" s="1" t="str">
        <f t="shared" si="97"/>
        <v>Medium</v>
      </c>
      <c r="AI1235" s="1" t="str">
        <f t="shared" si="98"/>
        <v>Medium</v>
      </c>
      <c r="AJ1235" s="6" t="str">
        <f t="shared" si="99"/>
        <v>Weekday</v>
      </c>
    </row>
    <row r="1236" spans="1:36" x14ac:dyDescent="0.45">
      <c r="A1236" s="5" t="s">
        <v>1733</v>
      </c>
      <c r="B1236" s="2">
        <v>45329</v>
      </c>
      <c r="C1236" s="2">
        <v>45328</v>
      </c>
      <c r="D1236" s="2">
        <v>45334</v>
      </c>
      <c r="E1236" s="1" t="s">
        <v>2599</v>
      </c>
      <c r="F1236" s="1" t="s">
        <v>168</v>
      </c>
      <c r="G1236" s="1" t="s">
        <v>41</v>
      </c>
      <c r="H1236" s="1" t="s">
        <v>128</v>
      </c>
      <c r="I1236" s="1" t="s">
        <v>169</v>
      </c>
      <c r="J1236" s="1">
        <v>0</v>
      </c>
      <c r="K1236" s="1">
        <v>100</v>
      </c>
      <c r="L1236" s="1">
        <v>0</v>
      </c>
      <c r="M1236" s="1" t="s">
        <v>29</v>
      </c>
      <c r="N1236" s="1" t="s">
        <v>57</v>
      </c>
      <c r="O1236" s="1" t="s">
        <v>79</v>
      </c>
      <c r="P1236" s="1" t="s">
        <v>85</v>
      </c>
      <c r="Q1236" s="1" t="s">
        <v>33</v>
      </c>
      <c r="R1236" s="1" t="s">
        <v>46</v>
      </c>
      <c r="S1236" s="1" t="s">
        <v>2621</v>
      </c>
      <c r="T1236" s="1">
        <v>6</v>
      </c>
      <c r="U1236" s="1" t="s">
        <v>2622</v>
      </c>
      <c r="V1236" s="1" t="s">
        <v>2630</v>
      </c>
      <c r="W1236" s="1" t="s">
        <v>2624</v>
      </c>
      <c r="X1236" s="1" t="s">
        <v>2628</v>
      </c>
      <c r="Y1236" s="1" t="s">
        <v>2623</v>
      </c>
      <c r="Z1236" s="1" t="s">
        <v>2623</v>
      </c>
      <c r="AA1236" s="1">
        <v>0</v>
      </c>
      <c r="AB1236" s="1" t="s">
        <v>2626</v>
      </c>
      <c r="AC1236" s="1" t="s">
        <v>2621</v>
      </c>
      <c r="AD1236" s="1" t="str">
        <f>TEXT(Sales_data[[#This Row],[Order_Date]],"MMM")</f>
        <v>Feb</v>
      </c>
      <c r="AE1236" s="1">
        <f t="shared" si="95"/>
        <v>2024</v>
      </c>
      <c r="AF1236" s="1" t="str">
        <f>TEXT(Sales_data[[#This Row],[Order_Date]],"ddd")</f>
        <v>Wed</v>
      </c>
      <c r="AG1236" s="1" t="str">
        <f t="shared" si="96"/>
        <v>Late</v>
      </c>
      <c r="AH1236" s="1" t="str">
        <f t="shared" si="97"/>
        <v>Slow</v>
      </c>
      <c r="AI1236" s="1" t="str">
        <f t="shared" si="98"/>
        <v>Low</v>
      </c>
      <c r="AJ1236" s="6" t="str">
        <f t="shared" si="99"/>
        <v>Weekday</v>
      </c>
    </row>
    <row r="1237" spans="1:36" x14ac:dyDescent="0.45">
      <c r="A1237" s="5" t="s">
        <v>1734</v>
      </c>
      <c r="B1237" s="2">
        <v>45515</v>
      </c>
      <c r="C1237" s="2">
        <v>45515</v>
      </c>
      <c r="D1237" s="2">
        <v>45522</v>
      </c>
      <c r="E1237" s="1" t="s">
        <v>2556</v>
      </c>
      <c r="F1237" s="1" t="s">
        <v>2607</v>
      </c>
      <c r="G1237" s="1" t="s">
        <v>41</v>
      </c>
      <c r="H1237" s="1" t="s">
        <v>42</v>
      </c>
      <c r="I1237" s="1" t="s">
        <v>122</v>
      </c>
      <c r="J1237" s="1">
        <v>0</v>
      </c>
      <c r="K1237" s="1">
        <v>1000</v>
      </c>
      <c r="L1237" s="1">
        <v>0</v>
      </c>
      <c r="M1237" s="1" t="s">
        <v>56</v>
      </c>
      <c r="N1237" s="1" t="s">
        <v>30</v>
      </c>
      <c r="O1237" s="1" t="s">
        <v>64</v>
      </c>
      <c r="P1237" s="1" t="s">
        <v>58</v>
      </c>
      <c r="Q1237" s="1" t="s">
        <v>33</v>
      </c>
      <c r="R1237" s="1" t="s">
        <v>46</v>
      </c>
      <c r="S1237" s="1" t="s">
        <v>254</v>
      </c>
      <c r="T1237" s="1">
        <v>7</v>
      </c>
      <c r="U1237" s="1" t="s">
        <v>2622</v>
      </c>
      <c r="V1237" s="1" t="s">
        <v>2630</v>
      </c>
      <c r="W1237" s="1" t="s">
        <v>2624</v>
      </c>
      <c r="X1237" s="1" t="s">
        <v>2625</v>
      </c>
      <c r="Y1237" s="1" t="s">
        <v>2623</v>
      </c>
      <c r="Z1237" s="1" t="s">
        <v>2623</v>
      </c>
      <c r="AA1237" s="1">
        <v>0</v>
      </c>
      <c r="AB1237" s="1" t="s">
        <v>2626</v>
      </c>
      <c r="AC1237" s="1" t="s">
        <v>254</v>
      </c>
      <c r="AD1237" s="1" t="str">
        <f>TEXT(Sales_data[[#This Row],[Order_Date]],"MMM")</f>
        <v>Aug</v>
      </c>
      <c r="AE1237" s="1">
        <f t="shared" si="95"/>
        <v>2024</v>
      </c>
      <c r="AF1237" s="1" t="str">
        <f>TEXT(Sales_data[[#This Row],[Order_Date]],"ddd")</f>
        <v>Sun</v>
      </c>
      <c r="AG1237" s="1" t="str">
        <f t="shared" si="96"/>
        <v>Late</v>
      </c>
      <c r="AH1237" s="1" t="str">
        <f t="shared" si="97"/>
        <v>Slow</v>
      </c>
      <c r="AI1237" s="1" t="str">
        <f t="shared" si="98"/>
        <v>Low</v>
      </c>
      <c r="AJ1237" s="6" t="str">
        <f t="shared" si="99"/>
        <v>Weekend</v>
      </c>
    </row>
    <row r="1238" spans="1:36" x14ac:dyDescent="0.45">
      <c r="A1238" s="5" t="s">
        <v>1735</v>
      </c>
      <c r="B1238" s="2">
        <v>45435</v>
      </c>
      <c r="C1238" s="2">
        <v>45433</v>
      </c>
      <c r="D1238" s="2">
        <v>45436</v>
      </c>
      <c r="E1238" s="1" t="s">
        <v>2549</v>
      </c>
      <c r="F1238" s="1" t="s">
        <v>2606</v>
      </c>
      <c r="G1238" s="1" t="s">
        <v>26</v>
      </c>
      <c r="H1238" s="1" t="s">
        <v>42</v>
      </c>
      <c r="I1238" s="1" t="s">
        <v>122</v>
      </c>
      <c r="J1238" s="1">
        <v>3</v>
      </c>
      <c r="K1238" s="1">
        <v>100</v>
      </c>
      <c r="L1238" s="1">
        <v>300</v>
      </c>
      <c r="M1238" s="1" t="s">
        <v>29</v>
      </c>
      <c r="N1238" s="1" t="s">
        <v>93</v>
      </c>
      <c r="O1238" s="1" t="s">
        <v>79</v>
      </c>
      <c r="P1238" s="1" t="s">
        <v>58</v>
      </c>
      <c r="Q1238" s="1" t="s">
        <v>33</v>
      </c>
      <c r="R1238" s="1" t="s">
        <v>2620</v>
      </c>
      <c r="S1238" s="1" t="s">
        <v>2620</v>
      </c>
      <c r="T1238" s="1">
        <v>3</v>
      </c>
      <c r="U1238" s="1" t="s">
        <v>2622</v>
      </c>
      <c r="V1238" s="1" t="s">
        <v>2623</v>
      </c>
      <c r="W1238" s="1" t="s">
        <v>2624</v>
      </c>
      <c r="X1238" s="1" t="s">
        <v>2628</v>
      </c>
      <c r="Y1238" s="1" t="s">
        <v>2623</v>
      </c>
      <c r="Z1238" s="1" t="s">
        <v>2623</v>
      </c>
      <c r="AA1238" s="1">
        <v>300</v>
      </c>
      <c r="AB1238" s="1" t="s">
        <v>2626</v>
      </c>
      <c r="AC1238" s="1" t="s">
        <v>2627</v>
      </c>
      <c r="AD1238" s="1" t="str">
        <f>TEXT(Sales_data[[#This Row],[Order_Date]],"MMM")</f>
        <v>May</v>
      </c>
      <c r="AE1238" s="1">
        <f t="shared" si="95"/>
        <v>2024</v>
      </c>
      <c r="AF1238" s="1" t="str">
        <f>TEXT(Sales_data[[#This Row],[Order_Date]],"ddd")</f>
        <v>Thu</v>
      </c>
      <c r="AG1238" s="1" t="str">
        <f t="shared" si="96"/>
        <v>On Time</v>
      </c>
      <c r="AH1238" s="1" t="str">
        <f t="shared" si="97"/>
        <v>Medium</v>
      </c>
      <c r="AI1238" s="1" t="str">
        <f t="shared" si="98"/>
        <v>Low</v>
      </c>
      <c r="AJ1238" s="6" t="str">
        <f t="shared" si="99"/>
        <v>Weekday</v>
      </c>
    </row>
    <row r="1239" spans="1:36" x14ac:dyDescent="0.45">
      <c r="A1239" s="5" t="s">
        <v>1736</v>
      </c>
      <c r="B1239" s="2">
        <v>45511</v>
      </c>
      <c r="C1239" s="2">
        <v>45514</v>
      </c>
      <c r="D1239" s="2">
        <v>45516</v>
      </c>
      <c r="E1239" s="1" t="s">
        <v>2532</v>
      </c>
      <c r="F1239" s="1" t="s">
        <v>2609</v>
      </c>
      <c r="G1239" s="1" t="s">
        <v>116</v>
      </c>
      <c r="H1239" s="1" t="s">
        <v>27</v>
      </c>
      <c r="I1239" s="1" t="s">
        <v>84</v>
      </c>
      <c r="J1239" s="1">
        <v>0</v>
      </c>
      <c r="K1239" s="1">
        <v>2000</v>
      </c>
      <c r="L1239" s="1">
        <v>0</v>
      </c>
      <c r="M1239" s="1" t="s">
        <v>56</v>
      </c>
      <c r="N1239" s="1" t="s">
        <v>30</v>
      </c>
      <c r="O1239" s="1" t="s">
        <v>79</v>
      </c>
      <c r="P1239" s="1" t="s">
        <v>85</v>
      </c>
      <c r="Q1239" s="1" t="s">
        <v>33</v>
      </c>
      <c r="R1239" s="1" t="s">
        <v>46</v>
      </c>
      <c r="S1239" s="1" t="s">
        <v>245</v>
      </c>
      <c r="T1239" s="1">
        <v>2</v>
      </c>
      <c r="U1239" s="1" t="s">
        <v>2622</v>
      </c>
      <c r="V1239" s="1" t="s">
        <v>2630</v>
      </c>
      <c r="W1239" s="1" t="s">
        <v>2624</v>
      </c>
      <c r="X1239" s="1" t="s">
        <v>2625</v>
      </c>
      <c r="Y1239" s="1" t="s">
        <v>2623</v>
      </c>
      <c r="Z1239" s="1" t="s">
        <v>2623</v>
      </c>
      <c r="AA1239" s="1">
        <v>0</v>
      </c>
      <c r="AB1239" s="1" t="s">
        <v>2626</v>
      </c>
      <c r="AC1239" s="1" t="s">
        <v>245</v>
      </c>
      <c r="AD1239" s="1" t="str">
        <f>TEXT(Sales_data[[#This Row],[Order_Date]],"MMM")</f>
        <v>Aug</v>
      </c>
      <c r="AE1239" s="1">
        <f t="shared" si="95"/>
        <v>2024</v>
      </c>
      <c r="AF1239" s="1" t="str">
        <f>TEXT(Sales_data[[#This Row],[Order_Date]],"ddd")</f>
        <v>Wed</v>
      </c>
      <c r="AG1239" s="1" t="str">
        <f t="shared" si="96"/>
        <v>On Time</v>
      </c>
      <c r="AH1239" s="1" t="str">
        <f t="shared" si="97"/>
        <v>Fast</v>
      </c>
      <c r="AI1239" s="1" t="str">
        <f t="shared" si="98"/>
        <v>Low</v>
      </c>
      <c r="AJ1239" s="6" t="str">
        <f t="shared" si="99"/>
        <v>Weekday</v>
      </c>
    </row>
    <row r="1240" spans="1:36" x14ac:dyDescent="0.45">
      <c r="A1240" s="5" t="s">
        <v>1737</v>
      </c>
      <c r="B1240" s="2">
        <v>45527</v>
      </c>
      <c r="C1240" s="2">
        <v>45527</v>
      </c>
      <c r="D1240" s="2">
        <v>45527</v>
      </c>
      <c r="E1240" s="1" t="s">
        <v>2561</v>
      </c>
      <c r="F1240" s="1" t="s">
        <v>53</v>
      </c>
      <c r="G1240" s="1" t="s">
        <v>54</v>
      </c>
      <c r="H1240" s="1" t="s">
        <v>42</v>
      </c>
      <c r="I1240" s="1" t="s">
        <v>43</v>
      </c>
      <c r="J1240" s="1">
        <v>1</v>
      </c>
      <c r="K1240" s="1">
        <v>100</v>
      </c>
      <c r="L1240" s="1">
        <v>100</v>
      </c>
      <c r="M1240" s="1" t="s">
        <v>2619</v>
      </c>
      <c r="N1240" s="1" t="s">
        <v>30</v>
      </c>
      <c r="O1240" s="1" t="s">
        <v>31</v>
      </c>
      <c r="P1240" s="1" t="s">
        <v>32</v>
      </c>
      <c r="Q1240" s="1" t="s">
        <v>45</v>
      </c>
      <c r="R1240" s="1" t="s">
        <v>2620</v>
      </c>
      <c r="S1240" s="1" t="s">
        <v>2620</v>
      </c>
      <c r="T1240" s="1">
        <v>0</v>
      </c>
      <c r="U1240" s="1" t="s">
        <v>2622</v>
      </c>
      <c r="V1240" s="1" t="s">
        <v>2623</v>
      </c>
      <c r="W1240" s="1" t="s">
        <v>2624</v>
      </c>
      <c r="X1240" s="1" t="s">
        <v>2625</v>
      </c>
      <c r="Y1240" s="1" t="s">
        <v>2623</v>
      </c>
      <c r="Z1240" s="1" t="s">
        <v>2623</v>
      </c>
      <c r="AA1240" s="1">
        <v>100</v>
      </c>
      <c r="AB1240" s="1" t="s">
        <v>2626</v>
      </c>
      <c r="AC1240" s="1" t="s">
        <v>2627</v>
      </c>
      <c r="AD1240" s="1" t="str">
        <f>TEXT(Sales_data[[#This Row],[Order_Date]],"MMM")</f>
        <v>Aug</v>
      </c>
      <c r="AE1240" s="1">
        <f t="shared" si="95"/>
        <v>2024</v>
      </c>
      <c r="AF1240" s="1" t="str">
        <f>TEXT(Sales_data[[#This Row],[Order_Date]],"ddd")</f>
        <v>Fri</v>
      </c>
      <c r="AG1240" s="1" t="str">
        <f t="shared" si="96"/>
        <v>On Time</v>
      </c>
      <c r="AH1240" s="1" t="str">
        <f t="shared" si="97"/>
        <v>Fast</v>
      </c>
      <c r="AI1240" s="1" t="str">
        <f t="shared" si="98"/>
        <v>Low</v>
      </c>
      <c r="AJ1240" s="6" t="str">
        <f t="shared" si="99"/>
        <v>Weekday</v>
      </c>
    </row>
    <row r="1241" spans="1:36" x14ac:dyDescent="0.45">
      <c r="A1241" s="5" t="s">
        <v>1738</v>
      </c>
      <c r="B1241" s="2">
        <v>45303</v>
      </c>
      <c r="C1241" s="2">
        <v>45305</v>
      </c>
      <c r="D1241" s="2">
        <v>45307</v>
      </c>
      <c r="E1241" s="1" t="s">
        <v>2575</v>
      </c>
      <c r="F1241" s="1" t="s">
        <v>69</v>
      </c>
      <c r="G1241" s="1" t="s">
        <v>70</v>
      </c>
      <c r="H1241" s="1" t="s">
        <v>42</v>
      </c>
      <c r="I1241" s="1" t="s">
        <v>78</v>
      </c>
      <c r="J1241" s="1">
        <v>2</v>
      </c>
      <c r="K1241" s="1">
        <v>100</v>
      </c>
      <c r="L1241" s="1">
        <v>200</v>
      </c>
      <c r="M1241" s="1" t="s">
        <v>2619</v>
      </c>
      <c r="N1241" s="1" t="s">
        <v>30</v>
      </c>
      <c r="O1241" s="1" t="s">
        <v>64</v>
      </c>
      <c r="P1241" s="1" t="s">
        <v>32</v>
      </c>
      <c r="Q1241" s="1" t="s">
        <v>33</v>
      </c>
      <c r="R1241" s="1" t="s">
        <v>34</v>
      </c>
      <c r="S1241" s="1" t="s">
        <v>2620</v>
      </c>
      <c r="T1241" s="1">
        <v>2</v>
      </c>
      <c r="U1241" s="1" t="s">
        <v>2622</v>
      </c>
      <c r="V1241" s="1" t="s">
        <v>2623</v>
      </c>
      <c r="W1241" s="1" t="s">
        <v>2624</v>
      </c>
      <c r="X1241" s="1" t="s">
        <v>2625</v>
      </c>
      <c r="Y1241" s="1" t="s">
        <v>2623</v>
      </c>
      <c r="Z1241" s="1" t="s">
        <v>2623</v>
      </c>
      <c r="AA1241" s="1">
        <v>200</v>
      </c>
      <c r="AB1241" s="1" t="s">
        <v>2626</v>
      </c>
      <c r="AC1241" s="1" t="s">
        <v>2627</v>
      </c>
      <c r="AD1241" s="1" t="str">
        <f>TEXT(Sales_data[[#This Row],[Order_Date]],"MMM")</f>
        <v>Jan</v>
      </c>
      <c r="AE1241" s="1">
        <f t="shared" si="95"/>
        <v>2024</v>
      </c>
      <c r="AF1241" s="1" t="str">
        <f>TEXT(Sales_data[[#This Row],[Order_Date]],"ddd")</f>
        <v>Fri</v>
      </c>
      <c r="AG1241" s="1" t="str">
        <f t="shared" si="96"/>
        <v>On Time</v>
      </c>
      <c r="AH1241" s="1" t="str">
        <f t="shared" si="97"/>
        <v>Fast</v>
      </c>
      <c r="AI1241" s="1" t="str">
        <f t="shared" si="98"/>
        <v>Low</v>
      </c>
      <c r="AJ1241" s="6" t="str">
        <f t="shared" si="99"/>
        <v>Weekday</v>
      </c>
    </row>
    <row r="1242" spans="1:36" x14ac:dyDescent="0.45">
      <c r="A1242" s="5" t="s">
        <v>1739</v>
      </c>
      <c r="B1242" s="2">
        <v>45442</v>
      </c>
      <c r="C1242" s="2">
        <v>45442</v>
      </c>
      <c r="D1242" s="2">
        <v>45449</v>
      </c>
      <c r="E1242" s="1" t="s">
        <v>2559</v>
      </c>
      <c r="F1242" s="1" t="s">
        <v>2607</v>
      </c>
      <c r="G1242" s="1" t="s">
        <v>41</v>
      </c>
      <c r="H1242" s="1" t="s">
        <v>128</v>
      </c>
      <c r="I1242" s="1" t="s">
        <v>169</v>
      </c>
      <c r="J1242" s="1">
        <v>-1</v>
      </c>
      <c r="K1242" s="1">
        <v>500</v>
      </c>
      <c r="L1242" s="1">
        <v>-500</v>
      </c>
      <c r="M1242" s="1" t="s">
        <v>2619</v>
      </c>
      <c r="N1242" s="1" t="s">
        <v>57</v>
      </c>
      <c r="O1242" s="1" t="s">
        <v>31</v>
      </c>
      <c r="P1242" s="1" t="s">
        <v>58</v>
      </c>
      <c r="Q1242" s="1" t="s">
        <v>45</v>
      </c>
      <c r="R1242" s="1" t="s">
        <v>34</v>
      </c>
      <c r="S1242" s="1" t="s">
        <v>2620</v>
      </c>
      <c r="T1242" s="1">
        <v>7</v>
      </c>
      <c r="U1242" s="1" t="s">
        <v>2622</v>
      </c>
      <c r="V1242" s="1" t="s">
        <v>2630</v>
      </c>
      <c r="W1242" s="1" t="s">
        <v>2624</v>
      </c>
      <c r="X1242" s="1" t="s">
        <v>2625</v>
      </c>
      <c r="Y1242" s="1" t="s">
        <v>2623</v>
      </c>
      <c r="Z1242" s="1" t="s">
        <v>2623</v>
      </c>
      <c r="AA1242" s="1">
        <v>-500</v>
      </c>
      <c r="AB1242" s="1" t="s">
        <v>2626</v>
      </c>
      <c r="AC1242" s="1" t="s">
        <v>2627</v>
      </c>
      <c r="AD1242" s="1" t="str">
        <f>TEXT(Sales_data[[#This Row],[Order_Date]],"MMM")</f>
        <v>May</v>
      </c>
      <c r="AE1242" s="1">
        <f t="shared" si="95"/>
        <v>2024</v>
      </c>
      <c r="AF1242" s="1" t="str">
        <f>TEXT(Sales_data[[#This Row],[Order_Date]],"ddd")</f>
        <v>Thu</v>
      </c>
      <c r="AG1242" s="1" t="str">
        <f t="shared" si="96"/>
        <v>Late</v>
      </c>
      <c r="AH1242" s="1" t="str">
        <f t="shared" si="97"/>
        <v>Slow</v>
      </c>
      <c r="AI1242" s="1" t="str">
        <f t="shared" si="98"/>
        <v>Low</v>
      </c>
      <c r="AJ1242" s="6" t="str">
        <f t="shared" si="99"/>
        <v>Weekday</v>
      </c>
    </row>
    <row r="1243" spans="1:36" x14ac:dyDescent="0.45">
      <c r="A1243" s="5" t="s">
        <v>1740</v>
      </c>
      <c r="B1243" s="2">
        <v>45350</v>
      </c>
      <c r="C1243" s="2">
        <v>45349</v>
      </c>
      <c r="D1243" s="2">
        <v>45355</v>
      </c>
      <c r="E1243" s="1" t="s">
        <v>2600</v>
      </c>
      <c r="F1243" s="1" t="s">
        <v>2606</v>
      </c>
      <c r="G1243" s="1" t="s">
        <v>26</v>
      </c>
      <c r="H1243" s="1" t="s">
        <v>27</v>
      </c>
      <c r="I1243" s="1" t="s">
        <v>28</v>
      </c>
      <c r="J1243" s="1">
        <v>1</v>
      </c>
      <c r="K1243" s="1">
        <v>0</v>
      </c>
      <c r="L1243" s="1">
        <v>0</v>
      </c>
      <c r="M1243" s="1" t="s">
        <v>56</v>
      </c>
      <c r="N1243" s="1" t="s">
        <v>93</v>
      </c>
      <c r="O1243" s="1" t="s">
        <v>79</v>
      </c>
      <c r="P1243" s="1" t="s">
        <v>85</v>
      </c>
      <c r="Q1243" s="1" t="s">
        <v>45</v>
      </c>
      <c r="R1243" s="1" t="s">
        <v>46</v>
      </c>
      <c r="S1243" s="1" t="s">
        <v>254</v>
      </c>
      <c r="T1243" s="1">
        <v>6</v>
      </c>
      <c r="U1243" s="1" t="s">
        <v>2622</v>
      </c>
      <c r="V1243" s="1" t="s">
        <v>2623</v>
      </c>
      <c r="W1243" s="1" t="s">
        <v>2629</v>
      </c>
      <c r="X1243" s="1" t="s">
        <v>2628</v>
      </c>
      <c r="Y1243" s="1" t="s">
        <v>2630</v>
      </c>
      <c r="Z1243" s="1" t="s">
        <v>2623</v>
      </c>
      <c r="AA1243" s="1">
        <v>0</v>
      </c>
      <c r="AB1243" s="1" t="s">
        <v>2626</v>
      </c>
      <c r="AC1243" s="1" t="s">
        <v>254</v>
      </c>
      <c r="AD1243" s="1" t="str">
        <f>TEXT(Sales_data[[#This Row],[Order_Date]],"MMM")</f>
        <v>Feb</v>
      </c>
      <c r="AE1243" s="1">
        <f t="shared" si="95"/>
        <v>2024</v>
      </c>
      <c r="AF1243" s="1" t="str">
        <f>TEXT(Sales_data[[#This Row],[Order_Date]],"ddd")</f>
        <v>Wed</v>
      </c>
      <c r="AG1243" s="1" t="str">
        <f t="shared" si="96"/>
        <v>Late</v>
      </c>
      <c r="AH1243" s="1" t="str">
        <f t="shared" si="97"/>
        <v>Slow</v>
      </c>
      <c r="AI1243" s="1" t="str">
        <f t="shared" si="98"/>
        <v>Low</v>
      </c>
      <c r="AJ1243" s="6" t="str">
        <f t="shared" si="99"/>
        <v>Weekday</v>
      </c>
    </row>
    <row r="1244" spans="1:36" x14ac:dyDescent="0.45">
      <c r="A1244" s="5" t="s">
        <v>1741</v>
      </c>
      <c r="B1244" s="2">
        <v>45413</v>
      </c>
      <c r="C1244" s="2">
        <v>45414</v>
      </c>
      <c r="D1244" s="2">
        <v>45414</v>
      </c>
      <c r="E1244" s="1" t="s">
        <v>2559</v>
      </c>
      <c r="F1244" s="1" t="s">
        <v>2607</v>
      </c>
      <c r="G1244" s="1" t="s">
        <v>41</v>
      </c>
      <c r="H1244" s="1" t="s">
        <v>42</v>
      </c>
      <c r="I1244" s="1" t="s">
        <v>43</v>
      </c>
      <c r="J1244" s="1">
        <v>2</v>
      </c>
      <c r="K1244" s="1">
        <v>2000</v>
      </c>
      <c r="L1244" s="1">
        <v>4000</v>
      </c>
      <c r="M1244" s="1" t="s">
        <v>2619</v>
      </c>
      <c r="N1244" s="1" t="s">
        <v>57</v>
      </c>
      <c r="O1244" s="1" t="s">
        <v>79</v>
      </c>
      <c r="P1244" s="1" t="s">
        <v>58</v>
      </c>
      <c r="Q1244" s="1" t="s">
        <v>45</v>
      </c>
      <c r="R1244" s="1" t="s">
        <v>2620</v>
      </c>
      <c r="S1244" s="1" t="s">
        <v>2620</v>
      </c>
      <c r="T1244" s="1">
        <v>0</v>
      </c>
      <c r="U1244" s="1" t="s">
        <v>2622</v>
      </c>
      <c r="V1244" s="1" t="s">
        <v>2623</v>
      </c>
      <c r="W1244" s="1" t="s">
        <v>2624</v>
      </c>
      <c r="X1244" s="1" t="s">
        <v>2625</v>
      </c>
      <c r="Y1244" s="1" t="s">
        <v>2623</v>
      </c>
      <c r="Z1244" s="1" t="s">
        <v>2623</v>
      </c>
      <c r="AA1244" s="1">
        <v>4000</v>
      </c>
      <c r="AB1244" s="1" t="s">
        <v>2626</v>
      </c>
      <c r="AC1244" s="1" t="s">
        <v>2627</v>
      </c>
      <c r="AD1244" s="1" t="str">
        <f>TEXT(Sales_data[[#This Row],[Order_Date]],"MMM")</f>
        <v>May</v>
      </c>
      <c r="AE1244" s="1">
        <f t="shared" si="95"/>
        <v>2024</v>
      </c>
      <c r="AF1244" s="1" t="str">
        <f>TEXT(Sales_data[[#This Row],[Order_Date]],"ddd")</f>
        <v>Wed</v>
      </c>
      <c r="AG1244" s="1" t="str">
        <f t="shared" si="96"/>
        <v>On Time</v>
      </c>
      <c r="AH1244" s="1" t="str">
        <f t="shared" si="97"/>
        <v>Fast</v>
      </c>
      <c r="AI1244" s="1" t="str">
        <f t="shared" si="98"/>
        <v>Medium</v>
      </c>
      <c r="AJ1244" s="6" t="str">
        <f t="shared" si="99"/>
        <v>Weekday</v>
      </c>
    </row>
    <row r="1245" spans="1:36" x14ac:dyDescent="0.45">
      <c r="A1245" s="5" t="s">
        <v>1742</v>
      </c>
      <c r="B1245" s="2">
        <v>45560</v>
      </c>
      <c r="C1245" s="2">
        <v>45562</v>
      </c>
      <c r="D1245" s="2">
        <v>45568</v>
      </c>
      <c r="E1245" s="1" t="s">
        <v>2596</v>
      </c>
      <c r="F1245" s="1" t="s">
        <v>53</v>
      </c>
      <c r="G1245" s="1" t="s">
        <v>54</v>
      </c>
      <c r="H1245" s="1" t="s">
        <v>42</v>
      </c>
      <c r="I1245" s="1" t="s">
        <v>122</v>
      </c>
      <c r="J1245" s="1">
        <v>-1</v>
      </c>
      <c r="K1245" s="1">
        <v>2000</v>
      </c>
      <c r="L1245" s="1">
        <v>-2000</v>
      </c>
      <c r="M1245" s="1" t="s">
        <v>29</v>
      </c>
      <c r="N1245" s="1" t="s">
        <v>93</v>
      </c>
      <c r="O1245" s="1" t="s">
        <v>64</v>
      </c>
      <c r="P1245" s="1" t="s">
        <v>32</v>
      </c>
      <c r="Q1245" s="1" t="s">
        <v>45</v>
      </c>
      <c r="R1245" s="1" t="s">
        <v>34</v>
      </c>
      <c r="S1245" s="1" t="s">
        <v>2620</v>
      </c>
      <c r="T1245" s="1">
        <v>6</v>
      </c>
      <c r="U1245" s="1" t="s">
        <v>2622</v>
      </c>
      <c r="V1245" s="1" t="s">
        <v>2630</v>
      </c>
      <c r="W1245" s="1" t="s">
        <v>2624</v>
      </c>
      <c r="X1245" s="1" t="s">
        <v>2625</v>
      </c>
      <c r="Y1245" s="1" t="s">
        <v>2623</v>
      </c>
      <c r="Z1245" s="1" t="s">
        <v>2623</v>
      </c>
      <c r="AA1245" s="1">
        <v>-2000</v>
      </c>
      <c r="AB1245" s="1" t="s">
        <v>2626</v>
      </c>
      <c r="AC1245" s="1" t="s">
        <v>2627</v>
      </c>
      <c r="AD1245" s="1" t="str">
        <f>TEXT(Sales_data[[#This Row],[Order_Date]],"MMM")</f>
        <v>Sep</v>
      </c>
      <c r="AE1245" s="1">
        <f t="shared" si="95"/>
        <v>2024</v>
      </c>
      <c r="AF1245" s="1" t="str">
        <f>TEXT(Sales_data[[#This Row],[Order_Date]],"ddd")</f>
        <v>Wed</v>
      </c>
      <c r="AG1245" s="1" t="str">
        <f t="shared" si="96"/>
        <v>Late</v>
      </c>
      <c r="AH1245" s="1" t="str">
        <f t="shared" si="97"/>
        <v>Slow</v>
      </c>
      <c r="AI1245" s="1" t="str">
        <f t="shared" si="98"/>
        <v>Low</v>
      </c>
      <c r="AJ1245" s="6" t="str">
        <f t="shared" si="99"/>
        <v>Weekday</v>
      </c>
    </row>
    <row r="1246" spans="1:36" x14ac:dyDescent="0.45">
      <c r="A1246" s="5" t="s">
        <v>1743</v>
      </c>
      <c r="B1246" s="2">
        <v>45545</v>
      </c>
      <c r="C1246" s="2">
        <v>45544</v>
      </c>
      <c r="D1246" s="2">
        <v>45547</v>
      </c>
      <c r="E1246" s="1" t="s">
        <v>2595</v>
      </c>
      <c r="F1246" s="1" t="s">
        <v>168</v>
      </c>
      <c r="G1246" s="1" t="s">
        <v>41</v>
      </c>
      <c r="H1246" s="1" t="s">
        <v>128</v>
      </c>
      <c r="I1246" s="1" t="s">
        <v>231</v>
      </c>
      <c r="J1246" s="1">
        <v>3</v>
      </c>
      <c r="K1246" s="1">
        <v>0</v>
      </c>
      <c r="L1246" s="1">
        <v>0</v>
      </c>
      <c r="M1246" s="1" t="s">
        <v>56</v>
      </c>
      <c r="N1246" s="1" t="s">
        <v>57</v>
      </c>
      <c r="O1246" s="1" t="s">
        <v>79</v>
      </c>
      <c r="P1246" s="1" t="s">
        <v>58</v>
      </c>
      <c r="Q1246" s="1" t="s">
        <v>33</v>
      </c>
      <c r="R1246" s="1" t="s">
        <v>46</v>
      </c>
      <c r="S1246" s="1" t="s">
        <v>47</v>
      </c>
      <c r="T1246" s="1">
        <v>3</v>
      </c>
      <c r="U1246" s="1" t="s">
        <v>2622</v>
      </c>
      <c r="V1246" s="1" t="s">
        <v>2623</v>
      </c>
      <c r="W1246" s="1" t="s">
        <v>2629</v>
      </c>
      <c r="X1246" s="1" t="s">
        <v>2628</v>
      </c>
      <c r="Y1246" s="1" t="s">
        <v>2630</v>
      </c>
      <c r="Z1246" s="1" t="s">
        <v>2623</v>
      </c>
      <c r="AA1246" s="1">
        <v>0</v>
      </c>
      <c r="AB1246" s="1" t="s">
        <v>2626</v>
      </c>
      <c r="AC1246" s="1" t="s">
        <v>47</v>
      </c>
      <c r="AD1246" s="1" t="str">
        <f>TEXT(Sales_data[[#This Row],[Order_Date]],"MMM")</f>
        <v>Sep</v>
      </c>
      <c r="AE1246" s="1">
        <f t="shared" si="95"/>
        <v>2024</v>
      </c>
      <c r="AF1246" s="1" t="str">
        <f>TEXT(Sales_data[[#This Row],[Order_Date]],"ddd")</f>
        <v>Tue</v>
      </c>
      <c r="AG1246" s="1" t="str">
        <f t="shared" si="96"/>
        <v>On Time</v>
      </c>
      <c r="AH1246" s="1" t="str">
        <f t="shared" si="97"/>
        <v>Medium</v>
      </c>
      <c r="AI1246" s="1" t="str">
        <f t="shared" si="98"/>
        <v>Low</v>
      </c>
      <c r="AJ1246" s="6" t="str">
        <f t="shared" si="99"/>
        <v>Weekday</v>
      </c>
    </row>
    <row r="1247" spans="1:36" x14ac:dyDescent="0.45">
      <c r="A1247" s="5" t="s">
        <v>1744</v>
      </c>
      <c r="B1247" s="2">
        <v>45638</v>
      </c>
      <c r="C1247" s="2">
        <v>45639</v>
      </c>
      <c r="D1247" s="2">
        <v>45643</v>
      </c>
      <c r="E1247" s="1" t="s">
        <v>2562</v>
      </c>
      <c r="F1247" s="1" t="s">
        <v>2606</v>
      </c>
      <c r="G1247" s="1" t="s">
        <v>26</v>
      </c>
      <c r="H1247" s="1" t="s">
        <v>71</v>
      </c>
      <c r="I1247" s="1" t="s">
        <v>72</v>
      </c>
      <c r="J1247" s="1">
        <v>2</v>
      </c>
      <c r="K1247" s="1">
        <v>100</v>
      </c>
      <c r="L1247" s="1">
        <v>200</v>
      </c>
      <c r="M1247" s="1" t="s">
        <v>2619</v>
      </c>
      <c r="N1247" s="1" t="s">
        <v>30</v>
      </c>
      <c r="O1247" s="1" t="s">
        <v>31</v>
      </c>
      <c r="P1247" s="1" t="s">
        <v>85</v>
      </c>
      <c r="Q1247" s="1" t="s">
        <v>45</v>
      </c>
      <c r="R1247" s="1" t="s">
        <v>34</v>
      </c>
      <c r="S1247" s="1" t="s">
        <v>2620</v>
      </c>
      <c r="T1247" s="1">
        <v>4</v>
      </c>
      <c r="U1247" s="1" t="s">
        <v>2622</v>
      </c>
      <c r="V1247" s="1" t="s">
        <v>2623</v>
      </c>
      <c r="W1247" s="1" t="s">
        <v>2624</v>
      </c>
      <c r="X1247" s="1" t="s">
        <v>2625</v>
      </c>
      <c r="Y1247" s="1" t="s">
        <v>2623</v>
      </c>
      <c r="Z1247" s="1" t="s">
        <v>2623</v>
      </c>
      <c r="AA1247" s="1">
        <v>200</v>
      </c>
      <c r="AB1247" s="1" t="s">
        <v>2626</v>
      </c>
      <c r="AC1247" s="1" t="s">
        <v>2627</v>
      </c>
      <c r="AD1247" s="1" t="str">
        <f>TEXT(Sales_data[[#This Row],[Order_Date]],"MMM")</f>
        <v>Dec</v>
      </c>
      <c r="AE1247" s="1">
        <f t="shared" si="95"/>
        <v>2024</v>
      </c>
      <c r="AF1247" s="1" t="str">
        <f>TEXT(Sales_data[[#This Row],[Order_Date]],"ddd")</f>
        <v>Thu</v>
      </c>
      <c r="AG1247" s="1" t="str">
        <f t="shared" si="96"/>
        <v>On Time</v>
      </c>
      <c r="AH1247" s="1" t="str">
        <f t="shared" si="97"/>
        <v>Medium</v>
      </c>
      <c r="AI1247" s="1" t="str">
        <f t="shared" si="98"/>
        <v>Low</v>
      </c>
      <c r="AJ1247" s="6" t="str">
        <f t="shared" si="99"/>
        <v>Weekday</v>
      </c>
    </row>
    <row r="1248" spans="1:36" x14ac:dyDescent="0.45">
      <c r="A1248" s="5" t="s">
        <v>1745</v>
      </c>
      <c r="B1248" s="2">
        <v>45555</v>
      </c>
      <c r="C1248" s="2">
        <v>45553</v>
      </c>
      <c r="D1248" s="2">
        <v>45559</v>
      </c>
      <c r="E1248" s="1" t="s">
        <v>2600</v>
      </c>
      <c r="F1248" s="1" t="s">
        <v>2609</v>
      </c>
      <c r="G1248" s="1" t="s">
        <v>116</v>
      </c>
      <c r="H1248" s="1" t="s">
        <v>71</v>
      </c>
      <c r="I1248" s="1" t="s">
        <v>117</v>
      </c>
      <c r="J1248" s="1">
        <v>-1</v>
      </c>
      <c r="K1248" s="1">
        <v>2000</v>
      </c>
      <c r="L1248" s="1">
        <v>-2000</v>
      </c>
      <c r="M1248" s="1" t="s">
        <v>56</v>
      </c>
      <c r="N1248" s="1" t="s">
        <v>57</v>
      </c>
      <c r="O1248" s="1" t="s">
        <v>64</v>
      </c>
      <c r="P1248" s="1" t="s">
        <v>58</v>
      </c>
      <c r="Q1248" s="1" t="s">
        <v>45</v>
      </c>
      <c r="R1248" s="1" t="s">
        <v>34</v>
      </c>
      <c r="S1248" s="1" t="s">
        <v>2620</v>
      </c>
      <c r="T1248" s="1">
        <v>6</v>
      </c>
      <c r="U1248" s="1" t="s">
        <v>2622</v>
      </c>
      <c r="V1248" s="1" t="s">
        <v>2630</v>
      </c>
      <c r="W1248" s="1" t="s">
        <v>2624</v>
      </c>
      <c r="X1248" s="1" t="s">
        <v>2628</v>
      </c>
      <c r="Y1248" s="1" t="s">
        <v>2623</v>
      </c>
      <c r="Z1248" s="1" t="s">
        <v>2623</v>
      </c>
      <c r="AA1248" s="1">
        <v>-2000</v>
      </c>
      <c r="AB1248" s="1" t="s">
        <v>2626</v>
      </c>
      <c r="AC1248" s="1" t="s">
        <v>2627</v>
      </c>
      <c r="AD1248" s="1" t="str">
        <f>TEXT(Sales_data[[#This Row],[Order_Date]],"MMM")</f>
        <v>Sep</v>
      </c>
      <c r="AE1248" s="1">
        <f t="shared" si="95"/>
        <v>2024</v>
      </c>
      <c r="AF1248" s="1" t="str">
        <f>TEXT(Sales_data[[#This Row],[Order_Date]],"ddd")</f>
        <v>Fri</v>
      </c>
      <c r="AG1248" s="1" t="str">
        <f t="shared" si="96"/>
        <v>Late</v>
      </c>
      <c r="AH1248" s="1" t="str">
        <f t="shared" si="97"/>
        <v>Slow</v>
      </c>
      <c r="AI1248" s="1" t="str">
        <f t="shared" si="98"/>
        <v>Low</v>
      </c>
      <c r="AJ1248" s="6" t="str">
        <f t="shared" si="99"/>
        <v>Weekday</v>
      </c>
    </row>
    <row r="1249" spans="1:36" x14ac:dyDescent="0.45">
      <c r="A1249" s="5" t="s">
        <v>1746</v>
      </c>
      <c r="B1249" s="2">
        <v>45428</v>
      </c>
      <c r="C1249" s="2">
        <v>45428</v>
      </c>
      <c r="D1249" s="2">
        <v>45428</v>
      </c>
      <c r="E1249" s="1" t="s">
        <v>2561</v>
      </c>
      <c r="F1249" s="1" t="s">
        <v>168</v>
      </c>
      <c r="G1249" s="1" t="s">
        <v>41</v>
      </c>
      <c r="H1249" s="1" t="s">
        <v>128</v>
      </c>
      <c r="I1249" s="1" t="s">
        <v>129</v>
      </c>
      <c r="J1249" s="1">
        <v>3</v>
      </c>
      <c r="K1249" s="1">
        <v>500</v>
      </c>
      <c r="L1249" s="1">
        <v>1500</v>
      </c>
      <c r="M1249" s="1" t="s">
        <v>29</v>
      </c>
      <c r="N1249" s="1" t="s">
        <v>57</v>
      </c>
      <c r="O1249" s="1" t="s">
        <v>31</v>
      </c>
      <c r="P1249" s="1" t="s">
        <v>58</v>
      </c>
      <c r="Q1249" s="1" t="s">
        <v>33</v>
      </c>
      <c r="R1249" s="1" t="s">
        <v>2620</v>
      </c>
      <c r="S1249" s="1" t="s">
        <v>2620</v>
      </c>
      <c r="T1249" s="1">
        <v>0</v>
      </c>
      <c r="U1249" s="1" t="s">
        <v>2622</v>
      </c>
      <c r="V1249" s="1" t="s">
        <v>2623</v>
      </c>
      <c r="W1249" s="1" t="s">
        <v>2624</v>
      </c>
      <c r="X1249" s="1" t="s">
        <v>2625</v>
      </c>
      <c r="Y1249" s="1" t="s">
        <v>2623</v>
      </c>
      <c r="Z1249" s="1" t="s">
        <v>2623</v>
      </c>
      <c r="AA1249" s="1">
        <v>1500</v>
      </c>
      <c r="AB1249" s="1" t="s">
        <v>2626</v>
      </c>
      <c r="AC1249" s="1" t="s">
        <v>2627</v>
      </c>
      <c r="AD1249" s="1" t="str">
        <f>TEXT(Sales_data[[#This Row],[Order_Date]],"MMM")</f>
        <v>May</v>
      </c>
      <c r="AE1249" s="1">
        <f t="shared" si="95"/>
        <v>2024</v>
      </c>
      <c r="AF1249" s="1" t="str">
        <f>TEXT(Sales_data[[#This Row],[Order_Date]],"ddd")</f>
        <v>Thu</v>
      </c>
      <c r="AG1249" s="1" t="str">
        <f t="shared" si="96"/>
        <v>On Time</v>
      </c>
      <c r="AH1249" s="1" t="str">
        <f t="shared" si="97"/>
        <v>Fast</v>
      </c>
      <c r="AI1249" s="1" t="str">
        <f t="shared" si="98"/>
        <v>Low</v>
      </c>
      <c r="AJ1249" s="6" t="str">
        <f t="shared" si="99"/>
        <v>Weekday</v>
      </c>
    </row>
    <row r="1250" spans="1:36" x14ac:dyDescent="0.45">
      <c r="A1250" s="5" t="s">
        <v>1747</v>
      </c>
      <c r="B1250" s="2">
        <v>45401</v>
      </c>
      <c r="C1250" s="2">
        <v>45399</v>
      </c>
      <c r="D1250" s="2">
        <v>45405</v>
      </c>
      <c r="E1250" s="1" t="s">
        <v>2538</v>
      </c>
      <c r="F1250" s="1" t="s">
        <v>2608</v>
      </c>
      <c r="G1250" s="1" t="s">
        <v>41</v>
      </c>
      <c r="H1250" s="1" t="s">
        <v>42</v>
      </c>
      <c r="I1250" s="1" t="s">
        <v>78</v>
      </c>
      <c r="J1250" s="1">
        <v>2</v>
      </c>
      <c r="K1250" s="1">
        <v>500</v>
      </c>
      <c r="L1250" s="1">
        <v>1000</v>
      </c>
      <c r="M1250" s="1" t="s">
        <v>63</v>
      </c>
      <c r="N1250" s="1" t="s">
        <v>57</v>
      </c>
      <c r="O1250" s="1" t="s">
        <v>79</v>
      </c>
      <c r="P1250" s="1" t="s">
        <v>32</v>
      </c>
      <c r="Q1250" s="1" t="s">
        <v>45</v>
      </c>
      <c r="R1250" s="1" t="s">
        <v>2620</v>
      </c>
      <c r="S1250" s="1" t="s">
        <v>2620</v>
      </c>
      <c r="T1250" s="1">
        <v>6</v>
      </c>
      <c r="U1250" s="1" t="s">
        <v>2622</v>
      </c>
      <c r="V1250" s="1" t="s">
        <v>2623</v>
      </c>
      <c r="W1250" s="1" t="s">
        <v>2624</v>
      </c>
      <c r="X1250" s="1" t="s">
        <v>2628</v>
      </c>
      <c r="Y1250" s="1" t="s">
        <v>2623</v>
      </c>
      <c r="Z1250" s="1" t="s">
        <v>2623</v>
      </c>
      <c r="AA1250" s="1">
        <v>1000</v>
      </c>
      <c r="AB1250" s="1" t="s">
        <v>2626</v>
      </c>
      <c r="AC1250" s="1" t="s">
        <v>2627</v>
      </c>
      <c r="AD1250" s="1" t="str">
        <f>TEXT(Sales_data[[#This Row],[Order_Date]],"MMM")</f>
        <v>Apr</v>
      </c>
      <c r="AE1250" s="1">
        <f t="shared" si="95"/>
        <v>2024</v>
      </c>
      <c r="AF1250" s="1" t="str">
        <f>TEXT(Sales_data[[#This Row],[Order_Date]],"ddd")</f>
        <v>Fri</v>
      </c>
      <c r="AG1250" s="1" t="str">
        <f t="shared" si="96"/>
        <v>Late</v>
      </c>
      <c r="AH1250" s="1" t="str">
        <f t="shared" si="97"/>
        <v>Slow</v>
      </c>
      <c r="AI1250" s="1" t="str">
        <f t="shared" si="98"/>
        <v>Low</v>
      </c>
      <c r="AJ1250" s="6" t="str">
        <f t="shared" si="99"/>
        <v>Weekday</v>
      </c>
    </row>
    <row r="1251" spans="1:36" x14ac:dyDescent="0.45">
      <c r="A1251" s="5" t="s">
        <v>1748</v>
      </c>
      <c r="B1251" s="2">
        <v>45331</v>
      </c>
      <c r="C1251" s="2">
        <v>45331</v>
      </c>
      <c r="D1251" s="2">
        <v>45335</v>
      </c>
      <c r="E1251" s="1" t="s">
        <v>2605</v>
      </c>
      <c r="F1251" s="1" t="s">
        <v>168</v>
      </c>
      <c r="G1251" s="1" t="s">
        <v>41</v>
      </c>
      <c r="H1251" s="1" t="s">
        <v>27</v>
      </c>
      <c r="I1251" s="1" t="s">
        <v>84</v>
      </c>
      <c r="J1251" s="1">
        <v>0</v>
      </c>
      <c r="K1251" s="1">
        <v>100</v>
      </c>
      <c r="L1251" s="1">
        <v>0</v>
      </c>
      <c r="M1251" s="1" t="s">
        <v>56</v>
      </c>
      <c r="N1251" s="1" t="s">
        <v>57</v>
      </c>
      <c r="O1251" s="1" t="s">
        <v>79</v>
      </c>
      <c r="P1251" s="1" t="s">
        <v>58</v>
      </c>
      <c r="Q1251" s="1" t="s">
        <v>33</v>
      </c>
      <c r="R1251" s="1" t="s">
        <v>2620</v>
      </c>
      <c r="S1251" s="1" t="s">
        <v>2620</v>
      </c>
      <c r="T1251" s="1">
        <v>4</v>
      </c>
      <c r="U1251" s="1" t="s">
        <v>2622</v>
      </c>
      <c r="V1251" s="1" t="s">
        <v>2630</v>
      </c>
      <c r="W1251" s="1" t="s">
        <v>2624</v>
      </c>
      <c r="X1251" s="1" t="s">
        <v>2625</v>
      </c>
      <c r="Y1251" s="1" t="s">
        <v>2623</v>
      </c>
      <c r="Z1251" s="1" t="s">
        <v>2623</v>
      </c>
      <c r="AA1251" s="1">
        <v>0</v>
      </c>
      <c r="AB1251" s="1" t="s">
        <v>2626</v>
      </c>
      <c r="AC1251" s="1" t="s">
        <v>2627</v>
      </c>
      <c r="AD1251" s="1" t="str">
        <f>TEXT(Sales_data[[#This Row],[Order_Date]],"MMM")</f>
        <v>Feb</v>
      </c>
      <c r="AE1251" s="1">
        <f t="shared" si="95"/>
        <v>2024</v>
      </c>
      <c r="AF1251" s="1" t="str">
        <f>TEXT(Sales_data[[#This Row],[Order_Date]],"ddd")</f>
        <v>Fri</v>
      </c>
      <c r="AG1251" s="1" t="str">
        <f t="shared" si="96"/>
        <v>On Time</v>
      </c>
      <c r="AH1251" s="1" t="str">
        <f t="shared" si="97"/>
        <v>Medium</v>
      </c>
      <c r="AI1251" s="1" t="str">
        <f t="shared" si="98"/>
        <v>Low</v>
      </c>
      <c r="AJ1251" s="6" t="str">
        <f t="shared" si="99"/>
        <v>Weekday</v>
      </c>
    </row>
    <row r="1252" spans="1:36" x14ac:dyDescent="0.45">
      <c r="A1252" s="5" t="s">
        <v>1749</v>
      </c>
      <c r="B1252" s="2">
        <v>45416</v>
      </c>
      <c r="C1252" s="2">
        <v>45419</v>
      </c>
      <c r="D1252" s="2">
        <v>45421</v>
      </c>
      <c r="E1252" s="1" t="s">
        <v>2588</v>
      </c>
      <c r="F1252" s="1" t="s">
        <v>69</v>
      </c>
      <c r="G1252" s="1" t="s">
        <v>70</v>
      </c>
      <c r="H1252" s="1" t="s">
        <v>27</v>
      </c>
      <c r="I1252" s="1" t="s">
        <v>55</v>
      </c>
      <c r="J1252" s="1">
        <v>1</v>
      </c>
      <c r="K1252" s="1">
        <v>1000</v>
      </c>
      <c r="L1252" s="1">
        <v>1000</v>
      </c>
      <c r="M1252" s="1" t="s">
        <v>29</v>
      </c>
      <c r="N1252" s="1" t="s">
        <v>57</v>
      </c>
      <c r="O1252" s="1" t="s">
        <v>79</v>
      </c>
      <c r="P1252" s="1" t="s">
        <v>32</v>
      </c>
      <c r="Q1252" s="1" t="s">
        <v>45</v>
      </c>
      <c r="R1252" s="1" t="s">
        <v>34</v>
      </c>
      <c r="S1252" s="1" t="s">
        <v>2620</v>
      </c>
      <c r="T1252" s="1">
        <v>2</v>
      </c>
      <c r="U1252" s="1" t="s">
        <v>2622</v>
      </c>
      <c r="V1252" s="1" t="s">
        <v>2623</v>
      </c>
      <c r="W1252" s="1" t="s">
        <v>2624</v>
      </c>
      <c r="X1252" s="1" t="s">
        <v>2625</v>
      </c>
      <c r="Y1252" s="1" t="s">
        <v>2623</v>
      </c>
      <c r="Z1252" s="1" t="s">
        <v>2623</v>
      </c>
      <c r="AA1252" s="1">
        <v>1000</v>
      </c>
      <c r="AB1252" s="1" t="s">
        <v>2626</v>
      </c>
      <c r="AC1252" s="1" t="s">
        <v>2627</v>
      </c>
      <c r="AD1252" s="1" t="str">
        <f>TEXT(Sales_data[[#This Row],[Order_Date]],"MMM")</f>
        <v>May</v>
      </c>
      <c r="AE1252" s="1">
        <f t="shared" si="95"/>
        <v>2024</v>
      </c>
      <c r="AF1252" s="1" t="str">
        <f>TEXT(Sales_data[[#This Row],[Order_Date]],"ddd")</f>
        <v>Sat</v>
      </c>
      <c r="AG1252" s="1" t="str">
        <f t="shared" si="96"/>
        <v>On Time</v>
      </c>
      <c r="AH1252" s="1" t="str">
        <f t="shared" si="97"/>
        <v>Fast</v>
      </c>
      <c r="AI1252" s="1" t="str">
        <f t="shared" si="98"/>
        <v>Low</v>
      </c>
      <c r="AJ1252" s="6" t="str">
        <f t="shared" si="99"/>
        <v>Weekend</v>
      </c>
    </row>
    <row r="1253" spans="1:36" x14ac:dyDescent="0.45">
      <c r="A1253" s="5" t="s">
        <v>1750</v>
      </c>
      <c r="B1253" s="2">
        <v>45363</v>
      </c>
      <c r="C1253" s="2">
        <v>45364</v>
      </c>
      <c r="D1253" s="2">
        <v>45370</v>
      </c>
      <c r="E1253" s="1" t="s">
        <v>2537</v>
      </c>
      <c r="F1253" s="1" t="s">
        <v>2607</v>
      </c>
      <c r="G1253" s="1" t="s">
        <v>41</v>
      </c>
      <c r="H1253" s="1" t="s">
        <v>42</v>
      </c>
      <c r="I1253" s="1" t="s">
        <v>122</v>
      </c>
      <c r="J1253" s="1">
        <v>3</v>
      </c>
      <c r="K1253" s="1">
        <v>0</v>
      </c>
      <c r="L1253" s="1">
        <v>0</v>
      </c>
      <c r="M1253" s="1" t="s">
        <v>29</v>
      </c>
      <c r="N1253" s="1" t="s">
        <v>30</v>
      </c>
      <c r="O1253" s="1" t="s">
        <v>64</v>
      </c>
      <c r="P1253" s="1" t="s">
        <v>58</v>
      </c>
      <c r="Q1253" s="1" t="s">
        <v>33</v>
      </c>
      <c r="R1253" s="1" t="s">
        <v>34</v>
      </c>
      <c r="S1253" s="1" t="s">
        <v>2620</v>
      </c>
      <c r="T1253" s="1">
        <v>6</v>
      </c>
      <c r="U1253" s="1" t="s">
        <v>2622</v>
      </c>
      <c r="V1253" s="1" t="s">
        <v>2623</v>
      </c>
      <c r="W1253" s="1" t="s">
        <v>2629</v>
      </c>
      <c r="X1253" s="1" t="s">
        <v>2625</v>
      </c>
      <c r="Y1253" s="1" t="s">
        <v>2630</v>
      </c>
      <c r="Z1253" s="1" t="s">
        <v>2623</v>
      </c>
      <c r="AA1253" s="1">
        <v>0</v>
      </c>
      <c r="AB1253" s="1" t="s">
        <v>2626</v>
      </c>
      <c r="AC1253" s="1" t="s">
        <v>2627</v>
      </c>
      <c r="AD1253" s="1" t="str">
        <f>TEXT(Sales_data[[#This Row],[Order_Date]],"MMM")</f>
        <v>Mar</v>
      </c>
      <c r="AE1253" s="1">
        <f t="shared" si="95"/>
        <v>2024</v>
      </c>
      <c r="AF1253" s="1" t="str">
        <f>TEXT(Sales_data[[#This Row],[Order_Date]],"ddd")</f>
        <v>Tue</v>
      </c>
      <c r="AG1253" s="1" t="str">
        <f t="shared" si="96"/>
        <v>Late</v>
      </c>
      <c r="AH1253" s="1" t="str">
        <f t="shared" si="97"/>
        <v>Slow</v>
      </c>
      <c r="AI1253" s="1" t="str">
        <f t="shared" si="98"/>
        <v>Low</v>
      </c>
      <c r="AJ1253" s="6" t="str">
        <f t="shared" si="99"/>
        <v>Weekday</v>
      </c>
    </row>
    <row r="1254" spans="1:36" x14ac:dyDescent="0.45">
      <c r="A1254" s="5" t="s">
        <v>1751</v>
      </c>
      <c r="B1254" s="2">
        <v>45418</v>
      </c>
      <c r="C1254" s="2">
        <v>45421</v>
      </c>
      <c r="D1254" s="2">
        <v>45424</v>
      </c>
      <c r="E1254" s="1" t="s">
        <v>2555</v>
      </c>
      <c r="F1254" s="1" t="s">
        <v>147</v>
      </c>
      <c r="G1254" s="1" t="s">
        <v>147</v>
      </c>
      <c r="H1254" s="1" t="s">
        <v>27</v>
      </c>
      <c r="I1254" s="1" t="s">
        <v>28</v>
      </c>
      <c r="J1254" s="1">
        <v>0</v>
      </c>
      <c r="K1254" s="1">
        <v>100</v>
      </c>
      <c r="L1254" s="1">
        <v>0</v>
      </c>
      <c r="M1254" s="1" t="s">
        <v>2619</v>
      </c>
      <c r="N1254" s="1" t="s">
        <v>93</v>
      </c>
      <c r="O1254" s="1" t="s">
        <v>44</v>
      </c>
      <c r="P1254" s="1" t="s">
        <v>85</v>
      </c>
      <c r="Q1254" s="1" t="s">
        <v>45</v>
      </c>
      <c r="R1254" s="1" t="s">
        <v>2620</v>
      </c>
      <c r="S1254" s="1" t="s">
        <v>2620</v>
      </c>
      <c r="T1254" s="1">
        <v>3</v>
      </c>
      <c r="U1254" s="1" t="s">
        <v>2622</v>
      </c>
      <c r="V1254" s="1" t="s">
        <v>2630</v>
      </c>
      <c r="W1254" s="1" t="s">
        <v>2624</v>
      </c>
      <c r="X1254" s="1" t="s">
        <v>2625</v>
      </c>
      <c r="Y1254" s="1" t="s">
        <v>2623</v>
      </c>
      <c r="Z1254" s="1" t="s">
        <v>2623</v>
      </c>
      <c r="AA1254" s="1">
        <v>0</v>
      </c>
      <c r="AB1254" s="1" t="s">
        <v>2626</v>
      </c>
      <c r="AC1254" s="1" t="s">
        <v>2627</v>
      </c>
      <c r="AD1254" s="1" t="str">
        <f>TEXT(Sales_data[[#This Row],[Order_Date]],"MMM")</f>
        <v>May</v>
      </c>
      <c r="AE1254" s="1">
        <f t="shared" si="95"/>
        <v>2024</v>
      </c>
      <c r="AF1254" s="1" t="str">
        <f>TEXT(Sales_data[[#This Row],[Order_Date]],"ddd")</f>
        <v>Mon</v>
      </c>
      <c r="AG1254" s="1" t="str">
        <f t="shared" si="96"/>
        <v>On Time</v>
      </c>
      <c r="AH1254" s="1" t="str">
        <f t="shared" si="97"/>
        <v>Medium</v>
      </c>
      <c r="AI1254" s="1" t="str">
        <f t="shared" si="98"/>
        <v>Low</v>
      </c>
      <c r="AJ1254" s="6" t="str">
        <f t="shared" si="99"/>
        <v>Weekday</v>
      </c>
    </row>
    <row r="1255" spans="1:36" x14ac:dyDescent="0.45">
      <c r="A1255" s="5" t="s">
        <v>1752</v>
      </c>
      <c r="B1255" s="2">
        <v>45600</v>
      </c>
      <c r="C1255" s="2">
        <v>45603</v>
      </c>
      <c r="D1255" s="2">
        <v>45609</v>
      </c>
      <c r="E1255" s="1" t="s">
        <v>2599</v>
      </c>
      <c r="F1255" s="1" t="s">
        <v>168</v>
      </c>
      <c r="G1255" s="1" t="s">
        <v>41</v>
      </c>
      <c r="H1255" s="1" t="s">
        <v>71</v>
      </c>
      <c r="I1255" s="1" t="s">
        <v>117</v>
      </c>
      <c r="J1255" s="1">
        <v>3</v>
      </c>
      <c r="K1255" s="1">
        <v>0</v>
      </c>
      <c r="L1255" s="1">
        <v>0</v>
      </c>
      <c r="M1255" s="1" t="s">
        <v>56</v>
      </c>
      <c r="N1255" s="1" t="s">
        <v>57</v>
      </c>
      <c r="O1255" s="1" t="s">
        <v>44</v>
      </c>
      <c r="P1255" s="1" t="s">
        <v>85</v>
      </c>
      <c r="Q1255" s="1" t="s">
        <v>33</v>
      </c>
      <c r="R1255" s="1" t="s">
        <v>2620</v>
      </c>
      <c r="S1255" s="1" t="s">
        <v>2620</v>
      </c>
      <c r="T1255" s="1">
        <v>6</v>
      </c>
      <c r="U1255" s="1" t="s">
        <v>2622</v>
      </c>
      <c r="V1255" s="1" t="s">
        <v>2623</v>
      </c>
      <c r="W1255" s="1" t="s">
        <v>2629</v>
      </c>
      <c r="X1255" s="1" t="s">
        <v>2625</v>
      </c>
      <c r="Y1255" s="1" t="s">
        <v>2630</v>
      </c>
      <c r="Z1255" s="1" t="s">
        <v>2623</v>
      </c>
      <c r="AA1255" s="1">
        <v>0</v>
      </c>
      <c r="AB1255" s="1" t="s">
        <v>2626</v>
      </c>
      <c r="AC1255" s="1" t="s">
        <v>2627</v>
      </c>
      <c r="AD1255" s="1" t="str">
        <f>TEXT(Sales_data[[#This Row],[Order_Date]],"MMM")</f>
        <v>Nov</v>
      </c>
      <c r="AE1255" s="1">
        <f t="shared" si="95"/>
        <v>2024</v>
      </c>
      <c r="AF1255" s="1" t="str">
        <f>TEXT(Sales_data[[#This Row],[Order_Date]],"ddd")</f>
        <v>Mon</v>
      </c>
      <c r="AG1255" s="1" t="str">
        <f t="shared" si="96"/>
        <v>Late</v>
      </c>
      <c r="AH1255" s="1" t="str">
        <f t="shared" si="97"/>
        <v>Slow</v>
      </c>
      <c r="AI1255" s="1" t="str">
        <f t="shared" si="98"/>
        <v>Low</v>
      </c>
      <c r="AJ1255" s="6" t="str">
        <f t="shared" si="99"/>
        <v>Weekday</v>
      </c>
    </row>
    <row r="1256" spans="1:36" x14ac:dyDescent="0.45">
      <c r="A1256" s="5" t="s">
        <v>1753</v>
      </c>
      <c r="B1256" s="2">
        <v>45329</v>
      </c>
      <c r="C1256" s="2">
        <v>45329</v>
      </c>
      <c r="D1256" s="2">
        <v>45328</v>
      </c>
      <c r="E1256" s="1" t="s">
        <v>2547</v>
      </c>
      <c r="F1256" s="1" t="s">
        <v>2608</v>
      </c>
      <c r="G1256" s="1" t="s">
        <v>41</v>
      </c>
      <c r="H1256" s="1" t="s">
        <v>128</v>
      </c>
      <c r="I1256" s="1" t="s">
        <v>129</v>
      </c>
      <c r="J1256" s="1">
        <v>1</v>
      </c>
      <c r="K1256" s="1">
        <v>2000</v>
      </c>
      <c r="L1256" s="1">
        <v>2000</v>
      </c>
      <c r="M1256" s="1" t="s">
        <v>29</v>
      </c>
      <c r="N1256" s="1" t="s">
        <v>57</v>
      </c>
      <c r="O1256" s="1" t="s">
        <v>79</v>
      </c>
      <c r="P1256" s="1" t="s">
        <v>85</v>
      </c>
      <c r="Q1256" s="1" t="s">
        <v>33</v>
      </c>
      <c r="R1256" s="1" t="s">
        <v>2620</v>
      </c>
      <c r="S1256" s="1" t="s">
        <v>2620</v>
      </c>
      <c r="T1256" s="1">
        <v>-1</v>
      </c>
      <c r="U1256" s="1" t="s">
        <v>2622</v>
      </c>
      <c r="V1256" s="1" t="s">
        <v>2623</v>
      </c>
      <c r="W1256" s="1" t="s">
        <v>2624</v>
      </c>
      <c r="X1256" s="1" t="s">
        <v>2633</v>
      </c>
      <c r="Y1256" s="1" t="s">
        <v>2623</v>
      </c>
      <c r="Z1256" s="1" t="s">
        <v>2623</v>
      </c>
      <c r="AA1256" s="1">
        <v>2000</v>
      </c>
      <c r="AB1256" s="1" t="s">
        <v>2626</v>
      </c>
      <c r="AC1256" s="1" t="s">
        <v>2627</v>
      </c>
      <c r="AD1256" s="1" t="str">
        <f>TEXT(Sales_data[[#This Row],[Order_Date]],"MMM")</f>
        <v>Feb</v>
      </c>
      <c r="AE1256" s="1">
        <f t="shared" si="95"/>
        <v>2024</v>
      </c>
      <c r="AF1256" s="1" t="str">
        <f>TEXT(Sales_data[[#This Row],[Order_Date]],"ddd")</f>
        <v>Wed</v>
      </c>
      <c r="AG1256" s="1" t="str">
        <f t="shared" si="96"/>
        <v>On Time</v>
      </c>
      <c r="AH1256" s="1" t="str">
        <f t="shared" si="97"/>
        <v>Fast</v>
      </c>
      <c r="AI1256" s="1" t="str">
        <f t="shared" si="98"/>
        <v>Medium</v>
      </c>
      <c r="AJ1256" s="6" t="str">
        <f t="shared" si="99"/>
        <v>Weekday</v>
      </c>
    </row>
    <row r="1257" spans="1:36" x14ac:dyDescent="0.45">
      <c r="A1257" s="5" t="s">
        <v>1754</v>
      </c>
      <c r="B1257" s="2">
        <v>45312</v>
      </c>
      <c r="C1257" s="2">
        <v>45315</v>
      </c>
      <c r="D1257" s="2">
        <v>45322</v>
      </c>
      <c r="E1257" s="1" t="s">
        <v>2597</v>
      </c>
      <c r="F1257" s="1" t="s">
        <v>147</v>
      </c>
      <c r="G1257" s="1" t="s">
        <v>147</v>
      </c>
      <c r="H1257" s="1" t="s">
        <v>128</v>
      </c>
      <c r="I1257" s="1" t="s">
        <v>129</v>
      </c>
      <c r="J1257" s="1">
        <v>2</v>
      </c>
      <c r="K1257" s="1">
        <v>2000</v>
      </c>
      <c r="L1257" s="1">
        <v>4000</v>
      </c>
      <c r="M1257" s="1" t="s">
        <v>29</v>
      </c>
      <c r="N1257" s="1" t="s">
        <v>30</v>
      </c>
      <c r="O1257" s="1" t="s">
        <v>31</v>
      </c>
      <c r="P1257" s="1" t="s">
        <v>85</v>
      </c>
      <c r="Q1257" s="1" t="s">
        <v>45</v>
      </c>
      <c r="R1257" s="1" t="s">
        <v>46</v>
      </c>
      <c r="S1257" s="1" t="s">
        <v>2621</v>
      </c>
      <c r="T1257" s="1">
        <v>7</v>
      </c>
      <c r="U1257" s="1" t="s">
        <v>2622</v>
      </c>
      <c r="V1257" s="1" t="s">
        <v>2623</v>
      </c>
      <c r="W1257" s="1" t="s">
        <v>2624</v>
      </c>
      <c r="X1257" s="1" t="s">
        <v>2625</v>
      </c>
      <c r="Y1257" s="1" t="s">
        <v>2623</v>
      </c>
      <c r="Z1257" s="1" t="s">
        <v>2623</v>
      </c>
      <c r="AA1257" s="1">
        <v>4000</v>
      </c>
      <c r="AB1257" s="1" t="s">
        <v>2626</v>
      </c>
      <c r="AC1257" s="1" t="s">
        <v>2621</v>
      </c>
      <c r="AD1257" s="1" t="str">
        <f>TEXT(Sales_data[[#This Row],[Order_Date]],"MMM")</f>
        <v>Jan</v>
      </c>
      <c r="AE1257" s="1">
        <f t="shared" si="95"/>
        <v>2024</v>
      </c>
      <c r="AF1257" s="1" t="str">
        <f>TEXT(Sales_data[[#This Row],[Order_Date]],"ddd")</f>
        <v>Sun</v>
      </c>
      <c r="AG1257" s="1" t="str">
        <f t="shared" si="96"/>
        <v>Late</v>
      </c>
      <c r="AH1257" s="1" t="str">
        <f t="shared" si="97"/>
        <v>Slow</v>
      </c>
      <c r="AI1257" s="1" t="str">
        <f t="shared" si="98"/>
        <v>Medium</v>
      </c>
      <c r="AJ1257" s="6" t="str">
        <f t="shared" si="99"/>
        <v>Weekend</v>
      </c>
    </row>
    <row r="1258" spans="1:36" x14ac:dyDescent="0.45">
      <c r="A1258" s="5" t="s">
        <v>1755</v>
      </c>
      <c r="B1258" s="2">
        <v>45344</v>
      </c>
      <c r="C1258" s="2">
        <v>45346</v>
      </c>
      <c r="D1258" s="2">
        <v>45353</v>
      </c>
      <c r="E1258" s="1" t="s">
        <v>2536</v>
      </c>
      <c r="F1258" s="1" t="s">
        <v>2609</v>
      </c>
      <c r="G1258" s="1" t="s">
        <v>116</v>
      </c>
      <c r="H1258" s="1" t="s">
        <v>128</v>
      </c>
      <c r="I1258" s="1" t="s">
        <v>231</v>
      </c>
      <c r="J1258" s="1">
        <v>1</v>
      </c>
      <c r="K1258" s="1">
        <v>100</v>
      </c>
      <c r="L1258" s="1">
        <v>100</v>
      </c>
      <c r="M1258" s="1" t="s">
        <v>63</v>
      </c>
      <c r="N1258" s="1" t="s">
        <v>30</v>
      </c>
      <c r="O1258" s="1" t="s">
        <v>64</v>
      </c>
      <c r="P1258" s="1" t="s">
        <v>32</v>
      </c>
      <c r="Q1258" s="1" t="s">
        <v>45</v>
      </c>
      <c r="R1258" s="1" t="s">
        <v>34</v>
      </c>
      <c r="S1258" s="1" t="s">
        <v>2620</v>
      </c>
      <c r="T1258" s="1">
        <v>7</v>
      </c>
      <c r="U1258" s="1" t="s">
        <v>2622</v>
      </c>
      <c r="V1258" s="1" t="s">
        <v>2623</v>
      </c>
      <c r="W1258" s="1" t="s">
        <v>2624</v>
      </c>
      <c r="X1258" s="1" t="s">
        <v>2625</v>
      </c>
      <c r="Y1258" s="1" t="s">
        <v>2623</v>
      </c>
      <c r="Z1258" s="1" t="s">
        <v>2623</v>
      </c>
      <c r="AA1258" s="1">
        <v>100</v>
      </c>
      <c r="AB1258" s="1" t="s">
        <v>2626</v>
      </c>
      <c r="AC1258" s="1" t="s">
        <v>2627</v>
      </c>
      <c r="AD1258" s="1" t="str">
        <f>TEXT(Sales_data[[#This Row],[Order_Date]],"MMM")</f>
        <v>Feb</v>
      </c>
      <c r="AE1258" s="1">
        <f t="shared" si="95"/>
        <v>2024</v>
      </c>
      <c r="AF1258" s="1" t="str">
        <f>TEXT(Sales_data[[#This Row],[Order_Date]],"ddd")</f>
        <v>Thu</v>
      </c>
      <c r="AG1258" s="1" t="str">
        <f t="shared" si="96"/>
        <v>Late</v>
      </c>
      <c r="AH1258" s="1" t="str">
        <f t="shared" si="97"/>
        <v>Slow</v>
      </c>
      <c r="AI1258" s="1" t="str">
        <f t="shared" si="98"/>
        <v>Low</v>
      </c>
      <c r="AJ1258" s="6" t="str">
        <f t="shared" si="99"/>
        <v>Weekday</v>
      </c>
    </row>
    <row r="1259" spans="1:36" x14ac:dyDescent="0.45">
      <c r="A1259" s="5" t="s">
        <v>1756</v>
      </c>
      <c r="B1259" s="2">
        <v>45473</v>
      </c>
      <c r="C1259" s="2">
        <v>45476</v>
      </c>
      <c r="D1259" s="2">
        <v>45479</v>
      </c>
      <c r="E1259" s="1" t="s">
        <v>2541</v>
      </c>
      <c r="F1259" s="1" t="s">
        <v>147</v>
      </c>
      <c r="G1259" s="1" t="s">
        <v>147</v>
      </c>
      <c r="H1259" s="1" t="s">
        <v>27</v>
      </c>
      <c r="I1259" s="1" t="s">
        <v>55</v>
      </c>
      <c r="J1259" s="1">
        <v>1</v>
      </c>
      <c r="K1259" s="1">
        <v>0</v>
      </c>
      <c r="L1259" s="1">
        <v>0</v>
      </c>
      <c r="M1259" s="1" t="s">
        <v>2619</v>
      </c>
      <c r="N1259" s="1" t="s">
        <v>57</v>
      </c>
      <c r="O1259" s="1" t="s">
        <v>79</v>
      </c>
      <c r="P1259" s="1" t="s">
        <v>58</v>
      </c>
      <c r="Q1259" s="1" t="s">
        <v>45</v>
      </c>
      <c r="R1259" s="1" t="s">
        <v>2620</v>
      </c>
      <c r="S1259" s="1" t="s">
        <v>2620</v>
      </c>
      <c r="T1259" s="1">
        <v>3</v>
      </c>
      <c r="U1259" s="1" t="s">
        <v>2622</v>
      </c>
      <c r="V1259" s="1" t="s">
        <v>2623</v>
      </c>
      <c r="W1259" s="1" t="s">
        <v>2629</v>
      </c>
      <c r="X1259" s="1" t="s">
        <v>2625</v>
      </c>
      <c r="Y1259" s="1" t="s">
        <v>2630</v>
      </c>
      <c r="Z1259" s="1" t="s">
        <v>2623</v>
      </c>
      <c r="AA1259" s="1">
        <v>0</v>
      </c>
      <c r="AB1259" s="1" t="s">
        <v>2626</v>
      </c>
      <c r="AC1259" s="1" t="s">
        <v>2627</v>
      </c>
      <c r="AD1259" s="1" t="str">
        <f>TEXT(Sales_data[[#This Row],[Order_Date]],"MMM")</f>
        <v>Jun</v>
      </c>
      <c r="AE1259" s="1">
        <f t="shared" si="95"/>
        <v>2024</v>
      </c>
      <c r="AF1259" s="1" t="str">
        <f>TEXT(Sales_data[[#This Row],[Order_Date]],"ddd")</f>
        <v>Sun</v>
      </c>
      <c r="AG1259" s="1" t="str">
        <f t="shared" si="96"/>
        <v>On Time</v>
      </c>
      <c r="AH1259" s="1" t="str">
        <f t="shared" si="97"/>
        <v>Medium</v>
      </c>
      <c r="AI1259" s="1" t="str">
        <f t="shared" si="98"/>
        <v>Low</v>
      </c>
      <c r="AJ1259" s="6" t="str">
        <f t="shared" si="99"/>
        <v>Weekend</v>
      </c>
    </row>
    <row r="1260" spans="1:36" x14ac:dyDescent="0.45">
      <c r="A1260" s="5" t="s">
        <v>1757</v>
      </c>
      <c r="B1260" s="2">
        <v>45641</v>
      </c>
      <c r="C1260" s="2">
        <v>45644</v>
      </c>
      <c r="D1260" s="2">
        <v>45649</v>
      </c>
      <c r="E1260" s="1" t="s">
        <v>2553</v>
      </c>
      <c r="F1260" s="1" t="s">
        <v>2607</v>
      </c>
      <c r="G1260" s="1" t="s">
        <v>41</v>
      </c>
      <c r="H1260" s="1" t="s">
        <v>27</v>
      </c>
      <c r="I1260" s="1" t="s">
        <v>55</v>
      </c>
      <c r="J1260" s="1">
        <v>0</v>
      </c>
      <c r="K1260" s="1">
        <v>100</v>
      </c>
      <c r="L1260" s="1">
        <v>0</v>
      </c>
      <c r="M1260" s="1" t="s">
        <v>56</v>
      </c>
      <c r="N1260" s="1" t="s">
        <v>57</v>
      </c>
      <c r="O1260" s="1" t="s">
        <v>31</v>
      </c>
      <c r="P1260" s="1" t="s">
        <v>32</v>
      </c>
      <c r="Q1260" s="1" t="s">
        <v>33</v>
      </c>
      <c r="R1260" s="1" t="s">
        <v>46</v>
      </c>
      <c r="S1260" s="1" t="s">
        <v>47</v>
      </c>
      <c r="T1260" s="1">
        <v>5</v>
      </c>
      <c r="U1260" s="1" t="s">
        <v>2622</v>
      </c>
      <c r="V1260" s="1" t="s">
        <v>2630</v>
      </c>
      <c r="W1260" s="1" t="s">
        <v>2624</v>
      </c>
      <c r="X1260" s="1" t="s">
        <v>2625</v>
      </c>
      <c r="Y1260" s="1" t="s">
        <v>2623</v>
      </c>
      <c r="Z1260" s="1" t="s">
        <v>2623</v>
      </c>
      <c r="AA1260" s="1">
        <v>0</v>
      </c>
      <c r="AB1260" s="1" t="s">
        <v>2626</v>
      </c>
      <c r="AC1260" s="1" t="s">
        <v>47</v>
      </c>
      <c r="AD1260" s="1" t="str">
        <f>TEXT(Sales_data[[#This Row],[Order_Date]],"MMM")</f>
        <v>Dec</v>
      </c>
      <c r="AE1260" s="1">
        <f t="shared" si="95"/>
        <v>2024</v>
      </c>
      <c r="AF1260" s="1" t="str">
        <f>TEXT(Sales_data[[#This Row],[Order_Date]],"ddd")</f>
        <v>Sun</v>
      </c>
      <c r="AG1260" s="1" t="str">
        <f t="shared" si="96"/>
        <v>On Time</v>
      </c>
      <c r="AH1260" s="1" t="str">
        <f t="shared" si="97"/>
        <v>Medium</v>
      </c>
      <c r="AI1260" s="1" t="str">
        <f t="shared" si="98"/>
        <v>Low</v>
      </c>
      <c r="AJ1260" s="6" t="str">
        <f t="shared" si="99"/>
        <v>Weekend</v>
      </c>
    </row>
    <row r="1261" spans="1:36" x14ac:dyDescent="0.45">
      <c r="A1261" s="5" t="s">
        <v>1758</v>
      </c>
      <c r="B1261" s="2">
        <v>45432</v>
      </c>
      <c r="C1261" s="2">
        <v>45433</v>
      </c>
      <c r="D1261" s="2">
        <v>45436</v>
      </c>
      <c r="E1261" s="1" t="s">
        <v>2601</v>
      </c>
      <c r="F1261" s="1" t="s">
        <v>147</v>
      </c>
      <c r="G1261" s="1" t="s">
        <v>147</v>
      </c>
      <c r="H1261" s="1" t="s">
        <v>71</v>
      </c>
      <c r="I1261" s="1" t="s">
        <v>117</v>
      </c>
      <c r="J1261" s="1">
        <v>0</v>
      </c>
      <c r="K1261" s="1">
        <v>2000</v>
      </c>
      <c r="L1261" s="1">
        <v>0</v>
      </c>
      <c r="M1261" s="1" t="s">
        <v>63</v>
      </c>
      <c r="N1261" s="1" t="s">
        <v>93</v>
      </c>
      <c r="O1261" s="1" t="s">
        <v>31</v>
      </c>
      <c r="P1261" s="1" t="s">
        <v>85</v>
      </c>
      <c r="Q1261" s="1" t="s">
        <v>45</v>
      </c>
      <c r="R1261" s="1" t="s">
        <v>34</v>
      </c>
      <c r="S1261" s="1" t="s">
        <v>2620</v>
      </c>
      <c r="T1261" s="1">
        <v>3</v>
      </c>
      <c r="U1261" s="1" t="s">
        <v>2622</v>
      </c>
      <c r="V1261" s="1" t="s">
        <v>2630</v>
      </c>
      <c r="W1261" s="1" t="s">
        <v>2624</v>
      </c>
      <c r="X1261" s="1" t="s">
        <v>2625</v>
      </c>
      <c r="Y1261" s="1" t="s">
        <v>2623</v>
      </c>
      <c r="Z1261" s="1" t="s">
        <v>2623</v>
      </c>
      <c r="AA1261" s="1">
        <v>0</v>
      </c>
      <c r="AB1261" s="1" t="s">
        <v>2626</v>
      </c>
      <c r="AC1261" s="1" t="s">
        <v>2627</v>
      </c>
      <c r="AD1261" s="1" t="str">
        <f>TEXT(Sales_data[[#This Row],[Order_Date]],"MMM")</f>
        <v>May</v>
      </c>
      <c r="AE1261" s="1">
        <f t="shared" si="95"/>
        <v>2024</v>
      </c>
      <c r="AF1261" s="1" t="str">
        <f>TEXT(Sales_data[[#This Row],[Order_Date]],"ddd")</f>
        <v>Mon</v>
      </c>
      <c r="AG1261" s="1" t="str">
        <f t="shared" si="96"/>
        <v>On Time</v>
      </c>
      <c r="AH1261" s="1" t="str">
        <f t="shared" si="97"/>
        <v>Medium</v>
      </c>
      <c r="AI1261" s="1" t="str">
        <f t="shared" si="98"/>
        <v>Low</v>
      </c>
      <c r="AJ1261" s="6" t="str">
        <f t="shared" si="99"/>
        <v>Weekday</v>
      </c>
    </row>
    <row r="1262" spans="1:36" x14ac:dyDescent="0.45">
      <c r="A1262" s="5" t="s">
        <v>1759</v>
      </c>
      <c r="B1262" s="2">
        <v>45460</v>
      </c>
      <c r="C1262" s="2">
        <v>45462</v>
      </c>
      <c r="D1262" s="2">
        <v>45466</v>
      </c>
      <c r="E1262" s="1" t="s">
        <v>2538</v>
      </c>
      <c r="F1262" s="1" t="s">
        <v>2606</v>
      </c>
      <c r="G1262" s="1" t="s">
        <v>26</v>
      </c>
      <c r="H1262" s="1" t="s">
        <v>71</v>
      </c>
      <c r="I1262" s="1" t="s">
        <v>92</v>
      </c>
      <c r="J1262" s="1">
        <v>0</v>
      </c>
      <c r="K1262" s="1">
        <v>0</v>
      </c>
      <c r="L1262" s="1">
        <v>0</v>
      </c>
      <c r="M1262" s="1" t="s">
        <v>2619</v>
      </c>
      <c r="N1262" s="1" t="s">
        <v>93</v>
      </c>
      <c r="O1262" s="1" t="s">
        <v>31</v>
      </c>
      <c r="P1262" s="1" t="s">
        <v>32</v>
      </c>
      <c r="Q1262" s="1" t="s">
        <v>45</v>
      </c>
      <c r="R1262" s="1" t="s">
        <v>2620</v>
      </c>
      <c r="S1262" s="1" t="s">
        <v>2620</v>
      </c>
      <c r="T1262" s="1">
        <v>4</v>
      </c>
      <c r="U1262" s="1" t="s">
        <v>2622</v>
      </c>
      <c r="V1262" s="1" t="s">
        <v>2630</v>
      </c>
      <c r="W1262" s="1" t="s">
        <v>2629</v>
      </c>
      <c r="X1262" s="1" t="s">
        <v>2625</v>
      </c>
      <c r="Y1262" s="1" t="s">
        <v>2630</v>
      </c>
      <c r="Z1262" s="1" t="s">
        <v>2623</v>
      </c>
      <c r="AA1262" s="1">
        <v>0</v>
      </c>
      <c r="AB1262" s="1" t="s">
        <v>2626</v>
      </c>
      <c r="AC1262" s="1" t="s">
        <v>2627</v>
      </c>
      <c r="AD1262" s="1" t="str">
        <f>TEXT(Sales_data[[#This Row],[Order_Date]],"MMM")</f>
        <v>Jun</v>
      </c>
      <c r="AE1262" s="1">
        <f t="shared" si="95"/>
        <v>2024</v>
      </c>
      <c r="AF1262" s="1" t="str">
        <f>TEXT(Sales_data[[#This Row],[Order_Date]],"ddd")</f>
        <v>Mon</v>
      </c>
      <c r="AG1262" s="1" t="str">
        <f t="shared" si="96"/>
        <v>On Time</v>
      </c>
      <c r="AH1262" s="1" t="str">
        <f t="shared" si="97"/>
        <v>Medium</v>
      </c>
      <c r="AI1262" s="1" t="str">
        <f t="shared" si="98"/>
        <v>Low</v>
      </c>
      <c r="AJ1262" s="6" t="str">
        <f t="shared" si="99"/>
        <v>Weekday</v>
      </c>
    </row>
    <row r="1263" spans="1:36" x14ac:dyDescent="0.45">
      <c r="A1263" s="5" t="s">
        <v>1760</v>
      </c>
      <c r="B1263" s="2">
        <v>45602</v>
      </c>
      <c r="C1263" s="2">
        <v>45600</v>
      </c>
      <c r="D1263" s="2">
        <v>45607</v>
      </c>
      <c r="E1263" s="1" t="s">
        <v>2603</v>
      </c>
      <c r="F1263" s="1" t="s">
        <v>53</v>
      </c>
      <c r="G1263" s="1" t="s">
        <v>54</v>
      </c>
      <c r="H1263" s="1" t="s">
        <v>27</v>
      </c>
      <c r="I1263" s="1" t="s">
        <v>28</v>
      </c>
      <c r="J1263" s="1">
        <v>3</v>
      </c>
      <c r="K1263" s="1">
        <v>2000</v>
      </c>
      <c r="L1263" s="1">
        <v>6000</v>
      </c>
      <c r="M1263" s="1" t="s">
        <v>56</v>
      </c>
      <c r="N1263" s="1" t="s">
        <v>57</v>
      </c>
      <c r="O1263" s="1" t="s">
        <v>79</v>
      </c>
      <c r="P1263" s="1" t="s">
        <v>32</v>
      </c>
      <c r="Q1263" s="1" t="s">
        <v>45</v>
      </c>
      <c r="R1263" s="1" t="s">
        <v>2620</v>
      </c>
      <c r="S1263" s="1" t="s">
        <v>2620</v>
      </c>
      <c r="T1263" s="1">
        <v>7</v>
      </c>
      <c r="U1263" s="1" t="s">
        <v>2622</v>
      </c>
      <c r="V1263" s="1" t="s">
        <v>2623</v>
      </c>
      <c r="W1263" s="1" t="s">
        <v>2624</v>
      </c>
      <c r="X1263" s="1" t="s">
        <v>2628</v>
      </c>
      <c r="Y1263" s="1" t="s">
        <v>2623</v>
      </c>
      <c r="Z1263" s="1" t="s">
        <v>2623</v>
      </c>
      <c r="AA1263" s="1">
        <v>6000</v>
      </c>
      <c r="AB1263" s="1" t="s">
        <v>2626</v>
      </c>
      <c r="AC1263" s="1" t="s">
        <v>2627</v>
      </c>
      <c r="AD1263" s="1" t="str">
        <f>TEXT(Sales_data[[#This Row],[Order_Date]],"MMM")</f>
        <v>Nov</v>
      </c>
      <c r="AE1263" s="1">
        <f t="shared" si="95"/>
        <v>2024</v>
      </c>
      <c r="AF1263" s="1" t="str">
        <f>TEXT(Sales_data[[#This Row],[Order_Date]],"ddd")</f>
        <v>Wed</v>
      </c>
      <c r="AG1263" s="1" t="str">
        <f t="shared" si="96"/>
        <v>Late</v>
      </c>
      <c r="AH1263" s="1" t="str">
        <f t="shared" si="97"/>
        <v>Slow</v>
      </c>
      <c r="AI1263" s="1" t="str">
        <f t="shared" si="98"/>
        <v>High</v>
      </c>
      <c r="AJ1263" s="6" t="str">
        <f t="shared" si="99"/>
        <v>Weekday</v>
      </c>
    </row>
    <row r="1264" spans="1:36" x14ac:dyDescent="0.45">
      <c r="A1264" s="5" t="s">
        <v>1761</v>
      </c>
      <c r="B1264" s="2">
        <v>45360</v>
      </c>
      <c r="C1264" s="2">
        <v>45362</v>
      </c>
      <c r="D1264" s="2">
        <v>45367</v>
      </c>
      <c r="E1264" s="1" t="s">
        <v>2597</v>
      </c>
      <c r="F1264" s="1" t="s">
        <v>69</v>
      </c>
      <c r="G1264" s="1" t="s">
        <v>70</v>
      </c>
      <c r="H1264" s="1" t="s">
        <v>71</v>
      </c>
      <c r="I1264" s="1" t="s">
        <v>92</v>
      </c>
      <c r="J1264" s="1">
        <v>1</v>
      </c>
      <c r="K1264" s="1">
        <v>1000</v>
      </c>
      <c r="L1264" s="1">
        <v>1000</v>
      </c>
      <c r="M1264" s="1" t="s">
        <v>63</v>
      </c>
      <c r="N1264" s="1" t="s">
        <v>57</v>
      </c>
      <c r="O1264" s="1" t="s">
        <v>64</v>
      </c>
      <c r="P1264" s="1" t="s">
        <v>32</v>
      </c>
      <c r="Q1264" s="1" t="s">
        <v>33</v>
      </c>
      <c r="R1264" s="1" t="s">
        <v>46</v>
      </c>
      <c r="S1264" s="1" t="s">
        <v>47</v>
      </c>
      <c r="T1264" s="1">
        <v>5</v>
      </c>
      <c r="U1264" s="1" t="s">
        <v>2622</v>
      </c>
      <c r="V1264" s="1" t="s">
        <v>2623</v>
      </c>
      <c r="W1264" s="1" t="s">
        <v>2624</v>
      </c>
      <c r="X1264" s="1" t="s">
        <v>2625</v>
      </c>
      <c r="Y1264" s="1" t="s">
        <v>2623</v>
      </c>
      <c r="Z1264" s="1" t="s">
        <v>2623</v>
      </c>
      <c r="AA1264" s="1">
        <v>1000</v>
      </c>
      <c r="AB1264" s="1" t="s">
        <v>2626</v>
      </c>
      <c r="AC1264" s="1" t="s">
        <v>47</v>
      </c>
      <c r="AD1264" s="1" t="str">
        <f>TEXT(Sales_data[[#This Row],[Order_Date]],"MMM")</f>
        <v>Mar</v>
      </c>
      <c r="AE1264" s="1">
        <f t="shared" si="95"/>
        <v>2024</v>
      </c>
      <c r="AF1264" s="1" t="str">
        <f>TEXT(Sales_data[[#This Row],[Order_Date]],"ddd")</f>
        <v>Sat</v>
      </c>
      <c r="AG1264" s="1" t="str">
        <f t="shared" si="96"/>
        <v>On Time</v>
      </c>
      <c r="AH1264" s="1" t="str">
        <f t="shared" si="97"/>
        <v>Medium</v>
      </c>
      <c r="AI1264" s="1" t="str">
        <f t="shared" si="98"/>
        <v>Low</v>
      </c>
      <c r="AJ1264" s="6" t="str">
        <f t="shared" si="99"/>
        <v>Weekend</v>
      </c>
    </row>
    <row r="1265" spans="1:36" x14ac:dyDescent="0.45">
      <c r="A1265" s="5" t="s">
        <v>1762</v>
      </c>
      <c r="B1265" s="2">
        <v>45438</v>
      </c>
      <c r="C1265" s="2">
        <v>45437</v>
      </c>
      <c r="D1265" s="2">
        <v>45441</v>
      </c>
      <c r="E1265" s="1" t="s">
        <v>2576</v>
      </c>
      <c r="F1265" s="1" t="s">
        <v>147</v>
      </c>
      <c r="G1265" s="1" t="s">
        <v>147</v>
      </c>
      <c r="H1265" s="1" t="s">
        <v>128</v>
      </c>
      <c r="I1265" s="1" t="s">
        <v>169</v>
      </c>
      <c r="J1265" s="1">
        <v>0</v>
      </c>
      <c r="K1265" s="1">
        <v>1000</v>
      </c>
      <c r="L1265" s="1">
        <v>0</v>
      </c>
      <c r="M1265" s="1" t="s">
        <v>63</v>
      </c>
      <c r="N1265" s="1" t="s">
        <v>93</v>
      </c>
      <c r="O1265" s="1" t="s">
        <v>64</v>
      </c>
      <c r="P1265" s="1" t="s">
        <v>58</v>
      </c>
      <c r="Q1265" s="1" t="s">
        <v>33</v>
      </c>
      <c r="R1265" s="1" t="s">
        <v>34</v>
      </c>
      <c r="S1265" s="1" t="s">
        <v>2620</v>
      </c>
      <c r="T1265" s="1">
        <v>4</v>
      </c>
      <c r="U1265" s="1" t="s">
        <v>2622</v>
      </c>
      <c r="V1265" s="1" t="s">
        <v>2630</v>
      </c>
      <c r="W1265" s="1" t="s">
        <v>2624</v>
      </c>
      <c r="X1265" s="1" t="s">
        <v>2628</v>
      </c>
      <c r="Y1265" s="1" t="s">
        <v>2623</v>
      </c>
      <c r="Z1265" s="1" t="s">
        <v>2623</v>
      </c>
      <c r="AA1265" s="1">
        <v>0</v>
      </c>
      <c r="AB1265" s="1" t="s">
        <v>2626</v>
      </c>
      <c r="AC1265" s="1" t="s">
        <v>2627</v>
      </c>
      <c r="AD1265" s="1" t="str">
        <f>TEXT(Sales_data[[#This Row],[Order_Date]],"MMM")</f>
        <v>May</v>
      </c>
      <c r="AE1265" s="1">
        <f t="shared" si="95"/>
        <v>2024</v>
      </c>
      <c r="AF1265" s="1" t="str">
        <f>TEXT(Sales_data[[#This Row],[Order_Date]],"ddd")</f>
        <v>Sun</v>
      </c>
      <c r="AG1265" s="1" t="str">
        <f t="shared" si="96"/>
        <v>On Time</v>
      </c>
      <c r="AH1265" s="1" t="str">
        <f t="shared" si="97"/>
        <v>Medium</v>
      </c>
      <c r="AI1265" s="1" t="str">
        <f t="shared" si="98"/>
        <v>Low</v>
      </c>
      <c r="AJ1265" s="6" t="str">
        <f t="shared" si="99"/>
        <v>Weekend</v>
      </c>
    </row>
    <row r="1266" spans="1:36" x14ac:dyDescent="0.45">
      <c r="A1266" s="5" t="s">
        <v>1763</v>
      </c>
      <c r="B1266" s="2">
        <v>45463</v>
      </c>
      <c r="C1266" s="2">
        <v>45465</v>
      </c>
      <c r="D1266" s="2">
        <v>45470</v>
      </c>
      <c r="E1266" s="1" t="s">
        <v>2563</v>
      </c>
      <c r="F1266" s="1" t="s">
        <v>53</v>
      </c>
      <c r="G1266" s="1" t="s">
        <v>54</v>
      </c>
      <c r="H1266" s="1" t="s">
        <v>42</v>
      </c>
      <c r="I1266" s="1" t="s">
        <v>122</v>
      </c>
      <c r="J1266" s="1">
        <v>0</v>
      </c>
      <c r="K1266" s="1">
        <v>500</v>
      </c>
      <c r="L1266" s="1">
        <v>0</v>
      </c>
      <c r="M1266" s="1" t="s">
        <v>63</v>
      </c>
      <c r="N1266" s="1" t="s">
        <v>57</v>
      </c>
      <c r="O1266" s="1" t="s">
        <v>79</v>
      </c>
      <c r="P1266" s="1" t="s">
        <v>32</v>
      </c>
      <c r="Q1266" s="1" t="s">
        <v>33</v>
      </c>
      <c r="R1266" s="1" t="s">
        <v>2620</v>
      </c>
      <c r="S1266" s="1" t="s">
        <v>2620</v>
      </c>
      <c r="T1266" s="1">
        <v>5</v>
      </c>
      <c r="U1266" s="1" t="s">
        <v>2622</v>
      </c>
      <c r="V1266" s="1" t="s">
        <v>2630</v>
      </c>
      <c r="W1266" s="1" t="s">
        <v>2624</v>
      </c>
      <c r="X1266" s="1" t="s">
        <v>2625</v>
      </c>
      <c r="Y1266" s="1" t="s">
        <v>2623</v>
      </c>
      <c r="Z1266" s="1" t="s">
        <v>2623</v>
      </c>
      <c r="AA1266" s="1">
        <v>0</v>
      </c>
      <c r="AB1266" s="1" t="s">
        <v>2626</v>
      </c>
      <c r="AC1266" s="1" t="s">
        <v>2627</v>
      </c>
      <c r="AD1266" s="1" t="str">
        <f>TEXT(Sales_data[[#This Row],[Order_Date]],"MMM")</f>
        <v>Jun</v>
      </c>
      <c r="AE1266" s="1">
        <f t="shared" si="95"/>
        <v>2024</v>
      </c>
      <c r="AF1266" s="1" t="str">
        <f>TEXT(Sales_data[[#This Row],[Order_Date]],"ddd")</f>
        <v>Thu</v>
      </c>
      <c r="AG1266" s="1" t="str">
        <f t="shared" si="96"/>
        <v>On Time</v>
      </c>
      <c r="AH1266" s="1" t="str">
        <f t="shared" si="97"/>
        <v>Medium</v>
      </c>
      <c r="AI1266" s="1" t="str">
        <f t="shared" si="98"/>
        <v>Low</v>
      </c>
      <c r="AJ1266" s="6" t="str">
        <f t="shared" si="99"/>
        <v>Weekday</v>
      </c>
    </row>
    <row r="1267" spans="1:36" x14ac:dyDescent="0.45">
      <c r="A1267" s="5" t="s">
        <v>1764</v>
      </c>
      <c r="B1267" s="2">
        <v>45436</v>
      </c>
      <c r="C1267" s="2">
        <v>45435</v>
      </c>
      <c r="D1267" s="2">
        <v>45441</v>
      </c>
      <c r="E1267" s="1" t="s">
        <v>2593</v>
      </c>
      <c r="F1267" s="1" t="s">
        <v>2609</v>
      </c>
      <c r="G1267" s="1" t="s">
        <v>116</v>
      </c>
      <c r="H1267" s="1" t="s">
        <v>42</v>
      </c>
      <c r="I1267" s="1" t="s">
        <v>43</v>
      </c>
      <c r="J1267" s="1">
        <v>1</v>
      </c>
      <c r="K1267" s="1">
        <v>100</v>
      </c>
      <c r="L1267" s="1">
        <v>100</v>
      </c>
      <c r="M1267" s="1" t="s">
        <v>29</v>
      </c>
      <c r="N1267" s="1" t="s">
        <v>30</v>
      </c>
      <c r="O1267" s="1" t="s">
        <v>44</v>
      </c>
      <c r="P1267" s="1" t="s">
        <v>58</v>
      </c>
      <c r="Q1267" s="1" t="s">
        <v>45</v>
      </c>
      <c r="R1267" s="1" t="s">
        <v>2620</v>
      </c>
      <c r="S1267" s="1" t="s">
        <v>2620</v>
      </c>
      <c r="T1267" s="1">
        <v>6</v>
      </c>
      <c r="U1267" s="1" t="s">
        <v>2622</v>
      </c>
      <c r="V1267" s="1" t="s">
        <v>2623</v>
      </c>
      <c r="W1267" s="1" t="s">
        <v>2624</v>
      </c>
      <c r="X1267" s="1" t="s">
        <v>2628</v>
      </c>
      <c r="Y1267" s="1" t="s">
        <v>2623</v>
      </c>
      <c r="Z1267" s="1" t="s">
        <v>2623</v>
      </c>
      <c r="AA1267" s="1">
        <v>100</v>
      </c>
      <c r="AB1267" s="1" t="s">
        <v>2626</v>
      </c>
      <c r="AC1267" s="1" t="s">
        <v>2627</v>
      </c>
      <c r="AD1267" s="1" t="str">
        <f>TEXT(Sales_data[[#This Row],[Order_Date]],"MMM")</f>
        <v>May</v>
      </c>
      <c r="AE1267" s="1">
        <f t="shared" si="95"/>
        <v>2024</v>
      </c>
      <c r="AF1267" s="1" t="str">
        <f>TEXT(Sales_data[[#This Row],[Order_Date]],"ddd")</f>
        <v>Fri</v>
      </c>
      <c r="AG1267" s="1" t="str">
        <f t="shared" si="96"/>
        <v>Late</v>
      </c>
      <c r="AH1267" s="1" t="str">
        <f t="shared" si="97"/>
        <v>Slow</v>
      </c>
      <c r="AI1267" s="1" t="str">
        <f t="shared" si="98"/>
        <v>Low</v>
      </c>
      <c r="AJ1267" s="6" t="str">
        <f t="shared" si="99"/>
        <v>Weekday</v>
      </c>
    </row>
    <row r="1268" spans="1:36" x14ac:dyDescent="0.45">
      <c r="A1268" s="5" t="s">
        <v>2514</v>
      </c>
      <c r="B1268" s="2">
        <v>45556</v>
      </c>
      <c r="C1268" s="2">
        <v>45559</v>
      </c>
      <c r="D1268" s="2">
        <v>45565</v>
      </c>
      <c r="E1268" s="1" t="s">
        <v>2566</v>
      </c>
      <c r="F1268" s="1" t="s">
        <v>2609</v>
      </c>
      <c r="G1268" s="1" t="s">
        <v>116</v>
      </c>
      <c r="H1268" s="1" t="s">
        <v>42</v>
      </c>
      <c r="I1268" s="1" t="s">
        <v>78</v>
      </c>
      <c r="J1268" s="1">
        <v>-1</v>
      </c>
      <c r="K1268" s="1">
        <v>2000</v>
      </c>
      <c r="L1268" s="1">
        <v>-2000</v>
      </c>
      <c r="M1268" s="1" t="s">
        <v>63</v>
      </c>
      <c r="N1268" s="1" t="s">
        <v>57</v>
      </c>
      <c r="O1268" s="1" t="s">
        <v>79</v>
      </c>
      <c r="P1268" s="1" t="s">
        <v>58</v>
      </c>
      <c r="Q1268" s="1" t="s">
        <v>45</v>
      </c>
      <c r="R1268" s="1" t="s">
        <v>2620</v>
      </c>
      <c r="S1268" s="1" t="s">
        <v>2620</v>
      </c>
      <c r="T1268" s="1">
        <v>6</v>
      </c>
      <c r="U1268" s="1" t="s">
        <v>2622</v>
      </c>
      <c r="V1268" s="1" t="s">
        <v>2630</v>
      </c>
      <c r="W1268" s="1" t="s">
        <v>2624</v>
      </c>
      <c r="X1268" s="1" t="s">
        <v>2625</v>
      </c>
      <c r="Y1268" s="1" t="s">
        <v>2623</v>
      </c>
      <c r="Z1268" s="1" t="s">
        <v>2623</v>
      </c>
      <c r="AA1268" s="1">
        <v>-2000</v>
      </c>
      <c r="AB1268" s="1" t="s">
        <v>2626</v>
      </c>
      <c r="AC1268" s="1" t="s">
        <v>2632</v>
      </c>
      <c r="AD1268" s="1" t="str">
        <f>TEXT(Sales_data[[#This Row],[Order_Date]],"MMM")</f>
        <v>Sep</v>
      </c>
      <c r="AE1268" s="1">
        <f t="shared" si="95"/>
        <v>2024</v>
      </c>
      <c r="AF1268" s="1" t="str">
        <f>TEXT(Sales_data[[#This Row],[Order_Date]],"ddd")</f>
        <v>Sat</v>
      </c>
      <c r="AG1268" s="1" t="str">
        <f t="shared" si="96"/>
        <v>Late</v>
      </c>
      <c r="AH1268" s="1" t="str">
        <f t="shared" si="97"/>
        <v>Slow</v>
      </c>
      <c r="AI1268" s="1" t="str">
        <f t="shared" si="98"/>
        <v>Low</v>
      </c>
      <c r="AJ1268" s="6" t="str">
        <f t="shared" si="99"/>
        <v>Weekend</v>
      </c>
    </row>
    <row r="1269" spans="1:36" x14ac:dyDescent="0.45">
      <c r="A1269" s="5" t="s">
        <v>1765</v>
      </c>
      <c r="B1269" s="2">
        <v>45349</v>
      </c>
      <c r="C1269" s="2">
        <v>45351</v>
      </c>
      <c r="D1269" s="2">
        <v>45353</v>
      </c>
      <c r="E1269" s="1" t="s">
        <v>2528</v>
      </c>
      <c r="F1269" s="1" t="s">
        <v>69</v>
      </c>
      <c r="G1269" s="1" t="s">
        <v>70</v>
      </c>
      <c r="H1269" s="1" t="s">
        <v>71</v>
      </c>
      <c r="I1269" s="1" t="s">
        <v>117</v>
      </c>
      <c r="J1269" s="1">
        <v>3</v>
      </c>
      <c r="K1269" s="1">
        <v>1000</v>
      </c>
      <c r="L1269" s="1">
        <v>3000</v>
      </c>
      <c r="M1269" s="1" t="s">
        <v>63</v>
      </c>
      <c r="N1269" s="1" t="s">
        <v>57</v>
      </c>
      <c r="O1269" s="1" t="s">
        <v>79</v>
      </c>
      <c r="P1269" s="1" t="s">
        <v>85</v>
      </c>
      <c r="Q1269" s="1" t="s">
        <v>45</v>
      </c>
      <c r="R1269" s="1" t="s">
        <v>34</v>
      </c>
      <c r="S1269" s="1" t="s">
        <v>2620</v>
      </c>
      <c r="T1269" s="1">
        <v>2</v>
      </c>
      <c r="U1269" s="1" t="s">
        <v>2622</v>
      </c>
      <c r="V1269" s="1" t="s">
        <v>2623</v>
      </c>
      <c r="W1269" s="1" t="s">
        <v>2624</v>
      </c>
      <c r="X1269" s="1" t="s">
        <v>2625</v>
      </c>
      <c r="Y1269" s="1" t="s">
        <v>2623</v>
      </c>
      <c r="Z1269" s="1" t="s">
        <v>2623</v>
      </c>
      <c r="AA1269" s="1">
        <v>3000</v>
      </c>
      <c r="AB1269" s="1" t="s">
        <v>2626</v>
      </c>
      <c r="AC1269" s="1" t="s">
        <v>2627</v>
      </c>
      <c r="AD1269" s="1" t="str">
        <f>TEXT(Sales_data[[#This Row],[Order_Date]],"MMM")</f>
        <v>Feb</v>
      </c>
      <c r="AE1269" s="1">
        <f t="shared" si="95"/>
        <v>2024</v>
      </c>
      <c r="AF1269" s="1" t="str">
        <f>TEXT(Sales_data[[#This Row],[Order_Date]],"ddd")</f>
        <v>Tue</v>
      </c>
      <c r="AG1269" s="1" t="str">
        <f t="shared" si="96"/>
        <v>On Time</v>
      </c>
      <c r="AH1269" s="1" t="str">
        <f t="shared" si="97"/>
        <v>Fast</v>
      </c>
      <c r="AI1269" s="1" t="str">
        <f t="shared" si="98"/>
        <v>Medium</v>
      </c>
      <c r="AJ1269" s="6" t="str">
        <f t="shared" si="99"/>
        <v>Weekday</v>
      </c>
    </row>
    <row r="1270" spans="1:36" x14ac:dyDescent="0.45">
      <c r="A1270" s="5" t="s">
        <v>1766</v>
      </c>
      <c r="B1270" s="2">
        <v>45437</v>
      </c>
      <c r="C1270" s="2">
        <v>45438</v>
      </c>
      <c r="D1270" s="2">
        <v>45437</v>
      </c>
      <c r="E1270" s="1" t="s">
        <v>2530</v>
      </c>
      <c r="F1270" s="1" t="s">
        <v>168</v>
      </c>
      <c r="G1270" s="1" t="s">
        <v>41</v>
      </c>
      <c r="H1270" s="1" t="s">
        <v>128</v>
      </c>
      <c r="I1270" s="1" t="s">
        <v>231</v>
      </c>
      <c r="J1270" s="1">
        <v>0</v>
      </c>
      <c r="K1270" s="1">
        <v>0</v>
      </c>
      <c r="L1270" s="1">
        <v>0</v>
      </c>
      <c r="M1270" s="1" t="s">
        <v>29</v>
      </c>
      <c r="N1270" s="1" t="s">
        <v>30</v>
      </c>
      <c r="O1270" s="1" t="s">
        <v>79</v>
      </c>
      <c r="P1270" s="1" t="s">
        <v>32</v>
      </c>
      <c r="Q1270" s="1" t="s">
        <v>33</v>
      </c>
      <c r="R1270" s="1" t="s">
        <v>34</v>
      </c>
      <c r="S1270" s="1" t="s">
        <v>2620</v>
      </c>
      <c r="T1270" s="1">
        <v>-1</v>
      </c>
      <c r="U1270" s="1" t="s">
        <v>2622</v>
      </c>
      <c r="V1270" s="1" t="s">
        <v>2630</v>
      </c>
      <c r="W1270" s="1" t="s">
        <v>2629</v>
      </c>
      <c r="X1270" s="1" t="s">
        <v>2631</v>
      </c>
      <c r="Y1270" s="1" t="s">
        <v>2630</v>
      </c>
      <c r="Z1270" s="1" t="s">
        <v>2623</v>
      </c>
      <c r="AA1270" s="1">
        <v>0</v>
      </c>
      <c r="AB1270" s="1" t="s">
        <v>2626</v>
      </c>
      <c r="AC1270" s="1" t="s">
        <v>2627</v>
      </c>
      <c r="AD1270" s="1" t="str">
        <f>TEXT(Sales_data[[#This Row],[Order_Date]],"MMM")</f>
        <v>May</v>
      </c>
      <c r="AE1270" s="1">
        <f t="shared" si="95"/>
        <v>2024</v>
      </c>
      <c r="AF1270" s="1" t="str">
        <f>TEXT(Sales_data[[#This Row],[Order_Date]],"ddd")</f>
        <v>Sat</v>
      </c>
      <c r="AG1270" s="1" t="str">
        <f t="shared" si="96"/>
        <v>On Time</v>
      </c>
      <c r="AH1270" s="1" t="str">
        <f t="shared" si="97"/>
        <v>Fast</v>
      </c>
      <c r="AI1270" s="1" t="str">
        <f t="shared" si="98"/>
        <v>Low</v>
      </c>
      <c r="AJ1270" s="6" t="str">
        <f t="shared" si="99"/>
        <v>Weekend</v>
      </c>
    </row>
    <row r="1271" spans="1:36" x14ac:dyDescent="0.45">
      <c r="A1271" s="5" t="s">
        <v>1767</v>
      </c>
      <c r="B1271" s="2">
        <v>45424</v>
      </c>
      <c r="C1271" s="2">
        <v>45426</v>
      </c>
      <c r="D1271" s="2">
        <v>45428</v>
      </c>
      <c r="E1271" s="1" t="s">
        <v>2559</v>
      </c>
      <c r="F1271" s="1" t="s">
        <v>69</v>
      </c>
      <c r="G1271" s="1" t="s">
        <v>70</v>
      </c>
      <c r="H1271" s="1" t="s">
        <v>42</v>
      </c>
      <c r="I1271" s="1" t="s">
        <v>78</v>
      </c>
      <c r="J1271" s="1">
        <v>-1</v>
      </c>
      <c r="K1271" s="1">
        <v>0</v>
      </c>
      <c r="L1271" s="1">
        <v>0</v>
      </c>
      <c r="M1271" s="1" t="s">
        <v>63</v>
      </c>
      <c r="N1271" s="1" t="s">
        <v>30</v>
      </c>
      <c r="O1271" s="1" t="s">
        <v>79</v>
      </c>
      <c r="P1271" s="1" t="s">
        <v>85</v>
      </c>
      <c r="Q1271" s="1" t="s">
        <v>45</v>
      </c>
      <c r="R1271" s="1" t="s">
        <v>2620</v>
      </c>
      <c r="S1271" s="1" t="s">
        <v>2620</v>
      </c>
      <c r="T1271" s="1">
        <v>2</v>
      </c>
      <c r="U1271" s="1" t="s">
        <v>2622</v>
      </c>
      <c r="V1271" s="1" t="s">
        <v>2630</v>
      </c>
      <c r="W1271" s="1" t="s">
        <v>2629</v>
      </c>
      <c r="X1271" s="1" t="s">
        <v>2625</v>
      </c>
      <c r="Y1271" s="1" t="s">
        <v>2630</v>
      </c>
      <c r="Z1271" s="1" t="s">
        <v>2623</v>
      </c>
      <c r="AA1271" s="1">
        <v>0</v>
      </c>
      <c r="AB1271" s="1" t="s">
        <v>2626</v>
      </c>
      <c r="AC1271" s="1" t="s">
        <v>2627</v>
      </c>
      <c r="AD1271" s="1" t="str">
        <f>TEXT(Sales_data[[#This Row],[Order_Date]],"MMM")</f>
        <v>May</v>
      </c>
      <c r="AE1271" s="1">
        <f t="shared" si="95"/>
        <v>2024</v>
      </c>
      <c r="AF1271" s="1" t="str">
        <f>TEXT(Sales_data[[#This Row],[Order_Date]],"ddd")</f>
        <v>Sun</v>
      </c>
      <c r="AG1271" s="1" t="str">
        <f t="shared" si="96"/>
        <v>On Time</v>
      </c>
      <c r="AH1271" s="1" t="str">
        <f t="shared" si="97"/>
        <v>Fast</v>
      </c>
      <c r="AI1271" s="1" t="str">
        <f t="shared" si="98"/>
        <v>Low</v>
      </c>
      <c r="AJ1271" s="6" t="str">
        <f t="shared" si="99"/>
        <v>Weekend</v>
      </c>
    </row>
    <row r="1272" spans="1:36" x14ac:dyDescent="0.45">
      <c r="A1272" s="5" t="s">
        <v>1768</v>
      </c>
      <c r="B1272" s="2">
        <v>45585</v>
      </c>
      <c r="C1272" s="2">
        <v>45584</v>
      </c>
      <c r="D1272" s="2">
        <v>45589</v>
      </c>
      <c r="E1272" s="1" t="s">
        <v>2574</v>
      </c>
      <c r="F1272" s="1" t="s">
        <v>168</v>
      </c>
      <c r="G1272" s="1" t="s">
        <v>41</v>
      </c>
      <c r="H1272" s="1" t="s">
        <v>42</v>
      </c>
      <c r="I1272" s="1" t="s">
        <v>122</v>
      </c>
      <c r="J1272" s="1">
        <v>3</v>
      </c>
      <c r="K1272" s="1">
        <v>0</v>
      </c>
      <c r="L1272" s="1">
        <v>0</v>
      </c>
      <c r="M1272" s="1" t="s">
        <v>63</v>
      </c>
      <c r="N1272" s="1" t="s">
        <v>57</v>
      </c>
      <c r="O1272" s="1" t="s">
        <v>44</v>
      </c>
      <c r="P1272" s="1" t="s">
        <v>32</v>
      </c>
      <c r="Q1272" s="1" t="s">
        <v>33</v>
      </c>
      <c r="R1272" s="1" t="s">
        <v>46</v>
      </c>
      <c r="S1272" s="1" t="s">
        <v>245</v>
      </c>
      <c r="T1272" s="1">
        <v>5</v>
      </c>
      <c r="U1272" s="1" t="s">
        <v>2622</v>
      </c>
      <c r="V1272" s="1" t="s">
        <v>2623</v>
      </c>
      <c r="W1272" s="1" t="s">
        <v>2629</v>
      </c>
      <c r="X1272" s="1" t="s">
        <v>2628</v>
      </c>
      <c r="Y1272" s="1" t="s">
        <v>2630</v>
      </c>
      <c r="Z1272" s="1" t="s">
        <v>2623</v>
      </c>
      <c r="AA1272" s="1">
        <v>0</v>
      </c>
      <c r="AB1272" s="1" t="s">
        <v>2626</v>
      </c>
      <c r="AC1272" s="1" t="s">
        <v>245</v>
      </c>
      <c r="AD1272" s="1" t="str">
        <f>TEXT(Sales_data[[#This Row],[Order_Date]],"MMM")</f>
        <v>Oct</v>
      </c>
      <c r="AE1272" s="1">
        <f t="shared" si="95"/>
        <v>2024</v>
      </c>
      <c r="AF1272" s="1" t="str">
        <f>TEXT(Sales_data[[#This Row],[Order_Date]],"ddd")</f>
        <v>Sun</v>
      </c>
      <c r="AG1272" s="1" t="str">
        <f t="shared" si="96"/>
        <v>On Time</v>
      </c>
      <c r="AH1272" s="1" t="str">
        <f t="shared" si="97"/>
        <v>Medium</v>
      </c>
      <c r="AI1272" s="1" t="str">
        <f t="shared" si="98"/>
        <v>Low</v>
      </c>
      <c r="AJ1272" s="6" t="str">
        <f t="shared" si="99"/>
        <v>Weekend</v>
      </c>
    </row>
    <row r="1273" spans="1:36" x14ac:dyDescent="0.45">
      <c r="A1273" s="5" t="s">
        <v>1769</v>
      </c>
      <c r="B1273" s="2">
        <v>45602</v>
      </c>
      <c r="C1273" s="2">
        <v>45605</v>
      </c>
      <c r="D1273" s="2">
        <v>45609</v>
      </c>
      <c r="E1273" s="1" t="s">
        <v>2541</v>
      </c>
      <c r="F1273" s="1" t="s">
        <v>168</v>
      </c>
      <c r="G1273" s="1" t="s">
        <v>41</v>
      </c>
      <c r="H1273" s="1" t="s">
        <v>71</v>
      </c>
      <c r="I1273" s="1" t="s">
        <v>117</v>
      </c>
      <c r="J1273" s="1">
        <v>-1</v>
      </c>
      <c r="K1273" s="1">
        <v>2000</v>
      </c>
      <c r="L1273" s="1">
        <v>-2000</v>
      </c>
      <c r="M1273" s="1" t="s">
        <v>63</v>
      </c>
      <c r="N1273" s="1" t="s">
        <v>93</v>
      </c>
      <c r="O1273" s="1" t="s">
        <v>44</v>
      </c>
      <c r="P1273" s="1" t="s">
        <v>32</v>
      </c>
      <c r="Q1273" s="1" t="s">
        <v>45</v>
      </c>
      <c r="R1273" s="1" t="s">
        <v>34</v>
      </c>
      <c r="S1273" s="1" t="s">
        <v>2620</v>
      </c>
      <c r="T1273" s="1">
        <v>4</v>
      </c>
      <c r="U1273" s="1" t="s">
        <v>2622</v>
      </c>
      <c r="V1273" s="1" t="s">
        <v>2630</v>
      </c>
      <c r="W1273" s="1" t="s">
        <v>2624</v>
      </c>
      <c r="X1273" s="1" t="s">
        <v>2625</v>
      </c>
      <c r="Y1273" s="1" t="s">
        <v>2623</v>
      </c>
      <c r="Z1273" s="1" t="s">
        <v>2623</v>
      </c>
      <c r="AA1273" s="1">
        <v>-2000</v>
      </c>
      <c r="AB1273" s="1" t="s">
        <v>2626</v>
      </c>
      <c r="AC1273" s="1" t="s">
        <v>2627</v>
      </c>
      <c r="AD1273" s="1" t="str">
        <f>TEXT(Sales_data[[#This Row],[Order_Date]],"MMM")</f>
        <v>Nov</v>
      </c>
      <c r="AE1273" s="1">
        <f t="shared" si="95"/>
        <v>2024</v>
      </c>
      <c r="AF1273" s="1" t="str">
        <f>TEXT(Sales_data[[#This Row],[Order_Date]],"ddd")</f>
        <v>Wed</v>
      </c>
      <c r="AG1273" s="1" t="str">
        <f t="shared" si="96"/>
        <v>On Time</v>
      </c>
      <c r="AH1273" s="1" t="str">
        <f t="shared" si="97"/>
        <v>Medium</v>
      </c>
      <c r="AI1273" s="1" t="str">
        <f t="shared" si="98"/>
        <v>Low</v>
      </c>
      <c r="AJ1273" s="6" t="str">
        <f t="shared" si="99"/>
        <v>Weekday</v>
      </c>
    </row>
    <row r="1274" spans="1:36" x14ac:dyDescent="0.45">
      <c r="A1274" s="5" t="s">
        <v>1770</v>
      </c>
      <c r="B1274" s="2">
        <v>45589</v>
      </c>
      <c r="C1274" s="2">
        <v>45592</v>
      </c>
      <c r="D1274" s="2">
        <v>45591</v>
      </c>
      <c r="E1274" s="1" t="s">
        <v>2576</v>
      </c>
      <c r="F1274" s="1" t="s">
        <v>147</v>
      </c>
      <c r="G1274" s="1" t="s">
        <v>147</v>
      </c>
      <c r="H1274" s="1" t="s">
        <v>27</v>
      </c>
      <c r="I1274" s="1" t="s">
        <v>55</v>
      </c>
      <c r="J1274" s="1">
        <v>0</v>
      </c>
      <c r="K1274" s="1">
        <v>0</v>
      </c>
      <c r="L1274" s="1">
        <v>0</v>
      </c>
      <c r="M1274" s="1" t="s">
        <v>63</v>
      </c>
      <c r="N1274" s="1" t="s">
        <v>30</v>
      </c>
      <c r="O1274" s="1" t="s">
        <v>44</v>
      </c>
      <c r="P1274" s="1" t="s">
        <v>58</v>
      </c>
      <c r="Q1274" s="1" t="s">
        <v>33</v>
      </c>
      <c r="R1274" s="1" t="s">
        <v>2620</v>
      </c>
      <c r="S1274" s="1" t="s">
        <v>2620</v>
      </c>
      <c r="T1274" s="1">
        <v>-1</v>
      </c>
      <c r="U1274" s="1" t="s">
        <v>2622</v>
      </c>
      <c r="V1274" s="1" t="s">
        <v>2630</v>
      </c>
      <c r="W1274" s="1" t="s">
        <v>2629</v>
      </c>
      <c r="X1274" s="1" t="s">
        <v>2631</v>
      </c>
      <c r="Y1274" s="1" t="s">
        <v>2630</v>
      </c>
      <c r="Z1274" s="1" t="s">
        <v>2623</v>
      </c>
      <c r="AA1274" s="1">
        <v>0</v>
      </c>
      <c r="AB1274" s="1" t="s">
        <v>2626</v>
      </c>
      <c r="AC1274" s="1" t="s">
        <v>2627</v>
      </c>
      <c r="AD1274" s="1" t="str">
        <f>TEXT(Sales_data[[#This Row],[Order_Date]],"MMM")</f>
        <v>Oct</v>
      </c>
      <c r="AE1274" s="1">
        <f t="shared" si="95"/>
        <v>2024</v>
      </c>
      <c r="AF1274" s="1" t="str">
        <f>TEXT(Sales_data[[#This Row],[Order_Date]],"ddd")</f>
        <v>Thu</v>
      </c>
      <c r="AG1274" s="1" t="str">
        <f t="shared" si="96"/>
        <v>On Time</v>
      </c>
      <c r="AH1274" s="1" t="str">
        <f t="shared" si="97"/>
        <v>Fast</v>
      </c>
      <c r="AI1274" s="1" t="str">
        <f t="shared" si="98"/>
        <v>Low</v>
      </c>
      <c r="AJ1274" s="6" t="str">
        <f t="shared" si="99"/>
        <v>Weekday</v>
      </c>
    </row>
    <row r="1275" spans="1:36" x14ac:dyDescent="0.45">
      <c r="A1275" s="5" t="s">
        <v>1771</v>
      </c>
      <c r="B1275" s="2">
        <v>45504</v>
      </c>
      <c r="C1275" s="2">
        <v>45502</v>
      </c>
      <c r="D1275" s="2">
        <v>45502</v>
      </c>
      <c r="E1275" s="1" t="s">
        <v>2582</v>
      </c>
      <c r="F1275" s="1" t="s">
        <v>2606</v>
      </c>
      <c r="G1275" s="1" t="s">
        <v>26</v>
      </c>
      <c r="H1275" s="1" t="s">
        <v>71</v>
      </c>
      <c r="I1275" s="1" t="s">
        <v>92</v>
      </c>
      <c r="J1275" s="1">
        <v>0</v>
      </c>
      <c r="K1275" s="1">
        <v>100</v>
      </c>
      <c r="L1275" s="1">
        <v>0</v>
      </c>
      <c r="M1275" s="1" t="s">
        <v>63</v>
      </c>
      <c r="N1275" s="1" t="s">
        <v>93</v>
      </c>
      <c r="O1275" s="1" t="s">
        <v>31</v>
      </c>
      <c r="P1275" s="1" t="s">
        <v>58</v>
      </c>
      <c r="Q1275" s="1" t="s">
        <v>45</v>
      </c>
      <c r="R1275" s="1" t="s">
        <v>2620</v>
      </c>
      <c r="S1275" s="1" t="s">
        <v>2620</v>
      </c>
      <c r="T1275" s="1">
        <v>0</v>
      </c>
      <c r="U1275" s="1" t="s">
        <v>2622</v>
      </c>
      <c r="V1275" s="1" t="s">
        <v>2630</v>
      </c>
      <c r="W1275" s="1" t="s">
        <v>2624</v>
      </c>
      <c r="X1275" s="1" t="s">
        <v>2628</v>
      </c>
      <c r="Y1275" s="1" t="s">
        <v>2623</v>
      </c>
      <c r="Z1275" s="1" t="s">
        <v>2623</v>
      </c>
      <c r="AA1275" s="1">
        <v>0</v>
      </c>
      <c r="AB1275" s="1" t="s">
        <v>2626</v>
      </c>
      <c r="AC1275" s="1" t="s">
        <v>2627</v>
      </c>
      <c r="AD1275" s="1" t="str">
        <f>TEXT(Sales_data[[#This Row],[Order_Date]],"MMM")</f>
        <v>Jul</v>
      </c>
      <c r="AE1275" s="1">
        <f t="shared" si="95"/>
        <v>2024</v>
      </c>
      <c r="AF1275" s="1" t="str">
        <f>TEXT(Sales_data[[#This Row],[Order_Date]],"ddd")</f>
        <v>Wed</v>
      </c>
      <c r="AG1275" s="1" t="str">
        <f t="shared" si="96"/>
        <v>On Time</v>
      </c>
      <c r="AH1275" s="1" t="str">
        <f t="shared" si="97"/>
        <v>Fast</v>
      </c>
      <c r="AI1275" s="1" t="str">
        <f t="shared" si="98"/>
        <v>Low</v>
      </c>
      <c r="AJ1275" s="6" t="str">
        <f t="shared" si="99"/>
        <v>Weekday</v>
      </c>
    </row>
    <row r="1276" spans="1:36" x14ac:dyDescent="0.45">
      <c r="A1276" s="5" t="s">
        <v>1772</v>
      </c>
      <c r="B1276" s="2">
        <v>45613</v>
      </c>
      <c r="C1276" s="2">
        <v>45615</v>
      </c>
      <c r="D1276" s="2">
        <v>45619</v>
      </c>
      <c r="E1276" s="1" t="s">
        <v>2591</v>
      </c>
      <c r="F1276" s="1" t="s">
        <v>2607</v>
      </c>
      <c r="G1276" s="1" t="s">
        <v>41</v>
      </c>
      <c r="H1276" s="1" t="s">
        <v>27</v>
      </c>
      <c r="I1276" s="1" t="s">
        <v>55</v>
      </c>
      <c r="J1276" s="1">
        <v>3</v>
      </c>
      <c r="K1276" s="1">
        <v>0</v>
      </c>
      <c r="L1276" s="1">
        <v>0</v>
      </c>
      <c r="M1276" s="1" t="s">
        <v>56</v>
      </c>
      <c r="N1276" s="1" t="s">
        <v>57</v>
      </c>
      <c r="O1276" s="1" t="s">
        <v>31</v>
      </c>
      <c r="P1276" s="1" t="s">
        <v>85</v>
      </c>
      <c r="Q1276" s="1" t="s">
        <v>33</v>
      </c>
      <c r="R1276" s="1" t="s">
        <v>46</v>
      </c>
      <c r="S1276" s="1" t="s">
        <v>2621</v>
      </c>
      <c r="T1276" s="1">
        <v>4</v>
      </c>
      <c r="U1276" s="1" t="s">
        <v>2622</v>
      </c>
      <c r="V1276" s="1" t="s">
        <v>2623</v>
      </c>
      <c r="W1276" s="1" t="s">
        <v>2629</v>
      </c>
      <c r="X1276" s="1" t="s">
        <v>2625</v>
      </c>
      <c r="Y1276" s="1" t="s">
        <v>2630</v>
      </c>
      <c r="Z1276" s="1" t="s">
        <v>2623</v>
      </c>
      <c r="AA1276" s="1">
        <v>0</v>
      </c>
      <c r="AB1276" s="1" t="s">
        <v>2626</v>
      </c>
      <c r="AC1276" s="1" t="s">
        <v>2621</v>
      </c>
      <c r="AD1276" s="1" t="str">
        <f>TEXT(Sales_data[[#This Row],[Order_Date]],"MMM")</f>
        <v>Nov</v>
      </c>
      <c r="AE1276" s="1">
        <f t="shared" si="95"/>
        <v>2024</v>
      </c>
      <c r="AF1276" s="1" t="str">
        <f>TEXT(Sales_data[[#This Row],[Order_Date]],"ddd")</f>
        <v>Sun</v>
      </c>
      <c r="AG1276" s="1" t="str">
        <f t="shared" si="96"/>
        <v>On Time</v>
      </c>
      <c r="AH1276" s="1" t="str">
        <f t="shared" si="97"/>
        <v>Medium</v>
      </c>
      <c r="AI1276" s="1" t="str">
        <f t="shared" si="98"/>
        <v>Low</v>
      </c>
      <c r="AJ1276" s="6" t="str">
        <f t="shared" si="99"/>
        <v>Weekend</v>
      </c>
    </row>
    <row r="1277" spans="1:36" x14ac:dyDescent="0.45">
      <c r="A1277" s="5" t="s">
        <v>1773</v>
      </c>
      <c r="B1277" s="2">
        <v>45552</v>
      </c>
      <c r="C1277" s="2">
        <v>45550</v>
      </c>
      <c r="D1277" s="2">
        <v>45550</v>
      </c>
      <c r="E1277" s="1" t="s">
        <v>2585</v>
      </c>
      <c r="F1277" s="1" t="s">
        <v>147</v>
      </c>
      <c r="G1277" s="1" t="s">
        <v>147</v>
      </c>
      <c r="H1277" s="1" t="s">
        <v>42</v>
      </c>
      <c r="I1277" s="1" t="s">
        <v>43</v>
      </c>
      <c r="J1277" s="1">
        <v>1</v>
      </c>
      <c r="K1277" s="1">
        <v>100</v>
      </c>
      <c r="L1277" s="1">
        <v>100</v>
      </c>
      <c r="M1277" s="1" t="s">
        <v>63</v>
      </c>
      <c r="N1277" s="1" t="s">
        <v>57</v>
      </c>
      <c r="O1277" s="1" t="s">
        <v>44</v>
      </c>
      <c r="P1277" s="1" t="s">
        <v>58</v>
      </c>
      <c r="Q1277" s="1" t="s">
        <v>45</v>
      </c>
      <c r="R1277" s="1" t="s">
        <v>46</v>
      </c>
      <c r="S1277" s="1" t="s">
        <v>245</v>
      </c>
      <c r="T1277" s="1">
        <v>0</v>
      </c>
      <c r="U1277" s="1" t="s">
        <v>2622</v>
      </c>
      <c r="V1277" s="1" t="s">
        <v>2623</v>
      </c>
      <c r="W1277" s="1" t="s">
        <v>2624</v>
      </c>
      <c r="X1277" s="1" t="s">
        <v>2628</v>
      </c>
      <c r="Y1277" s="1" t="s">
        <v>2623</v>
      </c>
      <c r="Z1277" s="1" t="s">
        <v>2623</v>
      </c>
      <c r="AA1277" s="1">
        <v>100</v>
      </c>
      <c r="AB1277" s="1" t="s">
        <v>2626</v>
      </c>
      <c r="AC1277" s="1" t="s">
        <v>245</v>
      </c>
      <c r="AD1277" s="1" t="str">
        <f>TEXT(Sales_data[[#This Row],[Order_Date]],"MMM")</f>
        <v>Sep</v>
      </c>
      <c r="AE1277" s="1">
        <f t="shared" si="95"/>
        <v>2024</v>
      </c>
      <c r="AF1277" s="1" t="str">
        <f>TEXT(Sales_data[[#This Row],[Order_Date]],"ddd")</f>
        <v>Tue</v>
      </c>
      <c r="AG1277" s="1" t="str">
        <f t="shared" si="96"/>
        <v>On Time</v>
      </c>
      <c r="AH1277" s="1" t="str">
        <f t="shared" si="97"/>
        <v>Fast</v>
      </c>
      <c r="AI1277" s="1" t="str">
        <f t="shared" si="98"/>
        <v>Low</v>
      </c>
      <c r="AJ1277" s="6" t="str">
        <f t="shared" si="99"/>
        <v>Weekday</v>
      </c>
    </row>
    <row r="1278" spans="1:36" x14ac:dyDescent="0.45">
      <c r="A1278" s="5" t="s">
        <v>1774</v>
      </c>
      <c r="B1278" s="2">
        <v>45513</v>
      </c>
      <c r="C1278" s="2">
        <v>45515</v>
      </c>
      <c r="D1278" s="2">
        <v>45521</v>
      </c>
      <c r="E1278" s="1" t="s">
        <v>2542</v>
      </c>
      <c r="F1278" s="1" t="s">
        <v>69</v>
      </c>
      <c r="G1278" s="1" t="s">
        <v>70</v>
      </c>
      <c r="H1278" s="1" t="s">
        <v>128</v>
      </c>
      <c r="I1278" s="1" t="s">
        <v>231</v>
      </c>
      <c r="J1278" s="1">
        <v>3</v>
      </c>
      <c r="K1278" s="1">
        <v>2000</v>
      </c>
      <c r="L1278" s="1">
        <v>6000</v>
      </c>
      <c r="M1278" s="1" t="s">
        <v>2619</v>
      </c>
      <c r="N1278" s="1" t="s">
        <v>93</v>
      </c>
      <c r="O1278" s="1" t="s">
        <v>64</v>
      </c>
      <c r="P1278" s="1" t="s">
        <v>32</v>
      </c>
      <c r="Q1278" s="1" t="s">
        <v>33</v>
      </c>
      <c r="R1278" s="1" t="s">
        <v>34</v>
      </c>
      <c r="S1278" s="1" t="s">
        <v>2620</v>
      </c>
      <c r="T1278" s="1">
        <v>6</v>
      </c>
      <c r="U1278" s="1" t="s">
        <v>2622</v>
      </c>
      <c r="V1278" s="1" t="s">
        <v>2623</v>
      </c>
      <c r="W1278" s="1" t="s">
        <v>2624</v>
      </c>
      <c r="X1278" s="1" t="s">
        <v>2625</v>
      </c>
      <c r="Y1278" s="1" t="s">
        <v>2623</v>
      </c>
      <c r="Z1278" s="1" t="s">
        <v>2623</v>
      </c>
      <c r="AA1278" s="1">
        <v>6000</v>
      </c>
      <c r="AB1278" s="1" t="s">
        <v>2626</v>
      </c>
      <c r="AC1278" s="1" t="s">
        <v>2627</v>
      </c>
      <c r="AD1278" s="1" t="str">
        <f>TEXT(Sales_data[[#This Row],[Order_Date]],"MMM")</f>
        <v>Aug</v>
      </c>
      <c r="AE1278" s="1">
        <f t="shared" si="95"/>
        <v>2024</v>
      </c>
      <c r="AF1278" s="1" t="str">
        <f>TEXT(Sales_data[[#This Row],[Order_Date]],"ddd")</f>
        <v>Fri</v>
      </c>
      <c r="AG1278" s="1" t="str">
        <f t="shared" si="96"/>
        <v>Late</v>
      </c>
      <c r="AH1278" s="1" t="str">
        <f t="shared" si="97"/>
        <v>Slow</v>
      </c>
      <c r="AI1278" s="1" t="str">
        <f t="shared" si="98"/>
        <v>High</v>
      </c>
      <c r="AJ1278" s="6" t="str">
        <f t="shared" si="99"/>
        <v>Weekday</v>
      </c>
    </row>
    <row r="1279" spans="1:36" x14ac:dyDescent="0.45">
      <c r="A1279" s="5" t="s">
        <v>1775</v>
      </c>
      <c r="B1279" s="2">
        <v>45485</v>
      </c>
      <c r="C1279" s="2">
        <v>45484</v>
      </c>
      <c r="D1279" s="2">
        <v>45490</v>
      </c>
      <c r="E1279" s="1" t="s">
        <v>2554</v>
      </c>
      <c r="F1279" s="1" t="s">
        <v>2608</v>
      </c>
      <c r="G1279" s="1" t="s">
        <v>41</v>
      </c>
      <c r="H1279" s="1" t="s">
        <v>27</v>
      </c>
      <c r="I1279" s="1" t="s">
        <v>55</v>
      </c>
      <c r="J1279" s="1">
        <v>3</v>
      </c>
      <c r="K1279" s="1">
        <v>2000</v>
      </c>
      <c r="L1279" s="1">
        <v>6000</v>
      </c>
      <c r="M1279" s="1" t="s">
        <v>2619</v>
      </c>
      <c r="N1279" s="1" t="s">
        <v>57</v>
      </c>
      <c r="O1279" s="1" t="s">
        <v>31</v>
      </c>
      <c r="P1279" s="1" t="s">
        <v>58</v>
      </c>
      <c r="Q1279" s="1" t="s">
        <v>33</v>
      </c>
      <c r="R1279" s="1" t="s">
        <v>2620</v>
      </c>
      <c r="S1279" s="1" t="s">
        <v>2620</v>
      </c>
      <c r="T1279" s="1">
        <v>6</v>
      </c>
      <c r="U1279" s="1" t="s">
        <v>2622</v>
      </c>
      <c r="V1279" s="1" t="s">
        <v>2623</v>
      </c>
      <c r="W1279" s="1" t="s">
        <v>2624</v>
      </c>
      <c r="X1279" s="1" t="s">
        <v>2628</v>
      </c>
      <c r="Y1279" s="1" t="s">
        <v>2623</v>
      </c>
      <c r="Z1279" s="1" t="s">
        <v>2623</v>
      </c>
      <c r="AA1279" s="1">
        <v>6000</v>
      </c>
      <c r="AB1279" s="1" t="s">
        <v>2626</v>
      </c>
      <c r="AC1279" s="1" t="s">
        <v>2627</v>
      </c>
      <c r="AD1279" s="1" t="str">
        <f>TEXT(Sales_data[[#This Row],[Order_Date]],"MMM")</f>
        <v>Jul</v>
      </c>
      <c r="AE1279" s="1">
        <f t="shared" si="95"/>
        <v>2024</v>
      </c>
      <c r="AF1279" s="1" t="str">
        <f>TEXT(Sales_data[[#This Row],[Order_Date]],"ddd")</f>
        <v>Fri</v>
      </c>
      <c r="AG1279" s="1" t="str">
        <f t="shared" si="96"/>
        <v>Late</v>
      </c>
      <c r="AH1279" s="1" t="str">
        <f t="shared" si="97"/>
        <v>Slow</v>
      </c>
      <c r="AI1279" s="1" t="str">
        <f t="shared" si="98"/>
        <v>High</v>
      </c>
      <c r="AJ1279" s="6" t="str">
        <f t="shared" si="99"/>
        <v>Weekday</v>
      </c>
    </row>
    <row r="1280" spans="1:36" x14ac:dyDescent="0.45">
      <c r="A1280" s="5" t="s">
        <v>1776</v>
      </c>
      <c r="B1280" s="2">
        <v>45529</v>
      </c>
      <c r="C1280" s="2">
        <v>45528</v>
      </c>
      <c r="D1280" s="2">
        <v>45535</v>
      </c>
      <c r="E1280" s="1" t="s">
        <v>2554</v>
      </c>
      <c r="F1280" s="1" t="s">
        <v>2608</v>
      </c>
      <c r="G1280" s="1" t="s">
        <v>41</v>
      </c>
      <c r="H1280" s="1" t="s">
        <v>128</v>
      </c>
      <c r="I1280" s="1" t="s">
        <v>169</v>
      </c>
      <c r="J1280" s="1">
        <v>-1</v>
      </c>
      <c r="K1280" s="1">
        <v>0</v>
      </c>
      <c r="L1280" s="1">
        <v>0</v>
      </c>
      <c r="M1280" s="1" t="s">
        <v>2619</v>
      </c>
      <c r="N1280" s="1" t="s">
        <v>93</v>
      </c>
      <c r="O1280" s="1" t="s">
        <v>79</v>
      </c>
      <c r="P1280" s="1" t="s">
        <v>32</v>
      </c>
      <c r="Q1280" s="1" t="s">
        <v>45</v>
      </c>
      <c r="R1280" s="1" t="s">
        <v>34</v>
      </c>
      <c r="S1280" s="1" t="s">
        <v>2620</v>
      </c>
      <c r="T1280" s="1">
        <v>7</v>
      </c>
      <c r="U1280" s="1" t="s">
        <v>2622</v>
      </c>
      <c r="V1280" s="1" t="s">
        <v>2630</v>
      </c>
      <c r="W1280" s="1" t="s">
        <v>2629</v>
      </c>
      <c r="X1280" s="1" t="s">
        <v>2628</v>
      </c>
      <c r="Y1280" s="1" t="s">
        <v>2630</v>
      </c>
      <c r="Z1280" s="1" t="s">
        <v>2623</v>
      </c>
      <c r="AA1280" s="1">
        <v>0</v>
      </c>
      <c r="AB1280" s="1" t="s">
        <v>2626</v>
      </c>
      <c r="AC1280" s="1" t="s">
        <v>2627</v>
      </c>
      <c r="AD1280" s="1" t="str">
        <f>TEXT(Sales_data[[#This Row],[Order_Date]],"MMM")</f>
        <v>Aug</v>
      </c>
      <c r="AE1280" s="1">
        <f t="shared" si="95"/>
        <v>2024</v>
      </c>
      <c r="AF1280" s="1" t="str">
        <f>TEXT(Sales_data[[#This Row],[Order_Date]],"ddd")</f>
        <v>Sun</v>
      </c>
      <c r="AG1280" s="1" t="str">
        <f t="shared" si="96"/>
        <v>Late</v>
      </c>
      <c r="AH1280" s="1" t="str">
        <f t="shared" si="97"/>
        <v>Slow</v>
      </c>
      <c r="AI1280" s="1" t="str">
        <f t="shared" si="98"/>
        <v>Low</v>
      </c>
      <c r="AJ1280" s="6" t="str">
        <f t="shared" si="99"/>
        <v>Weekend</v>
      </c>
    </row>
    <row r="1281" spans="1:36" x14ac:dyDescent="0.45">
      <c r="A1281" s="5" t="s">
        <v>1777</v>
      </c>
      <c r="B1281" s="2">
        <v>45359</v>
      </c>
      <c r="C1281" s="2">
        <v>45358</v>
      </c>
      <c r="D1281" s="2">
        <v>45361</v>
      </c>
      <c r="E1281" s="1" t="s">
        <v>2565</v>
      </c>
      <c r="F1281" s="1" t="s">
        <v>2607</v>
      </c>
      <c r="G1281" s="1" t="s">
        <v>41</v>
      </c>
      <c r="H1281" s="1" t="s">
        <v>71</v>
      </c>
      <c r="I1281" s="1" t="s">
        <v>72</v>
      </c>
      <c r="J1281" s="1">
        <v>-1</v>
      </c>
      <c r="K1281" s="1">
        <v>100</v>
      </c>
      <c r="L1281" s="1">
        <v>-100</v>
      </c>
      <c r="M1281" s="1" t="s">
        <v>29</v>
      </c>
      <c r="N1281" s="1" t="s">
        <v>93</v>
      </c>
      <c r="O1281" s="1" t="s">
        <v>79</v>
      </c>
      <c r="P1281" s="1" t="s">
        <v>85</v>
      </c>
      <c r="Q1281" s="1" t="s">
        <v>33</v>
      </c>
      <c r="R1281" s="1" t="s">
        <v>2620</v>
      </c>
      <c r="S1281" s="1" t="s">
        <v>2620</v>
      </c>
      <c r="T1281" s="1">
        <v>3</v>
      </c>
      <c r="U1281" s="1" t="s">
        <v>2622</v>
      </c>
      <c r="V1281" s="1" t="s">
        <v>2630</v>
      </c>
      <c r="W1281" s="1" t="s">
        <v>2624</v>
      </c>
      <c r="X1281" s="1" t="s">
        <v>2628</v>
      </c>
      <c r="Y1281" s="1" t="s">
        <v>2623</v>
      </c>
      <c r="Z1281" s="1" t="s">
        <v>2623</v>
      </c>
      <c r="AA1281" s="1">
        <v>-100</v>
      </c>
      <c r="AB1281" s="1" t="s">
        <v>2626</v>
      </c>
      <c r="AC1281" s="1" t="s">
        <v>2632</v>
      </c>
      <c r="AD1281" s="1" t="str">
        <f>TEXT(Sales_data[[#This Row],[Order_Date]],"MMM")</f>
        <v>Mar</v>
      </c>
      <c r="AE1281" s="1">
        <f t="shared" si="95"/>
        <v>2024</v>
      </c>
      <c r="AF1281" s="1" t="str">
        <f>TEXT(Sales_data[[#This Row],[Order_Date]],"ddd")</f>
        <v>Fri</v>
      </c>
      <c r="AG1281" s="1" t="str">
        <f t="shared" si="96"/>
        <v>On Time</v>
      </c>
      <c r="AH1281" s="1" t="str">
        <f t="shared" si="97"/>
        <v>Medium</v>
      </c>
      <c r="AI1281" s="1" t="str">
        <f t="shared" si="98"/>
        <v>Low</v>
      </c>
      <c r="AJ1281" s="6" t="str">
        <f t="shared" si="99"/>
        <v>Weekday</v>
      </c>
    </row>
    <row r="1282" spans="1:36" x14ac:dyDescent="0.45">
      <c r="A1282" s="5" t="s">
        <v>1778</v>
      </c>
      <c r="B1282" s="2">
        <v>45470</v>
      </c>
      <c r="C1282" s="2">
        <v>45468</v>
      </c>
      <c r="D1282" s="2">
        <v>45472</v>
      </c>
      <c r="E1282" s="1" t="s">
        <v>2604</v>
      </c>
      <c r="F1282" s="1" t="s">
        <v>53</v>
      </c>
      <c r="G1282" s="1" t="s">
        <v>54</v>
      </c>
      <c r="H1282" s="1" t="s">
        <v>42</v>
      </c>
      <c r="I1282" s="1" t="s">
        <v>122</v>
      </c>
      <c r="J1282" s="1">
        <v>3</v>
      </c>
      <c r="K1282" s="1">
        <v>500</v>
      </c>
      <c r="L1282" s="1">
        <v>1500</v>
      </c>
      <c r="M1282" s="1" t="s">
        <v>29</v>
      </c>
      <c r="N1282" s="1" t="s">
        <v>30</v>
      </c>
      <c r="O1282" s="1" t="s">
        <v>31</v>
      </c>
      <c r="P1282" s="1" t="s">
        <v>85</v>
      </c>
      <c r="Q1282" s="1" t="s">
        <v>45</v>
      </c>
      <c r="R1282" s="1" t="s">
        <v>46</v>
      </c>
      <c r="S1282" s="1" t="s">
        <v>47</v>
      </c>
      <c r="T1282" s="1">
        <v>4</v>
      </c>
      <c r="U1282" s="1" t="s">
        <v>2622</v>
      </c>
      <c r="V1282" s="1" t="s">
        <v>2623</v>
      </c>
      <c r="W1282" s="1" t="s">
        <v>2624</v>
      </c>
      <c r="X1282" s="1" t="s">
        <v>2628</v>
      </c>
      <c r="Y1282" s="1" t="s">
        <v>2623</v>
      </c>
      <c r="Z1282" s="1" t="s">
        <v>2623</v>
      </c>
      <c r="AA1282" s="1">
        <v>1500</v>
      </c>
      <c r="AB1282" s="1" t="s">
        <v>2626</v>
      </c>
      <c r="AC1282" s="1" t="s">
        <v>47</v>
      </c>
      <c r="AD1282" s="1" t="str">
        <f>TEXT(Sales_data[[#This Row],[Order_Date]],"MMM")</f>
        <v>Jun</v>
      </c>
      <c r="AE1282" s="1">
        <f t="shared" si="95"/>
        <v>2024</v>
      </c>
      <c r="AF1282" s="1" t="str">
        <f>TEXT(Sales_data[[#This Row],[Order_Date]],"ddd")</f>
        <v>Thu</v>
      </c>
      <c r="AG1282" s="1" t="str">
        <f t="shared" si="96"/>
        <v>On Time</v>
      </c>
      <c r="AH1282" s="1" t="str">
        <f t="shared" si="97"/>
        <v>Medium</v>
      </c>
      <c r="AI1282" s="1" t="str">
        <f t="shared" si="98"/>
        <v>Low</v>
      </c>
      <c r="AJ1282" s="6" t="str">
        <f t="shared" si="99"/>
        <v>Weekday</v>
      </c>
    </row>
    <row r="1283" spans="1:36" x14ac:dyDescent="0.45">
      <c r="A1283" s="5" t="s">
        <v>1779</v>
      </c>
      <c r="B1283" s="2">
        <v>45335</v>
      </c>
      <c r="C1283" s="2">
        <v>45335</v>
      </c>
      <c r="D1283" s="2">
        <v>45341</v>
      </c>
      <c r="E1283" s="1" t="s">
        <v>2571</v>
      </c>
      <c r="F1283" s="1" t="s">
        <v>53</v>
      </c>
      <c r="G1283" s="1" t="s">
        <v>54</v>
      </c>
      <c r="H1283" s="1" t="s">
        <v>27</v>
      </c>
      <c r="I1283" s="1" t="s">
        <v>28</v>
      </c>
      <c r="J1283" s="1">
        <v>3</v>
      </c>
      <c r="K1283" s="1">
        <v>100</v>
      </c>
      <c r="L1283" s="1">
        <v>300</v>
      </c>
      <c r="M1283" s="1" t="s">
        <v>63</v>
      </c>
      <c r="N1283" s="1" t="s">
        <v>93</v>
      </c>
      <c r="O1283" s="1" t="s">
        <v>44</v>
      </c>
      <c r="P1283" s="1" t="s">
        <v>85</v>
      </c>
      <c r="Q1283" s="1" t="s">
        <v>33</v>
      </c>
      <c r="R1283" s="1" t="s">
        <v>34</v>
      </c>
      <c r="S1283" s="1" t="s">
        <v>2620</v>
      </c>
      <c r="T1283" s="1">
        <v>6</v>
      </c>
      <c r="U1283" s="1" t="s">
        <v>2622</v>
      </c>
      <c r="V1283" s="1" t="s">
        <v>2623</v>
      </c>
      <c r="W1283" s="1" t="s">
        <v>2624</v>
      </c>
      <c r="X1283" s="1" t="s">
        <v>2625</v>
      </c>
      <c r="Y1283" s="1" t="s">
        <v>2623</v>
      </c>
      <c r="Z1283" s="1" t="s">
        <v>2623</v>
      </c>
      <c r="AA1283" s="1">
        <v>300</v>
      </c>
      <c r="AB1283" s="1" t="s">
        <v>2626</v>
      </c>
      <c r="AC1283" s="1" t="s">
        <v>2627</v>
      </c>
      <c r="AD1283" s="1" t="str">
        <f>TEXT(Sales_data[[#This Row],[Order_Date]],"MMM")</f>
        <v>Feb</v>
      </c>
      <c r="AE1283" s="1">
        <f t="shared" ref="AE1283:AE1346" si="100">YEAR(C1283)</f>
        <v>2024</v>
      </c>
      <c r="AF1283" s="1" t="str">
        <f>TEXT(Sales_data[[#This Row],[Order_Date]],"ddd")</f>
        <v>Tue</v>
      </c>
      <c r="AG1283" s="1" t="str">
        <f t="shared" ref="AG1283:AG1346" si="101">IF(T1283&lt;=5,"On Time","Late")</f>
        <v>Late</v>
      </c>
      <c r="AH1283" s="1" t="str">
        <f t="shared" ref="AH1283:AH1346" si="102">IF(T1283&lt;=2,"Fast",IF(T1283&lt;=5,"Medium","Slow"))</f>
        <v>Slow</v>
      </c>
      <c r="AI1283" s="1" t="str">
        <f t="shared" ref="AI1283:AI1346" si="103">IF(AA1283&gt;=5000,"High",IF(AA1283&gt;=2000,"Medium","Low"))</f>
        <v>Low</v>
      </c>
      <c r="AJ1283" s="6" t="str">
        <f t="shared" ref="AJ1283:AJ1346" si="104">IF(AF1283="Sat","Weekend",IF(AF1283="Sun","Weekend","Weekday"))</f>
        <v>Weekday</v>
      </c>
    </row>
    <row r="1284" spans="1:36" x14ac:dyDescent="0.45">
      <c r="A1284" s="5" t="s">
        <v>1780</v>
      </c>
      <c r="B1284" s="2">
        <v>45383</v>
      </c>
      <c r="C1284" s="2">
        <v>45385</v>
      </c>
      <c r="D1284" s="2">
        <v>45385</v>
      </c>
      <c r="E1284" s="1" t="s">
        <v>2531</v>
      </c>
      <c r="F1284" s="1" t="s">
        <v>53</v>
      </c>
      <c r="G1284" s="1" t="s">
        <v>54</v>
      </c>
      <c r="H1284" s="1" t="s">
        <v>71</v>
      </c>
      <c r="I1284" s="1" t="s">
        <v>72</v>
      </c>
      <c r="J1284" s="1">
        <v>1</v>
      </c>
      <c r="K1284" s="1">
        <v>500</v>
      </c>
      <c r="L1284" s="1">
        <v>500</v>
      </c>
      <c r="M1284" s="1" t="s">
        <v>29</v>
      </c>
      <c r="N1284" s="1" t="s">
        <v>57</v>
      </c>
      <c r="O1284" s="1" t="s">
        <v>44</v>
      </c>
      <c r="P1284" s="1" t="s">
        <v>32</v>
      </c>
      <c r="Q1284" s="1" t="s">
        <v>33</v>
      </c>
      <c r="R1284" s="1" t="s">
        <v>2620</v>
      </c>
      <c r="S1284" s="1" t="s">
        <v>2620</v>
      </c>
      <c r="T1284" s="1">
        <v>0</v>
      </c>
      <c r="U1284" s="1" t="s">
        <v>2622</v>
      </c>
      <c r="V1284" s="1" t="s">
        <v>2623</v>
      </c>
      <c r="W1284" s="1" t="s">
        <v>2624</v>
      </c>
      <c r="X1284" s="1" t="s">
        <v>2625</v>
      </c>
      <c r="Y1284" s="1" t="s">
        <v>2623</v>
      </c>
      <c r="Z1284" s="1" t="s">
        <v>2623</v>
      </c>
      <c r="AA1284" s="1">
        <v>500</v>
      </c>
      <c r="AB1284" s="1" t="s">
        <v>2626</v>
      </c>
      <c r="AC1284" s="1" t="s">
        <v>2627</v>
      </c>
      <c r="AD1284" s="1" t="str">
        <f>TEXT(Sales_data[[#This Row],[Order_Date]],"MMM")</f>
        <v>Apr</v>
      </c>
      <c r="AE1284" s="1">
        <f t="shared" si="100"/>
        <v>2024</v>
      </c>
      <c r="AF1284" s="1" t="str">
        <f>TEXT(Sales_data[[#This Row],[Order_Date]],"ddd")</f>
        <v>Mon</v>
      </c>
      <c r="AG1284" s="1" t="str">
        <f t="shared" si="101"/>
        <v>On Time</v>
      </c>
      <c r="AH1284" s="1" t="str">
        <f t="shared" si="102"/>
        <v>Fast</v>
      </c>
      <c r="AI1284" s="1" t="str">
        <f t="shared" si="103"/>
        <v>Low</v>
      </c>
      <c r="AJ1284" s="6" t="str">
        <f t="shared" si="104"/>
        <v>Weekday</v>
      </c>
    </row>
    <row r="1285" spans="1:36" x14ac:dyDescent="0.45">
      <c r="A1285" s="5" t="s">
        <v>1781</v>
      </c>
      <c r="B1285" s="2">
        <v>45537</v>
      </c>
      <c r="C1285" s="2">
        <v>45536</v>
      </c>
      <c r="D1285" s="2">
        <v>45536</v>
      </c>
      <c r="E1285" s="1" t="s">
        <v>2530</v>
      </c>
      <c r="F1285" s="1" t="s">
        <v>147</v>
      </c>
      <c r="G1285" s="1" t="s">
        <v>147</v>
      </c>
      <c r="H1285" s="1" t="s">
        <v>27</v>
      </c>
      <c r="I1285" s="1" t="s">
        <v>28</v>
      </c>
      <c r="J1285" s="1">
        <v>2</v>
      </c>
      <c r="K1285" s="1">
        <v>500</v>
      </c>
      <c r="L1285" s="1">
        <v>1000</v>
      </c>
      <c r="M1285" s="1" t="s">
        <v>56</v>
      </c>
      <c r="N1285" s="1" t="s">
        <v>57</v>
      </c>
      <c r="O1285" s="1" t="s">
        <v>31</v>
      </c>
      <c r="P1285" s="1" t="s">
        <v>85</v>
      </c>
      <c r="Q1285" s="1" t="s">
        <v>33</v>
      </c>
      <c r="R1285" s="1" t="s">
        <v>2620</v>
      </c>
      <c r="S1285" s="1" t="s">
        <v>2620</v>
      </c>
      <c r="T1285" s="1">
        <v>0</v>
      </c>
      <c r="U1285" s="1" t="s">
        <v>2622</v>
      </c>
      <c r="V1285" s="1" t="s">
        <v>2623</v>
      </c>
      <c r="W1285" s="1" t="s">
        <v>2624</v>
      </c>
      <c r="X1285" s="1" t="s">
        <v>2628</v>
      </c>
      <c r="Y1285" s="1" t="s">
        <v>2623</v>
      </c>
      <c r="Z1285" s="1" t="s">
        <v>2623</v>
      </c>
      <c r="AA1285" s="1">
        <v>1000</v>
      </c>
      <c r="AB1285" s="1" t="s">
        <v>2626</v>
      </c>
      <c r="AC1285" s="1" t="s">
        <v>2627</v>
      </c>
      <c r="AD1285" s="1" t="str">
        <f>TEXT(Sales_data[[#This Row],[Order_Date]],"MMM")</f>
        <v>Sep</v>
      </c>
      <c r="AE1285" s="1">
        <f t="shared" si="100"/>
        <v>2024</v>
      </c>
      <c r="AF1285" s="1" t="str">
        <f>TEXT(Sales_data[[#This Row],[Order_Date]],"ddd")</f>
        <v>Mon</v>
      </c>
      <c r="AG1285" s="1" t="str">
        <f t="shared" si="101"/>
        <v>On Time</v>
      </c>
      <c r="AH1285" s="1" t="str">
        <f t="shared" si="102"/>
        <v>Fast</v>
      </c>
      <c r="AI1285" s="1" t="str">
        <f t="shared" si="103"/>
        <v>Low</v>
      </c>
      <c r="AJ1285" s="6" t="str">
        <f t="shared" si="104"/>
        <v>Weekday</v>
      </c>
    </row>
    <row r="1286" spans="1:36" x14ac:dyDescent="0.45">
      <c r="A1286" s="5" t="s">
        <v>1782</v>
      </c>
      <c r="B1286" s="2">
        <v>45398</v>
      </c>
      <c r="C1286" s="2">
        <v>45400</v>
      </c>
      <c r="D1286" s="2">
        <v>45400</v>
      </c>
      <c r="E1286" s="1" t="s">
        <v>2549</v>
      </c>
      <c r="F1286" s="1" t="s">
        <v>147</v>
      </c>
      <c r="G1286" s="1" t="s">
        <v>147</v>
      </c>
      <c r="H1286" s="1" t="s">
        <v>27</v>
      </c>
      <c r="I1286" s="1" t="s">
        <v>28</v>
      </c>
      <c r="J1286" s="1">
        <v>0</v>
      </c>
      <c r="K1286" s="1">
        <v>2000</v>
      </c>
      <c r="L1286" s="1">
        <v>0</v>
      </c>
      <c r="M1286" s="1" t="s">
        <v>2619</v>
      </c>
      <c r="N1286" s="1" t="s">
        <v>93</v>
      </c>
      <c r="O1286" s="1" t="s">
        <v>31</v>
      </c>
      <c r="P1286" s="1" t="s">
        <v>32</v>
      </c>
      <c r="Q1286" s="1" t="s">
        <v>33</v>
      </c>
      <c r="R1286" s="1" t="s">
        <v>46</v>
      </c>
      <c r="S1286" s="1" t="s">
        <v>245</v>
      </c>
      <c r="T1286" s="1">
        <v>0</v>
      </c>
      <c r="U1286" s="1" t="s">
        <v>2622</v>
      </c>
      <c r="V1286" s="1" t="s">
        <v>2630</v>
      </c>
      <c r="W1286" s="1" t="s">
        <v>2624</v>
      </c>
      <c r="X1286" s="1" t="s">
        <v>2625</v>
      </c>
      <c r="Y1286" s="1" t="s">
        <v>2623</v>
      </c>
      <c r="Z1286" s="1" t="s">
        <v>2623</v>
      </c>
      <c r="AA1286" s="1">
        <v>0</v>
      </c>
      <c r="AB1286" s="1" t="s">
        <v>2626</v>
      </c>
      <c r="AC1286" s="1" t="s">
        <v>245</v>
      </c>
      <c r="AD1286" s="1" t="str">
        <f>TEXT(Sales_data[[#This Row],[Order_Date]],"MMM")</f>
        <v>Apr</v>
      </c>
      <c r="AE1286" s="1">
        <f t="shared" si="100"/>
        <v>2024</v>
      </c>
      <c r="AF1286" s="1" t="str">
        <f>TEXT(Sales_data[[#This Row],[Order_Date]],"ddd")</f>
        <v>Tue</v>
      </c>
      <c r="AG1286" s="1" t="str">
        <f t="shared" si="101"/>
        <v>On Time</v>
      </c>
      <c r="AH1286" s="1" t="str">
        <f t="shared" si="102"/>
        <v>Fast</v>
      </c>
      <c r="AI1286" s="1" t="str">
        <f t="shared" si="103"/>
        <v>Low</v>
      </c>
      <c r="AJ1286" s="6" t="str">
        <f t="shared" si="104"/>
        <v>Weekday</v>
      </c>
    </row>
    <row r="1287" spans="1:36" x14ac:dyDescent="0.45">
      <c r="A1287" s="5" t="s">
        <v>1783</v>
      </c>
      <c r="B1287" s="2">
        <v>45396</v>
      </c>
      <c r="C1287" s="2">
        <v>45395</v>
      </c>
      <c r="D1287" s="2">
        <v>45394</v>
      </c>
      <c r="E1287" s="1" t="s">
        <v>2596</v>
      </c>
      <c r="F1287" s="1" t="s">
        <v>2606</v>
      </c>
      <c r="G1287" s="1" t="s">
        <v>26</v>
      </c>
      <c r="H1287" s="1" t="s">
        <v>128</v>
      </c>
      <c r="I1287" s="1" t="s">
        <v>169</v>
      </c>
      <c r="J1287" s="1">
        <v>1</v>
      </c>
      <c r="K1287" s="1">
        <v>100</v>
      </c>
      <c r="L1287" s="1">
        <v>100</v>
      </c>
      <c r="M1287" s="1" t="s">
        <v>2619</v>
      </c>
      <c r="N1287" s="1" t="s">
        <v>57</v>
      </c>
      <c r="O1287" s="1" t="s">
        <v>44</v>
      </c>
      <c r="P1287" s="1" t="s">
        <v>32</v>
      </c>
      <c r="Q1287" s="1" t="s">
        <v>45</v>
      </c>
      <c r="R1287" s="1" t="s">
        <v>2620</v>
      </c>
      <c r="S1287" s="1" t="s">
        <v>2620</v>
      </c>
      <c r="T1287" s="1">
        <v>-1</v>
      </c>
      <c r="U1287" s="1" t="s">
        <v>2622</v>
      </c>
      <c r="V1287" s="1" t="s">
        <v>2623</v>
      </c>
      <c r="W1287" s="1" t="s">
        <v>2624</v>
      </c>
      <c r="X1287" s="1" t="s">
        <v>2628</v>
      </c>
      <c r="Y1287" s="1" t="s">
        <v>2623</v>
      </c>
      <c r="Z1287" s="1" t="s">
        <v>2623</v>
      </c>
      <c r="AA1287" s="1">
        <v>100</v>
      </c>
      <c r="AB1287" s="1" t="s">
        <v>2626</v>
      </c>
      <c r="AC1287" s="1" t="s">
        <v>2627</v>
      </c>
      <c r="AD1287" s="1" t="str">
        <f>TEXT(Sales_data[[#This Row],[Order_Date]],"MMM")</f>
        <v>Apr</v>
      </c>
      <c r="AE1287" s="1">
        <f t="shared" si="100"/>
        <v>2024</v>
      </c>
      <c r="AF1287" s="1" t="str">
        <f>TEXT(Sales_data[[#This Row],[Order_Date]],"ddd")</f>
        <v>Sun</v>
      </c>
      <c r="AG1287" s="1" t="str">
        <f t="shared" si="101"/>
        <v>On Time</v>
      </c>
      <c r="AH1287" s="1" t="str">
        <f t="shared" si="102"/>
        <v>Fast</v>
      </c>
      <c r="AI1287" s="1" t="str">
        <f t="shared" si="103"/>
        <v>Low</v>
      </c>
      <c r="AJ1287" s="6" t="str">
        <f t="shared" si="104"/>
        <v>Weekend</v>
      </c>
    </row>
    <row r="1288" spans="1:36" x14ac:dyDescent="0.45">
      <c r="A1288" s="5" t="s">
        <v>1784</v>
      </c>
      <c r="B1288" s="2">
        <v>45322</v>
      </c>
      <c r="C1288" s="2">
        <v>45322</v>
      </c>
      <c r="D1288" s="2">
        <v>45321</v>
      </c>
      <c r="E1288" s="1" t="s">
        <v>2526</v>
      </c>
      <c r="F1288" s="1" t="s">
        <v>2609</v>
      </c>
      <c r="G1288" s="1" t="s">
        <v>116</v>
      </c>
      <c r="H1288" s="1" t="s">
        <v>128</v>
      </c>
      <c r="I1288" s="1" t="s">
        <v>129</v>
      </c>
      <c r="J1288" s="1">
        <v>1</v>
      </c>
      <c r="K1288" s="1">
        <v>100</v>
      </c>
      <c r="L1288" s="1">
        <v>100</v>
      </c>
      <c r="M1288" s="1" t="s">
        <v>63</v>
      </c>
      <c r="N1288" s="1" t="s">
        <v>57</v>
      </c>
      <c r="O1288" s="1" t="s">
        <v>79</v>
      </c>
      <c r="P1288" s="1" t="s">
        <v>58</v>
      </c>
      <c r="Q1288" s="1" t="s">
        <v>33</v>
      </c>
      <c r="R1288" s="1" t="s">
        <v>2620</v>
      </c>
      <c r="S1288" s="1" t="s">
        <v>2620</v>
      </c>
      <c r="T1288" s="1">
        <v>-1</v>
      </c>
      <c r="U1288" s="1" t="s">
        <v>2622</v>
      </c>
      <c r="V1288" s="1" t="s">
        <v>2623</v>
      </c>
      <c r="W1288" s="1" t="s">
        <v>2624</v>
      </c>
      <c r="X1288" s="1" t="s">
        <v>2633</v>
      </c>
      <c r="Y1288" s="1" t="s">
        <v>2623</v>
      </c>
      <c r="Z1288" s="1" t="s">
        <v>2623</v>
      </c>
      <c r="AA1288" s="1">
        <v>100</v>
      </c>
      <c r="AB1288" s="1" t="s">
        <v>2626</v>
      </c>
      <c r="AC1288" s="1" t="s">
        <v>2627</v>
      </c>
      <c r="AD1288" s="1" t="str">
        <f>TEXT(Sales_data[[#This Row],[Order_Date]],"MMM")</f>
        <v>Jan</v>
      </c>
      <c r="AE1288" s="1">
        <f t="shared" si="100"/>
        <v>2024</v>
      </c>
      <c r="AF1288" s="1" t="str">
        <f>TEXT(Sales_data[[#This Row],[Order_Date]],"ddd")</f>
        <v>Wed</v>
      </c>
      <c r="AG1288" s="1" t="str">
        <f t="shared" si="101"/>
        <v>On Time</v>
      </c>
      <c r="AH1288" s="1" t="str">
        <f t="shared" si="102"/>
        <v>Fast</v>
      </c>
      <c r="AI1288" s="1" t="str">
        <f t="shared" si="103"/>
        <v>Low</v>
      </c>
      <c r="AJ1288" s="6" t="str">
        <f t="shared" si="104"/>
        <v>Weekday</v>
      </c>
    </row>
    <row r="1289" spans="1:36" x14ac:dyDescent="0.45">
      <c r="A1289" s="5" t="s">
        <v>1785</v>
      </c>
      <c r="B1289" s="2">
        <v>45525</v>
      </c>
      <c r="C1289" s="2">
        <v>45523</v>
      </c>
      <c r="D1289" s="2">
        <v>45526</v>
      </c>
      <c r="E1289" s="1" t="s">
        <v>2590</v>
      </c>
      <c r="F1289" s="1" t="s">
        <v>2606</v>
      </c>
      <c r="G1289" s="1" t="s">
        <v>26</v>
      </c>
      <c r="H1289" s="1" t="s">
        <v>42</v>
      </c>
      <c r="I1289" s="1" t="s">
        <v>78</v>
      </c>
      <c r="J1289" s="1">
        <v>1</v>
      </c>
      <c r="K1289" s="1">
        <v>0</v>
      </c>
      <c r="L1289" s="1">
        <v>0</v>
      </c>
      <c r="M1289" s="1" t="s">
        <v>56</v>
      </c>
      <c r="N1289" s="1" t="s">
        <v>93</v>
      </c>
      <c r="O1289" s="1" t="s">
        <v>79</v>
      </c>
      <c r="P1289" s="1" t="s">
        <v>32</v>
      </c>
      <c r="Q1289" s="1" t="s">
        <v>33</v>
      </c>
      <c r="R1289" s="1" t="s">
        <v>34</v>
      </c>
      <c r="S1289" s="1" t="s">
        <v>2620</v>
      </c>
      <c r="T1289" s="1">
        <v>3</v>
      </c>
      <c r="U1289" s="1" t="s">
        <v>2622</v>
      </c>
      <c r="V1289" s="1" t="s">
        <v>2623</v>
      </c>
      <c r="W1289" s="1" t="s">
        <v>2629</v>
      </c>
      <c r="X1289" s="1" t="s">
        <v>2628</v>
      </c>
      <c r="Y1289" s="1" t="s">
        <v>2630</v>
      </c>
      <c r="Z1289" s="1" t="s">
        <v>2623</v>
      </c>
      <c r="AA1289" s="1">
        <v>0</v>
      </c>
      <c r="AB1289" s="1" t="s">
        <v>2626</v>
      </c>
      <c r="AC1289" s="1" t="s">
        <v>2627</v>
      </c>
      <c r="AD1289" s="1" t="str">
        <f>TEXT(Sales_data[[#This Row],[Order_Date]],"MMM")</f>
        <v>Aug</v>
      </c>
      <c r="AE1289" s="1">
        <f t="shared" si="100"/>
        <v>2024</v>
      </c>
      <c r="AF1289" s="1" t="str">
        <f>TEXT(Sales_data[[#This Row],[Order_Date]],"ddd")</f>
        <v>Wed</v>
      </c>
      <c r="AG1289" s="1" t="str">
        <f t="shared" si="101"/>
        <v>On Time</v>
      </c>
      <c r="AH1289" s="1" t="str">
        <f t="shared" si="102"/>
        <v>Medium</v>
      </c>
      <c r="AI1289" s="1" t="str">
        <f t="shared" si="103"/>
        <v>Low</v>
      </c>
      <c r="AJ1289" s="6" t="str">
        <f t="shared" si="104"/>
        <v>Weekday</v>
      </c>
    </row>
    <row r="1290" spans="1:36" x14ac:dyDescent="0.45">
      <c r="A1290" s="5" t="s">
        <v>1786</v>
      </c>
      <c r="B1290" s="2">
        <v>45303</v>
      </c>
      <c r="C1290" s="2">
        <v>45303</v>
      </c>
      <c r="D1290" s="2">
        <v>45302</v>
      </c>
      <c r="E1290" s="1" t="s">
        <v>2540</v>
      </c>
      <c r="F1290" s="1" t="s">
        <v>168</v>
      </c>
      <c r="G1290" s="1" t="s">
        <v>41</v>
      </c>
      <c r="H1290" s="1" t="s">
        <v>128</v>
      </c>
      <c r="I1290" s="1" t="s">
        <v>129</v>
      </c>
      <c r="J1290" s="1">
        <v>1</v>
      </c>
      <c r="K1290" s="1">
        <v>500</v>
      </c>
      <c r="L1290" s="1">
        <v>500</v>
      </c>
      <c r="M1290" s="1" t="s">
        <v>2619</v>
      </c>
      <c r="N1290" s="1" t="s">
        <v>30</v>
      </c>
      <c r="O1290" s="1" t="s">
        <v>64</v>
      </c>
      <c r="P1290" s="1" t="s">
        <v>58</v>
      </c>
      <c r="Q1290" s="1" t="s">
        <v>33</v>
      </c>
      <c r="R1290" s="1" t="s">
        <v>34</v>
      </c>
      <c r="S1290" s="1" t="s">
        <v>2620</v>
      </c>
      <c r="T1290" s="1">
        <v>-1</v>
      </c>
      <c r="U1290" s="1" t="s">
        <v>2622</v>
      </c>
      <c r="V1290" s="1" t="s">
        <v>2623</v>
      </c>
      <c r="W1290" s="1" t="s">
        <v>2624</v>
      </c>
      <c r="X1290" s="1" t="s">
        <v>2633</v>
      </c>
      <c r="Y1290" s="1" t="s">
        <v>2623</v>
      </c>
      <c r="Z1290" s="1" t="s">
        <v>2623</v>
      </c>
      <c r="AA1290" s="1">
        <v>500</v>
      </c>
      <c r="AB1290" s="1" t="s">
        <v>2626</v>
      </c>
      <c r="AC1290" s="1" t="s">
        <v>2627</v>
      </c>
      <c r="AD1290" s="1" t="str">
        <f>TEXT(Sales_data[[#This Row],[Order_Date]],"MMM")</f>
        <v>Jan</v>
      </c>
      <c r="AE1290" s="1">
        <f t="shared" si="100"/>
        <v>2024</v>
      </c>
      <c r="AF1290" s="1" t="str">
        <f>TEXT(Sales_data[[#This Row],[Order_Date]],"ddd")</f>
        <v>Fri</v>
      </c>
      <c r="AG1290" s="1" t="str">
        <f t="shared" si="101"/>
        <v>On Time</v>
      </c>
      <c r="AH1290" s="1" t="str">
        <f t="shared" si="102"/>
        <v>Fast</v>
      </c>
      <c r="AI1290" s="1" t="str">
        <f t="shared" si="103"/>
        <v>Low</v>
      </c>
      <c r="AJ1290" s="6" t="str">
        <f t="shared" si="104"/>
        <v>Weekday</v>
      </c>
    </row>
    <row r="1291" spans="1:36" x14ac:dyDescent="0.45">
      <c r="A1291" s="5" t="s">
        <v>1787</v>
      </c>
      <c r="B1291" s="2">
        <v>45307</v>
      </c>
      <c r="C1291" s="2">
        <v>45309</v>
      </c>
      <c r="D1291" s="2">
        <v>45313</v>
      </c>
      <c r="E1291" s="1" t="s">
        <v>2597</v>
      </c>
      <c r="F1291" s="1" t="s">
        <v>147</v>
      </c>
      <c r="G1291" s="1" t="s">
        <v>147</v>
      </c>
      <c r="H1291" s="1" t="s">
        <v>128</v>
      </c>
      <c r="I1291" s="1" t="s">
        <v>169</v>
      </c>
      <c r="J1291" s="1">
        <v>0</v>
      </c>
      <c r="K1291" s="1">
        <v>100</v>
      </c>
      <c r="L1291" s="1">
        <v>0</v>
      </c>
      <c r="M1291" s="1" t="s">
        <v>63</v>
      </c>
      <c r="N1291" s="1" t="s">
        <v>30</v>
      </c>
      <c r="O1291" s="1" t="s">
        <v>79</v>
      </c>
      <c r="P1291" s="1" t="s">
        <v>58</v>
      </c>
      <c r="Q1291" s="1" t="s">
        <v>45</v>
      </c>
      <c r="R1291" s="1" t="s">
        <v>2620</v>
      </c>
      <c r="S1291" s="1" t="s">
        <v>2620</v>
      </c>
      <c r="T1291" s="1">
        <v>4</v>
      </c>
      <c r="U1291" s="1" t="s">
        <v>2622</v>
      </c>
      <c r="V1291" s="1" t="s">
        <v>2630</v>
      </c>
      <c r="W1291" s="1" t="s">
        <v>2624</v>
      </c>
      <c r="X1291" s="1" t="s">
        <v>2625</v>
      </c>
      <c r="Y1291" s="1" t="s">
        <v>2623</v>
      </c>
      <c r="Z1291" s="1" t="s">
        <v>2623</v>
      </c>
      <c r="AA1291" s="1">
        <v>0</v>
      </c>
      <c r="AB1291" s="1" t="s">
        <v>2626</v>
      </c>
      <c r="AC1291" s="1" t="s">
        <v>2627</v>
      </c>
      <c r="AD1291" s="1" t="str">
        <f>TEXT(Sales_data[[#This Row],[Order_Date]],"MMM")</f>
        <v>Jan</v>
      </c>
      <c r="AE1291" s="1">
        <f t="shared" si="100"/>
        <v>2024</v>
      </c>
      <c r="AF1291" s="1" t="str">
        <f>TEXT(Sales_data[[#This Row],[Order_Date]],"ddd")</f>
        <v>Tue</v>
      </c>
      <c r="AG1291" s="1" t="str">
        <f t="shared" si="101"/>
        <v>On Time</v>
      </c>
      <c r="AH1291" s="1" t="str">
        <f t="shared" si="102"/>
        <v>Medium</v>
      </c>
      <c r="AI1291" s="1" t="str">
        <f t="shared" si="103"/>
        <v>Low</v>
      </c>
      <c r="AJ1291" s="6" t="str">
        <f t="shared" si="104"/>
        <v>Weekday</v>
      </c>
    </row>
    <row r="1292" spans="1:36" x14ac:dyDescent="0.45">
      <c r="A1292" s="5" t="s">
        <v>1788</v>
      </c>
      <c r="B1292" s="2">
        <v>45654</v>
      </c>
      <c r="C1292" s="2">
        <v>45653</v>
      </c>
      <c r="D1292" s="2">
        <v>45653</v>
      </c>
      <c r="E1292" s="1" t="s">
        <v>2527</v>
      </c>
      <c r="F1292" s="1" t="s">
        <v>2607</v>
      </c>
      <c r="G1292" s="1" t="s">
        <v>41</v>
      </c>
      <c r="H1292" s="1" t="s">
        <v>71</v>
      </c>
      <c r="I1292" s="1" t="s">
        <v>92</v>
      </c>
      <c r="J1292" s="1">
        <v>2</v>
      </c>
      <c r="K1292" s="1">
        <v>500</v>
      </c>
      <c r="L1292" s="1">
        <v>1000</v>
      </c>
      <c r="M1292" s="1" t="s">
        <v>56</v>
      </c>
      <c r="N1292" s="1" t="s">
        <v>57</v>
      </c>
      <c r="O1292" s="1" t="s">
        <v>31</v>
      </c>
      <c r="P1292" s="1" t="s">
        <v>32</v>
      </c>
      <c r="Q1292" s="1" t="s">
        <v>45</v>
      </c>
      <c r="R1292" s="1" t="s">
        <v>46</v>
      </c>
      <c r="S1292" s="1" t="s">
        <v>245</v>
      </c>
      <c r="T1292" s="1">
        <v>0</v>
      </c>
      <c r="U1292" s="1" t="s">
        <v>2622</v>
      </c>
      <c r="V1292" s="1" t="s">
        <v>2623</v>
      </c>
      <c r="W1292" s="1" t="s">
        <v>2624</v>
      </c>
      <c r="X1292" s="1" t="s">
        <v>2628</v>
      </c>
      <c r="Y1292" s="1" t="s">
        <v>2623</v>
      </c>
      <c r="Z1292" s="1" t="s">
        <v>2623</v>
      </c>
      <c r="AA1292" s="1">
        <v>1000</v>
      </c>
      <c r="AB1292" s="1" t="s">
        <v>2626</v>
      </c>
      <c r="AC1292" s="1" t="s">
        <v>245</v>
      </c>
      <c r="AD1292" s="1" t="str">
        <f>TEXT(Sales_data[[#This Row],[Order_Date]],"MMM")</f>
        <v>Dec</v>
      </c>
      <c r="AE1292" s="1">
        <f t="shared" si="100"/>
        <v>2024</v>
      </c>
      <c r="AF1292" s="1" t="str">
        <f>TEXT(Sales_data[[#This Row],[Order_Date]],"ddd")</f>
        <v>Sat</v>
      </c>
      <c r="AG1292" s="1" t="str">
        <f t="shared" si="101"/>
        <v>On Time</v>
      </c>
      <c r="AH1292" s="1" t="str">
        <f t="shared" si="102"/>
        <v>Fast</v>
      </c>
      <c r="AI1292" s="1" t="str">
        <f t="shared" si="103"/>
        <v>Low</v>
      </c>
      <c r="AJ1292" s="6" t="str">
        <f t="shared" si="104"/>
        <v>Weekend</v>
      </c>
    </row>
    <row r="1293" spans="1:36" x14ac:dyDescent="0.45">
      <c r="A1293" s="5" t="s">
        <v>1789</v>
      </c>
      <c r="B1293" s="2">
        <v>45527</v>
      </c>
      <c r="C1293" s="2">
        <v>45530</v>
      </c>
      <c r="D1293" s="2">
        <v>45535</v>
      </c>
      <c r="E1293" s="1" t="s">
        <v>2556</v>
      </c>
      <c r="F1293" s="1" t="s">
        <v>2609</v>
      </c>
      <c r="G1293" s="1" t="s">
        <v>116</v>
      </c>
      <c r="H1293" s="1" t="s">
        <v>42</v>
      </c>
      <c r="I1293" s="1" t="s">
        <v>78</v>
      </c>
      <c r="J1293" s="1">
        <v>0</v>
      </c>
      <c r="K1293" s="1">
        <v>1000</v>
      </c>
      <c r="L1293" s="1">
        <v>0</v>
      </c>
      <c r="M1293" s="1" t="s">
        <v>29</v>
      </c>
      <c r="N1293" s="1" t="s">
        <v>93</v>
      </c>
      <c r="O1293" s="1" t="s">
        <v>79</v>
      </c>
      <c r="P1293" s="1" t="s">
        <v>58</v>
      </c>
      <c r="Q1293" s="1" t="s">
        <v>45</v>
      </c>
      <c r="R1293" s="1" t="s">
        <v>2620</v>
      </c>
      <c r="S1293" s="1" t="s">
        <v>2620</v>
      </c>
      <c r="T1293" s="1">
        <v>5</v>
      </c>
      <c r="U1293" s="1" t="s">
        <v>2622</v>
      </c>
      <c r="V1293" s="1" t="s">
        <v>2630</v>
      </c>
      <c r="W1293" s="1" t="s">
        <v>2624</v>
      </c>
      <c r="X1293" s="1" t="s">
        <v>2625</v>
      </c>
      <c r="Y1293" s="1" t="s">
        <v>2623</v>
      </c>
      <c r="Z1293" s="1" t="s">
        <v>2623</v>
      </c>
      <c r="AA1293" s="1">
        <v>0</v>
      </c>
      <c r="AB1293" s="1" t="s">
        <v>2626</v>
      </c>
      <c r="AC1293" s="1" t="s">
        <v>2627</v>
      </c>
      <c r="AD1293" s="1" t="str">
        <f>TEXT(Sales_data[[#This Row],[Order_Date]],"MMM")</f>
        <v>Aug</v>
      </c>
      <c r="AE1293" s="1">
        <f t="shared" si="100"/>
        <v>2024</v>
      </c>
      <c r="AF1293" s="1" t="str">
        <f>TEXT(Sales_data[[#This Row],[Order_Date]],"ddd")</f>
        <v>Fri</v>
      </c>
      <c r="AG1293" s="1" t="str">
        <f t="shared" si="101"/>
        <v>On Time</v>
      </c>
      <c r="AH1293" s="1" t="str">
        <f t="shared" si="102"/>
        <v>Medium</v>
      </c>
      <c r="AI1293" s="1" t="str">
        <f t="shared" si="103"/>
        <v>Low</v>
      </c>
      <c r="AJ1293" s="6" t="str">
        <f t="shared" si="104"/>
        <v>Weekday</v>
      </c>
    </row>
    <row r="1294" spans="1:36" x14ac:dyDescent="0.45">
      <c r="A1294" s="5" t="s">
        <v>1790</v>
      </c>
      <c r="B1294" s="2">
        <v>45642</v>
      </c>
      <c r="C1294" s="2">
        <v>45641</v>
      </c>
      <c r="D1294" s="2">
        <v>45648</v>
      </c>
      <c r="E1294" s="1" t="s">
        <v>2569</v>
      </c>
      <c r="F1294" s="1" t="s">
        <v>69</v>
      </c>
      <c r="G1294" s="1" t="s">
        <v>70</v>
      </c>
      <c r="H1294" s="1" t="s">
        <v>27</v>
      </c>
      <c r="I1294" s="1" t="s">
        <v>84</v>
      </c>
      <c r="J1294" s="1">
        <v>0</v>
      </c>
      <c r="K1294" s="1">
        <v>1000</v>
      </c>
      <c r="L1294" s="1">
        <v>0</v>
      </c>
      <c r="M1294" s="1" t="s">
        <v>29</v>
      </c>
      <c r="N1294" s="1" t="s">
        <v>93</v>
      </c>
      <c r="O1294" s="1" t="s">
        <v>31</v>
      </c>
      <c r="P1294" s="1" t="s">
        <v>58</v>
      </c>
      <c r="Q1294" s="1" t="s">
        <v>45</v>
      </c>
      <c r="R1294" s="1" t="s">
        <v>34</v>
      </c>
      <c r="S1294" s="1" t="s">
        <v>2620</v>
      </c>
      <c r="T1294" s="1">
        <v>7</v>
      </c>
      <c r="U1294" s="1" t="s">
        <v>2622</v>
      </c>
      <c r="V1294" s="1" t="s">
        <v>2630</v>
      </c>
      <c r="W1294" s="1" t="s">
        <v>2624</v>
      </c>
      <c r="X1294" s="1" t="s">
        <v>2628</v>
      </c>
      <c r="Y1294" s="1" t="s">
        <v>2623</v>
      </c>
      <c r="Z1294" s="1" t="s">
        <v>2623</v>
      </c>
      <c r="AA1294" s="1">
        <v>0</v>
      </c>
      <c r="AB1294" s="1" t="s">
        <v>2626</v>
      </c>
      <c r="AC1294" s="1" t="s">
        <v>2627</v>
      </c>
      <c r="AD1294" s="1" t="str">
        <f>TEXT(Sales_data[[#This Row],[Order_Date]],"MMM")</f>
        <v>Dec</v>
      </c>
      <c r="AE1294" s="1">
        <f t="shared" si="100"/>
        <v>2024</v>
      </c>
      <c r="AF1294" s="1" t="str">
        <f>TEXT(Sales_data[[#This Row],[Order_Date]],"ddd")</f>
        <v>Mon</v>
      </c>
      <c r="AG1294" s="1" t="str">
        <f t="shared" si="101"/>
        <v>Late</v>
      </c>
      <c r="AH1294" s="1" t="str">
        <f t="shared" si="102"/>
        <v>Slow</v>
      </c>
      <c r="AI1294" s="1" t="str">
        <f t="shared" si="103"/>
        <v>Low</v>
      </c>
      <c r="AJ1294" s="6" t="str">
        <f t="shared" si="104"/>
        <v>Weekday</v>
      </c>
    </row>
    <row r="1295" spans="1:36" x14ac:dyDescent="0.45">
      <c r="A1295" s="5" t="s">
        <v>1791</v>
      </c>
      <c r="B1295" s="2">
        <v>45471</v>
      </c>
      <c r="C1295" s="2">
        <v>45474</v>
      </c>
      <c r="D1295" s="2">
        <v>45479</v>
      </c>
      <c r="E1295" s="1" t="s">
        <v>2597</v>
      </c>
      <c r="F1295" s="1" t="s">
        <v>2608</v>
      </c>
      <c r="G1295" s="1" t="s">
        <v>41</v>
      </c>
      <c r="H1295" s="1" t="s">
        <v>42</v>
      </c>
      <c r="I1295" s="1" t="s">
        <v>78</v>
      </c>
      <c r="J1295" s="1">
        <v>3</v>
      </c>
      <c r="K1295" s="1">
        <v>1000</v>
      </c>
      <c r="L1295" s="1">
        <v>3000</v>
      </c>
      <c r="M1295" s="1" t="s">
        <v>56</v>
      </c>
      <c r="N1295" s="1" t="s">
        <v>57</v>
      </c>
      <c r="O1295" s="1" t="s">
        <v>44</v>
      </c>
      <c r="P1295" s="1" t="s">
        <v>85</v>
      </c>
      <c r="Q1295" s="1" t="s">
        <v>45</v>
      </c>
      <c r="R1295" s="1" t="s">
        <v>46</v>
      </c>
      <c r="S1295" s="1" t="s">
        <v>2621</v>
      </c>
      <c r="T1295" s="1">
        <v>5</v>
      </c>
      <c r="U1295" s="1" t="s">
        <v>2622</v>
      </c>
      <c r="V1295" s="1" t="s">
        <v>2623</v>
      </c>
      <c r="W1295" s="1" t="s">
        <v>2624</v>
      </c>
      <c r="X1295" s="1" t="s">
        <v>2625</v>
      </c>
      <c r="Y1295" s="1" t="s">
        <v>2623</v>
      </c>
      <c r="Z1295" s="1" t="s">
        <v>2623</v>
      </c>
      <c r="AA1295" s="1">
        <v>3000</v>
      </c>
      <c r="AB1295" s="1" t="s">
        <v>2626</v>
      </c>
      <c r="AC1295" s="1" t="s">
        <v>2621</v>
      </c>
      <c r="AD1295" s="1" t="str">
        <f>TEXT(Sales_data[[#This Row],[Order_Date]],"MMM")</f>
        <v>Jun</v>
      </c>
      <c r="AE1295" s="1">
        <f t="shared" si="100"/>
        <v>2024</v>
      </c>
      <c r="AF1295" s="1" t="str">
        <f>TEXT(Sales_data[[#This Row],[Order_Date]],"ddd")</f>
        <v>Fri</v>
      </c>
      <c r="AG1295" s="1" t="str">
        <f t="shared" si="101"/>
        <v>On Time</v>
      </c>
      <c r="AH1295" s="1" t="str">
        <f t="shared" si="102"/>
        <v>Medium</v>
      </c>
      <c r="AI1295" s="1" t="str">
        <f t="shared" si="103"/>
        <v>Medium</v>
      </c>
      <c r="AJ1295" s="6" t="str">
        <f t="shared" si="104"/>
        <v>Weekday</v>
      </c>
    </row>
    <row r="1296" spans="1:36" x14ac:dyDescent="0.45">
      <c r="A1296" s="5" t="s">
        <v>1792</v>
      </c>
      <c r="B1296" s="2">
        <v>45513</v>
      </c>
      <c r="C1296" s="2">
        <v>45514</v>
      </c>
      <c r="D1296" s="2">
        <v>45520</v>
      </c>
      <c r="E1296" s="1" t="s">
        <v>2589</v>
      </c>
      <c r="F1296" s="1" t="s">
        <v>147</v>
      </c>
      <c r="G1296" s="1" t="s">
        <v>147</v>
      </c>
      <c r="H1296" s="1" t="s">
        <v>71</v>
      </c>
      <c r="I1296" s="1" t="s">
        <v>72</v>
      </c>
      <c r="J1296" s="1">
        <v>2</v>
      </c>
      <c r="K1296" s="1">
        <v>0</v>
      </c>
      <c r="L1296" s="1">
        <v>0</v>
      </c>
      <c r="M1296" s="1" t="s">
        <v>63</v>
      </c>
      <c r="N1296" s="1" t="s">
        <v>93</v>
      </c>
      <c r="O1296" s="1" t="s">
        <v>31</v>
      </c>
      <c r="P1296" s="1" t="s">
        <v>32</v>
      </c>
      <c r="Q1296" s="1" t="s">
        <v>33</v>
      </c>
      <c r="R1296" s="1" t="s">
        <v>46</v>
      </c>
      <c r="S1296" s="1" t="s">
        <v>245</v>
      </c>
      <c r="T1296" s="1">
        <v>6</v>
      </c>
      <c r="U1296" s="1" t="s">
        <v>2622</v>
      </c>
      <c r="V1296" s="1" t="s">
        <v>2623</v>
      </c>
      <c r="W1296" s="1" t="s">
        <v>2629</v>
      </c>
      <c r="X1296" s="1" t="s">
        <v>2625</v>
      </c>
      <c r="Y1296" s="1" t="s">
        <v>2630</v>
      </c>
      <c r="Z1296" s="1" t="s">
        <v>2623</v>
      </c>
      <c r="AA1296" s="1">
        <v>0</v>
      </c>
      <c r="AB1296" s="1" t="s">
        <v>2626</v>
      </c>
      <c r="AC1296" s="1" t="s">
        <v>245</v>
      </c>
      <c r="AD1296" s="1" t="str">
        <f>TEXT(Sales_data[[#This Row],[Order_Date]],"MMM")</f>
        <v>Aug</v>
      </c>
      <c r="AE1296" s="1">
        <f t="shared" si="100"/>
        <v>2024</v>
      </c>
      <c r="AF1296" s="1" t="str">
        <f>TEXT(Sales_data[[#This Row],[Order_Date]],"ddd")</f>
        <v>Fri</v>
      </c>
      <c r="AG1296" s="1" t="str">
        <f t="shared" si="101"/>
        <v>Late</v>
      </c>
      <c r="AH1296" s="1" t="str">
        <f t="shared" si="102"/>
        <v>Slow</v>
      </c>
      <c r="AI1296" s="1" t="str">
        <f t="shared" si="103"/>
        <v>Low</v>
      </c>
      <c r="AJ1296" s="6" t="str">
        <f t="shared" si="104"/>
        <v>Weekday</v>
      </c>
    </row>
    <row r="1297" spans="1:36" x14ac:dyDescent="0.45">
      <c r="A1297" s="5" t="s">
        <v>1793</v>
      </c>
      <c r="B1297" s="2">
        <v>45624</v>
      </c>
      <c r="C1297" s="2">
        <v>45622</v>
      </c>
      <c r="D1297" s="2">
        <v>45625</v>
      </c>
      <c r="E1297" s="1" t="s">
        <v>2535</v>
      </c>
      <c r="F1297" s="1" t="s">
        <v>69</v>
      </c>
      <c r="G1297" s="1" t="s">
        <v>70</v>
      </c>
      <c r="H1297" s="1" t="s">
        <v>128</v>
      </c>
      <c r="I1297" s="1" t="s">
        <v>169</v>
      </c>
      <c r="J1297" s="1">
        <v>-1</v>
      </c>
      <c r="K1297" s="1">
        <v>100</v>
      </c>
      <c r="L1297" s="1">
        <v>-100</v>
      </c>
      <c r="M1297" s="1" t="s">
        <v>29</v>
      </c>
      <c r="N1297" s="1" t="s">
        <v>93</v>
      </c>
      <c r="O1297" s="1" t="s">
        <v>31</v>
      </c>
      <c r="P1297" s="1" t="s">
        <v>58</v>
      </c>
      <c r="Q1297" s="1" t="s">
        <v>45</v>
      </c>
      <c r="R1297" s="1" t="s">
        <v>46</v>
      </c>
      <c r="S1297" s="1" t="s">
        <v>2621</v>
      </c>
      <c r="T1297" s="1">
        <v>3</v>
      </c>
      <c r="U1297" s="1" t="s">
        <v>2622</v>
      </c>
      <c r="V1297" s="1" t="s">
        <v>2630</v>
      </c>
      <c r="W1297" s="1" t="s">
        <v>2624</v>
      </c>
      <c r="X1297" s="1" t="s">
        <v>2628</v>
      </c>
      <c r="Y1297" s="1" t="s">
        <v>2623</v>
      </c>
      <c r="Z1297" s="1" t="s">
        <v>2623</v>
      </c>
      <c r="AA1297" s="1">
        <v>-100</v>
      </c>
      <c r="AB1297" s="1" t="s">
        <v>2626</v>
      </c>
      <c r="AC1297" s="1" t="s">
        <v>2621</v>
      </c>
      <c r="AD1297" s="1" t="str">
        <f>TEXT(Sales_data[[#This Row],[Order_Date]],"MMM")</f>
        <v>Nov</v>
      </c>
      <c r="AE1297" s="1">
        <f t="shared" si="100"/>
        <v>2024</v>
      </c>
      <c r="AF1297" s="1" t="str">
        <f>TEXT(Sales_data[[#This Row],[Order_Date]],"ddd")</f>
        <v>Thu</v>
      </c>
      <c r="AG1297" s="1" t="str">
        <f t="shared" si="101"/>
        <v>On Time</v>
      </c>
      <c r="AH1297" s="1" t="str">
        <f t="shared" si="102"/>
        <v>Medium</v>
      </c>
      <c r="AI1297" s="1" t="str">
        <f t="shared" si="103"/>
        <v>Low</v>
      </c>
      <c r="AJ1297" s="6" t="str">
        <f t="shared" si="104"/>
        <v>Weekday</v>
      </c>
    </row>
    <row r="1298" spans="1:36" x14ac:dyDescent="0.45">
      <c r="A1298" s="5" t="s">
        <v>1794</v>
      </c>
      <c r="B1298" s="2">
        <v>45544</v>
      </c>
      <c r="C1298" s="2">
        <v>45543</v>
      </c>
      <c r="D1298" s="2">
        <v>45545</v>
      </c>
      <c r="E1298" s="1" t="s">
        <v>2598</v>
      </c>
      <c r="F1298" s="1" t="s">
        <v>2606</v>
      </c>
      <c r="G1298" s="1" t="s">
        <v>26</v>
      </c>
      <c r="H1298" s="1" t="s">
        <v>27</v>
      </c>
      <c r="I1298" s="1" t="s">
        <v>28</v>
      </c>
      <c r="J1298" s="1">
        <v>3</v>
      </c>
      <c r="K1298" s="1">
        <v>100</v>
      </c>
      <c r="L1298" s="1">
        <v>300</v>
      </c>
      <c r="M1298" s="1" t="s">
        <v>29</v>
      </c>
      <c r="N1298" s="1" t="s">
        <v>57</v>
      </c>
      <c r="O1298" s="1" t="s">
        <v>31</v>
      </c>
      <c r="P1298" s="1" t="s">
        <v>85</v>
      </c>
      <c r="Q1298" s="1" t="s">
        <v>33</v>
      </c>
      <c r="R1298" s="1" t="s">
        <v>34</v>
      </c>
      <c r="S1298" s="1" t="s">
        <v>2620</v>
      </c>
      <c r="T1298" s="1">
        <v>2</v>
      </c>
      <c r="U1298" s="1" t="s">
        <v>2622</v>
      </c>
      <c r="V1298" s="1" t="s">
        <v>2623</v>
      </c>
      <c r="W1298" s="1" t="s">
        <v>2624</v>
      </c>
      <c r="X1298" s="1" t="s">
        <v>2628</v>
      </c>
      <c r="Y1298" s="1" t="s">
        <v>2623</v>
      </c>
      <c r="Z1298" s="1" t="s">
        <v>2623</v>
      </c>
      <c r="AA1298" s="1">
        <v>300</v>
      </c>
      <c r="AB1298" s="1" t="s">
        <v>2626</v>
      </c>
      <c r="AC1298" s="1" t="s">
        <v>2627</v>
      </c>
      <c r="AD1298" s="1" t="str">
        <f>TEXT(Sales_data[[#This Row],[Order_Date]],"MMM")</f>
        <v>Sep</v>
      </c>
      <c r="AE1298" s="1">
        <f t="shared" si="100"/>
        <v>2024</v>
      </c>
      <c r="AF1298" s="1" t="str">
        <f>TEXT(Sales_data[[#This Row],[Order_Date]],"ddd")</f>
        <v>Mon</v>
      </c>
      <c r="AG1298" s="1" t="str">
        <f t="shared" si="101"/>
        <v>On Time</v>
      </c>
      <c r="AH1298" s="1" t="str">
        <f t="shared" si="102"/>
        <v>Fast</v>
      </c>
      <c r="AI1298" s="1" t="str">
        <f t="shared" si="103"/>
        <v>Low</v>
      </c>
      <c r="AJ1298" s="6" t="str">
        <f t="shared" si="104"/>
        <v>Weekday</v>
      </c>
    </row>
    <row r="1299" spans="1:36" x14ac:dyDescent="0.45">
      <c r="A1299" s="5" t="s">
        <v>1795</v>
      </c>
      <c r="B1299" s="2">
        <v>45376</v>
      </c>
      <c r="C1299" s="2">
        <v>45379</v>
      </c>
      <c r="D1299" s="2">
        <v>45380</v>
      </c>
      <c r="E1299" s="1" t="s">
        <v>2550</v>
      </c>
      <c r="F1299" s="1" t="s">
        <v>2609</v>
      </c>
      <c r="G1299" s="1" t="s">
        <v>116</v>
      </c>
      <c r="H1299" s="1" t="s">
        <v>27</v>
      </c>
      <c r="I1299" s="1" t="s">
        <v>28</v>
      </c>
      <c r="J1299" s="1">
        <v>2</v>
      </c>
      <c r="K1299" s="1">
        <v>1000</v>
      </c>
      <c r="L1299" s="1">
        <v>2000</v>
      </c>
      <c r="M1299" s="1" t="s">
        <v>2619</v>
      </c>
      <c r="N1299" s="1" t="s">
        <v>57</v>
      </c>
      <c r="O1299" s="1" t="s">
        <v>31</v>
      </c>
      <c r="P1299" s="1" t="s">
        <v>58</v>
      </c>
      <c r="Q1299" s="1" t="s">
        <v>33</v>
      </c>
      <c r="R1299" s="1" t="s">
        <v>46</v>
      </c>
      <c r="S1299" s="1" t="s">
        <v>47</v>
      </c>
      <c r="T1299" s="1">
        <v>1</v>
      </c>
      <c r="U1299" s="1" t="s">
        <v>2622</v>
      </c>
      <c r="V1299" s="1" t="s">
        <v>2623</v>
      </c>
      <c r="W1299" s="1" t="s">
        <v>2624</v>
      </c>
      <c r="X1299" s="1" t="s">
        <v>2625</v>
      </c>
      <c r="Y1299" s="1" t="s">
        <v>2623</v>
      </c>
      <c r="Z1299" s="1" t="s">
        <v>2623</v>
      </c>
      <c r="AA1299" s="1">
        <v>2000</v>
      </c>
      <c r="AB1299" s="1" t="s">
        <v>2626</v>
      </c>
      <c r="AC1299" s="1" t="s">
        <v>47</v>
      </c>
      <c r="AD1299" s="1" t="str">
        <f>TEXT(Sales_data[[#This Row],[Order_Date]],"MMM")</f>
        <v>Mar</v>
      </c>
      <c r="AE1299" s="1">
        <f t="shared" si="100"/>
        <v>2024</v>
      </c>
      <c r="AF1299" s="1" t="str">
        <f>TEXT(Sales_data[[#This Row],[Order_Date]],"ddd")</f>
        <v>Mon</v>
      </c>
      <c r="AG1299" s="1" t="str">
        <f t="shared" si="101"/>
        <v>On Time</v>
      </c>
      <c r="AH1299" s="1" t="str">
        <f t="shared" si="102"/>
        <v>Fast</v>
      </c>
      <c r="AI1299" s="1" t="str">
        <f t="shared" si="103"/>
        <v>Medium</v>
      </c>
      <c r="AJ1299" s="6" t="str">
        <f t="shared" si="104"/>
        <v>Weekday</v>
      </c>
    </row>
    <row r="1300" spans="1:36" x14ac:dyDescent="0.45">
      <c r="A1300" s="5" t="s">
        <v>1796</v>
      </c>
      <c r="B1300" s="2">
        <v>45570</v>
      </c>
      <c r="C1300" s="2">
        <v>45571</v>
      </c>
      <c r="D1300" s="2">
        <v>45570</v>
      </c>
      <c r="E1300" s="1" t="s">
        <v>2591</v>
      </c>
      <c r="F1300" s="1" t="s">
        <v>147</v>
      </c>
      <c r="G1300" s="1" t="s">
        <v>147</v>
      </c>
      <c r="H1300" s="1" t="s">
        <v>27</v>
      </c>
      <c r="I1300" s="1" t="s">
        <v>28</v>
      </c>
      <c r="J1300" s="1">
        <v>0</v>
      </c>
      <c r="K1300" s="1">
        <v>0</v>
      </c>
      <c r="L1300" s="1">
        <v>0</v>
      </c>
      <c r="M1300" s="1" t="s">
        <v>2619</v>
      </c>
      <c r="N1300" s="1" t="s">
        <v>30</v>
      </c>
      <c r="O1300" s="1" t="s">
        <v>44</v>
      </c>
      <c r="P1300" s="1" t="s">
        <v>32</v>
      </c>
      <c r="Q1300" s="1" t="s">
        <v>33</v>
      </c>
      <c r="R1300" s="1" t="s">
        <v>46</v>
      </c>
      <c r="S1300" s="1" t="s">
        <v>47</v>
      </c>
      <c r="T1300" s="1">
        <v>-1</v>
      </c>
      <c r="U1300" s="1" t="s">
        <v>2622</v>
      </c>
      <c r="V1300" s="1" t="s">
        <v>2630</v>
      </c>
      <c r="W1300" s="1" t="s">
        <v>2629</v>
      </c>
      <c r="X1300" s="1" t="s">
        <v>2631</v>
      </c>
      <c r="Y1300" s="1" t="s">
        <v>2630</v>
      </c>
      <c r="Z1300" s="1" t="s">
        <v>2623</v>
      </c>
      <c r="AA1300" s="1">
        <v>0</v>
      </c>
      <c r="AB1300" s="1" t="s">
        <v>2626</v>
      </c>
      <c r="AC1300" s="1" t="s">
        <v>47</v>
      </c>
      <c r="AD1300" s="1" t="str">
        <f>TEXT(Sales_data[[#This Row],[Order_Date]],"MMM")</f>
        <v>Oct</v>
      </c>
      <c r="AE1300" s="1">
        <f t="shared" si="100"/>
        <v>2024</v>
      </c>
      <c r="AF1300" s="1" t="str">
        <f>TEXT(Sales_data[[#This Row],[Order_Date]],"ddd")</f>
        <v>Sat</v>
      </c>
      <c r="AG1300" s="1" t="str">
        <f t="shared" si="101"/>
        <v>On Time</v>
      </c>
      <c r="AH1300" s="1" t="str">
        <f t="shared" si="102"/>
        <v>Fast</v>
      </c>
      <c r="AI1300" s="1" t="str">
        <f t="shared" si="103"/>
        <v>Low</v>
      </c>
      <c r="AJ1300" s="6" t="str">
        <f t="shared" si="104"/>
        <v>Weekend</v>
      </c>
    </row>
    <row r="1301" spans="1:36" x14ac:dyDescent="0.45">
      <c r="A1301" s="5" t="s">
        <v>1797</v>
      </c>
      <c r="B1301" s="2">
        <v>45469</v>
      </c>
      <c r="C1301" s="2">
        <v>45467</v>
      </c>
      <c r="D1301" s="2">
        <v>45467</v>
      </c>
      <c r="E1301" s="1" t="s">
        <v>2570</v>
      </c>
      <c r="F1301" s="1" t="s">
        <v>2606</v>
      </c>
      <c r="G1301" s="1" t="s">
        <v>26</v>
      </c>
      <c r="H1301" s="1" t="s">
        <v>42</v>
      </c>
      <c r="I1301" s="1" t="s">
        <v>78</v>
      </c>
      <c r="J1301" s="1">
        <v>-1</v>
      </c>
      <c r="K1301" s="1">
        <v>1000</v>
      </c>
      <c r="L1301" s="1">
        <v>-1000</v>
      </c>
      <c r="M1301" s="1" t="s">
        <v>56</v>
      </c>
      <c r="N1301" s="1" t="s">
        <v>57</v>
      </c>
      <c r="O1301" s="1" t="s">
        <v>79</v>
      </c>
      <c r="P1301" s="1" t="s">
        <v>85</v>
      </c>
      <c r="Q1301" s="1" t="s">
        <v>45</v>
      </c>
      <c r="R1301" s="1" t="s">
        <v>2620</v>
      </c>
      <c r="S1301" s="1" t="s">
        <v>2620</v>
      </c>
      <c r="T1301" s="1">
        <v>0</v>
      </c>
      <c r="U1301" s="1" t="s">
        <v>2622</v>
      </c>
      <c r="V1301" s="1" t="s">
        <v>2630</v>
      </c>
      <c r="W1301" s="1" t="s">
        <v>2624</v>
      </c>
      <c r="X1301" s="1" t="s">
        <v>2628</v>
      </c>
      <c r="Y1301" s="1" t="s">
        <v>2623</v>
      </c>
      <c r="Z1301" s="1" t="s">
        <v>2623</v>
      </c>
      <c r="AA1301" s="1">
        <v>-1000</v>
      </c>
      <c r="AB1301" s="1" t="s">
        <v>2626</v>
      </c>
      <c r="AC1301" s="1" t="s">
        <v>2632</v>
      </c>
      <c r="AD1301" s="1" t="str">
        <f>TEXT(Sales_data[[#This Row],[Order_Date]],"MMM")</f>
        <v>Jun</v>
      </c>
      <c r="AE1301" s="1">
        <f t="shared" si="100"/>
        <v>2024</v>
      </c>
      <c r="AF1301" s="1" t="str">
        <f>TEXT(Sales_data[[#This Row],[Order_Date]],"ddd")</f>
        <v>Wed</v>
      </c>
      <c r="AG1301" s="1" t="str">
        <f t="shared" si="101"/>
        <v>On Time</v>
      </c>
      <c r="AH1301" s="1" t="str">
        <f t="shared" si="102"/>
        <v>Fast</v>
      </c>
      <c r="AI1301" s="1" t="str">
        <f t="shared" si="103"/>
        <v>Low</v>
      </c>
      <c r="AJ1301" s="6" t="str">
        <f t="shared" si="104"/>
        <v>Weekday</v>
      </c>
    </row>
    <row r="1302" spans="1:36" x14ac:dyDescent="0.45">
      <c r="A1302" s="5" t="s">
        <v>1798</v>
      </c>
      <c r="B1302" s="2">
        <v>45474</v>
      </c>
      <c r="C1302" s="2">
        <v>45473</v>
      </c>
      <c r="D1302" s="2">
        <v>45478</v>
      </c>
      <c r="E1302" s="1" t="s">
        <v>2577</v>
      </c>
      <c r="F1302" s="1" t="s">
        <v>2607</v>
      </c>
      <c r="G1302" s="1" t="s">
        <v>41</v>
      </c>
      <c r="H1302" s="1" t="s">
        <v>27</v>
      </c>
      <c r="I1302" s="1" t="s">
        <v>84</v>
      </c>
      <c r="J1302" s="1">
        <v>1</v>
      </c>
      <c r="K1302" s="1">
        <v>500</v>
      </c>
      <c r="L1302" s="1">
        <v>500</v>
      </c>
      <c r="M1302" s="1" t="s">
        <v>2619</v>
      </c>
      <c r="N1302" s="1" t="s">
        <v>57</v>
      </c>
      <c r="O1302" s="1" t="s">
        <v>31</v>
      </c>
      <c r="P1302" s="1" t="s">
        <v>32</v>
      </c>
      <c r="Q1302" s="1" t="s">
        <v>33</v>
      </c>
      <c r="R1302" s="1" t="s">
        <v>2620</v>
      </c>
      <c r="S1302" s="1" t="s">
        <v>2620</v>
      </c>
      <c r="T1302" s="1">
        <v>5</v>
      </c>
      <c r="U1302" s="1" t="s">
        <v>2622</v>
      </c>
      <c r="V1302" s="1" t="s">
        <v>2623</v>
      </c>
      <c r="W1302" s="1" t="s">
        <v>2624</v>
      </c>
      <c r="X1302" s="1" t="s">
        <v>2628</v>
      </c>
      <c r="Y1302" s="1" t="s">
        <v>2623</v>
      </c>
      <c r="Z1302" s="1" t="s">
        <v>2623</v>
      </c>
      <c r="AA1302" s="1">
        <v>500</v>
      </c>
      <c r="AB1302" s="1" t="s">
        <v>2626</v>
      </c>
      <c r="AC1302" s="1" t="s">
        <v>2627</v>
      </c>
      <c r="AD1302" s="1" t="str">
        <f>TEXT(Sales_data[[#This Row],[Order_Date]],"MMM")</f>
        <v>Jul</v>
      </c>
      <c r="AE1302" s="1">
        <f t="shared" si="100"/>
        <v>2024</v>
      </c>
      <c r="AF1302" s="1" t="str">
        <f>TEXT(Sales_data[[#This Row],[Order_Date]],"ddd")</f>
        <v>Mon</v>
      </c>
      <c r="AG1302" s="1" t="str">
        <f t="shared" si="101"/>
        <v>On Time</v>
      </c>
      <c r="AH1302" s="1" t="str">
        <f t="shared" si="102"/>
        <v>Medium</v>
      </c>
      <c r="AI1302" s="1" t="str">
        <f t="shared" si="103"/>
        <v>Low</v>
      </c>
      <c r="AJ1302" s="6" t="str">
        <f t="shared" si="104"/>
        <v>Weekday</v>
      </c>
    </row>
    <row r="1303" spans="1:36" x14ac:dyDescent="0.45">
      <c r="A1303" s="5" t="s">
        <v>1799</v>
      </c>
      <c r="B1303" s="2">
        <v>45435</v>
      </c>
      <c r="C1303" s="2">
        <v>45433</v>
      </c>
      <c r="D1303" s="2">
        <v>45433</v>
      </c>
      <c r="E1303" s="1" t="s">
        <v>2587</v>
      </c>
      <c r="F1303" s="1" t="s">
        <v>2607</v>
      </c>
      <c r="G1303" s="1" t="s">
        <v>41</v>
      </c>
      <c r="H1303" s="1" t="s">
        <v>128</v>
      </c>
      <c r="I1303" s="1" t="s">
        <v>129</v>
      </c>
      <c r="J1303" s="1">
        <v>1</v>
      </c>
      <c r="K1303" s="1">
        <v>0</v>
      </c>
      <c r="L1303" s="1">
        <v>0</v>
      </c>
      <c r="M1303" s="1" t="s">
        <v>29</v>
      </c>
      <c r="N1303" s="1" t="s">
        <v>30</v>
      </c>
      <c r="O1303" s="1" t="s">
        <v>31</v>
      </c>
      <c r="P1303" s="1" t="s">
        <v>85</v>
      </c>
      <c r="Q1303" s="1" t="s">
        <v>33</v>
      </c>
      <c r="R1303" s="1" t="s">
        <v>2620</v>
      </c>
      <c r="S1303" s="1" t="s">
        <v>2620</v>
      </c>
      <c r="T1303" s="1">
        <v>0</v>
      </c>
      <c r="U1303" s="1" t="s">
        <v>2622</v>
      </c>
      <c r="V1303" s="1" t="s">
        <v>2623</v>
      </c>
      <c r="W1303" s="1" t="s">
        <v>2629</v>
      </c>
      <c r="X1303" s="1" t="s">
        <v>2628</v>
      </c>
      <c r="Y1303" s="1" t="s">
        <v>2630</v>
      </c>
      <c r="Z1303" s="1" t="s">
        <v>2623</v>
      </c>
      <c r="AA1303" s="1">
        <v>0</v>
      </c>
      <c r="AB1303" s="1" t="s">
        <v>2626</v>
      </c>
      <c r="AC1303" s="1" t="s">
        <v>2627</v>
      </c>
      <c r="AD1303" s="1" t="str">
        <f>TEXT(Sales_data[[#This Row],[Order_Date]],"MMM")</f>
        <v>May</v>
      </c>
      <c r="AE1303" s="1">
        <f t="shared" si="100"/>
        <v>2024</v>
      </c>
      <c r="AF1303" s="1" t="str">
        <f>TEXT(Sales_data[[#This Row],[Order_Date]],"ddd")</f>
        <v>Thu</v>
      </c>
      <c r="AG1303" s="1" t="str">
        <f t="shared" si="101"/>
        <v>On Time</v>
      </c>
      <c r="AH1303" s="1" t="str">
        <f t="shared" si="102"/>
        <v>Fast</v>
      </c>
      <c r="AI1303" s="1" t="str">
        <f t="shared" si="103"/>
        <v>Low</v>
      </c>
      <c r="AJ1303" s="6" t="str">
        <f t="shared" si="104"/>
        <v>Weekday</v>
      </c>
    </row>
    <row r="1304" spans="1:36" x14ac:dyDescent="0.45">
      <c r="A1304" s="5" t="s">
        <v>1800</v>
      </c>
      <c r="B1304" s="2">
        <v>45655</v>
      </c>
      <c r="C1304" s="2">
        <v>45655</v>
      </c>
      <c r="D1304" s="2">
        <v>45657</v>
      </c>
      <c r="E1304" s="1" t="s">
        <v>2547</v>
      </c>
      <c r="F1304" s="1" t="s">
        <v>53</v>
      </c>
      <c r="G1304" s="1" t="s">
        <v>54</v>
      </c>
      <c r="H1304" s="1" t="s">
        <v>71</v>
      </c>
      <c r="I1304" s="1" t="s">
        <v>117</v>
      </c>
      <c r="J1304" s="1">
        <v>2</v>
      </c>
      <c r="K1304" s="1">
        <v>100</v>
      </c>
      <c r="L1304" s="1">
        <v>200</v>
      </c>
      <c r="M1304" s="1" t="s">
        <v>63</v>
      </c>
      <c r="N1304" s="1" t="s">
        <v>93</v>
      </c>
      <c r="O1304" s="1" t="s">
        <v>31</v>
      </c>
      <c r="P1304" s="1" t="s">
        <v>32</v>
      </c>
      <c r="Q1304" s="1" t="s">
        <v>45</v>
      </c>
      <c r="R1304" s="1" t="s">
        <v>46</v>
      </c>
      <c r="S1304" s="1" t="s">
        <v>245</v>
      </c>
      <c r="T1304" s="1">
        <v>2</v>
      </c>
      <c r="U1304" s="1" t="s">
        <v>2622</v>
      </c>
      <c r="V1304" s="1" t="s">
        <v>2623</v>
      </c>
      <c r="W1304" s="1" t="s">
        <v>2624</v>
      </c>
      <c r="X1304" s="1" t="s">
        <v>2625</v>
      </c>
      <c r="Y1304" s="1" t="s">
        <v>2623</v>
      </c>
      <c r="Z1304" s="1" t="s">
        <v>2623</v>
      </c>
      <c r="AA1304" s="1">
        <v>200</v>
      </c>
      <c r="AB1304" s="1" t="s">
        <v>2626</v>
      </c>
      <c r="AC1304" s="1" t="s">
        <v>245</v>
      </c>
      <c r="AD1304" s="1" t="str">
        <f>TEXT(Sales_data[[#This Row],[Order_Date]],"MMM")</f>
        <v>Dec</v>
      </c>
      <c r="AE1304" s="1">
        <f t="shared" si="100"/>
        <v>2024</v>
      </c>
      <c r="AF1304" s="1" t="str">
        <f>TEXT(Sales_data[[#This Row],[Order_Date]],"ddd")</f>
        <v>Sun</v>
      </c>
      <c r="AG1304" s="1" t="str">
        <f t="shared" si="101"/>
        <v>On Time</v>
      </c>
      <c r="AH1304" s="1" t="str">
        <f t="shared" si="102"/>
        <v>Fast</v>
      </c>
      <c r="AI1304" s="1" t="str">
        <f t="shared" si="103"/>
        <v>Low</v>
      </c>
      <c r="AJ1304" s="6" t="str">
        <f t="shared" si="104"/>
        <v>Weekend</v>
      </c>
    </row>
    <row r="1305" spans="1:36" x14ac:dyDescent="0.45">
      <c r="A1305" s="5" t="s">
        <v>1801</v>
      </c>
      <c r="B1305" s="2">
        <v>45435</v>
      </c>
      <c r="C1305" s="2">
        <v>45433</v>
      </c>
      <c r="D1305" s="2">
        <v>45432</v>
      </c>
      <c r="E1305" s="1" t="s">
        <v>2559</v>
      </c>
      <c r="F1305" s="1" t="s">
        <v>147</v>
      </c>
      <c r="G1305" s="1" t="s">
        <v>147</v>
      </c>
      <c r="H1305" s="1" t="s">
        <v>27</v>
      </c>
      <c r="I1305" s="1" t="s">
        <v>84</v>
      </c>
      <c r="J1305" s="1">
        <v>-1</v>
      </c>
      <c r="K1305" s="1">
        <v>100</v>
      </c>
      <c r="L1305" s="1">
        <v>-100</v>
      </c>
      <c r="M1305" s="1" t="s">
        <v>56</v>
      </c>
      <c r="N1305" s="1" t="s">
        <v>30</v>
      </c>
      <c r="O1305" s="1" t="s">
        <v>79</v>
      </c>
      <c r="P1305" s="1" t="s">
        <v>58</v>
      </c>
      <c r="Q1305" s="1" t="s">
        <v>45</v>
      </c>
      <c r="R1305" s="1" t="s">
        <v>34</v>
      </c>
      <c r="S1305" s="1" t="s">
        <v>2620</v>
      </c>
      <c r="T1305" s="1">
        <v>-1</v>
      </c>
      <c r="U1305" s="1" t="s">
        <v>2622</v>
      </c>
      <c r="V1305" s="1" t="s">
        <v>2630</v>
      </c>
      <c r="W1305" s="1" t="s">
        <v>2624</v>
      </c>
      <c r="X1305" s="1" t="s">
        <v>2628</v>
      </c>
      <c r="Y1305" s="1" t="s">
        <v>2623</v>
      </c>
      <c r="Z1305" s="1" t="s">
        <v>2623</v>
      </c>
      <c r="AA1305" s="1">
        <v>-100</v>
      </c>
      <c r="AB1305" s="1" t="s">
        <v>2626</v>
      </c>
      <c r="AC1305" s="1" t="s">
        <v>2627</v>
      </c>
      <c r="AD1305" s="1" t="str">
        <f>TEXT(Sales_data[[#This Row],[Order_Date]],"MMM")</f>
        <v>May</v>
      </c>
      <c r="AE1305" s="1">
        <f t="shared" si="100"/>
        <v>2024</v>
      </c>
      <c r="AF1305" s="1" t="str">
        <f>TEXT(Sales_data[[#This Row],[Order_Date]],"ddd")</f>
        <v>Thu</v>
      </c>
      <c r="AG1305" s="1" t="str">
        <f t="shared" si="101"/>
        <v>On Time</v>
      </c>
      <c r="AH1305" s="1" t="str">
        <f t="shared" si="102"/>
        <v>Fast</v>
      </c>
      <c r="AI1305" s="1" t="str">
        <f t="shared" si="103"/>
        <v>Low</v>
      </c>
      <c r="AJ1305" s="6" t="str">
        <f t="shared" si="104"/>
        <v>Weekday</v>
      </c>
    </row>
    <row r="1306" spans="1:36" x14ac:dyDescent="0.45">
      <c r="A1306" s="5" t="s">
        <v>1802</v>
      </c>
      <c r="B1306" s="2">
        <v>45506</v>
      </c>
      <c r="C1306" s="2">
        <v>45505</v>
      </c>
      <c r="D1306" s="2">
        <v>45508</v>
      </c>
      <c r="E1306" s="1" t="s">
        <v>2604</v>
      </c>
      <c r="F1306" s="1" t="s">
        <v>2608</v>
      </c>
      <c r="G1306" s="1" t="s">
        <v>41</v>
      </c>
      <c r="H1306" s="1" t="s">
        <v>128</v>
      </c>
      <c r="I1306" s="1" t="s">
        <v>129</v>
      </c>
      <c r="J1306" s="1">
        <v>1</v>
      </c>
      <c r="K1306" s="1">
        <v>500</v>
      </c>
      <c r="L1306" s="1">
        <v>500</v>
      </c>
      <c r="M1306" s="1" t="s">
        <v>2619</v>
      </c>
      <c r="N1306" s="1" t="s">
        <v>57</v>
      </c>
      <c r="O1306" s="1" t="s">
        <v>31</v>
      </c>
      <c r="P1306" s="1" t="s">
        <v>58</v>
      </c>
      <c r="Q1306" s="1" t="s">
        <v>33</v>
      </c>
      <c r="R1306" s="1" t="s">
        <v>2620</v>
      </c>
      <c r="S1306" s="1" t="s">
        <v>2620</v>
      </c>
      <c r="T1306" s="1">
        <v>3</v>
      </c>
      <c r="U1306" s="1" t="s">
        <v>2622</v>
      </c>
      <c r="V1306" s="1" t="s">
        <v>2623</v>
      </c>
      <c r="W1306" s="1" t="s">
        <v>2624</v>
      </c>
      <c r="X1306" s="1" t="s">
        <v>2628</v>
      </c>
      <c r="Y1306" s="1" t="s">
        <v>2623</v>
      </c>
      <c r="Z1306" s="1" t="s">
        <v>2623</v>
      </c>
      <c r="AA1306" s="1">
        <v>500</v>
      </c>
      <c r="AB1306" s="1" t="s">
        <v>2626</v>
      </c>
      <c r="AC1306" s="1" t="s">
        <v>2627</v>
      </c>
      <c r="AD1306" s="1" t="str">
        <f>TEXT(Sales_data[[#This Row],[Order_Date]],"MMM")</f>
        <v>Aug</v>
      </c>
      <c r="AE1306" s="1">
        <f t="shared" si="100"/>
        <v>2024</v>
      </c>
      <c r="AF1306" s="1" t="str">
        <f>TEXT(Sales_data[[#This Row],[Order_Date]],"ddd")</f>
        <v>Fri</v>
      </c>
      <c r="AG1306" s="1" t="str">
        <f t="shared" si="101"/>
        <v>On Time</v>
      </c>
      <c r="AH1306" s="1" t="str">
        <f t="shared" si="102"/>
        <v>Medium</v>
      </c>
      <c r="AI1306" s="1" t="str">
        <f t="shared" si="103"/>
        <v>Low</v>
      </c>
      <c r="AJ1306" s="6" t="str">
        <f t="shared" si="104"/>
        <v>Weekday</v>
      </c>
    </row>
    <row r="1307" spans="1:36" x14ac:dyDescent="0.45">
      <c r="A1307" s="5" t="s">
        <v>1803</v>
      </c>
      <c r="B1307" s="2">
        <v>45321</v>
      </c>
      <c r="C1307" s="2">
        <v>45324</v>
      </c>
      <c r="D1307" s="2">
        <v>45328</v>
      </c>
      <c r="E1307" s="1" t="s">
        <v>2589</v>
      </c>
      <c r="F1307" s="1" t="s">
        <v>2608</v>
      </c>
      <c r="G1307" s="1" t="s">
        <v>41</v>
      </c>
      <c r="H1307" s="1" t="s">
        <v>27</v>
      </c>
      <c r="I1307" s="1" t="s">
        <v>28</v>
      </c>
      <c r="J1307" s="1">
        <v>3</v>
      </c>
      <c r="K1307" s="1">
        <v>0</v>
      </c>
      <c r="L1307" s="1">
        <v>0</v>
      </c>
      <c r="M1307" s="1" t="s">
        <v>2619</v>
      </c>
      <c r="N1307" s="1" t="s">
        <v>30</v>
      </c>
      <c r="O1307" s="1" t="s">
        <v>31</v>
      </c>
      <c r="P1307" s="1" t="s">
        <v>32</v>
      </c>
      <c r="Q1307" s="1" t="s">
        <v>33</v>
      </c>
      <c r="R1307" s="1" t="s">
        <v>46</v>
      </c>
      <c r="S1307" s="1" t="s">
        <v>47</v>
      </c>
      <c r="T1307" s="1">
        <v>4</v>
      </c>
      <c r="U1307" s="1" t="s">
        <v>2622</v>
      </c>
      <c r="V1307" s="1" t="s">
        <v>2623</v>
      </c>
      <c r="W1307" s="1" t="s">
        <v>2629</v>
      </c>
      <c r="X1307" s="1" t="s">
        <v>2625</v>
      </c>
      <c r="Y1307" s="1" t="s">
        <v>2630</v>
      </c>
      <c r="Z1307" s="1" t="s">
        <v>2623</v>
      </c>
      <c r="AA1307" s="1">
        <v>0</v>
      </c>
      <c r="AB1307" s="1" t="s">
        <v>2626</v>
      </c>
      <c r="AC1307" s="1" t="s">
        <v>47</v>
      </c>
      <c r="AD1307" s="1" t="str">
        <f>TEXT(Sales_data[[#This Row],[Order_Date]],"MMM")</f>
        <v>Jan</v>
      </c>
      <c r="AE1307" s="1">
        <f t="shared" si="100"/>
        <v>2024</v>
      </c>
      <c r="AF1307" s="1" t="str">
        <f>TEXT(Sales_data[[#This Row],[Order_Date]],"ddd")</f>
        <v>Tue</v>
      </c>
      <c r="AG1307" s="1" t="str">
        <f t="shared" si="101"/>
        <v>On Time</v>
      </c>
      <c r="AH1307" s="1" t="str">
        <f t="shared" si="102"/>
        <v>Medium</v>
      </c>
      <c r="AI1307" s="1" t="str">
        <f t="shared" si="103"/>
        <v>Low</v>
      </c>
      <c r="AJ1307" s="6" t="str">
        <f t="shared" si="104"/>
        <v>Weekday</v>
      </c>
    </row>
    <row r="1308" spans="1:36" x14ac:dyDescent="0.45">
      <c r="A1308" s="5" t="s">
        <v>1804</v>
      </c>
      <c r="B1308" s="2">
        <v>45484</v>
      </c>
      <c r="C1308" s="2">
        <v>45482</v>
      </c>
      <c r="D1308" s="2">
        <v>45485</v>
      </c>
      <c r="E1308" s="1" t="s">
        <v>2532</v>
      </c>
      <c r="F1308" s="1" t="s">
        <v>2609</v>
      </c>
      <c r="G1308" s="1" t="s">
        <v>116</v>
      </c>
      <c r="H1308" s="1" t="s">
        <v>27</v>
      </c>
      <c r="I1308" s="1" t="s">
        <v>55</v>
      </c>
      <c r="J1308" s="1">
        <v>3</v>
      </c>
      <c r="K1308" s="1">
        <v>100</v>
      </c>
      <c r="L1308" s="1">
        <v>300</v>
      </c>
      <c r="M1308" s="1" t="s">
        <v>63</v>
      </c>
      <c r="N1308" s="1" t="s">
        <v>93</v>
      </c>
      <c r="O1308" s="1" t="s">
        <v>31</v>
      </c>
      <c r="P1308" s="1" t="s">
        <v>85</v>
      </c>
      <c r="Q1308" s="1" t="s">
        <v>45</v>
      </c>
      <c r="R1308" s="1" t="s">
        <v>34</v>
      </c>
      <c r="S1308" s="1" t="s">
        <v>2620</v>
      </c>
      <c r="T1308" s="1">
        <v>3</v>
      </c>
      <c r="U1308" s="1" t="s">
        <v>2622</v>
      </c>
      <c r="V1308" s="1" t="s">
        <v>2623</v>
      </c>
      <c r="W1308" s="1" t="s">
        <v>2624</v>
      </c>
      <c r="X1308" s="1" t="s">
        <v>2628</v>
      </c>
      <c r="Y1308" s="1" t="s">
        <v>2623</v>
      </c>
      <c r="Z1308" s="1" t="s">
        <v>2623</v>
      </c>
      <c r="AA1308" s="1">
        <v>300</v>
      </c>
      <c r="AB1308" s="1" t="s">
        <v>2626</v>
      </c>
      <c r="AC1308" s="1" t="s">
        <v>2627</v>
      </c>
      <c r="AD1308" s="1" t="str">
        <f>TEXT(Sales_data[[#This Row],[Order_Date]],"MMM")</f>
        <v>Jul</v>
      </c>
      <c r="AE1308" s="1">
        <f t="shared" si="100"/>
        <v>2024</v>
      </c>
      <c r="AF1308" s="1" t="str">
        <f>TEXT(Sales_data[[#This Row],[Order_Date]],"ddd")</f>
        <v>Thu</v>
      </c>
      <c r="AG1308" s="1" t="str">
        <f t="shared" si="101"/>
        <v>On Time</v>
      </c>
      <c r="AH1308" s="1" t="str">
        <f t="shared" si="102"/>
        <v>Medium</v>
      </c>
      <c r="AI1308" s="1" t="str">
        <f t="shared" si="103"/>
        <v>Low</v>
      </c>
      <c r="AJ1308" s="6" t="str">
        <f t="shared" si="104"/>
        <v>Weekday</v>
      </c>
    </row>
    <row r="1309" spans="1:36" x14ac:dyDescent="0.45">
      <c r="A1309" s="5" t="s">
        <v>1805</v>
      </c>
      <c r="B1309" s="2">
        <v>45645</v>
      </c>
      <c r="C1309" s="2">
        <v>45644</v>
      </c>
      <c r="D1309" s="2">
        <v>45649</v>
      </c>
      <c r="E1309" s="1" t="s">
        <v>2572</v>
      </c>
      <c r="F1309" s="1" t="s">
        <v>2609</v>
      </c>
      <c r="G1309" s="1" t="s">
        <v>116</v>
      </c>
      <c r="H1309" s="1" t="s">
        <v>128</v>
      </c>
      <c r="I1309" s="1" t="s">
        <v>169</v>
      </c>
      <c r="J1309" s="1">
        <v>-1</v>
      </c>
      <c r="K1309" s="1">
        <v>2000</v>
      </c>
      <c r="L1309" s="1">
        <v>-2000</v>
      </c>
      <c r="M1309" s="1" t="s">
        <v>2619</v>
      </c>
      <c r="N1309" s="1" t="s">
        <v>57</v>
      </c>
      <c r="O1309" s="1" t="s">
        <v>44</v>
      </c>
      <c r="P1309" s="1" t="s">
        <v>32</v>
      </c>
      <c r="Q1309" s="1" t="s">
        <v>45</v>
      </c>
      <c r="R1309" s="1" t="s">
        <v>46</v>
      </c>
      <c r="S1309" s="1" t="s">
        <v>47</v>
      </c>
      <c r="T1309" s="1">
        <v>5</v>
      </c>
      <c r="U1309" s="1" t="s">
        <v>2622</v>
      </c>
      <c r="V1309" s="1" t="s">
        <v>2630</v>
      </c>
      <c r="W1309" s="1" t="s">
        <v>2624</v>
      </c>
      <c r="X1309" s="1" t="s">
        <v>2628</v>
      </c>
      <c r="Y1309" s="1" t="s">
        <v>2623</v>
      </c>
      <c r="Z1309" s="1" t="s">
        <v>2623</v>
      </c>
      <c r="AA1309" s="1">
        <v>-2000</v>
      </c>
      <c r="AB1309" s="1" t="s">
        <v>2626</v>
      </c>
      <c r="AC1309" s="1" t="s">
        <v>47</v>
      </c>
      <c r="AD1309" s="1" t="str">
        <f>TEXT(Sales_data[[#This Row],[Order_Date]],"MMM")</f>
        <v>Dec</v>
      </c>
      <c r="AE1309" s="1">
        <f t="shared" si="100"/>
        <v>2024</v>
      </c>
      <c r="AF1309" s="1" t="str">
        <f>TEXT(Sales_data[[#This Row],[Order_Date]],"ddd")</f>
        <v>Thu</v>
      </c>
      <c r="AG1309" s="1" t="str">
        <f t="shared" si="101"/>
        <v>On Time</v>
      </c>
      <c r="AH1309" s="1" t="str">
        <f t="shared" si="102"/>
        <v>Medium</v>
      </c>
      <c r="AI1309" s="1" t="str">
        <f t="shared" si="103"/>
        <v>Low</v>
      </c>
      <c r="AJ1309" s="6" t="str">
        <f t="shared" si="104"/>
        <v>Weekday</v>
      </c>
    </row>
    <row r="1310" spans="1:36" x14ac:dyDescent="0.45">
      <c r="A1310" s="5" t="s">
        <v>1806</v>
      </c>
      <c r="B1310" s="2">
        <v>45458</v>
      </c>
      <c r="C1310" s="2">
        <v>45461</v>
      </c>
      <c r="D1310" s="2">
        <v>45465</v>
      </c>
      <c r="E1310" s="1" t="s">
        <v>2568</v>
      </c>
      <c r="F1310" s="1" t="s">
        <v>2609</v>
      </c>
      <c r="G1310" s="1" t="s">
        <v>116</v>
      </c>
      <c r="H1310" s="1" t="s">
        <v>71</v>
      </c>
      <c r="I1310" s="1" t="s">
        <v>117</v>
      </c>
      <c r="J1310" s="1">
        <v>3</v>
      </c>
      <c r="K1310" s="1">
        <v>500</v>
      </c>
      <c r="L1310" s="1">
        <v>1500</v>
      </c>
      <c r="M1310" s="1" t="s">
        <v>56</v>
      </c>
      <c r="N1310" s="1" t="s">
        <v>57</v>
      </c>
      <c r="O1310" s="1" t="s">
        <v>64</v>
      </c>
      <c r="P1310" s="1" t="s">
        <v>32</v>
      </c>
      <c r="Q1310" s="1" t="s">
        <v>45</v>
      </c>
      <c r="R1310" s="1" t="s">
        <v>34</v>
      </c>
      <c r="S1310" s="1" t="s">
        <v>2620</v>
      </c>
      <c r="T1310" s="1">
        <v>4</v>
      </c>
      <c r="U1310" s="1" t="s">
        <v>2622</v>
      </c>
      <c r="V1310" s="1" t="s">
        <v>2623</v>
      </c>
      <c r="W1310" s="1" t="s">
        <v>2624</v>
      </c>
      <c r="X1310" s="1" t="s">
        <v>2625</v>
      </c>
      <c r="Y1310" s="1" t="s">
        <v>2623</v>
      </c>
      <c r="Z1310" s="1" t="s">
        <v>2623</v>
      </c>
      <c r="AA1310" s="1">
        <v>1500</v>
      </c>
      <c r="AB1310" s="1" t="s">
        <v>2626</v>
      </c>
      <c r="AC1310" s="1" t="s">
        <v>2627</v>
      </c>
      <c r="AD1310" s="1" t="str">
        <f>TEXT(Sales_data[[#This Row],[Order_Date]],"MMM")</f>
        <v>Jun</v>
      </c>
      <c r="AE1310" s="1">
        <f t="shared" si="100"/>
        <v>2024</v>
      </c>
      <c r="AF1310" s="1" t="str">
        <f>TEXT(Sales_data[[#This Row],[Order_Date]],"ddd")</f>
        <v>Sat</v>
      </c>
      <c r="AG1310" s="1" t="str">
        <f t="shared" si="101"/>
        <v>On Time</v>
      </c>
      <c r="AH1310" s="1" t="str">
        <f t="shared" si="102"/>
        <v>Medium</v>
      </c>
      <c r="AI1310" s="1" t="str">
        <f t="shared" si="103"/>
        <v>Low</v>
      </c>
      <c r="AJ1310" s="6" t="str">
        <f t="shared" si="104"/>
        <v>Weekend</v>
      </c>
    </row>
    <row r="1311" spans="1:36" x14ac:dyDescent="0.45">
      <c r="A1311" s="5" t="s">
        <v>1807</v>
      </c>
      <c r="B1311" s="2">
        <v>45428</v>
      </c>
      <c r="C1311" s="2">
        <v>45426</v>
      </c>
      <c r="D1311" s="2">
        <v>45428</v>
      </c>
      <c r="E1311" s="1" t="s">
        <v>2600</v>
      </c>
      <c r="F1311" s="1" t="s">
        <v>53</v>
      </c>
      <c r="G1311" s="1" t="s">
        <v>54</v>
      </c>
      <c r="H1311" s="1" t="s">
        <v>42</v>
      </c>
      <c r="I1311" s="1" t="s">
        <v>122</v>
      </c>
      <c r="J1311" s="1">
        <v>3</v>
      </c>
      <c r="K1311" s="1">
        <v>2000</v>
      </c>
      <c r="L1311" s="1">
        <v>6000</v>
      </c>
      <c r="M1311" s="1" t="s">
        <v>56</v>
      </c>
      <c r="N1311" s="1" t="s">
        <v>57</v>
      </c>
      <c r="O1311" s="1" t="s">
        <v>64</v>
      </c>
      <c r="P1311" s="1" t="s">
        <v>58</v>
      </c>
      <c r="Q1311" s="1" t="s">
        <v>33</v>
      </c>
      <c r="R1311" s="1" t="s">
        <v>46</v>
      </c>
      <c r="S1311" s="1" t="s">
        <v>254</v>
      </c>
      <c r="T1311" s="1">
        <v>2</v>
      </c>
      <c r="U1311" s="1" t="s">
        <v>2622</v>
      </c>
      <c r="V1311" s="1" t="s">
        <v>2623</v>
      </c>
      <c r="W1311" s="1" t="s">
        <v>2624</v>
      </c>
      <c r="X1311" s="1" t="s">
        <v>2628</v>
      </c>
      <c r="Y1311" s="1" t="s">
        <v>2623</v>
      </c>
      <c r="Z1311" s="1" t="s">
        <v>2623</v>
      </c>
      <c r="AA1311" s="1">
        <v>6000</v>
      </c>
      <c r="AB1311" s="1" t="s">
        <v>2626</v>
      </c>
      <c r="AC1311" s="1" t="s">
        <v>254</v>
      </c>
      <c r="AD1311" s="1" t="str">
        <f>TEXT(Sales_data[[#This Row],[Order_Date]],"MMM")</f>
        <v>May</v>
      </c>
      <c r="AE1311" s="1">
        <f t="shared" si="100"/>
        <v>2024</v>
      </c>
      <c r="AF1311" s="1" t="str">
        <f>TEXT(Sales_data[[#This Row],[Order_Date]],"ddd")</f>
        <v>Thu</v>
      </c>
      <c r="AG1311" s="1" t="str">
        <f t="shared" si="101"/>
        <v>On Time</v>
      </c>
      <c r="AH1311" s="1" t="str">
        <f t="shared" si="102"/>
        <v>Fast</v>
      </c>
      <c r="AI1311" s="1" t="str">
        <f t="shared" si="103"/>
        <v>High</v>
      </c>
      <c r="AJ1311" s="6" t="str">
        <f t="shared" si="104"/>
        <v>Weekday</v>
      </c>
    </row>
    <row r="1312" spans="1:36" x14ac:dyDescent="0.45">
      <c r="A1312" s="5" t="s">
        <v>1808</v>
      </c>
      <c r="B1312" s="2">
        <v>45393</v>
      </c>
      <c r="C1312" s="2">
        <v>45394</v>
      </c>
      <c r="D1312" s="2">
        <v>45395</v>
      </c>
      <c r="E1312" s="1" t="s">
        <v>2553</v>
      </c>
      <c r="F1312" s="1" t="s">
        <v>168</v>
      </c>
      <c r="G1312" s="1" t="s">
        <v>41</v>
      </c>
      <c r="H1312" s="1" t="s">
        <v>42</v>
      </c>
      <c r="I1312" s="1" t="s">
        <v>43</v>
      </c>
      <c r="J1312" s="1">
        <v>3</v>
      </c>
      <c r="K1312" s="1">
        <v>2000</v>
      </c>
      <c r="L1312" s="1">
        <v>6000</v>
      </c>
      <c r="M1312" s="1" t="s">
        <v>63</v>
      </c>
      <c r="N1312" s="1" t="s">
        <v>57</v>
      </c>
      <c r="O1312" s="1" t="s">
        <v>79</v>
      </c>
      <c r="P1312" s="1" t="s">
        <v>58</v>
      </c>
      <c r="Q1312" s="1" t="s">
        <v>33</v>
      </c>
      <c r="R1312" s="1" t="s">
        <v>46</v>
      </c>
      <c r="S1312" s="1" t="s">
        <v>2621</v>
      </c>
      <c r="T1312" s="1">
        <v>1</v>
      </c>
      <c r="U1312" s="1" t="s">
        <v>2622</v>
      </c>
      <c r="V1312" s="1" t="s">
        <v>2623</v>
      </c>
      <c r="W1312" s="1" t="s">
        <v>2624</v>
      </c>
      <c r="X1312" s="1" t="s">
        <v>2625</v>
      </c>
      <c r="Y1312" s="1" t="s">
        <v>2623</v>
      </c>
      <c r="Z1312" s="1" t="s">
        <v>2623</v>
      </c>
      <c r="AA1312" s="1">
        <v>6000</v>
      </c>
      <c r="AB1312" s="1" t="s">
        <v>2626</v>
      </c>
      <c r="AC1312" s="1" t="s">
        <v>2621</v>
      </c>
      <c r="AD1312" s="1" t="str">
        <f>TEXT(Sales_data[[#This Row],[Order_Date]],"MMM")</f>
        <v>Apr</v>
      </c>
      <c r="AE1312" s="1">
        <f t="shared" si="100"/>
        <v>2024</v>
      </c>
      <c r="AF1312" s="1" t="str">
        <f>TEXT(Sales_data[[#This Row],[Order_Date]],"ddd")</f>
        <v>Thu</v>
      </c>
      <c r="AG1312" s="1" t="str">
        <f t="shared" si="101"/>
        <v>On Time</v>
      </c>
      <c r="AH1312" s="1" t="str">
        <f t="shared" si="102"/>
        <v>Fast</v>
      </c>
      <c r="AI1312" s="1" t="str">
        <f t="shared" si="103"/>
        <v>High</v>
      </c>
      <c r="AJ1312" s="6" t="str">
        <f t="shared" si="104"/>
        <v>Weekday</v>
      </c>
    </row>
    <row r="1313" spans="1:36" x14ac:dyDescent="0.45">
      <c r="A1313" s="5" t="s">
        <v>1809</v>
      </c>
      <c r="B1313" s="2">
        <v>45405</v>
      </c>
      <c r="C1313" s="2">
        <v>45406</v>
      </c>
      <c r="D1313" s="2">
        <v>45405</v>
      </c>
      <c r="E1313" s="1" t="s">
        <v>2601</v>
      </c>
      <c r="F1313" s="1" t="s">
        <v>53</v>
      </c>
      <c r="G1313" s="1" t="s">
        <v>54</v>
      </c>
      <c r="H1313" s="1" t="s">
        <v>71</v>
      </c>
      <c r="I1313" s="1" t="s">
        <v>92</v>
      </c>
      <c r="J1313" s="1">
        <v>3</v>
      </c>
      <c r="K1313" s="1">
        <v>1000</v>
      </c>
      <c r="L1313" s="1">
        <v>3000</v>
      </c>
      <c r="M1313" s="1" t="s">
        <v>63</v>
      </c>
      <c r="N1313" s="1" t="s">
        <v>57</v>
      </c>
      <c r="O1313" s="1" t="s">
        <v>31</v>
      </c>
      <c r="P1313" s="1" t="s">
        <v>32</v>
      </c>
      <c r="Q1313" s="1" t="s">
        <v>45</v>
      </c>
      <c r="R1313" s="1" t="s">
        <v>2620</v>
      </c>
      <c r="S1313" s="1" t="s">
        <v>2620</v>
      </c>
      <c r="T1313" s="1">
        <v>-1</v>
      </c>
      <c r="U1313" s="1" t="s">
        <v>2622</v>
      </c>
      <c r="V1313" s="1" t="s">
        <v>2623</v>
      </c>
      <c r="W1313" s="1" t="s">
        <v>2624</v>
      </c>
      <c r="X1313" s="1" t="s">
        <v>2631</v>
      </c>
      <c r="Y1313" s="1" t="s">
        <v>2623</v>
      </c>
      <c r="Z1313" s="1" t="s">
        <v>2623</v>
      </c>
      <c r="AA1313" s="1">
        <v>3000</v>
      </c>
      <c r="AB1313" s="1" t="s">
        <v>2626</v>
      </c>
      <c r="AC1313" s="1" t="s">
        <v>2627</v>
      </c>
      <c r="AD1313" s="1" t="str">
        <f>TEXT(Sales_data[[#This Row],[Order_Date]],"MMM")</f>
        <v>Apr</v>
      </c>
      <c r="AE1313" s="1">
        <f t="shared" si="100"/>
        <v>2024</v>
      </c>
      <c r="AF1313" s="1" t="str">
        <f>TEXT(Sales_data[[#This Row],[Order_Date]],"ddd")</f>
        <v>Tue</v>
      </c>
      <c r="AG1313" s="1" t="str">
        <f t="shared" si="101"/>
        <v>On Time</v>
      </c>
      <c r="AH1313" s="1" t="str">
        <f t="shared" si="102"/>
        <v>Fast</v>
      </c>
      <c r="AI1313" s="1" t="str">
        <f t="shared" si="103"/>
        <v>Medium</v>
      </c>
      <c r="AJ1313" s="6" t="str">
        <f t="shared" si="104"/>
        <v>Weekday</v>
      </c>
    </row>
    <row r="1314" spans="1:36" x14ac:dyDescent="0.45">
      <c r="A1314" s="5" t="s">
        <v>1810</v>
      </c>
      <c r="B1314" s="2">
        <v>45636</v>
      </c>
      <c r="C1314" s="2">
        <v>45639</v>
      </c>
      <c r="D1314" s="2">
        <v>45642</v>
      </c>
      <c r="E1314" s="1" t="s">
        <v>2547</v>
      </c>
      <c r="F1314" s="1" t="s">
        <v>53</v>
      </c>
      <c r="G1314" s="1" t="s">
        <v>54</v>
      </c>
      <c r="H1314" s="1" t="s">
        <v>71</v>
      </c>
      <c r="I1314" s="1" t="s">
        <v>72</v>
      </c>
      <c r="J1314" s="1">
        <v>1</v>
      </c>
      <c r="K1314" s="1">
        <v>500</v>
      </c>
      <c r="L1314" s="1">
        <v>500</v>
      </c>
      <c r="M1314" s="1" t="s">
        <v>56</v>
      </c>
      <c r="N1314" s="1" t="s">
        <v>57</v>
      </c>
      <c r="O1314" s="1" t="s">
        <v>31</v>
      </c>
      <c r="P1314" s="1" t="s">
        <v>32</v>
      </c>
      <c r="Q1314" s="1" t="s">
        <v>45</v>
      </c>
      <c r="R1314" s="1" t="s">
        <v>34</v>
      </c>
      <c r="S1314" s="1" t="s">
        <v>2620</v>
      </c>
      <c r="T1314" s="1">
        <v>3</v>
      </c>
      <c r="U1314" s="1" t="s">
        <v>2622</v>
      </c>
      <c r="V1314" s="1" t="s">
        <v>2623</v>
      </c>
      <c r="W1314" s="1" t="s">
        <v>2624</v>
      </c>
      <c r="X1314" s="1" t="s">
        <v>2625</v>
      </c>
      <c r="Y1314" s="1" t="s">
        <v>2623</v>
      </c>
      <c r="Z1314" s="1" t="s">
        <v>2623</v>
      </c>
      <c r="AA1314" s="1">
        <v>500</v>
      </c>
      <c r="AB1314" s="1" t="s">
        <v>2626</v>
      </c>
      <c r="AC1314" s="1" t="s">
        <v>2627</v>
      </c>
      <c r="AD1314" s="1" t="str">
        <f>TEXT(Sales_data[[#This Row],[Order_Date]],"MMM")</f>
        <v>Dec</v>
      </c>
      <c r="AE1314" s="1">
        <f t="shared" si="100"/>
        <v>2024</v>
      </c>
      <c r="AF1314" s="1" t="str">
        <f>TEXT(Sales_data[[#This Row],[Order_Date]],"ddd")</f>
        <v>Tue</v>
      </c>
      <c r="AG1314" s="1" t="str">
        <f t="shared" si="101"/>
        <v>On Time</v>
      </c>
      <c r="AH1314" s="1" t="str">
        <f t="shared" si="102"/>
        <v>Medium</v>
      </c>
      <c r="AI1314" s="1" t="str">
        <f t="shared" si="103"/>
        <v>Low</v>
      </c>
      <c r="AJ1314" s="6" t="str">
        <f t="shared" si="104"/>
        <v>Weekday</v>
      </c>
    </row>
    <row r="1315" spans="1:36" x14ac:dyDescent="0.45">
      <c r="A1315" s="5" t="s">
        <v>1811</v>
      </c>
      <c r="B1315" s="2">
        <v>45418</v>
      </c>
      <c r="C1315" s="2">
        <v>45416</v>
      </c>
      <c r="D1315" s="2">
        <v>45417</v>
      </c>
      <c r="E1315" s="1" t="s">
        <v>2543</v>
      </c>
      <c r="F1315" s="1" t="s">
        <v>53</v>
      </c>
      <c r="G1315" s="1" t="s">
        <v>54</v>
      </c>
      <c r="H1315" s="1" t="s">
        <v>42</v>
      </c>
      <c r="I1315" s="1" t="s">
        <v>43</v>
      </c>
      <c r="J1315" s="1">
        <v>-1</v>
      </c>
      <c r="K1315" s="1">
        <v>500</v>
      </c>
      <c r="L1315" s="1">
        <v>-500</v>
      </c>
      <c r="M1315" s="1" t="s">
        <v>56</v>
      </c>
      <c r="N1315" s="1" t="s">
        <v>30</v>
      </c>
      <c r="O1315" s="1" t="s">
        <v>64</v>
      </c>
      <c r="P1315" s="1" t="s">
        <v>32</v>
      </c>
      <c r="Q1315" s="1" t="s">
        <v>33</v>
      </c>
      <c r="R1315" s="1" t="s">
        <v>46</v>
      </c>
      <c r="S1315" s="1" t="s">
        <v>245</v>
      </c>
      <c r="T1315" s="1">
        <v>1</v>
      </c>
      <c r="U1315" s="1" t="s">
        <v>2622</v>
      </c>
      <c r="V1315" s="1" t="s">
        <v>2630</v>
      </c>
      <c r="W1315" s="1" t="s">
        <v>2624</v>
      </c>
      <c r="X1315" s="1" t="s">
        <v>2628</v>
      </c>
      <c r="Y1315" s="1" t="s">
        <v>2623</v>
      </c>
      <c r="Z1315" s="1" t="s">
        <v>2623</v>
      </c>
      <c r="AA1315" s="1">
        <v>-500</v>
      </c>
      <c r="AB1315" s="1" t="s">
        <v>2626</v>
      </c>
      <c r="AC1315" s="1" t="s">
        <v>245</v>
      </c>
      <c r="AD1315" s="1" t="str">
        <f>TEXT(Sales_data[[#This Row],[Order_Date]],"MMM")</f>
        <v>May</v>
      </c>
      <c r="AE1315" s="1">
        <f t="shared" si="100"/>
        <v>2024</v>
      </c>
      <c r="AF1315" s="1" t="str">
        <f>TEXT(Sales_data[[#This Row],[Order_Date]],"ddd")</f>
        <v>Mon</v>
      </c>
      <c r="AG1315" s="1" t="str">
        <f t="shared" si="101"/>
        <v>On Time</v>
      </c>
      <c r="AH1315" s="1" t="str">
        <f t="shared" si="102"/>
        <v>Fast</v>
      </c>
      <c r="AI1315" s="1" t="str">
        <f t="shared" si="103"/>
        <v>Low</v>
      </c>
      <c r="AJ1315" s="6" t="str">
        <f t="shared" si="104"/>
        <v>Weekday</v>
      </c>
    </row>
    <row r="1316" spans="1:36" x14ac:dyDescent="0.45">
      <c r="A1316" s="5" t="s">
        <v>2515</v>
      </c>
      <c r="B1316" s="2">
        <v>45597</v>
      </c>
      <c r="C1316" s="2">
        <v>45599</v>
      </c>
      <c r="D1316" s="2">
        <v>45602</v>
      </c>
      <c r="E1316" s="1" t="s">
        <v>2604</v>
      </c>
      <c r="F1316" s="1" t="s">
        <v>2607</v>
      </c>
      <c r="G1316" s="1" t="s">
        <v>41</v>
      </c>
      <c r="H1316" s="1" t="s">
        <v>27</v>
      </c>
      <c r="I1316" s="1" t="s">
        <v>55</v>
      </c>
      <c r="J1316" s="1">
        <v>0</v>
      </c>
      <c r="K1316" s="1">
        <v>500</v>
      </c>
      <c r="L1316" s="1">
        <v>0</v>
      </c>
      <c r="M1316" s="1" t="s">
        <v>29</v>
      </c>
      <c r="N1316" s="1" t="s">
        <v>93</v>
      </c>
      <c r="O1316" s="1" t="s">
        <v>31</v>
      </c>
      <c r="P1316" s="1" t="s">
        <v>32</v>
      </c>
      <c r="Q1316" s="1" t="s">
        <v>33</v>
      </c>
      <c r="R1316" s="1" t="s">
        <v>46</v>
      </c>
      <c r="S1316" s="1" t="s">
        <v>254</v>
      </c>
      <c r="T1316" s="1">
        <v>3</v>
      </c>
      <c r="U1316" s="1" t="s">
        <v>2622</v>
      </c>
      <c r="V1316" s="1" t="s">
        <v>2630</v>
      </c>
      <c r="W1316" s="1" t="s">
        <v>2624</v>
      </c>
      <c r="X1316" s="1" t="s">
        <v>2625</v>
      </c>
      <c r="Y1316" s="1" t="s">
        <v>2623</v>
      </c>
      <c r="Z1316" s="1" t="s">
        <v>2623</v>
      </c>
      <c r="AA1316" s="1">
        <v>0</v>
      </c>
      <c r="AB1316" s="1" t="s">
        <v>2626</v>
      </c>
      <c r="AC1316" s="1" t="s">
        <v>254</v>
      </c>
      <c r="AD1316" s="1" t="str">
        <f>TEXT(Sales_data[[#This Row],[Order_Date]],"MMM")</f>
        <v>Nov</v>
      </c>
      <c r="AE1316" s="1">
        <f t="shared" si="100"/>
        <v>2024</v>
      </c>
      <c r="AF1316" s="1" t="str">
        <f>TEXT(Sales_data[[#This Row],[Order_Date]],"ddd")</f>
        <v>Fri</v>
      </c>
      <c r="AG1316" s="1" t="str">
        <f t="shared" si="101"/>
        <v>On Time</v>
      </c>
      <c r="AH1316" s="1" t="str">
        <f t="shared" si="102"/>
        <v>Medium</v>
      </c>
      <c r="AI1316" s="1" t="str">
        <f t="shared" si="103"/>
        <v>Low</v>
      </c>
      <c r="AJ1316" s="6" t="str">
        <f t="shared" si="104"/>
        <v>Weekday</v>
      </c>
    </row>
    <row r="1317" spans="1:36" x14ac:dyDescent="0.45">
      <c r="A1317" s="5" t="s">
        <v>1812</v>
      </c>
      <c r="B1317" s="2">
        <v>45643</v>
      </c>
      <c r="C1317" s="2">
        <v>45644</v>
      </c>
      <c r="D1317" s="2">
        <v>45646</v>
      </c>
      <c r="E1317" s="1" t="s">
        <v>2568</v>
      </c>
      <c r="F1317" s="1" t="s">
        <v>2606</v>
      </c>
      <c r="G1317" s="1" t="s">
        <v>26</v>
      </c>
      <c r="H1317" s="1" t="s">
        <v>71</v>
      </c>
      <c r="I1317" s="1" t="s">
        <v>117</v>
      </c>
      <c r="J1317" s="1">
        <v>3</v>
      </c>
      <c r="K1317" s="1">
        <v>100</v>
      </c>
      <c r="L1317" s="1">
        <v>300</v>
      </c>
      <c r="M1317" s="1" t="s">
        <v>29</v>
      </c>
      <c r="N1317" s="1" t="s">
        <v>30</v>
      </c>
      <c r="O1317" s="1" t="s">
        <v>44</v>
      </c>
      <c r="P1317" s="1" t="s">
        <v>32</v>
      </c>
      <c r="Q1317" s="1" t="s">
        <v>33</v>
      </c>
      <c r="R1317" s="1" t="s">
        <v>2620</v>
      </c>
      <c r="S1317" s="1" t="s">
        <v>2620</v>
      </c>
      <c r="T1317" s="1">
        <v>2</v>
      </c>
      <c r="U1317" s="1" t="s">
        <v>2622</v>
      </c>
      <c r="V1317" s="1" t="s">
        <v>2623</v>
      </c>
      <c r="W1317" s="1" t="s">
        <v>2624</v>
      </c>
      <c r="X1317" s="1" t="s">
        <v>2625</v>
      </c>
      <c r="Y1317" s="1" t="s">
        <v>2623</v>
      </c>
      <c r="Z1317" s="1" t="s">
        <v>2623</v>
      </c>
      <c r="AA1317" s="1">
        <v>300</v>
      </c>
      <c r="AB1317" s="1" t="s">
        <v>2626</v>
      </c>
      <c r="AC1317" s="1" t="s">
        <v>2627</v>
      </c>
      <c r="AD1317" s="1" t="str">
        <f>TEXT(Sales_data[[#This Row],[Order_Date]],"MMM")</f>
        <v>Dec</v>
      </c>
      <c r="AE1317" s="1">
        <f t="shared" si="100"/>
        <v>2024</v>
      </c>
      <c r="AF1317" s="1" t="str">
        <f>TEXT(Sales_data[[#This Row],[Order_Date]],"ddd")</f>
        <v>Tue</v>
      </c>
      <c r="AG1317" s="1" t="str">
        <f t="shared" si="101"/>
        <v>On Time</v>
      </c>
      <c r="AH1317" s="1" t="str">
        <f t="shared" si="102"/>
        <v>Fast</v>
      </c>
      <c r="AI1317" s="1" t="str">
        <f t="shared" si="103"/>
        <v>Low</v>
      </c>
      <c r="AJ1317" s="6" t="str">
        <f t="shared" si="104"/>
        <v>Weekday</v>
      </c>
    </row>
    <row r="1318" spans="1:36" x14ac:dyDescent="0.45">
      <c r="A1318" s="5" t="s">
        <v>1813</v>
      </c>
      <c r="B1318" s="2">
        <v>45464</v>
      </c>
      <c r="C1318" s="2">
        <v>45466</v>
      </c>
      <c r="D1318" s="2">
        <v>45470</v>
      </c>
      <c r="E1318" s="1" t="s">
        <v>2536</v>
      </c>
      <c r="F1318" s="1" t="s">
        <v>2609</v>
      </c>
      <c r="G1318" s="1" t="s">
        <v>116</v>
      </c>
      <c r="H1318" s="1" t="s">
        <v>27</v>
      </c>
      <c r="I1318" s="1" t="s">
        <v>55</v>
      </c>
      <c r="J1318" s="1">
        <v>3</v>
      </c>
      <c r="K1318" s="1">
        <v>100</v>
      </c>
      <c r="L1318" s="1">
        <v>300</v>
      </c>
      <c r="M1318" s="1" t="s">
        <v>2619</v>
      </c>
      <c r="N1318" s="1" t="s">
        <v>57</v>
      </c>
      <c r="O1318" s="1" t="s">
        <v>31</v>
      </c>
      <c r="P1318" s="1" t="s">
        <v>58</v>
      </c>
      <c r="Q1318" s="1" t="s">
        <v>45</v>
      </c>
      <c r="R1318" s="1" t="s">
        <v>2620</v>
      </c>
      <c r="S1318" s="1" t="s">
        <v>2620</v>
      </c>
      <c r="T1318" s="1">
        <v>4</v>
      </c>
      <c r="U1318" s="1" t="s">
        <v>2622</v>
      </c>
      <c r="V1318" s="1" t="s">
        <v>2623</v>
      </c>
      <c r="W1318" s="1" t="s">
        <v>2624</v>
      </c>
      <c r="X1318" s="1" t="s">
        <v>2625</v>
      </c>
      <c r="Y1318" s="1" t="s">
        <v>2623</v>
      </c>
      <c r="Z1318" s="1" t="s">
        <v>2623</v>
      </c>
      <c r="AA1318" s="1">
        <v>300</v>
      </c>
      <c r="AB1318" s="1" t="s">
        <v>2626</v>
      </c>
      <c r="AC1318" s="1" t="s">
        <v>2627</v>
      </c>
      <c r="AD1318" s="1" t="str">
        <f>TEXT(Sales_data[[#This Row],[Order_Date]],"MMM")</f>
        <v>Jun</v>
      </c>
      <c r="AE1318" s="1">
        <f t="shared" si="100"/>
        <v>2024</v>
      </c>
      <c r="AF1318" s="1" t="str">
        <f>TEXT(Sales_data[[#This Row],[Order_Date]],"ddd")</f>
        <v>Fri</v>
      </c>
      <c r="AG1318" s="1" t="str">
        <f t="shared" si="101"/>
        <v>On Time</v>
      </c>
      <c r="AH1318" s="1" t="str">
        <f t="shared" si="102"/>
        <v>Medium</v>
      </c>
      <c r="AI1318" s="1" t="str">
        <f t="shared" si="103"/>
        <v>Low</v>
      </c>
      <c r="AJ1318" s="6" t="str">
        <f t="shared" si="104"/>
        <v>Weekday</v>
      </c>
    </row>
    <row r="1319" spans="1:36" x14ac:dyDescent="0.45">
      <c r="A1319" s="5" t="s">
        <v>1814</v>
      </c>
      <c r="B1319" s="2">
        <v>45306</v>
      </c>
      <c r="C1319" s="2">
        <v>45306</v>
      </c>
      <c r="D1319" s="2">
        <v>45310</v>
      </c>
      <c r="E1319" s="1" t="s">
        <v>2563</v>
      </c>
      <c r="F1319" s="1" t="s">
        <v>69</v>
      </c>
      <c r="G1319" s="1" t="s">
        <v>70</v>
      </c>
      <c r="H1319" s="1" t="s">
        <v>42</v>
      </c>
      <c r="I1319" s="1" t="s">
        <v>43</v>
      </c>
      <c r="J1319" s="1">
        <v>3</v>
      </c>
      <c r="K1319" s="1">
        <v>2000</v>
      </c>
      <c r="L1319" s="1">
        <v>6000</v>
      </c>
      <c r="M1319" s="1" t="s">
        <v>2619</v>
      </c>
      <c r="N1319" s="1" t="s">
        <v>57</v>
      </c>
      <c r="O1319" s="1" t="s">
        <v>31</v>
      </c>
      <c r="P1319" s="1" t="s">
        <v>58</v>
      </c>
      <c r="Q1319" s="1" t="s">
        <v>33</v>
      </c>
      <c r="R1319" s="1" t="s">
        <v>2620</v>
      </c>
      <c r="S1319" s="1" t="s">
        <v>2620</v>
      </c>
      <c r="T1319" s="1">
        <v>4</v>
      </c>
      <c r="U1319" s="1" t="s">
        <v>2622</v>
      </c>
      <c r="V1319" s="1" t="s">
        <v>2623</v>
      </c>
      <c r="W1319" s="1" t="s">
        <v>2624</v>
      </c>
      <c r="X1319" s="1" t="s">
        <v>2625</v>
      </c>
      <c r="Y1319" s="1" t="s">
        <v>2623</v>
      </c>
      <c r="Z1319" s="1" t="s">
        <v>2623</v>
      </c>
      <c r="AA1319" s="1">
        <v>6000</v>
      </c>
      <c r="AB1319" s="1" t="s">
        <v>2626</v>
      </c>
      <c r="AC1319" s="1" t="s">
        <v>2627</v>
      </c>
      <c r="AD1319" s="1" t="str">
        <f>TEXT(Sales_data[[#This Row],[Order_Date]],"MMM")</f>
        <v>Jan</v>
      </c>
      <c r="AE1319" s="1">
        <f t="shared" si="100"/>
        <v>2024</v>
      </c>
      <c r="AF1319" s="1" t="str">
        <f>TEXT(Sales_data[[#This Row],[Order_Date]],"ddd")</f>
        <v>Mon</v>
      </c>
      <c r="AG1319" s="1" t="str">
        <f t="shared" si="101"/>
        <v>On Time</v>
      </c>
      <c r="AH1319" s="1" t="str">
        <f t="shared" si="102"/>
        <v>Medium</v>
      </c>
      <c r="AI1319" s="1" t="str">
        <f t="shared" si="103"/>
        <v>High</v>
      </c>
      <c r="AJ1319" s="6" t="str">
        <f t="shared" si="104"/>
        <v>Weekday</v>
      </c>
    </row>
    <row r="1320" spans="1:36" x14ac:dyDescent="0.45">
      <c r="A1320" s="5" t="s">
        <v>1815</v>
      </c>
      <c r="B1320" s="2">
        <v>45654</v>
      </c>
      <c r="C1320" s="2">
        <v>45655</v>
      </c>
      <c r="D1320" s="2">
        <v>45660</v>
      </c>
      <c r="E1320" s="1" t="s">
        <v>2563</v>
      </c>
      <c r="F1320" s="1" t="s">
        <v>147</v>
      </c>
      <c r="G1320" s="1" t="s">
        <v>147</v>
      </c>
      <c r="H1320" s="1" t="s">
        <v>27</v>
      </c>
      <c r="I1320" s="1" t="s">
        <v>55</v>
      </c>
      <c r="J1320" s="1">
        <v>3</v>
      </c>
      <c r="K1320" s="1">
        <v>1000</v>
      </c>
      <c r="L1320" s="1">
        <v>3000</v>
      </c>
      <c r="M1320" s="1" t="s">
        <v>56</v>
      </c>
      <c r="N1320" s="1" t="s">
        <v>93</v>
      </c>
      <c r="O1320" s="1" t="s">
        <v>79</v>
      </c>
      <c r="P1320" s="1" t="s">
        <v>58</v>
      </c>
      <c r="Q1320" s="1" t="s">
        <v>45</v>
      </c>
      <c r="R1320" s="1" t="s">
        <v>2620</v>
      </c>
      <c r="S1320" s="1" t="s">
        <v>2620</v>
      </c>
      <c r="T1320" s="1">
        <v>5</v>
      </c>
      <c r="U1320" s="1" t="s">
        <v>2622</v>
      </c>
      <c r="V1320" s="1" t="s">
        <v>2623</v>
      </c>
      <c r="W1320" s="1" t="s">
        <v>2624</v>
      </c>
      <c r="X1320" s="1" t="s">
        <v>2625</v>
      </c>
      <c r="Y1320" s="1" t="s">
        <v>2623</v>
      </c>
      <c r="Z1320" s="1" t="s">
        <v>2623</v>
      </c>
      <c r="AA1320" s="1">
        <v>3000</v>
      </c>
      <c r="AB1320" s="1" t="s">
        <v>2626</v>
      </c>
      <c r="AC1320" s="1" t="s">
        <v>2627</v>
      </c>
      <c r="AD1320" s="1" t="str">
        <f>TEXT(Sales_data[[#This Row],[Order_Date]],"MMM")</f>
        <v>Dec</v>
      </c>
      <c r="AE1320" s="1">
        <f t="shared" si="100"/>
        <v>2024</v>
      </c>
      <c r="AF1320" s="1" t="str">
        <f>TEXT(Sales_data[[#This Row],[Order_Date]],"ddd")</f>
        <v>Sat</v>
      </c>
      <c r="AG1320" s="1" t="str">
        <f t="shared" si="101"/>
        <v>On Time</v>
      </c>
      <c r="AH1320" s="1" t="str">
        <f t="shared" si="102"/>
        <v>Medium</v>
      </c>
      <c r="AI1320" s="1" t="str">
        <f t="shared" si="103"/>
        <v>Medium</v>
      </c>
      <c r="AJ1320" s="6" t="str">
        <f t="shared" si="104"/>
        <v>Weekend</v>
      </c>
    </row>
    <row r="1321" spans="1:36" x14ac:dyDescent="0.45">
      <c r="A1321" s="5" t="s">
        <v>1816</v>
      </c>
      <c r="B1321" s="2">
        <v>45340</v>
      </c>
      <c r="C1321" s="2">
        <v>45340</v>
      </c>
      <c r="D1321" s="2">
        <v>45339</v>
      </c>
      <c r="E1321" s="1" t="s">
        <v>2570</v>
      </c>
      <c r="F1321" s="1" t="s">
        <v>2607</v>
      </c>
      <c r="G1321" s="1" t="s">
        <v>41</v>
      </c>
      <c r="H1321" s="1" t="s">
        <v>71</v>
      </c>
      <c r="I1321" s="1" t="s">
        <v>117</v>
      </c>
      <c r="J1321" s="1">
        <v>1</v>
      </c>
      <c r="K1321" s="1">
        <v>2000</v>
      </c>
      <c r="L1321" s="1">
        <v>2000</v>
      </c>
      <c r="M1321" s="1" t="s">
        <v>2619</v>
      </c>
      <c r="N1321" s="1" t="s">
        <v>57</v>
      </c>
      <c r="O1321" s="1" t="s">
        <v>44</v>
      </c>
      <c r="P1321" s="1" t="s">
        <v>32</v>
      </c>
      <c r="Q1321" s="1" t="s">
        <v>33</v>
      </c>
      <c r="R1321" s="1" t="s">
        <v>2620</v>
      </c>
      <c r="S1321" s="1" t="s">
        <v>2620</v>
      </c>
      <c r="T1321" s="1">
        <v>-1</v>
      </c>
      <c r="U1321" s="1" t="s">
        <v>2622</v>
      </c>
      <c r="V1321" s="1" t="s">
        <v>2623</v>
      </c>
      <c r="W1321" s="1" t="s">
        <v>2624</v>
      </c>
      <c r="X1321" s="1" t="s">
        <v>2633</v>
      </c>
      <c r="Y1321" s="1" t="s">
        <v>2623</v>
      </c>
      <c r="Z1321" s="1" t="s">
        <v>2623</v>
      </c>
      <c r="AA1321" s="1">
        <v>2000</v>
      </c>
      <c r="AB1321" s="1" t="s">
        <v>2626</v>
      </c>
      <c r="AC1321" s="1" t="s">
        <v>2627</v>
      </c>
      <c r="AD1321" s="1" t="str">
        <f>TEXT(Sales_data[[#This Row],[Order_Date]],"MMM")</f>
        <v>Feb</v>
      </c>
      <c r="AE1321" s="1">
        <f t="shared" si="100"/>
        <v>2024</v>
      </c>
      <c r="AF1321" s="1" t="str">
        <f>TEXT(Sales_data[[#This Row],[Order_Date]],"ddd")</f>
        <v>Sun</v>
      </c>
      <c r="AG1321" s="1" t="str">
        <f t="shared" si="101"/>
        <v>On Time</v>
      </c>
      <c r="AH1321" s="1" t="str">
        <f t="shared" si="102"/>
        <v>Fast</v>
      </c>
      <c r="AI1321" s="1" t="str">
        <f t="shared" si="103"/>
        <v>Medium</v>
      </c>
      <c r="AJ1321" s="6" t="str">
        <f t="shared" si="104"/>
        <v>Weekend</v>
      </c>
    </row>
    <row r="1322" spans="1:36" x14ac:dyDescent="0.45">
      <c r="A1322" s="5" t="s">
        <v>1817</v>
      </c>
      <c r="B1322" s="2">
        <v>45293</v>
      </c>
      <c r="C1322" s="2">
        <v>45294</v>
      </c>
      <c r="D1322" s="2">
        <v>45299</v>
      </c>
      <c r="E1322" s="1" t="s">
        <v>2598</v>
      </c>
      <c r="F1322" s="1" t="s">
        <v>2606</v>
      </c>
      <c r="G1322" s="1" t="s">
        <v>26</v>
      </c>
      <c r="H1322" s="1" t="s">
        <v>27</v>
      </c>
      <c r="I1322" s="1" t="s">
        <v>28</v>
      </c>
      <c r="J1322" s="1">
        <v>3</v>
      </c>
      <c r="K1322" s="1">
        <v>0</v>
      </c>
      <c r="L1322" s="1">
        <v>0</v>
      </c>
      <c r="M1322" s="1" t="s">
        <v>63</v>
      </c>
      <c r="N1322" s="1" t="s">
        <v>30</v>
      </c>
      <c r="O1322" s="1" t="s">
        <v>44</v>
      </c>
      <c r="P1322" s="1" t="s">
        <v>58</v>
      </c>
      <c r="Q1322" s="1" t="s">
        <v>45</v>
      </c>
      <c r="R1322" s="1" t="s">
        <v>2620</v>
      </c>
      <c r="S1322" s="1" t="s">
        <v>2620</v>
      </c>
      <c r="T1322" s="1">
        <v>5</v>
      </c>
      <c r="U1322" s="1" t="s">
        <v>2622</v>
      </c>
      <c r="V1322" s="1" t="s">
        <v>2623</v>
      </c>
      <c r="W1322" s="1" t="s">
        <v>2629</v>
      </c>
      <c r="X1322" s="1" t="s">
        <v>2625</v>
      </c>
      <c r="Y1322" s="1" t="s">
        <v>2630</v>
      </c>
      <c r="Z1322" s="1" t="s">
        <v>2623</v>
      </c>
      <c r="AA1322" s="1">
        <v>0</v>
      </c>
      <c r="AB1322" s="1" t="s">
        <v>2626</v>
      </c>
      <c r="AC1322" s="1" t="s">
        <v>2627</v>
      </c>
      <c r="AD1322" s="1" t="str">
        <f>TEXT(Sales_data[[#This Row],[Order_Date]],"MMM")</f>
        <v>Jan</v>
      </c>
      <c r="AE1322" s="1">
        <f t="shared" si="100"/>
        <v>2024</v>
      </c>
      <c r="AF1322" s="1" t="str">
        <f>TEXT(Sales_data[[#This Row],[Order_Date]],"ddd")</f>
        <v>Tue</v>
      </c>
      <c r="AG1322" s="1" t="str">
        <f t="shared" si="101"/>
        <v>On Time</v>
      </c>
      <c r="AH1322" s="1" t="str">
        <f t="shared" si="102"/>
        <v>Medium</v>
      </c>
      <c r="AI1322" s="1" t="str">
        <f t="shared" si="103"/>
        <v>Low</v>
      </c>
      <c r="AJ1322" s="6" t="str">
        <f t="shared" si="104"/>
        <v>Weekday</v>
      </c>
    </row>
    <row r="1323" spans="1:36" x14ac:dyDescent="0.45">
      <c r="A1323" s="5" t="s">
        <v>1818</v>
      </c>
      <c r="B1323" s="2">
        <v>45639</v>
      </c>
      <c r="C1323" s="2">
        <v>45641</v>
      </c>
      <c r="D1323" s="2">
        <v>45643</v>
      </c>
      <c r="E1323" s="1" t="s">
        <v>2600</v>
      </c>
      <c r="F1323" s="1" t="s">
        <v>2608</v>
      </c>
      <c r="G1323" s="1" t="s">
        <v>41</v>
      </c>
      <c r="H1323" s="1" t="s">
        <v>27</v>
      </c>
      <c r="I1323" s="1" t="s">
        <v>55</v>
      </c>
      <c r="J1323" s="1">
        <v>0</v>
      </c>
      <c r="K1323" s="1">
        <v>0</v>
      </c>
      <c r="L1323" s="1">
        <v>0</v>
      </c>
      <c r="M1323" s="1" t="s">
        <v>2619</v>
      </c>
      <c r="N1323" s="1" t="s">
        <v>57</v>
      </c>
      <c r="O1323" s="1" t="s">
        <v>79</v>
      </c>
      <c r="P1323" s="1" t="s">
        <v>58</v>
      </c>
      <c r="Q1323" s="1" t="s">
        <v>33</v>
      </c>
      <c r="R1323" s="1" t="s">
        <v>34</v>
      </c>
      <c r="S1323" s="1" t="s">
        <v>2620</v>
      </c>
      <c r="T1323" s="1">
        <v>2</v>
      </c>
      <c r="U1323" s="1" t="s">
        <v>2622</v>
      </c>
      <c r="V1323" s="1" t="s">
        <v>2630</v>
      </c>
      <c r="W1323" s="1" t="s">
        <v>2629</v>
      </c>
      <c r="X1323" s="1" t="s">
        <v>2625</v>
      </c>
      <c r="Y1323" s="1" t="s">
        <v>2630</v>
      </c>
      <c r="Z1323" s="1" t="s">
        <v>2623</v>
      </c>
      <c r="AA1323" s="1">
        <v>0</v>
      </c>
      <c r="AB1323" s="1" t="s">
        <v>2626</v>
      </c>
      <c r="AC1323" s="1" t="s">
        <v>2627</v>
      </c>
      <c r="AD1323" s="1" t="str">
        <f>TEXT(Sales_data[[#This Row],[Order_Date]],"MMM")</f>
        <v>Dec</v>
      </c>
      <c r="AE1323" s="1">
        <f t="shared" si="100"/>
        <v>2024</v>
      </c>
      <c r="AF1323" s="1" t="str">
        <f>TEXT(Sales_data[[#This Row],[Order_Date]],"ddd")</f>
        <v>Fri</v>
      </c>
      <c r="AG1323" s="1" t="str">
        <f t="shared" si="101"/>
        <v>On Time</v>
      </c>
      <c r="AH1323" s="1" t="str">
        <f t="shared" si="102"/>
        <v>Fast</v>
      </c>
      <c r="AI1323" s="1" t="str">
        <f t="shared" si="103"/>
        <v>Low</v>
      </c>
      <c r="AJ1323" s="6" t="str">
        <f t="shared" si="104"/>
        <v>Weekday</v>
      </c>
    </row>
    <row r="1324" spans="1:36" x14ac:dyDescent="0.45">
      <c r="A1324" s="5" t="s">
        <v>2516</v>
      </c>
      <c r="B1324" s="2">
        <v>45409</v>
      </c>
      <c r="C1324" s="2">
        <v>45412</v>
      </c>
      <c r="D1324" s="2">
        <v>45414</v>
      </c>
      <c r="E1324" s="1" t="s">
        <v>2535</v>
      </c>
      <c r="F1324" s="1" t="s">
        <v>2607</v>
      </c>
      <c r="G1324" s="1" t="s">
        <v>41</v>
      </c>
      <c r="H1324" s="1" t="s">
        <v>27</v>
      </c>
      <c r="I1324" s="1" t="s">
        <v>28</v>
      </c>
      <c r="J1324" s="1">
        <v>0</v>
      </c>
      <c r="K1324" s="1">
        <v>0</v>
      </c>
      <c r="L1324" s="1">
        <v>0</v>
      </c>
      <c r="M1324" s="1" t="s">
        <v>56</v>
      </c>
      <c r="N1324" s="1" t="s">
        <v>57</v>
      </c>
      <c r="O1324" s="1" t="s">
        <v>44</v>
      </c>
      <c r="P1324" s="1" t="s">
        <v>32</v>
      </c>
      <c r="Q1324" s="1" t="s">
        <v>33</v>
      </c>
      <c r="R1324" s="1" t="s">
        <v>34</v>
      </c>
      <c r="S1324" s="1" t="s">
        <v>2620</v>
      </c>
      <c r="T1324" s="1">
        <v>2</v>
      </c>
      <c r="U1324" s="1" t="s">
        <v>2622</v>
      </c>
      <c r="V1324" s="1" t="s">
        <v>2630</v>
      </c>
      <c r="W1324" s="1" t="s">
        <v>2629</v>
      </c>
      <c r="X1324" s="1" t="s">
        <v>2625</v>
      </c>
      <c r="Y1324" s="1" t="s">
        <v>2630</v>
      </c>
      <c r="Z1324" s="1" t="s">
        <v>2623</v>
      </c>
      <c r="AA1324" s="1">
        <v>0</v>
      </c>
      <c r="AB1324" s="1" t="s">
        <v>2626</v>
      </c>
      <c r="AC1324" s="1" t="s">
        <v>2627</v>
      </c>
      <c r="AD1324" s="1" t="str">
        <f>TEXT(Sales_data[[#This Row],[Order_Date]],"MMM")</f>
        <v>Apr</v>
      </c>
      <c r="AE1324" s="1">
        <f t="shared" si="100"/>
        <v>2024</v>
      </c>
      <c r="AF1324" s="1" t="str">
        <f>TEXT(Sales_data[[#This Row],[Order_Date]],"ddd")</f>
        <v>Sat</v>
      </c>
      <c r="AG1324" s="1" t="str">
        <f t="shared" si="101"/>
        <v>On Time</v>
      </c>
      <c r="AH1324" s="1" t="str">
        <f t="shared" si="102"/>
        <v>Fast</v>
      </c>
      <c r="AI1324" s="1" t="str">
        <f t="shared" si="103"/>
        <v>Low</v>
      </c>
      <c r="AJ1324" s="6" t="str">
        <f t="shared" si="104"/>
        <v>Weekend</v>
      </c>
    </row>
    <row r="1325" spans="1:36" x14ac:dyDescent="0.45">
      <c r="A1325" s="5" t="s">
        <v>1819</v>
      </c>
      <c r="B1325" s="2">
        <v>45353</v>
      </c>
      <c r="C1325" s="2">
        <v>45353</v>
      </c>
      <c r="D1325" s="2">
        <v>45353</v>
      </c>
      <c r="E1325" s="1" t="s">
        <v>2585</v>
      </c>
      <c r="F1325" s="1" t="s">
        <v>147</v>
      </c>
      <c r="G1325" s="1" t="s">
        <v>147</v>
      </c>
      <c r="H1325" s="1" t="s">
        <v>71</v>
      </c>
      <c r="I1325" s="1" t="s">
        <v>117</v>
      </c>
      <c r="J1325" s="1">
        <v>0</v>
      </c>
      <c r="K1325" s="1">
        <v>1000</v>
      </c>
      <c r="L1325" s="1">
        <v>0</v>
      </c>
      <c r="M1325" s="1" t="s">
        <v>56</v>
      </c>
      <c r="N1325" s="1" t="s">
        <v>93</v>
      </c>
      <c r="O1325" s="1" t="s">
        <v>44</v>
      </c>
      <c r="P1325" s="1" t="s">
        <v>32</v>
      </c>
      <c r="Q1325" s="1" t="s">
        <v>33</v>
      </c>
      <c r="R1325" s="1" t="s">
        <v>34</v>
      </c>
      <c r="S1325" s="1" t="s">
        <v>2620</v>
      </c>
      <c r="T1325" s="1">
        <v>0</v>
      </c>
      <c r="U1325" s="1" t="s">
        <v>2622</v>
      </c>
      <c r="V1325" s="1" t="s">
        <v>2630</v>
      </c>
      <c r="W1325" s="1" t="s">
        <v>2624</v>
      </c>
      <c r="X1325" s="1" t="s">
        <v>2625</v>
      </c>
      <c r="Y1325" s="1" t="s">
        <v>2623</v>
      </c>
      <c r="Z1325" s="1" t="s">
        <v>2623</v>
      </c>
      <c r="AA1325" s="1">
        <v>0</v>
      </c>
      <c r="AB1325" s="1" t="s">
        <v>2626</v>
      </c>
      <c r="AC1325" s="1" t="s">
        <v>2627</v>
      </c>
      <c r="AD1325" s="1" t="str">
        <f>TEXT(Sales_data[[#This Row],[Order_Date]],"MMM")</f>
        <v>Mar</v>
      </c>
      <c r="AE1325" s="1">
        <f t="shared" si="100"/>
        <v>2024</v>
      </c>
      <c r="AF1325" s="1" t="str">
        <f>TEXT(Sales_data[[#This Row],[Order_Date]],"ddd")</f>
        <v>Sat</v>
      </c>
      <c r="AG1325" s="1" t="str">
        <f t="shared" si="101"/>
        <v>On Time</v>
      </c>
      <c r="AH1325" s="1" t="str">
        <f t="shared" si="102"/>
        <v>Fast</v>
      </c>
      <c r="AI1325" s="1" t="str">
        <f t="shared" si="103"/>
        <v>Low</v>
      </c>
      <c r="AJ1325" s="6" t="str">
        <f t="shared" si="104"/>
        <v>Weekend</v>
      </c>
    </row>
    <row r="1326" spans="1:36" x14ac:dyDescent="0.45">
      <c r="A1326" s="5" t="s">
        <v>1820</v>
      </c>
      <c r="B1326" s="2">
        <v>45385</v>
      </c>
      <c r="C1326" s="2">
        <v>45388</v>
      </c>
      <c r="D1326" s="2">
        <v>45392</v>
      </c>
      <c r="E1326" s="1" t="s">
        <v>2536</v>
      </c>
      <c r="F1326" s="1" t="s">
        <v>2608</v>
      </c>
      <c r="G1326" s="1" t="s">
        <v>41</v>
      </c>
      <c r="H1326" s="1" t="s">
        <v>71</v>
      </c>
      <c r="I1326" s="1" t="s">
        <v>72</v>
      </c>
      <c r="J1326" s="1">
        <v>1</v>
      </c>
      <c r="K1326" s="1">
        <v>0</v>
      </c>
      <c r="L1326" s="1">
        <v>0</v>
      </c>
      <c r="M1326" s="1" t="s">
        <v>63</v>
      </c>
      <c r="N1326" s="1" t="s">
        <v>93</v>
      </c>
      <c r="O1326" s="1" t="s">
        <v>31</v>
      </c>
      <c r="P1326" s="1" t="s">
        <v>85</v>
      </c>
      <c r="Q1326" s="1" t="s">
        <v>45</v>
      </c>
      <c r="R1326" s="1" t="s">
        <v>2620</v>
      </c>
      <c r="S1326" s="1" t="s">
        <v>2620</v>
      </c>
      <c r="T1326" s="1">
        <v>4</v>
      </c>
      <c r="U1326" s="1" t="s">
        <v>2622</v>
      </c>
      <c r="V1326" s="1" t="s">
        <v>2623</v>
      </c>
      <c r="W1326" s="1" t="s">
        <v>2629</v>
      </c>
      <c r="X1326" s="1" t="s">
        <v>2625</v>
      </c>
      <c r="Y1326" s="1" t="s">
        <v>2630</v>
      </c>
      <c r="Z1326" s="1" t="s">
        <v>2623</v>
      </c>
      <c r="AA1326" s="1">
        <v>0</v>
      </c>
      <c r="AB1326" s="1" t="s">
        <v>2626</v>
      </c>
      <c r="AC1326" s="1" t="s">
        <v>2627</v>
      </c>
      <c r="AD1326" s="1" t="str">
        <f>TEXT(Sales_data[[#This Row],[Order_Date]],"MMM")</f>
        <v>Apr</v>
      </c>
      <c r="AE1326" s="1">
        <f t="shared" si="100"/>
        <v>2024</v>
      </c>
      <c r="AF1326" s="1" t="str">
        <f>TEXT(Sales_data[[#This Row],[Order_Date]],"ddd")</f>
        <v>Wed</v>
      </c>
      <c r="AG1326" s="1" t="str">
        <f t="shared" si="101"/>
        <v>On Time</v>
      </c>
      <c r="AH1326" s="1" t="str">
        <f t="shared" si="102"/>
        <v>Medium</v>
      </c>
      <c r="AI1326" s="1" t="str">
        <f t="shared" si="103"/>
        <v>Low</v>
      </c>
      <c r="AJ1326" s="6" t="str">
        <f t="shared" si="104"/>
        <v>Weekday</v>
      </c>
    </row>
    <row r="1327" spans="1:36" x14ac:dyDescent="0.45">
      <c r="A1327" s="5" t="s">
        <v>1821</v>
      </c>
      <c r="B1327" s="2">
        <v>45513</v>
      </c>
      <c r="C1327" s="2">
        <v>45512</v>
      </c>
      <c r="D1327" s="2">
        <v>45513</v>
      </c>
      <c r="E1327" s="1" t="s">
        <v>2586</v>
      </c>
      <c r="F1327" s="1" t="s">
        <v>2608</v>
      </c>
      <c r="G1327" s="1" t="s">
        <v>41</v>
      </c>
      <c r="H1327" s="1" t="s">
        <v>71</v>
      </c>
      <c r="I1327" s="1" t="s">
        <v>72</v>
      </c>
      <c r="J1327" s="1">
        <v>2</v>
      </c>
      <c r="K1327" s="1">
        <v>1000</v>
      </c>
      <c r="L1327" s="1">
        <v>2000</v>
      </c>
      <c r="M1327" s="1" t="s">
        <v>63</v>
      </c>
      <c r="N1327" s="1" t="s">
        <v>30</v>
      </c>
      <c r="O1327" s="1" t="s">
        <v>64</v>
      </c>
      <c r="P1327" s="1" t="s">
        <v>32</v>
      </c>
      <c r="Q1327" s="1" t="s">
        <v>45</v>
      </c>
      <c r="R1327" s="1" t="s">
        <v>34</v>
      </c>
      <c r="S1327" s="1" t="s">
        <v>2620</v>
      </c>
      <c r="T1327" s="1">
        <v>1</v>
      </c>
      <c r="U1327" s="1" t="s">
        <v>2622</v>
      </c>
      <c r="V1327" s="1" t="s">
        <v>2623</v>
      </c>
      <c r="W1327" s="1" t="s">
        <v>2624</v>
      </c>
      <c r="X1327" s="1" t="s">
        <v>2628</v>
      </c>
      <c r="Y1327" s="1" t="s">
        <v>2623</v>
      </c>
      <c r="Z1327" s="1" t="s">
        <v>2623</v>
      </c>
      <c r="AA1327" s="1">
        <v>2000</v>
      </c>
      <c r="AB1327" s="1" t="s">
        <v>2626</v>
      </c>
      <c r="AC1327" s="1" t="s">
        <v>2627</v>
      </c>
      <c r="AD1327" s="1" t="str">
        <f>TEXT(Sales_data[[#This Row],[Order_Date]],"MMM")</f>
        <v>Aug</v>
      </c>
      <c r="AE1327" s="1">
        <f t="shared" si="100"/>
        <v>2024</v>
      </c>
      <c r="AF1327" s="1" t="str">
        <f>TEXT(Sales_data[[#This Row],[Order_Date]],"ddd")</f>
        <v>Fri</v>
      </c>
      <c r="AG1327" s="1" t="str">
        <f t="shared" si="101"/>
        <v>On Time</v>
      </c>
      <c r="AH1327" s="1" t="str">
        <f t="shared" si="102"/>
        <v>Fast</v>
      </c>
      <c r="AI1327" s="1" t="str">
        <f t="shared" si="103"/>
        <v>Medium</v>
      </c>
      <c r="AJ1327" s="6" t="str">
        <f t="shared" si="104"/>
        <v>Weekday</v>
      </c>
    </row>
    <row r="1328" spans="1:36" x14ac:dyDescent="0.45">
      <c r="A1328" s="5" t="s">
        <v>1822</v>
      </c>
      <c r="B1328" s="2">
        <v>45296</v>
      </c>
      <c r="C1328" s="2">
        <v>45295</v>
      </c>
      <c r="D1328" s="2">
        <v>45298</v>
      </c>
      <c r="E1328" s="1" t="s">
        <v>2545</v>
      </c>
      <c r="F1328" s="1" t="s">
        <v>2607</v>
      </c>
      <c r="G1328" s="1" t="s">
        <v>41</v>
      </c>
      <c r="H1328" s="1" t="s">
        <v>71</v>
      </c>
      <c r="I1328" s="1" t="s">
        <v>117</v>
      </c>
      <c r="J1328" s="1">
        <v>0</v>
      </c>
      <c r="K1328" s="1">
        <v>2000</v>
      </c>
      <c r="L1328" s="1">
        <v>0</v>
      </c>
      <c r="M1328" s="1" t="s">
        <v>2619</v>
      </c>
      <c r="N1328" s="1" t="s">
        <v>93</v>
      </c>
      <c r="O1328" s="1" t="s">
        <v>79</v>
      </c>
      <c r="P1328" s="1" t="s">
        <v>58</v>
      </c>
      <c r="Q1328" s="1" t="s">
        <v>33</v>
      </c>
      <c r="R1328" s="1" t="s">
        <v>2620</v>
      </c>
      <c r="S1328" s="1" t="s">
        <v>2620</v>
      </c>
      <c r="T1328" s="1">
        <v>3</v>
      </c>
      <c r="U1328" s="1" t="s">
        <v>2622</v>
      </c>
      <c r="V1328" s="1" t="s">
        <v>2630</v>
      </c>
      <c r="W1328" s="1" t="s">
        <v>2624</v>
      </c>
      <c r="X1328" s="1" t="s">
        <v>2628</v>
      </c>
      <c r="Y1328" s="1" t="s">
        <v>2623</v>
      </c>
      <c r="Z1328" s="1" t="s">
        <v>2623</v>
      </c>
      <c r="AA1328" s="1">
        <v>0</v>
      </c>
      <c r="AB1328" s="1" t="s">
        <v>2626</v>
      </c>
      <c r="AC1328" s="1" t="s">
        <v>2627</v>
      </c>
      <c r="AD1328" s="1" t="str">
        <f>TEXT(Sales_data[[#This Row],[Order_Date]],"MMM")</f>
        <v>Jan</v>
      </c>
      <c r="AE1328" s="1">
        <f t="shared" si="100"/>
        <v>2024</v>
      </c>
      <c r="AF1328" s="1" t="str">
        <f>TEXT(Sales_data[[#This Row],[Order_Date]],"ddd")</f>
        <v>Fri</v>
      </c>
      <c r="AG1328" s="1" t="str">
        <f t="shared" si="101"/>
        <v>On Time</v>
      </c>
      <c r="AH1328" s="1" t="str">
        <f t="shared" si="102"/>
        <v>Medium</v>
      </c>
      <c r="AI1328" s="1" t="str">
        <f t="shared" si="103"/>
        <v>Low</v>
      </c>
      <c r="AJ1328" s="6" t="str">
        <f t="shared" si="104"/>
        <v>Weekday</v>
      </c>
    </row>
    <row r="1329" spans="1:36" x14ac:dyDescent="0.45">
      <c r="A1329" s="5" t="s">
        <v>1823</v>
      </c>
      <c r="B1329" s="2">
        <v>45360</v>
      </c>
      <c r="C1329" s="2">
        <v>45362</v>
      </c>
      <c r="D1329" s="2">
        <v>45362</v>
      </c>
      <c r="E1329" s="1" t="s">
        <v>2546</v>
      </c>
      <c r="F1329" s="1" t="s">
        <v>147</v>
      </c>
      <c r="G1329" s="1" t="s">
        <v>147</v>
      </c>
      <c r="H1329" s="1" t="s">
        <v>128</v>
      </c>
      <c r="I1329" s="1" t="s">
        <v>231</v>
      </c>
      <c r="J1329" s="1">
        <v>2</v>
      </c>
      <c r="K1329" s="1">
        <v>2000</v>
      </c>
      <c r="L1329" s="1">
        <v>4000</v>
      </c>
      <c r="M1329" s="1" t="s">
        <v>63</v>
      </c>
      <c r="N1329" s="1" t="s">
        <v>30</v>
      </c>
      <c r="O1329" s="1" t="s">
        <v>31</v>
      </c>
      <c r="P1329" s="1" t="s">
        <v>32</v>
      </c>
      <c r="Q1329" s="1" t="s">
        <v>33</v>
      </c>
      <c r="R1329" s="1" t="s">
        <v>34</v>
      </c>
      <c r="S1329" s="1" t="s">
        <v>2620</v>
      </c>
      <c r="T1329" s="1">
        <v>0</v>
      </c>
      <c r="U1329" s="1" t="s">
        <v>2622</v>
      </c>
      <c r="V1329" s="1" t="s">
        <v>2623</v>
      </c>
      <c r="W1329" s="1" t="s">
        <v>2624</v>
      </c>
      <c r="X1329" s="1" t="s">
        <v>2625</v>
      </c>
      <c r="Y1329" s="1" t="s">
        <v>2623</v>
      </c>
      <c r="Z1329" s="1" t="s">
        <v>2623</v>
      </c>
      <c r="AA1329" s="1">
        <v>4000</v>
      </c>
      <c r="AB1329" s="1" t="s">
        <v>2626</v>
      </c>
      <c r="AC1329" s="1" t="s">
        <v>2627</v>
      </c>
      <c r="AD1329" s="1" t="str">
        <f>TEXT(Sales_data[[#This Row],[Order_Date]],"MMM")</f>
        <v>Mar</v>
      </c>
      <c r="AE1329" s="1">
        <f t="shared" si="100"/>
        <v>2024</v>
      </c>
      <c r="AF1329" s="1" t="str">
        <f>TEXT(Sales_data[[#This Row],[Order_Date]],"ddd")</f>
        <v>Sat</v>
      </c>
      <c r="AG1329" s="1" t="str">
        <f t="shared" si="101"/>
        <v>On Time</v>
      </c>
      <c r="AH1329" s="1" t="str">
        <f t="shared" si="102"/>
        <v>Fast</v>
      </c>
      <c r="AI1329" s="1" t="str">
        <f t="shared" si="103"/>
        <v>Medium</v>
      </c>
      <c r="AJ1329" s="6" t="str">
        <f t="shared" si="104"/>
        <v>Weekend</v>
      </c>
    </row>
    <row r="1330" spans="1:36" x14ac:dyDescent="0.45">
      <c r="A1330" s="5" t="s">
        <v>1824</v>
      </c>
      <c r="B1330" s="2">
        <v>45318</v>
      </c>
      <c r="C1330" s="2">
        <v>45317</v>
      </c>
      <c r="D1330" s="2">
        <v>45316</v>
      </c>
      <c r="E1330" s="1" t="s">
        <v>2564</v>
      </c>
      <c r="F1330" s="1" t="s">
        <v>69</v>
      </c>
      <c r="G1330" s="1" t="s">
        <v>70</v>
      </c>
      <c r="H1330" s="1" t="s">
        <v>27</v>
      </c>
      <c r="I1330" s="1" t="s">
        <v>28</v>
      </c>
      <c r="J1330" s="1">
        <v>3</v>
      </c>
      <c r="K1330" s="1">
        <v>500</v>
      </c>
      <c r="L1330" s="1">
        <v>1500</v>
      </c>
      <c r="M1330" s="1" t="s">
        <v>29</v>
      </c>
      <c r="N1330" s="1" t="s">
        <v>57</v>
      </c>
      <c r="O1330" s="1" t="s">
        <v>31</v>
      </c>
      <c r="P1330" s="1" t="s">
        <v>85</v>
      </c>
      <c r="Q1330" s="1" t="s">
        <v>33</v>
      </c>
      <c r="R1330" s="1" t="s">
        <v>2620</v>
      </c>
      <c r="S1330" s="1" t="s">
        <v>2620</v>
      </c>
      <c r="T1330" s="1">
        <v>-1</v>
      </c>
      <c r="U1330" s="1" t="s">
        <v>2622</v>
      </c>
      <c r="V1330" s="1" t="s">
        <v>2623</v>
      </c>
      <c r="W1330" s="1" t="s">
        <v>2624</v>
      </c>
      <c r="X1330" s="1" t="s">
        <v>2628</v>
      </c>
      <c r="Y1330" s="1" t="s">
        <v>2623</v>
      </c>
      <c r="Z1330" s="1" t="s">
        <v>2623</v>
      </c>
      <c r="AA1330" s="1">
        <v>1500</v>
      </c>
      <c r="AB1330" s="1" t="s">
        <v>2626</v>
      </c>
      <c r="AC1330" s="1" t="s">
        <v>2627</v>
      </c>
      <c r="AD1330" s="1" t="str">
        <f>TEXT(Sales_data[[#This Row],[Order_Date]],"MMM")</f>
        <v>Jan</v>
      </c>
      <c r="AE1330" s="1">
        <f t="shared" si="100"/>
        <v>2024</v>
      </c>
      <c r="AF1330" s="1" t="str">
        <f>TEXT(Sales_data[[#This Row],[Order_Date]],"ddd")</f>
        <v>Sat</v>
      </c>
      <c r="AG1330" s="1" t="str">
        <f t="shared" si="101"/>
        <v>On Time</v>
      </c>
      <c r="AH1330" s="1" t="str">
        <f t="shared" si="102"/>
        <v>Fast</v>
      </c>
      <c r="AI1330" s="1" t="str">
        <f t="shared" si="103"/>
        <v>Low</v>
      </c>
      <c r="AJ1330" s="6" t="str">
        <f t="shared" si="104"/>
        <v>Weekend</v>
      </c>
    </row>
    <row r="1331" spans="1:36" x14ac:dyDescent="0.45">
      <c r="A1331" s="5" t="s">
        <v>1825</v>
      </c>
      <c r="B1331" s="2">
        <v>45538</v>
      </c>
      <c r="C1331" s="2">
        <v>45539</v>
      </c>
      <c r="D1331" s="2">
        <v>45539</v>
      </c>
      <c r="E1331" s="1" t="s">
        <v>2555</v>
      </c>
      <c r="F1331" s="1" t="s">
        <v>53</v>
      </c>
      <c r="G1331" s="1" t="s">
        <v>54</v>
      </c>
      <c r="H1331" s="1" t="s">
        <v>128</v>
      </c>
      <c r="I1331" s="1" t="s">
        <v>231</v>
      </c>
      <c r="J1331" s="1">
        <v>0</v>
      </c>
      <c r="K1331" s="1">
        <v>2000</v>
      </c>
      <c r="L1331" s="1">
        <v>0</v>
      </c>
      <c r="M1331" s="1" t="s">
        <v>29</v>
      </c>
      <c r="N1331" s="1" t="s">
        <v>57</v>
      </c>
      <c r="O1331" s="1" t="s">
        <v>44</v>
      </c>
      <c r="P1331" s="1" t="s">
        <v>58</v>
      </c>
      <c r="Q1331" s="1" t="s">
        <v>45</v>
      </c>
      <c r="R1331" s="1" t="s">
        <v>34</v>
      </c>
      <c r="S1331" s="1" t="s">
        <v>2620</v>
      </c>
      <c r="T1331" s="1">
        <v>0</v>
      </c>
      <c r="U1331" s="1" t="s">
        <v>2622</v>
      </c>
      <c r="V1331" s="1" t="s">
        <v>2630</v>
      </c>
      <c r="W1331" s="1" t="s">
        <v>2624</v>
      </c>
      <c r="X1331" s="1" t="s">
        <v>2625</v>
      </c>
      <c r="Y1331" s="1" t="s">
        <v>2623</v>
      </c>
      <c r="Z1331" s="1" t="s">
        <v>2623</v>
      </c>
      <c r="AA1331" s="1">
        <v>0</v>
      </c>
      <c r="AB1331" s="1" t="s">
        <v>2626</v>
      </c>
      <c r="AC1331" s="1" t="s">
        <v>2627</v>
      </c>
      <c r="AD1331" s="1" t="str">
        <f>TEXT(Sales_data[[#This Row],[Order_Date]],"MMM")</f>
        <v>Sep</v>
      </c>
      <c r="AE1331" s="1">
        <f t="shared" si="100"/>
        <v>2024</v>
      </c>
      <c r="AF1331" s="1" t="str">
        <f>TEXT(Sales_data[[#This Row],[Order_Date]],"ddd")</f>
        <v>Tue</v>
      </c>
      <c r="AG1331" s="1" t="str">
        <f t="shared" si="101"/>
        <v>On Time</v>
      </c>
      <c r="AH1331" s="1" t="str">
        <f t="shared" si="102"/>
        <v>Fast</v>
      </c>
      <c r="AI1331" s="1" t="str">
        <f t="shared" si="103"/>
        <v>Low</v>
      </c>
      <c r="AJ1331" s="6" t="str">
        <f t="shared" si="104"/>
        <v>Weekday</v>
      </c>
    </row>
    <row r="1332" spans="1:36" x14ac:dyDescent="0.45">
      <c r="A1332" s="5" t="s">
        <v>1826</v>
      </c>
      <c r="B1332" s="2">
        <v>45450</v>
      </c>
      <c r="C1332" s="2">
        <v>45451</v>
      </c>
      <c r="D1332" s="2">
        <v>45450</v>
      </c>
      <c r="E1332" s="1" t="s">
        <v>2562</v>
      </c>
      <c r="F1332" s="1" t="s">
        <v>2609</v>
      </c>
      <c r="G1332" s="1" t="s">
        <v>116</v>
      </c>
      <c r="H1332" s="1" t="s">
        <v>42</v>
      </c>
      <c r="I1332" s="1" t="s">
        <v>43</v>
      </c>
      <c r="J1332" s="1">
        <v>1</v>
      </c>
      <c r="K1332" s="1">
        <v>100</v>
      </c>
      <c r="L1332" s="1">
        <v>100</v>
      </c>
      <c r="M1332" s="1" t="s">
        <v>56</v>
      </c>
      <c r="N1332" s="1" t="s">
        <v>57</v>
      </c>
      <c r="O1332" s="1" t="s">
        <v>44</v>
      </c>
      <c r="P1332" s="1" t="s">
        <v>85</v>
      </c>
      <c r="Q1332" s="1" t="s">
        <v>33</v>
      </c>
      <c r="R1332" s="1" t="s">
        <v>46</v>
      </c>
      <c r="S1332" s="1" t="s">
        <v>2621</v>
      </c>
      <c r="T1332" s="1">
        <v>-1</v>
      </c>
      <c r="U1332" s="1" t="s">
        <v>2622</v>
      </c>
      <c r="V1332" s="1" t="s">
        <v>2623</v>
      </c>
      <c r="W1332" s="1" t="s">
        <v>2624</v>
      </c>
      <c r="X1332" s="1" t="s">
        <v>2631</v>
      </c>
      <c r="Y1332" s="1" t="s">
        <v>2623</v>
      </c>
      <c r="Z1332" s="1" t="s">
        <v>2623</v>
      </c>
      <c r="AA1332" s="1">
        <v>100</v>
      </c>
      <c r="AB1332" s="1" t="s">
        <v>2626</v>
      </c>
      <c r="AC1332" s="1" t="s">
        <v>2621</v>
      </c>
      <c r="AD1332" s="1" t="str">
        <f>TEXT(Sales_data[[#This Row],[Order_Date]],"MMM")</f>
        <v>Jun</v>
      </c>
      <c r="AE1332" s="1">
        <f t="shared" si="100"/>
        <v>2024</v>
      </c>
      <c r="AF1332" s="1" t="str">
        <f>TEXT(Sales_data[[#This Row],[Order_Date]],"ddd")</f>
        <v>Fri</v>
      </c>
      <c r="AG1332" s="1" t="str">
        <f t="shared" si="101"/>
        <v>On Time</v>
      </c>
      <c r="AH1332" s="1" t="str">
        <f t="shared" si="102"/>
        <v>Fast</v>
      </c>
      <c r="AI1332" s="1" t="str">
        <f t="shared" si="103"/>
        <v>Low</v>
      </c>
      <c r="AJ1332" s="6" t="str">
        <f t="shared" si="104"/>
        <v>Weekday</v>
      </c>
    </row>
    <row r="1333" spans="1:36" x14ac:dyDescent="0.45">
      <c r="A1333" s="5" t="s">
        <v>1827</v>
      </c>
      <c r="B1333" s="2">
        <v>45391</v>
      </c>
      <c r="C1333" s="2">
        <v>45393</v>
      </c>
      <c r="D1333" s="2">
        <v>45392</v>
      </c>
      <c r="E1333" s="1" t="s">
        <v>2564</v>
      </c>
      <c r="F1333" s="1" t="s">
        <v>53</v>
      </c>
      <c r="G1333" s="1" t="s">
        <v>54</v>
      </c>
      <c r="H1333" s="1" t="s">
        <v>27</v>
      </c>
      <c r="I1333" s="1" t="s">
        <v>84</v>
      </c>
      <c r="J1333" s="1">
        <v>0</v>
      </c>
      <c r="K1333" s="1">
        <v>500</v>
      </c>
      <c r="L1333" s="1">
        <v>0</v>
      </c>
      <c r="M1333" s="1" t="s">
        <v>29</v>
      </c>
      <c r="N1333" s="1" t="s">
        <v>57</v>
      </c>
      <c r="O1333" s="1" t="s">
        <v>79</v>
      </c>
      <c r="P1333" s="1" t="s">
        <v>85</v>
      </c>
      <c r="Q1333" s="1" t="s">
        <v>33</v>
      </c>
      <c r="R1333" s="1" t="s">
        <v>2620</v>
      </c>
      <c r="S1333" s="1" t="s">
        <v>2620</v>
      </c>
      <c r="T1333" s="1">
        <v>-1</v>
      </c>
      <c r="U1333" s="1" t="s">
        <v>2622</v>
      </c>
      <c r="V1333" s="1" t="s">
        <v>2630</v>
      </c>
      <c r="W1333" s="1" t="s">
        <v>2624</v>
      </c>
      <c r="X1333" s="1" t="s">
        <v>2631</v>
      </c>
      <c r="Y1333" s="1" t="s">
        <v>2623</v>
      </c>
      <c r="Z1333" s="1" t="s">
        <v>2623</v>
      </c>
      <c r="AA1333" s="1">
        <v>0</v>
      </c>
      <c r="AB1333" s="1" t="s">
        <v>2626</v>
      </c>
      <c r="AC1333" s="1" t="s">
        <v>2627</v>
      </c>
      <c r="AD1333" s="1" t="str">
        <f>TEXT(Sales_data[[#This Row],[Order_Date]],"MMM")</f>
        <v>Apr</v>
      </c>
      <c r="AE1333" s="1">
        <f t="shared" si="100"/>
        <v>2024</v>
      </c>
      <c r="AF1333" s="1" t="str">
        <f>TEXT(Sales_data[[#This Row],[Order_Date]],"ddd")</f>
        <v>Tue</v>
      </c>
      <c r="AG1333" s="1" t="str">
        <f t="shared" si="101"/>
        <v>On Time</v>
      </c>
      <c r="AH1333" s="1" t="str">
        <f t="shared" si="102"/>
        <v>Fast</v>
      </c>
      <c r="AI1333" s="1" t="str">
        <f t="shared" si="103"/>
        <v>Low</v>
      </c>
      <c r="AJ1333" s="6" t="str">
        <f t="shared" si="104"/>
        <v>Weekday</v>
      </c>
    </row>
    <row r="1334" spans="1:36" x14ac:dyDescent="0.45">
      <c r="A1334" s="5" t="s">
        <v>1828</v>
      </c>
      <c r="B1334" s="2">
        <v>45333</v>
      </c>
      <c r="C1334" s="2">
        <v>45334</v>
      </c>
      <c r="D1334" s="2">
        <v>45335</v>
      </c>
      <c r="E1334" s="1" t="s">
        <v>2578</v>
      </c>
      <c r="F1334" s="1" t="s">
        <v>2606</v>
      </c>
      <c r="G1334" s="1" t="s">
        <v>26</v>
      </c>
      <c r="H1334" s="1" t="s">
        <v>71</v>
      </c>
      <c r="I1334" s="1" t="s">
        <v>92</v>
      </c>
      <c r="J1334" s="1">
        <v>2</v>
      </c>
      <c r="K1334" s="1">
        <v>0</v>
      </c>
      <c r="L1334" s="1">
        <v>0</v>
      </c>
      <c r="M1334" s="1" t="s">
        <v>2619</v>
      </c>
      <c r="N1334" s="1" t="s">
        <v>57</v>
      </c>
      <c r="O1334" s="1" t="s">
        <v>31</v>
      </c>
      <c r="P1334" s="1" t="s">
        <v>58</v>
      </c>
      <c r="Q1334" s="1" t="s">
        <v>33</v>
      </c>
      <c r="R1334" s="1" t="s">
        <v>2620</v>
      </c>
      <c r="S1334" s="1" t="s">
        <v>2620</v>
      </c>
      <c r="T1334" s="1">
        <v>1</v>
      </c>
      <c r="U1334" s="1" t="s">
        <v>2622</v>
      </c>
      <c r="V1334" s="1" t="s">
        <v>2623</v>
      </c>
      <c r="W1334" s="1" t="s">
        <v>2629</v>
      </c>
      <c r="X1334" s="1" t="s">
        <v>2625</v>
      </c>
      <c r="Y1334" s="1" t="s">
        <v>2630</v>
      </c>
      <c r="Z1334" s="1" t="s">
        <v>2623</v>
      </c>
      <c r="AA1334" s="1">
        <v>0</v>
      </c>
      <c r="AB1334" s="1" t="s">
        <v>2626</v>
      </c>
      <c r="AC1334" s="1" t="s">
        <v>2627</v>
      </c>
      <c r="AD1334" s="1" t="str">
        <f>TEXT(Sales_data[[#This Row],[Order_Date]],"MMM")</f>
        <v>Feb</v>
      </c>
      <c r="AE1334" s="1">
        <f t="shared" si="100"/>
        <v>2024</v>
      </c>
      <c r="AF1334" s="1" t="str">
        <f>TEXT(Sales_data[[#This Row],[Order_Date]],"ddd")</f>
        <v>Sun</v>
      </c>
      <c r="AG1334" s="1" t="str">
        <f t="shared" si="101"/>
        <v>On Time</v>
      </c>
      <c r="AH1334" s="1" t="str">
        <f t="shared" si="102"/>
        <v>Fast</v>
      </c>
      <c r="AI1334" s="1" t="str">
        <f t="shared" si="103"/>
        <v>Low</v>
      </c>
      <c r="AJ1334" s="6" t="str">
        <f t="shared" si="104"/>
        <v>Weekend</v>
      </c>
    </row>
    <row r="1335" spans="1:36" x14ac:dyDescent="0.45">
      <c r="A1335" s="5" t="s">
        <v>1829</v>
      </c>
      <c r="B1335" s="2">
        <v>45475</v>
      </c>
      <c r="C1335" s="2">
        <v>45473</v>
      </c>
      <c r="D1335" s="2">
        <v>45480</v>
      </c>
      <c r="E1335" s="1" t="s">
        <v>2542</v>
      </c>
      <c r="F1335" s="1" t="s">
        <v>168</v>
      </c>
      <c r="G1335" s="1" t="s">
        <v>41</v>
      </c>
      <c r="H1335" s="1" t="s">
        <v>71</v>
      </c>
      <c r="I1335" s="1" t="s">
        <v>92</v>
      </c>
      <c r="J1335" s="1">
        <v>0</v>
      </c>
      <c r="K1335" s="1">
        <v>0</v>
      </c>
      <c r="L1335" s="1">
        <v>0</v>
      </c>
      <c r="M1335" s="1" t="s">
        <v>29</v>
      </c>
      <c r="N1335" s="1" t="s">
        <v>30</v>
      </c>
      <c r="O1335" s="1" t="s">
        <v>79</v>
      </c>
      <c r="P1335" s="1" t="s">
        <v>85</v>
      </c>
      <c r="Q1335" s="1" t="s">
        <v>45</v>
      </c>
      <c r="R1335" s="1" t="s">
        <v>46</v>
      </c>
      <c r="S1335" s="1" t="s">
        <v>47</v>
      </c>
      <c r="T1335" s="1">
        <v>7</v>
      </c>
      <c r="U1335" s="1" t="s">
        <v>2622</v>
      </c>
      <c r="V1335" s="1" t="s">
        <v>2630</v>
      </c>
      <c r="W1335" s="1" t="s">
        <v>2629</v>
      </c>
      <c r="X1335" s="1" t="s">
        <v>2628</v>
      </c>
      <c r="Y1335" s="1" t="s">
        <v>2630</v>
      </c>
      <c r="Z1335" s="1" t="s">
        <v>2623</v>
      </c>
      <c r="AA1335" s="1">
        <v>0</v>
      </c>
      <c r="AB1335" s="1" t="s">
        <v>2626</v>
      </c>
      <c r="AC1335" s="1" t="s">
        <v>47</v>
      </c>
      <c r="AD1335" s="1" t="str">
        <f>TEXT(Sales_data[[#This Row],[Order_Date]],"MMM")</f>
        <v>Jul</v>
      </c>
      <c r="AE1335" s="1">
        <f t="shared" si="100"/>
        <v>2024</v>
      </c>
      <c r="AF1335" s="1" t="str">
        <f>TEXT(Sales_data[[#This Row],[Order_Date]],"ddd")</f>
        <v>Tue</v>
      </c>
      <c r="AG1335" s="1" t="str">
        <f t="shared" si="101"/>
        <v>Late</v>
      </c>
      <c r="AH1335" s="1" t="str">
        <f t="shared" si="102"/>
        <v>Slow</v>
      </c>
      <c r="AI1335" s="1" t="str">
        <f t="shared" si="103"/>
        <v>Low</v>
      </c>
      <c r="AJ1335" s="6" t="str">
        <f t="shared" si="104"/>
        <v>Weekday</v>
      </c>
    </row>
    <row r="1336" spans="1:36" x14ac:dyDescent="0.45">
      <c r="A1336" s="5" t="s">
        <v>2517</v>
      </c>
      <c r="B1336" s="2">
        <v>45590</v>
      </c>
      <c r="C1336" s="2">
        <v>45588</v>
      </c>
      <c r="D1336" s="2">
        <v>45589</v>
      </c>
      <c r="E1336" s="1" t="s">
        <v>2580</v>
      </c>
      <c r="F1336" s="1" t="s">
        <v>147</v>
      </c>
      <c r="G1336" s="1" t="s">
        <v>147</v>
      </c>
      <c r="H1336" s="1" t="s">
        <v>27</v>
      </c>
      <c r="I1336" s="1" t="s">
        <v>55</v>
      </c>
      <c r="J1336" s="1">
        <v>2</v>
      </c>
      <c r="K1336" s="1">
        <v>500</v>
      </c>
      <c r="L1336" s="1">
        <v>1000</v>
      </c>
      <c r="M1336" s="1" t="s">
        <v>2619</v>
      </c>
      <c r="N1336" s="1" t="s">
        <v>57</v>
      </c>
      <c r="O1336" s="1" t="s">
        <v>79</v>
      </c>
      <c r="P1336" s="1" t="s">
        <v>32</v>
      </c>
      <c r="Q1336" s="1" t="s">
        <v>33</v>
      </c>
      <c r="R1336" s="1" t="s">
        <v>34</v>
      </c>
      <c r="S1336" s="1" t="s">
        <v>2620</v>
      </c>
      <c r="T1336" s="1">
        <v>1</v>
      </c>
      <c r="U1336" s="1" t="s">
        <v>2622</v>
      </c>
      <c r="V1336" s="1" t="s">
        <v>2623</v>
      </c>
      <c r="W1336" s="1" t="s">
        <v>2624</v>
      </c>
      <c r="X1336" s="1" t="s">
        <v>2628</v>
      </c>
      <c r="Y1336" s="1" t="s">
        <v>2623</v>
      </c>
      <c r="Z1336" s="1" t="s">
        <v>2623</v>
      </c>
      <c r="AA1336" s="1">
        <v>1000</v>
      </c>
      <c r="AB1336" s="1" t="s">
        <v>2626</v>
      </c>
      <c r="AC1336" s="1" t="s">
        <v>2627</v>
      </c>
      <c r="AD1336" s="1" t="str">
        <f>TEXT(Sales_data[[#This Row],[Order_Date]],"MMM")</f>
        <v>Oct</v>
      </c>
      <c r="AE1336" s="1">
        <f t="shared" si="100"/>
        <v>2024</v>
      </c>
      <c r="AF1336" s="1" t="str">
        <f>TEXT(Sales_data[[#This Row],[Order_Date]],"ddd")</f>
        <v>Fri</v>
      </c>
      <c r="AG1336" s="1" t="str">
        <f t="shared" si="101"/>
        <v>On Time</v>
      </c>
      <c r="AH1336" s="1" t="str">
        <f t="shared" si="102"/>
        <v>Fast</v>
      </c>
      <c r="AI1336" s="1" t="str">
        <f t="shared" si="103"/>
        <v>Low</v>
      </c>
      <c r="AJ1336" s="6" t="str">
        <f t="shared" si="104"/>
        <v>Weekday</v>
      </c>
    </row>
    <row r="1337" spans="1:36" x14ac:dyDescent="0.45">
      <c r="A1337" s="5" t="s">
        <v>1830</v>
      </c>
      <c r="B1337" s="2">
        <v>45590</v>
      </c>
      <c r="C1337" s="2">
        <v>45588</v>
      </c>
      <c r="D1337" s="2">
        <v>45587</v>
      </c>
      <c r="E1337" s="1" t="s">
        <v>2559</v>
      </c>
      <c r="F1337" s="1" t="s">
        <v>147</v>
      </c>
      <c r="G1337" s="1" t="s">
        <v>147</v>
      </c>
      <c r="H1337" s="1" t="s">
        <v>27</v>
      </c>
      <c r="I1337" s="1" t="s">
        <v>84</v>
      </c>
      <c r="J1337" s="1">
        <v>1</v>
      </c>
      <c r="K1337" s="1">
        <v>2000</v>
      </c>
      <c r="L1337" s="1">
        <v>2000</v>
      </c>
      <c r="M1337" s="1" t="s">
        <v>29</v>
      </c>
      <c r="N1337" s="1" t="s">
        <v>57</v>
      </c>
      <c r="O1337" s="1" t="s">
        <v>31</v>
      </c>
      <c r="P1337" s="1" t="s">
        <v>58</v>
      </c>
      <c r="Q1337" s="1" t="s">
        <v>45</v>
      </c>
      <c r="R1337" s="1" t="s">
        <v>34</v>
      </c>
      <c r="S1337" s="1" t="s">
        <v>2620</v>
      </c>
      <c r="T1337" s="1">
        <v>-1</v>
      </c>
      <c r="U1337" s="1" t="s">
        <v>2622</v>
      </c>
      <c r="V1337" s="1" t="s">
        <v>2623</v>
      </c>
      <c r="W1337" s="1" t="s">
        <v>2624</v>
      </c>
      <c r="X1337" s="1" t="s">
        <v>2628</v>
      </c>
      <c r="Y1337" s="1" t="s">
        <v>2623</v>
      </c>
      <c r="Z1337" s="1" t="s">
        <v>2623</v>
      </c>
      <c r="AA1337" s="1">
        <v>2000</v>
      </c>
      <c r="AB1337" s="1" t="s">
        <v>2626</v>
      </c>
      <c r="AC1337" s="1" t="s">
        <v>2627</v>
      </c>
      <c r="AD1337" s="1" t="str">
        <f>TEXT(Sales_data[[#This Row],[Order_Date]],"MMM")</f>
        <v>Oct</v>
      </c>
      <c r="AE1337" s="1">
        <f t="shared" si="100"/>
        <v>2024</v>
      </c>
      <c r="AF1337" s="1" t="str">
        <f>TEXT(Sales_data[[#This Row],[Order_Date]],"ddd")</f>
        <v>Fri</v>
      </c>
      <c r="AG1337" s="1" t="str">
        <f t="shared" si="101"/>
        <v>On Time</v>
      </c>
      <c r="AH1337" s="1" t="str">
        <f t="shared" si="102"/>
        <v>Fast</v>
      </c>
      <c r="AI1337" s="1" t="str">
        <f t="shared" si="103"/>
        <v>Medium</v>
      </c>
      <c r="AJ1337" s="6" t="str">
        <f t="shared" si="104"/>
        <v>Weekday</v>
      </c>
    </row>
    <row r="1338" spans="1:36" x14ac:dyDescent="0.45">
      <c r="A1338" s="5" t="s">
        <v>1831</v>
      </c>
      <c r="B1338" s="2">
        <v>45573</v>
      </c>
      <c r="C1338" s="2">
        <v>45574</v>
      </c>
      <c r="D1338" s="2">
        <v>45575</v>
      </c>
      <c r="E1338" s="1" t="s">
        <v>2552</v>
      </c>
      <c r="F1338" s="1" t="s">
        <v>53</v>
      </c>
      <c r="G1338" s="1" t="s">
        <v>54</v>
      </c>
      <c r="H1338" s="1" t="s">
        <v>42</v>
      </c>
      <c r="I1338" s="1" t="s">
        <v>122</v>
      </c>
      <c r="J1338" s="1">
        <v>-1</v>
      </c>
      <c r="K1338" s="1">
        <v>2000</v>
      </c>
      <c r="L1338" s="1">
        <v>-2000</v>
      </c>
      <c r="M1338" s="1" t="s">
        <v>63</v>
      </c>
      <c r="N1338" s="1" t="s">
        <v>57</v>
      </c>
      <c r="O1338" s="1" t="s">
        <v>79</v>
      </c>
      <c r="P1338" s="1" t="s">
        <v>58</v>
      </c>
      <c r="Q1338" s="1" t="s">
        <v>33</v>
      </c>
      <c r="R1338" s="1" t="s">
        <v>34</v>
      </c>
      <c r="S1338" s="1" t="s">
        <v>2620</v>
      </c>
      <c r="T1338" s="1">
        <v>1</v>
      </c>
      <c r="U1338" s="1" t="s">
        <v>2622</v>
      </c>
      <c r="V1338" s="1" t="s">
        <v>2630</v>
      </c>
      <c r="W1338" s="1" t="s">
        <v>2624</v>
      </c>
      <c r="X1338" s="1" t="s">
        <v>2625</v>
      </c>
      <c r="Y1338" s="1" t="s">
        <v>2623</v>
      </c>
      <c r="Z1338" s="1" t="s">
        <v>2623</v>
      </c>
      <c r="AA1338" s="1">
        <v>-2000</v>
      </c>
      <c r="AB1338" s="1" t="s">
        <v>2626</v>
      </c>
      <c r="AC1338" s="1" t="s">
        <v>2627</v>
      </c>
      <c r="AD1338" s="1" t="str">
        <f>TEXT(Sales_data[[#This Row],[Order_Date]],"MMM")</f>
        <v>Oct</v>
      </c>
      <c r="AE1338" s="1">
        <f t="shared" si="100"/>
        <v>2024</v>
      </c>
      <c r="AF1338" s="1" t="str">
        <f>TEXT(Sales_data[[#This Row],[Order_Date]],"ddd")</f>
        <v>Tue</v>
      </c>
      <c r="AG1338" s="1" t="str">
        <f t="shared" si="101"/>
        <v>On Time</v>
      </c>
      <c r="AH1338" s="1" t="str">
        <f t="shared" si="102"/>
        <v>Fast</v>
      </c>
      <c r="AI1338" s="1" t="str">
        <f t="shared" si="103"/>
        <v>Low</v>
      </c>
      <c r="AJ1338" s="6" t="str">
        <f t="shared" si="104"/>
        <v>Weekday</v>
      </c>
    </row>
    <row r="1339" spans="1:36" x14ac:dyDescent="0.45">
      <c r="A1339" s="5" t="s">
        <v>1832</v>
      </c>
      <c r="B1339" s="2">
        <v>45368</v>
      </c>
      <c r="C1339" s="2">
        <v>45367</v>
      </c>
      <c r="D1339" s="2">
        <v>45370</v>
      </c>
      <c r="E1339" s="1" t="s">
        <v>2595</v>
      </c>
      <c r="F1339" s="1" t="s">
        <v>53</v>
      </c>
      <c r="G1339" s="1" t="s">
        <v>54</v>
      </c>
      <c r="H1339" s="1" t="s">
        <v>71</v>
      </c>
      <c r="I1339" s="1" t="s">
        <v>117</v>
      </c>
      <c r="J1339" s="1">
        <v>3</v>
      </c>
      <c r="K1339" s="1">
        <v>2000</v>
      </c>
      <c r="L1339" s="1">
        <v>6000</v>
      </c>
      <c r="M1339" s="1" t="s">
        <v>2619</v>
      </c>
      <c r="N1339" s="1" t="s">
        <v>57</v>
      </c>
      <c r="O1339" s="1" t="s">
        <v>44</v>
      </c>
      <c r="P1339" s="1" t="s">
        <v>58</v>
      </c>
      <c r="Q1339" s="1" t="s">
        <v>45</v>
      </c>
      <c r="R1339" s="1" t="s">
        <v>46</v>
      </c>
      <c r="S1339" s="1" t="s">
        <v>47</v>
      </c>
      <c r="T1339" s="1">
        <v>3</v>
      </c>
      <c r="U1339" s="1" t="s">
        <v>2622</v>
      </c>
      <c r="V1339" s="1" t="s">
        <v>2623</v>
      </c>
      <c r="W1339" s="1" t="s">
        <v>2624</v>
      </c>
      <c r="X1339" s="1" t="s">
        <v>2628</v>
      </c>
      <c r="Y1339" s="1" t="s">
        <v>2623</v>
      </c>
      <c r="Z1339" s="1" t="s">
        <v>2623</v>
      </c>
      <c r="AA1339" s="1">
        <v>6000</v>
      </c>
      <c r="AB1339" s="1" t="s">
        <v>2626</v>
      </c>
      <c r="AC1339" s="1" t="s">
        <v>47</v>
      </c>
      <c r="AD1339" s="1" t="str">
        <f>TEXT(Sales_data[[#This Row],[Order_Date]],"MMM")</f>
        <v>Mar</v>
      </c>
      <c r="AE1339" s="1">
        <f t="shared" si="100"/>
        <v>2024</v>
      </c>
      <c r="AF1339" s="1" t="str">
        <f>TEXT(Sales_data[[#This Row],[Order_Date]],"ddd")</f>
        <v>Sun</v>
      </c>
      <c r="AG1339" s="1" t="str">
        <f t="shared" si="101"/>
        <v>On Time</v>
      </c>
      <c r="AH1339" s="1" t="str">
        <f t="shared" si="102"/>
        <v>Medium</v>
      </c>
      <c r="AI1339" s="1" t="str">
        <f t="shared" si="103"/>
        <v>High</v>
      </c>
      <c r="AJ1339" s="6" t="str">
        <f t="shared" si="104"/>
        <v>Weekend</v>
      </c>
    </row>
    <row r="1340" spans="1:36" x14ac:dyDescent="0.45">
      <c r="A1340" s="5" t="s">
        <v>1833</v>
      </c>
      <c r="B1340" s="2">
        <v>45583</v>
      </c>
      <c r="C1340" s="2">
        <v>45582</v>
      </c>
      <c r="D1340" s="2">
        <v>45586</v>
      </c>
      <c r="E1340" s="1" t="s">
        <v>2550</v>
      </c>
      <c r="F1340" s="1" t="s">
        <v>53</v>
      </c>
      <c r="G1340" s="1" t="s">
        <v>54</v>
      </c>
      <c r="H1340" s="1" t="s">
        <v>71</v>
      </c>
      <c r="I1340" s="1" t="s">
        <v>117</v>
      </c>
      <c r="J1340" s="1">
        <v>2</v>
      </c>
      <c r="K1340" s="1">
        <v>0</v>
      </c>
      <c r="L1340" s="1">
        <v>0</v>
      </c>
      <c r="M1340" s="1" t="s">
        <v>56</v>
      </c>
      <c r="N1340" s="1" t="s">
        <v>57</v>
      </c>
      <c r="O1340" s="1" t="s">
        <v>44</v>
      </c>
      <c r="P1340" s="1" t="s">
        <v>85</v>
      </c>
      <c r="Q1340" s="1" t="s">
        <v>45</v>
      </c>
      <c r="R1340" s="1" t="s">
        <v>46</v>
      </c>
      <c r="S1340" s="1" t="s">
        <v>254</v>
      </c>
      <c r="T1340" s="1">
        <v>4</v>
      </c>
      <c r="U1340" s="1" t="s">
        <v>2622</v>
      </c>
      <c r="V1340" s="1" t="s">
        <v>2623</v>
      </c>
      <c r="W1340" s="1" t="s">
        <v>2629</v>
      </c>
      <c r="X1340" s="1" t="s">
        <v>2628</v>
      </c>
      <c r="Y1340" s="1" t="s">
        <v>2630</v>
      </c>
      <c r="Z1340" s="1" t="s">
        <v>2623</v>
      </c>
      <c r="AA1340" s="1">
        <v>0</v>
      </c>
      <c r="AB1340" s="1" t="s">
        <v>2626</v>
      </c>
      <c r="AC1340" s="1" t="s">
        <v>254</v>
      </c>
      <c r="AD1340" s="1" t="str">
        <f>TEXT(Sales_data[[#This Row],[Order_Date]],"MMM")</f>
        <v>Oct</v>
      </c>
      <c r="AE1340" s="1">
        <f t="shared" si="100"/>
        <v>2024</v>
      </c>
      <c r="AF1340" s="1" t="str">
        <f>TEXT(Sales_data[[#This Row],[Order_Date]],"ddd")</f>
        <v>Fri</v>
      </c>
      <c r="AG1340" s="1" t="str">
        <f t="shared" si="101"/>
        <v>On Time</v>
      </c>
      <c r="AH1340" s="1" t="str">
        <f t="shared" si="102"/>
        <v>Medium</v>
      </c>
      <c r="AI1340" s="1" t="str">
        <f t="shared" si="103"/>
        <v>Low</v>
      </c>
      <c r="AJ1340" s="6" t="str">
        <f t="shared" si="104"/>
        <v>Weekday</v>
      </c>
    </row>
    <row r="1341" spans="1:36" x14ac:dyDescent="0.45">
      <c r="A1341" s="5" t="s">
        <v>1834</v>
      </c>
      <c r="B1341" s="2">
        <v>45533</v>
      </c>
      <c r="C1341" s="2">
        <v>45532</v>
      </c>
      <c r="D1341" s="2">
        <v>45531</v>
      </c>
      <c r="E1341" s="1" t="s">
        <v>2583</v>
      </c>
      <c r="F1341" s="1" t="s">
        <v>2608</v>
      </c>
      <c r="G1341" s="1" t="s">
        <v>41</v>
      </c>
      <c r="H1341" s="1" t="s">
        <v>71</v>
      </c>
      <c r="I1341" s="1" t="s">
        <v>117</v>
      </c>
      <c r="J1341" s="1">
        <v>3</v>
      </c>
      <c r="K1341" s="1">
        <v>0</v>
      </c>
      <c r="L1341" s="1">
        <v>0</v>
      </c>
      <c r="M1341" s="1" t="s">
        <v>63</v>
      </c>
      <c r="N1341" s="1" t="s">
        <v>57</v>
      </c>
      <c r="O1341" s="1" t="s">
        <v>79</v>
      </c>
      <c r="P1341" s="1" t="s">
        <v>58</v>
      </c>
      <c r="Q1341" s="1" t="s">
        <v>33</v>
      </c>
      <c r="R1341" s="1" t="s">
        <v>2620</v>
      </c>
      <c r="S1341" s="1" t="s">
        <v>2620</v>
      </c>
      <c r="T1341" s="1">
        <v>-1</v>
      </c>
      <c r="U1341" s="1" t="s">
        <v>2622</v>
      </c>
      <c r="V1341" s="1" t="s">
        <v>2623</v>
      </c>
      <c r="W1341" s="1" t="s">
        <v>2629</v>
      </c>
      <c r="X1341" s="1" t="s">
        <v>2628</v>
      </c>
      <c r="Y1341" s="1" t="s">
        <v>2630</v>
      </c>
      <c r="Z1341" s="1" t="s">
        <v>2623</v>
      </c>
      <c r="AA1341" s="1">
        <v>0</v>
      </c>
      <c r="AB1341" s="1" t="s">
        <v>2626</v>
      </c>
      <c r="AC1341" s="1" t="s">
        <v>2627</v>
      </c>
      <c r="AD1341" s="1" t="str">
        <f>TEXT(Sales_data[[#This Row],[Order_Date]],"MMM")</f>
        <v>Aug</v>
      </c>
      <c r="AE1341" s="1">
        <f t="shared" si="100"/>
        <v>2024</v>
      </c>
      <c r="AF1341" s="1" t="str">
        <f>TEXT(Sales_data[[#This Row],[Order_Date]],"ddd")</f>
        <v>Thu</v>
      </c>
      <c r="AG1341" s="1" t="str">
        <f t="shared" si="101"/>
        <v>On Time</v>
      </c>
      <c r="AH1341" s="1" t="str">
        <f t="shared" si="102"/>
        <v>Fast</v>
      </c>
      <c r="AI1341" s="1" t="str">
        <f t="shared" si="103"/>
        <v>Low</v>
      </c>
      <c r="AJ1341" s="6" t="str">
        <f t="shared" si="104"/>
        <v>Weekday</v>
      </c>
    </row>
    <row r="1342" spans="1:36" x14ac:dyDescent="0.45">
      <c r="A1342" s="5" t="s">
        <v>1835</v>
      </c>
      <c r="B1342" s="2">
        <v>45312</v>
      </c>
      <c r="C1342" s="2">
        <v>45312</v>
      </c>
      <c r="D1342" s="2">
        <v>45318</v>
      </c>
      <c r="E1342" s="1" t="s">
        <v>2553</v>
      </c>
      <c r="F1342" s="1" t="s">
        <v>2609</v>
      </c>
      <c r="G1342" s="1" t="s">
        <v>116</v>
      </c>
      <c r="H1342" s="1" t="s">
        <v>27</v>
      </c>
      <c r="I1342" s="1" t="s">
        <v>28</v>
      </c>
      <c r="J1342" s="1">
        <v>1</v>
      </c>
      <c r="K1342" s="1">
        <v>2000</v>
      </c>
      <c r="L1342" s="1">
        <v>2000</v>
      </c>
      <c r="M1342" s="1" t="s">
        <v>63</v>
      </c>
      <c r="N1342" s="1" t="s">
        <v>93</v>
      </c>
      <c r="O1342" s="1" t="s">
        <v>31</v>
      </c>
      <c r="P1342" s="1" t="s">
        <v>58</v>
      </c>
      <c r="Q1342" s="1" t="s">
        <v>45</v>
      </c>
      <c r="R1342" s="1" t="s">
        <v>46</v>
      </c>
      <c r="S1342" s="1" t="s">
        <v>254</v>
      </c>
      <c r="T1342" s="1">
        <v>6</v>
      </c>
      <c r="U1342" s="1" t="s">
        <v>2622</v>
      </c>
      <c r="V1342" s="1" t="s">
        <v>2623</v>
      </c>
      <c r="W1342" s="1" t="s">
        <v>2624</v>
      </c>
      <c r="X1342" s="1" t="s">
        <v>2625</v>
      </c>
      <c r="Y1342" s="1" t="s">
        <v>2623</v>
      </c>
      <c r="Z1342" s="1" t="s">
        <v>2623</v>
      </c>
      <c r="AA1342" s="1">
        <v>2000</v>
      </c>
      <c r="AB1342" s="1" t="s">
        <v>2626</v>
      </c>
      <c r="AC1342" s="1" t="s">
        <v>254</v>
      </c>
      <c r="AD1342" s="1" t="str">
        <f>TEXT(Sales_data[[#This Row],[Order_Date]],"MMM")</f>
        <v>Jan</v>
      </c>
      <c r="AE1342" s="1">
        <f t="shared" si="100"/>
        <v>2024</v>
      </c>
      <c r="AF1342" s="1" t="str">
        <f>TEXT(Sales_data[[#This Row],[Order_Date]],"ddd")</f>
        <v>Sun</v>
      </c>
      <c r="AG1342" s="1" t="str">
        <f t="shared" si="101"/>
        <v>Late</v>
      </c>
      <c r="AH1342" s="1" t="str">
        <f t="shared" si="102"/>
        <v>Slow</v>
      </c>
      <c r="AI1342" s="1" t="str">
        <f t="shared" si="103"/>
        <v>Medium</v>
      </c>
      <c r="AJ1342" s="6" t="str">
        <f t="shared" si="104"/>
        <v>Weekend</v>
      </c>
    </row>
    <row r="1343" spans="1:36" x14ac:dyDescent="0.45">
      <c r="A1343" s="5" t="s">
        <v>1836</v>
      </c>
      <c r="B1343" s="2">
        <v>45414</v>
      </c>
      <c r="C1343" s="2">
        <v>45417</v>
      </c>
      <c r="D1343" s="2">
        <v>45416</v>
      </c>
      <c r="E1343" s="1" t="s">
        <v>2532</v>
      </c>
      <c r="F1343" s="1" t="s">
        <v>2609</v>
      </c>
      <c r="G1343" s="1" t="s">
        <v>116</v>
      </c>
      <c r="H1343" s="1" t="s">
        <v>27</v>
      </c>
      <c r="I1343" s="1" t="s">
        <v>55</v>
      </c>
      <c r="J1343" s="1">
        <v>3</v>
      </c>
      <c r="K1343" s="1">
        <v>0</v>
      </c>
      <c r="L1343" s="1">
        <v>0</v>
      </c>
      <c r="M1343" s="1" t="s">
        <v>63</v>
      </c>
      <c r="N1343" s="1" t="s">
        <v>30</v>
      </c>
      <c r="O1343" s="1" t="s">
        <v>79</v>
      </c>
      <c r="P1343" s="1" t="s">
        <v>85</v>
      </c>
      <c r="Q1343" s="1" t="s">
        <v>33</v>
      </c>
      <c r="R1343" s="1" t="s">
        <v>2620</v>
      </c>
      <c r="S1343" s="1" t="s">
        <v>2620</v>
      </c>
      <c r="T1343" s="1">
        <v>-1</v>
      </c>
      <c r="U1343" s="1" t="s">
        <v>2622</v>
      </c>
      <c r="V1343" s="1" t="s">
        <v>2623</v>
      </c>
      <c r="W1343" s="1" t="s">
        <v>2629</v>
      </c>
      <c r="X1343" s="1" t="s">
        <v>2631</v>
      </c>
      <c r="Y1343" s="1" t="s">
        <v>2630</v>
      </c>
      <c r="Z1343" s="1" t="s">
        <v>2623</v>
      </c>
      <c r="AA1343" s="1">
        <v>0</v>
      </c>
      <c r="AB1343" s="1" t="s">
        <v>2626</v>
      </c>
      <c r="AC1343" s="1" t="s">
        <v>2627</v>
      </c>
      <c r="AD1343" s="1" t="str">
        <f>TEXT(Sales_data[[#This Row],[Order_Date]],"MMM")</f>
        <v>May</v>
      </c>
      <c r="AE1343" s="1">
        <f t="shared" si="100"/>
        <v>2024</v>
      </c>
      <c r="AF1343" s="1" t="str">
        <f>TEXT(Sales_data[[#This Row],[Order_Date]],"ddd")</f>
        <v>Thu</v>
      </c>
      <c r="AG1343" s="1" t="str">
        <f t="shared" si="101"/>
        <v>On Time</v>
      </c>
      <c r="AH1343" s="1" t="str">
        <f t="shared" si="102"/>
        <v>Fast</v>
      </c>
      <c r="AI1343" s="1" t="str">
        <f t="shared" si="103"/>
        <v>Low</v>
      </c>
      <c r="AJ1343" s="6" t="str">
        <f t="shared" si="104"/>
        <v>Weekday</v>
      </c>
    </row>
    <row r="1344" spans="1:36" x14ac:dyDescent="0.45">
      <c r="A1344" s="5" t="s">
        <v>1837</v>
      </c>
      <c r="B1344" s="2">
        <v>45343</v>
      </c>
      <c r="C1344" s="2">
        <v>45343</v>
      </c>
      <c r="D1344" s="2">
        <v>45343</v>
      </c>
      <c r="E1344" s="1" t="s">
        <v>2551</v>
      </c>
      <c r="F1344" s="1" t="s">
        <v>2609</v>
      </c>
      <c r="G1344" s="1" t="s">
        <v>116</v>
      </c>
      <c r="H1344" s="1" t="s">
        <v>71</v>
      </c>
      <c r="I1344" s="1" t="s">
        <v>72</v>
      </c>
      <c r="J1344" s="1">
        <v>-1</v>
      </c>
      <c r="K1344" s="1">
        <v>100</v>
      </c>
      <c r="L1344" s="1">
        <v>-100</v>
      </c>
      <c r="M1344" s="1" t="s">
        <v>2619</v>
      </c>
      <c r="N1344" s="1" t="s">
        <v>57</v>
      </c>
      <c r="O1344" s="1" t="s">
        <v>64</v>
      </c>
      <c r="P1344" s="1" t="s">
        <v>85</v>
      </c>
      <c r="Q1344" s="1" t="s">
        <v>33</v>
      </c>
      <c r="R1344" s="1" t="s">
        <v>34</v>
      </c>
      <c r="S1344" s="1" t="s">
        <v>2620</v>
      </c>
      <c r="T1344" s="1">
        <v>0</v>
      </c>
      <c r="U1344" s="1" t="s">
        <v>2622</v>
      </c>
      <c r="V1344" s="1" t="s">
        <v>2630</v>
      </c>
      <c r="W1344" s="1" t="s">
        <v>2624</v>
      </c>
      <c r="X1344" s="1" t="s">
        <v>2625</v>
      </c>
      <c r="Y1344" s="1" t="s">
        <v>2623</v>
      </c>
      <c r="Z1344" s="1" t="s">
        <v>2623</v>
      </c>
      <c r="AA1344" s="1">
        <v>-100</v>
      </c>
      <c r="AB1344" s="1" t="s">
        <v>2626</v>
      </c>
      <c r="AC1344" s="1" t="s">
        <v>2627</v>
      </c>
      <c r="AD1344" s="1" t="str">
        <f>TEXT(Sales_data[[#This Row],[Order_Date]],"MMM")</f>
        <v>Feb</v>
      </c>
      <c r="AE1344" s="1">
        <f t="shared" si="100"/>
        <v>2024</v>
      </c>
      <c r="AF1344" s="1" t="str">
        <f>TEXT(Sales_data[[#This Row],[Order_Date]],"ddd")</f>
        <v>Wed</v>
      </c>
      <c r="AG1344" s="1" t="str">
        <f t="shared" si="101"/>
        <v>On Time</v>
      </c>
      <c r="AH1344" s="1" t="str">
        <f t="shared" si="102"/>
        <v>Fast</v>
      </c>
      <c r="AI1344" s="1" t="str">
        <f t="shared" si="103"/>
        <v>Low</v>
      </c>
      <c r="AJ1344" s="6" t="str">
        <f t="shared" si="104"/>
        <v>Weekday</v>
      </c>
    </row>
    <row r="1345" spans="1:36" x14ac:dyDescent="0.45">
      <c r="A1345" s="5" t="s">
        <v>1838</v>
      </c>
      <c r="B1345" s="2">
        <v>45304</v>
      </c>
      <c r="C1345" s="2">
        <v>45306</v>
      </c>
      <c r="D1345" s="2">
        <v>45309</v>
      </c>
      <c r="E1345" s="1" t="s">
        <v>2527</v>
      </c>
      <c r="F1345" s="1" t="s">
        <v>2606</v>
      </c>
      <c r="G1345" s="1" t="s">
        <v>26</v>
      </c>
      <c r="H1345" s="1" t="s">
        <v>42</v>
      </c>
      <c r="I1345" s="1" t="s">
        <v>43</v>
      </c>
      <c r="J1345" s="1">
        <v>3</v>
      </c>
      <c r="K1345" s="1">
        <v>1000</v>
      </c>
      <c r="L1345" s="1">
        <v>3000</v>
      </c>
      <c r="M1345" s="1" t="s">
        <v>63</v>
      </c>
      <c r="N1345" s="1" t="s">
        <v>30</v>
      </c>
      <c r="O1345" s="1" t="s">
        <v>44</v>
      </c>
      <c r="P1345" s="1" t="s">
        <v>32</v>
      </c>
      <c r="Q1345" s="1" t="s">
        <v>45</v>
      </c>
      <c r="R1345" s="1" t="s">
        <v>2620</v>
      </c>
      <c r="S1345" s="1" t="s">
        <v>2620</v>
      </c>
      <c r="T1345" s="1">
        <v>3</v>
      </c>
      <c r="U1345" s="1" t="s">
        <v>2622</v>
      </c>
      <c r="V1345" s="1" t="s">
        <v>2623</v>
      </c>
      <c r="W1345" s="1" t="s">
        <v>2624</v>
      </c>
      <c r="X1345" s="1" t="s">
        <v>2625</v>
      </c>
      <c r="Y1345" s="1" t="s">
        <v>2623</v>
      </c>
      <c r="Z1345" s="1" t="s">
        <v>2623</v>
      </c>
      <c r="AA1345" s="1">
        <v>3000</v>
      </c>
      <c r="AB1345" s="1" t="s">
        <v>2626</v>
      </c>
      <c r="AC1345" s="1" t="s">
        <v>2627</v>
      </c>
      <c r="AD1345" s="1" t="str">
        <f>TEXT(Sales_data[[#This Row],[Order_Date]],"MMM")</f>
        <v>Jan</v>
      </c>
      <c r="AE1345" s="1">
        <f t="shared" si="100"/>
        <v>2024</v>
      </c>
      <c r="AF1345" s="1" t="str">
        <f>TEXT(Sales_data[[#This Row],[Order_Date]],"ddd")</f>
        <v>Sat</v>
      </c>
      <c r="AG1345" s="1" t="str">
        <f t="shared" si="101"/>
        <v>On Time</v>
      </c>
      <c r="AH1345" s="1" t="str">
        <f t="shared" si="102"/>
        <v>Medium</v>
      </c>
      <c r="AI1345" s="1" t="str">
        <f t="shared" si="103"/>
        <v>Medium</v>
      </c>
      <c r="AJ1345" s="6" t="str">
        <f t="shared" si="104"/>
        <v>Weekend</v>
      </c>
    </row>
    <row r="1346" spans="1:36" x14ac:dyDescent="0.45">
      <c r="A1346" s="5" t="s">
        <v>1839</v>
      </c>
      <c r="B1346" s="2">
        <v>45357</v>
      </c>
      <c r="C1346" s="2">
        <v>45356</v>
      </c>
      <c r="D1346" s="2">
        <v>45356</v>
      </c>
      <c r="E1346" s="1" t="s">
        <v>2548</v>
      </c>
      <c r="F1346" s="1" t="s">
        <v>2609</v>
      </c>
      <c r="G1346" s="1" t="s">
        <v>116</v>
      </c>
      <c r="H1346" s="1" t="s">
        <v>128</v>
      </c>
      <c r="I1346" s="1" t="s">
        <v>129</v>
      </c>
      <c r="J1346" s="1">
        <v>0</v>
      </c>
      <c r="K1346" s="1">
        <v>100</v>
      </c>
      <c r="L1346" s="1">
        <v>0</v>
      </c>
      <c r="M1346" s="1" t="s">
        <v>63</v>
      </c>
      <c r="N1346" s="1" t="s">
        <v>57</v>
      </c>
      <c r="O1346" s="1" t="s">
        <v>44</v>
      </c>
      <c r="P1346" s="1" t="s">
        <v>58</v>
      </c>
      <c r="Q1346" s="1" t="s">
        <v>33</v>
      </c>
      <c r="R1346" s="1" t="s">
        <v>34</v>
      </c>
      <c r="S1346" s="1" t="s">
        <v>2620</v>
      </c>
      <c r="T1346" s="1">
        <v>0</v>
      </c>
      <c r="U1346" s="1" t="s">
        <v>2622</v>
      </c>
      <c r="V1346" s="1" t="s">
        <v>2630</v>
      </c>
      <c r="W1346" s="1" t="s">
        <v>2624</v>
      </c>
      <c r="X1346" s="1" t="s">
        <v>2628</v>
      </c>
      <c r="Y1346" s="1" t="s">
        <v>2623</v>
      </c>
      <c r="Z1346" s="1" t="s">
        <v>2623</v>
      </c>
      <c r="AA1346" s="1">
        <v>0</v>
      </c>
      <c r="AB1346" s="1" t="s">
        <v>2626</v>
      </c>
      <c r="AC1346" s="1" t="s">
        <v>2627</v>
      </c>
      <c r="AD1346" s="1" t="str">
        <f>TEXT(Sales_data[[#This Row],[Order_Date]],"MMM")</f>
        <v>Mar</v>
      </c>
      <c r="AE1346" s="1">
        <f t="shared" si="100"/>
        <v>2024</v>
      </c>
      <c r="AF1346" s="1" t="str">
        <f>TEXT(Sales_data[[#This Row],[Order_Date]],"ddd")</f>
        <v>Wed</v>
      </c>
      <c r="AG1346" s="1" t="str">
        <f t="shared" si="101"/>
        <v>On Time</v>
      </c>
      <c r="AH1346" s="1" t="str">
        <f t="shared" si="102"/>
        <v>Fast</v>
      </c>
      <c r="AI1346" s="1" t="str">
        <f t="shared" si="103"/>
        <v>Low</v>
      </c>
      <c r="AJ1346" s="6" t="str">
        <f t="shared" si="104"/>
        <v>Weekday</v>
      </c>
    </row>
    <row r="1347" spans="1:36" x14ac:dyDescent="0.45">
      <c r="A1347" s="5" t="s">
        <v>1840</v>
      </c>
      <c r="B1347" s="2">
        <v>45579</v>
      </c>
      <c r="C1347" s="2">
        <v>45582</v>
      </c>
      <c r="D1347" s="2">
        <v>45586</v>
      </c>
      <c r="E1347" s="1" t="s">
        <v>2580</v>
      </c>
      <c r="F1347" s="1" t="s">
        <v>2608</v>
      </c>
      <c r="G1347" s="1" t="s">
        <v>41</v>
      </c>
      <c r="H1347" s="1" t="s">
        <v>128</v>
      </c>
      <c r="I1347" s="1" t="s">
        <v>231</v>
      </c>
      <c r="J1347" s="1">
        <v>1</v>
      </c>
      <c r="K1347" s="1">
        <v>500</v>
      </c>
      <c r="L1347" s="1">
        <v>500</v>
      </c>
      <c r="M1347" s="1" t="s">
        <v>56</v>
      </c>
      <c r="N1347" s="1" t="s">
        <v>93</v>
      </c>
      <c r="O1347" s="1" t="s">
        <v>79</v>
      </c>
      <c r="P1347" s="1" t="s">
        <v>32</v>
      </c>
      <c r="Q1347" s="1" t="s">
        <v>33</v>
      </c>
      <c r="R1347" s="1" t="s">
        <v>34</v>
      </c>
      <c r="S1347" s="1" t="s">
        <v>2620</v>
      </c>
      <c r="T1347" s="1">
        <v>4</v>
      </c>
      <c r="U1347" s="1" t="s">
        <v>2622</v>
      </c>
      <c r="V1347" s="1" t="s">
        <v>2623</v>
      </c>
      <c r="W1347" s="1" t="s">
        <v>2624</v>
      </c>
      <c r="X1347" s="1" t="s">
        <v>2625</v>
      </c>
      <c r="Y1347" s="1" t="s">
        <v>2623</v>
      </c>
      <c r="Z1347" s="1" t="s">
        <v>2623</v>
      </c>
      <c r="AA1347" s="1">
        <v>500</v>
      </c>
      <c r="AB1347" s="1" t="s">
        <v>2626</v>
      </c>
      <c r="AC1347" s="1" t="s">
        <v>2627</v>
      </c>
      <c r="AD1347" s="1" t="str">
        <f>TEXT(Sales_data[[#This Row],[Order_Date]],"MMM")</f>
        <v>Oct</v>
      </c>
      <c r="AE1347" s="1">
        <f t="shared" ref="AE1347:AE1410" si="105">YEAR(C1347)</f>
        <v>2024</v>
      </c>
      <c r="AF1347" s="1" t="str">
        <f>TEXT(Sales_data[[#This Row],[Order_Date]],"ddd")</f>
        <v>Mon</v>
      </c>
      <c r="AG1347" s="1" t="str">
        <f t="shared" ref="AG1347:AG1410" si="106">IF(T1347&lt;=5,"On Time","Late")</f>
        <v>On Time</v>
      </c>
      <c r="AH1347" s="1" t="str">
        <f t="shared" ref="AH1347:AH1410" si="107">IF(T1347&lt;=2,"Fast",IF(T1347&lt;=5,"Medium","Slow"))</f>
        <v>Medium</v>
      </c>
      <c r="AI1347" s="1" t="str">
        <f t="shared" ref="AI1347:AI1410" si="108">IF(AA1347&gt;=5000,"High",IF(AA1347&gt;=2000,"Medium","Low"))</f>
        <v>Low</v>
      </c>
      <c r="AJ1347" s="6" t="str">
        <f t="shared" ref="AJ1347:AJ1410" si="109">IF(AF1347="Sat","Weekend",IF(AF1347="Sun","Weekend","Weekday"))</f>
        <v>Weekday</v>
      </c>
    </row>
    <row r="1348" spans="1:36" x14ac:dyDescent="0.45">
      <c r="A1348" s="5" t="s">
        <v>1841</v>
      </c>
      <c r="B1348" s="2">
        <v>45505</v>
      </c>
      <c r="C1348" s="2">
        <v>45506</v>
      </c>
      <c r="D1348" s="2">
        <v>45507</v>
      </c>
      <c r="E1348" s="1" t="s">
        <v>2563</v>
      </c>
      <c r="F1348" s="1" t="s">
        <v>2608</v>
      </c>
      <c r="G1348" s="1" t="s">
        <v>41</v>
      </c>
      <c r="H1348" s="1" t="s">
        <v>128</v>
      </c>
      <c r="I1348" s="1" t="s">
        <v>129</v>
      </c>
      <c r="J1348" s="1">
        <v>-1</v>
      </c>
      <c r="K1348" s="1">
        <v>500</v>
      </c>
      <c r="L1348" s="1">
        <v>-500</v>
      </c>
      <c r="M1348" s="1" t="s">
        <v>56</v>
      </c>
      <c r="N1348" s="1" t="s">
        <v>93</v>
      </c>
      <c r="O1348" s="1" t="s">
        <v>31</v>
      </c>
      <c r="P1348" s="1" t="s">
        <v>85</v>
      </c>
      <c r="Q1348" s="1" t="s">
        <v>45</v>
      </c>
      <c r="R1348" s="1" t="s">
        <v>46</v>
      </c>
      <c r="S1348" s="1" t="s">
        <v>254</v>
      </c>
      <c r="T1348" s="1">
        <v>1</v>
      </c>
      <c r="U1348" s="1" t="s">
        <v>2622</v>
      </c>
      <c r="V1348" s="1" t="s">
        <v>2630</v>
      </c>
      <c r="W1348" s="1" t="s">
        <v>2624</v>
      </c>
      <c r="X1348" s="1" t="s">
        <v>2625</v>
      </c>
      <c r="Y1348" s="1" t="s">
        <v>2623</v>
      </c>
      <c r="Z1348" s="1" t="s">
        <v>2623</v>
      </c>
      <c r="AA1348" s="1">
        <v>-500</v>
      </c>
      <c r="AB1348" s="1" t="s">
        <v>2626</v>
      </c>
      <c r="AC1348" s="1" t="s">
        <v>254</v>
      </c>
      <c r="AD1348" s="1" t="str">
        <f>TEXT(Sales_data[[#This Row],[Order_Date]],"MMM")</f>
        <v>Aug</v>
      </c>
      <c r="AE1348" s="1">
        <f t="shared" si="105"/>
        <v>2024</v>
      </c>
      <c r="AF1348" s="1" t="str">
        <f>TEXT(Sales_data[[#This Row],[Order_Date]],"ddd")</f>
        <v>Thu</v>
      </c>
      <c r="AG1348" s="1" t="str">
        <f t="shared" si="106"/>
        <v>On Time</v>
      </c>
      <c r="AH1348" s="1" t="str">
        <f t="shared" si="107"/>
        <v>Fast</v>
      </c>
      <c r="AI1348" s="1" t="str">
        <f t="shared" si="108"/>
        <v>Low</v>
      </c>
      <c r="AJ1348" s="6" t="str">
        <f t="shared" si="109"/>
        <v>Weekday</v>
      </c>
    </row>
    <row r="1349" spans="1:36" x14ac:dyDescent="0.45">
      <c r="A1349" s="5" t="s">
        <v>1842</v>
      </c>
      <c r="B1349" s="2">
        <v>45579</v>
      </c>
      <c r="C1349" s="2">
        <v>45582</v>
      </c>
      <c r="D1349" s="2">
        <v>45584</v>
      </c>
      <c r="E1349" s="1" t="s">
        <v>2530</v>
      </c>
      <c r="F1349" s="1" t="s">
        <v>2606</v>
      </c>
      <c r="G1349" s="1" t="s">
        <v>26</v>
      </c>
      <c r="H1349" s="1" t="s">
        <v>71</v>
      </c>
      <c r="I1349" s="1" t="s">
        <v>72</v>
      </c>
      <c r="J1349" s="1">
        <v>2</v>
      </c>
      <c r="K1349" s="1">
        <v>100</v>
      </c>
      <c r="L1349" s="1">
        <v>200</v>
      </c>
      <c r="M1349" s="1" t="s">
        <v>63</v>
      </c>
      <c r="N1349" s="1" t="s">
        <v>57</v>
      </c>
      <c r="O1349" s="1" t="s">
        <v>44</v>
      </c>
      <c r="P1349" s="1" t="s">
        <v>85</v>
      </c>
      <c r="Q1349" s="1" t="s">
        <v>45</v>
      </c>
      <c r="R1349" s="1" t="s">
        <v>34</v>
      </c>
      <c r="S1349" s="1" t="s">
        <v>2620</v>
      </c>
      <c r="T1349" s="1">
        <v>2</v>
      </c>
      <c r="U1349" s="1" t="s">
        <v>2622</v>
      </c>
      <c r="V1349" s="1" t="s">
        <v>2623</v>
      </c>
      <c r="W1349" s="1" t="s">
        <v>2624</v>
      </c>
      <c r="X1349" s="1" t="s">
        <v>2625</v>
      </c>
      <c r="Y1349" s="1" t="s">
        <v>2623</v>
      </c>
      <c r="Z1349" s="1" t="s">
        <v>2623</v>
      </c>
      <c r="AA1349" s="1">
        <v>200</v>
      </c>
      <c r="AB1349" s="1" t="s">
        <v>2626</v>
      </c>
      <c r="AC1349" s="1" t="s">
        <v>2627</v>
      </c>
      <c r="AD1349" s="1" t="str">
        <f>TEXT(Sales_data[[#This Row],[Order_Date]],"MMM")</f>
        <v>Oct</v>
      </c>
      <c r="AE1349" s="1">
        <f t="shared" si="105"/>
        <v>2024</v>
      </c>
      <c r="AF1349" s="1" t="str">
        <f>TEXT(Sales_data[[#This Row],[Order_Date]],"ddd")</f>
        <v>Mon</v>
      </c>
      <c r="AG1349" s="1" t="str">
        <f t="shared" si="106"/>
        <v>On Time</v>
      </c>
      <c r="AH1349" s="1" t="str">
        <f t="shared" si="107"/>
        <v>Fast</v>
      </c>
      <c r="AI1349" s="1" t="str">
        <f t="shared" si="108"/>
        <v>Low</v>
      </c>
      <c r="AJ1349" s="6" t="str">
        <f t="shared" si="109"/>
        <v>Weekday</v>
      </c>
    </row>
    <row r="1350" spans="1:36" x14ac:dyDescent="0.45">
      <c r="A1350" s="5" t="s">
        <v>1843</v>
      </c>
      <c r="B1350" s="2">
        <v>45487</v>
      </c>
      <c r="C1350" s="2">
        <v>45485</v>
      </c>
      <c r="D1350" s="2">
        <v>45490</v>
      </c>
      <c r="E1350" s="1" t="s">
        <v>2530</v>
      </c>
      <c r="F1350" s="1" t="s">
        <v>168</v>
      </c>
      <c r="G1350" s="1" t="s">
        <v>41</v>
      </c>
      <c r="H1350" s="1" t="s">
        <v>27</v>
      </c>
      <c r="I1350" s="1" t="s">
        <v>28</v>
      </c>
      <c r="J1350" s="1">
        <v>1</v>
      </c>
      <c r="K1350" s="1">
        <v>2000</v>
      </c>
      <c r="L1350" s="1">
        <v>2000</v>
      </c>
      <c r="M1350" s="1" t="s">
        <v>63</v>
      </c>
      <c r="N1350" s="1" t="s">
        <v>93</v>
      </c>
      <c r="O1350" s="1" t="s">
        <v>31</v>
      </c>
      <c r="P1350" s="1" t="s">
        <v>32</v>
      </c>
      <c r="Q1350" s="1" t="s">
        <v>45</v>
      </c>
      <c r="R1350" s="1" t="s">
        <v>2620</v>
      </c>
      <c r="S1350" s="1" t="s">
        <v>2620</v>
      </c>
      <c r="T1350" s="1">
        <v>5</v>
      </c>
      <c r="U1350" s="1" t="s">
        <v>2622</v>
      </c>
      <c r="V1350" s="1" t="s">
        <v>2623</v>
      </c>
      <c r="W1350" s="1" t="s">
        <v>2624</v>
      </c>
      <c r="X1350" s="1" t="s">
        <v>2628</v>
      </c>
      <c r="Y1350" s="1" t="s">
        <v>2623</v>
      </c>
      <c r="Z1350" s="1" t="s">
        <v>2623</v>
      </c>
      <c r="AA1350" s="1">
        <v>2000</v>
      </c>
      <c r="AB1350" s="1" t="s">
        <v>2626</v>
      </c>
      <c r="AC1350" s="1" t="s">
        <v>2627</v>
      </c>
      <c r="AD1350" s="1" t="str">
        <f>TEXT(Sales_data[[#This Row],[Order_Date]],"MMM")</f>
        <v>Jul</v>
      </c>
      <c r="AE1350" s="1">
        <f t="shared" si="105"/>
        <v>2024</v>
      </c>
      <c r="AF1350" s="1" t="str">
        <f>TEXT(Sales_data[[#This Row],[Order_Date]],"ddd")</f>
        <v>Sun</v>
      </c>
      <c r="AG1350" s="1" t="str">
        <f t="shared" si="106"/>
        <v>On Time</v>
      </c>
      <c r="AH1350" s="1" t="str">
        <f t="shared" si="107"/>
        <v>Medium</v>
      </c>
      <c r="AI1350" s="1" t="str">
        <f t="shared" si="108"/>
        <v>Medium</v>
      </c>
      <c r="AJ1350" s="6" t="str">
        <f t="shared" si="109"/>
        <v>Weekend</v>
      </c>
    </row>
    <row r="1351" spans="1:36" x14ac:dyDescent="0.45">
      <c r="A1351" s="5" t="s">
        <v>1844</v>
      </c>
      <c r="B1351" s="2">
        <v>45295</v>
      </c>
      <c r="C1351" s="2">
        <v>45296</v>
      </c>
      <c r="D1351" s="2">
        <v>45297</v>
      </c>
      <c r="E1351" s="1" t="s">
        <v>2566</v>
      </c>
      <c r="F1351" s="1" t="s">
        <v>2606</v>
      </c>
      <c r="G1351" s="1" t="s">
        <v>26</v>
      </c>
      <c r="H1351" s="1" t="s">
        <v>27</v>
      </c>
      <c r="I1351" s="1" t="s">
        <v>84</v>
      </c>
      <c r="J1351" s="1">
        <v>2</v>
      </c>
      <c r="K1351" s="1">
        <v>1000</v>
      </c>
      <c r="L1351" s="1">
        <v>2000</v>
      </c>
      <c r="M1351" s="1" t="s">
        <v>29</v>
      </c>
      <c r="N1351" s="1" t="s">
        <v>57</v>
      </c>
      <c r="O1351" s="1" t="s">
        <v>31</v>
      </c>
      <c r="P1351" s="1" t="s">
        <v>58</v>
      </c>
      <c r="Q1351" s="1" t="s">
        <v>33</v>
      </c>
      <c r="R1351" s="1" t="s">
        <v>34</v>
      </c>
      <c r="S1351" s="1" t="s">
        <v>2620</v>
      </c>
      <c r="T1351" s="1">
        <v>1</v>
      </c>
      <c r="U1351" s="1" t="s">
        <v>2622</v>
      </c>
      <c r="V1351" s="1" t="s">
        <v>2623</v>
      </c>
      <c r="W1351" s="1" t="s">
        <v>2624</v>
      </c>
      <c r="X1351" s="1" t="s">
        <v>2625</v>
      </c>
      <c r="Y1351" s="1" t="s">
        <v>2623</v>
      </c>
      <c r="Z1351" s="1" t="s">
        <v>2623</v>
      </c>
      <c r="AA1351" s="1">
        <v>2000</v>
      </c>
      <c r="AB1351" s="1" t="s">
        <v>2626</v>
      </c>
      <c r="AC1351" s="1" t="s">
        <v>2627</v>
      </c>
      <c r="AD1351" s="1" t="str">
        <f>TEXT(Sales_data[[#This Row],[Order_Date]],"MMM")</f>
        <v>Jan</v>
      </c>
      <c r="AE1351" s="1">
        <f t="shared" si="105"/>
        <v>2024</v>
      </c>
      <c r="AF1351" s="1" t="str">
        <f>TEXT(Sales_data[[#This Row],[Order_Date]],"ddd")</f>
        <v>Thu</v>
      </c>
      <c r="AG1351" s="1" t="str">
        <f t="shared" si="106"/>
        <v>On Time</v>
      </c>
      <c r="AH1351" s="1" t="str">
        <f t="shared" si="107"/>
        <v>Fast</v>
      </c>
      <c r="AI1351" s="1" t="str">
        <f t="shared" si="108"/>
        <v>Medium</v>
      </c>
      <c r="AJ1351" s="6" t="str">
        <f t="shared" si="109"/>
        <v>Weekday</v>
      </c>
    </row>
    <row r="1352" spans="1:36" x14ac:dyDescent="0.45">
      <c r="A1352" s="5" t="s">
        <v>1845</v>
      </c>
      <c r="B1352" s="2">
        <v>45573</v>
      </c>
      <c r="C1352" s="2">
        <v>45571</v>
      </c>
      <c r="D1352" s="2">
        <v>45573</v>
      </c>
      <c r="E1352" s="1" t="s">
        <v>2542</v>
      </c>
      <c r="F1352" s="1" t="s">
        <v>2609</v>
      </c>
      <c r="G1352" s="1" t="s">
        <v>116</v>
      </c>
      <c r="H1352" s="1" t="s">
        <v>27</v>
      </c>
      <c r="I1352" s="1" t="s">
        <v>55</v>
      </c>
      <c r="J1352" s="1">
        <v>2</v>
      </c>
      <c r="K1352" s="1">
        <v>2000</v>
      </c>
      <c r="L1352" s="1">
        <v>4000</v>
      </c>
      <c r="M1352" s="1" t="s">
        <v>29</v>
      </c>
      <c r="N1352" s="1" t="s">
        <v>30</v>
      </c>
      <c r="O1352" s="1" t="s">
        <v>31</v>
      </c>
      <c r="P1352" s="1" t="s">
        <v>58</v>
      </c>
      <c r="Q1352" s="1" t="s">
        <v>45</v>
      </c>
      <c r="R1352" s="1" t="s">
        <v>2620</v>
      </c>
      <c r="S1352" s="1" t="s">
        <v>2620</v>
      </c>
      <c r="T1352" s="1">
        <v>2</v>
      </c>
      <c r="U1352" s="1" t="s">
        <v>2622</v>
      </c>
      <c r="V1352" s="1" t="s">
        <v>2623</v>
      </c>
      <c r="W1352" s="1" t="s">
        <v>2624</v>
      </c>
      <c r="X1352" s="1" t="s">
        <v>2628</v>
      </c>
      <c r="Y1352" s="1" t="s">
        <v>2623</v>
      </c>
      <c r="Z1352" s="1" t="s">
        <v>2623</v>
      </c>
      <c r="AA1352" s="1">
        <v>4000</v>
      </c>
      <c r="AB1352" s="1" t="s">
        <v>2626</v>
      </c>
      <c r="AC1352" s="1" t="s">
        <v>2627</v>
      </c>
      <c r="AD1352" s="1" t="str">
        <f>TEXT(Sales_data[[#This Row],[Order_Date]],"MMM")</f>
        <v>Oct</v>
      </c>
      <c r="AE1352" s="1">
        <f t="shared" si="105"/>
        <v>2024</v>
      </c>
      <c r="AF1352" s="1" t="str">
        <f>TEXT(Sales_data[[#This Row],[Order_Date]],"ddd")</f>
        <v>Tue</v>
      </c>
      <c r="AG1352" s="1" t="str">
        <f t="shared" si="106"/>
        <v>On Time</v>
      </c>
      <c r="AH1352" s="1" t="str">
        <f t="shared" si="107"/>
        <v>Fast</v>
      </c>
      <c r="AI1352" s="1" t="str">
        <f t="shared" si="108"/>
        <v>Medium</v>
      </c>
      <c r="AJ1352" s="6" t="str">
        <f t="shared" si="109"/>
        <v>Weekday</v>
      </c>
    </row>
    <row r="1353" spans="1:36" x14ac:dyDescent="0.45">
      <c r="A1353" s="5" t="s">
        <v>1846</v>
      </c>
      <c r="B1353" s="2">
        <v>45598</v>
      </c>
      <c r="C1353" s="2">
        <v>45601</v>
      </c>
      <c r="D1353" s="2">
        <v>45608</v>
      </c>
      <c r="E1353" s="1" t="s">
        <v>2570</v>
      </c>
      <c r="F1353" s="1" t="s">
        <v>69</v>
      </c>
      <c r="G1353" s="1" t="s">
        <v>70</v>
      </c>
      <c r="H1353" s="1" t="s">
        <v>128</v>
      </c>
      <c r="I1353" s="1" t="s">
        <v>129</v>
      </c>
      <c r="J1353" s="1">
        <v>2</v>
      </c>
      <c r="K1353" s="1">
        <v>0</v>
      </c>
      <c r="L1353" s="1">
        <v>0</v>
      </c>
      <c r="M1353" s="1" t="s">
        <v>63</v>
      </c>
      <c r="N1353" s="1" t="s">
        <v>57</v>
      </c>
      <c r="O1353" s="1" t="s">
        <v>64</v>
      </c>
      <c r="P1353" s="1" t="s">
        <v>58</v>
      </c>
      <c r="Q1353" s="1" t="s">
        <v>45</v>
      </c>
      <c r="R1353" s="1" t="s">
        <v>34</v>
      </c>
      <c r="S1353" s="1" t="s">
        <v>2620</v>
      </c>
      <c r="T1353" s="1">
        <v>7</v>
      </c>
      <c r="U1353" s="1" t="s">
        <v>2622</v>
      </c>
      <c r="V1353" s="1" t="s">
        <v>2623</v>
      </c>
      <c r="W1353" s="1" t="s">
        <v>2629</v>
      </c>
      <c r="X1353" s="1" t="s">
        <v>2625</v>
      </c>
      <c r="Y1353" s="1" t="s">
        <v>2630</v>
      </c>
      <c r="Z1353" s="1" t="s">
        <v>2623</v>
      </c>
      <c r="AA1353" s="1">
        <v>0</v>
      </c>
      <c r="AB1353" s="1" t="s">
        <v>2626</v>
      </c>
      <c r="AC1353" s="1" t="s">
        <v>2627</v>
      </c>
      <c r="AD1353" s="1" t="str">
        <f>TEXT(Sales_data[[#This Row],[Order_Date]],"MMM")</f>
        <v>Nov</v>
      </c>
      <c r="AE1353" s="1">
        <f t="shared" si="105"/>
        <v>2024</v>
      </c>
      <c r="AF1353" s="1" t="str">
        <f>TEXT(Sales_data[[#This Row],[Order_Date]],"ddd")</f>
        <v>Sat</v>
      </c>
      <c r="AG1353" s="1" t="str">
        <f t="shared" si="106"/>
        <v>Late</v>
      </c>
      <c r="AH1353" s="1" t="str">
        <f t="shared" si="107"/>
        <v>Slow</v>
      </c>
      <c r="AI1353" s="1" t="str">
        <f t="shared" si="108"/>
        <v>Low</v>
      </c>
      <c r="AJ1353" s="6" t="str">
        <f t="shared" si="109"/>
        <v>Weekend</v>
      </c>
    </row>
    <row r="1354" spans="1:36" x14ac:dyDescent="0.45">
      <c r="A1354" s="5" t="s">
        <v>1847</v>
      </c>
      <c r="B1354" s="2">
        <v>45376</v>
      </c>
      <c r="C1354" s="2">
        <v>45375</v>
      </c>
      <c r="D1354" s="2">
        <v>45381</v>
      </c>
      <c r="E1354" s="1" t="s">
        <v>2590</v>
      </c>
      <c r="F1354" s="1" t="s">
        <v>2606</v>
      </c>
      <c r="G1354" s="1" t="s">
        <v>26</v>
      </c>
      <c r="H1354" s="1" t="s">
        <v>128</v>
      </c>
      <c r="I1354" s="1" t="s">
        <v>129</v>
      </c>
      <c r="J1354" s="1">
        <v>0</v>
      </c>
      <c r="K1354" s="1">
        <v>500</v>
      </c>
      <c r="L1354" s="1">
        <v>0</v>
      </c>
      <c r="M1354" s="1" t="s">
        <v>63</v>
      </c>
      <c r="N1354" s="1" t="s">
        <v>57</v>
      </c>
      <c r="O1354" s="1" t="s">
        <v>64</v>
      </c>
      <c r="P1354" s="1" t="s">
        <v>85</v>
      </c>
      <c r="Q1354" s="1" t="s">
        <v>45</v>
      </c>
      <c r="R1354" s="1" t="s">
        <v>46</v>
      </c>
      <c r="S1354" s="1" t="s">
        <v>2621</v>
      </c>
      <c r="T1354" s="1">
        <v>6</v>
      </c>
      <c r="U1354" s="1" t="s">
        <v>2622</v>
      </c>
      <c r="V1354" s="1" t="s">
        <v>2630</v>
      </c>
      <c r="W1354" s="1" t="s">
        <v>2624</v>
      </c>
      <c r="X1354" s="1" t="s">
        <v>2628</v>
      </c>
      <c r="Y1354" s="1" t="s">
        <v>2623</v>
      </c>
      <c r="Z1354" s="1" t="s">
        <v>2623</v>
      </c>
      <c r="AA1354" s="1">
        <v>0</v>
      </c>
      <c r="AB1354" s="1" t="s">
        <v>2626</v>
      </c>
      <c r="AC1354" s="1" t="s">
        <v>2621</v>
      </c>
      <c r="AD1354" s="1" t="str">
        <f>TEXT(Sales_data[[#This Row],[Order_Date]],"MMM")</f>
        <v>Mar</v>
      </c>
      <c r="AE1354" s="1">
        <f t="shared" si="105"/>
        <v>2024</v>
      </c>
      <c r="AF1354" s="1" t="str">
        <f>TEXT(Sales_data[[#This Row],[Order_Date]],"ddd")</f>
        <v>Mon</v>
      </c>
      <c r="AG1354" s="1" t="str">
        <f t="shared" si="106"/>
        <v>Late</v>
      </c>
      <c r="AH1354" s="1" t="str">
        <f t="shared" si="107"/>
        <v>Slow</v>
      </c>
      <c r="AI1354" s="1" t="str">
        <f t="shared" si="108"/>
        <v>Low</v>
      </c>
      <c r="AJ1354" s="6" t="str">
        <f t="shared" si="109"/>
        <v>Weekday</v>
      </c>
    </row>
    <row r="1355" spans="1:36" x14ac:dyDescent="0.45">
      <c r="A1355" s="5" t="s">
        <v>1848</v>
      </c>
      <c r="B1355" s="2">
        <v>45589</v>
      </c>
      <c r="C1355" s="2">
        <v>45590</v>
      </c>
      <c r="D1355" s="2">
        <v>45589</v>
      </c>
      <c r="E1355" s="1" t="s">
        <v>2533</v>
      </c>
      <c r="F1355" s="1" t="s">
        <v>53</v>
      </c>
      <c r="G1355" s="1" t="s">
        <v>54</v>
      </c>
      <c r="H1355" s="1" t="s">
        <v>128</v>
      </c>
      <c r="I1355" s="1" t="s">
        <v>129</v>
      </c>
      <c r="J1355" s="1">
        <v>3</v>
      </c>
      <c r="K1355" s="1">
        <v>2000</v>
      </c>
      <c r="L1355" s="1">
        <v>6000</v>
      </c>
      <c r="M1355" s="1" t="s">
        <v>56</v>
      </c>
      <c r="N1355" s="1" t="s">
        <v>30</v>
      </c>
      <c r="O1355" s="1" t="s">
        <v>64</v>
      </c>
      <c r="P1355" s="1" t="s">
        <v>58</v>
      </c>
      <c r="Q1355" s="1" t="s">
        <v>33</v>
      </c>
      <c r="R1355" s="1" t="s">
        <v>34</v>
      </c>
      <c r="S1355" s="1" t="s">
        <v>2620</v>
      </c>
      <c r="T1355" s="1">
        <v>-1</v>
      </c>
      <c r="U1355" s="1" t="s">
        <v>2622</v>
      </c>
      <c r="V1355" s="1" t="s">
        <v>2623</v>
      </c>
      <c r="W1355" s="1" t="s">
        <v>2624</v>
      </c>
      <c r="X1355" s="1" t="s">
        <v>2631</v>
      </c>
      <c r="Y1355" s="1" t="s">
        <v>2623</v>
      </c>
      <c r="Z1355" s="1" t="s">
        <v>2623</v>
      </c>
      <c r="AA1355" s="1">
        <v>6000</v>
      </c>
      <c r="AB1355" s="1" t="s">
        <v>2626</v>
      </c>
      <c r="AC1355" s="1" t="s">
        <v>2627</v>
      </c>
      <c r="AD1355" s="1" t="str">
        <f>TEXT(Sales_data[[#This Row],[Order_Date]],"MMM")</f>
        <v>Oct</v>
      </c>
      <c r="AE1355" s="1">
        <f t="shared" si="105"/>
        <v>2024</v>
      </c>
      <c r="AF1355" s="1" t="str">
        <f>TEXT(Sales_data[[#This Row],[Order_Date]],"ddd")</f>
        <v>Thu</v>
      </c>
      <c r="AG1355" s="1" t="str">
        <f t="shared" si="106"/>
        <v>On Time</v>
      </c>
      <c r="AH1355" s="1" t="str">
        <f t="shared" si="107"/>
        <v>Fast</v>
      </c>
      <c r="AI1355" s="1" t="str">
        <f t="shared" si="108"/>
        <v>High</v>
      </c>
      <c r="AJ1355" s="6" t="str">
        <f t="shared" si="109"/>
        <v>Weekday</v>
      </c>
    </row>
    <row r="1356" spans="1:36" x14ac:dyDescent="0.45">
      <c r="A1356" s="5" t="s">
        <v>1849</v>
      </c>
      <c r="B1356" s="2">
        <v>45393</v>
      </c>
      <c r="C1356" s="2">
        <v>45394</v>
      </c>
      <c r="D1356" s="2">
        <v>45398</v>
      </c>
      <c r="E1356" s="1" t="s">
        <v>2569</v>
      </c>
      <c r="F1356" s="1" t="s">
        <v>53</v>
      </c>
      <c r="G1356" s="1" t="s">
        <v>54</v>
      </c>
      <c r="H1356" s="1" t="s">
        <v>42</v>
      </c>
      <c r="I1356" s="1" t="s">
        <v>78</v>
      </c>
      <c r="J1356" s="1">
        <v>-1</v>
      </c>
      <c r="K1356" s="1">
        <v>500</v>
      </c>
      <c r="L1356" s="1">
        <v>-500</v>
      </c>
      <c r="M1356" s="1" t="s">
        <v>2619</v>
      </c>
      <c r="N1356" s="1" t="s">
        <v>30</v>
      </c>
      <c r="O1356" s="1" t="s">
        <v>79</v>
      </c>
      <c r="P1356" s="1" t="s">
        <v>32</v>
      </c>
      <c r="Q1356" s="1" t="s">
        <v>45</v>
      </c>
      <c r="R1356" s="1" t="s">
        <v>34</v>
      </c>
      <c r="S1356" s="1" t="s">
        <v>2620</v>
      </c>
      <c r="T1356" s="1">
        <v>4</v>
      </c>
      <c r="U1356" s="1" t="s">
        <v>2622</v>
      </c>
      <c r="V1356" s="1" t="s">
        <v>2630</v>
      </c>
      <c r="W1356" s="1" t="s">
        <v>2624</v>
      </c>
      <c r="X1356" s="1" t="s">
        <v>2625</v>
      </c>
      <c r="Y1356" s="1" t="s">
        <v>2623</v>
      </c>
      <c r="Z1356" s="1" t="s">
        <v>2623</v>
      </c>
      <c r="AA1356" s="1">
        <v>-500</v>
      </c>
      <c r="AB1356" s="1" t="s">
        <v>2626</v>
      </c>
      <c r="AC1356" s="1" t="s">
        <v>2627</v>
      </c>
      <c r="AD1356" s="1" t="str">
        <f>TEXT(Sales_data[[#This Row],[Order_Date]],"MMM")</f>
        <v>Apr</v>
      </c>
      <c r="AE1356" s="1">
        <f t="shared" si="105"/>
        <v>2024</v>
      </c>
      <c r="AF1356" s="1" t="str">
        <f>TEXT(Sales_data[[#This Row],[Order_Date]],"ddd")</f>
        <v>Thu</v>
      </c>
      <c r="AG1356" s="1" t="str">
        <f t="shared" si="106"/>
        <v>On Time</v>
      </c>
      <c r="AH1356" s="1" t="str">
        <f t="shared" si="107"/>
        <v>Medium</v>
      </c>
      <c r="AI1356" s="1" t="str">
        <f t="shared" si="108"/>
        <v>Low</v>
      </c>
      <c r="AJ1356" s="6" t="str">
        <f t="shared" si="109"/>
        <v>Weekday</v>
      </c>
    </row>
    <row r="1357" spans="1:36" x14ac:dyDescent="0.45">
      <c r="A1357" s="5" t="s">
        <v>1850</v>
      </c>
      <c r="B1357" s="2">
        <v>45525</v>
      </c>
      <c r="C1357" s="2">
        <v>45523</v>
      </c>
      <c r="D1357" s="2">
        <v>45530</v>
      </c>
      <c r="E1357" s="1" t="s">
        <v>2527</v>
      </c>
      <c r="F1357" s="1" t="s">
        <v>2607</v>
      </c>
      <c r="G1357" s="1" t="s">
        <v>41</v>
      </c>
      <c r="H1357" s="1" t="s">
        <v>42</v>
      </c>
      <c r="I1357" s="1" t="s">
        <v>122</v>
      </c>
      <c r="J1357" s="1">
        <v>2</v>
      </c>
      <c r="K1357" s="1">
        <v>1000</v>
      </c>
      <c r="L1357" s="1">
        <v>2000</v>
      </c>
      <c r="M1357" s="1" t="s">
        <v>2619</v>
      </c>
      <c r="N1357" s="1" t="s">
        <v>93</v>
      </c>
      <c r="O1357" s="1" t="s">
        <v>31</v>
      </c>
      <c r="P1357" s="1" t="s">
        <v>32</v>
      </c>
      <c r="Q1357" s="1" t="s">
        <v>45</v>
      </c>
      <c r="R1357" s="1" t="s">
        <v>2620</v>
      </c>
      <c r="S1357" s="1" t="s">
        <v>2620</v>
      </c>
      <c r="T1357" s="1">
        <v>7</v>
      </c>
      <c r="U1357" s="1" t="s">
        <v>2622</v>
      </c>
      <c r="V1357" s="1" t="s">
        <v>2623</v>
      </c>
      <c r="W1357" s="1" t="s">
        <v>2624</v>
      </c>
      <c r="X1357" s="1" t="s">
        <v>2628</v>
      </c>
      <c r="Y1357" s="1" t="s">
        <v>2623</v>
      </c>
      <c r="Z1357" s="1" t="s">
        <v>2623</v>
      </c>
      <c r="AA1357" s="1">
        <v>2000</v>
      </c>
      <c r="AB1357" s="1" t="s">
        <v>2626</v>
      </c>
      <c r="AC1357" s="1" t="s">
        <v>2627</v>
      </c>
      <c r="AD1357" s="1" t="str">
        <f>TEXT(Sales_data[[#This Row],[Order_Date]],"MMM")</f>
        <v>Aug</v>
      </c>
      <c r="AE1357" s="1">
        <f t="shared" si="105"/>
        <v>2024</v>
      </c>
      <c r="AF1357" s="1" t="str">
        <f>TEXT(Sales_data[[#This Row],[Order_Date]],"ddd")</f>
        <v>Wed</v>
      </c>
      <c r="AG1357" s="1" t="str">
        <f t="shared" si="106"/>
        <v>Late</v>
      </c>
      <c r="AH1357" s="1" t="str">
        <f t="shared" si="107"/>
        <v>Slow</v>
      </c>
      <c r="AI1357" s="1" t="str">
        <f t="shared" si="108"/>
        <v>Medium</v>
      </c>
      <c r="AJ1357" s="6" t="str">
        <f t="shared" si="109"/>
        <v>Weekday</v>
      </c>
    </row>
    <row r="1358" spans="1:36" x14ac:dyDescent="0.45">
      <c r="A1358" s="5" t="s">
        <v>1851</v>
      </c>
      <c r="B1358" s="2">
        <v>45387</v>
      </c>
      <c r="C1358" s="2">
        <v>45386</v>
      </c>
      <c r="D1358" s="2">
        <v>45387</v>
      </c>
      <c r="E1358" s="1" t="s">
        <v>2552</v>
      </c>
      <c r="F1358" s="1" t="s">
        <v>2609</v>
      </c>
      <c r="G1358" s="1" t="s">
        <v>116</v>
      </c>
      <c r="H1358" s="1" t="s">
        <v>27</v>
      </c>
      <c r="I1358" s="1" t="s">
        <v>28</v>
      </c>
      <c r="J1358" s="1">
        <v>0</v>
      </c>
      <c r="K1358" s="1">
        <v>2000</v>
      </c>
      <c r="L1358" s="1">
        <v>0</v>
      </c>
      <c r="M1358" s="1" t="s">
        <v>2619</v>
      </c>
      <c r="N1358" s="1" t="s">
        <v>57</v>
      </c>
      <c r="O1358" s="1" t="s">
        <v>44</v>
      </c>
      <c r="P1358" s="1" t="s">
        <v>58</v>
      </c>
      <c r="Q1358" s="1" t="s">
        <v>45</v>
      </c>
      <c r="R1358" s="1" t="s">
        <v>2620</v>
      </c>
      <c r="S1358" s="1" t="s">
        <v>2620</v>
      </c>
      <c r="T1358" s="1">
        <v>1</v>
      </c>
      <c r="U1358" s="1" t="s">
        <v>2622</v>
      </c>
      <c r="V1358" s="1" t="s">
        <v>2630</v>
      </c>
      <c r="W1358" s="1" t="s">
        <v>2624</v>
      </c>
      <c r="X1358" s="1" t="s">
        <v>2628</v>
      </c>
      <c r="Y1358" s="1" t="s">
        <v>2623</v>
      </c>
      <c r="Z1358" s="1" t="s">
        <v>2623</v>
      </c>
      <c r="AA1358" s="1">
        <v>0</v>
      </c>
      <c r="AB1358" s="1" t="s">
        <v>2626</v>
      </c>
      <c r="AC1358" s="1" t="s">
        <v>2627</v>
      </c>
      <c r="AD1358" s="1" t="str">
        <f>TEXT(Sales_data[[#This Row],[Order_Date]],"MMM")</f>
        <v>Apr</v>
      </c>
      <c r="AE1358" s="1">
        <f t="shared" si="105"/>
        <v>2024</v>
      </c>
      <c r="AF1358" s="1" t="str">
        <f>TEXT(Sales_data[[#This Row],[Order_Date]],"ddd")</f>
        <v>Fri</v>
      </c>
      <c r="AG1358" s="1" t="str">
        <f t="shared" si="106"/>
        <v>On Time</v>
      </c>
      <c r="AH1358" s="1" t="str">
        <f t="shared" si="107"/>
        <v>Fast</v>
      </c>
      <c r="AI1358" s="1" t="str">
        <f t="shared" si="108"/>
        <v>Low</v>
      </c>
      <c r="AJ1358" s="6" t="str">
        <f t="shared" si="109"/>
        <v>Weekday</v>
      </c>
    </row>
    <row r="1359" spans="1:36" x14ac:dyDescent="0.45">
      <c r="A1359" s="5" t="s">
        <v>1852</v>
      </c>
      <c r="B1359" s="2">
        <v>45642</v>
      </c>
      <c r="C1359" s="2">
        <v>45645</v>
      </c>
      <c r="D1359" s="2">
        <v>45650</v>
      </c>
      <c r="E1359" s="1" t="s">
        <v>2576</v>
      </c>
      <c r="F1359" s="1" t="s">
        <v>2607</v>
      </c>
      <c r="G1359" s="1" t="s">
        <v>41</v>
      </c>
      <c r="H1359" s="1" t="s">
        <v>128</v>
      </c>
      <c r="I1359" s="1" t="s">
        <v>129</v>
      </c>
      <c r="J1359" s="1">
        <v>-1</v>
      </c>
      <c r="K1359" s="1">
        <v>2000</v>
      </c>
      <c r="L1359" s="1">
        <v>-2000</v>
      </c>
      <c r="M1359" s="1" t="s">
        <v>56</v>
      </c>
      <c r="N1359" s="1" t="s">
        <v>57</v>
      </c>
      <c r="O1359" s="1" t="s">
        <v>79</v>
      </c>
      <c r="P1359" s="1" t="s">
        <v>58</v>
      </c>
      <c r="Q1359" s="1" t="s">
        <v>33</v>
      </c>
      <c r="R1359" s="1" t="s">
        <v>2620</v>
      </c>
      <c r="S1359" s="1" t="s">
        <v>2620</v>
      </c>
      <c r="T1359" s="1">
        <v>5</v>
      </c>
      <c r="U1359" s="1" t="s">
        <v>2622</v>
      </c>
      <c r="V1359" s="1" t="s">
        <v>2630</v>
      </c>
      <c r="W1359" s="1" t="s">
        <v>2624</v>
      </c>
      <c r="X1359" s="1" t="s">
        <v>2625</v>
      </c>
      <c r="Y1359" s="1" t="s">
        <v>2623</v>
      </c>
      <c r="Z1359" s="1" t="s">
        <v>2623</v>
      </c>
      <c r="AA1359" s="1">
        <v>-2000</v>
      </c>
      <c r="AB1359" s="1" t="s">
        <v>2626</v>
      </c>
      <c r="AC1359" s="1" t="s">
        <v>2632</v>
      </c>
      <c r="AD1359" s="1" t="str">
        <f>TEXT(Sales_data[[#This Row],[Order_Date]],"MMM")</f>
        <v>Dec</v>
      </c>
      <c r="AE1359" s="1">
        <f t="shared" si="105"/>
        <v>2024</v>
      </c>
      <c r="AF1359" s="1" t="str">
        <f>TEXT(Sales_data[[#This Row],[Order_Date]],"ddd")</f>
        <v>Mon</v>
      </c>
      <c r="AG1359" s="1" t="str">
        <f t="shared" si="106"/>
        <v>On Time</v>
      </c>
      <c r="AH1359" s="1" t="str">
        <f t="shared" si="107"/>
        <v>Medium</v>
      </c>
      <c r="AI1359" s="1" t="str">
        <f t="shared" si="108"/>
        <v>Low</v>
      </c>
      <c r="AJ1359" s="6" t="str">
        <f t="shared" si="109"/>
        <v>Weekday</v>
      </c>
    </row>
    <row r="1360" spans="1:36" x14ac:dyDescent="0.45">
      <c r="A1360" s="5" t="s">
        <v>1853</v>
      </c>
      <c r="B1360" s="2">
        <v>45620</v>
      </c>
      <c r="C1360" s="2">
        <v>45618</v>
      </c>
      <c r="D1360" s="2">
        <v>45618</v>
      </c>
      <c r="E1360" s="1" t="s">
        <v>2534</v>
      </c>
      <c r="F1360" s="1" t="s">
        <v>69</v>
      </c>
      <c r="G1360" s="1" t="s">
        <v>70</v>
      </c>
      <c r="H1360" s="1" t="s">
        <v>42</v>
      </c>
      <c r="I1360" s="1" t="s">
        <v>43</v>
      </c>
      <c r="J1360" s="1">
        <v>1</v>
      </c>
      <c r="K1360" s="1">
        <v>500</v>
      </c>
      <c r="L1360" s="1">
        <v>500</v>
      </c>
      <c r="M1360" s="1" t="s">
        <v>56</v>
      </c>
      <c r="N1360" s="1" t="s">
        <v>30</v>
      </c>
      <c r="O1360" s="1" t="s">
        <v>64</v>
      </c>
      <c r="P1360" s="1" t="s">
        <v>32</v>
      </c>
      <c r="Q1360" s="1" t="s">
        <v>45</v>
      </c>
      <c r="R1360" s="1" t="s">
        <v>34</v>
      </c>
      <c r="S1360" s="1" t="s">
        <v>2620</v>
      </c>
      <c r="T1360" s="1">
        <v>0</v>
      </c>
      <c r="U1360" s="1" t="s">
        <v>2622</v>
      </c>
      <c r="V1360" s="1" t="s">
        <v>2623</v>
      </c>
      <c r="W1360" s="1" t="s">
        <v>2624</v>
      </c>
      <c r="X1360" s="1" t="s">
        <v>2628</v>
      </c>
      <c r="Y1360" s="1" t="s">
        <v>2623</v>
      </c>
      <c r="Z1360" s="1" t="s">
        <v>2623</v>
      </c>
      <c r="AA1360" s="1">
        <v>500</v>
      </c>
      <c r="AB1360" s="1" t="s">
        <v>2626</v>
      </c>
      <c r="AC1360" s="1" t="s">
        <v>2627</v>
      </c>
      <c r="AD1360" s="1" t="str">
        <f>TEXT(Sales_data[[#This Row],[Order_Date]],"MMM")</f>
        <v>Nov</v>
      </c>
      <c r="AE1360" s="1">
        <f t="shared" si="105"/>
        <v>2024</v>
      </c>
      <c r="AF1360" s="1" t="str">
        <f>TEXT(Sales_data[[#This Row],[Order_Date]],"ddd")</f>
        <v>Sun</v>
      </c>
      <c r="AG1360" s="1" t="str">
        <f t="shared" si="106"/>
        <v>On Time</v>
      </c>
      <c r="AH1360" s="1" t="str">
        <f t="shared" si="107"/>
        <v>Fast</v>
      </c>
      <c r="AI1360" s="1" t="str">
        <f t="shared" si="108"/>
        <v>Low</v>
      </c>
      <c r="AJ1360" s="6" t="str">
        <f t="shared" si="109"/>
        <v>Weekend</v>
      </c>
    </row>
    <row r="1361" spans="1:36" x14ac:dyDescent="0.45">
      <c r="A1361" s="5" t="s">
        <v>1854</v>
      </c>
      <c r="B1361" s="2">
        <v>45588</v>
      </c>
      <c r="C1361" s="2">
        <v>45587</v>
      </c>
      <c r="D1361" s="2">
        <v>45593</v>
      </c>
      <c r="E1361" s="1" t="s">
        <v>2567</v>
      </c>
      <c r="F1361" s="1" t="s">
        <v>147</v>
      </c>
      <c r="G1361" s="1" t="s">
        <v>147</v>
      </c>
      <c r="H1361" s="1" t="s">
        <v>71</v>
      </c>
      <c r="I1361" s="1" t="s">
        <v>92</v>
      </c>
      <c r="J1361" s="1">
        <v>0</v>
      </c>
      <c r="K1361" s="1">
        <v>1000</v>
      </c>
      <c r="L1361" s="1">
        <v>0</v>
      </c>
      <c r="M1361" s="1" t="s">
        <v>56</v>
      </c>
      <c r="N1361" s="1" t="s">
        <v>30</v>
      </c>
      <c r="O1361" s="1" t="s">
        <v>44</v>
      </c>
      <c r="P1361" s="1" t="s">
        <v>85</v>
      </c>
      <c r="Q1361" s="1" t="s">
        <v>33</v>
      </c>
      <c r="R1361" s="1" t="s">
        <v>34</v>
      </c>
      <c r="S1361" s="1" t="s">
        <v>2620</v>
      </c>
      <c r="T1361" s="1">
        <v>6</v>
      </c>
      <c r="U1361" s="1" t="s">
        <v>2622</v>
      </c>
      <c r="V1361" s="1" t="s">
        <v>2630</v>
      </c>
      <c r="W1361" s="1" t="s">
        <v>2624</v>
      </c>
      <c r="X1361" s="1" t="s">
        <v>2628</v>
      </c>
      <c r="Y1361" s="1" t="s">
        <v>2623</v>
      </c>
      <c r="Z1361" s="1" t="s">
        <v>2623</v>
      </c>
      <c r="AA1361" s="1">
        <v>0</v>
      </c>
      <c r="AB1361" s="1" t="s">
        <v>2626</v>
      </c>
      <c r="AC1361" s="1" t="s">
        <v>2627</v>
      </c>
      <c r="AD1361" s="1" t="str">
        <f>TEXT(Sales_data[[#This Row],[Order_Date]],"MMM")</f>
        <v>Oct</v>
      </c>
      <c r="AE1361" s="1">
        <f t="shared" si="105"/>
        <v>2024</v>
      </c>
      <c r="AF1361" s="1" t="str">
        <f>TEXT(Sales_data[[#This Row],[Order_Date]],"ddd")</f>
        <v>Wed</v>
      </c>
      <c r="AG1361" s="1" t="str">
        <f t="shared" si="106"/>
        <v>Late</v>
      </c>
      <c r="AH1361" s="1" t="str">
        <f t="shared" si="107"/>
        <v>Slow</v>
      </c>
      <c r="AI1361" s="1" t="str">
        <f t="shared" si="108"/>
        <v>Low</v>
      </c>
      <c r="AJ1361" s="6" t="str">
        <f t="shared" si="109"/>
        <v>Weekday</v>
      </c>
    </row>
    <row r="1362" spans="1:36" x14ac:dyDescent="0.45">
      <c r="A1362" s="5" t="s">
        <v>1855</v>
      </c>
      <c r="B1362" s="2">
        <v>45635</v>
      </c>
      <c r="C1362" s="2">
        <v>45638</v>
      </c>
      <c r="D1362" s="2">
        <v>45642</v>
      </c>
      <c r="E1362" s="1" t="s">
        <v>2554</v>
      </c>
      <c r="F1362" s="1" t="s">
        <v>53</v>
      </c>
      <c r="G1362" s="1" t="s">
        <v>54</v>
      </c>
      <c r="H1362" s="1" t="s">
        <v>71</v>
      </c>
      <c r="I1362" s="1" t="s">
        <v>117</v>
      </c>
      <c r="J1362" s="1">
        <v>-1</v>
      </c>
      <c r="K1362" s="1">
        <v>100</v>
      </c>
      <c r="L1362" s="1">
        <v>-100</v>
      </c>
      <c r="M1362" s="1" t="s">
        <v>63</v>
      </c>
      <c r="N1362" s="1" t="s">
        <v>30</v>
      </c>
      <c r="O1362" s="1" t="s">
        <v>44</v>
      </c>
      <c r="P1362" s="1" t="s">
        <v>58</v>
      </c>
      <c r="Q1362" s="1" t="s">
        <v>33</v>
      </c>
      <c r="R1362" s="1" t="s">
        <v>34</v>
      </c>
      <c r="S1362" s="1" t="s">
        <v>2620</v>
      </c>
      <c r="T1362" s="1">
        <v>4</v>
      </c>
      <c r="U1362" s="1" t="s">
        <v>2622</v>
      </c>
      <c r="V1362" s="1" t="s">
        <v>2630</v>
      </c>
      <c r="W1362" s="1" t="s">
        <v>2624</v>
      </c>
      <c r="X1362" s="1" t="s">
        <v>2625</v>
      </c>
      <c r="Y1362" s="1" t="s">
        <v>2623</v>
      </c>
      <c r="Z1362" s="1" t="s">
        <v>2623</v>
      </c>
      <c r="AA1362" s="1">
        <v>-100</v>
      </c>
      <c r="AB1362" s="1" t="s">
        <v>2626</v>
      </c>
      <c r="AC1362" s="1" t="s">
        <v>2627</v>
      </c>
      <c r="AD1362" s="1" t="str">
        <f>TEXT(Sales_data[[#This Row],[Order_Date]],"MMM")</f>
        <v>Dec</v>
      </c>
      <c r="AE1362" s="1">
        <f t="shared" si="105"/>
        <v>2024</v>
      </c>
      <c r="AF1362" s="1" t="str">
        <f>TEXT(Sales_data[[#This Row],[Order_Date]],"ddd")</f>
        <v>Mon</v>
      </c>
      <c r="AG1362" s="1" t="str">
        <f t="shared" si="106"/>
        <v>On Time</v>
      </c>
      <c r="AH1362" s="1" t="str">
        <f t="shared" si="107"/>
        <v>Medium</v>
      </c>
      <c r="AI1362" s="1" t="str">
        <f t="shared" si="108"/>
        <v>Low</v>
      </c>
      <c r="AJ1362" s="6" t="str">
        <f t="shared" si="109"/>
        <v>Weekday</v>
      </c>
    </row>
    <row r="1363" spans="1:36" x14ac:dyDescent="0.45">
      <c r="A1363" s="5" t="s">
        <v>1856</v>
      </c>
      <c r="B1363" s="2">
        <v>45497</v>
      </c>
      <c r="C1363" s="2">
        <v>45500</v>
      </c>
      <c r="D1363" s="2">
        <v>45503</v>
      </c>
      <c r="E1363" s="1" t="s">
        <v>2581</v>
      </c>
      <c r="F1363" s="1" t="s">
        <v>168</v>
      </c>
      <c r="G1363" s="1" t="s">
        <v>41</v>
      </c>
      <c r="H1363" s="1" t="s">
        <v>71</v>
      </c>
      <c r="I1363" s="1" t="s">
        <v>72</v>
      </c>
      <c r="J1363" s="1">
        <v>2</v>
      </c>
      <c r="K1363" s="1">
        <v>2000</v>
      </c>
      <c r="L1363" s="1">
        <v>4000</v>
      </c>
      <c r="M1363" s="1" t="s">
        <v>56</v>
      </c>
      <c r="N1363" s="1" t="s">
        <v>57</v>
      </c>
      <c r="O1363" s="1" t="s">
        <v>79</v>
      </c>
      <c r="P1363" s="1" t="s">
        <v>58</v>
      </c>
      <c r="Q1363" s="1" t="s">
        <v>45</v>
      </c>
      <c r="R1363" s="1" t="s">
        <v>46</v>
      </c>
      <c r="S1363" s="1" t="s">
        <v>2621</v>
      </c>
      <c r="T1363" s="1">
        <v>3</v>
      </c>
      <c r="U1363" s="1" t="s">
        <v>2622</v>
      </c>
      <c r="V1363" s="1" t="s">
        <v>2623</v>
      </c>
      <c r="W1363" s="1" t="s">
        <v>2624</v>
      </c>
      <c r="X1363" s="1" t="s">
        <v>2625</v>
      </c>
      <c r="Y1363" s="1" t="s">
        <v>2623</v>
      </c>
      <c r="Z1363" s="1" t="s">
        <v>2623</v>
      </c>
      <c r="AA1363" s="1">
        <v>4000</v>
      </c>
      <c r="AB1363" s="1" t="s">
        <v>2626</v>
      </c>
      <c r="AC1363" s="1" t="s">
        <v>2621</v>
      </c>
      <c r="AD1363" s="1" t="str">
        <f>TEXT(Sales_data[[#This Row],[Order_Date]],"MMM")</f>
        <v>Jul</v>
      </c>
      <c r="AE1363" s="1">
        <f t="shared" si="105"/>
        <v>2024</v>
      </c>
      <c r="AF1363" s="1" t="str">
        <f>TEXT(Sales_data[[#This Row],[Order_Date]],"ddd")</f>
        <v>Wed</v>
      </c>
      <c r="AG1363" s="1" t="str">
        <f t="shared" si="106"/>
        <v>On Time</v>
      </c>
      <c r="AH1363" s="1" t="str">
        <f t="shared" si="107"/>
        <v>Medium</v>
      </c>
      <c r="AI1363" s="1" t="str">
        <f t="shared" si="108"/>
        <v>Medium</v>
      </c>
      <c r="AJ1363" s="6" t="str">
        <f t="shared" si="109"/>
        <v>Weekday</v>
      </c>
    </row>
    <row r="1364" spans="1:36" x14ac:dyDescent="0.45">
      <c r="A1364" s="5" t="s">
        <v>1857</v>
      </c>
      <c r="B1364" s="2">
        <v>45602</v>
      </c>
      <c r="C1364" s="2">
        <v>45601</v>
      </c>
      <c r="D1364" s="2">
        <v>45603</v>
      </c>
      <c r="E1364" s="1" t="s">
        <v>2586</v>
      </c>
      <c r="F1364" s="1" t="s">
        <v>2608</v>
      </c>
      <c r="G1364" s="1" t="s">
        <v>41</v>
      </c>
      <c r="H1364" s="1" t="s">
        <v>71</v>
      </c>
      <c r="I1364" s="1" t="s">
        <v>117</v>
      </c>
      <c r="J1364" s="1">
        <v>3</v>
      </c>
      <c r="K1364" s="1">
        <v>2000</v>
      </c>
      <c r="L1364" s="1">
        <v>6000</v>
      </c>
      <c r="M1364" s="1" t="s">
        <v>63</v>
      </c>
      <c r="N1364" s="1" t="s">
        <v>57</v>
      </c>
      <c r="O1364" s="1" t="s">
        <v>31</v>
      </c>
      <c r="P1364" s="1" t="s">
        <v>32</v>
      </c>
      <c r="Q1364" s="1" t="s">
        <v>33</v>
      </c>
      <c r="R1364" s="1" t="s">
        <v>46</v>
      </c>
      <c r="S1364" s="1" t="s">
        <v>2621</v>
      </c>
      <c r="T1364" s="1">
        <v>2</v>
      </c>
      <c r="U1364" s="1" t="s">
        <v>2622</v>
      </c>
      <c r="V1364" s="1" t="s">
        <v>2623</v>
      </c>
      <c r="W1364" s="1" t="s">
        <v>2624</v>
      </c>
      <c r="X1364" s="1" t="s">
        <v>2628</v>
      </c>
      <c r="Y1364" s="1" t="s">
        <v>2623</v>
      </c>
      <c r="Z1364" s="1" t="s">
        <v>2623</v>
      </c>
      <c r="AA1364" s="1">
        <v>6000</v>
      </c>
      <c r="AB1364" s="1" t="s">
        <v>2626</v>
      </c>
      <c r="AC1364" s="1" t="s">
        <v>2621</v>
      </c>
      <c r="AD1364" s="1" t="str">
        <f>TEXT(Sales_data[[#This Row],[Order_Date]],"MMM")</f>
        <v>Nov</v>
      </c>
      <c r="AE1364" s="1">
        <f t="shared" si="105"/>
        <v>2024</v>
      </c>
      <c r="AF1364" s="1" t="str">
        <f>TEXT(Sales_data[[#This Row],[Order_Date]],"ddd")</f>
        <v>Wed</v>
      </c>
      <c r="AG1364" s="1" t="str">
        <f t="shared" si="106"/>
        <v>On Time</v>
      </c>
      <c r="AH1364" s="1" t="str">
        <f t="shared" si="107"/>
        <v>Fast</v>
      </c>
      <c r="AI1364" s="1" t="str">
        <f t="shared" si="108"/>
        <v>High</v>
      </c>
      <c r="AJ1364" s="6" t="str">
        <f t="shared" si="109"/>
        <v>Weekday</v>
      </c>
    </row>
    <row r="1365" spans="1:36" x14ac:dyDescent="0.45">
      <c r="A1365" s="5" t="s">
        <v>1858</v>
      </c>
      <c r="B1365" s="2">
        <v>45510</v>
      </c>
      <c r="C1365" s="2">
        <v>45513</v>
      </c>
      <c r="D1365" s="2">
        <v>45513</v>
      </c>
      <c r="E1365" s="1" t="s">
        <v>2577</v>
      </c>
      <c r="F1365" s="1" t="s">
        <v>2607</v>
      </c>
      <c r="G1365" s="1" t="s">
        <v>41</v>
      </c>
      <c r="H1365" s="1" t="s">
        <v>42</v>
      </c>
      <c r="I1365" s="1" t="s">
        <v>78</v>
      </c>
      <c r="J1365" s="1">
        <v>0</v>
      </c>
      <c r="K1365" s="1">
        <v>500</v>
      </c>
      <c r="L1365" s="1">
        <v>0</v>
      </c>
      <c r="M1365" s="1" t="s">
        <v>29</v>
      </c>
      <c r="N1365" s="1" t="s">
        <v>93</v>
      </c>
      <c r="O1365" s="1" t="s">
        <v>31</v>
      </c>
      <c r="P1365" s="1" t="s">
        <v>58</v>
      </c>
      <c r="Q1365" s="1" t="s">
        <v>45</v>
      </c>
      <c r="R1365" s="1" t="s">
        <v>46</v>
      </c>
      <c r="S1365" s="1" t="s">
        <v>2621</v>
      </c>
      <c r="T1365" s="1">
        <v>0</v>
      </c>
      <c r="U1365" s="1" t="s">
        <v>2622</v>
      </c>
      <c r="V1365" s="1" t="s">
        <v>2630</v>
      </c>
      <c r="W1365" s="1" t="s">
        <v>2624</v>
      </c>
      <c r="X1365" s="1" t="s">
        <v>2625</v>
      </c>
      <c r="Y1365" s="1" t="s">
        <v>2623</v>
      </c>
      <c r="Z1365" s="1" t="s">
        <v>2623</v>
      </c>
      <c r="AA1365" s="1">
        <v>0</v>
      </c>
      <c r="AB1365" s="1" t="s">
        <v>2626</v>
      </c>
      <c r="AC1365" s="1" t="s">
        <v>2621</v>
      </c>
      <c r="AD1365" s="1" t="str">
        <f>TEXT(Sales_data[[#This Row],[Order_Date]],"MMM")</f>
        <v>Aug</v>
      </c>
      <c r="AE1365" s="1">
        <f t="shared" si="105"/>
        <v>2024</v>
      </c>
      <c r="AF1365" s="1" t="str">
        <f>TEXT(Sales_data[[#This Row],[Order_Date]],"ddd")</f>
        <v>Tue</v>
      </c>
      <c r="AG1365" s="1" t="str">
        <f t="shared" si="106"/>
        <v>On Time</v>
      </c>
      <c r="AH1365" s="1" t="str">
        <f t="shared" si="107"/>
        <v>Fast</v>
      </c>
      <c r="AI1365" s="1" t="str">
        <f t="shared" si="108"/>
        <v>Low</v>
      </c>
      <c r="AJ1365" s="6" t="str">
        <f t="shared" si="109"/>
        <v>Weekday</v>
      </c>
    </row>
    <row r="1366" spans="1:36" x14ac:dyDescent="0.45">
      <c r="A1366" s="5" t="s">
        <v>1859</v>
      </c>
      <c r="B1366" s="2">
        <v>45353</v>
      </c>
      <c r="C1366" s="2">
        <v>45353</v>
      </c>
      <c r="D1366" s="2">
        <v>45358</v>
      </c>
      <c r="E1366" s="1" t="s">
        <v>2593</v>
      </c>
      <c r="F1366" s="1" t="s">
        <v>2608</v>
      </c>
      <c r="G1366" s="1" t="s">
        <v>41</v>
      </c>
      <c r="H1366" s="1" t="s">
        <v>42</v>
      </c>
      <c r="I1366" s="1" t="s">
        <v>78</v>
      </c>
      <c r="J1366" s="1">
        <v>2</v>
      </c>
      <c r="K1366" s="1">
        <v>2000</v>
      </c>
      <c r="L1366" s="1">
        <v>4000</v>
      </c>
      <c r="M1366" s="1" t="s">
        <v>56</v>
      </c>
      <c r="N1366" s="1" t="s">
        <v>93</v>
      </c>
      <c r="O1366" s="1" t="s">
        <v>31</v>
      </c>
      <c r="P1366" s="1" t="s">
        <v>58</v>
      </c>
      <c r="Q1366" s="1" t="s">
        <v>45</v>
      </c>
      <c r="R1366" s="1" t="s">
        <v>34</v>
      </c>
      <c r="S1366" s="1" t="s">
        <v>2620</v>
      </c>
      <c r="T1366" s="1">
        <v>5</v>
      </c>
      <c r="U1366" s="1" t="s">
        <v>2622</v>
      </c>
      <c r="V1366" s="1" t="s">
        <v>2623</v>
      </c>
      <c r="W1366" s="1" t="s">
        <v>2624</v>
      </c>
      <c r="X1366" s="1" t="s">
        <v>2625</v>
      </c>
      <c r="Y1366" s="1" t="s">
        <v>2623</v>
      </c>
      <c r="Z1366" s="1" t="s">
        <v>2623</v>
      </c>
      <c r="AA1366" s="1">
        <v>4000</v>
      </c>
      <c r="AB1366" s="1" t="s">
        <v>2626</v>
      </c>
      <c r="AC1366" s="1" t="s">
        <v>2627</v>
      </c>
      <c r="AD1366" s="1" t="str">
        <f>TEXT(Sales_data[[#This Row],[Order_Date]],"MMM")</f>
        <v>Mar</v>
      </c>
      <c r="AE1366" s="1">
        <f t="shared" si="105"/>
        <v>2024</v>
      </c>
      <c r="AF1366" s="1" t="str">
        <f>TEXT(Sales_data[[#This Row],[Order_Date]],"ddd")</f>
        <v>Sat</v>
      </c>
      <c r="AG1366" s="1" t="str">
        <f t="shared" si="106"/>
        <v>On Time</v>
      </c>
      <c r="AH1366" s="1" t="str">
        <f t="shared" si="107"/>
        <v>Medium</v>
      </c>
      <c r="AI1366" s="1" t="str">
        <f t="shared" si="108"/>
        <v>Medium</v>
      </c>
      <c r="AJ1366" s="6" t="str">
        <f t="shared" si="109"/>
        <v>Weekend</v>
      </c>
    </row>
    <row r="1367" spans="1:36" x14ac:dyDescent="0.45">
      <c r="A1367" s="5" t="s">
        <v>1860</v>
      </c>
      <c r="B1367" s="2">
        <v>45551</v>
      </c>
      <c r="C1367" s="2">
        <v>45554</v>
      </c>
      <c r="D1367" s="2">
        <v>45555</v>
      </c>
      <c r="E1367" s="1" t="s">
        <v>2600</v>
      </c>
      <c r="F1367" s="1" t="s">
        <v>2609</v>
      </c>
      <c r="G1367" s="1" t="s">
        <v>116</v>
      </c>
      <c r="H1367" s="1" t="s">
        <v>71</v>
      </c>
      <c r="I1367" s="1" t="s">
        <v>92</v>
      </c>
      <c r="J1367" s="1">
        <v>-1</v>
      </c>
      <c r="K1367" s="1">
        <v>100</v>
      </c>
      <c r="L1367" s="1">
        <v>-100</v>
      </c>
      <c r="M1367" s="1" t="s">
        <v>63</v>
      </c>
      <c r="N1367" s="1" t="s">
        <v>57</v>
      </c>
      <c r="O1367" s="1" t="s">
        <v>64</v>
      </c>
      <c r="P1367" s="1" t="s">
        <v>85</v>
      </c>
      <c r="Q1367" s="1" t="s">
        <v>45</v>
      </c>
      <c r="R1367" s="1" t="s">
        <v>2620</v>
      </c>
      <c r="S1367" s="1" t="s">
        <v>2620</v>
      </c>
      <c r="T1367" s="1">
        <v>1</v>
      </c>
      <c r="U1367" s="1" t="s">
        <v>2622</v>
      </c>
      <c r="V1367" s="1" t="s">
        <v>2630</v>
      </c>
      <c r="W1367" s="1" t="s">
        <v>2624</v>
      </c>
      <c r="X1367" s="1" t="s">
        <v>2625</v>
      </c>
      <c r="Y1367" s="1" t="s">
        <v>2623</v>
      </c>
      <c r="Z1367" s="1" t="s">
        <v>2623</v>
      </c>
      <c r="AA1367" s="1">
        <v>-100</v>
      </c>
      <c r="AB1367" s="1" t="s">
        <v>2626</v>
      </c>
      <c r="AC1367" s="1" t="s">
        <v>2632</v>
      </c>
      <c r="AD1367" s="1" t="str">
        <f>TEXT(Sales_data[[#This Row],[Order_Date]],"MMM")</f>
        <v>Sep</v>
      </c>
      <c r="AE1367" s="1">
        <f t="shared" si="105"/>
        <v>2024</v>
      </c>
      <c r="AF1367" s="1" t="str">
        <f>TEXT(Sales_data[[#This Row],[Order_Date]],"ddd")</f>
        <v>Mon</v>
      </c>
      <c r="AG1367" s="1" t="str">
        <f t="shared" si="106"/>
        <v>On Time</v>
      </c>
      <c r="AH1367" s="1" t="str">
        <f t="shared" si="107"/>
        <v>Fast</v>
      </c>
      <c r="AI1367" s="1" t="str">
        <f t="shared" si="108"/>
        <v>Low</v>
      </c>
      <c r="AJ1367" s="6" t="str">
        <f t="shared" si="109"/>
        <v>Weekday</v>
      </c>
    </row>
    <row r="1368" spans="1:36" x14ac:dyDescent="0.45">
      <c r="A1368" s="5" t="s">
        <v>1861</v>
      </c>
      <c r="B1368" s="2">
        <v>45331</v>
      </c>
      <c r="C1368" s="2">
        <v>45333</v>
      </c>
      <c r="D1368" s="2">
        <v>45340</v>
      </c>
      <c r="E1368" s="1" t="s">
        <v>2589</v>
      </c>
      <c r="F1368" s="1" t="s">
        <v>53</v>
      </c>
      <c r="G1368" s="1" t="s">
        <v>54</v>
      </c>
      <c r="H1368" s="1" t="s">
        <v>42</v>
      </c>
      <c r="I1368" s="1" t="s">
        <v>122</v>
      </c>
      <c r="J1368" s="1">
        <v>-1</v>
      </c>
      <c r="K1368" s="1">
        <v>500</v>
      </c>
      <c r="L1368" s="1">
        <v>-500</v>
      </c>
      <c r="M1368" s="1" t="s">
        <v>56</v>
      </c>
      <c r="N1368" s="1" t="s">
        <v>57</v>
      </c>
      <c r="O1368" s="1" t="s">
        <v>64</v>
      </c>
      <c r="P1368" s="1" t="s">
        <v>85</v>
      </c>
      <c r="Q1368" s="1" t="s">
        <v>45</v>
      </c>
      <c r="R1368" s="1" t="s">
        <v>2620</v>
      </c>
      <c r="S1368" s="1" t="s">
        <v>2620</v>
      </c>
      <c r="T1368" s="1">
        <v>7</v>
      </c>
      <c r="U1368" s="1" t="s">
        <v>2622</v>
      </c>
      <c r="V1368" s="1" t="s">
        <v>2630</v>
      </c>
      <c r="W1368" s="1" t="s">
        <v>2624</v>
      </c>
      <c r="X1368" s="1" t="s">
        <v>2625</v>
      </c>
      <c r="Y1368" s="1" t="s">
        <v>2623</v>
      </c>
      <c r="Z1368" s="1" t="s">
        <v>2623</v>
      </c>
      <c r="AA1368" s="1">
        <v>-500</v>
      </c>
      <c r="AB1368" s="1" t="s">
        <v>2626</v>
      </c>
      <c r="AC1368" s="1" t="s">
        <v>2632</v>
      </c>
      <c r="AD1368" s="1" t="str">
        <f>TEXT(Sales_data[[#This Row],[Order_Date]],"MMM")</f>
        <v>Feb</v>
      </c>
      <c r="AE1368" s="1">
        <f t="shared" si="105"/>
        <v>2024</v>
      </c>
      <c r="AF1368" s="1" t="str">
        <f>TEXT(Sales_data[[#This Row],[Order_Date]],"ddd")</f>
        <v>Fri</v>
      </c>
      <c r="AG1368" s="1" t="str">
        <f t="shared" si="106"/>
        <v>Late</v>
      </c>
      <c r="AH1368" s="1" t="str">
        <f t="shared" si="107"/>
        <v>Slow</v>
      </c>
      <c r="AI1368" s="1" t="str">
        <f t="shared" si="108"/>
        <v>Low</v>
      </c>
      <c r="AJ1368" s="6" t="str">
        <f t="shared" si="109"/>
        <v>Weekday</v>
      </c>
    </row>
    <row r="1369" spans="1:36" x14ac:dyDescent="0.45">
      <c r="A1369" s="5" t="s">
        <v>2518</v>
      </c>
      <c r="B1369" s="2">
        <v>45527</v>
      </c>
      <c r="C1369" s="2">
        <v>45526</v>
      </c>
      <c r="D1369" s="2">
        <v>45532</v>
      </c>
      <c r="E1369" s="1" t="s">
        <v>2571</v>
      </c>
      <c r="F1369" s="1" t="s">
        <v>2606</v>
      </c>
      <c r="G1369" s="1" t="s">
        <v>26</v>
      </c>
      <c r="H1369" s="1" t="s">
        <v>128</v>
      </c>
      <c r="I1369" s="1" t="s">
        <v>231</v>
      </c>
      <c r="J1369" s="1">
        <v>1</v>
      </c>
      <c r="K1369" s="1">
        <v>0</v>
      </c>
      <c r="L1369" s="1">
        <v>0</v>
      </c>
      <c r="M1369" s="1" t="s">
        <v>2619</v>
      </c>
      <c r="N1369" s="1" t="s">
        <v>57</v>
      </c>
      <c r="O1369" s="1" t="s">
        <v>64</v>
      </c>
      <c r="P1369" s="1" t="s">
        <v>58</v>
      </c>
      <c r="Q1369" s="1" t="s">
        <v>45</v>
      </c>
      <c r="R1369" s="1" t="s">
        <v>46</v>
      </c>
      <c r="S1369" s="1" t="s">
        <v>2621</v>
      </c>
      <c r="T1369" s="1">
        <v>6</v>
      </c>
      <c r="U1369" s="1" t="s">
        <v>2622</v>
      </c>
      <c r="V1369" s="1" t="s">
        <v>2623</v>
      </c>
      <c r="W1369" s="1" t="s">
        <v>2629</v>
      </c>
      <c r="X1369" s="1" t="s">
        <v>2628</v>
      </c>
      <c r="Y1369" s="1" t="s">
        <v>2630</v>
      </c>
      <c r="Z1369" s="1" t="s">
        <v>2623</v>
      </c>
      <c r="AA1369" s="1">
        <v>0</v>
      </c>
      <c r="AB1369" s="1" t="s">
        <v>2626</v>
      </c>
      <c r="AC1369" s="1" t="s">
        <v>2621</v>
      </c>
      <c r="AD1369" s="1" t="str">
        <f>TEXT(Sales_data[[#This Row],[Order_Date]],"MMM")</f>
        <v>Aug</v>
      </c>
      <c r="AE1369" s="1">
        <f t="shared" si="105"/>
        <v>2024</v>
      </c>
      <c r="AF1369" s="1" t="str">
        <f>TEXT(Sales_data[[#This Row],[Order_Date]],"ddd")</f>
        <v>Fri</v>
      </c>
      <c r="AG1369" s="1" t="str">
        <f t="shared" si="106"/>
        <v>Late</v>
      </c>
      <c r="AH1369" s="1" t="str">
        <f t="shared" si="107"/>
        <v>Slow</v>
      </c>
      <c r="AI1369" s="1" t="str">
        <f t="shared" si="108"/>
        <v>Low</v>
      </c>
      <c r="AJ1369" s="6" t="str">
        <f t="shared" si="109"/>
        <v>Weekday</v>
      </c>
    </row>
    <row r="1370" spans="1:36" x14ac:dyDescent="0.45">
      <c r="A1370" s="5" t="s">
        <v>1862</v>
      </c>
      <c r="B1370" s="2">
        <v>45398</v>
      </c>
      <c r="C1370" s="2">
        <v>45396</v>
      </c>
      <c r="D1370" s="2">
        <v>45402</v>
      </c>
      <c r="E1370" s="1" t="s">
        <v>2574</v>
      </c>
      <c r="F1370" s="1" t="s">
        <v>69</v>
      </c>
      <c r="G1370" s="1" t="s">
        <v>70</v>
      </c>
      <c r="H1370" s="1" t="s">
        <v>42</v>
      </c>
      <c r="I1370" s="1" t="s">
        <v>122</v>
      </c>
      <c r="J1370" s="1">
        <v>0</v>
      </c>
      <c r="K1370" s="1">
        <v>1000</v>
      </c>
      <c r="L1370" s="1">
        <v>0</v>
      </c>
      <c r="M1370" s="1" t="s">
        <v>63</v>
      </c>
      <c r="N1370" s="1" t="s">
        <v>57</v>
      </c>
      <c r="O1370" s="1" t="s">
        <v>64</v>
      </c>
      <c r="P1370" s="1" t="s">
        <v>58</v>
      </c>
      <c r="Q1370" s="1" t="s">
        <v>33</v>
      </c>
      <c r="R1370" s="1" t="s">
        <v>34</v>
      </c>
      <c r="S1370" s="1" t="s">
        <v>2620</v>
      </c>
      <c r="T1370" s="1">
        <v>6</v>
      </c>
      <c r="U1370" s="1" t="s">
        <v>2622</v>
      </c>
      <c r="V1370" s="1" t="s">
        <v>2630</v>
      </c>
      <c r="W1370" s="1" t="s">
        <v>2624</v>
      </c>
      <c r="X1370" s="1" t="s">
        <v>2628</v>
      </c>
      <c r="Y1370" s="1" t="s">
        <v>2623</v>
      </c>
      <c r="Z1370" s="1" t="s">
        <v>2623</v>
      </c>
      <c r="AA1370" s="1">
        <v>0</v>
      </c>
      <c r="AB1370" s="1" t="s">
        <v>2626</v>
      </c>
      <c r="AC1370" s="1" t="s">
        <v>2627</v>
      </c>
      <c r="AD1370" s="1" t="str">
        <f>TEXT(Sales_data[[#This Row],[Order_Date]],"MMM")</f>
        <v>Apr</v>
      </c>
      <c r="AE1370" s="1">
        <f t="shared" si="105"/>
        <v>2024</v>
      </c>
      <c r="AF1370" s="1" t="str">
        <f>TEXT(Sales_data[[#This Row],[Order_Date]],"ddd")</f>
        <v>Tue</v>
      </c>
      <c r="AG1370" s="1" t="str">
        <f t="shared" si="106"/>
        <v>Late</v>
      </c>
      <c r="AH1370" s="1" t="str">
        <f t="shared" si="107"/>
        <v>Slow</v>
      </c>
      <c r="AI1370" s="1" t="str">
        <f t="shared" si="108"/>
        <v>Low</v>
      </c>
      <c r="AJ1370" s="6" t="str">
        <f t="shared" si="109"/>
        <v>Weekday</v>
      </c>
    </row>
    <row r="1371" spans="1:36" x14ac:dyDescent="0.45">
      <c r="A1371" s="5" t="s">
        <v>1863</v>
      </c>
      <c r="B1371" s="2">
        <v>45619</v>
      </c>
      <c r="C1371" s="2">
        <v>45620</v>
      </c>
      <c r="D1371" s="2">
        <v>45619</v>
      </c>
      <c r="E1371" s="1" t="s">
        <v>2558</v>
      </c>
      <c r="F1371" s="1" t="s">
        <v>69</v>
      </c>
      <c r="G1371" s="1" t="s">
        <v>70</v>
      </c>
      <c r="H1371" s="1" t="s">
        <v>128</v>
      </c>
      <c r="I1371" s="1" t="s">
        <v>129</v>
      </c>
      <c r="J1371" s="1">
        <v>-1</v>
      </c>
      <c r="K1371" s="1">
        <v>1000</v>
      </c>
      <c r="L1371" s="1">
        <v>-1000</v>
      </c>
      <c r="M1371" s="1" t="s">
        <v>29</v>
      </c>
      <c r="N1371" s="1" t="s">
        <v>57</v>
      </c>
      <c r="O1371" s="1" t="s">
        <v>44</v>
      </c>
      <c r="P1371" s="1" t="s">
        <v>32</v>
      </c>
      <c r="Q1371" s="1" t="s">
        <v>33</v>
      </c>
      <c r="R1371" s="1" t="s">
        <v>2620</v>
      </c>
      <c r="S1371" s="1" t="s">
        <v>2620</v>
      </c>
      <c r="T1371" s="1">
        <v>-1</v>
      </c>
      <c r="U1371" s="1" t="s">
        <v>2622</v>
      </c>
      <c r="V1371" s="1" t="s">
        <v>2630</v>
      </c>
      <c r="W1371" s="1" t="s">
        <v>2624</v>
      </c>
      <c r="X1371" s="1" t="s">
        <v>2631</v>
      </c>
      <c r="Y1371" s="1" t="s">
        <v>2623</v>
      </c>
      <c r="Z1371" s="1" t="s">
        <v>2623</v>
      </c>
      <c r="AA1371" s="1">
        <v>-1000</v>
      </c>
      <c r="AB1371" s="1" t="s">
        <v>2626</v>
      </c>
      <c r="AC1371" s="1" t="s">
        <v>2632</v>
      </c>
      <c r="AD1371" s="1" t="str">
        <f>TEXT(Sales_data[[#This Row],[Order_Date]],"MMM")</f>
        <v>Nov</v>
      </c>
      <c r="AE1371" s="1">
        <f t="shared" si="105"/>
        <v>2024</v>
      </c>
      <c r="AF1371" s="1" t="str">
        <f>TEXT(Sales_data[[#This Row],[Order_Date]],"ddd")</f>
        <v>Sat</v>
      </c>
      <c r="AG1371" s="1" t="str">
        <f t="shared" si="106"/>
        <v>On Time</v>
      </c>
      <c r="AH1371" s="1" t="str">
        <f t="shared" si="107"/>
        <v>Fast</v>
      </c>
      <c r="AI1371" s="1" t="str">
        <f t="shared" si="108"/>
        <v>Low</v>
      </c>
      <c r="AJ1371" s="6" t="str">
        <f t="shared" si="109"/>
        <v>Weekend</v>
      </c>
    </row>
    <row r="1372" spans="1:36" x14ac:dyDescent="0.45">
      <c r="A1372" s="5" t="s">
        <v>1864</v>
      </c>
      <c r="B1372" s="2">
        <v>45596</v>
      </c>
      <c r="C1372" s="2">
        <v>45599</v>
      </c>
      <c r="D1372" s="2">
        <v>45600</v>
      </c>
      <c r="E1372" s="1" t="s">
        <v>2597</v>
      </c>
      <c r="F1372" s="1" t="s">
        <v>168</v>
      </c>
      <c r="G1372" s="1" t="s">
        <v>41</v>
      </c>
      <c r="H1372" s="1" t="s">
        <v>128</v>
      </c>
      <c r="I1372" s="1" t="s">
        <v>231</v>
      </c>
      <c r="J1372" s="1">
        <v>3</v>
      </c>
      <c r="K1372" s="1">
        <v>100</v>
      </c>
      <c r="L1372" s="1">
        <v>300</v>
      </c>
      <c r="M1372" s="1" t="s">
        <v>56</v>
      </c>
      <c r="N1372" s="1" t="s">
        <v>57</v>
      </c>
      <c r="O1372" s="1" t="s">
        <v>79</v>
      </c>
      <c r="P1372" s="1" t="s">
        <v>58</v>
      </c>
      <c r="Q1372" s="1" t="s">
        <v>45</v>
      </c>
      <c r="R1372" s="1" t="s">
        <v>2620</v>
      </c>
      <c r="S1372" s="1" t="s">
        <v>2620</v>
      </c>
      <c r="T1372" s="1">
        <v>1</v>
      </c>
      <c r="U1372" s="1" t="s">
        <v>2622</v>
      </c>
      <c r="V1372" s="1" t="s">
        <v>2623</v>
      </c>
      <c r="W1372" s="1" t="s">
        <v>2624</v>
      </c>
      <c r="X1372" s="1" t="s">
        <v>2625</v>
      </c>
      <c r="Y1372" s="1" t="s">
        <v>2623</v>
      </c>
      <c r="Z1372" s="1" t="s">
        <v>2623</v>
      </c>
      <c r="AA1372" s="1">
        <v>300</v>
      </c>
      <c r="AB1372" s="1" t="s">
        <v>2626</v>
      </c>
      <c r="AC1372" s="1" t="s">
        <v>2627</v>
      </c>
      <c r="AD1372" s="1" t="str">
        <f>TEXT(Sales_data[[#This Row],[Order_Date]],"MMM")</f>
        <v>Oct</v>
      </c>
      <c r="AE1372" s="1">
        <f t="shared" si="105"/>
        <v>2024</v>
      </c>
      <c r="AF1372" s="1" t="str">
        <f>TEXT(Sales_data[[#This Row],[Order_Date]],"ddd")</f>
        <v>Thu</v>
      </c>
      <c r="AG1372" s="1" t="str">
        <f t="shared" si="106"/>
        <v>On Time</v>
      </c>
      <c r="AH1372" s="1" t="str">
        <f t="shared" si="107"/>
        <v>Fast</v>
      </c>
      <c r="AI1372" s="1" t="str">
        <f t="shared" si="108"/>
        <v>Low</v>
      </c>
      <c r="AJ1372" s="6" t="str">
        <f t="shared" si="109"/>
        <v>Weekday</v>
      </c>
    </row>
    <row r="1373" spans="1:36" x14ac:dyDescent="0.45">
      <c r="A1373" s="5" t="s">
        <v>1865</v>
      </c>
      <c r="B1373" s="2">
        <v>45598</v>
      </c>
      <c r="C1373" s="2">
        <v>45599</v>
      </c>
      <c r="D1373" s="2">
        <v>45604</v>
      </c>
      <c r="E1373" s="1" t="s">
        <v>2592</v>
      </c>
      <c r="F1373" s="1" t="s">
        <v>2607</v>
      </c>
      <c r="G1373" s="1" t="s">
        <v>41</v>
      </c>
      <c r="H1373" s="1" t="s">
        <v>128</v>
      </c>
      <c r="I1373" s="1" t="s">
        <v>231</v>
      </c>
      <c r="J1373" s="1">
        <v>-1</v>
      </c>
      <c r="K1373" s="1">
        <v>0</v>
      </c>
      <c r="L1373" s="1">
        <v>0</v>
      </c>
      <c r="M1373" s="1" t="s">
        <v>56</v>
      </c>
      <c r="N1373" s="1" t="s">
        <v>57</v>
      </c>
      <c r="O1373" s="1" t="s">
        <v>44</v>
      </c>
      <c r="P1373" s="1" t="s">
        <v>85</v>
      </c>
      <c r="Q1373" s="1" t="s">
        <v>45</v>
      </c>
      <c r="R1373" s="1" t="s">
        <v>2620</v>
      </c>
      <c r="S1373" s="1" t="s">
        <v>2620</v>
      </c>
      <c r="T1373" s="1">
        <v>5</v>
      </c>
      <c r="U1373" s="1" t="s">
        <v>2622</v>
      </c>
      <c r="V1373" s="1" t="s">
        <v>2630</v>
      </c>
      <c r="W1373" s="1" t="s">
        <v>2629</v>
      </c>
      <c r="X1373" s="1" t="s">
        <v>2625</v>
      </c>
      <c r="Y1373" s="1" t="s">
        <v>2630</v>
      </c>
      <c r="Z1373" s="1" t="s">
        <v>2623</v>
      </c>
      <c r="AA1373" s="1">
        <v>0</v>
      </c>
      <c r="AB1373" s="1" t="s">
        <v>2626</v>
      </c>
      <c r="AC1373" s="1" t="s">
        <v>2627</v>
      </c>
      <c r="AD1373" s="1" t="str">
        <f>TEXT(Sales_data[[#This Row],[Order_Date]],"MMM")</f>
        <v>Nov</v>
      </c>
      <c r="AE1373" s="1">
        <f t="shared" si="105"/>
        <v>2024</v>
      </c>
      <c r="AF1373" s="1" t="str">
        <f>TEXT(Sales_data[[#This Row],[Order_Date]],"ddd")</f>
        <v>Sat</v>
      </c>
      <c r="AG1373" s="1" t="str">
        <f t="shared" si="106"/>
        <v>On Time</v>
      </c>
      <c r="AH1373" s="1" t="str">
        <f t="shared" si="107"/>
        <v>Medium</v>
      </c>
      <c r="AI1373" s="1" t="str">
        <f t="shared" si="108"/>
        <v>Low</v>
      </c>
      <c r="AJ1373" s="6" t="str">
        <f t="shared" si="109"/>
        <v>Weekend</v>
      </c>
    </row>
    <row r="1374" spans="1:36" x14ac:dyDescent="0.45">
      <c r="A1374" s="5" t="s">
        <v>1866</v>
      </c>
      <c r="B1374" s="2">
        <v>45446</v>
      </c>
      <c r="C1374" s="2">
        <v>45447</v>
      </c>
      <c r="D1374" s="2">
        <v>45448</v>
      </c>
      <c r="E1374" s="1" t="s">
        <v>2603</v>
      </c>
      <c r="F1374" s="1" t="s">
        <v>53</v>
      </c>
      <c r="G1374" s="1" t="s">
        <v>54</v>
      </c>
      <c r="H1374" s="1" t="s">
        <v>71</v>
      </c>
      <c r="I1374" s="1" t="s">
        <v>72</v>
      </c>
      <c r="J1374" s="1">
        <v>-1</v>
      </c>
      <c r="K1374" s="1">
        <v>2000</v>
      </c>
      <c r="L1374" s="1">
        <v>-2000</v>
      </c>
      <c r="M1374" s="1" t="s">
        <v>56</v>
      </c>
      <c r="N1374" s="1" t="s">
        <v>30</v>
      </c>
      <c r="O1374" s="1" t="s">
        <v>44</v>
      </c>
      <c r="P1374" s="1" t="s">
        <v>85</v>
      </c>
      <c r="Q1374" s="1" t="s">
        <v>33</v>
      </c>
      <c r="R1374" s="1" t="s">
        <v>2620</v>
      </c>
      <c r="S1374" s="1" t="s">
        <v>2620</v>
      </c>
      <c r="T1374" s="1">
        <v>1</v>
      </c>
      <c r="U1374" s="1" t="s">
        <v>2622</v>
      </c>
      <c r="V1374" s="1" t="s">
        <v>2630</v>
      </c>
      <c r="W1374" s="1" t="s">
        <v>2624</v>
      </c>
      <c r="X1374" s="1" t="s">
        <v>2625</v>
      </c>
      <c r="Y1374" s="1" t="s">
        <v>2623</v>
      </c>
      <c r="Z1374" s="1" t="s">
        <v>2623</v>
      </c>
      <c r="AA1374" s="1">
        <v>-2000</v>
      </c>
      <c r="AB1374" s="1" t="s">
        <v>2626</v>
      </c>
      <c r="AC1374" s="1" t="s">
        <v>2632</v>
      </c>
      <c r="AD1374" s="1" t="str">
        <f>TEXT(Sales_data[[#This Row],[Order_Date]],"MMM")</f>
        <v>Jun</v>
      </c>
      <c r="AE1374" s="1">
        <f t="shared" si="105"/>
        <v>2024</v>
      </c>
      <c r="AF1374" s="1" t="str">
        <f>TEXT(Sales_data[[#This Row],[Order_Date]],"ddd")</f>
        <v>Mon</v>
      </c>
      <c r="AG1374" s="1" t="str">
        <f t="shared" si="106"/>
        <v>On Time</v>
      </c>
      <c r="AH1374" s="1" t="str">
        <f t="shared" si="107"/>
        <v>Fast</v>
      </c>
      <c r="AI1374" s="1" t="str">
        <f t="shared" si="108"/>
        <v>Low</v>
      </c>
      <c r="AJ1374" s="6" t="str">
        <f t="shared" si="109"/>
        <v>Weekday</v>
      </c>
    </row>
    <row r="1375" spans="1:36" x14ac:dyDescent="0.45">
      <c r="A1375" s="5" t="s">
        <v>1867</v>
      </c>
      <c r="B1375" s="2">
        <v>45429</v>
      </c>
      <c r="C1375" s="2">
        <v>45427</v>
      </c>
      <c r="D1375" s="2">
        <v>45431</v>
      </c>
      <c r="E1375" s="1" t="s">
        <v>2534</v>
      </c>
      <c r="F1375" s="1" t="s">
        <v>147</v>
      </c>
      <c r="G1375" s="1" t="s">
        <v>147</v>
      </c>
      <c r="H1375" s="1" t="s">
        <v>42</v>
      </c>
      <c r="I1375" s="1" t="s">
        <v>122</v>
      </c>
      <c r="J1375" s="1">
        <v>1</v>
      </c>
      <c r="K1375" s="1">
        <v>500</v>
      </c>
      <c r="L1375" s="1">
        <v>500</v>
      </c>
      <c r="M1375" s="1" t="s">
        <v>63</v>
      </c>
      <c r="N1375" s="1" t="s">
        <v>93</v>
      </c>
      <c r="O1375" s="1" t="s">
        <v>44</v>
      </c>
      <c r="P1375" s="1" t="s">
        <v>58</v>
      </c>
      <c r="Q1375" s="1" t="s">
        <v>33</v>
      </c>
      <c r="R1375" s="1" t="s">
        <v>46</v>
      </c>
      <c r="S1375" s="1" t="s">
        <v>47</v>
      </c>
      <c r="T1375" s="1">
        <v>4</v>
      </c>
      <c r="U1375" s="1" t="s">
        <v>2622</v>
      </c>
      <c r="V1375" s="1" t="s">
        <v>2623</v>
      </c>
      <c r="W1375" s="1" t="s">
        <v>2624</v>
      </c>
      <c r="X1375" s="1" t="s">
        <v>2628</v>
      </c>
      <c r="Y1375" s="1" t="s">
        <v>2623</v>
      </c>
      <c r="Z1375" s="1" t="s">
        <v>2623</v>
      </c>
      <c r="AA1375" s="1">
        <v>500</v>
      </c>
      <c r="AB1375" s="1" t="s">
        <v>2626</v>
      </c>
      <c r="AC1375" s="1" t="s">
        <v>47</v>
      </c>
      <c r="AD1375" s="1" t="str">
        <f>TEXT(Sales_data[[#This Row],[Order_Date]],"MMM")</f>
        <v>May</v>
      </c>
      <c r="AE1375" s="1">
        <f t="shared" si="105"/>
        <v>2024</v>
      </c>
      <c r="AF1375" s="1" t="str">
        <f>TEXT(Sales_data[[#This Row],[Order_Date]],"ddd")</f>
        <v>Fri</v>
      </c>
      <c r="AG1375" s="1" t="str">
        <f t="shared" si="106"/>
        <v>On Time</v>
      </c>
      <c r="AH1375" s="1" t="str">
        <f t="shared" si="107"/>
        <v>Medium</v>
      </c>
      <c r="AI1375" s="1" t="str">
        <f t="shared" si="108"/>
        <v>Low</v>
      </c>
      <c r="AJ1375" s="6" t="str">
        <f t="shared" si="109"/>
        <v>Weekday</v>
      </c>
    </row>
    <row r="1376" spans="1:36" x14ac:dyDescent="0.45">
      <c r="A1376" s="5" t="s">
        <v>1868</v>
      </c>
      <c r="B1376" s="2">
        <v>45414</v>
      </c>
      <c r="C1376" s="2">
        <v>45417</v>
      </c>
      <c r="D1376" s="2">
        <v>45418</v>
      </c>
      <c r="E1376" s="1" t="s">
        <v>2538</v>
      </c>
      <c r="F1376" s="1" t="s">
        <v>168</v>
      </c>
      <c r="G1376" s="1" t="s">
        <v>41</v>
      </c>
      <c r="H1376" s="1" t="s">
        <v>71</v>
      </c>
      <c r="I1376" s="1" t="s">
        <v>72</v>
      </c>
      <c r="J1376" s="1">
        <v>1</v>
      </c>
      <c r="K1376" s="1">
        <v>0</v>
      </c>
      <c r="L1376" s="1">
        <v>0</v>
      </c>
      <c r="M1376" s="1" t="s">
        <v>63</v>
      </c>
      <c r="N1376" s="1" t="s">
        <v>57</v>
      </c>
      <c r="O1376" s="1" t="s">
        <v>64</v>
      </c>
      <c r="P1376" s="1" t="s">
        <v>58</v>
      </c>
      <c r="Q1376" s="1" t="s">
        <v>45</v>
      </c>
      <c r="R1376" s="1" t="s">
        <v>46</v>
      </c>
      <c r="S1376" s="1" t="s">
        <v>254</v>
      </c>
      <c r="T1376" s="1">
        <v>1</v>
      </c>
      <c r="U1376" s="1" t="s">
        <v>2622</v>
      </c>
      <c r="V1376" s="1" t="s">
        <v>2623</v>
      </c>
      <c r="W1376" s="1" t="s">
        <v>2629</v>
      </c>
      <c r="X1376" s="1" t="s">
        <v>2625</v>
      </c>
      <c r="Y1376" s="1" t="s">
        <v>2630</v>
      </c>
      <c r="Z1376" s="1" t="s">
        <v>2623</v>
      </c>
      <c r="AA1376" s="1">
        <v>0</v>
      </c>
      <c r="AB1376" s="1" t="s">
        <v>2626</v>
      </c>
      <c r="AC1376" s="1" t="s">
        <v>254</v>
      </c>
      <c r="AD1376" s="1" t="str">
        <f>TEXT(Sales_data[[#This Row],[Order_Date]],"MMM")</f>
        <v>May</v>
      </c>
      <c r="AE1376" s="1">
        <f t="shared" si="105"/>
        <v>2024</v>
      </c>
      <c r="AF1376" s="1" t="str">
        <f>TEXT(Sales_data[[#This Row],[Order_Date]],"ddd")</f>
        <v>Thu</v>
      </c>
      <c r="AG1376" s="1" t="str">
        <f t="shared" si="106"/>
        <v>On Time</v>
      </c>
      <c r="AH1376" s="1" t="str">
        <f t="shared" si="107"/>
        <v>Fast</v>
      </c>
      <c r="AI1376" s="1" t="str">
        <f t="shared" si="108"/>
        <v>Low</v>
      </c>
      <c r="AJ1376" s="6" t="str">
        <f t="shared" si="109"/>
        <v>Weekday</v>
      </c>
    </row>
    <row r="1377" spans="1:36" x14ac:dyDescent="0.45">
      <c r="A1377" s="5" t="s">
        <v>1869</v>
      </c>
      <c r="B1377" s="2">
        <v>45374</v>
      </c>
      <c r="C1377" s="2">
        <v>45374</v>
      </c>
      <c r="D1377" s="2">
        <v>45379</v>
      </c>
      <c r="E1377" s="1" t="s">
        <v>2567</v>
      </c>
      <c r="F1377" s="1" t="s">
        <v>168</v>
      </c>
      <c r="G1377" s="1" t="s">
        <v>41</v>
      </c>
      <c r="H1377" s="1" t="s">
        <v>128</v>
      </c>
      <c r="I1377" s="1" t="s">
        <v>169</v>
      </c>
      <c r="J1377" s="1">
        <v>3</v>
      </c>
      <c r="K1377" s="1">
        <v>500</v>
      </c>
      <c r="L1377" s="1">
        <v>1500</v>
      </c>
      <c r="M1377" s="1" t="s">
        <v>63</v>
      </c>
      <c r="N1377" s="1" t="s">
        <v>30</v>
      </c>
      <c r="O1377" s="1" t="s">
        <v>44</v>
      </c>
      <c r="P1377" s="1" t="s">
        <v>85</v>
      </c>
      <c r="Q1377" s="1" t="s">
        <v>45</v>
      </c>
      <c r="R1377" s="1" t="s">
        <v>34</v>
      </c>
      <c r="S1377" s="1" t="s">
        <v>2620</v>
      </c>
      <c r="T1377" s="1">
        <v>5</v>
      </c>
      <c r="U1377" s="1" t="s">
        <v>2622</v>
      </c>
      <c r="V1377" s="1" t="s">
        <v>2623</v>
      </c>
      <c r="W1377" s="1" t="s">
        <v>2624</v>
      </c>
      <c r="X1377" s="1" t="s">
        <v>2625</v>
      </c>
      <c r="Y1377" s="1" t="s">
        <v>2623</v>
      </c>
      <c r="Z1377" s="1" t="s">
        <v>2623</v>
      </c>
      <c r="AA1377" s="1">
        <v>1500</v>
      </c>
      <c r="AB1377" s="1" t="s">
        <v>2626</v>
      </c>
      <c r="AC1377" s="1" t="s">
        <v>2627</v>
      </c>
      <c r="AD1377" s="1" t="str">
        <f>TEXT(Sales_data[[#This Row],[Order_Date]],"MMM")</f>
        <v>Mar</v>
      </c>
      <c r="AE1377" s="1">
        <f t="shared" si="105"/>
        <v>2024</v>
      </c>
      <c r="AF1377" s="1" t="str">
        <f>TEXT(Sales_data[[#This Row],[Order_Date]],"ddd")</f>
        <v>Sat</v>
      </c>
      <c r="AG1377" s="1" t="str">
        <f t="shared" si="106"/>
        <v>On Time</v>
      </c>
      <c r="AH1377" s="1" t="str">
        <f t="shared" si="107"/>
        <v>Medium</v>
      </c>
      <c r="AI1377" s="1" t="str">
        <f t="shared" si="108"/>
        <v>Low</v>
      </c>
      <c r="AJ1377" s="6" t="str">
        <f t="shared" si="109"/>
        <v>Weekend</v>
      </c>
    </row>
    <row r="1378" spans="1:36" x14ac:dyDescent="0.45">
      <c r="A1378" s="5" t="s">
        <v>1870</v>
      </c>
      <c r="B1378" s="2">
        <v>45460</v>
      </c>
      <c r="C1378" s="2">
        <v>45461</v>
      </c>
      <c r="D1378" s="2">
        <v>45461</v>
      </c>
      <c r="E1378" s="1" t="s">
        <v>2590</v>
      </c>
      <c r="F1378" s="1" t="s">
        <v>168</v>
      </c>
      <c r="G1378" s="1" t="s">
        <v>41</v>
      </c>
      <c r="H1378" s="1" t="s">
        <v>128</v>
      </c>
      <c r="I1378" s="1" t="s">
        <v>231</v>
      </c>
      <c r="J1378" s="1">
        <v>-1</v>
      </c>
      <c r="K1378" s="1">
        <v>100</v>
      </c>
      <c r="L1378" s="1">
        <v>-100</v>
      </c>
      <c r="M1378" s="1" t="s">
        <v>29</v>
      </c>
      <c r="N1378" s="1" t="s">
        <v>57</v>
      </c>
      <c r="O1378" s="1" t="s">
        <v>44</v>
      </c>
      <c r="P1378" s="1" t="s">
        <v>58</v>
      </c>
      <c r="Q1378" s="1" t="s">
        <v>45</v>
      </c>
      <c r="R1378" s="1" t="s">
        <v>2620</v>
      </c>
      <c r="S1378" s="1" t="s">
        <v>2620</v>
      </c>
      <c r="T1378" s="1">
        <v>0</v>
      </c>
      <c r="U1378" s="1" t="s">
        <v>2622</v>
      </c>
      <c r="V1378" s="1" t="s">
        <v>2630</v>
      </c>
      <c r="W1378" s="1" t="s">
        <v>2624</v>
      </c>
      <c r="X1378" s="1" t="s">
        <v>2625</v>
      </c>
      <c r="Y1378" s="1" t="s">
        <v>2623</v>
      </c>
      <c r="Z1378" s="1" t="s">
        <v>2623</v>
      </c>
      <c r="AA1378" s="1">
        <v>-100</v>
      </c>
      <c r="AB1378" s="1" t="s">
        <v>2626</v>
      </c>
      <c r="AC1378" s="1" t="s">
        <v>2632</v>
      </c>
      <c r="AD1378" s="1" t="str">
        <f>TEXT(Sales_data[[#This Row],[Order_Date]],"MMM")</f>
        <v>Jun</v>
      </c>
      <c r="AE1378" s="1">
        <f t="shared" si="105"/>
        <v>2024</v>
      </c>
      <c r="AF1378" s="1" t="str">
        <f>TEXT(Sales_data[[#This Row],[Order_Date]],"ddd")</f>
        <v>Mon</v>
      </c>
      <c r="AG1378" s="1" t="str">
        <f t="shared" si="106"/>
        <v>On Time</v>
      </c>
      <c r="AH1378" s="1" t="str">
        <f t="shared" si="107"/>
        <v>Fast</v>
      </c>
      <c r="AI1378" s="1" t="str">
        <f t="shared" si="108"/>
        <v>Low</v>
      </c>
      <c r="AJ1378" s="6" t="str">
        <f t="shared" si="109"/>
        <v>Weekday</v>
      </c>
    </row>
    <row r="1379" spans="1:36" x14ac:dyDescent="0.45">
      <c r="A1379" s="5" t="s">
        <v>1871</v>
      </c>
      <c r="B1379" s="2">
        <v>45466</v>
      </c>
      <c r="C1379" s="2">
        <v>45469</v>
      </c>
      <c r="D1379" s="2">
        <v>45476</v>
      </c>
      <c r="E1379" s="1" t="s">
        <v>2595</v>
      </c>
      <c r="F1379" s="1" t="s">
        <v>2606</v>
      </c>
      <c r="G1379" s="1" t="s">
        <v>26</v>
      </c>
      <c r="H1379" s="1" t="s">
        <v>128</v>
      </c>
      <c r="I1379" s="1" t="s">
        <v>169</v>
      </c>
      <c r="J1379" s="1">
        <v>1</v>
      </c>
      <c r="K1379" s="1">
        <v>100</v>
      </c>
      <c r="L1379" s="1">
        <v>100</v>
      </c>
      <c r="M1379" s="1" t="s">
        <v>2619</v>
      </c>
      <c r="N1379" s="1" t="s">
        <v>57</v>
      </c>
      <c r="O1379" s="1" t="s">
        <v>64</v>
      </c>
      <c r="P1379" s="1" t="s">
        <v>58</v>
      </c>
      <c r="Q1379" s="1" t="s">
        <v>33</v>
      </c>
      <c r="R1379" s="1" t="s">
        <v>34</v>
      </c>
      <c r="S1379" s="1" t="s">
        <v>2620</v>
      </c>
      <c r="T1379" s="1">
        <v>7</v>
      </c>
      <c r="U1379" s="1" t="s">
        <v>2622</v>
      </c>
      <c r="V1379" s="1" t="s">
        <v>2623</v>
      </c>
      <c r="W1379" s="1" t="s">
        <v>2624</v>
      </c>
      <c r="X1379" s="1" t="s">
        <v>2625</v>
      </c>
      <c r="Y1379" s="1" t="s">
        <v>2623</v>
      </c>
      <c r="Z1379" s="1" t="s">
        <v>2623</v>
      </c>
      <c r="AA1379" s="1">
        <v>100</v>
      </c>
      <c r="AB1379" s="1" t="s">
        <v>2626</v>
      </c>
      <c r="AC1379" s="1" t="s">
        <v>2627</v>
      </c>
      <c r="AD1379" s="1" t="str">
        <f>TEXT(Sales_data[[#This Row],[Order_Date]],"MMM")</f>
        <v>Jun</v>
      </c>
      <c r="AE1379" s="1">
        <f t="shared" si="105"/>
        <v>2024</v>
      </c>
      <c r="AF1379" s="1" t="str">
        <f>TEXT(Sales_data[[#This Row],[Order_Date]],"ddd")</f>
        <v>Sun</v>
      </c>
      <c r="AG1379" s="1" t="str">
        <f t="shared" si="106"/>
        <v>Late</v>
      </c>
      <c r="AH1379" s="1" t="str">
        <f t="shared" si="107"/>
        <v>Slow</v>
      </c>
      <c r="AI1379" s="1" t="str">
        <f t="shared" si="108"/>
        <v>Low</v>
      </c>
      <c r="AJ1379" s="6" t="str">
        <f t="shared" si="109"/>
        <v>Weekend</v>
      </c>
    </row>
    <row r="1380" spans="1:36" x14ac:dyDescent="0.45">
      <c r="A1380" s="5" t="s">
        <v>1872</v>
      </c>
      <c r="B1380" s="2">
        <v>45524</v>
      </c>
      <c r="C1380" s="2">
        <v>45524</v>
      </c>
      <c r="D1380" s="2">
        <v>45531</v>
      </c>
      <c r="E1380" s="1" t="s">
        <v>2556</v>
      </c>
      <c r="F1380" s="1" t="s">
        <v>53</v>
      </c>
      <c r="G1380" s="1" t="s">
        <v>54</v>
      </c>
      <c r="H1380" s="1" t="s">
        <v>128</v>
      </c>
      <c r="I1380" s="1" t="s">
        <v>169</v>
      </c>
      <c r="J1380" s="1">
        <v>-1</v>
      </c>
      <c r="K1380" s="1">
        <v>2000</v>
      </c>
      <c r="L1380" s="1">
        <v>-2000</v>
      </c>
      <c r="M1380" s="1" t="s">
        <v>2619</v>
      </c>
      <c r="N1380" s="1" t="s">
        <v>57</v>
      </c>
      <c r="O1380" s="1" t="s">
        <v>79</v>
      </c>
      <c r="P1380" s="1" t="s">
        <v>32</v>
      </c>
      <c r="Q1380" s="1" t="s">
        <v>33</v>
      </c>
      <c r="R1380" s="1" t="s">
        <v>34</v>
      </c>
      <c r="S1380" s="1" t="s">
        <v>2620</v>
      </c>
      <c r="T1380" s="1">
        <v>7</v>
      </c>
      <c r="U1380" s="1" t="s">
        <v>2622</v>
      </c>
      <c r="V1380" s="1" t="s">
        <v>2630</v>
      </c>
      <c r="W1380" s="1" t="s">
        <v>2624</v>
      </c>
      <c r="X1380" s="1" t="s">
        <v>2625</v>
      </c>
      <c r="Y1380" s="1" t="s">
        <v>2623</v>
      </c>
      <c r="Z1380" s="1" t="s">
        <v>2623</v>
      </c>
      <c r="AA1380" s="1">
        <v>-2000</v>
      </c>
      <c r="AB1380" s="1" t="s">
        <v>2626</v>
      </c>
      <c r="AC1380" s="1" t="s">
        <v>2627</v>
      </c>
      <c r="AD1380" s="1" t="str">
        <f>TEXT(Sales_data[[#This Row],[Order_Date]],"MMM")</f>
        <v>Aug</v>
      </c>
      <c r="AE1380" s="1">
        <f t="shared" si="105"/>
        <v>2024</v>
      </c>
      <c r="AF1380" s="1" t="str">
        <f>TEXT(Sales_data[[#This Row],[Order_Date]],"ddd")</f>
        <v>Tue</v>
      </c>
      <c r="AG1380" s="1" t="str">
        <f t="shared" si="106"/>
        <v>Late</v>
      </c>
      <c r="AH1380" s="1" t="str">
        <f t="shared" si="107"/>
        <v>Slow</v>
      </c>
      <c r="AI1380" s="1" t="str">
        <f t="shared" si="108"/>
        <v>Low</v>
      </c>
      <c r="AJ1380" s="6" t="str">
        <f t="shared" si="109"/>
        <v>Weekday</v>
      </c>
    </row>
    <row r="1381" spans="1:36" x14ac:dyDescent="0.45">
      <c r="A1381" s="5" t="s">
        <v>1873</v>
      </c>
      <c r="B1381" s="2">
        <v>45295</v>
      </c>
      <c r="C1381" s="2">
        <v>45295</v>
      </c>
      <c r="D1381" s="2">
        <v>45300</v>
      </c>
      <c r="E1381" s="1" t="s">
        <v>2569</v>
      </c>
      <c r="F1381" s="1" t="s">
        <v>2608</v>
      </c>
      <c r="G1381" s="1" t="s">
        <v>41</v>
      </c>
      <c r="H1381" s="1" t="s">
        <v>42</v>
      </c>
      <c r="I1381" s="1" t="s">
        <v>43</v>
      </c>
      <c r="J1381" s="1">
        <v>0</v>
      </c>
      <c r="K1381" s="1">
        <v>2000</v>
      </c>
      <c r="L1381" s="1">
        <v>0</v>
      </c>
      <c r="M1381" s="1" t="s">
        <v>2619</v>
      </c>
      <c r="N1381" s="1" t="s">
        <v>57</v>
      </c>
      <c r="O1381" s="1" t="s">
        <v>79</v>
      </c>
      <c r="P1381" s="1" t="s">
        <v>32</v>
      </c>
      <c r="Q1381" s="1" t="s">
        <v>45</v>
      </c>
      <c r="R1381" s="1" t="s">
        <v>2620</v>
      </c>
      <c r="S1381" s="1" t="s">
        <v>2620</v>
      </c>
      <c r="T1381" s="1">
        <v>5</v>
      </c>
      <c r="U1381" s="1" t="s">
        <v>2622</v>
      </c>
      <c r="V1381" s="1" t="s">
        <v>2630</v>
      </c>
      <c r="W1381" s="1" t="s">
        <v>2624</v>
      </c>
      <c r="X1381" s="1" t="s">
        <v>2625</v>
      </c>
      <c r="Y1381" s="1" t="s">
        <v>2623</v>
      </c>
      <c r="Z1381" s="1" t="s">
        <v>2623</v>
      </c>
      <c r="AA1381" s="1">
        <v>0</v>
      </c>
      <c r="AB1381" s="1" t="s">
        <v>2626</v>
      </c>
      <c r="AC1381" s="1" t="s">
        <v>2627</v>
      </c>
      <c r="AD1381" s="1" t="str">
        <f>TEXT(Sales_data[[#This Row],[Order_Date]],"MMM")</f>
        <v>Jan</v>
      </c>
      <c r="AE1381" s="1">
        <f t="shared" si="105"/>
        <v>2024</v>
      </c>
      <c r="AF1381" s="1" t="str">
        <f>TEXT(Sales_data[[#This Row],[Order_Date]],"ddd")</f>
        <v>Thu</v>
      </c>
      <c r="AG1381" s="1" t="str">
        <f t="shared" si="106"/>
        <v>On Time</v>
      </c>
      <c r="AH1381" s="1" t="str">
        <f t="shared" si="107"/>
        <v>Medium</v>
      </c>
      <c r="AI1381" s="1" t="str">
        <f t="shared" si="108"/>
        <v>Low</v>
      </c>
      <c r="AJ1381" s="6" t="str">
        <f t="shared" si="109"/>
        <v>Weekday</v>
      </c>
    </row>
    <row r="1382" spans="1:36" x14ac:dyDescent="0.45">
      <c r="A1382" s="5" t="s">
        <v>1874</v>
      </c>
      <c r="B1382" s="2">
        <v>45424</v>
      </c>
      <c r="C1382" s="2">
        <v>45422</v>
      </c>
      <c r="D1382" s="2">
        <v>45429</v>
      </c>
      <c r="E1382" s="1" t="s">
        <v>2594</v>
      </c>
      <c r="F1382" s="1" t="s">
        <v>53</v>
      </c>
      <c r="G1382" s="1" t="s">
        <v>54</v>
      </c>
      <c r="H1382" s="1" t="s">
        <v>27</v>
      </c>
      <c r="I1382" s="1" t="s">
        <v>55</v>
      </c>
      <c r="J1382" s="1">
        <v>-1</v>
      </c>
      <c r="K1382" s="1">
        <v>100</v>
      </c>
      <c r="L1382" s="1">
        <v>-100</v>
      </c>
      <c r="M1382" s="1" t="s">
        <v>56</v>
      </c>
      <c r="N1382" s="1" t="s">
        <v>93</v>
      </c>
      <c r="O1382" s="1" t="s">
        <v>79</v>
      </c>
      <c r="P1382" s="1" t="s">
        <v>85</v>
      </c>
      <c r="Q1382" s="1" t="s">
        <v>33</v>
      </c>
      <c r="R1382" s="1" t="s">
        <v>34</v>
      </c>
      <c r="S1382" s="1" t="s">
        <v>2620</v>
      </c>
      <c r="T1382" s="1">
        <v>7</v>
      </c>
      <c r="U1382" s="1" t="s">
        <v>2622</v>
      </c>
      <c r="V1382" s="1" t="s">
        <v>2630</v>
      </c>
      <c r="W1382" s="1" t="s">
        <v>2624</v>
      </c>
      <c r="X1382" s="1" t="s">
        <v>2628</v>
      </c>
      <c r="Y1382" s="1" t="s">
        <v>2623</v>
      </c>
      <c r="Z1382" s="1" t="s">
        <v>2623</v>
      </c>
      <c r="AA1382" s="1">
        <v>-100</v>
      </c>
      <c r="AB1382" s="1" t="s">
        <v>2626</v>
      </c>
      <c r="AC1382" s="1" t="s">
        <v>2627</v>
      </c>
      <c r="AD1382" s="1" t="str">
        <f>TEXT(Sales_data[[#This Row],[Order_Date]],"MMM")</f>
        <v>May</v>
      </c>
      <c r="AE1382" s="1">
        <f t="shared" si="105"/>
        <v>2024</v>
      </c>
      <c r="AF1382" s="1" t="str">
        <f>TEXT(Sales_data[[#This Row],[Order_Date]],"ddd")</f>
        <v>Sun</v>
      </c>
      <c r="AG1382" s="1" t="str">
        <f t="shared" si="106"/>
        <v>Late</v>
      </c>
      <c r="AH1382" s="1" t="str">
        <f t="shared" si="107"/>
        <v>Slow</v>
      </c>
      <c r="AI1382" s="1" t="str">
        <f t="shared" si="108"/>
        <v>Low</v>
      </c>
      <c r="AJ1382" s="6" t="str">
        <f t="shared" si="109"/>
        <v>Weekend</v>
      </c>
    </row>
    <row r="1383" spans="1:36" x14ac:dyDescent="0.45">
      <c r="A1383" s="5" t="s">
        <v>1875</v>
      </c>
      <c r="B1383" s="2">
        <v>45527</v>
      </c>
      <c r="C1383" s="2">
        <v>45528</v>
      </c>
      <c r="D1383" s="2">
        <v>45529</v>
      </c>
      <c r="E1383" s="1" t="s">
        <v>2538</v>
      </c>
      <c r="F1383" s="1" t="s">
        <v>2607</v>
      </c>
      <c r="G1383" s="1" t="s">
        <v>41</v>
      </c>
      <c r="H1383" s="1" t="s">
        <v>42</v>
      </c>
      <c r="I1383" s="1" t="s">
        <v>43</v>
      </c>
      <c r="J1383" s="1">
        <v>0</v>
      </c>
      <c r="K1383" s="1">
        <v>2000</v>
      </c>
      <c r="L1383" s="1">
        <v>0</v>
      </c>
      <c r="M1383" s="1" t="s">
        <v>56</v>
      </c>
      <c r="N1383" s="1" t="s">
        <v>57</v>
      </c>
      <c r="O1383" s="1" t="s">
        <v>79</v>
      </c>
      <c r="P1383" s="1" t="s">
        <v>58</v>
      </c>
      <c r="Q1383" s="1" t="s">
        <v>33</v>
      </c>
      <c r="R1383" s="1" t="s">
        <v>46</v>
      </c>
      <c r="S1383" s="1" t="s">
        <v>47</v>
      </c>
      <c r="T1383" s="1">
        <v>1</v>
      </c>
      <c r="U1383" s="1" t="s">
        <v>2622</v>
      </c>
      <c r="V1383" s="1" t="s">
        <v>2630</v>
      </c>
      <c r="W1383" s="1" t="s">
        <v>2624</v>
      </c>
      <c r="X1383" s="1" t="s">
        <v>2625</v>
      </c>
      <c r="Y1383" s="1" t="s">
        <v>2623</v>
      </c>
      <c r="Z1383" s="1" t="s">
        <v>2623</v>
      </c>
      <c r="AA1383" s="1">
        <v>0</v>
      </c>
      <c r="AB1383" s="1" t="s">
        <v>2626</v>
      </c>
      <c r="AC1383" s="1" t="s">
        <v>47</v>
      </c>
      <c r="AD1383" s="1" t="str">
        <f>TEXT(Sales_data[[#This Row],[Order_Date]],"MMM")</f>
        <v>Aug</v>
      </c>
      <c r="AE1383" s="1">
        <f t="shared" si="105"/>
        <v>2024</v>
      </c>
      <c r="AF1383" s="1" t="str">
        <f>TEXT(Sales_data[[#This Row],[Order_Date]],"ddd")</f>
        <v>Fri</v>
      </c>
      <c r="AG1383" s="1" t="str">
        <f t="shared" si="106"/>
        <v>On Time</v>
      </c>
      <c r="AH1383" s="1" t="str">
        <f t="shared" si="107"/>
        <v>Fast</v>
      </c>
      <c r="AI1383" s="1" t="str">
        <f t="shared" si="108"/>
        <v>Low</v>
      </c>
      <c r="AJ1383" s="6" t="str">
        <f t="shared" si="109"/>
        <v>Weekday</v>
      </c>
    </row>
    <row r="1384" spans="1:36" x14ac:dyDescent="0.45">
      <c r="A1384" s="5" t="s">
        <v>1876</v>
      </c>
      <c r="B1384" s="2">
        <v>45590</v>
      </c>
      <c r="C1384" s="2">
        <v>45593</v>
      </c>
      <c r="D1384" s="2">
        <v>45594</v>
      </c>
      <c r="E1384" s="1" t="s">
        <v>2587</v>
      </c>
      <c r="F1384" s="1" t="s">
        <v>147</v>
      </c>
      <c r="G1384" s="1" t="s">
        <v>147</v>
      </c>
      <c r="H1384" s="1" t="s">
        <v>27</v>
      </c>
      <c r="I1384" s="1" t="s">
        <v>55</v>
      </c>
      <c r="J1384" s="1">
        <v>2</v>
      </c>
      <c r="K1384" s="1">
        <v>2000</v>
      </c>
      <c r="L1384" s="1">
        <v>4000</v>
      </c>
      <c r="M1384" s="1" t="s">
        <v>2619</v>
      </c>
      <c r="N1384" s="1" t="s">
        <v>30</v>
      </c>
      <c r="O1384" s="1" t="s">
        <v>44</v>
      </c>
      <c r="P1384" s="1" t="s">
        <v>58</v>
      </c>
      <c r="Q1384" s="1" t="s">
        <v>33</v>
      </c>
      <c r="R1384" s="1" t="s">
        <v>46</v>
      </c>
      <c r="S1384" s="1" t="s">
        <v>47</v>
      </c>
      <c r="T1384" s="1">
        <v>1</v>
      </c>
      <c r="U1384" s="1" t="s">
        <v>2622</v>
      </c>
      <c r="V1384" s="1" t="s">
        <v>2623</v>
      </c>
      <c r="W1384" s="1" t="s">
        <v>2624</v>
      </c>
      <c r="X1384" s="1" t="s">
        <v>2625</v>
      </c>
      <c r="Y1384" s="1" t="s">
        <v>2623</v>
      </c>
      <c r="Z1384" s="1" t="s">
        <v>2623</v>
      </c>
      <c r="AA1384" s="1">
        <v>4000</v>
      </c>
      <c r="AB1384" s="1" t="s">
        <v>2626</v>
      </c>
      <c r="AC1384" s="1" t="s">
        <v>47</v>
      </c>
      <c r="AD1384" s="1" t="str">
        <f>TEXT(Sales_data[[#This Row],[Order_Date]],"MMM")</f>
        <v>Oct</v>
      </c>
      <c r="AE1384" s="1">
        <f t="shared" si="105"/>
        <v>2024</v>
      </c>
      <c r="AF1384" s="1" t="str">
        <f>TEXT(Sales_data[[#This Row],[Order_Date]],"ddd")</f>
        <v>Fri</v>
      </c>
      <c r="AG1384" s="1" t="str">
        <f t="shared" si="106"/>
        <v>On Time</v>
      </c>
      <c r="AH1384" s="1" t="str">
        <f t="shared" si="107"/>
        <v>Fast</v>
      </c>
      <c r="AI1384" s="1" t="str">
        <f t="shared" si="108"/>
        <v>Medium</v>
      </c>
      <c r="AJ1384" s="6" t="str">
        <f t="shared" si="109"/>
        <v>Weekday</v>
      </c>
    </row>
    <row r="1385" spans="1:36" x14ac:dyDescent="0.45">
      <c r="A1385" s="5" t="s">
        <v>1877</v>
      </c>
      <c r="B1385" s="2">
        <v>45486</v>
      </c>
      <c r="C1385" s="2">
        <v>45489</v>
      </c>
      <c r="D1385" s="2">
        <v>45494</v>
      </c>
      <c r="E1385" s="1" t="s">
        <v>2586</v>
      </c>
      <c r="F1385" s="1" t="s">
        <v>69</v>
      </c>
      <c r="G1385" s="1" t="s">
        <v>70</v>
      </c>
      <c r="H1385" s="1" t="s">
        <v>27</v>
      </c>
      <c r="I1385" s="1" t="s">
        <v>28</v>
      </c>
      <c r="J1385" s="1">
        <v>-1</v>
      </c>
      <c r="K1385" s="1">
        <v>2000</v>
      </c>
      <c r="L1385" s="1">
        <v>-2000</v>
      </c>
      <c r="M1385" s="1" t="s">
        <v>56</v>
      </c>
      <c r="N1385" s="1" t="s">
        <v>57</v>
      </c>
      <c r="O1385" s="1" t="s">
        <v>31</v>
      </c>
      <c r="P1385" s="1" t="s">
        <v>85</v>
      </c>
      <c r="Q1385" s="1" t="s">
        <v>45</v>
      </c>
      <c r="R1385" s="1" t="s">
        <v>2620</v>
      </c>
      <c r="S1385" s="1" t="s">
        <v>2620</v>
      </c>
      <c r="T1385" s="1">
        <v>5</v>
      </c>
      <c r="U1385" s="1" t="s">
        <v>2622</v>
      </c>
      <c r="V1385" s="1" t="s">
        <v>2630</v>
      </c>
      <c r="W1385" s="1" t="s">
        <v>2624</v>
      </c>
      <c r="X1385" s="1" t="s">
        <v>2625</v>
      </c>
      <c r="Y1385" s="1" t="s">
        <v>2623</v>
      </c>
      <c r="Z1385" s="1" t="s">
        <v>2623</v>
      </c>
      <c r="AA1385" s="1">
        <v>-2000</v>
      </c>
      <c r="AB1385" s="1" t="s">
        <v>2626</v>
      </c>
      <c r="AC1385" s="1" t="s">
        <v>2632</v>
      </c>
      <c r="AD1385" s="1" t="str">
        <f>TEXT(Sales_data[[#This Row],[Order_Date]],"MMM")</f>
        <v>Jul</v>
      </c>
      <c r="AE1385" s="1">
        <f t="shared" si="105"/>
        <v>2024</v>
      </c>
      <c r="AF1385" s="1" t="str">
        <f>TEXT(Sales_data[[#This Row],[Order_Date]],"ddd")</f>
        <v>Sat</v>
      </c>
      <c r="AG1385" s="1" t="str">
        <f t="shared" si="106"/>
        <v>On Time</v>
      </c>
      <c r="AH1385" s="1" t="str">
        <f t="shared" si="107"/>
        <v>Medium</v>
      </c>
      <c r="AI1385" s="1" t="str">
        <f t="shared" si="108"/>
        <v>Low</v>
      </c>
      <c r="AJ1385" s="6" t="str">
        <f t="shared" si="109"/>
        <v>Weekend</v>
      </c>
    </row>
    <row r="1386" spans="1:36" x14ac:dyDescent="0.45">
      <c r="A1386" s="5" t="s">
        <v>1878</v>
      </c>
      <c r="B1386" s="2">
        <v>45513</v>
      </c>
      <c r="C1386" s="2">
        <v>45511</v>
      </c>
      <c r="D1386" s="2">
        <v>45517</v>
      </c>
      <c r="E1386" s="1" t="s">
        <v>2536</v>
      </c>
      <c r="F1386" s="1" t="s">
        <v>2607</v>
      </c>
      <c r="G1386" s="1" t="s">
        <v>41</v>
      </c>
      <c r="H1386" s="1" t="s">
        <v>42</v>
      </c>
      <c r="I1386" s="1" t="s">
        <v>122</v>
      </c>
      <c r="J1386" s="1">
        <v>-1</v>
      </c>
      <c r="K1386" s="1">
        <v>0</v>
      </c>
      <c r="L1386" s="1">
        <v>0</v>
      </c>
      <c r="M1386" s="1" t="s">
        <v>56</v>
      </c>
      <c r="N1386" s="1" t="s">
        <v>30</v>
      </c>
      <c r="O1386" s="1" t="s">
        <v>31</v>
      </c>
      <c r="P1386" s="1" t="s">
        <v>32</v>
      </c>
      <c r="Q1386" s="1" t="s">
        <v>33</v>
      </c>
      <c r="R1386" s="1" t="s">
        <v>2620</v>
      </c>
      <c r="S1386" s="1" t="s">
        <v>2620</v>
      </c>
      <c r="T1386" s="1">
        <v>6</v>
      </c>
      <c r="U1386" s="1" t="s">
        <v>2622</v>
      </c>
      <c r="V1386" s="1" t="s">
        <v>2630</v>
      </c>
      <c r="W1386" s="1" t="s">
        <v>2629</v>
      </c>
      <c r="X1386" s="1" t="s">
        <v>2628</v>
      </c>
      <c r="Y1386" s="1" t="s">
        <v>2630</v>
      </c>
      <c r="Z1386" s="1" t="s">
        <v>2623</v>
      </c>
      <c r="AA1386" s="1">
        <v>0</v>
      </c>
      <c r="AB1386" s="1" t="s">
        <v>2626</v>
      </c>
      <c r="AC1386" s="1" t="s">
        <v>2627</v>
      </c>
      <c r="AD1386" s="1" t="str">
        <f>TEXT(Sales_data[[#This Row],[Order_Date]],"MMM")</f>
        <v>Aug</v>
      </c>
      <c r="AE1386" s="1">
        <f t="shared" si="105"/>
        <v>2024</v>
      </c>
      <c r="AF1386" s="1" t="str">
        <f>TEXT(Sales_data[[#This Row],[Order_Date]],"ddd")</f>
        <v>Fri</v>
      </c>
      <c r="AG1386" s="1" t="str">
        <f t="shared" si="106"/>
        <v>Late</v>
      </c>
      <c r="AH1386" s="1" t="str">
        <f t="shared" si="107"/>
        <v>Slow</v>
      </c>
      <c r="AI1386" s="1" t="str">
        <f t="shared" si="108"/>
        <v>Low</v>
      </c>
      <c r="AJ1386" s="6" t="str">
        <f t="shared" si="109"/>
        <v>Weekday</v>
      </c>
    </row>
    <row r="1387" spans="1:36" x14ac:dyDescent="0.45">
      <c r="A1387" s="5" t="s">
        <v>1879</v>
      </c>
      <c r="B1387" s="2">
        <v>45563</v>
      </c>
      <c r="C1387" s="2">
        <v>45561</v>
      </c>
      <c r="D1387" s="2">
        <v>45563</v>
      </c>
      <c r="E1387" s="1" t="s">
        <v>2578</v>
      </c>
      <c r="F1387" s="1" t="s">
        <v>2609</v>
      </c>
      <c r="G1387" s="1" t="s">
        <v>116</v>
      </c>
      <c r="H1387" s="1" t="s">
        <v>42</v>
      </c>
      <c r="I1387" s="1" t="s">
        <v>43</v>
      </c>
      <c r="J1387" s="1">
        <v>0</v>
      </c>
      <c r="K1387" s="1">
        <v>1000</v>
      </c>
      <c r="L1387" s="1">
        <v>0</v>
      </c>
      <c r="M1387" s="1" t="s">
        <v>63</v>
      </c>
      <c r="N1387" s="1" t="s">
        <v>57</v>
      </c>
      <c r="O1387" s="1" t="s">
        <v>31</v>
      </c>
      <c r="P1387" s="1" t="s">
        <v>58</v>
      </c>
      <c r="Q1387" s="1" t="s">
        <v>45</v>
      </c>
      <c r="R1387" s="1" t="s">
        <v>34</v>
      </c>
      <c r="S1387" s="1" t="s">
        <v>2620</v>
      </c>
      <c r="T1387" s="1">
        <v>2</v>
      </c>
      <c r="U1387" s="1" t="s">
        <v>2622</v>
      </c>
      <c r="V1387" s="1" t="s">
        <v>2630</v>
      </c>
      <c r="W1387" s="1" t="s">
        <v>2624</v>
      </c>
      <c r="X1387" s="1" t="s">
        <v>2628</v>
      </c>
      <c r="Y1387" s="1" t="s">
        <v>2623</v>
      </c>
      <c r="Z1387" s="1" t="s">
        <v>2623</v>
      </c>
      <c r="AA1387" s="1">
        <v>0</v>
      </c>
      <c r="AB1387" s="1" t="s">
        <v>2626</v>
      </c>
      <c r="AC1387" s="1" t="s">
        <v>2627</v>
      </c>
      <c r="AD1387" s="1" t="str">
        <f>TEXT(Sales_data[[#This Row],[Order_Date]],"MMM")</f>
        <v>Sep</v>
      </c>
      <c r="AE1387" s="1">
        <f t="shared" si="105"/>
        <v>2024</v>
      </c>
      <c r="AF1387" s="1" t="str">
        <f>TEXT(Sales_data[[#This Row],[Order_Date]],"ddd")</f>
        <v>Sat</v>
      </c>
      <c r="AG1387" s="1" t="str">
        <f t="shared" si="106"/>
        <v>On Time</v>
      </c>
      <c r="AH1387" s="1" t="str">
        <f t="shared" si="107"/>
        <v>Fast</v>
      </c>
      <c r="AI1387" s="1" t="str">
        <f t="shared" si="108"/>
        <v>Low</v>
      </c>
      <c r="AJ1387" s="6" t="str">
        <f t="shared" si="109"/>
        <v>Weekend</v>
      </c>
    </row>
    <row r="1388" spans="1:36" x14ac:dyDescent="0.45">
      <c r="A1388" s="5" t="s">
        <v>1880</v>
      </c>
      <c r="B1388" s="2">
        <v>45353</v>
      </c>
      <c r="C1388" s="2">
        <v>45352</v>
      </c>
      <c r="D1388" s="2">
        <v>45351</v>
      </c>
      <c r="E1388" s="1" t="s">
        <v>2572</v>
      </c>
      <c r="F1388" s="1" t="s">
        <v>2608</v>
      </c>
      <c r="G1388" s="1" t="s">
        <v>41</v>
      </c>
      <c r="H1388" s="1" t="s">
        <v>128</v>
      </c>
      <c r="I1388" s="1" t="s">
        <v>169</v>
      </c>
      <c r="J1388" s="1">
        <v>3</v>
      </c>
      <c r="K1388" s="1">
        <v>100</v>
      </c>
      <c r="L1388" s="1">
        <v>300</v>
      </c>
      <c r="M1388" s="1" t="s">
        <v>63</v>
      </c>
      <c r="N1388" s="1" t="s">
        <v>57</v>
      </c>
      <c r="O1388" s="1" t="s">
        <v>31</v>
      </c>
      <c r="P1388" s="1" t="s">
        <v>85</v>
      </c>
      <c r="Q1388" s="1" t="s">
        <v>45</v>
      </c>
      <c r="R1388" s="1" t="s">
        <v>34</v>
      </c>
      <c r="S1388" s="1" t="s">
        <v>2620</v>
      </c>
      <c r="T1388" s="1">
        <v>-1</v>
      </c>
      <c r="U1388" s="1" t="s">
        <v>2622</v>
      </c>
      <c r="V1388" s="1" t="s">
        <v>2623</v>
      </c>
      <c r="W1388" s="1" t="s">
        <v>2624</v>
      </c>
      <c r="X1388" s="1" t="s">
        <v>2628</v>
      </c>
      <c r="Y1388" s="1" t="s">
        <v>2623</v>
      </c>
      <c r="Z1388" s="1" t="s">
        <v>2623</v>
      </c>
      <c r="AA1388" s="1">
        <v>300</v>
      </c>
      <c r="AB1388" s="1" t="s">
        <v>2626</v>
      </c>
      <c r="AC1388" s="1" t="s">
        <v>2627</v>
      </c>
      <c r="AD1388" s="1" t="str">
        <f>TEXT(Sales_data[[#This Row],[Order_Date]],"MMM")</f>
        <v>Mar</v>
      </c>
      <c r="AE1388" s="1">
        <f t="shared" si="105"/>
        <v>2024</v>
      </c>
      <c r="AF1388" s="1" t="str">
        <f>TEXT(Sales_data[[#This Row],[Order_Date]],"ddd")</f>
        <v>Sat</v>
      </c>
      <c r="AG1388" s="1" t="str">
        <f t="shared" si="106"/>
        <v>On Time</v>
      </c>
      <c r="AH1388" s="1" t="str">
        <f t="shared" si="107"/>
        <v>Fast</v>
      </c>
      <c r="AI1388" s="1" t="str">
        <f t="shared" si="108"/>
        <v>Low</v>
      </c>
      <c r="AJ1388" s="6" t="str">
        <f t="shared" si="109"/>
        <v>Weekend</v>
      </c>
    </row>
    <row r="1389" spans="1:36" x14ac:dyDescent="0.45">
      <c r="A1389" s="5" t="s">
        <v>1881</v>
      </c>
      <c r="B1389" s="2">
        <v>45618</v>
      </c>
      <c r="C1389" s="2">
        <v>45621</v>
      </c>
      <c r="D1389" s="2">
        <v>45624</v>
      </c>
      <c r="E1389" s="1" t="s">
        <v>2536</v>
      </c>
      <c r="F1389" s="1" t="s">
        <v>2609</v>
      </c>
      <c r="G1389" s="1" t="s">
        <v>116</v>
      </c>
      <c r="H1389" s="1" t="s">
        <v>128</v>
      </c>
      <c r="I1389" s="1" t="s">
        <v>129</v>
      </c>
      <c r="J1389" s="1">
        <v>3</v>
      </c>
      <c r="K1389" s="1">
        <v>0</v>
      </c>
      <c r="L1389" s="1">
        <v>0</v>
      </c>
      <c r="M1389" s="1" t="s">
        <v>29</v>
      </c>
      <c r="N1389" s="1" t="s">
        <v>57</v>
      </c>
      <c r="O1389" s="1" t="s">
        <v>31</v>
      </c>
      <c r="P1389" s="1" t="s">
        <v>58</v>
      </c>
      <c r="Q1389" s="1" t="s">
        <v>45</v>
      </c>
      <c r="R1389" s="1" t="s">
        <v>2620</v>
      </c>
      <c r="S1389" s="1" t="s">
        <v>2620</v>
      </c>
      <c r="T1389" s="1">
        <v>3</v>
      </c>
      <c r="U1389" s="1" t="s">
        <v>2622</v>
      </c>
      <c r="V1389" s="1" t="s">
        <v>2623</v>
      </c>
      <c r="W1389" s="1" t="s">
        <v>2629</v>
      </c>
      <c r="X1389" s="1" t="s">
        <v>2625</v>
      </c>
      <c r="Y1389" s="1" t="s">
        <v>2630</v>
      </c>
      <c r="Z1389" s="1" t="s">
        <v>2623</v>
      </c>
      <c r="AA1389" s="1">
        <v>0</v>
      </c>
      <c r="AB1389" s="1" t="s">
        <v>2626</v>
      </c>
      <c r="AC1389" s="1" t="s">
        <v>2627</v>
      </c>
      <c r="AD1389" s="1" t="str">
        <f>TEXT(Sales_data[[#This Row],[Order_Date]],"MMM")</f>
        <v>Nov</v>
      </c>
      <c r="AE1389" s="1">
        <f t="shared" si="105"/>
        <v>2024</v>
      </c>
      <c r="AF1389" s="1" t="str">
        <f>TEXT(Sales_data[[#This Row],[Order_Date]],"ddd")</f>
        <v>Fri</v>
      </c>
      <c r="AG1389" s="1" t="str">
        <f t="shared" si="106"/>
        <v>On Time</v>
      </c>
      <c r="AH1389" s="1" t="str">
        <f t="shared" si="107"/>
        <v>Medium</v>
      </c>
      <c r="AI1389" s="1" t="str">
        <f t="shared" si="108"/>
        <v>Low</v>
      </c>
      <c r="AJ1389" s="6" t="str">
        <f t="shared" si="109"/>
        <v>Weekday</v>
      </c>
    </row>
    <row r="1390" spans="1:36" x14ac:dyDescent="0.45">
      <c r="A1390" s="5" t="s">
        <v>1882</v>
      </c>
      <c r="B1390" s="2">
        <v>45389</v>
      </c>
      <c r="C1390" s="2">
        <v>45392</v>
      </c>
      <c r="D1390" s="2">
        <v>45397</v>
      </c>
      <c r="E1390" s="1" t="s">
        <v>2579</v>
      </c>
      <c r="F1390" s="1" t="s">
        <v>147</v>
      </c>
      <c r="G1390" s="1" t="s">
        <v>147</v>
      </c>
      <c r="H1390" s="1" t="s">
        <v>128</v>
      </c>
      <c r="I1390" s="1" t="s">
        <v>169</v>
      </c>
      <c r="J1390" s="1">
        <v>1</v>
      </c>
      <c r="K1390" s="1">
        <v>0</v>
      </c>
      <c r="L1390" s="1">
        <v>0</v>
      </c>
      <c r="M1390" s="1" t="s">
        <v>56</v>
      </c>
      <c r="N1390" s="1" t="s">
        <v>57</v>
      </c>
      <c r="O1390" s="1" t="s">
        <v>31</v>
      </c>
      <c r="P1390" s="1" t="s">
        <v>85</v>
      </c>
      <c r="Q1390" s="1" t="s">
        <v>45</v>
      </c>
      <c r="R1390" s="1" t="s">
        <v>2620</v>
      </c>
      <c r="S1390" s="1" t="s">
        <v>2620</v>
      </c>
      <c r="T1390" s="1">
        <v>5</v>
      </c>
      <c r="U1390" s="1" t="s">
        <v>2622</v>
      </c>
      <c r="V1390" s="1" t="s">
        <v>2623</v>
      </c>
      <c r="W1390" s="1" t="s">
        <v>2629</v>
      </c>
      <c r="X1390" s="1" t="s">
        <v>2625</v>
      </c>
      <c r="Y1390" s="1" t="s">
        <v>2630</v>
      </c>
      <c r="Z1390" s="1" t="s">
        <v>2623</v>
      </c>
      <c r="AA1390" s="1">
        <v>0</v>
      </c>
      <c r="AB1390" s="1" t="s">
        <v>2626</v>
      </c>
      <c r="AC1390" s="1" t="s">
        <v>2627</v>
      </c>
      <c r="AD1390" s="1" t="str">
        <f>TEXT(Sales_data[[#This Row],[Order_Date]],"MMM")</f>
        <v>Apr</v>
      </c>
      <c r="AE1390" s="1">
        <f t="shared" si="105"/>
        <v>2024</v>
      </c>
      <c r="AF1390" s="1" t="str">
        <f>TEXT(Sales_data[[#This Row],[Order_Date]],"ddd")</f>
        <v>Sun</v>
      </c>
      <c r="AG1390" s="1" t="str">
        <f t="shared" si="106"/>
        <v>On Time</v>
      </c>
      <c r="AH1390" s="1" t="str">
        <f t="shared" si="107"/>
        <v>Medium</v>
      </c>
      <c r="AI1390" s="1" t="str">
        <f t="shared" si="108"/>
        <v>Low</v>
      </c>
      <c r="AJ1390" s="6" t="str">
        <f t="shared" si="109"/>
        <v>Weekend</v>
      </c>
    </row>
    <row r="1391" spans="1:36" x14ac:dyDescent="0.45">
      <c r="A1391" s="5" t="s">
        <v>1883</v>
      </c>
      <c r="B1391" s="2">
        <v>45582</v>
      </c>
      <c r="C1391" s="2">
        <v>45583</v>
      </c>
      <c r="D1391" s="2">
        <v>45588</v>
      </c>
      <c r="E1391" s="1" t="s">
        <v>2585</v>
      </c>
      <c r="F1391" s="1" t="s">
        <v>53</v>
      </c>
      <c r="G1391" s="1" t="s">
        <v>54</v>
      </c>
      <c r="H1391" s="1" t="s">
        <v>128</v>
      </c>
      <c r="I1391" s="1" t="s">
        <v>129</v>
      </c>
      <c r="J1391" s="1">
        <v>2</v>
      </c>
      <c r="K1391" s="1">
        <v>0</v>
      </c>
      <c r="L1391" s="1">
        <v>0</v>
      </c>
      <c r="M1391" s="1" t="s">
        <v>63</v>
      </c>
      <c r="N1391" s="1" t="s">
        <v>30</v>
      </c>
      <c r="O1391" s="1" t="s">
        <v>64</v>
      </c>
      <c r="P1391" s="1" t="s">
        <v>58</v>
      </c>
      <c r="Q1391" s="1" t="s">
        <v>45</v>
      </c>
      <c r="R1391" s="1" t="s">
        <v>34</v>
      </c>
      <c r="S1391" s="1" t="s">
        <v>2620</v>
      </c>
      <c r="T1391" s="1">
        <v>5</v>
      </c>
      <c r="U1391" s="1" t="s">
        <v>2622</v>
      </c>
      <c r="V1391" s="1" t="s">
        <v>2623</v>
      </c>
      <c r="W1391" s="1" t="s">
        <v>2629</v>
      </c>
      <c r="X1391" s="1" t="s">
        <v>2625</v>
      </c>
      <c r="Y1391" s="1" t="s">
        <v>2630</v>
      </c>
      <c r="Z1391" s="1" t="s">
        <v>2623</v>
      </c>
      <c r="AA1391" s="1">
        <v>0</v>
      </c>
      <c r="AB1391" s="1" t="s">
        <v>2626</v>
      </c>
      <c r="AC1391" s="1" t="s">
        <v>2627</v>
      </c>
      <c r="AD1391" s="1" t="str">
        <f>TEXT(Sales_data[[#This Row],[Order_Date]],"MMM")</f>
        <v>Oct</v>
      </c>
      <c r="AE1391" s="1">
        <f t="shared" si="105"/>
        <v>2024</v>
      </c>
      <c r="AF1391" s="1" t="str">
        <f>TEXT(Sales_data[[#This Row],[Order_Date]],"ddd")</f>
        <v>Thu</v>
      </c>
      <c r="AG1391" s="1" t="str">
        <f t="shared" si="106"/>
        <v>On Time</v>
      </c>
      <c r="AH1391" s="1" t="str">
        <f t="shared" si="107"/>
        <v>Medium</v>
      </c>
      <c r="AI1391" s="1" t="str">
        <f t="shared" si="108"/>
        <v>Low</v>
      </c>
      <c r="AJ1391" s="6" t="str">
        <f t="shared" si="109"/>
        <v>Weekday</v>
      </c>
    </row>
    <row r="1392" spans="1:36" x14ac:dyDescent="0.45">
      <c r="A1392" s="5" t="s">
        <v>1884</v>
      </c>
      <c r="B1392" s="2">
        <v>45315</v>
      </c>
      <c r="C1392" s="2">
        <v>45314</v>
      </c>
      <c r="D1392" s="2">
        <v>45318</v>
      </c>
      <c r="E1392" s="1" t="s">
        <v>2550</v>
      </c>
      <c r="F1392" s="1" t="s">
        <v>69</v>
      </c>
      <c r="G1392" s="1" t="s">
        <v>70</v>
      </c>
      <c r="H1392" s="1" t="s">
        <v>27</v>
      </c>
      <c r="I1392" s="1" t="s">
        <v>28</v>
      </c>
      <c r="J1392" s="1">
        <v>0</v>
      </c>
      <c r="K1392" s="1">
        <v>2000</v>
      </c>
      <c r="L1392" s="1">
        <v>0</v>
      </c>
      <c r="M1392" s="1" t="s">
        <v>29</v>
      </c>
      <c r="N1392" s="1" t="s">
        <v>30</v>
      </c>
      <c r="O1392" s="1" t="s">
        <v>79</v>
      </c>
      <c r="P1392" s="1" t="s">
        <v>32</v>
      </c>
      <c r="Q1392" s="1" t="s">
        <v>45</v>
      </c>
      <c r="R1392" s="1" t="s">
        <v>34</v>
      </c>
      <c r="S1392" s="1" t="s">
        <v>2620</v>
      </c>
      <c r="T1392" s="1">
        <v>4</v>
      </c>
      <c r="U1392" s="1" t="s">
        <v>2622</v>
      </c>
      <c r="V1392" s="1" t="s">
        <v>2630</v>
      </c>
      <c r="W1392" s="1" t="s">
        <v>2624</v>
      </c>
      <c r="X1392" s="1" t="s">
        <v>2628</v>
      </c>
      <c r="Y1392" s="1" t="s">
        <v>2623</v>
      </c>
      <c r="Z1392" s="1" t="s">
        <v>2623</v>
      </c>
      <c r="AA1392" s="1">
        <v>0</v>
      </c>
      <c r="AB1392" s="1" t="s">
        <v>2626</v>
      </c>
      <c r="AC1392" s="1" t="s">
        <v>2627</v>
      </c>
      <c r="AD1392" s="1" t="str">
        <f>TEXT(Sales_data[[#This Row],[Order_Date]],"MMM")</f>
        <v>Jan</v>
      </c>
      <c r="AE1392" s="1">
        <f t="shared" si="105"/>
        <v>2024</v>
      </c>
      <c r="AF1392" s="1" t="str">
        <f>TEXT(Sales_data[[#This Row],[Order_Date]],"ddd")</f>
        <v>Wed</v>
      </c>
      <c r="AG1392" s="1" t="str">
        <f t="shared" si="106"/>
        <v>On Time</v>
      </c>
      <c r="AH1392" s="1" t="str">
        <f t="shared" si="107"/>
        <v>Medium</v>
      </c>
      <c r="AI1392" s="1" t="str">
        <f t="shared" si="108"/>
        <v>Low</v>
      </c>
      <c r="AJ1392" s="6" t="str">
        <f t="shared" si="109"/>
        <v>Weekday</v>
      </c>
    </row>
    <row r="1393" spans="1:36" x14ac:dyDescent="0.45">
      <c r="A1393" s="5" t="s">
        <v>1885</v>
      </c>
      <c r="B1393" s="2">
        <v>45332</v>
      </c>
      <c r="C1393" s="2">
        <v>45332</v>
      </c>
      <c r="D1393" s="2">
        <v>45336</v>
      </c>
      <c r="E1393" s="1" t="s">
        <v>2554</v>
      </c>
      <c r="F1393" s="1" t="s">
        <v>2609</v>
      </c>
      <c r="G1393" s="1" t="s">
        <v>116</v>
      </c>
      <c r="H1393" s="1" t="s">
        <v>128</v>
      </c>
      <c r="I1393" s="1" t="s">
        <v>169</v>
      </c>
      <c r="J1393" s="1">
        <v>1</v>
      </c>
      <c r="K1393" s="1">
        <v>500</v>
      </c>
      <c r="L1393" s="1">
        <v>500</v>
      </c>
      <c r="M1393" s="1" t="s">
        <v>63</v>
      </c>
      <c r="N1393" s="1" t="s">
        <v>30</v>
      </c>
      <c r="O1393" s="1" t="s">
        <v>44</v>
      </c>
      <c r="P1393" s="1" t="s">
        <v>85</v>
      </c>
      <c r="Q1393" s="1" t="s">
        <v>45</v>
      </c>
      <c r="R1393" s="1" t="s">
        <v>2620</v>
      </c>
      <c r="S1393" s="1" t="s">
        <v>2620</v>
      </c>
      <c r="T1393" s="1">
        <v>4</v>
      </c>
      <c r="U1393" s="1" t="s">
        <v>2622</v>
      </c>
      <c r="V1393" s="1" t="s">
        <v>2623</v>
      </c>
      <c r="W1393" s="1" t="s">
        <v>2624</v>
      </c>
      <c r="X1393" s="1" t="s">
        <v>2625</v>
      </c>
      <c r="Y1393" s="1" t="s">
        <v>2623</v>
      </c>
      <c r="Z1393" s="1" t="s">
        <v>2623</v>
      </c>
      <c r="AA1393" s="1">
        <v>500</v>
      </c>
      <c r="AB1393" s="1" t="s">
        <v>2626</v>
      </c>
      <c r="AC1393" s="1" t="s">
        <v>2627</v>
      </c>
      <c r="AD1393" s="1" t="str">
        <f>TEXT(Sales_data[[#This Row],[Order_Date]],"MMM")</f>
        <v>Feb</v>
      </c>
      <c r="AE1393" s="1">
        <f t="shared" si="105"/>
        <v>2024</v>
      </c>
      <c r="AF1393" s="1" t="str">
        <f>TEXT(Sales_data[[#This Row],[Order_Date]],"ddd")</f>
        <v>Sat</v>
      </c>
      <c r="AG1393" s="1" t="str">
        <f t="shared" si="106"/>
        <v>On Time</v>
      </c>
      <c r="AH1393" s="1" t="str">
        <f t="shared" si="107"/>
        <v>Medium</v>
      </c>
      <c r="AI1393" s="1" t="str">
        <f t="shared" si="108"/>
        <v>Low</v>
      </c>
      <c r="AJ1393" s="6" t="str">
        <f t="shared" si="109"/>
        <v>Weekend</v>
      </c>
    </row>
    <row r="1394" spans="1:36" x14ac:dyDescent="0.45">
      <c r="A1394" s="5" t="s">
        <v>1886</v>
      </c>
      <c r="B1394" s="2">
        <v>45453</v>
      </c>
      <c r="C1394" s="2">
        <v>45454</v>
      </c>
      <c r="D1394" s="2">
        <v>45460</v>
      </c>
      <c r="E1394" s="1" t="s">
        <v>2530</v>
      </c>
      <c r="F1394" s="1" t="s">
        <v>168</v>
      </c>
      <c r="G1394" s="1" t="s">
        <v>41</v>
      </c>
      <c r="H1394" s="1" t="s">
        <v>42</v>
      </c>
      <c r="I1394" s="1" t="s">
        <v>122</v>
      </c>
      <c r="J1394" s="1">
        <v>2</v>
      </c>
      <c r="K1394" s="1">
        <v>100</v>
      </c>
      <c r="L1394" s="1">
        <v>200</v>
      </c>
      <c r="M1394" s="1" t="s">
        <v>29</v>
      </c>
      <c r="N1394" s="1" t="s">
        <v>93</v>
      </c>
      <c r="O1394" s="1" t="s">
        <v>44</v>
      </c>
      <c r="P1394" s="1" t="s">
        <v>32</v>
      </c>
      <c r="Q1394" s="1" t="s">
        <v>33</v>
      </c>
      <c r="R1394" s="1" t="s">
        <v>34</v>
      </c>
      <c r="S1394" s="1" t="s">
        <v>2620</v>
      </c>
      <c r="T1394" s="1">
        <v>6</v>
      </c>
      <c r="U1394" s="1" t="s">
        <v>2622</v>
      </c>
      <c r="V1394" s="1" t="s">
        <v>2623</v>
      </c>
      <c r="W1394" s="1" t="s">
        <v>2624</v>
      </c>
      <c r="X1394" s="1" t="s">
        <v>2625</v>
      </c>
      <c r="Y1394" s="1" t="s">
        <v>2623</v>
      </c>
      <c r="Z1394" s="1" t="s">
        <v>2623</v>
      </c>
      <c r="AA1394" s="1">
        <v>200</v>
      </c>
      <c r="AB1394" s="1" t="s">
        <v>2626</v>
      </c>
      <c r="AC1394" s="1" t="s">
        <v>2627</v>
      </c>
      <c r="AD1394" s="1" t="str">
        <f>TEXT(Sales_data[[#This Row],[Order_Date]],"MMM")</f>
        <v>Jun</v>
      </c>
      <c r="AE1394" s="1">
        <f t="shared" si="105"/>
        <v>2024</v>
      </c>
      <c r="AF1394" s="1" t="str">
        <f>TEXT(Sales_data[[#This Row],[Order_Date]],"ddd")</f>
        <v>Mon</v>
      </c>
      <c r="AG1394" s="1" t="str">
        <f t="shared" si="106"/>
        <v>Late</v>
      </c>
      <c r="AH1394" s="1" t="str">
        <f t="shared" si="107"/>
        <v>Slow</v>
      </c>
      <c r="AI1394" s="1" t="str">
        <f t="shared" si="108"/>
        <v>Low</v>
      </c>
      <c r="AJ1394" s="6" t="str">
        <f t="shared" si="109"/>
        <v>Weekday</v>
      </c>
    </row>
    <row r="1395" spans="1:36" x14ac:dyDescent="0.45">
      <c r="A1395" s="5" t="s">
        <v>1887</v>
      </c>
      <c r="B1395" s="2">
        <v>45300</v>
      </c>
      <c r="C1395" s="2">
        <v>45302</v>
      </c>
      <c r="D1395" s="2">
        <v>45302</v>
      </c>
      <c r="E1395" s="1" t="s">
        <v>2530</v>
      </c>
      <c r="F1395" s="1" t="s">
        <v>168</v>
      </c>
      <c r="G1395" s="1" t="s">
        <v>41</v>
      </c>
      <c r="H1395" s="1" t="s">
        <v>71</v>
      </c>
      <c r="I1395" s="1" t="s">
        <v>92</v>
      </c>
      <c r="J1395" s="1">
        <v>0</v>
      </c>
      <c r="K1395" s="1">
        <v>500</v>
      </c>
      <c r="L1395" s="1">
        <v>0</v>
      </c>
      <c r="M1395" s="1" t="s">
        <v>2619</v>
      </c>
      <c r="N1395" s="1" t="s">
        <v>93</v>
      </c>
      <c r="O1395" s="1" t="s">
        <v>79</v>
      </c>
      <c r="P1395" s="1" t="s">
        <v>85</v>
      </c>
      <c r="Q1395" s="1" t="s">
        <v>33</v>
      </c>
      <c r="R1395" s="1" t="s">
        <v>34</v>
      </c>
      <c r="S1395" s="1" t="s">
        <v>2620</v>
      </c>
      <c r="T1395" s="1">
        <v>0</v>
      </c>
      <c r="U1395" s="1" t="s">
        <v>2622</v>
      </c>
      <c r="V1395" s="1" t="s">
        <v>2630</v>
      </c>
      <c r="W1395" s="1" t="s">
        <v>2624</v>
      </c>
      <c r="X1395" s="1" t="s">
        <v>2625</v>
      </c>
      <c r="Y1395" s="1" t="s">
        <v>2623</v>
      </c>
      <c r="Z1395" s="1" t="s">
        <v>2623</v>
      </c>
      <c r="AA1395" s="1">
        <v>0</v>
      </c>
      <c r="AB1395" s="1" t="s">
        <v>2626</v>
      </c>
      <c r="AC1395" s="1" t="s">
        <v>2627</v>
      </c>
      <c r="AD1395" s="1" t="str">
        <f>TEXT(Sales_data[[#This Row],[Order_Date]],"MMM")</f>
        <v>Jan</v>
      </c>
      <c r="AE1395" s="1">
        <f t="shared" si="105"/>
        <v>2024</v>
      </c>
      <c r="AF1395" s="1" t="str">
        <f>TEXT(Sales_data[[#This Row],[Order_Date]],"ddd")</f>
        <v>Tue</v>
      </c>
      <c r="AG1395" s="1" t="str">
        <f t="shared" si="106"/>
        <v>On Time</v>
      </c>
      <c r="AH1395" s="1" t="str">
        <f t="shared" si="107"/>
        <v>Fast</v>
      </c>
      <c r="AI1395" s="1" t="str">
        <f t="shared" si="108"/>
        <v>Low</v>
      </c>
      <c r="AJ1395" s="6" t="str">
        <f t="shared" si="109"/>
        <v>Weekday</v>
      </c>
    </row>
    <row r="1396" spans="1:36" x14ac:dyDescent="0.45">
      <c r="A1396" s="5" t="s">
        <v>1888</v>
      </c>
      <c r="B1396" s="2">
        <v>45521</v>
      </c>
      <c r="C1396" s="2">
        <v>45520</v>
      </c>
      <c r="D1396" s="2">
        <v>45525</v>
      </c>
      <c r="E1396" s="1" t="s">
        <v>2579</v>
      </c>
      <c r="F1396" s="1" t="s">
        <v>2609</v>
      </c>
      <c r="G1396" s="1" t="s">
        <v>116</v>
      </c>
      <c r="H1396" s="1" t="s">
        <v>128</v>
      </c>
      <c r="I1396" s="1" t="s">
        <v>129</v>
      </c>
      <c r="J1396" s="1">
        <v>1</v>
      </c>
      <c r="K1396" s="1">
        <v>100</v>
      </c>
      <c r="L1396" s="1">
        <v>100</v>
      </c>
      <c r="M1396" s="1" t="s">
        <v>29</v>
      </c>
      <c r="N1396" s="1" t="s">
        <v>57</v>
      </c>
      <c r="O1396" s="1" t="s">
        <v>79</v>
      </c>
      <c r="P1396" s="1" t="s">
        <v>32</v>
      </c>
      <c r="Q1396" s="1" t="s">
        <v>33</v>
      </c>
      <c r="R1396" s="1" t="s">
        <v>46</v>
      </c>
      <c r="S1396" s="1" t="s">
        <v>254</v>
      </c>
      <c r="T1396" s="1">
        <v>5</v>
      </c>
      <c r="U1396" s="1" t="s">
        <v>2622</v>
      </c>
      <c r="V1396" s="1" t="s">
        <v>2623</v>
      </c>
      <c r="W1396" s="1" t="s">
        <v>2624</v>
      </c>
      <c r="X1396" s="1" t="s">
        <v>2628</v>
      </c>
      <c r="Y1396" s="1" t="s">
        <v>2623</v>
      </c>
      <c r="Z1396" s="1" t="s">
        <v>2623</v>
      </c>
      <c r="AA1396" s="1">
        <v>100</v>
      </c>
      <c r="AB1396" s="1" t="s">
        <v>2626</v>
      </c>
      <c r="AC1396" s="1" t="s">
        <v>254</v>
      </c>
      <c r="AD1396" s="1" t="str">
        <f>TEXT(Sales_data[[#This Row],[Order_Date]],"MMM")</f>
        <v>Aug</v>
      </c>
      <c r="AE1396" s="1">
        <f t="shared" si="105"/>
        <v>2024</v>
      </c>
      <c r="AF1396" s="1" t="str">
        <f>TEXT(Sales_data[[#This Row],[Order_Date]],"ddd")</f>
        <v>Sat</v>
      </c>
      <c r="AG1396" s="1" t="str">
        <f t="shared" si="106"/>
        <v>On Time</v>
      </c>
      <c r="AH1396" s="1" t="str">
        <f t="shared" si="107"/>
        <v>Medium</v>
      </c>
      <c r="AI1396" s="1" t="str">
        <f t="shared" si="108"/>
        <v>Low</v>
      </c>
      <c r="AJ1396" s="6" t="str">
        <f t="shared" si="109"/>
        <v>Weekend</v>
      </c>
    </row>
    <row r="1397" spans="1:36" x14ac:dyDescent="0.45">
      <c r="A1397" s="5" t="s">
        <v>1889</v>
      </c>
      <c r="B1397" s="2">
        <v>45449</v>
      </c>
      <c r="C1397" s="2">
        <v>45451</v>
      </c>
      <c r="D1397" s="2">
        <v>45458</v>
      </c>
      <c r="E1397" s="1" t="s">
        <v>2605</v>
      </c>
      <c r="F1397" s="1" t="s">
        <v>53</v>
      </c>
      <c r="G1397" s="1" t="s">
        <v>54</v>
      </c>
      <c r="H1397" s="1" t="s">
        <v>128</v>
      </c>
      <c r="I1397" s="1" t="s">
        <v>169</v>
      </c>
      <c r="J1397" s="1">
        <v>2</v>
      </c>
      <c r="K1397" s="1">
        <v>100</v>
      </c>
      <c r="L1397" s="1">
        <v>200</v>
      </c>
      <c r="M1397" s="1" t="s">
        <v>2619</v>
      </c>
      <c r="N1397" s="1" t="s">
        <v>57</v>
      </c>
      <c r="O1397" s="1" t="s">
        <v>44</v>
      </c>
      <c r="P1397" s="1" t="s">
        <v>85</v>
      </c>
      <c r="Q1397" s="1" t="s">
        <v>33</v>
      </c>
      <c r="R1397" s="1" t="s">
        <v>34</v>
      </c>
      <c r="S1397" s="1" t="s">
        <v>2620</v>
      </c>
      <c r="T1397" s="1">
        <v>7</v>
      </c>
      <c r="U1397" s="1" t="s">
        <v>2622</v>
      </c>
      <c r="V1397" s="1" t="s">
        <v>2623</v>
      </c>
      <c r="W1397" s="1" t="s">
        <v>2624</v>
      </c>
      <c r="X1397" s="1" t="s">
        <v>2625</v>
      </c>
      <c r="Y1397" s="1" t="s">
        <v>2623</v>
      </c>
      <c r="Z1397" s="1" t="s">
        <v>2623</v>
      </c>
      <c r="AA1397" s="1">
        <v>200</v>
      </c>
      <c r="AB1397" s="1" t="s">
        <v>2626</v>
      </c>
      <c r="AC1397" s="1" t="s">
        <v>2627</v>
      </c>
      <c r="AD1397" s="1" t="str">
        <f>TEXT(Sales_data[[#This Row],[Order_Date]],"MMM")</f>
        <v>Jun</v>
      </c>
      <c r="AE1397" s="1">
        <f t="shared" si="105"/>
        <v>2024</v>
      </c>
      <c r="AF1397" s="1" t="str">
        <f>TEXT(Sales_data[[#This Row],[Order_Date]],"ddd")</f>
        <v>Thu</v>
      </c>
      <c r="AG1397" s="1" t="str">
        <f t="shared" si="106"/>
        <v>Late</v>
      </c>
      <c r="AH1397" s="1" t="str">
        <f t="shared" si="107"/>
        <v>Slow</v>
      </c>
      <c r="AI1397" s="1" t="str">
        <f t="shared" si="108"/>
        <v>Low</v>
      </c>
      <c r="AJ1397" s="6" t="str">
        <f t="shared" si="109"/>
        <v>Weekday</v>
      </c>
    </row>
    <row r="1398" spans="1:36" x14ac:dyDescent="0.45">
      <c r="A1398" s="5" t="s">
        <v>1890</v>
      </c>
      <c r="B1398" s="2">
        <v>45332</v>
      </c>
      <c r="C1398" s="2">
        <v>45334</v>
      </c>
      <c r="D1398" s="2">
        <v>45341</v>
      </c>
      <c r="E1398" s="1" t="s">
        <v>2541</v>
      </c>
      <c r="F1398" s="1" t="s">
        <v>2609</v>
      </c>
      <c r="G1398" s="1" t="s">
        <v>116</v>
      </c>
      <c r="H1398" s="1" t="s">
        <v>27</v>
      </c>
      <c r="I1398" s="1" t="s">
        <v>55</v>
      </c>
      <c r="J1398" s="1">
        <v>1</v>
      </c>
      <c r="K1398" s="1">
        <v>100</v>
      </c>
      <c r="L1398" s="1">
        <v>100</v>
      </c>
      <c r="M1398" s="1" t="s">
        <v>29</v>
      </c>
      <c r="N1398" s="1" t="s">
        <v>57</v>
      </c>
      <c r="O1398" s="1" t="s">
        <v>79</v>
      </c>
      <c r="P1398" s="1" t="s">
        <v>58</v>
      </c>
      <c r="Q1398" s="1" t="s">
        <v>33</v>
      </c>
      <c r="R1398" s="1" t="s">
        <v>2620</v>
      </c>
      <c r="S1398" s="1" t="s">
        <v>2620</v>
      </c>
      <c r="T1398" s="1">
        <v>7</v>
      </c>
      <c r="U1398" s="1" t="s">
        <v>2622</v>
      </c>
      <c r="V1398" s="1" t="s">
        <v>2623</v>
      </c>
      <c r="W1398" s="1" t="s">
        <v>2624</v>
      </c>
      <c r="X1398" s="1" t="s">
        <v>2625</v>
      </c>
      <c r="Y1398" s="1" t="s">
        <v>2623</v>
      </c>
      <c r="Z1398" s="1" t="s">
        <v>2623</v>
      </c>
      <c r="AA1398" s="1">
        <v>100</v>
      </c>
      <c r="AB1398" s="1" t="s">
        <v>2626</v>
      </c>
      <c r="AC1398" s="1" t="s">
        <v>2627</v>
      </c>
      <c r="AD1398" s="1" t="str">
        <f>TEXT(Sales_data[[#This Row],[Order_Date]],"MMM")</f>
        <v>Feb</v>
      </c>
      <c r="AE1398" s="1">
        <f t="shared" si="105"/>
        <v>2024</v>
      </c>
      <c r="AF1398" s="1" t="str">
        <f>TEXT(Sales_data[[#This Row],[Order_Date]],"ddd")</f>
        <v>Sat</v>
      </c>
      <c r="AG1398" s="1" t="str">
        <f t="shared" si="106"/>
        <v>Late</v>
      </c>
      <c r="AH1398" s="1" t="str">
        <f t="shared" si="107"/>
        <v>Slow</v>
      </c>
      <c r="AI1398" s="1" t="str">
        <f t="shared" si="108"/>
        <v>Low</v>
      </c>
      <c r="AJ1398" s="6" t="str">
        <f t="shared" si="109"/>
        <v>Weekend</v>
      </c>
    </row>
    <row r="1399" spans="1:36" x14ac:dyDescent="0.45">
      <c r="A1399" s="5" t="s">
        <v>1891</v>
      </c>
      <c r="B1399" s="2">
        <v>45426</v>
      </c>
      <c r="C1399" s="2">
        <v>45429</v>
      </c>
      <c r="D1399" s="2">
        <v>45435</v>
      </c>
      <c r="E1399" s="1" t="s">
        <v>2581</v>
      </c>
      <c r="F1399" s="1" t="s">
        <v>2609</v>
      </c>
      <c r="G1399" s="1" t="s">
        <v>116</v>
      </c>
      <c r="H1399" s="1" t="s">
        <v>27</v>
      </c>
      <c r="I1399" s="1" t="s">
        <v>55</v>
      </c>
      <c r="J1399" s="1">
        <v>-1</v>
      </c>
      <c r="K1399" s="1">
        <v>500</v>
      </c>
      <c r="L1399" s="1">
        <v>-500</v>
      </c>
      <c r="M1399" s="1" t="s">
        <v>56</v>
      </c>
      <c r="N1399" s="1" t="s">
        <v>93</v>
      </c>
      <c r="O1399" s="1" t="s">
        <v>31</v>
      </c>
      <c r="P1399" s="1" t="s">
        <v>85</v>
      </c>
      <c r="Q1399" s="1" t="s">
        <v>45</v>
      </c>
      <c r="R1399" s="1" t="s">
        <v>46</v>
      </c>
      <c r="S1399" s="1" t="s">
        <v>245</v>
      </c>
      <c r="T1399" s="1">
        <v>6</v>
      </c>
      <c r="U1399" s="1" t="s">
        <v>2622</v>
      </c>
      <c r="V1399" s="1" t="s">
        <v>2630</v>
      </c>
      <c r="W1399" s="1" t="s">
        <v>2624</v>
      </c>
      <c r="X1399" s="1" t="s">
        <v>2625</v>
      </c>
      <c r="Y1399" s="1" t="s">
        <v>2623</v>
      </c>
      <c r="Z1399" s="1" t="s">
        <v>2623</v>
      </c>
      <c r="AA1399" s="1">
        <v>-500</v>
      </c>
      <c r="AB1399" s="1" t="s">
        <v>2626</v>
      </c>
      <c r="AC1399" s="1" t="s">
        <v>245</v>
      </c>
      <c r="AD1399" s="1" t="str">
        <f>TEXT(Sales_data[[#This Row],[Order_Date]],"MMM")</f>
        <v>May</v>
      </c>
      <c r="AE1399" s="1">
        <f t="shared" si="105"/>
        <v>2024</v>
      </c>
      <c r="AF1399" s="1" t="str">
        <f>TEXT(Sales_data[[#This Row],[Order_Date]],"ddd")</f>
        <v>Tue</v>
      </c>
      <c r="AG1399" s="1" t="str">
        <f t="shared" si="106"/>
        <v>Late</v>
      </c>
      <c r="AH1399" s="1" t="str">
        <f t="shared" si="107"/>
        <v>Slow</v>
      </c>
      <c r="AI1399" s="1" t="str">
        <f t="shared" si="108"/>
        <v>Low</v>
      </c>
      <c r="AJ1399" s="6" t="str">
        <f t="shared" si="109"/>
        <v>Weekday</v>
      </c>
    </row>
    <row r="1400" spans="1:36" x14ac:dyDescent="0.45">
      <c r="A1400" s="5" t="s">
        <v>2519</v>
      </c>
      <c r="B1400" s="2">
        <v>45381</v>
      </c>
      <c r="C1400" s="2">
        <v>45381</v>
      </c>
      <c r="D1400" s="2">
        <v>45386</v>
      </c>
      <c r="E1400" s="1" t="s">
        <v>2540</v>
      </c>
      <c r="F1400" s="1" t="s">
        <v>2606</v>
      </c>
      <c r="G1400" s="1" t="s">
        <v>26</v>
      </c>
      <c r="H1400" s="1" t="s">
        <v>71</v>
      </c>
      <c r="I1400" s="1" t="s">
        <v>92</v>
      </c>
      <c r="J1400" s="1">
        <v>0</v>
      </c>
      <c r="K1400" s="1">
        <v>0</v>
      </c>
      <c r="L1400" s="1">
        <v>0</v>
      </c>
      <c r="M1400" s="1" t="s">
        <v>56</v>
      </c>
      <c r="N1400" s="1" t="s">
        <v>57</v>
      </c>
      <c r="O1400" s="1" t="s">
        <v>31</v>
      </c>
      <c r="P1400" s="1" t="s">
        <v>32</v>
      </c>
      <c r="Q1400" s="1" t="s">
        <v>45</v>
      </c>
      <c r="R1400" s="1" t="s">
        <v>2620</v>
      </c>
      <c r="S1400" s="1" t="s">
        <v>2620</v>
      </c>
      <c r="T1400" s="1">
        <v>5</v>
      </c>
      <c r="U1400" s="1" t="s">
        <v>2622</v>
      </c>
      <c r="V1400" s="1" t="s">
        <v>2630</v>
      </c>
      <c r="W1400" s="1" t="s">
        <v>2629</v>
      </c>
      <c r="X1400" s="1" t="s">
        <v>2625</v>
      </c>
      <c r="Y1400" s="1" t="s">
        <v>2630</v>
      </c>
      <c r="Z1400" s="1" t="s">
        <v>2623</v>
      </c>
      <c r="AA1400" s="1">
        <v>0</v>
      </c>
      <c r="AB1400" s="1" t="s">
        <v>2626</v>
      </c>
      <c r="AC1400" s="1" t="s">
        <v>2627</v>
      </c>
      <c r="AD1400" s="1" t="str">
        <f>TEXT(Sales_data[[#This Row],[Order_Date]],"MMM")</f>
        <v>Mar</v>
      </c>
      <c r="AE1400" s="1">
        <f t="shared" si="105"/>
        <v>2024</v>
      </c>
      <c r="AF1400" s="1" t="str">
        <f>TEXT(Sales_data[[#This Row],[Order_Date]],"ddd")</f>
        <v>Sat</v>
      </c>
      <c r="AG1400" s="1" t="str">
        <f t="shared" si="106"/>
        <v>On Time</v>
      </c>
      <c r="AH1400" s="1" t="str">
        <f t="shared" si="107"/>
        <v>Medium</v>
      </c>
      <c r="AI1400" s="1" t="str">
        <f t="shared" si="108"/>
        <v>Low</v>
      </c>
      <c r="AJ1400" s="6" t="str">
        <f t="shared" si="109"/>
        <v>Weekend</v>
      </c>
    </row>
    <row r="1401" spans="1:36" x14ac:dyDescent="0.45">
      <c r="A1401" s="5" t="s">
        <v>1892</v>
      </c>
      <c r="B1401" s="2">
        <v>45298</v>
      </c>
      <c r="C1401" s="2">
        <v>45298</v>
      </c>
      <c r="D1401" s="2">
        <v>45298</v>
      </c>
      <c r="E1401" s="1" t="s">
        <v>2554</v>
      </c>
      <c r="F1401" s="1" t="s">
        <v>2608</v>
      </c>
      <c r="G1401" s="1" t="s">
        <v>41</v>
      </c>
      <c r="H1401" s="1" t="s">
        <v>27</v>
      </c>
      <c r="I1401" s="1" t="s">
        <v>55</v>
      </c>
      <c r="J1401" s="1">
        <v>0</v>
      </c>
      <c r="K1401" s="1">
        <v>1000</v>
      </c>
      <c r="L1401" s="1">
        <v>0</v>
      </c>
      <c r="M1401" s="1" t="s">
        <v>29</v>
      </c>
      <c r="N1401" s="1" t="s">
        <v>93</v>
      </c>
      <c r="O1401" s="1" t="s">
        <v>79</v>
      </c>
      <c r="P1401" s="1" t="s">
        <v>32</v>
      </c>
      <c r="Q1401" s="1" t="s">
        <v>45</v>
      </c>
      <c r="R1401" s="1" t="s">
        <v>46</v>
      </c>
      <c r="S1401" s="1" t="s">
        <v>47</v>
      </c>
      <c r="T1401" s="1">
        <v>0</v>
      </c>
      <c r="U1401" s="1" t="s">
        <v>2622</v>
      </c>
      <c r="V1401" s="1" t="s">
        <v>2630</v>
      </c>
      <c r="W1401" s="1" t="s">
        <v>2624</v>
      </c>
      <c r="X1401" s="1" t="s">
        <v>2625</v>
      </c>
      <c r="Y1401" s="1" t="s">
        <v>2623</v>
      </c>
      <c r="Z1401" s="1" t="s">
        <v>2623</v>
      </c>
      <c r="AA1401" s="1">
        <v>0</v>
      </c>
      <c r="AB1401" s="1" t="s">
        <v>2626</v>
      </c>
      <c r="AC1401" s="1" t="s">
        <v>47</v>
      </c>
      <c r="AD1401" s="1" t="str">
        <f>TEXT(Sales_data[[#This Row],[Order_Date]],"MMM")</f>
        <v>Jan</v>
      </c>
      <c r="AE1401" s="1">
        <f t="shared" si="105"/>
        <v>2024</v>
      </c>
      <c r="AF1401" s="1" t="str">
        <f>TEXT(Sales_data[[#This Row],[Order_Date]],"ddd")</f>
        <v>Sun</v>
      </c>
      <c r="AG1401" s="1" t="str">
        <f t="shared" si="106"/>
        <v>On Time</v>
      </c>
      <c r="AH1401" s="1" t="str">
        <f t="shared" si="107"/>
        <v>Fast</v>
      </c>
      <c r="AI1401" s="1" t="str">
        <f t="shared" si="108"/>
        <v>Low</v>
      </c>
      <c r="AJ1401" s="6" t="str">
        <f t="shared" si="109"/>
        <v>Weekend</v>
      </c>
    </row>
    <row r="1402" spans="1:36" x14ac:dyDescent="0.45">
      <c r="A1402" s="5" t="s">
        <v>1893</v>
      </c>
      <c r="B1402" s="2">
        <v>45300</v>
      </c>
      <c r="C1402" s="2">
        <v>45299</v>
      </c>
      <c r="D1402" s="2">
        <v>45306</v>
      </c>
      <c r="E1402" s="1" t="s">
        <v>2544</v>
      </c>
      <c r="F1402" s="1" t="s">
        <v>2609</v>
      </c>
      <c r="G1402" s="1" t="s">
        <v>116</v>
      </c>
      <c r="H1402" s="1" t="s">
        <v>42</v>
      </c>
      <c r="I1402" s="1" t="s">
        <v>122</v>
      </c>
      <c r="J1402" s="1">
        <v>1</v>
      </c>
      <c r="K1402" s="1">
        <v>0</v>
      </c>
      <c r="L1402" s="1">
        <v>0</v>
      </c>
      <c r="M1402" s="1" t="s">
        <v>2619</v>
      </c>
      <c r="N1402" s="1" t="s">
        <v>57</v>
      </c>
      <c r="O1402" s="1" t="s">
        <v>44</v>
      </c>
      <c r="P1402" s="1" t="s">
        <v>32</v>
      </c>
      <c r="Q1402" s="1" t="s">
        <v>33</v>
      </c>
      <c r="R1402" s="1" t="s">
        <v>46</v>
      </c>
      <c r="S1402" s="1" t="s">
        <v>47</v>
      </c>
      <c r="T1402" s="1">
        <v>7</v>
      </c>
      <c r="U1402" s="1" t="s">
        <v>2622</v>
      </c>
      <c r="V1402" s="1" t="s">
        <v>2623</v>
      </c>
      <c r="W1402" s="1" t="s">
        <v>2629</v>
      </c>
      <c r="X1402" s="1" t="s">
        <v>2628</v>
      </c>
      <c r="Y1402" s="1" t="s">
        <v>2630</v>
      </c>
      <c r="Z1402" s="1" t="s">
        <v>2623</v>
      </c>
      <c r="AA1402" s="1">
        <v>0</v>
      </c>
      <c r="AB1402" s="1" t="s">
        <v>2626</v>
      </c>
      <c r="AC1402" s="1" t="s">
        <v>47</v>
      </c>
      <c r="AD1402" s="1" t="str">
        <f>TEXT(Sales_data[[#This Row],[Order_Date]],"MMM")</f>
        <v>Jan</v>
      </c>
      <c r="AE1402" s="1">
        <f t="shared" si="105"/>
        <v>2024</v>
      </c>
      <c r="AF1402" s="1" t="str">
        <f>TEXT(Sales_data[[#This Row],[Order_Date]],"ddd")</f>
        <v>Tue</v>
      </c>
      <c r="AG1402" s="1" t="str">
        <f t="shared" si="106"/>
        <v>Late</v>
      </c>
      <c r="AH1402" s="1" t="str">
        <f t="shared" si="107"/>
        <v>Slow</v>
      </c>
      <c r="AI1402" s="1" t="str">
        <f t="shared" si="108"/>
        <v>Low</v>
      </c>
      <c r="AJ1402" s="6" t="str">
        <f t="shared" si="109"/>
        <v>Weekday</v>
      </c>
    </row>
    <row r="1403" spans="1:36" x14ac:dyDescent="0.45">
      <c r="A1403" s="5" t="s">
        <v>1894</v>
      </c>
      <c r="B1403" s="2">
        <v>45366</v>
      </c>
      <c r="C1403" s="2">
        <v>45367</v>
      </c>
      <c r="D1403" s="2">
        <v>45369</v>
      </c>
      <c r="E1403" s="1" t="s">
        <v>2578</v>
      </c>
      <c r="F1403" s="1" t="s">
        <v>168</v>
      </c>
      <c r="G1403" s="1" t="s">
        <v>41</v>
      </c>
      <c r="H1403" s="1" t="s">
        <v>27</v>
      </c>
      <c r="I1403" s="1" t="s">
        <v>84</v>
      </c>
      <c r="J1403" s="1">
        <v>1</v>
      </c>
      <c r="K1403" s="1">
        <v>100</v>
      </c>
      <c r="L1403" s="1">
        <v>100</v>
      </c>
      <c r="M1403" s="1" t="s">
        <v>63</v>
      </c>
      <c r="N1403" s="1" t="s">
        <v>57</v>
      </c>
      <c r="O1403" s="1" t="s">
        <v>79</v>
      </c>
      <c r="P1403" s="1" t="s">
        <v>58</v>
      </c>
      <c r="Q1403" s="1" t="s">
        <v>33</v>
      </c>
      <c r="R1403" s="1" t="s">
        <v>2620</v>
      </c>
      <c r="S1403" s="1" t="s">
        <v>2620</v>
      </c>
      <c r="T1403" s="1">
        <v>2</v>
      </c>
      <c r="U1403" s="1" t="s">
        <v>2622</v>
      </c>
      <c r="V1403" s="1" t="s">
        <v>2623</v>
      </c>
      <c r="W1403" s="1" t="s">
        <v>2624</v>
      </c>
      <c r="X1403" s="1" t="s">
        <v>2625</v>
      </c>
      <c r="Y1403" s="1" t="s">
        <v>2623</v>
      </c>
      <c r="Z1403" s="1" t="s">
        <v>2623</v>
      </c>
      <c r="AA1403" s="1">
        <v>100</v>
      </c>
      <c r="AB1403" s="1" t="s">
        <v>2626</v>
      </c>
      <c r="AC1403" s="1" t="s">
        <v>2627</v>
      </c>
      <c r="AD1403" s="1" t="str">
        <f>TEXT(Sales_data[[#This Row],[Order_Date]],"MMM")</f>
        <v>Mar</v>
      </c>
      <c r="AE1403" s="1">
        <f t="shared" si="105"/>
        <v>2024</v>
      </c>
      <c r="AF1403" s="1" t="str">
        <f>TEXT(Sales_data[[#This Row],[Order_Date]],"ddd")</f>
        <v>Fri</v>
      </c>
      <c r="AG1403" s="1" t="str">
        <f t="shared" si="106"/>
        <v>On Time</v>
      </c>
      <c r="AH1403" s="1" t="str">
        <f t="shared" si="107"/>
        <v>Fast</v>
      </c>
      <c r="AI1403" s="1" t="str">
        <f t="shared" si="108"/>
        <v>Low</v>
      </c>
      <c r="AJ1403" s="6" t="str">
        <f t="shared" si="109"/>
        <v>Weekday</v>
      </c>
    </row>
    <row r="1404" spans="1:36" x14ac:dyDescent="0.45">
      <c r="A1404" s="5" t="s">
        <v>1895</v>
      </c>
      <c r="B1404" s="2">
        <v>45647</v>
      </c>
      <c r="C1404" s="2">
        <v>45647</v>
      </c>
      <c r="D1404" s="2">
        <v>45652</v>
      </c>
      <c r="E1404" s="1" t="s">
        <v>2557</v>
      </c>
      <c r="F1404" s="1" t="s">
        <v>2606</v>
      </c>
      <c r="G1404" s="1" t="s">
        <v>26</v>
      </c>
      <c r="H1404" s="1" t="s">
        <v>27</v>
      </c>
      <c r="I1404" s="1" t="s">
        <v>28</v>
      </c>
      <c r="J1404" s="1">
        <v>1</v>
      </c>
      <c r="K1404" s="1">
        <v>100</v>
      </c>
      <c r="L1404" s="1">
        <v>100</v>
      </c>
      <c r="M1404" s="1" t="s">
        <v>29</v>
      </c>
      <c r="N1404" s="1" t="s">
        <v>93</v>
      </c>
      <c r="O1404" s="1" t="s">
        <v>44</v>
      </c>
      <c r="P1404" s="1" t="s">
        <v>58</v>
      </c>
      <c r="Q1404" s="1" t="s">
        <v>45</v>
      </c>
      <c r="R1404" s="1" t="s">
        <v>34</v>
      </c>
      <c r="S1404" s="1" t="s">
        <v>2620</v>
      </c>
      <c r="T1404" s="1">
        <v>5</v>
      </c>
      <c r="U1404" s="1" t="s">
        <v>2622</v>
      </c>
      <c r="V1404" s="1" t="s">
        <v>2623</v>
      </c>
      <c r="W1404" s="1" t="s">
        <v>2624</v>
      </c>
      <c r="X1404" s="1" t="s">
        <v>2625</v>
      </c>
      <c r="Y1404" s="1" t="s">
        <v>2623</v>
      </c>
      <c r="Z1404" s="1" t="s">
        <v>2623</v>
      </c>
      <c r="AA1404" s="1">
        <v>100</v>
      </c>
      <c r="AB1404" s="1" t="s">
        <v>2626</v>
      </c>
      <c r="AC1404" s="1" t="s">
        <v>2627</v>
      </c>
      <c r="AD1404" s="1" t="str">
        <f>TEXT(Sales_data[[#This Row],[Order_Date]],"MMM")</f>
        <v>Dec</v>
      </c>
      <c r="AE1404" s="1">
        <f t="shared" si="105"/>
        <v>2024</v>
      </c>
      <c r="AF1404" s="1" t="str">
        <f>TEXT(Sales_data[[#This Row],[Order_Date]],"ddd")</f>
        <v>Sat</v>
      </c>
      <c r="AG1404" s="1" t="str">
        <f t="shared" si="106"/>
        <v>On Time</v>
      </c>
      <c r="AH1404" s="1" t="str">
        <f t="shared" si="107"/>
        <v>Medium</v>
      </c>
      <c r="AI1404" s="1" t="str">
        <f t="shared" si="108"/>
        <v>Low</v>
      </c>
      <c r="AJ1404" s="6" t="str">
        <f t="shared" si="109"/>
        <v>Weekend</v>
      </c>
    </row>
    <row r="1405" spans="1:36" x14ac:dyDescent="0.45">
      <c r="A1405" s="5" t="s">
        <v>1896</v>
      </c>
      <c r="B1405" s="2">
        <v>45482</v>
      </c>
      <c r="C1405" s="2">
        <v>45480</v>
      </c>
      <c r="D1405" s="2">
        <v>45479</v>
      </c>
      <c r="E1405" s="1" t="s">
        <v>2527</v>
      </c>
      <c r="F1405" s="1" t="s">
        <v>53</v>
      </c>
      <c r="G1405" s="1" t="s">
        <v>54</v>
      </c>
      <c r="H1405" s="1" t="s">
        <v>27</v>
      </c>
      <c r="I1405" s="1" t="s">
        <v>84</v>
      </c>
      <c r="J1405" s="1">
        <v>2</v>
      </c>
      <c r="K1405" s="1">
        <v>100</v>
      </c>
      <c r="L1405" s="1">
        <v>200</v>
      </c>
      <c r="M1405" s="1" t="s">
        <v>63</v>
      </c>
      <c r="N1405" s="1" t="s">
        <v>93</v>
      </c>
      <c r="O1405" s="1" t="s">
        <v>31</v>
      </c>
      <c r="P1405" s="1" t="s">
        <v>58</v>
      </c>
      <c r="Q1405" s="1" t="s">
        <v>33</v>
      </c>
      <c r="R1405" s="1" t="s">
        <v>34</v>
      </c>
      <c r="S1405" s="1" t="s">
        <v>2620</v>
      </c>
      <c r="T1405" s="1">
        <v>-1</v>
      </c>
      <c r="U1405" s="1" t="s">
        <v>2622</v>
      </c>
      <c r="V1405" s="1" t="s">
        <v>2623</v>
      </c>
      <c r="W1405" s="1" t="s">
        <v>2624</v>
      </c>
      <c r="X1405" s="1" t="s">
        <v>2628</v>
      </c>
      <c r="Y1405" s="1" t="s">
        <v>2623</v>
      </c>
      <c r="Z1405" s="1" t="s">
        <v>2623</v>
      </c>
      <c r="AA1405" s="1">
        <v>200</v>
      </c>
      <c r="AB1405" s="1" t="s">
        <v>2626</v>
      </c>
      <c r="AC1405" s="1" t="s">
        <v>2627</v>
      </c>
      <c r="AD1405" s="1" t="str">
        <f>TEXT(Sales_data[[#This Row],[Order_Date]],"MMM")</f>
        <v>Jul</v>
      </c>
      <c r="AE1405" s="1">
        <f t="shared" si="105"/>
        <v>2024</v>
      </c>
      <c r="AF1405" s="1" t="str">
        <f>TEXT(Sales_data[[#This Row],[Order_Date]],"ddd")</f>
        <v>Tue</v>
      </c>
      <c r="AG1405" s="1" t="str">
        <f t="shared" si="106"/>
        <v>On Time</v>
      </c>
      <c r="AH1405" s="1" t="str">
        <f t="shared" si="107"/>
        <v>Fast</v>
      </c>
      <c r="AI1405" s="1" t="str">
        <f t="shared" si="108"/>
        <v>Low</v>
      </c>
      <c r="AJ1405" s="6" t="str">
        <f t="shared" si="109"/>
        <v>Weekday</v>
      </c>
    </row>
    <row r="1406" spans="1:36" x14ac:dyDescent="0.45">
      <c r="A1406" s="5" t="s">
        <v>1897</v>
      </c>
      <c r="B1406" s="2">
        <v>45495</v>
      </c>
      <c r="C1406" s="2">
        <v>45494</v>
      </c>
      <c r="D1406" s="2">
        <v>45498</v>
      </c>
      <c r="E1406" s="1" t="s">
        <v>2573</v>
      </c>
      <c r="F1406" s="1" t="s">
        <v>2608</v>
      </c>
      <c r="G1406" s="1" t="s">
        <v>41</v>
      </c>
      <c r="H1406" s="1" t="s">
        <v>71</v>
      </c>
      <c r="I1406" s="1" t="s">
        <v>72</v>
      </c>
      <c r="J1406" s="1">
        <v>0</v>
      </c>
      <c r="K1406" s="1">
        <v>100</v>
      </c>
      <c r="L1406" s="1">
        <v>0</v>
      </c>
      <c r="M1406" s="1" t="s">
        <v>29</v>
      </c>
      <c r="N1406" s="1" t="s">
        <v>93</v>
      </c>
      <c r="O1406" s="1" t="s">
        <v>79</v>
      </c>
      <c r="P1406" s="1" t="s">
        <v>32</v>
      </c>
      <c r="Q1406" s="1" t="s">
        <v>45</v>
      </c>
      <c r="R1406" s="1" t="s">
        <v>46</v>
      </c>
      <c r="S1406" s="1" t="s">
        <v>245</v>
      </c>
      <c r="T1406" s="1">
        <v>4</v>
      </c>
      <c r="U1406" s="1" t="s">
        <v>2622</v>
      </c>
      <c r="V1406" s="1" t="s">
        <v>2630</v>
      </c>
      <c r="W1406" s="1" t="s">
        <v>2624</v>
      </c>
      <c r="X1406" s="1" t="s">
        <v>2628</v>
      </c>
      <c r="Y1406" s="1" t="s">
        <v>2623</v>
      </c>
      <c r="Z1406" s="1" t="s">
        <v>2623</v>
      </c>
      <c r="AA1406" s="1">
        <v>0</v>
      </c>
      <c r="AB1406" s="1" t="s">
        <v>2626</v>
      </c>
      <c r="AC1406" s="1" t="s">
        <v>245</v>
      </c>
      <c r="AD1406" s="1" t="str">
        <f>TEXT(Sales_data[[#This Row],[Order_Date]],"MMM")</f>
        <v>Jul</v>
      </c>
      <c r="AE1406" s="1">
        <f t="shared" si="105"/>
        <v>2024</v>
      </c>
      <c r="AF1406" s="1" t="str">
        <f>TEXT(Sales_data[[#This Row],[Order_Date]],"ddd")</f>
        <v>Mon</v>
      </c>
      <c r="AG1406" s="1" t="str">
        <f t="shared" si="106"/>
        <v>On Time</v>
      </c>
      <c r="AH1406" s="1" t="str">
        <f t="shared" si="107"/>
        <v>Medium</v>
      </c>
      <c r="AI1406" s="1" t="str">
        <f t="shared" si="108"/>
        <v>Low</v>
      </c>
      <c r="AJ1406" s="6" t="str">
        <f t="shared" si="109"/>
        <v>Weekday</v>
      </c>
    </row>
    <row r="1407" spans="1:36" x14ac:dyDescent="0.45">
      <c r="A1407" s="5" t="s">
        <v>1898</v>
      </c>
      <c r="B1407" s="2">
        <v>45585</v>
      </c>
      <c r="C1407" s="2">
        <v>45583</v>
      </c>
      <c r="D1407" s="2">
        <v>45582</v>
      </c>
      <c r="E1407" s="1" t="s">
        <v>2561</v>
      </c>
      <c r="F1407" s="1" t="s">
        <v>2607</v>
      </c>
      <c r="G1407" s="1" t="s">
        <v>41</v>
      </c>
      <c r="H1407" s="1" t="s">
        <v>42</v>
      </c>
      <c r="I1407" s="1" t="s">
        <v>122</v>
      </c>
      <c r="J1407" s="1">
        <v>1</v>
      </c>
      <c r="K1407" s="1">
        <v>2000</v>
      </c>
      <c r="L1407" s="1">
        <v>2000</v>
      </c>
      <c r="M1407" s="1" t="s">
        <v>2619</v>
      </c>
      <c r="N1407" s="1" t="s">
        <v>57</v>
      </c>
      <c r="O1407" s="1" t="s">
        <v>44</v>
      </c>
      <c r="P1407" s="1" t="s">
        <v>32</v>
      </c>
      <c r="Q1407" s="1" t="s">
        <v>45</v>
      </c>
      <c r="R1407" s="1" t="s">
        <v>46</v>
      </c>
      <c r="S1407" s="1" t="s">
        <v>254</v>
      </c>
      <c r="T1407" s="1">
        <v>-1</v>
      </c>
      <c r="U1407" s="1" t="s">
        <v>2622</v>
      </c>
      <c r="V1407" s="1" t="s">
        <v>2623</v>
      </c>
      <c r="W1407" s="1" t="s">
        <v>2624</v>
      </c>
      <c r="X1407" s="1" t="s">
        <v>2628</v>
      </c>
      <c r="Y1407" s="1" t="s">
        <v>2623</v>
      </c>
      <c r="Z1407" s="1" t="s">
        <v>2623</v>
      </c>
      <c r="AA1407" s="1">
        <v>2000</v>
      </c>
      <c r="AB1407" s="1" t="s">
        <v>2626</v>
      </c>
      <c r="AC1407" s="1" t="s">
        <v>254</v>
      </c>
      <c r="AD1407" s="1" t="str">
        <f>TEXT(Sales_data[[#This Row],[Order_Date]],"MMM")</f>
        <v>Oct</v>
      </c>
      <c r="AE1407" s="1">
        <f t="shared" si="105"/>
        <v>2024</v>
      </c>
      <c r="AF1407" s="1" t="str">
        <f>TEXT(Sales_data[[#This Row],[Order_Date]],"ddd")</f>
        <v>Sun</v>
      </c>
      <c r="AG1407" s="1" t="str">
        <f t="shared" si="106"/>
        <v>On Time</v>
      </c>
      <c r="AH1407" s="1" t="str">
        <f t="shared" si="107"/>
        <v>Fast</v>
      </c>
      <c r="AI1407" s="1" t="str">
        <f t="shared" si="108"/>
        <v>Medium</v>
      </c>
      <c r="AJ1407" s="6" t="str">
        <f t="shared" si="109"/>
        <v>Weekend</v>
      </c>
    </row>
    <row r="1408" spans="1:36" x14ac:dyDescent="0.45">
      <c r="A1408" s="5" t="s">
        <v>1899</v>
      </c>
      <c r="B1408" s="2">
        <v>45546</v>
      </c>
      <c r="C1408" s="2">
        <v>45546</v>
      </c>
      <c r="D1408" s="2">
        <v>45549</v>
      </c>
      <c r="E1408" s="1" t="s">
        <v>2568</v>
      </c>
      <c r="F1408" s="1" t="s">
        <v>2606</v>
      </c>
      <c r="G1408" s="1" t="s">
        <v>26</v>
      </c>
      <c r="H1408" s="1" t="s">
        <v>42</v>
      </c>
      <c r="I1408" s="1" t="s">
        <v>122</v>
      </c>
      <c r="J1408" s="1">
        <v>2</v>
      </c>
      <c r="K1408" s="1">
        <v>1000</v>
      </c>
      <c r="L1408" s="1">
        <v>2000</v>
      </c>
      <c r="M1408" s="1" t="s">
        <v>63</v>
      </c>
      <c r="N1408" s="1" t="s">
        <v>30</v>
      </c>
      <c r="O1408" s="1" t="s">
        <v>64</v>
      </c>
      <c r="P1408" s="1" t="s">
        <v>58</v>
      </c>
      <c r="Q1408" s="1" t="s">
        <v>45</v>
      </c>
      <c r="R1408" s="1" t="s">
        <v>46</v>
      </c>
      <c r="S1408" s="1" t="s">
        <v>254</v>
      </c>
      <c r="T1408" s="1">
        <v>3</v>
      </c>
      <c r="U1408" s="1" t="s">
        <v>2622</v>
      </c>
      <c r="V1408" s="1" t="s">
        <v>2623</v>
      </c>
      <c r="W1408" s="1" t="s">
        <v>2624</v>
      </c>
      <c r="X1408" s="1" t="s">
        <v>2625</v>
      </c>
      <c r="Y1408" s="1" t="s">
        <v>2623</v>
      </c>
      <c r="Z1408" s="1" t="s">
        <v>2623</v>
      </c>
      <c r="AA1408" s="1">
        <v>2000</v>
      </c>
      <c r="AB1408" s="1" t="s">
        <v>2626</v>
      </c>
      <c r="AC1408" s="1" t="s">
        <v>254</v>
      </c>
      <c r="AD1408" s="1" t="str">
        <f>TEXT(Sales_data[[#This Row],[Order_Date]],"MMM")</f>
        <v>Sep</v>
      </c>
      <c r="AE1408" s="1">
        <f t="shared" si="105"/>
        <v>2024</v>
      </c>
      <c r="AF1408" s="1" t="str">
        <f>TEXT(Sales_data[[#This Row],[Order_Date]],"ddd")</f>
        <v>Wed</v>
      </c>
      <c r="AG1408" s="1" t="str">
        <f t="shared" si="106"/>
        <v>On Time</v>
      </c>
      <c r="AH1408" s="1" t="str">
        <f t="shared" si="107"/>
        <v>Medium</v>
      </c>
      <c r="AI1408" s="1" t="str">
        <f t="shared" si="108"/>
        <v>Medium</v>
      </c>
      <c r="AJ1408" s="6" t="str">
        <f t="shared" si="109"/>
        <v>Weekday</v>
      </c>
    </row>
    <row r="1409" spans="1:36" x14ac:dyDescent="0.45">
      <c r="A1409" s="5" t="s">
        <v>1900</v>
      </c>
      <c r="B1409" s="2">
        <v>45653</v>
      </c>
      <c r="C1409" s="2">
        <v>45651</v>
      </c>
      <c r="D1409" s="2">
        <v>45654</v>
      </c>
      <c r="E1409" s="1" t="s">
        <v>2549</v>
      </c>
      <c r="F1409" s="1" t="s">
        <v>168</v>
      </c>
      <c r="G1409" s="1" t="s">
        <v>41</v>
      </c>
      <c r="H1409" s="1" t="s">
        <v>71</v>
      </c>
      <c r="I1409" s="1" t="s">
        <v>92</v>
      </c>
      <c r="J1409" s="1">
        <v>2</v>
      </c>
      <c r="K1409" s="1">
        <v>100</v>
      </c>
      <c r="L1409" s="1">
        <v>200</v>
      </c>
      <c r="M1409" s="1" t="s">
        <v>2619</v>
      </c>
      <c r="N1409" s="1" t="s">
        <v>93</v>
      </c>
      <c r="O1409" s="1" t="s">
        <v>31</v>
      </c>
      <c r="P1409" s="1" t="s">
        <v>85</v>
      </c>
      <c r="Q1409" s="1" t="s">
        <v>33</v>
      </c>
      <c r="R1409" s="1" t="s">
        <v>34</v>
      </c>
      <c r="S1409" s="1" t="s">
        <v>2620</v>
      </c>
      <c r="T1409" s="1">
        <v>3</v>
      </c>
      <c r="U1409" s="1" t="s">
        <v>2622</v>
      </c>
      <c r="V1409" s="1" t="s">
        <v>2623</v>
      </c>
      <c r="W1409" s="1" t="s">
        <v>2624</v>
      </c>
      <c r="X1409" s="1" t="s">
        <v>2628</v>
      </c>
      <c r="Y1409" s="1" t="s">
        <v>2623</v>
      </c>
      <c r="Z1409" s="1" t="s">
        <v>2623</v>
      </c>
      <c r="AA1409" s="1">
        <v>200</v>
      </c>
      <c r="AB1409" s="1" t="s">
        <v>2626</v>
      </c>
      <c r="AC1409" s="1" t="s">
        <v>2627</v>
      </c>
      <c r="AD1409" s="1" t="str">
        <f>TEXT(Sales_data[[#This Row],[Order_Date]],"MMM")</f>
        <v>Dec</v>
      </c>
      <c r="AE1409" s="1">
        <f t="shared" si="105"/>
        <v>2024</v>
      </c>
      <c r="AF1409" s="1" t="str">
        <f>TEXT(Sales_data[[#This Row],[Order_Date]],"ddd")</f>
        <v>Fri</v>
      </c>
      <c r="AG1409" s="1" t="str">
        <f t="shared" si="106"/>
        <v>On Time</v>
      </c>
      <c r="AH1409" s="1" t="str">
        <f t="shared" si="107"/>
        <v>Medium</v>
      </c>
      <c r="AI1409" s="1" t="str">
        <f t="shared" si="108"/>
        <v>Low</v>
      </c>
      <c r="AJ1409" s="6" t="str">
        <f t="shared" si="109"/>
        <v>Weekday</v>
      </c>
    </row>
    <row r="1410" spans="1:36" x14ac:dyDescent="0.45">
      <c r="A1410" s="5" t="s">
        <v>1901</v>
      </c>
      <c r="B1410" s="2">
        <v>45650</v>
      </c>
      <c r="C1410" s="2">
        <v>45648</v>
      </c>
      <c r="D1410" s="2">
        <v>45652</v>
      </c>
      <c r="E1410" s="1" t="s">
        <v>2539</v>
      </c>
      <c r="F1410" s="1" t="s">
        <v>2608</v>
      </c>
      <c r="G1410" s="1" t="s">
        <v>41</v>
      </c>
      <c r="H1410" s="1" t="s">
        <v>71</v>
      </c>
      <c r="I1410" s="1" t="s">
        <v>117</v>
      </c>
      <c r="J1410" s="1">
        <v>1</v>
      </c>
      <c r="K1410" s="1">
        <v>100</v>
      </c>
      <c r="L1410" s="1">
        <v>100</v>
      </c>
      <c r="M1410" s="1" t="s">
        <v>56</v>
      </c>
      <c r="N1410" s="1" t="s">
        <v>30</v>
      </c>
      <c r="O1410" s="1" t="s">
        <v>44</v>
      </c>
      <c r="P1410" s="1" t="s">
        <v>85</v>
      </c>
      <c r="Q1410" s="1" t="s">
        <v>33</v>
      </c>
      <c r="R1410" s="1" t="s">
        <v>2620</v>
      </c>
      <c r="S1410" s="1" t="s">
        <v>2620</v>
      </c>
      <c r="T1410" s="1">
        <v>4</v>
      </c>
      <c r="U1410" s="1" t="s">
        <v>2622</v>
      </c>
      <c r="V1410" s="1" t="s">
        <v>2623</v>
      </c>
      <c r="W1410" s="1" t="s">
        <v>2624</v>
      </c>
      <c r="X1410" s="1" t="s">
        <v>2628</v>
      </c>
      <c r="Y1410" s="1" t="s">
        <v>2623</v>
      </c>
      <c r="Z1410" s="1" t="s">
        <v>2623</v>
      </c>
      <c r="AA1410" s="1">
        <v>100</v>
      </c>
      <c r="AB1410" s="1" t="s">
        <v>2626</v>
      </c>
      <c r="AC1410" s="1" t="s">
        <v>2627</v>
      </c>
      <c r="AD1410" s="1" t="str">
        <f>TEXT(Sales_data[[#This Row],[Order_Date]],"MMM")</f>
        <v>Dec</v>
      </c>
      <c r="AE1410" s="1">
        <f t="shared" si="105"/>
        <v>2024</v>
      </c>
      <c r="AF1410" s="1" t="str">
        <f>TEXT(Sales_data[[#This Row],[Order_Date]],"ddd")</f>
        <v>Tue</v>
      </c>
      <c r="AG1410" s="1" t="str">
        <f t="shared" si="106"/>
        <v>On Time</v>
      </c>
      <c r="AH1410" s="1" t="str">
        <f t="shared" si="107"/>
        <v>Medium</v>
      </c>
      <c r="AI1410" s="1" t="str">
        <f t="shared" si="108"/>
        <v>Low</v>
      </c>
      <c r="AJ1410" s="6" t="str">
        <f t="shared" si="109"/>
        <v>Weekday</v>
      </c>
    </row>
    <row r="1411" spans="1:36" x14ac:dyDescent="0.45">
      <c r="A1411" s="5" t="s">
        <v>1902</v>
      </c>
      <c r="B1411" s="2">
        <v>45444</v>
      </c>
      <c r="C1411" s="2">
        <v>45442</v>
      </c>
      <c r="D1411" s="2">
        <v>45449</v>
      </c>
      <c r="E1411" s="1" t="s">
        <v>2538</v>
      </c>
      <c r="F1411" s="1" t="s">
        <v>147</v>
      </c>
      <c r="G1411" s="1" t="s">
        <v>147</v>
      </c>
      <c r="H1411" s="1" t="s">
        <v>71</v>
      </c>
      <c r="I1411" s="1" t="s">
        <v>72</v>
      </c>
      <c r="J1411" s="1">
        <v>-1</v>
      </c>
      <c r="K1411" s="1">
        <v>1000</v>
      </c>
      <c r="L1411" s="1">
        <v>-1000</v>
      </c>
      <c r="M1411" s="1" t="s">
        <v>29</v>
      </c>
      <c r="N1411" s="1" t="s">
        <v>57</v>
      </c>
      <c r="O1411" s="1" t="s">
        <v>64</v>
      </c>
      <c r="P1411" s="1" t="s">
        <v>32</v>
      </c>
      <c r="Q1411" s="1" t="s">
        <v>45</v>
      </c>
      <c r="R1411" s="1" t="s">
        <v>2620</v>
      </c>
      <c r="S1411" s="1" t="s">
        <v>2620</v>
      </c>
      <c r="T1411" s="1">
        <v>7</v>
      </c>
      <c r="U1411" s="1" t="s">
        <v>2622</v>
      </c>
      <c r="V1411" s="1" t="s">
        <v>2630</v>
      </c>
      <c r="W1411" s="1" t="s">
        <v>2624</v>
      </c>
      <c r="X1411" s="1" t="s">
        <v>2628</v>
      </c>
      <c r="Y1411" s="1" t="s">
        <v>2623</v>
      </c>
      <c r="Z1411" s="1" t="s">
        <v>2623</v>
      </c>
      <c r="AA1411" s="1">
        <v>-1000</v>
      </c>
      <c r="AB1411" s="1" t="s">
        <v>2626</v>
      </c>
      <c r="AC1411" s="1" t="s">
        <v>2632</v>
      </c>
      <c r="AD1411" s="1" t="str">
        <f>TEXT(Sales_data[[#This Row],[Order_Date]],"MMM")</f>
        <v>Jun</v>
      </c>
      <c r="AE1411" s="1">
        <f t="shared" ref="AE1411:AE1474" si="110">YEAR(C1411)</f>
        <v>2024</v>
      </c>
      <c r="AF1411" s="1" t="str">
        <f>TEXT(Sales_data[[#This Row],[Order_Date]],"ddd")</f>
        <v>Sat</v>
      </c>
      <c r="AG1411" s="1" t="str">
        <f t="shared" ref="AG1411:AG1474" si="111">IF(T1411&lt;=5,"On Time","Late")</f>
        <v>Late</v>
      </c>
      <c r="AH1411" s="1" t="str">
        <f t="shared" ref="AH1411:AH1474" si="112">IF(T1411&lt;=2,"Fast",IF(T1411&lt;=5,"Medium","Slow"))</f>
        <v>Slow</v>
      </c>
      <c r="AI1411" s="1" t="str">
        <f t="shared" ref="AI1411:AI1474" si="113">IF(AA1411&gt;=5000,"High",IF(AA1411&gt;=2000,"Medium","Low"))</f>
        <v>Low</v>
      </c>
      <c r="AJ1411" s="6" t="str">
        <f t="shared" ref="AJ1411:AJ1474" si="114">IF(AF1411="Sat","Weekend",IF(AF1411="Sun","Weekend","Weekday"))</f>
        <v>Weekend</v>
      </c>
    </row>
    <row r="1412" spans="1:36" x14ac:dyDescent="0.45">
      <c r="A1412" s="5" t="s">
        <v>1903</v>
      </c>
      <c r="B1412" s="2">
        <v>45356</v>
      </c>
      <c r="C1412" s="2">
        <v>45354</v>
      </c>
      <c r="D1412" s="2">
        <v>45360</v>
      </c>
      <c r="E1412" s="1" t="s">
        <v>2536</v>
      </c>
      <c r="F1412" s="1" t="s">
        <v>147</v>
      </c>
      <c r="G1412" s="1" t="s">
        <v>147</v>
      </c>
      <c r="H1412" s="1" t="s">
        <v>71</v>
      </c>
      <c r="I1412" s="1" t="s">
        <v>92</v>
      </c>
      <c r="J1412" s="1">
        <v>1</v>
      </c>
      <c r="K1412" s="1">
        <v>500</v>
      </c>
      <c r="L1412" s="1">
        <v>500</v>
      </c>
      <c r="M1412" s="1" t="s">
        <v>2619</v>
      </c>
      <c r="N1412" s="1" t="s">
        <v>57</v>
      </c>
      <c r="O1412" s="1" t="s">
        <v>31</v>
      </c>
      <c r="P1412" s="1" t="s">
        <v>85</v>
      </c>
      <c r="Q1412" s="1" t="s">
        <v>33</v>
      </c>
      <c r="R1412" s="1" t="s">
        <v>2620</v>
      </c>
      <c r="S1412" s="1" t="s">
        <v>2620</v>
      </c>
      <c r="T1412" s="1">
        <v>6</v>
      </c>
      <c r="U1412" s="1" t="s">
        <v>2622</v>
      </c>
      <c r="V1412" s="1" t="s">
        <v>2623</v>
      </c>
      <c r="W1412" s="1" t="s">
        <v>2624</v>
      </c>
      <c r="X1412" s="1" t="s">
        <v>2628</v>
      </c>
      <c r="Y1412" s="1" t="s">
        <v>2623</v>
      </c>
      <c r="Z1412" s="1" t="s">
        <v>2623</v>
      </c>
      <c r="AA1412" s="1">
        <v>500</v>
      </c>
      <c r="AB1412" s="1" t="s">
        <v>2626</v>
      </c>
      <c r="AC1412" s="1" t="s">
        <v>2627</v>
      </c>
      <c r="AD1412" s="1" t="str">
        <f>TEXT(Sales_data[[#This Row],[Order_Date]],"MMM")</f>
        <v>Mar</v>
      </c>
      <c r="AE1412" s="1">
        <f t="shared" si="110"/>
        <v>2024</v>
      </c>
      <c r="AF1412" s="1" t="str">
        <f>TEXT(Sales_data[[#This Row],[Order_Date]],"ddd")</f>
        <v>Tue</v>
      </c>
      <c r="AG1412" s="1" t="str">
        <f t="shared" si="111"/>
        <v>Late</v>
      </c>
      <c r="AH1412" s="1" t="str">
        <f t="shared" si="112"/>
        <v>Slow</v>
      </c>
      <c r="AI1412" s="1" t="str">
        <f t="shared" si="113"/>
        <v>Low</v>
      </c>
      <c r="AJ1412" s="6" t="str">
        <f t="shared" si="114"/>
        <v>Weekday</v>
      </c>
    </row>
    <row r="1413" spans="1:36" x14ac:dyDescent="0.45">
      <c r="A1413" s="5" t="s">
        <v>1904</v>
      </c>
      <c r="B1413" s="2">
        <v>45341</v>
      </c>
      <c r="C1413" s="2">
        <v>45343</v>
      </c>
      <c r="D1413" s="2">
        <v>45346</v>
      </c>
      <c r="E1413" s="1" t="s">
        <v>2535</v>
      </c>
      <c r="F1413" s="1" t="s">
        <v>69</v>
      </c>
      <c r="G1413" s="1" t="s">
        <v>70</v>
      </c>
      <c r="H1413" s="1" t="s">
        <v>71</v>
      </c>
      <c r="I1413" s="1" t="s">
        <v>72</v>
      </c>
      <c r="J1413" s="1">
        <v>1</v>
      </c>
      <c r="K1413" s="1">
        <v>0</v>
      </c>
      <c r="L1413" s="1">
        <v>0</v>
      </c>
      <c r="M1413" s="1" t="s">
        <v>56</v>
      </c>
      <c r="N1413" s="1" t="s">
        <v>57</v>
      </c>
      <c r="O1413" s="1" t="s">
        <v>31</v>
      </c>
      <c r="P1413" s="1" t="s">
        <v>58</v>
      </c>
      <c r="Q1413" s="1" t="s">
        <v>45</v>
      </c>
      <c r="R1413" s="1" t="s">
        <v>2620</v>
      </c>
      <c r="S1413" s="1" t="s">
        <v>2620</v>
      </c>
      <c r="T1413" s="1">
        <v>3</v>
      </c>
      <c r="U1413" s="1" t="s">
        <v>2622</v>
      </c>
      <c r="V1413" s="1" t="s">
        <v>2623</v>
      </c>
      <c r="W1413" s="1" t="s">
        <v>2629</v>
      </c>
      <c r="X1413" s="1" t="s">
        <v>2625</v>
      </c>
      <c r="Y1413" s="1" t="s">
        <v>2630</v>
      </c>
      <c r="Z1413" s="1" t="s">
        <v>2623</v>
      </c>
      <c r="AA1413" s="1">
        <v>0</v>
      </c>
      <c r="AB1413" s="1" t="s">
        <v>2626</v>
      </c>
      <c r="AC1413" s="1" t="s">
        <v>2627</v>
      </c>
      <c r="AD1413" s="1" t="str">
        <f>TEXT(Sales_data[[#This Row],[Order_Date]],"MMM")</f>
        <v>Feb</v>
      </c>
      <c r="AE1413" s="1">
        <f t="shared" si="110"/>
        <v>2024</v>
      </c>
      <c r="AF1413" s="1" t="str">
        <f>TEXT(Sales_data[[#This Row],[Order_Date]],"ddd")</f>
        <v>Mon</v>
      </c>
      <c r="AG1413" s="1" t="str">
        <f t="shared" si="111"/>
        <v>On Time</v>
      </c>
      <c r="AH1413" s="1" t="str">
        <f t="shared" si="112"/>
        <v>Medium</v>
      </c>
      <c r="AI1413" s="1" t="str">
        <f t="shared" si="113"/>
        <v>Low</v>
      </c>
      <c r="AJ1413" s="6" t="str">
        <f t="shared" si="114"/>
        <v>Weekday</v>
      </c>
    </row>
    <row r="1414" spans="1:36" x14ac:dyDescent="0.45">
      <c r="A1414" s="5" t="s">
        <v>1905</v>
      </c>
      <c r="B1414" s="2">
        <v>45413</v>
      </c>
      <c r="C1414" s="2">
        <v>45416</v>
      </c>
      <c r="D1414" s="2">
        <v>45416</v>
      </c>
      <c r="E1414" s="1" t="s">
        <v>2567</v>
      </c>
      <c r="F1414" s="1" t="s">
        <v>69</v>
      </c>
      <c r="G1414" s="1" t="s">
        <v>70</v>
      </c>
      <c r="H1414" s="1" t="s">
        <v>27</v>
      </c>
      <c r="I1414" s="1" t="s">
        <v>55</v>
      </c>
      <c r="J1414" s="1">
        <v>2</v>
      </c>
      <c r="K1414" s="1">
        <v>500</v>
      </c>
      <c r="L1414" s="1">
        <v>1000</v>
      </c>
      <c r="M1414" s="1" t="s">
        <v>63</v>
      </c>
      <c r="N1414" s="1" t="s">
        <v>57</v>
      </c>
      <c r="O1414" s="1" t="s">
        <v>31</v>
      </c>
      <c r="P1414" s="1" t="s">
        <v>85</v>
      </c>
      <c r="Q1414" s="1" t="s">
        <v>45</v>
      </c>
      <c r="R1414" s="1" t="s">
        <v>2620</v>
      </c>
      <c r="S1414" s="1" t="s">
        <v>2620</v>
      </c>
      <c r="T1414" s="1">
        <v>0</v>
      </c>
      <c r="U1414" s="1" t="s">
        <v>2622</v>
      </c>
      <c r="V1414" s="1" t="s">
        <v>2623</v>
      </c>
      <c r="W1414" s="1" t="s">
        <v>2624</v>
      </c>
      <c r="X1414" s="1" t="s">
        <v>2625</v>
      </c>
      <c r="Y1414" s="1" t="s">
        <v>2623</v>
      </c>
      <c r="Z1414" s="1" t="s">
        <v>2623</v>
      </c>
      <c r="AA1414" s="1">
        <v>1000</v>
      </c>
      <c r="AB1414" s="1" t="s">
        <v>2626</v>
      </c>
      <c r="AC1414" s="1" t="s">
        <v>2627</v>
      </c>
      <c r="AD1414" s="1" t="str">
        <f>TEXT(Sales_data[[#This Row],[Order_Date]],"MMM")</f>
        <v>May</v>
      </c>
      <c r="AE1414" s="1">
        <f t="shared" si="110"/>
        <v>2024</v>
      </c>
      <c r="AF1414" s="1" t="str">
        <f>TEXT(Sales_data[[#This Row],[Order_Date]],"ddd")</f>
        <v>Wed</v>
      </c>
      <c r="AG1414" s="1" t="str">
        <f t="shared" si="111"/>
        <v>On Time</v>
      </c>
      <c r="AH1414" s="1" t="str">
        <f t="shared" si="112"/>
        <v>Fast</v>
      </c>
      <c r="AI1414" s="1" t="str">
        <f t="shared" si="113"/>
        <v>Low</v>
      </c>
      <c r="AJ1414" s="6" t="str">
        <f t="shared" si="114"/>
        <v>Weekday</v>
      </c>
    </row>
    <row r="1415" spans="1:36" x14ac:dyDescent="0.45">
      <c r="A1415" s="5" t="s">
        <v>1906</v>
      </c>
      <c r="B1415" s="2">
        <v>45598</v>
      </c>
      <c r="C1415" s="2">
        <v>45601</v>
      </c>
      <c r="D1415" s="2">
        <v>45604</v>
      </c>
      <c r="E1415" s="1" t="s">
        <v>2597</v>
      </c>
      <c r="F1415" s="1" t="s">
        <v>168</v>
      </c>
      <c r="G1415" s="1" t="s">
        <v>41</v>
      </c>
      <c r="H1415" s="1" t="s">
        <v>27</v>
      </c>
      <c r="I1415" s="1" t="s">
        <v>28</v>
      </c>
      <c r="J1415" s="1">
        <v>-1</v>
      </c>
      <c r="K1415" s="1">
        <v>2000</v>
      </c>
      <c r="L1415" s="1">
        <v>-2000</v>
      </c>
      <c r="M1415" s="1" t="s">
        <v>29</v>
      </c>
      <c r="N1415" s="1" t="s">
        <v>30</v>
      </c>
      <c r="O1415" s="1" t="s">
        <v>79</v>
      </c>
      <c r="P1415" s="1" t="s">
        <v>58</v>
      </c>
      <c r="Q1415" s="1" t="s">
        <v>45</v>
      </c>
      <c r="R1415" s="1" t="s">
        <v>2620</v>
      </c>
      <c r="S1415" s="1" t="s">
        <v>2620</v>
      </c>
      <c r="T1415" s="1">
        <v>3</v>
      </c>
      <c r="U1415" s="1" t="s">
        <v>2622</v>
      </c>
      <c r="V1415" s="1" t="s">
        <v>2630</v>
      </c>
      <c r="W1415" s="1" t="s">
        <v>2624</v>
      </c>
      <c r="X1415" s="1" t="s">
        <v>2625</v>
      </c>
      <c r="Y1415" s="1" t="s">
        <v>2623</v>
      </c>
      <c r="Z1415" s="1" t="s">
        <v>2623</v>
      </c>
      <c r="AA1415" s="1">
        <v>-2000</v>
      </c>
      <c r="AB1415" s="1" t="s">
        <v>2626</v>
      </c>
      <c r="AC1415" s="1" t="s">
        <v>2632</v>
      </c>
      <c r="AD1415" s="1" t="str">
        <f>TEXT(Sales_data[[#This Row],[Order_Date]],"MMM")</f>
        <v>Nov</v>
      </c>
      <c r="AE1415" s="1">
        <f t="shared" si="110"/>
        <v>2024</v>
      </c>
      <c r="AF1415" s="1" t="str">
        <f>TEXT(Sales_data[[#This Row],[Order_Date]],"ddd")</f>
        <v>Sat</v>
      </c>
      <c r="AG1415" s="1" t="str">
        <f t="shared" si="111"/>
        <v>On Time</v>
      </c>
      <c r="AH1415" s="1" t="str">
        <f t="shared" si="112"/>
        <v>Medium</v>
      </c>
      <c r="AI1415" s="1" t="str">
        <f t="shared" si="113"/>
        <v>Low</v>
      </c>
      <c r="AJ1415" s="6" t="str">
        <f t="shared" si="114"/>
        <v>Weekend</v>
      </c>
    </row>
    <row r="1416" spans="1:36" x14ac:dyDescent="0.45">
      <c r="A1416" s="5" t="s">
        <v>1907</v>
      </c>
      <c r="B1416" s="2">
        <v>45633</v>
      </c>
      <c r="C1416" s="2">
        <v>45635</v>
      </c>
      <c r="D1416" s="2">
        <v>45642</v>
      </c>
      <c r="E1416" s="1" t="s">
        <v>2598</v>
      </c>
      <c r="F1416" s="1" t="s">
        <v>147</v>
      </c>
      <c r="G1416" s="1" t="s">
        <v>147</v>
      </c>
      <c r="H1416" s="1" t="s">
        <v>71</v>
      </c>
      <c r="I1416" s="1" t="s">
        <v>72</v>
      </c>
      <c r="J1416" s="1">
        <v>0</v>
      </c>
      <c r="K1416" s="1">
        <v>100</v>
      </c>
      <c r="L1416" s="1">
        <v>0</v>
      </c>
      <c r="M1416" s="1" t="s">
        <v>29</v>
      </c>
      <c r="N1416" s="1" t="s">
        <v>57</v>
      </c>
      <c r="O1416" s="1" t="s">
        <v>79</v>
      </c>
      <c r="P1416" s="1" t="s">
        <v>85</v>
      </c>
      <c r="Q1416" s="1" t="s">
        <v>45</v>
      </c>
      <c r="R1416" s="1" t="s">
        <v>2620</v>
      </c>
      <c r="S1416" s="1" t="s">
        <v>2620</v>
      </c>
      <c r="T1416" s="1">
        <v>7</v>
      </c>
      <c r="U1416" s="1" t="s">
        <v>2622</v>
      </c>
      <c r="V1416" s="1" t="s">
        <v>2630</v>
      </c>
      <c r="W1416" s="1" t="s">
        <v>2624</v>
      </c>
      <c r="X1416" s="1" t="s">
        <v>2625</v>
      </c>
      <c r="Y1416" s="1" t="s">
        <v>2623</v>
      </c>
      <c r="Z1416" s="1" t="s">
        <v>2623</v>
      </c>
      <c r="AA1416" s="1">
        <v>0</v>
      </c>
      <c r="AB1416" s="1" t="s">
        <v>2626</v>
      </c>
      <c r="AC1416" s="1" t="s">
        <v>2627</v>
      </c>
      <c r="AD1416" s="1" t="str">
        <f>TEXT(Sales_data[[#This Row],[Order_Date]],"MMM")</f>
        <v>Dec</v>
      </c>
      <c r="AE1416" s="1">
        <f t="shared" si="110"/>
        <v>2024</v>
      </c>
      <c r="AF1416" s="1" t="str">
        <f>TEXT(Sales_data[[#This Row],[Order_Date]],"ddd")</f>
        <v>Sat</v>
      </c>
      <c r="AG1416" s="1" t="str">
        <f t="shared" si="111"/>
        <v>Late</v>
      </c>
      <c r="AH1416" s="1" t="str">
        <f t="shared" si="112"/>
        <v>Slow</v>
      </c>
      <c r="AI1416" s="1" t="str">
        <f t="shared" si="113"/>
        <v>Low</v>
      </c>
      <c r="AJ1416" s="6" t="str">
        <f t="shared" si="114"/>
        <v>Weekend</v>
      </c>
    </row>
    <row r="1417" spans="1:36" x14ac:dyDescent="0.45">
      <c r="A1417" s="5" t="s">
        <v>1908</v>
      </c>
      <c r="B1417" s="2">
        <v>45504</v>
      </c>
      <c r="C1417" s="2">
        <v>45504</v>
      </c>
      <c r="D1417" s="2">
        <v>45506</v>
      </c>
      <c r="E1417" s="1" t="s">
        <v>2581</v>
      </c>
      <c r="F1417" s="1" t="s">
        <v>147</v>
      </c>
      <c r="G1417" s="1" t="s">
        <v>147</v>
      </c>
      <c r="H1417" s="1" t="s">
        <v>42</v>
      </c>
      <c r="I1417" s="1" t="s">
        <v>122</v>
      </c>
      <c r="J1417" s="1">
        <v>3</v>
      </c>
      <c r="K1417" s="1">
        <v>500</v>
      </c>
      <c r="L1417" s="1">
        <v>1500</v>
      </c>
      <c r="M1417" s="1" t="s">
        <v>56</v>
      </c>
      <c r="N1417" s="1" t="s">
        <v>57</v>
      </c>
      <c r="O1417" s="1" t="s">
        <v>31</v>
      </c>
      <c r="P1417" s="1" t="s">
        <v>32</v>
      </c>
      <c r="Q1417" s="1" t="s">
        <v>33</v>
      </c>
      <c r="R1417" s="1" t="s">
        <v>2620</v>
      </c>
      <c r="S1417" s="1" t="s">
        <v>2620</v>
      </c>
      <c r="T1417" s="1">
        <v>2</v>
      </c>
      <c r="U1417" s="1" t="s">
        <v>2622</v>
      </c>
      <c r="V1417" s="1" t="s">
        <v>2623</v>
      </c>
      <c r="W1417" s="1" t="s">
        <v>2624</v>
      </c>
      <c r="X1417" s="1" t="s">
        <v>2625</v>
      </c>
      <c r="Y1417" s="1" t="s">
        <v>2623</v>
      </c>
      <c r="Z1417" s="1" t="s">
        <v>2623</v>
      </c>
      <c r="AA1417" s="1">
        <v>1500</v>
      </c>
      <c r="AB1417" s="1" t="s">
        <v>2626</v>
      </c>
      <c r="AC1417" s="1" t="s">
        <v>2627</v>
      </c>
      <c r="AD1417" s="1" t="str">
        <f>TEXT(Sales_data[[#This Row],[Order_Date]],"MMM")</f>
        <v>Jul</v>
      </c>
      <c r="AE1417" s="1">
        <f t="shared" si="110"/>
        <v>2024</v>
      </c>
      <c r="AF1417" s="1" t="str">
        <f>TEXT(Sales_data[[#This Row],[Order_Date]],"ddd")</f>
        <v>Wed</v>
      </c>
      <c r="AG1417" s="1" t="str">
        <f t="shared" si="111"/>
        <v>On Time</v>
      </c>
      <c r="AH1417" s="1" t="str">
        <f t="shared" si="112"/>
        <v>Fast</v>
      </c>
      <c r="AI1417" s="1" t="str">
        <f t="shared" si="113"/>
        <v>Low</v>
      </c>
      <c r="AJ1417" s="6" t="str">
        <f t="shared" si="114"/>
        <v>Weekday</v>
      </c>
    </row>
    <row r="1418" spans="1:36" x14ac:dyDescent="0.45">
      <c r="A1418" s="5" t="s">
        <v>1909</v>
      </c>
      <c r="B1418" s="2">
        <v>45438</v>
      </c>
      <c r="C1418" s="2">
        <v>45438</v>
      </c>
      <c r="D1418" s="2">
        <v>45441</v>
      </c>
      <c r="E1418" s="1" t="s">
        <v>2576</v>
      </c>
      <c r="F1418" s="1" t="s">
        <v>2607</v>
      </c>
      <c r="G1418" s="1" t="s">
        <v>41</v>
      </c>
      <c r="H1418" s="1" t="s">
        <v>71</v>
      </c>
      <c r="I1418" s="1" t="s">
        <v>92</v>
      </c>
      <c r="J1418" s="1">
        <v>0</v>
      </c>
      <c r="K1418" s="1">
        <v>500</v>
      </c>
      <c r="L1418" s="1">
        <v>0</v>
      </c>
      <c r="M1418" s="1" t="s">
        <v>2619</v>
      </c>
      <c r="N1418" s="1" t="s">
        <v>57</v>
      </c>
      <c r="O1418" s="1" t="s">
        <v>79</v>
      </c>
      <c r="P1418" s="1" t="s">
        <v>85</v>
      </c>
      <c r="Q1418" s="1" t="s">
        <v>33</v>
      </c>
      <c r="R1418" s="1" t="s">
        <v>34</v>
      </c>
      <c r="S1418" s="1" t="s">
        <v>2620</v>
      </c>
      <c r="T1418" s="1">
        <v>3</v>
      </c>
      <c r="U1418" s="1" t="s">
        <v>2622</v>
      </c>
      <c r="V1418" s="1" t="s">
        <v>2630</v>
      </c>
      <c r="W1418" s="1" t="s">
        <v>2624</v>
      </c>
      <c r="X1418" s="1" t="s">
        <v>2625</v>
      </c>
      <c r="Y1418" s="1" t="s">
        <v>2623</v>
      </c>
      <c r="Z1418" s="1" t="s">
        <v>2623</v>
      </c>
      <c r="AA1418" s="1">
        <v>0</v>
      </c>
      <c r="AB1418" s="1" t="s">
        <v>2626</v>
      </c>
      <c r="AC1418" s="1" t="s">
        <v>2627</v>
      </c>
      <c r="AD1418" s="1" t="str">
        <f>TEXT(Sales_data[[#This Row],[Order_Date]],"MMM")</f>
        <v>May</v>
      </c>
      <c r="AE1418" s="1">
        <f t="shared" si="110"/>
        <v>2024</v>
      </c>
      <c r="AF1418" s="1" t="str">
        <f>TEXT(Sales_data[[#This Row],[Order_Date]],"ddd")</f>
        <v>Sun</v>
      </c>
      <c r="AG1418" s="1" t="str">
        <f t="shared" si="111"/>
        <v>On Time</v>
      </c>
      <c r="AH1418" s="1" t="str">
        <f t="shared" si="112"/>
        <v>Medium</v>
      </c>
      <c r="AI1418" s="1" t="str">
        <f t="shared" si="113"/>
        <v>Low</v>
      </c>
      <c r="AJ1418" s="6" t="str">
        <f t="shared" si="114"/>
        <v>Weekend</v>
      </c>
    </row>
    <row r="1419" spans="1:36" x14ac:dyDescent="0.45">
      <c r="A1419" s="5" t="s">
        <v>1910</v>
      </c>
      <c r="B1419" s="2">
        <v>45603</v>
      </c>
      <c r="C1419" s="2">
        <v>45601</v>
      </c>
      <c r="D1419" s="2">
        <v>45606</v>
      </c>
      <c r="E1419" s="1" t="s">
        <v>2544</v>
      </c>
      <c r="F1419" s="1" t="s">
        <v>147</v>
      </c>
      <c r="G1419" s="1" t="s">
        <v>147</v>
      </c>
      <c r="H1419" s="1" t="s">
        <v>128</v>
      </c>
      <c r="I1419" s="1" t="s">
        <v>129</v>
      </c>
      <c r="J1419" s="1">
        <v>0</v>
      </c>
      <c r="K1419" s="1">
        <v>500</v>
      </c>
      <c r="L1419" s="1">
        <v>0</v>
      </c>
      <c r="M1419" s="1" t="s">
        <v>63</v>
      </c>
      <c r="N1419" s="1" t="s">
        <v>30</v>
      </c>
      <c r="O1419" s="1" t="s">
        <v>44</v>
      </c>
      <c r="P1419" s="1" t="s">
        <v>58</v>
      </c>
      <c r="Q1419" s="1" t="s">
        <v>33</v>
      </c>
      <c r="R1419" s="1" t="s">
        <v>46</v>
      </c>
      <c r="S1419" s="1" t="s">
        <v>245</v>
      </c>
      <c r="T1419" s="1">
        <v>5</v>
      </c>
      <c r="U1419" s="1" t="s">
        <v>2622</v>
      </c>
      <c r="V1419" s="1" t="s">
        <v>2630</v>
      </c>
      <c r="W1419" s="1" t="s">
        <v>2624</v>
      </c>
      <c r="X1419" s="1" t="s">
        <v>2628</v>
      </c>
      <c r="Y1419" s="1" t="s">
        <v>2623</v>
      </c>
      <c r="Z1419" s="1" t="s">
        <v>2623</v>
      </c>
      <c r="AA1419" s="1">
        <v>0</v>
      </c>
      <c r="AB1419" s="1" t="s">
        <v>2626</v>
      </c>
      <c r="AC1419" s="1" t="s">
        <v>245</v>
      </c>
      <c r="AD1419" s="1" t="str">
        <f>TEXT(Sales_data[[#This Row],[Order_Date]],"MMM")</f>
        <v>Nov</v>
      </c>
      <c r="AE1419" s="1">
        <f t="shared" si="110"/>
        <v>2024</v>
      </c>
      <c r="AF1419" s="1" t="str">
        <f>TEXT(Sales_data[[#This Row],[Order_Date]],"ddd")</f>
        <v>Thu</v>
      </c>
      <c r="AG1419" s="1" t="str">
        <f t="shared" si="111"/>
        <v>On Time</v>
      </c>
      <c r="AH1419" s="1" t="str">
        <f t="shared" si="112"/>
        <v>Medium</v>
      </c>
      <c r="AI1419" s="1" t="str">
        <f t="shared" si="113"/>
        <v>Low</v>
      </c>
      <c r="AJ1419" s="6" t="str">
        <f t="shared" si="114"/>
        <v>Weekday</v>
      </c>
    </row>
    <row r="1420" spans="1:36" x14ac:dyDescent="0.45">
      <c r="A1420" s="5" t="s">
        <v>1911</v>
      </c>
      <c r="B1420" s="2">
        <v>45316</v>
      </c>
      <c r="C1420" s="2">
        <v>45315</v>
      </c>
      <c r="D1420" s="2">
        <v>45315</v>
      </c>
      <c r="E1420" s="1" t="s">
        <v>2547</v>
      </c>
      <c r="F1420" s="1" t="s">
        <v>2606</v>
      </c>
      <c r="G1420" s="1" t="s">
        <v>26</v>
      </c>
      <c r="H1420" s="1" t="s">
        <v>42</v>
      </c>
      <c r="I1420" s="1" t="s">
        <v>78</v>
      </c>
      <c r="J1420" s="1">
        <v>-1</v>
      </c>
      <c r="K1420" s="1">
        <v>1000</v>
      </c>
      <c r="L1420" s="1">
        <v>-1000</v>
      </c>
      <c r="M1420" s="1" t="s">
        <v>63</v>
      </c>
      <c r="N1420" s="1" t="s">
        <v>30</v>
      </c>
      <c r="O1420" s="1" t="s">
        <v>31</v>
      </c>
      <c r="P1420" s="1" t="s">
        <v>32</v>
      </c>
      <c r="Q1420" s="1" t="s">
        <v>33</v>
      </c>
      <c r="R1420" s="1" t="s">
        <v>2620</v>
      </c>
      <c r="S1420" s="1" t="s">
        <v>2620</v>
      </c>
      <c r="T1420" s="1">
        <v>0</v>
      </c>
      <c r="U1420" s="1" t="s">
        <v>2622</v>
      </c>
      <c r="V1420" s="1" t="s">
        <v>2630</v>
      </c>
      <c r="W1420" s="1" t="s">
        <v>2624</v>
      </c>
      <c r="X1420" s="1" t="s">
        <v>2628</v>
      </c>
      <c r="Y1420" s="1" t="s">
        <v>2623</v>
      </c>
      <c r="Z1420" s="1" t="s">
        <v>2623</v>
      </c>
      <c r="AA1420" s="1">
        <v>-1000</v>
      </c>
      <c r="AB1420" s="1" t="s">
        <v>2626</v>
      </c>
      <c r="AC1420" s="1" t="s">
        <v>2632</v>
      </c>
      <c r="AD1420" s="1" t="str">
        <f>TEXT(Sales_data[[#This Row],[Order_Date]],"MMM")</f>
        <v>Jan</v>
      </c>
      <c r="AE1420" s="1">
        <f t="shared" si="110"/>
        <v>2024</v>
      </c>
      <c r="AF1420" s="1" t="str">
        <f>TEXT(Sales_data[[#This Row],[Order_Date]],"ddd")</f>
        <v>Thu</v>
      </c>
      <c r="AG1420" s="1" t="str">
        <f t="shared" si="111"/>
        <v>On Time</v>
      </c>
      <c r="AH1420" s="1" t="str">
        <f t="shared" si="112"/>
        <v>Fast</v>
      </c>
      <c r="AI1420" s="1" t="str">
        <f t="shared" si="113"/>
        <v>Low</v>
      </c>
      <c r="AJ1420" s="6" t="str">
        <f t="shared" si="114"/>
        <v>Weekday</v>
      </c>
    </row>
    <row r="1421" spans="1:36" x14ac:dyDescent="0.45">
      <c r="A1421" s="5" t="s">
        <v>1912</v>
      </c>
      <c r="B1421" s="2">
        <v>45359</v>
      </c>
      <c r="C1421" s="2">
        <v>45362</v>
      </c>
      <c r="D1421" s="2">
        <v>45363</v>
      </c>
      <c r="E1421" s="1" t="s">
        <v>2534</v>
      </c>
      <c r="F1421" s="1" t="s">
        <v>2606</v>
      </c>
      <c r="G1421" s="1" t="s">
        <v>26</v>
      </c>
      <c r="H1421" s="1" t="s">
        <v>128</v>
      </c>
      <c r="I1421" s="1" t="s">
        <v>169</v>
      </c>
      <c r="J1421" s="1">
        <v>3</v>
      </c>
      <c r="K1421" s="1">
        <v>100</v>
      </c>
      <c r="L1421" s="1">
        <v>300</v>
      </c>
      <c r="M1421" s="1" t="s">
        <v>63</v>
      </c>
      <c r="N1421" s="1" t="s">
        <v>30</v>
      </c>
      <c r="O1421" s="1" t="s">
        <v>44</v>
      </c>
      <c r="P1421" s="1" t="s">
        <v>85</v>
      </c>
      <c r="Q1421" s="1" t="s">
        <v>45</v>
      </c>
      <c r="R1421" s="1" t="s">
        <v>46</v>
      </c>
      <c r="S1421" s="1" t="s">
        <v>47</v>
      </c>
      <c r="T1421" s="1">
        <v>1</v>
      </c>
      <c r="U1421" s="1" t="s">
        <v>2622</v>
      </c>
      <c r="V1421" s="1" t="s">
        <v>2623</v>
      </c>
      <c r="W1421" s="1" t="s">
        <v>2624</v>
      </c>
      <c r="X1421" s="1" t="s">
        <v>2625</v>
      </c>
      <c r="Y1421" s="1" t="s">
        <v>2623</v>
      </c>
      <c r="Z1421" s="1" t="s">
        <v>2623</v>
      </c>
      <c r="AA1421" s="1">
        <v>300</v>
      </c>
      <c r="AB1421" s="1" t="s">
        <v>2626</v>
      </c>
      <c r="AC1421" s="1" t="s">
        <v>47</v>
      </c>
      <c r="AD1421" s="1" t="str">
        <f>TEXT(Sales_data[[#This Row],[Order_Date]],"MMM")</f>
        <v>Mar</v>
      </c>
      <c r="AE1421" s="1">
        <f t="shared" si="110"/>
        <v>2024</v>
      </c>
      <c r="AF1421" s="1" t="str">
        <f>TEXT(Sales_data[[#This Row],[Order_Date]],"ddd")</f>
        <v>Fri</v>
      </c>
      <c r="AG1421" s="1" t="str">
        <f t="shared" si="111"/>
        <v>On Time</v>
      </c>
      <c r="AH1421" s="1" t="str">
        <f t="shared" si="112"/>
        <v>Fast</v>
      </c>
      <c r="AI1421" s="1" t="str">
        <f t="shared" si="113"/>
        <v>Low</v>
      </c>
      <c r="AJ1421" s="6" t="str">
        <f t="shared" si="114"/>
        <v>Weekday</v>
      </c>
    </row>
    <row r="1422" spans="1:36" x14ac:dyDescent="0.45">
      <c r="A1422" s="5" t="s">
        <v>1913</v>
      </c>
      <c r="B1422" s="2">
        <v>45532</v>
      </c>
      <c r="C1422" s="2">
        <v>45533</v>
      </c>
      <c r="D1422" s="2">
        <v>45537</v>
      </c>
      <c r="E1422" s="1" t="s">
        <v>2571</v>
      </c>
      <c r="F1422" s="1" t="s">
        <v>147</v>
      </c>
      <c r="G1422" s="1" t="s">
        <v>147</v>
      </c>
      <c r="H1422" s="1" t="s">
        <v>71</v>
      </c>
      <c r="I1422" s="1" t="s">
        <v>117</v>
      </c>
      <c r="J1422" s="1">
        <v>3</v>
      </c>
      <c r="K1422" s="1">
        <v>0</v>
      </c>
      <c r="L1422" s="1">
        <v>0</v>
      </c>
      <c r="M1422" s="1" t="s">
        <v>63</v>
      </c>
      <c r="N1422" s="1" t="s">
        <v>57</v>
      </c>
      <c r="O1422" s="1" t="s">
        <v>31</v>
      </c>
      <c r="P1422" s="1" t="s">
        <v>32</v>
      </c>
      <c r="Q1422" s="1" t="s">
        <v>33</v>
      </c>
      <c r="R1422" s="1" t="s">
        <v>46</v>
      </c>
      <c r="S1422" s="1" t="s">
        <v>47</v>
      </c>
      <c r="T1422" s="1">
        <v>4</v>
      </c>
      <c r="U1422" s="1" t="s">
        <v>2622</v>
      </c>
      <c r="V1422" s="1" t="s">
        <v>2623</v>
      </c>
      <c r="W1422" s="1" t="s">
        <v>2629</v>
      </c>
      <c r="X1422" s="1" t="s">
        <v>2625</v>
      </c>
      <c r="Y1422" s="1" t="s">
        <v>2630</v>
      </c>
      <c r="Z1422" s="1" t="s">
        <v>2623</v>
      </c>
      <c r="AA1422" s="1">
        <v>0</v>
      </c>
      <c r="AB1422" s="1" t="s">
        <v>2626</v>
      </c>
      <c r="AC1422" s="1" t="s">
        <v>47</v>
      </c>
      <c r="AD1422" s="1" t="str">
        <f>TEXT(Sales_data[[#This Row],[Order_Date]],"MMM")</f>
        <v>Aug</v>
      </c>
      <c r="AE1422" s="1">
        <f t="shared" si="110"/>
        <v>2024</v>
      </c>
      <c r="AF1422" s="1" t="str">
        <f>TEXT(Sales_data[[#This Row],[Order_Date]],"ddd")</f>
        <v>Wed</v>
      </c>
      <c r="AG1422" s="1" t="str">
        <f t="shared" si="111"/>
        <v>On Time</v>
      </c>
      <c r="AH1422" s="1" t="str">
        <f t="shared" si="112"/>
        <v>Medium</v>
      </c>
      <c r="AI1422" s="1" t="str">
        <f t="shared" si="113"/>
        <v>Low</v>
      </c>
      <c r="AJ1422" s="6" t="str">
        <f t="shared" si="114"/>
        <v>Weekday</v>
      </c>
    </row>
    <row r="1423" spans="1:36" x14ac:dyDescent="0.45">
      <c r="A1423" s="5" t="s">
        <v>1914</v>
      </c>
      <c r="B1423" s="2">
        <v>45553</v>
      </c>
      <c r="C1423" s="2">
        <v>45555</v>
      </c>
      <c r="D1423" s="2">
        <v>45554</v>
      </c>
      <c r="E1423" s="1" t="s">
        <v>2561</v>
      </c>
      <c r="F1423" s="1" t="s">
        <v>69</v>
      </c>
      <c r="G1423" s="1" t="s">
        <v>70</v>
      </c>
      <c r="H1423" s="1" t="s">
        <v>42</v>
      </c>
      <c r="I1423" s="1" t="s">
        <v>78</v>
      </c>
      <c r="J1423" s="1">
        <v>2</v>
      </c>
      <c r="K1423" s="1">
        <v>100</v>
      </c>
      <c r="L1423" s="1">
        <v>200</v>
      </c>
      <c r="M1423" s="1" t="s">
        <v>63</v>
      </c>
      <c r="N1423" s="1" t="s">
        <v>93</v>
      </c>
      <c r="O1423" s="1" t="s">
        <v>31</v>
      </c>
      <c r="P1423" s="1" t="s">
        <v>32</v>
      </c>
      <c r="Q1423" s="1" t="s">
        <v>45</v>
      </c>
      <c r="R1423" s="1" t="s">
        <v>46</v>
      </c>
      <c r="S1423" s="1" t="s">
        <v>254</v>
      </c>
      <c r="T1423" s="1">
        <v>-1</v>
      </c>
      <c r="U1423" s="1" t="s">
        <v>2622</v>
      </c>
      <c r="V1423" s="1" t="s">
        <v>2623</v>
      </c>
      <c r="W1423" s="1" t="s">
        <v>2624</v>
      </c>
      <c r="X1423" s="1" t="s">
        <v>2631</v>
      </c>
      <c r="Y1423" s="1" t="s">
        <v>2623</v>
      </c>
      <c r="Z1423" s="1" t="s">
        <v>2623</v>
      </c>
      <c r="AA1423" s="1">
        <v>200</v>
      </c>
      <c r="AB1423" s="1" t="s">
        <v>2626</v>
      </c>
      <c r="AC1423" s="1" t="s">
        <v>254</v>
      </c>
      <c r="AD1423" s="1" t="str">
        <f>TEXT(Sales_data[[#This Row],[Order_Date]],"MMM")</f>
        <v>Sep</v>
      </c>
      <c r="AE1423" s="1">
        <f t="shared" si="110"/>
        <v>2024</v>
      </c>
      <c r="AF1423" s="1" t="str">
        <f>TEXT(Sales_data[[#This Row],[Order_Date]],"ddd")</f>
        <v>Wed</v>
      </c>
      <c r="AG1423" s="1" t="str">
        <f t="shared" si="111"/>
        <v>On Time</v>
      </c>
      <c r="AH1423" s="1" t="str">
        <f t="shared" si="112"/>
        <v>Fast</v>
      </c>
      <c r="AI1423" s="1" t="str">
        <f t="shared" si="113"/>
        <v>Low</v>
      </c>
      <c r="AJ1423" s="6" t="str">
        <f t="shared" si="114"/>
        <v>Weekday</v>
      </c>
    </row>
    <row r="1424" spans="1:36" x14ac:dyDescent="0.45">
      <c r="A1424" s="5" t="s">
        <v>1915</v>
      </c>
      <c r="B1424" s="2">
        <v>45311</v>
      </c>
      <c r="C1424" s="2">
        <v>45314</v>
      </c>
      <c r="D1424" s="2">
        <v>45314</v>
      </c>
      <c r="E1424" s="1" t="s">
        <v>2564</v>
      </c>
      <c r="F1424" s="1" t="s">
        <v>147</v>
      </c>
      <c r="G1424" s="1" t="s">
        <v>147</v>
      </c>
      <c r="H1424" s="1" t="s">
        <v>27</v>
      </c>
      <c r="I1424" s="1" t="s">
        <v>55</v>
      </c>
      <c r="J1424" s="1">
        <v>1</v>
      </c>
      <c r="K1424" s="1">
        <v>1000</v>
      </c>
      <c r="L1424" s="1">
        <v>1000</v>
      </c>
      <c r="M1424" s="1" t="s">
        <v>56</v>
      </c>
      <c r="N1424" s="1" t="s">
        <v>93</v>
      </c>
      <c r="O1424" s="1" t="s">
        <v>31</v>
      </c>
      <c r="P1424" s="1" t="s">
        <v>58</v>
      </c>
      <c r="Q1424" s="1" t="s">
        <v>33</v>
      </c>
      <c r="R1424" s="1" t="s">
        <v>2620</v>
      </c>
      <c r="S1424" s="1" t="s">
        <v>2620</v>
      </c>
      <c r="T1424" s="1">
        <v>0</v>
      </c>
      <c r="U1424" s="1" t="s">
        <v>2622</v>
      </c>
      <c r="V1424" s="1" t="s">
        <v>2623</v>
      </c>
      <c r="W1424" s="1" t="s">
        <v>2624</v>
      </c>
      <c r="X1424" s="1" t="s">
        <v>2625</v>
      </c>
      <c r="Y1424" s="1" t="s">
        <v>2623</v>
      </c>
      <c r="Z1424" s="1" t="s">
        <v>2623</v>
      </c>
      <c r="AA1424" s="1">
        <v>1000</v>
      </c>
      <c r="AB1424" s="1" t="s">
        <v>2626</v>
      </c>
      <c r="AC1424" s="1" t="s">
        <v>2627</v>
      </c>
      <c r="AD1424" s="1" t="str">
        <f>TEXT(Sales_data[[#This Row],[Order_Date]],"MMM")</f>
        <v>Jan</v>
      </c>
      <c r="AE1424" s="1">
        <f t="shared" si="110"/>
        <v>2024</v>
      </c>
      <c r="AF1424" s="1" t="str">
        <f>TEXT(Sales_data[[#This Row],[Order_Date]],"ddd")</f>
        <v>Sat</v>
      </c>
      <c r="AG1424" s="1" t="str">
        <f t="shared" si="111"/>
        <v>On Time</v>
      </c>
      <c r="AH1424" s="1" t="str">
        <f t="shared" si="112"/>
        <v>Fast</v>
      </c>
      <c r="AI1424" s="1" t="str">
        <f t="shared" si="113"/>
        <v>Low</v>
      </c>
      <c r="AJ1424" s="6" t="str">
        <f t="shared" si="114"/>
        <v>Weekend</v>
      </c>
    </row>
    <row r="1425" spans="1:36" x14ac:dyDescent="0.45">
      <c r="A1425" s="5" t="s">
        <v>1916</v>
      </c>
      <c r="B1425" s="2">
        <v>45312</v>
      </c>
      <c r="C1425" s="2">
        <v>45314</v>
      </c>
      <c r="D1425" s="2">
        <v>45315</v>
      </c>
      <c r="E1425" s="1" t="s">
        <v>2582</v>
      </c>
      <c r="F1425" s="1" t="s">
        <v>2608</v>
      </c>
      <c r="G1425" s="1" t="s">
        <v>41</v>
      </c>
      <c r="H1425" s="1" t="s">
        <v>71</v>
      </c>
      <c r="I1425" s="1" t="s">
        <v>72</v>
      </c>
      <c r="J1425" s="1">
        <v>3</v>
      </c>
      <c r="K1425" s="1">
        <v>500</v>
      </c>
      <c r="L1425" s="1">
        <v>1500</v>
      </c>
      <c r="M1425" s="1" t="s">
        <v>56</v>
      </c>
      <c r="N1425" s="1" t="s">
        <v>93</v>
      </c>
      <c r="O1425" s="1" t="s">
        <v>44</v>
      </c>
      <c r="P1425" s="1" t="s">
        <v>58</v>
      </c>
      <c r="Q1425" s="1" t="s">
        <v>45</v>
      </c>
      <c r="R1425" s="1" t="s">
        <v>46</v>
      </c>
      <c r="S1425" s="1" t="s">
        <v>47</v>
      </c>
      <c r="T1425" s="1">
        <v>1</v>
      </c>
      <c r="U1425" s="1" t="s">
        <v>2622</v>
      </c>
      <c r="V1425" s="1" t="s">
        <v>2623</v>
      </c>
      <c r="W1425" s="1" t="s">
        <v>2624</v>
      </c>
      <c r="X1425" s="1" t="s">
        <v>2625</v>
      </c>
      <c r="Y1425" s="1" t="s">
        <v>2623</v>
      </c>
      <c r="Z1425" s="1" t="s">
        <v>2623</v>
      </c>
      <c r="AA1425" s="1">
        <v>1500</v>
      </c>
      <c r="AB1425" s="1" t="s">
        <v>2626</v>
      </c>
      <c r="AC1425" s="1" t="s">
        <v>47</v>
      </c>
      <c r="AD1425" s="1" t="str">
        <f>TEXT(Sales_data[[#This Row],[Order_Date]],"MMM")</f>
        <v>Jan</v>
      </c>
      <c r="AE1425" s="1">
        <f t="shared" si="110"/>
        <v>2024</v>
      </c>
      <c r="AF1425" s="1" t="str">
        <f>TEXT(Sales_data[[#This Row],[Order_Date]],"ddd")</f>
        <v>Sun</v>
      </c>
      <c r="AG1425" s="1" t="str">
        <f t="shared" si="111"/>
        <v>On Time</v>
      </c>
      <c r="AH1425" s="1" t="str">
        <f t="shared" si="112"/>
        <v>Fast</v>
      </c>
      <c r="AI1425" s="1" t="str">
        <f t="shared" si="113"/>
        <v>Low</v>
      </c>
      <c r="AJ1425" s="6" t="str">
        <f t="shared" si="114"/>
        <v>Weekend</v>
      </c>
    </row>
    <row r="1426" spans="1:36" x14ac:dyDescent="0.45">
      <c r="A1426" s="5" t="s">
        <v>1917</v>
      </c>
      <c r="B1426" s="2">
        <v>45491</v>
      </c>
      <c r="C1426" s="2">
        <v>45490</v>
      </c>
      <c r="D1426" s="2">
        <v>45489</v>
      </c>
      <c r="E1426" s="1" t="s">
        <v>2561</v>
      </c>
      <c r="F1426" s="1" t="s">
        <v>53</v>
      </c>
      <c r="G1426" s="1" t="s">
        <v>54</v>
      </c>
      <c r="H1426" s="1" t="s">
        <v>42</v>
      </c>
      <c r="I1426" s="1" t="s">
        <v>122</v>
      </c>
      <c r="J1426" s="1">
        <v>2</v>
      </c>
      <c r="K1426" s="1">
        <v>100</v>
      </c>
      <c r="L1426" s="1">
        <v>200</v>
      </c>
      <c r="M1426" s="1" t="s">
        <v>2619</v>
      </c>
      <c r="N1426" s="1" t="s">
        <v>30</v>
      </c>
      <c r="O1426" s="1" t="s">
        <v>31</v>
      </c>
      <c r="P1426" s="1" t="s">
        <v>32</v>
      </c>
      <c r="Q1426" s="1" t="s">
        <v>45</v>
      </c>
      <c r="R1426" s="1" t="s">
        <v>2620</v>
      </c>
      <c r="S1426" s="1" t="s">
        <v>2620</v>
      </c>
      <c r="T1426" s="1">
        <v>-1</v>
      </c>
      <c r="U1426" s="1" t="s">
        <v>2622</v>
      </c>
      <c r="V1426" s="1" t="s">
        <v>2623</v>
      </c>
      <c r="W1426" s="1" t="s">
        <v>2624</v>
      </c>
      <c r="X1426" s="1" t="s">
        <v>2628</v>
      </c>
      <c r="Y1426" s="1" t="s">
        <v>2623</v>
      </c>
      <c r="Z1426" s="1" t="s">
        <v>2623</v>
      </c>
      <c r="AA1426" s="1">
        <v>200</v>
      </c>
      <c r="AB1426" s="1" t="s">
        <v>2626</v>
      </c>
      <c r="AC1426" s="1" t="s">
        <v>2627</v>
      </c>
      <c r="AD1426" s="1" t="str">
        <f>TEXT(Sales_data[[#This Row],[Order_Date]],"MMM")</f>
        <v>Jul</v>
      </c>
      <c r="AE1426" s="1">
        <f t="shared" si="110"/>
        <v>2024</v>
      </c>
      <c r="AF1426" s="1" t="str">
        <f>TEXT(Sales_data[[#This Row],[Order_Date]],"ddd")</f>
        <v>Thu</v>
      </c>
      <c r="AG1426" s="1" t="str">
        <f t="shared" si="111"/>
        <v>On Time</v>
      </c>
      <c r="AH1426" s="1" t="str">
        <f t="shared" si="112"/>
        <v>Fast</v>
      </c>
      <c r="AI1426" s="1" t="str">
        <f t="shared" si="113"/>
        <v>Low</v>
      </c>
      <c r="AJ1426" s="6" t="str">
        <f t="shared" si="114"/>
        <v>Weekday</v>
      </c>
    </row>
    <row r="1427" spans="1:36" x14ac:dyDescent="0.45">
      <c r="A1427" s="5" t="s">
        <v>1918</v>
      </c>
      <c r="B1427" s="2">
        <v>45648</v>
      </c>
      <c r="C1427" s="2">
        <v>45649</v>
      </c>
      <c r="D1427" s="2">
        <v>45655</v>
      </c>
      <c r="E1427" s="1" t="s">
        <v>2552</v>
      </c>
      <c r="F1427" s="1" t="s">
        <v>2607</v>
      </c>
      <c r="G1427" s="1" t="s">
        <v>41</v>
      </c>
      <c r="H1427" s="1" t="s">
        <v>42</v>
      </c>
      <c r="I1427" s="1" t="s">
        <v>43</v>
      </c>
      <c r="J1427" s="1">
        <v>0</v>
      </c>
      <c r="K1427" s="1">
        <v>0</v>
      </c>
      <c r="L1427" s="1">
        <v>0</v>
      </c>
      <c r="M1427" s="1" t="s">
        <v>2619</v>
      </c>
      <c r="N1427" s="1" t="s">
        <v>93</v>
      </c>
      <c r="O1427" s="1" t="s">
        <v>64</v>
      </c>
      <c r="P1427" s="1" t="s">
        <v>85</v>
      </c>
      <c r="Q1427" s="1" t="s">
        <v>33</v>
      </c>
      <c r="R1427" s="1" t="s">
        <v>34</v>
      </c>
      <c r="S1427" s="1" t="s">
        <v>2620</v>
      </c>
      <c r="T1427" s="1">
        <v>6</v>
      </c>
      <c r="U1427" s="1" t="s">
        <v>2622</v>
      </c>
      <c r="V1427" s="1" t="s">
        <v>2630</v>
      </c>
      <c r="W1427" s="1" t="s">
        <v>2629</v>
      </c>
      <c r="X1427" s="1" t="s">
        <v>2625</v>
      </c>
      <c r="Y1427" s="1" t="s">
        <v>2630</v>
      </c>
      <c r="Z1427" s="1" t="s">
        <v>2623</v>
      </c>
      <c r="AA1427" s="1">
        <v>0</v>
      </c>
      <c r="AB1427" s="1" t="s">
        <v>2626</v>
      </c>
      <c r="AC1427" s="1" t="s">
        <v>2627</v>
      </c>
      <c r="AD1427" s="1" t="str">
        <f>TEXT(Sales_data[[#This Row],[Order_Date]],"MMM")</f>
        <v>Dec</v>
      </c>
      <c r="AE1427" s="1">
        <f t="shared" si="110"/>
        <v>2024</v>
      </c>
      <c r="AF1427" s="1" t="str">
        <f>TEXT(Sales_data[[#This Row],[Order_Date]],"ddd")</f>
        <v>Sun</v>
      </c>
      <c r="AG1427" s="1" t="str">
        <f t="shared" si="111"/>
        <v>Late</v>
      </c>
      <c r="AH1427" s="1" t="str">
        <f t="shared" si="112"/>
        <v>Slow</v>
      </c>
      <c r="AI1427" s="1" t="str">
        <f t="shared" si="113"/>
        <v>Low</v>
      </c>
      <c r="AJ1427" s="6" t="str">
        <f t="shared" si="114"/>
        <v>Weekend</v>
      </c>
    </row>
    <row r="1428" spans="1:36" x14ac:dyDescent="0.45">
      <c r="A1428" s="5" t="s">
        <v>1919</v>
      </c>
      <c r="B1428" s="2">
        <v>45630</v>
      </c>
      <c r="C1428" s="2">
        <v>45631</v>
      </c>
      <c r="D1428" s="2">
        <v>45632</v>
      </c>
      <c r="E1428" s="1" t="s">
        <v>2574</v>
      </c>
      <c r="F1428" s="1" t="s">
        <v>147</v>
      </c>
      <c r="G1428" s="1" t="s">
        <v>147</v>
      </c>
      <c r="H1428" s="1" t="s">
        <v>128</v>
      </c>
      <c r="I1428" s="1" t="s">
        <v>129</v>
      </c>
      <c r="J1428" s="1">
        <v>1</v>
      </c>
      <c r="K1428" s="1">
        <v>0</v>
      </c>
      <c r="L1428" s="1">
        <v>0</v>
      </c>
      <c r="M1428" s="1" t="s">
        <v>2619</v>
      </c>
      <c r="N1428" s="1" t="s">
        <v>57</v>
      </c>
      <c r="O1428" s="1" t="s">
        <v>79</v>
      </c>
      <c r="P1428" s="1" t="s">
        <v>32</v>
      </c>
      <c r="Q1428" s="1" t="s">
        <v>45</v>
      </c>
      <c r="R1428" s="1" t="s">
        <v>34</v>
      </c>
      <c r="S1428" s="1" t="s">
        <v>2620</v>
      </c>
      <c r="T1428" s="1">
        <v>1</v>
      </c>
      <c r="U1428" s="1" t="s">
        <v>2622</v>
      </c>
      <c r="V1428" s="1" t="s">
        <v>2623</v>
      </c>
      <c r="W1428" s="1" t="s">
        <v>2629</v>
      </c>
      <c r="X1428" s="1" t="s">
        <v>2625</v>
      </c>
      <c r="Y1428" s="1" t="s">
        <v>2630</v>
      </c>
      <c r="Z1428" s="1" t="s">
        <v>2623</v>
      </c>
      <c r="AA1428" s="1">
        <v>0</v>
      </c>
      <c r="AB1428" s="1" t="s">
        <v>2626</v>
      </c>
      <c r="AC1428" s="1" t="s">
        <v>2627</v>
      </c>
      <c r="AD1428" s="1" t="str">
        <f>TEXT(Sales_data[[#This Row],[Order_Date]],"MMM")</f>
        <v>Dec</v>
      </c>
      <c r="AE1428" s="1">
        <f t="shared" si="110"/>
        <v>2024</v>
      </c>
      <c r="AF1428" s="1" t="str">
        <f>TEXT(Sales_data[[#This Row],[Order_Date]],"ddd")</f>
        <v>Wed</v>
      </c>
      <c r="AG1428" s="1" t="str">
        <f t="shared" si="111"/>
        <v>On Time</v>
      </c>
      <c r="AH1428" s="1" t="str">
        <f t="shared" si="112"/>
        <v>Fast</v>
      </c>
      <c r="AI1428" s="1" t="str">
        <f t="shared" si="113"/>
        <v>Low</v>
      </c>
      <c r="AJ1428" s="6" t="str">
        <f t="shared" si="114"/>
        <v>Weekday</v>
      </c>
    </row>
    <row r="1429" spans="1:36" x14ac:dyDescent="0.45">
      <c r="A1429" s="5" t="s">
        <v>1920</v>
      </c>
      <c r="B1429" s="2">
        <v>45457</v>
      </c>
      <c r="C1429" s="2">
        <v>45458</v>
      </c>
      <c r="D1429" s="2">
        <v>45463</v>
      </c>
      <c r="E1429" s="1" t="s">
        <v>2579</v>
      </c>
      <c r="F1429" s="1" t="s">
        <v>168</v>
      </c>
      <c r="G1429" s="1" t="s">
        <v>41</v>
      </c>
      <c r="H1429" s="1" t="s">
        <v>42</v>
      </c>
      <c r="I1429" s="1" t="s">
        <v>122</v>
      </c>
      <c r="J1429" s="1">
        <v>2</v>
      </c>
      <c r="K1429" s="1">
        <v>500</v>
      </c>
      <c r="L1429" s="1">
        <v>1000</v>
      </c>
      <c r="M1429" s="1" t="s">
        <v>2619</v>
      </c>
      <c r="N1429" s="1" t="s">
        <v>57</v>
      </c>
      <c r="O1429" s="1" t="s">
        <v>79</v>
      </c>
      <c r="P1429" s="1" t="s">
        <v>32</v>
      </c>
      <c r="Q1429" s="1" t="s">
        <v>33</v>
      </c>
      <c r="R1429" s="1" t="s">
        <v>46</v>
      </c>
      <c r="S1429" s="1" t="s">
        <v>245</v>
      </c>
      <c r="T1429" s="1">
        <v>5</v>
      </c>
      <c r="U1429" s="1" t="s">
        <v>2622</v>
      </c>
      <c r="V1429" s="1" t="s">
        <v>2623</v>
      </c>
      <c r="W1429" s="1" t="s">
        <v>2624</v>
      </c>
      <c r="X1429" s="1" t="s">
        <v>2625</v>
      </c>
      <c r="Y1429" s="1" t="s">
        <v>2623</v>
      </c>
      <c r="Z1429" s="1" t="s">
        <v>2623</v>
      </c>
      <c r="AA1429" s="1">
        <v>1000</v>
      </c>
      <c r="AB1429" s="1" t="s">
        <v>2626</v>
      </c>
      <c r="AC1429" s="1" t="s">
        <v>245</v>
      </c>
      <c r="AD1429" s="1" t="str">
        <f>TEXT(Sales_data[[#This Row],[Order_Date]],"MMM")</f>
        <v>Jun</v>
      </c>
      <c r="AE1429" s="1">
        <f t="shared" si="110"/>
        <v>2024</v>
      </c>
      <c r="AF1429" s="1" t="str">
        <f>TEXT(Sales_data[[#This Row],[Order_Date]],"ddd")</f>
        <v>Fri</v>
      </c>
      <c r="AG1429" s="1" t="str">
        <f t="shared" si="111"/>
        <v>On Time</v>
      </c>
      <c r="AH1429" s="1" t="str">
        <f t="shared" si="112"/>
        <v>Medium</v>
      </c>
      <c r="AI1429" s="1" t="str">
        <f t="shared" si="113"/>
        <v>Low</v>
      </c>
      <c r="AJ1429" s="6" t="str">
        <f t="shared" si="114"/>
        <v>Weekday</v>
      </c>
    </row>
    <row r="1430" spans="1:36" x14ac:dyDescent="0.45">
      <c r="A1430" s="5" t="s">
        <v>1921</v>
      </c>
      <c r="B1430" s="2">
        <v>45339</v>
      </c>
      <c r="C1430" s="2">
        <v>45338</v>
      </c>
      <c r="D1430" s="2">
        <v>45337</v>
      </c>
      <c r="E1430" s="1" t="s">
        <v>2529</v>
      </c>
      <c r="F1430" s="1" t="s">
        <v>2609</v>
      </c>
      <c r="G1430" s="1" t="s">
        <v>116</v>
      </c>
      <c r="H1430" s="1" t="s">
        <v>27</v>
      </c>
      <c r="I1430" s="1" t="s">
        <v>28</v>
      </c>
      <c r="J1430" s="1">
        <v>2</v>
      </c>
      <c r="K1430" s="1">
        <v>500</v>
      </c>
      <c r="L1430" s="1">
        <v>1000</v>
      </c>
      <c r="M1430" s="1" t="s">
        <v>63</v>
      </c>
      <c r="N1430" s="1" t="s">
        <v>93</v>
      </c>
      <c r="O1430" s="1" t="s">
        <v>79</v>
      </c>
      <c r="P1430" s="1" t="s">
        <v>32</v>
      </c>
      <c r="Q1430" s="1" t="s">
        <v>33</v>
      </c>
      <c r="R1430" s="1" t="s">
        <v>2620</v>
      </c>
      <c r="S1430" s="1" t="s">
        <v>2620</v>
      </c>
      <c r="T1430" s="1">
        <v>-1</v>
      </c>
      <c r="U1430" s="1" t="s">
        <v>2622</v>
      </c>
      <c r="V1430" s="1" t="s">
        <v>2623</v>
      </c>
      <c r="W1430" s="1" t="s">
        <v>2624</v>
      </c>
      <c r="X1430" s="1" t="s">
        <v>2628</v>
      </c>
      <c r="Y1430" s="1" t="s">
        <v>2623</v>
      </c>
      <c r="Z1430" s="1" t="s">
        <v>2623</v>
      </c>
      <c r="AA1430" s="1">
        <v>1000</v>
      </c>
      <c r="AB1430" s="1" t="s">
        <v>2626</v>
      </c>
      <c r="AC1430" s="1" t="s">
        <v>2627</v>
      </c>
      <c r="AD1430" s="1" t="str">
        <f>TEXT(Sales_data[[#This Row],[Order_Date]],"MMM")</f>
        <v>Feb</v>
      </c>
      <c r="AE1430" s="1">
        <f t="shared" si="110"/>
        <v>2024</v>
      </c>
      <c r="AF1430" s="1" t="str">
        <f>TEXT(Sales_data[[#This Row],[Order_Date]],"ddd")</f>
        <v>Sat</v>
      </c>
      <c r="AG1430" s="1" t="str">
        <f t="shared" si="111"/>
        <v>On Time</v>
      </c>
      <c r="AH1430" s="1" t="str">
        <f t="shared" si="112"/>
        <v>Fast</v>
      </c>
      <c r="AI1430" s="1" t="str">
        <f t="shared" si="113"/>
        <v>Low</v>
      </c>
      <c r="AJ1430" s="6" t="str">
        <f t="shared" si="114"/>
        <v>Weekend</v>
      </c>
    </row>
    <row r="1431" spans="1:36" x14ac:dyDescent="0.45">
      <c r="A1431" s="5" t="s">
        <v>1922</v>
      </c>
      <c r="B1431" s="2">
        <v>45474</v>
      </c>
      <c r="C1431" s="2">
        <v>45473</v>
      </c>
      <c r="D1431" s="2">
        <v>45477</v>
      </c>
      <c r="E1431" s="1" t="s">
        <v>2597</v>
      </c>
      <c r="F1431" s="1" t="s">
        <v>147</v>
      </c>
      <c r="G1431" s="1" t="s">
        <v>147</v>
      </c>
      <c r="H1431" s="1" t="s">
        <v>27</v>
      </c>
      <c r="I1431" s="1" t="s">
        <v>55</v>
      </c>
      <c r="J1431" s="1">
        <v>2</v>
      </c>
      <c r="K1431" s="1">
        <v>100</v>
      </c>
      <c r="L1431" s="1">
        <v>200</v>
      </c>
      <c r="M1431" s="1" t="s">
        <v>29</v>
      </c>
      <c r="N1431" s="1" t="s">
        <v>93</v>
      </c>
      <c r="O1431" s="1" t="s">
        <v>79</v>
      </c>
      <c r="P1431" s="1" t="s">
        <v>85</v>
      </c>
      <c r="Q1431" s="1" t="s">
        <v>45</v>
      </c>
      <c r="R1431" s="1" t="s">
        <v>46</v>
      </c>
      <c r="S1431" s="1" t="s">
        <v>47</v>
      </c>
      <c r="T1431" s="1">
        <v>4</v>
      </c>
      <c r="U1431" s="1" t="s">
        <v>2622</v>
      </c>
      <c r="V1431" s="1" t="s">
        <v>2623</v>
      </c>
      <c r="W1431" s="1" t="s">
        <v>2624</v>
      </c>
      <c r="X1431" s="1" t="s">
        <v>2628</v>
      </c>
      <c r="Y1431" s="1" t="s">
        <v>2623</v>
      </c>
      <c r="Z1431" s="1" t="s">
        <v>2623</v>
      </c>
      <c r="AA1431" s="1">
        <v>200</v>
      </c>
      <c r="AB1431" s="1" t="s">
        <v>2626</v>
      </c>
      <c r="AC1431" s="1" t="s">
        <v>47</v>
      </c>
      <c r="AD1431" s="1" t="str">
        <f>TEXT(Sales_data[[#This Row],[Order_Date]],"MMM")</f>
        <v>Jul</v>
      </c>
      <c r="AE1431" s="1">
        <f t="shared" si="110"/>
        <v>2024</v>
      </c>
      <c r="AF1431" s="1" t="str">
        <f>TEXT(Sales_data[[#This Row],[Order_Date]],"ddd")</f>
        <v>Mon</v>
      </c>
      <c r="AG1431" s="1" t="str">
        <f t="shared" si="111"/>
        <v>On Time</v>
      </c>
      <c r="AH1431" s="1" t="str">
        <f t="shared" si="112"/>
        <v>Medium</v>
      </c>
      <c r="AI1431" s="1" t="str">
        <f t="shared" si="113"/>
        <v>Low</v>
      </c>
      <c r="AJ1431" s="6" t="str">
        <f t="shared" si="114"/>
        <v>Weekday</v>
      </c>
    </row>
    <row r="1432" spans="1:36" x14ac:dyDescent="0.45">
      <c r="A1432" s="5" t="s">
        <v>1923</v>
      </c>
      <c r="B1432" s="2">
        <v>45473</v>
      </c>
      <c r="C1432" s="2">
        <v>45473</v>
      </c>
      <c r="D1432" s="2">
        <v>45475</v>
      </c>
      <c r="E1432" s="1" t="s">
        <v>2604</v>
      </c>
      <c r="F1432" s="1" t="s">
        <v>168</v>
      </c>
      <c r="G1432" s="1" t="s">
        <v>41</v>
      </c>
      <c r="H1432" s="1" t="s">
        <v>128</v>
      </c>
      <c r="I1432" s="1" t="s">
        <v>231</v>
      </c>
      <c r="J1432" s="1">
        <v>2</v>
      </c>
      <c r="K1432" s="1">
        <v>0</v>
      </c>
      <c r="L1432" s="1">
        <v>0</v>
      </c>
      <c r="M1432" s="1" t="s">
        <v>63</v>
      </c>
      <c r="N1432" s="1" t="s">
        <v>30</v>
      </c>
      <c r="O1432" s="1" t="s">
        <v>64</v>
      </c>
      <c r="P1432" s="1" t="s">
        <v>58</v>
      </c>
      <c r="Q1432" s="1" t="s">
        <v>33</v>
      </c>
      <c r="R1432" s="1" t="s">
        <v>34</v>
      </c>
      <c r="S1432" s="1" t="s">
        <v>2620</v>
      </c>
      <c r="T1432" s="1">
        <v>2</v>
      </c>
      <c r="U1432" s="1" t="s">
        <v>2622</v>
      </c>
      <c r="V1432" s="1" t="s">
        <v>2623</v>
      </c>
      <c r="W1432" s="1" t="s">
        <v>2629</v>
      </c>
      <c r="X1432" s="1" t="s">
        <v>2625</v>
      </c>
      <c r="Y1432" s="1" t="s">
        <v>2630</v>
      </c>
      <c r="Z1432" s="1" t="s">
        <v>2623</v>
      </c>
      <c r="AA1432" s="1">
        <v>0</v>
      </c>
      <c r="AB1432" s="1" t="s">
        <v>2626</v>
      </c>
      <c r="AC1432" s="1" t="s">
        <v>2627</v>
      </c>
      <c r="AD1432" s="1" t="str">
        <f>TEXT(Sales_data[[#This Row],[Order_Date]],"MMM")</f>
        <v>Jun</v>
      </c>
      <c r="AE1432" s="1">
        <f t="shared" si="110"/>
        <v>2024</v>
      </c>
      <c r="AF1432" s="1" t="str">
        <f>TEXT(Sales_data[[#This Row],[Order_Date]],"ddd")</f>
        <v>Sun</v>
      </c>
      <c r="AG1432" s="1" t="str">
        <f t="shared" si="111"/>
        <v>On Time</v>
      </c>
      <c r="AH1432" s="1" t="str">
        <f t="shared" si="112"/>
        <v>Fast</v>
      </c>
      <c r="AI1432" s="1" t="str">
        <f t="shared" si="113"/>
        <v>Low</v>
      </c>
      <c r="AJ1432" s="6" t="str">
        <f t="shared" si="114"/>
        <v>Weekend</v>
      </c>
    </row>
    <row r="1433" spans="1:36" x14ac:dyDescent="0.45">
      <c r="A1433" s="5" t="s">
        <v>1924</v>
      </c>
      <c r="B1433" s="2">
        <v>45603</v>
      </c>
      <c r="C1433" s="2">
        <v>45606</v>
      </c>
      <c r="D1433" s="2">
        <v>45612</v>
      </c>
      <c r="E1433" s="1" t="s">
        <v>2589</v>
      </c>
      <c r="F1433" s="1" t="s">
        <v>2607</v>
      </c>
      <c r="G1433" s="1" t="s">
        <v>41</v>
      </c>
      <c r="H1433" s="1" t="s">
        <v>27</v>
      </c>
      <c r="I1433" s="1" t="s">
        <v>55</v>
      </c>
      <c r="J1433" s="1">
        <v>2</v>
      </c>
      <c r="K1433" s="1">
        <v>100</v>
      </c>
      <c r="L1433" s="1">
        <v>200</v>
      </c>
      <c r="M1433" s="1" t="s">
        <v>63</v>
      </c>
      <c r="N1433" s="1" t="s">
        <v>30</v>
      </c>
      <c r="O1433" s="1" t="s">
        <v>31</v>
      </c>
      <c r="P1433" s="1" t="s">
        <v>58</v>
      </c>
      <c r="Q1433" s="1" t="s">
        <v>33</v>
      </c>
      <c r="R1433" s="1" t="s">
        <v>34</v>
      </c>
      <c r="S1433" s="1" t="s">
        <v>2620</v>
      </c>
      <c r="T1433" s="1">
        <v>6</v>
      </c>
      <c r="U1433" s="1" t="s">
        <v>2622</v>
      </c>
      <c r="V1433" s="1" t="s">
        <v>2623</v>
      </c>
      <c r="W1433" s="1" t="s">
        <v>2624</v>
      </c>
      <c r="X1433" s="1" t="s">
        <v>2625</v>
      </c>
      <c r="Y1433" s="1" t="s">
        <v>2623</v>
      </c>
      <c r="Z1433" s="1" t="s">
        <v>2623</v>
      </c>
      <c r="AA1433" s="1">
        <v>200</v>
      </c>
      <c r="AB1433" s="1" t="s">
        <v>2626</v>
      </c>
      <c r="AC1433" s="1" t="s">
        <v>2627</v>
      </c>
      <c r="AD1433" s="1" t="str">
        <f>TEXT(Sales_data[[#This Row],[Order_Date]],"MMM")</f>
        <v>Nov</v>
      </c>
      <c r="AE1433" s="1">
        <f t="shared" si="110"/>
        <v>2024</v>
      </c>
      <c r="AF1433" s="1" t="str">
        <f>TEXT(Sales_data[[#This Row],[Order_Date]],"ddd")</f>
        <v>Thu</v>
      </c>
      <c r="AG1433" s="1" t="str">
        <f t="shared" si="111"/>
        <v>Late</v>
      </c>
      <c r="AH1433" s="1" t="str">
        <f t="shared" si="112"/>
        <v>Slow</v>
      </c>
      <c r="AI1433" s="1" t="str">
        <f t="shared" si="113"/>
        <v>Low</v>
      </c>
      <c r="AJ1433" s="6" t="str">
        <f t="shared" si="114"/>
        <v>Weekday</v>
      </c>
    </row>
    <row r="1434" spans="1:36" x14ac:dyDescent="0.45">
      <c r="A1434" s="5" t="s">
        <v>1925</v>
      </c>
      <c r="B1434" s="2">
        <v>45293</v>
      </c>
      <c r="C1434" s="2">
        <v>45292</v>
      </c>
      <c r="D1434" s="2">
        <v>45297</v>
      </c>
      <c r="E1434" s="1" t="s">
        <v>2600</v>
      </c>
      <c r="F1434" s="1" t="s">
        <v>2608</v>
      </c>
      <c r="G1434" s="1" t="s">
        <v>41</v>
      </c>
      <c r="H1434" s="1" t="s">
        <v>27</v>
      </c>
      <c r="I1434" s="1" t="s">
        <v>55</v>
      </c>
      <c r="J1434" s="1">
        <v>3</v>
      </c>
      <c r="K1434" s="1">
        <v>500</v>
      </c>
      <c r="L1434" s="1">
        <v>1500</v>
      </c>
      <c r="M1434" s="1" t="s">
        <v>63</v>
      </c>
      <c r="N1434" s="1" t="s">
        <v>30</v>
      </c>
      <c r="O1434" s="1" t="s">
        <v>31</v>
      </c>
      <c r="P1434" s="1" t="s">
        <v>32</v>
      </c>
      <c r="Q1434" s="1" t="s">
        <v>45</v>
      </c>
      <c r="R1434" s="1" t="s">
        <v>34</v>
      </c>
      <c r="S1434" s="1" t="s">
        <v>2620</v>
      </c>
      <c r="T1434" s="1">
        <v>5</v>
      </c>
      <c r="U1434" s="1" t="s">
        <v>2622</v>
      </c>
      <c r="V1434" s="1" t="s">
        <v>2623</v>
      </c>
      <c r="W1434" s="1" t="s">
        <v>2624</v>
      </c>
      <c r="X1434" s="1" t="s">
        <v>2628</v>
      </c>
      <c r="Y1434" s="1" t="s">
        <v>2623</v>
      </c>
      <c r="Z1434" s="1" t="s">
        <v>2623</v>
      </c>
      <c r="AA1434" s="1">
        <v>1500</v>
      </c>
      <c r="AB1434" s="1" t="s">
        <v>2626</v>
      </c>
      <c r="AC1434" s="1" t="s">
        <v>2627</v>
      </c>
      <c r="AD1434" s="1" t="str">
        <f>TEXT(Sales_data[[#This Row],[Order_Date]],"MMM")</f>
        <v>Jan</v>
      </c>
      <c r="AE1434" s="1">
        <f t="shared" si="110"/>
        <v>2024</v>
      </c>
      <c r="AF1434" s="1" t="str">
        <f>TEXT(Sales_data[[#This Row],[Order_Date]],"ddd")</f>
        <v>Tue</v>
      </c>
      <c r="AG1434" s="1" t="str">
        <f t="shared" si="111"/>
        <v>On Time</v>
      </c>
      <c r="AH1434" s="1" t="str">
        <f t="shared" si="112"/>
        <v>Medium</v>
      </c>
      <c r="AI1434" s="1" t="str">
        <f t="shared" si="113"/>
        <v>Low</v>
      </c>
      <c r="AJ1434" s="6" t="str">
        <f t="shared" si="114"/>
        <v>Weekday</v>
      </c>
    </row>
    <row r="1435" spans="1:36" x14ac:dyDescent="0.45">
      <c r="A1435" s="5" t="s">
        <v>1926</v>
      </c>
      <c r="B1435" s="2">
        <v>45321</v>
      </c>
      <c r="C1435" s="2">
        <v>45321</v>
      </c>
      <c r="D1435" s="2">
        <v>45328</v>
      </c>
      <c r="E1435" s="1" t="s">
        <v>2527</v>
      </c>
      <c r="F1435" s="1" t="s">
        <v>2607</v>
      </c>
      <c r="G1435" s="1" t="s">
        <v>41</v>
      </c>
      <c r="H1435" s="1" t="s">
        <v>128</v>
      </c>
      <c r="I1435" s="1" t="s">
        <v>129</v>
      </c>
      <c r="J1435" s="1">
        <v>2</v>
      </c>
      <c r="K1435" s="1">
        <v>0</v>
      </c>
      <c r="L1435" s="1">
        <v>0</v>
      </c>
      <c r="M1435" s="1" t="s">
        <v>56</v>
      </c>
      <c r="N1435" s="1" t="s">
        <v>57</v>
      </c>
      <c r="O1435" s="1" t="s">
        <v>64</v>
      </c>
      <c r="P1435" s="1" t="s">
        <v>58</v>
      </c>
      <c r="Q1435" s="1" t="s">
        <v>33</v>
      </c>
      <c r="R1435" s="1" t="s">
        <v>34</v>
      </c>
      <c r="S1435" s="1" t="s">
        <v>2620</v>
      </c>
      <c r="T1435" s="1">
        <v>7</v>
      </c>
      <c r="U1435" s="1" t="s">
        <v>2622</v>
      </c>
      <c r="V1435" s="1" t="s">
        <v>2623</v>
      </c>
      <c r="W1435" s="1" t="s">
        <v>2629</v>
      </c>
      <c r="X1435" s="1" t="s">
        <v>2625</v>
      </c>
      <c r="Y1435" s="1" t="s">
        <v>2630</v>
      </c>
      <c r="Z1435" s="1" t="s">
        <v>2623</v>
      </c>
      <c r="AA1435" s="1">
        <v>0</v>
      </c>
      <c r="AB1435" s="1" t="s">
        <v>2626</v>
      </c>
      <c r="AC1435" s="1" t="s">
        <v>2627</v>
      </c>
      <c r="AD1435" s="1" t="str">
        <f>TEXT(Sales_data[[#This Row],[Order_Date]],"MMM")</f>
        <v>Jan</v>
      </c>
      <c r="AE1435" s="1">
        <f t="shared" si="110"/>
        <v>2024</v>
      </c>
      <c r="AF1435" s="1" t="str">
        <f>TEXT(Sales_data[[#This Row],[Order_Date]],"ddd")</f>
        <v>Tue</v>
      </c>
      <c r="AG1435" s="1" t="str">
        <f t="shared" si="111"/>
        <v>Late</v>
      </c>
      <c r="AH1435" s="1" t="str">
        <f t="shared" si="112"/>
        <v>Slow</v>
      </c>
      <c r="AI1435" s="1" t="str">
        <f t="shared" si="113"/>
        <v>Low</v>
      </c>
      <c r="AJ1435" s="6" t="str">
        <f t="shared" si="114"/>
        <v>Weekday</v>
      </c>
    </row>
    <row r="1436" spans="1:36" x14ac:dyDescent="0.45">
      <c r="A1436" s="5" t="s">
        <v>1927</v>
      </c>
      <c r="B1436" s="2">
        <v>45419</v>
      </c>
      <c r="C1436" s="2">
        <v>45419</v>
      </c>
      <c r="D1436" s="2">
        <v>45425</v>
      </c>
      <c r="E1436" s="1" t="s">
        <v>2542</v>
      </c>
      <c r="F1436" s="1" t="s">
        <v>2607</v>
      </c>
      <c r="G1436" s="1" t="s">
        <v>41</v>
      </c>
      <c r="H1436" s="1" t="s">
        <v>128</v>
      </c>
      <c r="I1436" s="1" t="s">
        <v>231</v>
      </c>
      <c r="J1436" s="1">
        <v>0</v>
      </c>
      <c r="K1436" s="1">
        <v>500</v>
      </c>
      <c r="L1436" s="1">
        <v>0</v>
      </c>
      <c r="M1436" s="1" t="s">
        <v>2619</v>
      </c>
      <c r="N1436" s="1" t="s">
        <v>57</v>
      </c>
      <c r="O1436" s="1" t="s">
        <v>44</v>
      </c>
      <c r="P1436" s="1" t="s">
        <v>32</v>
      </c>
      <c r="Q1436" s="1" t="s">
        <v>45</v>
      </c>
      <c r="R1436" s="1" t="s">
        <v>2620</v>
      </c>
      <c r="S1436" s="1" t="s">
        <v>2620</v>
      </c>
      <c r="T1436" s="1">
        <v>6</v>
      </c>
      <c r="U1436" s="1" t="s">
        <v>2622</v>
      </c>
      <c r="V1436" s="1" t="s">
        <v>2630</v>
      </c>
      <c r="W1436" s="1" t="s">
        <v>2624</v>
      </c>
      <c r="X1436" s="1" t="s">
        <v>2625</v>
      </c>
      <c r="Y1436" s="1" t="s">
        <v>2623</v>
      </c>
      <c r="Z1436" s="1" t="s">
        <v>2623</v>
      </c>
      <c r="AA1436" s="1">
        <v>0</v>
      </c>
      <c r="AB1436" s="1" t="s">
        <v>2626</v>
      </c>
      <c r="AC1436" s="1" t="s">
        <v>2627</v>
      </c>
      <c r="AD1436" s="1" t="str">
        <f>TEXT(Sales_data[[#This Row],[Order_Date]],"MMM")</f>
        <v>May</v>
      </c>
      <c r="AE1436" s="1">
        <f t="shared" si="110"/>
        <v>2024</v>
      </c>
      <c r="AF1436" s="1" t="str">
        <f>TEXT(Sales_data[[#This Row],[Order_Date]],"ddd")</f>
        <v>Tue</v>
      </c>
      <c r="AG1436" s="1" t="str">
        <f t="shared" si="111"/>
        <v>Late</v>
      </c>
      <c r="AH1436" s="1" t="str">
        <f t="shared" si="112"/>
        <v>Slow</v>
      </c>
      <c r="AI1436" s="1" t="str">
        <f t="shared" si="113"/>
        <v>Low</v>
      </c>
      <c r="AJ1436" s="6" t="str">
        <f t="shared" si="114"/>
        <v>Weekday</v>
      </c>
    </row>
    <row r="1437" spans="1:36" x14ac:dyDescent="0.45">
      <c r="A1437" s="5" t="s">
        <v>1928</v>
      </c>
      <c r="B1437" s="2">
        <v>45331</v>
      </c>
      <c r="C1437" s="2">
        <v>45330</v>
      </c>
      <c r="D1437" s="2">
        <v>45336</v>
      </c>
      <c r="E1437" s="1" t="s">
        <v>2603</v>
      </c>
      <c r="F1437" s="1" t="s">
        <v>2606</v>
      </c>
      <c r="G1437" s="1" t="s">
        <v>26</v>
      </c>
      <c r="H1437" s="1" t="s">
        <v>128</v>
      </c>
      <c r="I1437" s="1" t="s">
        <v>169</v>
      </c>
      <c r="J1437" s="1">
        <v>-1</v>
      </c>
      <c r="K1437" s="1">
        <v>2000</v>
      </c>
      <c r="L1437" s="1">
        <v>-2000</v>
      </c>
      <c r="M1437" s="1" t="s">
        <v>2619</v>
      </c>
      <c r="N1437" s="1" t="s">
        <v>57</v>
      </c>
      <c r="O1437" s="1" t="s">
        <v>79</v>
      </c>
      <c r="P1437" s="1" t="s">
        <v>85</v>
      </c>
      <c r="Q1437" s="1" t="s">
        <v>33</v>
      </c>
      <c r="R1437" s="1" t="s">
        <v>2620</v>
      </c>
      <c r="S1437" s="1" t="s">
        <v>2620</v>
      </c>
      <c r="T1437" s="1">
        <v>6</v>
      </c>
      <c r="U1437" s="1" t="s">
        <v>2622</v>
      </c>
      <c r="V1437" s="1" t="s">
        <v>2630</v>
      </c>
      <c r="W1437" s="1" t="s">
        <v>2624</v>
      </c>
      <c r="X1437" s="1" t="s">
        <v>2628</v>
      </c>
      <c r="Y1437" s="1" t="s">
        <v>2623</v>
      </c>
      <c r="Z1437" s="1" t="s">
        <v>2623</v>
      </c>
      <c r="AA1437" s="1">
        <v>-2000</v>
      </c>
      <c r="AB1437" s="1" t="s">
        <v>2626</v>
      </c>
      <c r="AC1437" s="1" t="s">
        <v>2632</v>
      </c>
      <c r="AD1437" s="1" t="str">
        <f>TEXT(Sales_data[[#This Row],[Order_Date]],"MMM")</f>
        <v>Feb</v>
      </c>
      <c r="AE1437" s="1">
        <f t="shared" si="110"/>
        <v>2024</v>
      </c>
      <c r="AF1437" s="1" t="str">
        <f>TEXT(Sales_data[[#This Row],[Order_Date]],"ddd")</f>
        <v>Fri</v>
      </c>
      <c r="AG1437" s="1" t="str">
        <f t="shared" si="111"/>
        <v>Late</v>
      </c>
      <c r="AH1437" s="1" t="str">
        <f t="shared" si="112"/>
        <v>Slow</v>
      </c>
      <c r="AI1437" s="1" t="str">
        <f t="shared" si="113"/>
        <v>Low</v>
      </c>
      <c r="AJ1437" s="6" t="str">
        <f t="shared" si="114"/>
        <v>Weekday</v>
      </c>
    </row>
    <row r="1438" spans="1:36" x14ac:dyDescent="0.45">
      <c r="A1438" s="5" t="s">
        <v>1929</v>
      </c>
      <c r="B1438" s="2">
        <v>45383</v>
      </c>
      <c r="C1438" s="2">
        <v>45385</v>
      </c>
      <c r="D1438" s="2">
        <v>45391</v>
      </c>
      <c r="E1438" s="1" t="s">
        <v>2528</v>
      </c>
      <c r="F1438" s="1" t="s">
        <v>147</v>
      </c>
      <c r="G1438" s="1" t="s">
        <v>147</v>
      </c>
      <c r="H1438" s="1" t="s">
        <v>27</v>
      </c>
      <c r="I1438" s="1" t="s">
        <v>55</v>
      </c>
      <c r="J1438" s="1">
        <v>3</v>
      </c>
      <c r="K1438" s="1">
        <v>0</v>
      </c>
      <c r="L1438" s="1">
        <v>0</v>
      </c>
      <c r="M1438" s="1" t="s">
        <v>56</v>
      </c>
      <c r="N1438" s="1" t="s">
        <v>57</v>
      </c>
      <c r="O1438" s="1" t="s">
        <v>44</v>
      </c>
      <c r="P1438" s="1" t="s">
        <v>85</v>
      </c>
      <c r="Q1438" s="1" t="s">
        <v>33</v>
      </c>
      <c r="R1438" s="1" t="s">
        <v>46</v>
      </c>
      <c r="S1438" s="1" t="s">
        <v>47</v>
      </c>
      <c r="T1438" s="1">
        <v>6</v>
      </c>
      <c r="U1438" s="1" t="s">
        <v>2622</v>
      </c>
      <c r="V1438" s="1" t="s">
        <v>2623</v>
      </c>
      <c r="W1438" s="1" t="s">
        <v>2629</v>
      </c>
      <c r="X1438" s="1" t="s">
        <v>2625</v>
      </c>
      <c r="Y1438" s="1" t="s">
        <v>2630</v>
      </c>
      <c r="Z1438" s="1" t="s">
        <v>2623</v>
      </c>
      <c r="AA1438" s="1">
        <v>0</v>
      </c>
      <c r="AB1438" s="1" t="s">
        <v>2626</v>
      </c>
      <c r="AC1438" s="1" t="s">
        <v>47</v>
      </c>
      <c r="AD1438" s="1" t="str">
        <f>TEXT(Sales_data[[#This Row],[Order_Date]],"MMM")</f>
        <v>Apr</v>
      </c>
      <c r="AE1438" s="1">
        <f t="shared" si="110"/>
        <v>2024</v>
      </c>
      <c r="AF1438" s="1" t="str">
        <f>TEXT(Sales_data[[#This Row],[Order_Date]],"ddd")</f>
        <v>Mon</v>
      </c>
      <c r="AG1438" s="1" t="str">
        <f t="shared" si="111"/>
        <v>Late</v>
      </c>
      <c r="AH1438" s="1" t="str">
        <f t="shared" si="112"/>
        <v>Slow</v>
      </c>
      <c r="AI1438" s="1" t="str">
        <f t="shared" si="113"/>
        <v>Low</v>
      </c>
      <c r="AJ1438" s="6" t="str">
        <f t="shared" si="114"/>
        <v>Weekday</v>
      </c>
    </row>
    <row r="1439" spans="1:36" x14ac:dyDescent="0.45">
      <c r="A1439" s="5" t="s">
        <v>1930</v>
      </c>
      <c r="B1439" s="2">
        <v>45541</v>
      </c>
      <c r="C1439" s="2">
        <v>45543</v>
      </c>
      <c r="D1439" s="2">
        <v>45548</v>
      </c>
      <c r="E1439" s="1" t="s">
        <v>2584</v>
      </c>
      <c r="F1439" s="1" t="s">
        <v>53</v>
      </c>
      <c r="G1439" s="1" t="s">
        <v>54</v>
      </c>
      <c r="H1439" s="1" t="s">
        <v>42</v>
      </c>
      <c r="I1439" s="1" t="s">
        <v>122</v>
      </c>
      <c r="J1439" s="1">
        <v>3</v>
      </c>
      <c r="K1439" s="1">
        <v>2000</v>
      </c>
      <c r="L1439" s="1">
        <v>6000</v>
      </c>
      <c r="M1439" s="1" t="s">
        <v>63</v>
      </c>
      <c r="N1439" s="1" t="s">
        <v>30</v>
      </c>
      <c r="O1439" s="1" t="s">
        <v>79</v>
      </c>
      <c r="P1439" s="1" t="s">
        <v>58</v>
      </c>
      <c r="Q1439" s="1" t="s">
        <v>33</v>
      </c>
      <c r="R1439" s="1" t="s">
        <v>34</v>
      </c>
      <c r="S1439" s="1" t="s">
        <v>2620</v>
      </c>
      <c r="T1439" s="1">
        <v>5</v>
      </c>
      <c r="U1439" s="1" t="s">
        <v>2622</v>
      </c>
      <c r="V1439" s="1" t="s">
        <v>2623</v>
      </c>
      <c r="W1439" s="1" t="s">
        <v>2624</v>
      </c>
      <c r="X1439" s="1" t="s">
        <v>2625</v>
      </c>
      <c r="Y1439" s="1" t="s">
        <v>2623</v>
      </c>
      <c r="Z1439" s="1" t="s">
        <v>2623</v>
      </c>
      <c r="AA1439" s="1">
        <v>6000</v>
      </c>
      <c r="AB1439" s="1" t="s">
        <v>2626</v>
      </c>
      <c r="AC1439" s="1" t="s">
        <v>2627</v>
      </c>
      <c r="AD1439" s="1" t="str">
        <f>TEXT(Sales_data[[#This Row],[Order_Date]],"MMM")</f>
        <v>Sep</v>
      </c>
      <c r="AE1439" s="1">
        <f t="shared" si="110"/>
        <v>2024</v>
      </c>
      <c r="AF1439" s="1" t="str">
        <f>TEXT(Sales_data[[#This Row],[Order_Date]],"ddd")</f>
        <v>Fri</v>
      </c>
      <c r="AG1439" s="1" t="str">
        <f t="shared" si="111"/>
        <v>On Time</v>
      </c>
      <c r="AH1439" s="1" t="str">
        <f t="shared" si="112"/>
        <v>Medium</v>
      </c>
      <c r="AI1439" s="1" t="str">
        <f t="shared" si="113"/>
        <v>High</v>
      </c>
      <c r="AJ1439" s="6" t="str">
        <f t="shared" si="114"/>
        <v>Weekday</v>
      </c>
    </row>
    <row r="1440" spans="1:36" x14ac:dyDescent="0.45">
      <c r="A1440" s="5" t="s">
        <v>1931</v>
      </c>
      <c r="B1440" s="2">
        <v>45589</v>
      </c>
      <c r="C1440" s="2">
        <v>45587</v>
      </c>
      <c r="D1440" s="2">
        <v>45593</v>
      </c>
      <c r="E1440" s="1" t="s">
        <v>2546</v>
      </c>
      <c r="F1440" s="1" t="s">
        <v>2606</v>
      </c>
      <c r="G1440" s="1" t="s">
        <v>26</v>
      </c>
      <c r="H1440" s="1" t="s">
        <v>42</v>
      </c>
      <c r="I1440" s="1" t="s">
        <v>78</v>
      </c>
      <c r="J1440" s="1">
        <v>-1</v>
      </c>
      <c r="K1440" s="1">
        <v>1000</v>
      </c>
      <c r="L1440" s="1">
        <v>-1000</v>
      </c>
      <c r="M1440" s="1" t="s">
        <v>56</v>
      </c>
      <c r="N1440" s="1" t="s">
        <v>93</v>
      </c>
      <c r="O1440" s="1" t="s">
        <v>31</v>
      </c>
      <c r="P1440" s="1" t="s">
        <v>85</v>
      </c>
      <c r="Q1440" s="1" t="s">
        <v>45</v>
      </c>
      <c r="R1440" s="1" t="s">
        <v>34</v>
      </c>
      <c r="S1440" s="1" t="s">
        <v>2620</v>
      </c>
      <c r="T1440" s="1">
        <v>6</v>
      </c>
      <c r="U1440" s="1" t="s">
        <v>2622</v>
      </c>
      <c r="V1440" s="1" t="s">
        <v>2630</v>
      </c>
      <c r="W1440" s="1" t="s">
        <v>2624</v>
      </c>
      <c r="X1440" s="1" t="s">
        <v>2628</v>
      </c>
      <c r="Y1440" s="1" t="s">
        <v>2623</v>
      </c>
      <c r="Z1440" s="1" t="s">
        <v>2623</v>
      </c>
      <c r="AA1440" s="1">
        <v>-1000</v>
      </c>
      <c r="AB1440" s="1" t="s">
        <v>2626</v>
      </c>
      <c r="AC1440" s="1" t="s">
        <v>2627</v>
      </c>
      <c r="AD1440" s="1" t="str">
        <f>TEXT(Sales_data[[#This Row],[Order_Date]],"MMM")</f>
        <v>Oct</v>
      </c>
      <c r="AE1440" s="1">
        <f t="shared" si="110"/>
        <v>2024</v>
      </c>
      <c r="AF1440" s="1" t="str">
        <f>TEXT(Sales_data[[#This Row],[Order_Date]],"ddd")</f>
        <v>Thu</v>
      </c>
      <c r="AG1440" s="1" t="str">
        <f t="shared" si="111"/>
        <v>Late</v>
      </c>
      <c r="AH1440" s="1" t="str">
        <f t="shared" si="112"/>
        <v>Slow</v>
      </c>
      <c r="AI1440" s="1" t="str">
        <f t="shared" si="113"/>
        <v>Low</v>
      </c>
      <c r="AJ1440" s="6" t="str">
        <f t="shared" si="114"/>
        <v>Weekday</v>
      </c>
    </row>
    <row r="1441" spans="1:36" x14ac:dyDescent="0.45">
      <c r="A1441" s="5" t="s">
        <v>1932</v>
      </c>
      <c r="B1441" s="2">
        <v>45314</v>
      </c>
      <c r="C1441" s="2">
        <v>45312</v>
      </c>
      <c r="D1441" s="2">
        <v>45319</v>
      </c>
      <c r="E1441" s="1" t="s">
        <v>2596</v>
      </c>
      <c r="F1441" s="1" t="s">
        <v>69</v>
      </c>
      <c r="G1441" s="1" t="s">
        <v>70</v>
      </c>
      <c r="H1441" s="1" t="s">
        <v>128</v>
      </c>
      <c r="I1441" s="1" t="s">
        <v>129</v>
      </c>
      <c r="J1441" s="1">
        <v>0</v>
      </c>
      <c r="K1441" s="1">
        <v>0</v>
      </c>
      <c r="L1441" s="1">
        <v>0</v>
      </c>
      <c r="M1441" s="1" t="s">
        <v>29</v>
      </c>
      <c r="N1441" s="1" t="s">
        <v>57</v>
      </c>
      <c r="O1441" s="1" t="s">
        <v>31</v>
      </c>
      <c r="P1441" s="1" t="s">
        <v>58</v>
      </c>
      <c r="Q1441" s="1" t="s">
        <v>45</v>
      </c>
      <c r="R1441" s="1" t="s">
        <v>46</v>
      </c>
      <c r="S1441" s="1" t="s">
        <v>245</v>
      </c>
      <c r="T1441" s="1">
        <v>7</v>
      </c>
      <c r="U1441" s="1" t="s">
        <v>2622</v>
      </c>
      <c r="V1441" s="1" t="s">
        <v>2630</v>
      </c>
      <c r="W1441" s="1" t="s">
        <v>2629</v>
      </c>
      <c r="X1441" s="1" t="s">
        <v>2628</v>
      </c>
      <c r="Y1441" s="1" t="s">
        <v>2630</v>
      </c>
      <c r="Z1441" s="1" t="s">
        <v>2623</v>
      </c>
      <c r="AA1441" s="1">
        <v>0</v>
      </c>
      <c r="AB1441" s="1" t="s">
        <v>2626</v>
      </c>
      <c r="AC1441" s="1" t="s">
        <v>245</v>
      </c>
      <c r="AD1441" s="1" t="str">
        <f>TEXT(Sales_data[[#This Row],[Order_Date]],"MMM")</f>
        <v>Jan</v>
      </c>
      <c r="AE1441" s="1">
        <f t="shared" si="110"/>
        <v>2024</v>
      </c>
      <c r="AF1441" s="1" t="str">
        <f>TEXT(Sales_data[[#This Row],[Order_Date]],"ddd")</f>
        <v>Tue</v>
      </c>
      <c r="AG1441" s="1" t="str">
        <f t="shared" si="111"/>
        <v>Late</v>
      </c>
      <c r="AH1441" s="1" t="str">
        <f t="shared" si="112"/>
        <v>Slow</v>
      </c>
      <c r="AI1441" s="1" t="str">
        <f t="shared" si="113"/>
        <v>Low</v>
      </c>
      <c r="AJ1441" s="6" t="str">
        <f t="shared" si="114"/>
        <v>Weekday</v>
      </c>
    </row>
    <row r="1442" spans="1:36" x14ac:dyDescent="0.45">
      <c r="A1442" s="5" t="s">
        <v>1933</v>
      </c>
      <c r="B1442" s="2">
        <v>45298</v>
      </c>
      <c r="C1442" s="2">
        <v>45297</v>
      </c>
      <c r="D1442" s="2">
        <v>45297</v>
      </c>
      <c r="E1442" s="1" t="s">
        <v>2554</v>
      </c>
      <c r="F1442" s="1" t="s">
        <v>2606</v>
      </c>
      <c r="G1442" s="1" t="s">
        <v>26</v>
      </c>
      <c r="H1442" s="1" t="s">
        <v>42</v>
      </c>
      <c r="I1442" s="1" t="s">
        <v>43</v>
      </c>
      <c r="J1442" s="1">
        <v>3</v>
      </c>
      <c r="K1442" s="1">
        <v>2000</v>
      </c>
      <c r="L1442" s="1">
        <v>6000</v>
      </c>
      <c r="M1442" s="1" t="s">
        <v>29</v>
      </c>
      <c r="N1442" s="1" t="s">
        <v>57</v>
      </c>
      <c r="O1442" s="1" t="s">
        <v>64</v>
      </c>
      <c r="P1442" s="1" t="s">
        <v>58</v>
      </c>
      <c r="Q1442" s="1" t="s">
        <v>33</v>
      </c>
      <c r="R1442" s="1" t="s">
        <v>34</v>
      </c>
      <c r="S1442" s="1" t="s">
        <v>2620</v>
      </c>
      <c r="T1442" s="1">
        <v>0</v>
      </c>
      <c r="U1442" s="1" t="s">
        <v>2622</v>
      </c>
      <c r="V1442" s="1" t="s">
        <v>2623</v>
      </c>
      <c r="W1442" s="1" t="s">
        <v>2624</v>
      </c>
      <c r="X1442" s="1" t="s">
        <v>2628</v>
      </c>
      <c r="Y1442" s="1" t="s">
        <v>2623</v>
      </c>
      <c r="Z1442" s="1" t="s">
        <v>2623</v>
      </c>
      <c r="AA1442" s="1">
        <v>6000</v>
      </c>
      <c r="AB1442" s="1" t="s">
        <v>2626</v>
      </c>
      <c r="AC1442" s="1" t="s">
        <v>2627</v>
      </c>
      <c r="AD1442" s="1" t="str">
        <f>TEXT(Sales_data[[#This Row],[Order_Date]],"MMM")</f>
        <v>Jan</v>
      </c>
      <c r="AE1442" s="1">
        <f t="shared" si="110"/>
        <v>2024</v>
      </c>
      <c r="AF1442" s="1" t="str">
        <f>TEXT(Sales_data[[#This Row],[Order_Date]],"ddd")</f>
        <v>Sun</v>
      </c>
      <c r="AG1442" s="1" t="str">
        <f t="shared" si="111"/>
        <v>On Time</v>
      </c>
      <c r="AH1442" s="1" t="str">
        <f t="shared" si="112"/>
        <v>Fast</v>
      </c>
      <c r="AI1442" s="1" t="str">
        <f t="shared" si="113"/>
        <v>High</v>
      </c>
      <c r="AJ1442" s="6" t="str">
        <f t="shared" si="114"/>
        <v>Weekend</v>
      </c>
    </row>
    <row r="1443" spans="1:36" x14ac:dyDescent="0.45">
      <c r="A1443" s="5" t="s">
        <v>1934</v>
      </c>
      <c r="B1443" s="2">
        <v>45493</v>
      </c>
      <c r="C1443" s="2">
        <v>45494</v>
      </c>
      <c r="D1443" s="2">
        <v>45501</v>
      </c>
      <c r="E1443" s="1" t="s">
        <v>2527</v>
      </c>
      <c r="F1443" s="1" t="s">
        <v>2609</v>
      </c>
      <c r="G1443" s="1" t="s">
        <v>116</v>
      </c>
      <c r="H1443" s="1" t="s">
        <v>71</v>
      </c>
      <c r="I1443" s="1" t="s">
        <v>92</v>
      </c>
      <c r="J1443" s="1">
        <v>0</v>
      </c>
      <c r="K1443" s="1">
        <v>0</v>
      </c>
      <c r="L1443" s="1">
        <v>0</v>
      </c>
      <c r="M1443" s="1" t="s">
        <v>56</v>
      </c>
      <c r="N1443" s="1" t="s">
        <v>93</v>
      </c>
      <c r="O1443" s="1" t="s">
        <v>79</v>
      </c>
      <c r="P1443" s="1" t="s">
        <v>85</v>
      </c>
      <c r="Q1443" s="1" t="s">
        <v>33</v>
      </c>
      <c r="R1443" s="1" t="s">
        <v>34</v>
      </c>
      <c r="S1443" s="1" t="s">
        <v>2620</v>
      </c>
      <c r="T1443" s="1">
        <v>7</v>
      </c>
      <c r="U1443" s="1" t="s">
        <v>2622</v>
      </c>
      <c r="V1443" s="1" t="s">
        <v>2630</v>
      </c>
      <c r="W1443" s="1" t="s">
        <v>2629</v>
      </c>
      <c r="X1443" s="1" t="s">
        <v>2625</v>
      </c>
      <c r="Y1443" s="1" t="s">
        <v>2630</v>
      </c>
      <c r="Z1443" s="1" t="s">
        <v>2623</v>
      </c>
      <c r="AA1443" s="1">
        <v>0</v>
      </c>
      <c r="AB1443" s="1" t="s">
        <v>2626</v>
      </c>
      <c r="AC1443" s="1" t="s">
        <v>2627</v>
      </c>
      <c r="AD1443" s="1" t="str">
        <f>TEXT(Sales_data[[#This Row],[Order_Date]],"MMM")</f>
        <v>Jul</v>
      </c>
      <c r="AE1443" s="1">
        <f t="shared" si="110"/>
        <v>2024</v>
      </c>
      <c r="AF1443" s="1" t="str">
        <f>TEXT(Sales_data[[#This Row],[Order_Date]],"ddd")</f>
        <v>Sat</v>
      </c>
      <c r="AG1443" s="1" t="str">
        <f t="shared" si="111"/>
        <v>Late</v>
      </c>
      <c r="AH1443" s="1" t="str">
        <f t="shared" si="112"/>
        <v>Slow</v>
      </c>
      <c r="AI1443" s="1" t="str">
        <f t="shared" si="113"/>
        <v>Low</v>
      </c>
      <c r="AJ1443" s="6" t="str">
        <f t="shared" si="114"/>
        <v>Weekend</v>
      </c>
    </row>
    <row r="1444" spans="1:36" x14ac:dyDescent="0.45">
      <c r="A1444" s="5" t="s">
        <v>1935</v>
      </c>
      <c r="B1444" s="2">
        <v>45444</v>
      </c>
      <c r="C1444" s="2">
        <v>45444</v>
      </c>
      <c r="D1444" s="2">
        <v>45447</v>
      </c>
      <c r="E1444" s="1" t="s">
        <v>2548</v>
      </c>
      <c r="F1444" s="1" t="s">
        <v>53</v>
      </c>
      <c r="G1444" s="1" t="s">
        <v>54</v>
      </c>
      <c r="H1444" s="1" t="s">
        <v>71</v>
      </c>
      <c r="I1444" s="1" t="s">
        <v>92</v>
      </c>
      <c r="J1444" s="1">
        <v>-1</v>
      </c>
      <c r="K1444" s="1">
        <v>0</v>
      </c>
      <c r="L1444" s="1">
        <v>0</v>
      </c>
      <c r="M1444" s="1" t="s">
        <v>2619</v>
      </c>
      <c r="N1444" s="1" t="s">
        <v>57</v>
      </c>
      <c r="O1444" s="1" t="s">
        <v>44</v>
      </c>
      <c r="P1444" s="1" t="s">
        <v>32</v>
      </c>
      <c r="Q1444" s="1" t="s">
        <v>33</v>
      </c>
      <c r="R1444" s="1" t="s">
        <v>34</v>
      </c>
      <c r="S1444" s="1" t="s">
        <v>2620</v>
      </c>
      <c r="T1444" s="1">
        <v>3</v>
      </c>
      <c r="U1444" s="1" t="s">
        <v>2622</v>
      </c>
      <c r="V1444" s="1" t="s">
        <v>2630</v>
      </c>
      <c r="W1444" s="1" t="s">
        <v>2629</v>
      </c>
      <c r="X1444" s="1" t="s">
        <v>2625</v>
      </c>
      <c r="Y1444" s="1" t="s">
        <v>2630</v>
      </c>
      <c r="Z1444" s="1" t="s">
        <v>2623</v>
      </c>
      <c r="AA1444" s="1">
        <v>0</v>
      </c>
      <c r="AB1444" s="1" t="s">
        <v>2626</v>
      </c>
      <c r="AC1444" s="1" t="s">
        <v>2627</v>
      </c>
      <c r="AD1444" s="1" t="str">
        <f>TEXT(Sales_data[[#This Row],[Order_Date]],"MMM")</f>
        <v>Jun</v>
      </c>
      <c r="AE1444" s="1">
        <f t="shared" si="110"/>
        <v>2024</v>
      </c>
      <c r="AF1444" s="1" t="str">
        <f>TEXT(Sales_data[[#This Row],[Order_Date]],"ddd")</f>
        <v>Sat</v>
      </c>
      <c r="AG1444" s="1" t="str">
        <f t="shared" si="111"/>
        <v>On Time</v>
      </c>
      <c r="AH1444" s="1" t="str">
        <f t="shared" si="112"/>
        <v>Medium</v>
      </c>
      <c r="AI1444" s="1" t="str">
        <f t="shared" si="113"/>
        <v>Low</v>
      </c>
      <c r="AJ1444" s="6" t="str">
        <f t="shared" si="114"/>
        <v>Weekend</v>
      </c>
    </row>
    <row r="1445" spans="1:36" x14ac:dyDescent="0.45">
      <c r="A1445" s="5" t="s">
        <v>1936</v>
      </c>
      <c r="B1445" s="2">
        <v>45459</v>
      </c>
      <c r="C1445" s="2">
        <v>45458</v>
      </c>
      <c r="D1445" s="2">
        <v>45461</v>
      </c>
      <c r="E1445" s="1" t="s">
        <v>2600</v>
      </c>
      <c r="F1445" s="1" t="s">
        <v>69</v>
      </c>
      <c r="G1445" s="1" t="s">
        <v>70</v>
      </c>
      <c r="H1445" s="1" t="s">
        <v>42</v>
      </c>
      <c r="I1445" s="1" t="s">
        <v>122</v>
      </c>
      <c r="J1445" s="1">
        <v>3</v>
      </c>
      <c r="K1445" s="1">
        <v>2000</v>
      </c>
      <c r="L1445" s="1">
        <v>6000</v>
      </c>
      <c r="M1445" s="1" t="s">
        <v>2619</v>
      </c>
      <c r="N1445" s="1" t="s">
        <v>57</v>
      </c>
      <c r="O1445" s="1" t="s">
        <v>31</v>
      </c>
      <c r="P1445" s="1" t="s">
        <v>32</v>
      </c>
      <c r="Q1445" s="1" t="s">
        <v>33</v>
      </c>
      <c r="R1445" s="1" t="s">
        <v>2620</v>
      </c>
      <c r="S1445" s="1" t="s">
        <v>2620</v>
      </c>
      <c r="T1445" s="1">
        <v>3</v>
      </c>
      <c r="U1445" s="1" t="s">
        <v>2622</v>
      </c>
      <c r="V1445" s="1" t="s">
        <v>2623</v>
      </c>
      <c r="W1445" s="1" t="s">
        <v>2624</v>
      </c>
      <c r="X1445" s="1" t="s">
        <v>2628</v>
      </c>
      <c r="Y1445" s="1" t="s">
        <v>2623</v>
      </c>
      <c r="Z1445" s="1" t="s">
        <v>2623</v>
      </c>
      <c r="AA1445" s="1">
        <v>6000</v>
      </c>
      <c r="AB1445" s="1" t="s">
        <v>2626</v>
      </c>
      <c r="AC1445" s="1" t="s">
        <v>2627</v>
      </c>
      <c r="AD1445" s="1" t="str">
        <f>TEXT(Sales_data[[#This Row],[Order_Date]],"MMM")</f>
        <v>Jun</v>
      </c>
      <c r="AE1445" s="1">
        <f t="shared" si="110"/>
        <v>2024</v>
      </c>
      <c r="AF1445" s="1" t="str">
        <f>TEXT(Sales_data[[#This Row],[Order_Date]],"ddd")</f>
        <v>Sun</v>
      </c>
      <c r="AG1445" s="1" t="str">
        <f t="shared" si="111"/>
        <v>On Time</v>
      </c>
      <c r="AH1445" s="1" t="str">
        <f t="shared" si="112"/>
        <v>Medium</v>
      </c>
      <c r="AI1445" s="1" t="str">
        <f t="shared" si="113"/>
        <v>High</v>
      </c>
      <c r="AJ1445" s="6" t="str">
        <f t="shared" si="114"/>
        <v>Weekend</v>
      </c>
    </row>
    <row r="1446" spans="1:36" x14ac:dyDescent="0.45">
      <c r="A1446" s="5" t="s">
        <v>1937</v>
      </c>
      <c r="B1446" s="2">
        <v>45566</v>
      </c>
      <c r="C1446" s="2">
        <v>45565</v>
      </c>
      <c r="D1446" s="2">
        <v>45564</v>
      </c>
      <c r="E1446" s="1" t="s">
        <v>2583</v>
      </c>
      <c r="F1446" s="1" t="s">
        <v>2608</v>
      </c>
      <c r="G1446" s="1" t="s">
        <v>41</v>
      </c>
      <c r="H1446" s="1" t="s">
        <v>128</v>
      </c>
      <c r="I1446" s="1" t="s">
        <v>129</v>
      </c>
      <c r="J1446" s="1">
        <v>3</v>
      </c>
      <c r="K1446" s="1">
        <v>2000</v>
      </c>
      <c r="L1446" s="1">
        <v>6000</v>
      </c>
      <c r="M1446" s="1" t="s">
        <v>56</v>
      </c>
      <c r="N1446" s="1" t="s">
        <v>57</v>
      </c>
      <c r="O1446" s="1" t="s">
        <v>44</v>
      </c>
      <c r="P1446" s="1" t="s">
        <v>85</v>
      </c>
      <c r="Q1446" s="1" t="s">
        <v>45</v>
      </c>
      <c r="R1446" s="1" t="s">
        <v>34</v>
      </c>
      <c r="S1446" s="1" t="s">
        <v>2620</v>
      </c>
      <c r="T1446" s="1">
        <v>-1</v>
      </c>
      <c r="U1446" s="1" t="s">
        <v>2622</v>
      </c>
      <c r="V1446" s="1" t="s">
        <v>2623</v>
      </c>
      <c r="W1446" s="1" t="s">
        <v>2624</v>
      </c>
      <c r="X1446" s="1" t="s">
        <v>2628</v>
      </c>
      <c r="Y1446" s="1" t="s">
        <v>2623</v>
      </c>
      <c r="Z1446" s="1" t="s">
        <v>2623</v>
      </c>
      <c r="AA1446" s="1">
        <v>6000</v>
      </c>
      <c r="AB1446" s="1" t="s">
        <v>2626</v>
      </c>
      <c r="AC1446" s="1" t="s">
        <v>2627</v>
      </c>
      <c r="AD1446" s="1" t="str">
        <f>TEXT(Sales_data[[#This Row],[Order_Date]],"MMM")</f>
        <v>Oct</v>
      </c>
      <c r="AE1446" s="1">
        <f t="shared" si="110"/>
        <v>2024</v>
      </c>
      <c r="AF1446" s="1" t="str">
        <f>TEXT(Sales_data[[#This Row],[Order_Date]],"ddd")</f>
        <v>Tue</v>
      </c>
      <c r="AG1446" s="1" t="str">
        <f t="shared" si="111"/>
        <v>On Time</v>
      </c>
      <c r="AH1446" s="1" t="str">
        <f t="shared" si="112"/>
        <v>Fast</v>
      </c>
      <c r="AI1446" s="1" t="str">
        <f t="shared" si="113"/>
        <v>High</v>
      </c>
      <c r="AJ1446" s="6" t="str">
        <f t="shared" si="114"/>
        <v>Weekday</v>
      </c>
    </row>
    <row r="1447" spans="1:36" x14ac:dyDescent="0.45">
      <c r="A1447" s="5" t="s">
        <v>1938</v>
      </c>
      <c r="B1447" s="2">
        <v>45475</v>
      </c>
      <c r="C1447" s="2">
        <v>45476</v>
      </c>
      <c r="D1447" s="2">
        <v>45480</v>
      </c>
      <c r="E1447" s="1" t="s">
        <v>2556</v>
      </c>
      <c r="F1447" s="1" t="s">
        <v>168</v>
      </c>
      <c r="G1447" s="1" t="s">
        <v>41</v>
      </c>
      <c r="H1447" s="1" t="s">
        <v>27</v>
      </c>
      <c r="I1447" s="1" t="s">
        <v>84</v>
      </c>
      <c r="J1447" s="1">
        <v>3</v>
      </c>
      <c r="K1447" s="1">
        <v>0</v>
      </c>
      <c r="L1447" s="1">
        <v>0</v>
      </c>
      <c r="M1447" s="1" t="s">
        <v>2619</v>
      </c>
      <c r="N1447" s="1" t="s">
        <v>30</v>
      </c>
      <c r="O1447" s="1" t="s">
        <v>79</v>
      </c>
      <c r="P1447" s="1" t="s">
        <v>85</v>
      </c>
      <c r="Q1447" s="1" t="s">
        <v>33</v>
      </c>
      <c r="R1447" s="1" t="s">
        <v>34</v>
      </c>
      <c r="S1447" s="1" t="s">
        <v>2620</v>
      </c>
      <c r="T1447" s="1">
        <v>4</v>
      </c>
      <c r="U1447" s="1" t="s">
        <v>2622</v>
      </c>
      <c r="V1447" s="1" t="s">
        <v>2623</v>
      </c>
      <c r="W1447" s="1" t="s">
        <v>2629</v>
      </c>
      <c r="X1447" s="1" t="s">
        <v>2625</v>
      </c>
      <c r="Y1447" s="1" t="s">
        <v>2630</v>
      </c>
      <c r="Z1447" s="1" t="s">
        <v>2623</v>
      </c>
      <c r="AA1447" s="1">
        <v>0</v>
      </c>
      <c r="AB1447" s="1" t="s">
        <v>2626</v>
      </c>
      <c r="AC1447" s="1" t="s">
        <v>2627</v>
      </c>
      <c r="AD1447" s="1" t="str">
        <f>TEXT(Sales_data[[#This Row],[Order_Date]],"MMM")</f>
        <v>Jul</v>
      </c>
      <c r="AE1447" s="1">
        <f t="shared" si="110"/>
        <v>2024</v>
      </c>
      <c r="AF1447" s="1" t="str">
        <f>TEXT(Sales_data[[#This Row],[Order_Date]],"ddd")</f>
        <v>Tue</v>
      </c>
      <c r="AG1447" s="1" t="str">
        <f t="shared" si="111"/>
        <v>On Time</v>
      </c>
      <c r="AH1447" s="1" t="str">
        <f t="shared" si="112"/>
        <v>Medium</v>
      </c>
      <c r="AI1447" s="1" t="str">
        <f t="shared" si="113"/>
        <v>Low</v>
      </c>
      <c r="AJ1447" s="6" t="str">
        <f t="shared" si="114"/>
        <v>Weekday</v>
      </c>
    </row>
    <row r="1448" spans="1:36" x14ac:dyDescent="0.45">
      <c r="A1448" s="5" t="s">
        <v>1939</v>
      </c>
      <c r="B1448" s="2">
        <v>45557</v>
      </c>
      <c r="C1448" s="2">
        <v>45559</v>
      </c>
      <c r="D1448" s="2">
        <v>45561</v>
      </c>
      <c r="E1448" s="1" t="s">
        <v>2600</v>
      </c>
      <c r="F1448" s="1" t="s">
        <v>2609</v>
      </c>
      <c r="G1448" s="1" t="s">
        <v>116</v>
      </c>
      <c r="H1448" s="1" t="s">
        <v>128</v>
      </c>
      <c r="I1448" s="1" t="s">
        <v>231</v>
      </c>
      <c r="J1448" s="1">
        <v>1</v>
      </c>
      <c r="K1448" s="1">
        <v>1000</v>
      </c>
      <c r="L1448" s="1">
        <v>1000</v>
      </c>
      <c r="M1448" s="1" t="s">
        <v>2619</v>
      </c>
      <c r="N1448" s="1" t="s">
        <v>93</v>
      </c>
      <c r="O1448" s="1" t="s">
        <v>31</v>
      </c>
      <c r="P1448" s="1" t="s">
        <v>32</v>
      </c>
      <c r="Q1448" s="1" t="s">
        <v>45</v>
      </c>
      <c r="R1448" s="1" t="s">
        <v>2620</v>
      </c>
      <c r="S1448" s="1" t="s">
        <v>2620</v>
      </c>
      <c r="T1448" s="1">
        <v>2</v>
      </c>
      <c r="U1448" s="1" t="s">
        <v>2622</v>
      </c>
      <c r="V1448" s="1" t="s">
        <v>2623</v>
      </c>
      <c r="W1448" s="1" t="s">
        <v>2624</v>
      </c>
      <c r="X1448" s="1" t="s">
        <v>2625</v>
      </c>
      <c r="Y1448" s="1" t="s">
        <v>2623</v>
      </c>
      <c r="Z1448" s="1" t="s">
        <v>2623</v>
      </c>
      <c r="AA1448" s="1">
        <v>1000</v>
      </c>
      <c r="AB1448" s="1" t="s">
        <v>2626</v>
      </c>
      <c r="AC1448" s="1" t="s">
        <v>2627</v>
      </c>
      <c r="AD1448" s="1" t="str">
        <f>TEXT(Sales_data[[#This Row],[Order_Date]],"MMM")</f>
        <v>Sep</v>
      </c>
      <c r="AE1448" s="1">
        <f t="shared" si="110"/>
        <v>2024</v>
      </c>
      <c r="AF1448" s="1" t="str">
        <f>TEXT(Sales_data[[#This Row],[Order_Date]],"ddd")</f>
        <v>Sun</v>
      </c>
      <c r="AG1448" s="1" t="str">
        <f t="shared" si="111"/>
        <v>On Time</v>
      </c>
      <c r="AH1448" s="1" t="str">
        <f t="shared" si="112"/>
        <v>Fast</v>
      </c>
      <c r="AI1448" s="1" t="str">
        <f t="shared" si="113"/>
        <v>Low</v>
      </c>
      <c r="AJ1448" s="6" t="str">
        <f t="shared" si="114"/>
        <v>Weekend</v>
      </c>
    </row>
    <row r="1449" spans="1:36" x14ac:dyDescent="0.45">
      <c r="A1449" s="5" t="s">
        <v>1940</v>
      </c>
      <c r="B1449" s="2">
        <v>45389</v>
      </c>
      <c r="C1449" s="2">
        <v>45391</v>
      </c>
      <c r="D1449" s="2">
        <v>45397</v>
      </c>
      <c r="E1449" s="1" t="s">
        <v>2582</v>
      </c>
      <c r="F1449" s="1" t="s">
        <v>147</v>
      </c>
      <c r="G1449" s="1" t="s">
        <v>147</v>
      </c>
      <c r="H1449" s="1" t="s">
        <v>71</v>
      </c>
      <c r="I1449" s="1" t="s">
        <v>117</v>
      </c>
      <c r="J1449" s="1">
        <v>3</v>
      </c>
      <c r="K1449" s="1">
        <v>100</v>
      </c>
      <c r="L1449" s="1">
        <v>300</v>
      </c>
      <c r="M1449" s="1" t="s">
        <v>29</v>
      </c>
      <c r="N1449" s="1" t="s">
        <v>30</v>
      </c>
      <c r="O1449" s="1" t="s">
        <v>31</v>
      </c>
      <c r="P1449" s="1" t="s">
        <v>85</v>
      </c>
      <c r="Q1449" s="1" t="s">
        <v>33</v>
      </c>
      <c r="R1449" s="1" t="s">
        <v>2620</v>
      </c>
      <c r="S1449" s="1" t="s">
        <v>2620</v>
      </c>
      <c r="T1449" s="1">
        <v>6</v>
      </c>
      <c r="U1449" s="1" t="s">
        <v>2622</v>
      </c>
      <c r="V1449" s="1" t="s">
        <v>2623</v>
      </c>
      <c r="W1449" s="1" t="s">
        <v>2624</v>
      </c>
      <c r="X1449" s="1" t="s">
        <v>2625</v>
      </c>
      <c r="Y1449" s="1" t="s">
        <v>2623</v>
      </c>
      <c r="Z1449" s="1" t="s">
        <v>2623</v>
      </c>
      <c r="AA1449" s="1">
        <v>300</v>
      </c>
      <c r="AB1449" s="1" t="s">
        <v>2626</v>
      </c>
      <c r="AC1449" s="1" t="s">
        <v>2627</v>
      </c>
      <c r="AD1449" s="1" t="str">
        <f>TEXT(Sales_data[[#This Row],[Order_Date]],"MMM")</f>
        <v>Apr</v>
      </c>
      <c r="AE1449" s="1">
        <f t="shared" si="110"/>
        <v>2024</v>
      </c>
      <c r="AF1449" s="1" t="str">
        <f>TEXT(Sales_data[[#This Row],[Order_Date]],"ddd")</f>
        <v>Sun</v>
      </c>
      <c r="AG1449" s="1" t="str">
        <f t="shared" si="111"/>
        <v>Late</v>
      </c>
      <c r="AH1449" s="1" t="str">
        <f t="shared" si="112"/>
        <v>Slow</v>
      </c>
      <c r="AI1449" s="1" t="str">
        <f t="shared" si="113"/>
        <v>Low</v>
      </c>
      <c r="AJ1449" s="6" t="str">
        <f t="shared" si="114"/>
        <v>Weekend</v>
      </c>
    </row>
    <row r="1450" spans="1:36" x14ac:dyDescent="0.45">
      <c r="A1450" s="5" t="s">
        <v>1941</v>
      </c>
      <c r="B1450" s="2">
        <v>45360</v>
      </c>
      <c r="C1450" s="2">
        <v>45361</v>
      </c>
      <c r="D1450" s="2">
        <v>45365</v>
      </c>
      <c r="E1450" s="1" t="s">
        <v>2570</v>
      </c>
      <c r="F1450" s="1" t="s">
        <v>2609</v>
      </c>
      <c r="G1450" s="1" t="s">
        <v>116</v>
      </c>
      <c r="H1450" s="1" t="s">
        <v>42</v>
      </c>
      <c r="I1450" s="1" t="s">
        <v>122</v>
      </c>
      <c r="J1450" s="1">
        <v>3</v>
      </c>
      <c r="K1450" s="1">
        <v>100</v>
      </c>
      <c r="L1450" s="1">
        <v>300</v>
      </c>
      <c r="M1450" s="1" t="s">
        <v>56</v>
      </c>
      <c r="N1450" s="1" t="s">
        <v>93</v>
      </c>
      <c r="O1450" s="1" t="s">
        <v>31</v>
      </c>
      <c r="P1450" s="1" t="s">
        <v>58</v>
      </c>
      <c r="Q1450" s="1" t="s">
        <v>33</v>
      </c>
      <c r="R1450" s="1" t="s">
        <v>46</v>
      </c>
      <c r="S1450" s="1" t="s">
        <v>2621</v>
      </c>
      <c r="T1450" s="1">
        <v>4</v>
      </c>
      <c r="U1450" s="1" t="s">
        <v>2622</v>
      </c>
      <c r="V1450" s="1" t="s">
        <v>2623</v>
      </c>
      <c r="W1450" s="1" t="s">
        <v>2624</v>
      </c>
      <c r="X1450" s="1" t="s">
        <v>2625</v>
      </c>
      <c r="Y1450" s="1" t="s">
        <v>2623</v>
      </c>
      <c r="Z1450" s="1" t="s">
        <v>2623</v>
      </c>
      <c r="AA1450" s="1">
        <v>300</v>
      </c>
      <c r="AB1450" s="1" t="s">
        <v>2626</v>
      </c>
      <c r="AC1450" s="1" t="s">
        <v>2621</v>
      </c>
      <c r="AD1450" s="1" t="str">
        <f>TEXT(Sales_data[[#This Row],[Order_Date]],"MMM")</f>
        <v>Mar</v>
      </c>
      <c r="AE1450" s="1">
        <f t="shared" si="110"/>
        <v>2024</v>
      </c>
      <c r="AF1450" s="1" t="str">
        <f>TEXT(Sales_data[[#This Row],[Order_Date]],"ddd")</f>
        <v>Sat</v>
      </c>
      <c r="AG1450" s="1" t="str">
        <f t="shared" si="111"/>
        <v>On Time</v>
      </c>
      <c r="AH1450" s="1" t="str">
        <f t="shared" si="112"/>
        <v>Medium</v>
      </c>
      <c r="AI1450" s="1" t="str">
        <f t="shared" si="113"/>
        <v>Low</v>
      </c>
      <c r="AJ1450" s="6" t="str">
        <f t="shared" si="114"/>
        <v>Weekend</v>
      </c>
    </row>
    <row r="1451" spans="1:36" x14ac:dyDescent="0.45">
      <c r="A1451" s="5" t="s">
        <v>1942</v>
      </c>
      <c r="B1451" s="2">
        <v>45304</v>
      </c>
      <c r="C1451" s="2">
        <v>45305</v>
      </c>
      <c r="D1451" s="2">
        <v>45305</v>
      </c>
      <c r="E1451" s="1" t="s">
        <v>2537</v>
      </c>
      <c r="F1451" s="1" t="s">
        <v>2609</v>
      </c>
      <c r="G1451" s="1" t="s">
        <v>116</v>
      </c>
      <c r="H1451" s="1" t="s">
        <v>71</v>
      </c>
      <c r="I1451" s="1" t="s">
        <v>92</v>
      </c>
      <c r="J1451" s="1">
        <v>2</v>
      </c>
      <c r="K1451" s="1">
        <v>500</v>
      </c>
      <c r="L1451" s="1">
        <v>1000</v>
      </c>
      <c r="M1451" s="1" t="s">
        <v>2619</v>
      </c>
      <c r="N1451" s="1" t="s">
        <v>57</v>
      </c>
      <c r="O1451" s="1" t="s">
        <v>31</v>
      </c>
      <c r="P1451" s="1" t="s">
        <v>85</v>
      </c>
      <c r="Q1451" s="1" t="s">
        <v>45</v>
      </c>
      <c r="R1451" s="1" t="s">
        <v>2620</v>
      </c>
      <c r="S1451" s="1" t="s">
        <v>2620</v>
      </c>
      <c r="T1451" s="1">
        <v>0</v>
      </c>
      <c r="U1451" s="1" t="s">
        <v>2622</v>
      </c>
      <c r="V1451" s="1" t="s">
        <v>2623</v>
      </c>
      <c r="W1451" s="1" t="s">
        <v>2624</v>
      </c>
      <c r="X1451" s="1" t="s">
        <v>2625</v>
      </c>
      <c r="Y1451" s="1" t="s">
        <v>2623</v>
      </c>
      <c r="Z1451" s="1" t="s">
        <v>2623</v>
      </c>
      <c r="AA1451" s="1">
        <v>1000</v>
      </c>
      <c r="AB1451" s="1" t="s">
        <v>2626</v>
      </c>
      <c r="AC1451" s="1" t="s">
        <v>2627</v>
      </c>
      <c r="AD1451" s="1" t="str">
        <f>TEXT(Sales_data[[#This Row],[Order_Date]],"MMM")</f>
        <v>Jan</v>
      </c>
      <c r="AE1451" s="1">
        <f t="shared" si="110"/>
        <v>2024</v>
      </c>
      <c r="AF1451" s="1" t="str">
        <f>TEXT(Sales_data[[#This Row],[Order_Date]],"ddd")</f>
        <v>Sat</v>
      </c>
      <c r="AG1451" s="1" t="str">
        <f t="shared" si="111"/>
        <v>On Time</v>
      </c>
      <c r="AH1451" s="1" t="str">
        <f t="shared" si="112"/>
        <v>Fast</v>
      </c>
      <c r="AI1451" s="1" t="str">
        <f t="shared" si="113"/>
        <v>Low</v>
      </c>
      <c r="AJ1451" s="6" t="str">
        <f t="shared" si="114"/>
        <v>Weekend</v>
      </c>
    </row>
    <row r="1452" spans="1:36" x14ac:dyDescent="0.45">
      <c r="A1452" s="5" t="s">
        <v>1943</v>
      </c>
      <c r="B1452" s="2">
        <v>45647</v>
      </c>
      <c r="C1452" s="2">
        <v>45647</v>
      </c>
      <c r="D1452" s="2">
        <v>45654</v>
      </c>
      <c r="E1452" s="1" t="s">
        <v>2597</v>
      </c>
      <c r="F1452" s="1" t="s">
        <v>2607</v>
      </c>
      <c r="G1452" s="1" t="s">
        <v>41</v>
      </c>
      <c r="H1452" s="1" t="s">
        <v>71</v>
      </c>
      <c r="I1452" s="1" t="s">
        <v>117</v>
      </c>
      <c r="J1452" s="1">
        <v>-1</v>
      </c>
      <c r="K1452" s="1">
        <v>100</v>
      </c>
      <c r="L1452" s="1">
        <v>-100</v>
      </c>
      <c r="M1452" s="1" t="s">
        <v>29</v>
      </c>
      <c r="N1452" s="1" t="s">
        <v>57</v>
      </c>
      <c r="O1452" s="1" t="s">
        <v>64</v>
      </c>
      <c r="P1452" s="1" t="s">
        <v>85</v>
      </c>
      <c r="Q1452" s="1" t="s">
        <v>33</v>
      </c>
      <c r="R1452" s="1" t="s">
        <v>2620</v>
      </c>
      <c r="S1452" s="1" t="s">
        <v>2620</v>
      </c>
      <c r="T1452" s="1">
        <v>7</v>
      </c>
      <c r="U1452" s="1" t="s">
        <v>2622</v>
      </c>
      <c r="V1452" s="1" t="s">
        <v>2630</v>
      </c>
      <c r="W1452" s="1" t="s">
        <v>2624</v>
      </c>
      <c r="X1452" s="1" t="s">
        <v>2625</v>
      </c>
      <c r="Y1452" s="1" t="s">
        <v>2623</v>
      </c>
      <c r="Z1452" s="1" t="s">
        <v>2623</v>
      </c>
      <c r="AA1452" s="1">
        <v>-100</v>
      </c>
      <c r="AB1452" s="1" t="s">
        <v>2626</v>
      </c>
      <c r="AC1452" s="1" t="s">
        <v>2632</v>
      </c>
      <c r="AD1452" s="1" t="str">
        <f>TEXT(Sales_data[[#This Row],[Order_Date]],"MMM")</f>
        <v>Dec</v>
      </c>
      <c r="AE1452" s="1">
        <f t="shared" si="110"/>
        <v>2024</v>
      </c>
      <c r="AF1452" s="1" t="str">
        <f>TEXT(Sales_data[[#This Row],[Order_Date]],"ddd")</f>
        <v>Sat</v>
      </c>
      <c r="AG1452" s="1" t="str">
        <f t="shared" si="111"/>
        <v>Late</v>
      </c>
      <c r="AH1452" s="1" t="str">
        <f t="shared" si="112"/>
        <v>Slow</v>
      </c>
      <c r="AI1452" s="1" t="str">
        <f t="shared" si="113"/>
        <v>Low</v>
      </c>
      <c r="AJ1452" s="6" t="str">
        <f t="shared" si="114"/>
        <v>Weekend</v>
      </c>
    </row>
    <row r="1453" spans="1:36" x14ac:dyDescent="0.45">
      <c r="A1453" s="5" t="s">
        <v>1944</v>
      </c>
      <c r="B1453" s="2">
        <v>45583</v>
      </c>
      <c r="C1453" s="2">
        <v>45581</v>
      </c>
      <c r="D1453" s="2">
        <v>45587</v>
      </c>
      <c r="E1453" s="1" t="s">
        <v>2550</v>
      </c>
      <c r="F1453" s="1" t="s">
        <v>2607</v>
      </c>
      <c r="G1453" s="1" t="s">
        <v>41</v>
      </c>
      <c r="H1453" s="1" t="s">
        <v>42</v>
      </c>
      <c r="I1453" s="1" t="s">
        <v>122</v>
      </c>
      <c r="J1453" s="1">
        <v>-1</v>
      </c>
      <c r="K1453" s="1">
        <v>0</v>
      </c>
      <c r="L1453" s="1">
        <v>0</v>
      </c>
      <c r="M1453" s="1" t="s">
        <v>29</v>
      </c>
      <c r="N1453" s="1" t="s">
        <v>57</v>
      </c>
      <c r="O1453" s="1" t="s">
        <v>31</v>
      </c>
      <c r="P1453" s="1" t="s">
        <v>85</v>
      </c>
      <c r="Q1453" s="1" t="s">
        <v>33</v>
      </c>
      <c r="R1453" s="1" t="s">
        <v>34</v>
      </c>
      <c r="S1453" s="1" t="s">
        <v>2620</v>
      </c>
      <c r="T1453" s="1">
        <v>6</v>
      </c>
      <c r="U1453" s="1" t="s">
        <v>2622</v>
      </c>
      <c r="V1453" s="1" t="s">
        <v>2630</v>
      </c>
      <c r="W1453" s="1" t="s">
        <v>2629</v>
      </c>
      <c r="X1453" s="1" t="s">
        <v>2628</v>
      </c>
      <c r="Y1453" s="1" t="s">
        <v>2630</v>
      </c>
      <c r="Z1453" s="1" t="s">
        <v>2623</v>
      </c>
      <c r="AA1453" s="1">
        <v>0</v>
      </c>
      <c r="AB1453" s="1" t="s">
        <v>2626</v>
      </c>
      <c r="AC1453" s="1" t="s">
        <v>2627</v>
      </c>
      <c r="AD1453" s="1" t="str">
        <f>TEXT(Sales_data[[#This Row],[Order_Date]],"MMM")</f>
        <v>Oct</v>
      </c>
      <c r="AE1453" s="1">
        <f t="shared" si="110"/>
        <v>2024</v>
      </c>
      <c r="AF1453" s="1" t="str">
        <f>TEXT(Sales_data[[#This Row],[Order_Date]],"ddd")</f>
        <v>Fri</v>
      </c>
      <c r="AG1453" s="1" t="str">
        <f t="shared" si="111"/>
        <v>Late</v>
      </c>
      <c r="AH1453" s="1" t="str">
        <f t="shared" si="112"/>
        <v>Slow</v>
      </c>
      <c r="AI1453" s="1" t="str">
        <f t="shared" si="113"/>
        <v>Low</v>
      </c>
      <c r="AJ1453" s="6" t="str">
        <f t="shared" si="114"/>
        <v>Weekday</v>
      </c>
    </row>
    <row r="1454" spans="1:36" x14ac:dyDescent="0.45">
      <c r="A1454" s="5" t="s">
        <v>1945</v>
      </c>
      <c r="B1454" s="2">
        <v>45480</v>
      </c>
      <c r="C1454" s="2">
        <v>45483</v>
      </c>
      <c r="D1454" s="2">
        <v>45490</v>
      </c>
      <c r="E1454" s="1" t="s">
        <v>2566</v>
      </c>
      <c r="F1454" s="1" t="s">
        <v>2607</v>
      </c>
      <c r="G1454" s="1" t="s">
        <v>41</v>
      </c>
      <c r="H1454" s="1" t="s">
        <v>42</v>
      </c>
      <c r="I1454" s="1" t="s">
        <v>43</v>
      </c>
      <c r="J1454" s="1">
        <v>1</v>
      </c>
      <c r="K1454" s="1">
        <v>500</v>
      </c>
      <c r="L1454" s="1">
        <v>500</v>
      </c>
      <c r="M1454" s="1" t="s">
        <v>63</v>
      </c>
      <c r="N1454" s="1" t="s">
        <v>93</v>
      </c>
      <c r="O1454" s="1" t="s">
        <v>64</v>
      </c>
      <c r="P1454" s="1" t="s">
        <v>58</v>
      </c>
      <c r="Q1454" s="1" t="s">
        <v>33</v>
      </c>
      <c r="R1454" s="1" t="s">
        <v>46</v>
      </c>
      <c r="S1454" s="1" t="s">
        <v>254</v>
      </c>
      <c r="T1454" s="1">
        <v>7</v>
      </c>
      <c r="U1454" s="1" t="s">
        <v>2622</v>
      </c>
      <c r="V1454" s="1" t="s">
        <v>2623</v>
      </c>
      <c r="W1454" s="1" t="s">
        <v>2624</v>
      </c>
      <c r="X1454" s="1" t="s">
        <v>2625</v>
      </c>
      <c r="Y1454" s="1" t="s">
        <v>2623</v>
      </c>
      <c r="Z1454" s="1" t="s">
        <v>2623</v>
      </c>
      <c r="AA1454" s="1">
        <v>500</v>
      </c>
      <c r="AB1454" s="1" t="s">
        <v>2626</v>
      </c>
      <c r="AC1454" s="1" t="s">
        <v>254</v>
      </c>
      <c r="AD1454" s="1" t="str">
        <f>TEXT(Sales_data[[#This Row],[Order_Date]],"MMM")</f>
        <v>Jul</v>
      </c>
      <c r="AE1454" s="1">
        <f t="shared" si="110"/>
        <v>2024</v>
      </c>
      <c r="AF1454" s="1" t="str">
        <f>TEXT(Sales_data[[#This Row],[Order_Date]],"ddd")</f>
        <v>Sun</v>
      </c>
      <c r="AG1454" s="1" t="str">
        <f t="shared" si="111"/>
        <v>Late</v>
      </c>
      <c r="AH1454" s="1" t="str">
        <f t="shared" si="112"/>
        <v>Slow</v>
      </c>
      <c r="AI1454" s="1" t="str">
        <f t="shared" si="113"/>
        <v>Low</v>
      </c>
      <c r="AJ1454" s="6" t="str">
        <f t="shared" si="114"/>
        <v>Weekend</v>
      </c>
    </row>
    <row r="1455" spans="1:36" x14ac:dyDescent="0.45">
      <c r="A1455" s="5" t="s">
        <v>1946</v>
      </c>
      <c r="B1455" s="2">
        <v>45650</v>
      </c>
      <c r="C1455" s="2">
        <v>45652</v>
      </c>
      <c r="D1455" s="2">
        <v>45651</v>
      </c>
      <c r="E1455" s="1" t="s">
        <v>2586</v>
      </c>
      <c r="F1455" s="1" t="s">
        <v>2607</v>
      </c>
      <c r="G1455" s="1" t="s">
        <v>41</v>
      </c>
      <c r="H1455" s="1" t="s">
        <v>42</v>
      </c>
      <c r="I1455" s="1" t="s">
        <v>43</v>
      </c>
      <c r="J1455" s="1">
        <v>2</v>
      </c>
      <c r="K1455" s="1">
        <v>100</v>
      </c>
      <c r="L1455" s="1">
        <v>200</v>
      </c>
      <c r="M1455" s="1" t="s">
        <v>29</v>
      </c>
      <c r="N1455" s="1" t="s">
        <v>30</v>
      </c>
      <c r="O1455" s="1" t="s">
        <v>31</v>
      </c>
      <c r="P1455" s="1" t="s">
        <v>58</v>
      </c>
      <c r="Q1455" s="1" t="s">
        <v>33</v>
      </c>
      <c r="R1455" s="1" t="s">
        <v>46</v>
      </c>
      <c r="S1455" s="1" t="s">
        <v>47</v>
      </c>
      <c r="T1455" s="1">
        <v>-1</v>
      </c>
      <c r="U1455" s="1" t="s">
        <v>2622</v>
      </c>
      <c r="V1455" s="1" t="s">
        <v>2623</v>
      </c>
      <c r="W1455" s="1" t="s">
        <v>2624</v>
      </c>
      <c r="X1455" s="1" t="s">
        <v>2631</v>
      </c>
      <c r="Y1455" s="1" t="s">
        <v>2623</v>
      </c>
      <c r="Z1455" s="1" t="s">
        <v>2623</v>
      </c>
      <c r="AA1455" s="1">
        <v>200</v>
      </c>
      <c r="AB1455" s="1" t="s">
        <v>2626</v>
      </c>
      <c r="AC1455" s="1" t="s">
        <v>47</v>
      </c>
      <c r="AD1455" s="1" t="str">
        <f>TEXT(Sales_data[[#This Row],[Order_Date]],"MMM")</f>
        <v>Dec</v>
      </c>
      <c r="AE1455" s="1">
        <f t="shared" si="110"/>
        <v>2024</v>
      </c>
      <c r="AF1455" s="1" t="str">
        <f>TEXT(Sales_data[[#This Row],[Order_Date]],"ddd")</f>
        <v>Tue</v>
      </c>
      <c r="AG1455" s="1" t="str">
        <f t="shared" si="111"/>
        <v>On Time</v>
      </c>
      <c r="AH1455" s="1" t="str">
        <f t="shared" si="112"/>
        <v>Fast</v>
      </c>
      <c r="AI1455" s="1" t="str">
        <f t="shared" si="113"/>
        <v>Low</v>
      </c>
      <c r="AJ1455" s="6" t="str">
        <f t="shared" si="114"/>
        <v>Weekday</v>
      </c>
    </row>
    <row r="1456" spans="1:36" x14ac:dyDescent="0.45">
      <c r="A1456" s="5" t="s">
        <v>1947</v>
      </c>
      <c r="B1456" s="2">
        <v>45464</v>
      </c>
      <c r="C1456" s="2">
        <v>45462</v>
      </c>
      <c r="D1456" s="2">
        <v>45467</v>
      </c>
      <c r="E1456" s="1" t="s">
        <v>2554</v>
      </c>
      <c r="F1456" s="1" t="s">
        <v>69</v>
      </c>
      <c r="G1456" s="1" t="s">
        <v>70</v>
      </c>
      <c r="H1456" s="1" t="s">
        <v>128</v>
      </c>
      <c r="I1456" s="1" t="s">
        <v>129</v>
      </c>
      <c r="J1456" s="1">
        <v>0</v>
      </c>
      <c r="K1456" s="1">
        <v>1000</v>
      </c>
      <c r="L1456" s="1">
        <v>0</v>
      </c>
      <c r="M1456" s="1" t="s">
        <v>29</v>
      </c>
      <c r="N1456" s="1" t="s">
        <v>93</v>
      </c>
      <c r="O1456" s="1" t="s">
        <v>31</v>
      </c>
      <c r="P1456" s="1" t="s">
        <v>58</v>
      </c>
      <c r="Q1456" s="1" t="s">
        <v>33</v>
      </c>
      <c r="R1456" s="1" t="s">
        <v>34</v>
      </c>
      <c r="S1456" s="1" t="s">
        <v>2620</v>
      </c>
      <c r="T1456" s="1">
        <v>5</v>
      </c>
      <c r="U1456" s="1" t="s">
        <v>2622</v>
      </c>
      <c r="V1456" s="1" t="s">
        <v>2630</v>
      </c>
      <c r="W1456" s="1" t="s">
        <v>2624</v>
      </c>
      <c r="X1456" s="1" t="s">
        <v>2628</v>
      </c>
      <c r="Y1456" s="1" t="s">
        <v>2623</v>
      </c>
      <c r="Z1456" s="1" t="s">
        <v>2623</v>
      </c>
      <c r="AA1456" s="1">
        <v>0</v>
      </c>
      <c r="AB1456" s="1" t="s">
        <v>2626</v>
      </c>
      <c r="AC1456" s="1" t="s">
        <v>2627</v>
      </c>
      <c r="AD1456" s="1" t="str">
        <f>TEXT(Sales_data[[#This Row],[Order_Date]],"MMM")</f>
        <v>Jun</v>
      </c>
      <c r="AE1456" s="1">
        <f t="shared" si="110"/>
        <v>2024</v>
      </c>
      <c r="AF1456" s="1" t="str">
        <f>TEXT(Sales_data[[#This Row],[Order_Date]],"ddd")</f>
        <v>Fri</v>
      </c>
      <c r="AG1456" s="1" t="str">
        <f t="shared" si="111"/>
        <v>On Time</v>
      </c>
      <c r="AH1456" s="1" t="str">
        <f t="shared" si="112"/>
        <v>Medium</v>
      </c>
      <c r="AI1456" s="1" t="str">
        <f t="shared" si="113"/>
        <v>Low</v>
      </c>
      <c r="AJ1456" s="6" t="str">
        <f t="shared" si="114"/>
        <v>Weekday</v>
      </c>
    </row>
    <row r="1457" spans="1:36" x14ac:dyDescent="0.45">
      <c r="A1457" s="5" t="s">
        <v>1948</v>
      </c>
      <c r="B1457" s="2">
        <v>45467</v>
      </c>
      <c r="C1457" s="2">
        <v>45466</v>
      </c>
      <c r="D1457" s="2">
        <v>45465</v>
      </c>
      <c r="E1457" s="1" t="s">
        <v>2557</v>
      </c>
      <c r="F1457" s="1" t="s">
        <v>2607</v>
      </c>
      <c r="G1457" s="1" t="s">
        <v>41</v>
      </c>
      <c r="H1457" s="1" t="s">
        <v>27</v>
      </c>
      <c r="I1457" s="1" t="s">
        <v>55</v>
      </c>
      <c r="J1457" s="1">
        <v>0</v>
      </c>
      <c r="K1457" s="1">
        <v>1000</v>
      </c>
      <c r="L1457" s="1">
        <v>0</v>
      </c>
      <c r="M1457" s="1" t="s">
        <v>29</v>
      </c>
      <c r="N1457" s="1" t="s">
        <v>57</v>
      </c>
      <c r="O1457" s="1" t="s">
        <v>31</v>
      </c>
      <c r="P1457" s="1" t="s">
        <v>58</v>
      </c>
      <c r="Q1457" s="1" t="s">
        <v>45</v>
      </c>
      <c r="R1457" s="1" t="s">
        <v>46</v>
      </c>
      <c r="S1457" s="1" t="s">
        <v>245</v>
      </c>
      <c r="T1457" s="1">
        <v>-1</v>
      </c>
      <c r="U1457" s="1" t="s">
        <v>2622</v>
      </c>
      <c r="V1457" s="1" t="s">
        <v>2630</v>
      </c>
      <c r="W1457" s="1" t="s">
        <v>2624</v>
      </c>
      <c r="X1457" s="1" t="s">
        <v>2628</v>
      </c>
      <c r="Y1457" s="1" t="s">
        <v>2623</v>
      </c>
      <c r="Z1457" s="1" t="s">
        <v>2623</v>
      </c>
      <c r="AA1457" s="1">
        <v>0</v>
      </c>
      <c r="AB1457" s="1" t="s">
        <v>2626</v>
      </c>
      <c r="AC1457" s="1" t="s">
        <v>245</v>
      </c>
      <c r="AD1457" s="1" t="str">
        <f>TEXT(Sales_data[[#This Row],[Order_Date]],"MMM")</f>
        <v>Jun</v>
      </c>
      <c r="AE1457" s="1">
        <f t="shared" si="110"/>
        <v>2024</v>
      </c>
      <c r="AF1457" s="1" t="str">
        <f>TEXT(Sales_data[[#This Row],[Order_Date]],"ddd")</f>
        <v>Mon</v>
      </c>
      <c r="AG1457" s="1" t="str">
        <f t="shared" si="111"/>
        <v>On Time</v>
      </c>
      <c r="AH1457" s="1" t="str">
        <f t="shared" si="112"/>
        <v>Fast</v>
      </c>
      <c r="AI1457" s="1" t="str">
        <f t="shared" si="113"/>
        <v>Low</v>
      </c>
      <c r="AJ1457" s="6" t="str">
        <f t="shared" si="114"/>
        <v>Weekday</v>
      </c>
    </row>
    <row r="1458" spans="1:36" x14ac:dyDescent="0.45">
      <c r="A1458" s="5" t="s">
        <v>1949</v>
      </c>
      <c r="B1458" s="2">
        <v>45592</v>
      </c>
      <c r="C1458" s="2">
        <v>45590</v>
      </c>
      <c r="D1458" s="2">
        <v>45592</v>
      </c>
      <c r="E1458" s="1" t="s">
        <v>2601</v>
      </c>
      <c r="F1458" s="1" t="s">
        <v>168</v>
      </c>
      <c r="G1458" s="1" t="s">
        <v>41</v>
      </c>
      <c r="H1458" s="1" t="s">
        <v>27</v>
      </c>
      <c r="I1458" s="1" t="s">
        <v>84</v>
      </c>
      <c r="J1458" s="1">
        <v>3</v>
      </c>
      <c r="K1458" s="1">
        <v>1000</v>
      </c>
      <c r="L1458" s="1">
        <v>3000</v>
      </c>
      <c r="M1458" s="1" t="s">
        <v>29</v>
      </c>
      <c r="N1458" s="1" t="s">
        <v>57</v>
      </c>
      <c r="O1458" s="1" t="s">
        <v>31</v>
      </c>
      <c r="P1458" s="1" t="s">
        <v>85</v>
      </c>
      <c r="Q1458" s="1" t="s">
        <v>45</v>
      </c>
      <c r="R1458" s="1" t="s">
        <v>34</v>
      </c>
      <c r="S1458" s="1" t="s">
        <v>2620</v>
      </c>
      <c r="T1458" s="1">
        <v>2</v>
      </c>
      <c r="U1458" s="1" t="s">
        <v>2622</v>
      </c>
      <c r="V1458" s="1" t="s">
        <v>2623</v>
      </c>
      <c r="W1458" s="1" t="s">
        <v>2624</v>
      </c>
      <c r="X1458" s="1" t="s">
        <v>2628</v>
      </c>
      <c r="Y1458" s="1" t="s">
        <v>2623</v>
      </c>
      <c r="Z1458" s="1" t="s">
        <v>2623</v>
      </c>
      <c r="AA1458" s="1">
        <v>3000</v>
      </c>
      <c r="AB1458" s="1" t="s">
        <v>2626</v>
      </c>
      <c r="AC1458" s="1" t="s">
        <v>2627</v>
      </c>
      <c r="AD1458" s="1" t="str">
        <f>TEXT(Sales_data[[#This Row],[Order_Date]],"MMM")</f>
        <v>Oct</v>
      </c>
      <c r="AE1458" s="1">
        <f t="shared" si="110"/>
        <v>2024</v>
      </c>
      <c r="AF1458" s="1" t="str">
        <f>TEXT(Sales_data[[#This Row],[Order_Date]],"ddd")</f>
        <v>Sun</v>
      </c>
      <c r="AG1458" s="1" t="str">
        <f t="shared" si="111"/>
        <v>On Time</v>
      </c>
      <c r="AH1458" s="1" t="str">
        <f t="shared" si="112"/>
        <v>Fast</v>
      </c>
      <c r="AI1458" s="1" t="str">
        <f t="shared" si="113"/>
        <v>Medium</v>
      </c>
      <c r="AJ1458" s="6" t="str">
        <f t="shared" si="114"/>
        <v>Weekend</v>
      </c>
    </row>
    <row r="1459" spans="1:36" x14ac:dyDescent="0.45">
      <c r="A1459" s="5" t="s">
        <v>1950</v>
      </c>
      <c r="B1459" s="2">
        <v>45583</v>
      </c>
      <c r="C1459" s="2">
        <v>45583</v>
      </c>
      <c r="D1459" s="2">
        <v>45583</v>
      </c>
      <c r="E1459" s="1" t="s">
        <v>2544</v>
      </c>
      <c r="F1459" s="1" t="s">
        <v>69</v>
      </c>
      <c r="G1459" s="1" t="s">
        <v>70</v>
      </c>
      <c r="H1459" s="1" t="s">
        <v>27</v>
      </c>
      <c r="I1459" s="1" t="s">
        <v>28</v>
      </c>
      <c r="J1459" s="1">
        <v>1</v>
      </c>
      <c r="K1459" s="1">
        <v>100</v>
      </c>
      <c r="L1459" s="1">
        <v>100</v>
      </c>
      <c r="M1459" s="1" t="s">
        <v>56</v>
      </c>
      <c r="N1459" s="1" t="s">
        <v>57</v>
      </c>
      <c r="O1459" s="1" t="s">
        <v>44</v>
      </c>
      <c r="P1459" s="1" t="s">
        <v>85</v>
      </c>
      <c r="Q1459" s="1" t="s">
        <v>45</v>
      </c>
      <c r="R1459" s="1" t="s">
        <v>46</v>
      </c>
      <c r="S1459" s="1" t="s">
        <v>245</v>
      </c>
      <c r="T1459" s="1">
        <v>0</v>
      </c>
      <c r="U1459" s="1" t="s">
        <v>2622</v>
      </c>
      <c r="V1459" s="1" t="s">
        <v>2623</v>
      </c>
      <c r="W1459" s="1" t="s">
        <v>2624</v>
      </c>
      <c r="X1459" s="1" t="s">
        <v>2625</v>
      </c>
      <c r="Y1459" s="1" t="s">
        <v>2623</v>
      </c>
      <c r="Z1459" s="1" t="s">
        <v>2623</v>
      </c>
      <c r="AA1459" s="1">
        <v>100</v>
      </c>
      <c r="AB1459" s="1" t="s">
        <v>2626</v>
      </c>
      <c r="AC1459" s="1" t="s">
        <v>245</v>
      </c>
      <c r="AD1459" s="1" t="str">
        <f>TEXT(Sales_data[[#This Row],[Order_Date]],"MMM")</f>
        <v>Oct</v>
      </c>
      <c r="AE1459" s="1">
        <f t="shared" si="110"/>
        <v>2024</v>
      </c>
      <c r="AF1459" s="1" t="str">
        <f>TEXT(Sales_data[[#This Row],[Order_Date]],"ddd")</f>
        <v>Fri</v>
      </c>
      <c r="AG1459" s="1" t="str">
        <f t="shared" si="111"/>
        <v>On Time</v>
      </c>
      <c r="AH1459" s="1" t="str">
        <f t="shared" si="112"/>
        <v>Fast</v>
      </c>
      <c r="AI1459" s="1" t="str">
        <f t="shared" si="113"/>
        <v>Low</v>
      </c>
      <c r="AJ1459" s="6" t="str">
        <f t="shared" si="114"/>
        <v>Weekday</v>
      </c>
    </row>
    <row r="1460" spans="1:36" x14ac:dyDescent="0.45">
      <c r="A1460" s="5" t="s">
        <v>1951</v>
      </c>
      <c r="B1460" s="2">
        <v>45418</v>
      </c>
      <c r="C1460" s="2">
        <v>45420</v>
      </c>
      <c r="D1460" s="2">
        <v>45426</v>
      </c>
      <c r="E1460" s="1" t="s">
        <v>2527</v>
      </c>
      <c r="F1460" s="1" t="s">
        <v>53</v>
      </c>
      <c r="G1460" s="1" t="s">
        <v>54</v>
      </c>
      <c r="H1460" s="1" t="s">
        <v>128</v>
      </c>
      <c r="I1460" s="1" t="s">
        <v>129</v>
      </c>
      <c r="J1460" s="1">
        <v>2</v>
      </c>
      <c r="K1460" s="1">
        <v>2000</v>
      </c>
      <c r="L1460" s="1">
        <v>4000</v>
      </c>
      <c r="M1460" s="1" t="s">
        <v>29</v>
      </c>
      <c r="N1460" s="1" t="s">
        <v>57</v>
      </c>
      <c r="O1460" s="1" t="s">
        <v>31</v>
      </c>
      <c r="P1460" s="1" t="s">
        <v>32</v>
      </c>
      <c r="Q1460" s="1" t="s">
        <v>33</v>
      </c>
      <c r="R1460" s="1" t="s">
        <v>34</v>
      </c>
      <c r="S1460" s="1" t="s">
        <v>2620</v>
      </c>
      <c r="T1460" s="1">
        <v>6</v>
      </c>
      <c r="U1460" s="1" t="s">
        <v>2622</v>
      </c>
      <c r="V1460" s="1" t="s">
        <v>2623</v>
      </c>
      <c r="W1460" s="1" t="s">
        <v>2624</v>
      </c>
      <c r="X1460" s="1" t="s">
        <v>2625</v>
      </c>
      <c r="Y1460" s="1" t="s">
        <v>2623</v>
      </c>
      <c r="Z1460" s="1" t="s">
        <v>2623</v>
      </c>
      <c r="AA1460" s="1">
        <v>4000</v>
      </c>
      <c r="AB1460" s="1" t="s">
        <v>2626</v>
      </c>
      <c r="AC1460" s="1" t="s">
        <v>2627</v>
      </c>
      <c r="AD1460" s="1" t="str">
        <f>TEXT(Sales_data[[#This Row],[Order_Date]],"MMM")</f>
        <v>May</v>
      </c>
      <c r="AE1460" s="1">
        <f t="shared" si="110"/>
        <v>2024</v>
      </c>
      <c r="AF1460" s="1" t="str">
        <f>TEXT(Sales_data[[#This Row],[Order_Date]],"ddd")</f>
        <v>Mon</v>
      </c>
      <c r="AG1460" s="1" t="str">
        <f t="shared" si="111"/>
        <v>Late</v>
      </c>
      <c r="AH1460" s="1" t="str">
        <f t="shared" si="112"/>
        <v>Slow</v>
      </c>
      <c r="AI1460" s="1" t="str">
        <f t="shared" si="113"/>
        <v>Medium</v>
      </c>
      <c r="AJ1460" s="6" t="str">
        <f t="shared" si="114"/>
        <v>Weekday</v>
      </c>
    </row>
    <row r="1461" spans="1:36" x14ac:dyDescent="0.45">
      <c r="A1461" s="5" t="s">
        <v>1952</v>
      </c>
      <c r="B1461" s="2">
        <v>45538</v>
      </c>
      <c r="C1461" s="2">
        <v>45540</v>
      </c>
      <c r="D1461" s="2">
        <v>45544</v>
      </c>
      <c r="E1461" s="1" t="s">
        <v>2557</v>
      </c>
      <c r="F1461" s="1" t="s">
        <v>2609</v>
      </c>
      <c r="G1461" s="1" t="s">
        <v>116</v>
      </c>
      <c r="H1461" s="1" t="s">
        <v>42</v>
      </c>
      <c r="I1461" s="1" t="s">
        <v>43</v>
      </c>
      <c r="J1461" s="1">
        <v>3</v>
      </c>
      <c r="K1461" s="1">
        <v>500</v>
      </c>
      <c r="L1461" s="1">
        <v>1500</v>
      </c>
      <c r="M1461" s="1" t="s">
        <v>56</v>
      </c>
      <c r="N1461" s="1" t="s">
        <v>57</v>
      </c>
      <c r="O1461" s="1" t="s">
        <v>44</v>
      </c>
      <c r="P1461" s="1" t="s">
        <v>58</v>
      </c>
      <c r="Q1461" s="1" t="s">
        <v>33</v>
      </c>
      <c r="R1461" s="1" t="s">
        <v>46</v>
      </c>
      <c r="S1461" s="1" t="s">
        <v>2621</v>
      </c>
      <c r="T1461" s="1">
        <v>4</v>
      </c>
      <c r="U1461" s="1" t="s">
        <v>2622</v>
      </c>
      <c r="V1461" s="1" t="s">
        <v>2623</v>
      </c>
      <c r="W1461" s="1" t="s">
        <v>2624</v>
      </c>
      <c r="X1461" s="1" t="s">
        <v>2625</v>
      </c>
      <c r="Y1461" s="1" t="s">
        <v>2623</v>
      </c>
      <c r="Z1461" s="1" t="s">
        <v>2623</v>
      </c>
      <c r="AA1461" s="1">
        <v>1500</v>
      </c>
      <c r="AB1461" s="1" t="s">
        <v>2626</v>
      </c>
      <c r="AC1461" s="1" t="s">
        <v>2621</v>
      </c>
      <c r="AD1461" s="1" t="str">
        <f>TEXT(Sales_data[[#This Row],[Order_Date]],"MMM")</f>
        <v>Sep</v>
      </c>
      <c r="AE1461" s="1">
        <f t="shared" si="110"/>
        <v>2024</v>
      </c>
      <c r="AF1461" s="1" t="str">
        <f>TEXT(Sales_data[[#This Row],[Order_Date]],"ddd")</f>
        <v>Tue</v>
      </c>
      <c r="AG1461" s="1" t="str">
        <f t="shared" si="111"/>
        <v>On Time</v>
      </c>
      <c r="AH1461" s="1" t="str">
        <f t="shared" si="112"/>
        <v>Medium</v>
      </c>
      <c r="AI1461" s="1" t="str">
        <f t="shared" si="113"/>
        <v>Low</v>
      </c>
      <c r="AJ1461" s="6" t="str">
        <f t="shared" si="114"/>
        <v>Weekday</v>
      </c>
    </row>
    <row r="1462" spans="1:36" x14ac:dyDescent="0.45">
      <c r="A1462" s="5" t="s">
        <v>1953</v>
      </c>
      <c r="B1462" s="2">
        <v>45504</v>
      </c>
      <c r="C1462" s="2">
        <v>45503</v>
      </c>
      <c r="D1462" s="2">
        <v>45502</v>
      </c>
      <c r="E1462" s="1" t="s">
        <v>2528</v>
      </c>
      <c r="F1462" s="1" t="s">
        <v>53</v>
      </c>
      <c r="G1462" s="1" t="s">
        <v>54</v>
      </c>
      <c r="H1462" s="1" t="s">
        <v>42</v>
      </c>
      <c r="I1462" s="1" t="s">
        <v>78</v>
      </c>
      <c r="J1462" s="1">
        <v>1</v>
      </c>
      <c r="K1462" s="1">
        <v>0</v>
      </c>
      <c r="L1462" s="1">
        <v>0</v>
      </c>
      <c r="M1462" s="1" t="s">
        <v>2619</v>
      </c>
      <c r="N1462" s="1" t="s">
        <v>30</v>
      </c>
      <c r="O1462" s="1" t="s">
        <v>64</v>
      </c>
      <c r="P1462" s="1" t="s">
        <v>32</v>
      </c>
      <c r="Q1462" s="1" t="s">
        <v>33</v>
      </c>
      <c r="R1462" s="1" t="s">
        <v>34</v>
      </c>
      <c r="S1462" s="1" t="s">
        <v>2620</v>
      </c>
      <c r="T1462" s="1">
        <v>-1</v>
      </c>
      <c r="U1462" s="1" t="s">
        <v>2622</v>
      </c>
      <c r="V1462" s="1" t="s">
        <v>2623</v>
      </c>
      <c r="W1462" s="1" t="s">
        <v>2629</v>
      </c>
      <c r="X1462" s="1" t="s">
        <v>2628</v>
      </c>
      <c r="Y1462" s="1" t="s">
        <v>2630</v>
      </c>
      <c r="Z1462" s="1" t="s">
        <v>2623</v>
      </c>
      <c r="AA1462" s="1">
        <v>0</v>
      </c>
      <c r="AB1462" s="1" t="s">
        <v>2626</v>
      </c>
      <c r="AC1462" s="1" t="s">
        <v>2627</v>
      </c>
      <c r="AD1462" s="1" t="str">
        <f>TEXT(Sales_data[[#This Row],[Order_Date]],"MMM")</f>
        <v>Jul</v>
      </c>
      <c r="AE1462" s="1">
        <f t="shared" si="110"/>
        <v>2024</v>
      </c>
      <c r="AF1462" s="1" t="str">
        <f>TEXT(Sales_data[[#This Row],[Order_Date]],"ddd")</f>
        <v>Wed</v>
      </c>
      <c r="AG1462" s="1" t="str">
        <f t="shared" si="111"/>
        <v>On Time</v>
      </c>
      <c r="AH1462" s="1" t="str">
        <f t="shared" si="112"/>
        <v>Fast</v>
      </c>
      <c r="AI1462" s="1" t="str">
        <f t="shared" si="113"/>
        <v>Low</v>
      </c>
      <c r="AJ1462" s="6" t="str">
        <f t="shared" si="114"/>
        <v>Weekday</v>
      </c>
    </row>
    <row r="1463" spans="1:36" x14ac:dyDescent="0.45">
      <c r="A1463" s="5" t="s">
        <v>1954</v>
      </c>
      <c r="B1463" s="2">
        <v>45304</v>
      </c>
      <c r="C1463" s="2">
        <v>45304</v>
      </c>
      <c r="D1463" s="2">
        <v>45303</v>
      </c>
      <c r="E1463" s="1" t="s">
        <v>2604</v>
      </c>
      <c r="F1463" s="1" t="s">
        <v>69</v>
      </c>
      <c r="G1463" s="1" t="s">
        <v>70</v>
      </c>
      <c r="H1463" s="1" t="s">
        <v>128</v>
      </c>
      <c r="I1463" s="1" t="s">
        <v>129</v>
      </c>
      <c r="J1463" s="1">
        <v>3</v>
      </c>
      <c r="K1463" s="1">
        <v>2000</v>
      </c>
      <c r="L1463" s="1">
        <v>6000</v>
      </c>
      <c r="M1463" s="1" t="s">
        <v>2619</v>
      </c>
      <c r="N1463" s="1" t="s">
        <v>30</v>
      </c>
      <c r="O1463" s="1" t="s">
        <v>31</v>
      </c>
      <c r="P1463" s="1" t="s">
        <v>58</v>
      </c>
      <c r="Q1463" s="1" t="s">
        <v>45</v>
      </c>
      <c r="R1463" s="1" t="s">
        <v>2620</v>
      </c>
      <c r="S1463" s="1" t="s">
        <v>2620</v>
      </c>
      <c r="T1463" s="1">
        <v>-1</v>
      </c>
      <c r="U1463" s="1" t="s">
        <v>2622</v>
      </c>
      <c r="V1463" s="1" t="s">
        <v>2623</v>
      </c>
      <c r="W1463" s="1" t="s">
        <v>2624</v>
      </c>
      <c r="X1463" s="1" t="s">
        <v>2633</v>
      </c>
      <c r="Y1463" s="1" t="s">
        <v>2623</v>
      </c>
      <c r="Z1463" s="1" t="s">
        <v>2623</v>
      </c>
      <c r="AA1463" s="1">
        <v>6000</v>
      </c>
      <c r="AB1463" s="1" t="s">
        <v>2626</v>
      </c>
      <c r="AC1463" s="1" t="s">
        <v>2627</v>
      </c>
      <c r="AD1463" s="1" t="str">
        <f>TEXT(Sales_data[[#This Row],[Order_Date]],"MMM")</f>
        <v>Jan</v>
      </c>
      <c r="AE1463" s="1">
        <f t="shared" si="110"/>
        <v>2024</v>
      </c>
      <c r="AF1463" s="1" t="str">
        <f>TEXT(Sales_data[[#This Row],[Order_Date]],"ddd")</f>
        <v>Sat</v>
      </c>
      <c r="AG1463" s="1" t="str">
        <f t="shared" si="111"/>
        <v>On Time</v>
      </c>
      <c r="AH1463" s="1" t="str">
        <f t="shared" si="112"/>
        <v>Fast</v>
      </c>
      <c r="AI1463" s="1" t="str">
        <f t="shared" si="113"/>
        <v>High</v>
      </c>
      <c r="AJ1463" s="6" t="str">
        <f t="shared" si="114"/>
        <v>Weekend</v>
      </c>
    </row>
    <row r="1464" spans="1:36" x14ac:dyDescent="0.45">
      <c r="A1464" s="5" t="s">
        <v>1955</v>
      </c>
      <c r="B1464" s="2">
        <v>45305</v>
      </c>
      <c r="C1464" s="2">
        <v>45304</v>
      </c>
      <c r="D1464" s="2">
        <v>45310</v>
      </c>
      <c r="E1464" s="1" t="s">
        <v>2581</v>
      </c>
      <c r="F1464" s="1" t="s">
        <v>69</v>
      </c>
      <c r="G1464" s="1" t="s">
        <v>70</v>
      </c>
      <c r="H1464" s="1" t="s">
        <v>71</v>
      </c>
      <c r="I1464" s="1" t="s">
        <v>72</v>
      </c>
      <c r="J1464" s="1">
        <v>3</v>
      </c>
      <c r="K1464" s="1">
        <v>1000</v>
      </c>
      <c r="L1464" s="1">
        <v>3000</v>
      </c>
      <c r="M1464" s="1" t="s">
        <v>63</v>
      </c>
      <c r="N1464" s="1" t="s">
        <v>57</v>
      </c>
      <c r="O1464" s="1" t="s">
        <v>79</v>
      </c>
      <c r="P1464" s="1" t="s">
        <v>85</v>
      </c>
      <c r="Q1464" s="1" t="s">
        <v>45</v>
      </c>
      <c r="R1464" s="1" t="s">
        <v>2620</v>
      </c>
      <c r="S1464" s="1" t="s">
        <v>2620</v>
      </c>
      <c r="T1464" s="1">
        <v>6</v>
      </c>
      <c r="U1464" s="1" t="s">
        <v>2622</v>
      </c>
      <c r="V1464" s="1" t="s">
        <v>2623</v>
      </c>
      <c r="W1464" s="1" t="s">
        <v>2624</v>
      </c>
      <c r="X1464" s="1" t="s">
        <v>2628</v>
      </c>
      <c r="Y1464" s="1" t="s">
        <v>2623</v>
      </c>
      <c r="Z1464" s="1" t="s">
        <v>2623</v>
      </c>
      <c r="AA1464" s="1">
        <v>3000</v>
      </c>
      <c r="AB1464" s="1" t="s">
        <v>2626</v>
      </c>
      <c r="AC1464" s="1" t="s">
        <v>2627</v>
      </c>
      <c r="AD1464" s="1" t="str">
        <f>TEXT(Sales_data[[#This Row],[Order_Date]],"MMM")</f>
        <v>Jan</v>
      </c>
      <c r="AE1464" s="1">
        <f t="shared" si="110"/>
        <v>2024</v>
      </c>
      <c r="AF1464" s="1" t="str">
        <f>TEXT(Sales_data[[#This Row],[Order_Date]],"ddd")</f>
        <v>Sun</v>
      </c>
      <c r="AG1464" s="1" t="str">
        <f t="shared" si="111"/>
        <v>Late</v>
      </c>
      <c r="AH1464" s="1" t="str">
        <f t="shared" si="112"/>
        <v>Slow</v>
      </c>
      <c r="AI1464" s="1" t="str">
        <f t="shared" si="113"/>
        <v>Medium</v>
      </c>
      <c r="AJ1464" s="6" t="str">
        <f t="shared" si="114"/>
        <v>Weekend</v>
      </c>
    </row>
    <row r="1465" spans="1:36" x14ac:dyDescent="0.45">
      <c r="A1465" s="5" t="s">
        <v>1956</v>
      </c>
      <c r="B1465" s="2">
        <v>45417</v>
      </c>
      <c r="C1465" s="2">
        <v>45416</v>
      </c>
      <c r="D1465" s="2">
        <v>45419</v>
      </c>
      <c r="E1465" s="1" t="s">
        <v>2573</v>
      </c>
      <c r="F1465" s="1" t="s">
        <v>2606</v>
      </c>
      <c r="G1465" s="1" t="s">
        <v>26</v>
      </c>
      <c r="H1465" s="1" t="s">
        <v>27</v>
      </c>
      <c r="I1465" s="1" t="s">
        <v>55</v>
      </c>
      <c r="J1465" s="1">
        <v>-1</v>
      </c>
      <c r="K1465" s="1">
        <v>100</v>
      </c>
      <c r="L1465" s="1">
        <v>-100</v>
      </c>
      <c r="M1465" s="1" t="s">
        <v>56</v>
      </c>
      <c r="N1465" s="1" t="s">
        <v>57</v>
      </c>
      <c r="O1465" s="1" t="s">
        <v>44</v>
      </c>
      <c r="P1465" s="1" t="s">
        <v>85</v>
      </c>
      <c r="Q1465" s="1" t="s">
        <v>33</v>
      </c>
      <c r="R1465" s="1" t="s">
        <v>34</v>
      </c>
      <c r="S1465" s="1" t="s">
        <v>2620</v>
      </c>
      <c r="T1465" s="1">
        <v>3</v>
      </c>
      <c r="U1465" s="1" t="s">
        <v>2622</v>
      </c>
      <c r="V1465" s="1" t="s">
        <v>2630</v>
      </c>
      <c r="W1465" s="1" t="s">
        <v>2624</v>
      </c>
      <c r="X1465" s="1" t="s">
        <v>2628</v>
      </c>
      <c r="Y1465" s="1" t="s">
        <v>2623</v>
      </c>
      <c r="Z1465" s="1" t="s">
        <v>2623</v>
      </c>
      <c r="AA1465" s="1">
        <v>-100</v>
      </c>
      <c r="AB1465" s="1" t="s">
        <v>2626</v>
      </c>
      <c r="AC1465" s="1" t="s">
        <v>2627</v>
      </c>
      <c r="AD1465" s="1" t="str">
        <f>TEXT(Sales_data[[#This Row],[Order_Date]],"MMM")</f>
        <v>May</v>
      </c>
      <c r="AE1465" s="1">
        <f t="shared" si="110"/>
        <v>2024</v>
      </c>
      <c r="AF1465" s="1" t="str">
        <f>TEXT(Sales_data[[#This Row],[Order_Date]],"ddd")</f>
        <v>Sun</v>
      </c>
      <c r="AG1465" s="1" t="str">
        <f t="shared" si="111"/>
        <v>On Time</v>
      </c>
      <c r="AH1465" s="1" t="str">
        <f t="shared" si="112"/>
        <v>Medium</v>
      </c>
      <c r="AI1465" s="1" t="str">
        <f t="shared" si="113"/>
        <v>Low</v>
      </c>
      <c r="AJ1465" s="6" t="str">
        <f t="shared" si="114"/>
        <v>Weekend</v>
      </c>
    </row>
    <row r="1466" spans="1:36" x14ac:dyDescent="0.45">
      <c r="A1466" s="5" t="s">
        <v>1957</v>
      </c>
      <c r="B1466" s="2">
        <v>45473</v>
      </c>
      <c r="C1466" s="2">
        <v>45474</v>
      </c>
      <c r="D1466" s="2">
        <v>45480</v>
      </c>
      <c r="E1466" s="1" t="s">
        <v>2592</v>
      </c>
      <c r="F1466" s="1" t="s">
        <v>168</v>
      </c>
      <c r="G1466" s="1" t="s">
        <v>41</v>
      </c>
      <c r="H1466" s="1" t="s">
        <v>71</v>
      </c>
      <c r="I1466" s="1" t="s">
        <v>117</v>
      </c>
      <c r="J1466" s="1">
        <v>0</v>
      </c>
      <c r="K1466" s="1">
        <v>2000</v>
      </c>
      <c r="L1466" s="1">
        <v>0</v>
      </c>
      <c r="M1466" s="1" t="s">
        <v>2619</v>
      </c>
      <c r="N1466" s="1" t="s">
        <v>57</v>
      </c>
      <c r="O1466" s="1" t="s">
        <v>44</v>
      </c>
      <c r="P1466" s="1" t="s">
        <v>58</v>
      </c>
      <c r="Q1466" s="1" t="s">
        <v>45</v>
      </c>
      <c r="R1466" s="1" t="s">
        <v>2620</v>
      </c>
      <c r="S1466" s="1" t="s">
        <v>2620</v>
      </c>
      <c r="T1466" s="1">
        <v>6</v>
      </c>
      <c r="U1466" s="1" t="s">
        <v>2622</v>
      </c>
      <c r="V1466" s="1" t="s">
        <v>2630</v>
      </c>
      <c r="W1466" s="1" t="s">
        <v>2624</v>
      </c>
      <c r="X1466" s="1" t="s">
        <v>2625</v>
      </c>
      <c r="Y1466" s="1" t="s">
        <v>2623</v>
      </c>
      <c r="Z1466" s="1" t="s">
        <v>2623</v>
      </c>
      <c r="AA1466" s="1">
        <v>0</v>
      </c>
      <c r="AB1466" s="1" t="s">
        <v>2626</v>
      </c>
      <c r="AC1466" s="1" t="s">
        <v>2627</v>
      </c>
      <c r="AD1466" s="1" t="str">
        <f>TEXT(Sales_data[[#This Row],[Order_Date]],"MMM")</f>
        <v>Jun</v>
      </c>
      <c r="AE1466" s="1">
        <f t="shared" si="110"/>
        <v>2024</v>
      </c>
      <c r="AF1466" s="1" t="str">
        <f>TEXT(Sales_data[[#This Row],[Order_Date]],"ddd")</f>
        <v>Sun</v>
      </c>
      <c r="AG1466" s="1" t="str">
        <f t="shared" si="111"/>
        <v>Late</v>
      </c>
      <c r="AH1466" s="1" t="str">
        <f t="shared" si="112"/>
        <v>Slow</v>
      </c>
      <c r="AI1466" s="1" t="str">
        <f t="shared" si="113"/>
        <v>Low</v>
      </c>
      <c r="AJ1466" s="6" t="str">
        <f t="shared" si="114"/>
        <v>Weekend</v>
      </c>
    </row>
    <row r="1467" spans="1:36" x14ac:dyDescent="0.45">
      <c r="A1467" s="5" t="s">
        <v>1958</v>
      </c>
      <c r="B1467" s="2">
        <v>45307</v>
      </c>
      <c r="C1467" s="2">
        <v>45307</v>
      </c>
      <c r="D1467" s="2">
        <v>45308</v>
      </c>
      <c r="E1467" s="1" t="s">
        <v>2550</v>
      </c>
      <c r="F1467" s="1" t="s">
        <v>147</v>
      </c>
      <c r="G1467" s="1" t="s">
        <v>147</v>
      </c>
      <c r="H1467" s="1" t="s">
        <v>42</v>
      </c>
      <c r="I1467" s="1" t="s">
        <v>122</v>
      </c>
      <c r="J1467" s="1">
        <v>2</v>
      </c>
      <c r="K1467" s="1">
        <v>0</v>
      </c>
      <c r="L1467" s="1">
        <v>0</v>
      </c>
      <c r="M1467" s="1" t="s">
        <v>63</v>
      </c>
      <c r="N1467" s="1" t="s">
        <v>30</v>
      </c>
      <c r="O1467" s="1" t="s">
        <v>44</v>
      </c>
      <c r="P1467" s="1" t="s">
        <v>32</v>
      </c>
      <c r="Q1467" s="1" t="s">
        <v>33</v>
      </c>
      <c r="R1467" s="1" t="s">
        <v>46</v>
      </c>
      <c r="S1467" s="1" t="s">
        <v>245</v>
      </c>
      <c r="T1467" s="1">
        <v>1</v>
      </c>
      <c r="U1467" s="1" t="s">
        <v>2622</v>
      </c>
      <c r="V1467" s="1" t="s">
        <v>2623</v>
      </c>
      <c r="W1467" s="1" t="s">
        <v>2629</v>
      </c>
      <c r="X1467" s="1" t="s">
        <v>2625</v>
      </c>
      <c r="Y1467" s="1" t="s">
        <v>2630</v>
      </c>
      <c r="Z1467" s="1" t="s">
        <v>2623</v>
      </c>
      <c r="AA1467" s="1">
        <v>0</v>
      </c>
      <c r="AB1467" s="1" t="s">
        <v>2626</v>
      </c>
      <c r="AC1467" s="1" t="s">
        <v>245</v>
      </c>
      <c r="AD1467" s="1" t="str">
        <f>TEXT(Sales_data[[#This Row],[Order_Date]],"MMM")</f>
        <v>Jan</v>
      </c>
      <c r="AE1467" s="1">
        <f t="shared" si="110"/>
        <v>2024</v>
      </c>
      <c r="AF1467" s="1" t="str">
        <f>TEXT(Sales_data[[#This Row],[Order_Date]],"ddd")</f>
        <v>Tue</v>
      </c>
      <c r="AG1467" s="1" t="str">
        <f t="shared" si="111"/>
        <v>On Time</v>
      </c>
      <c r="AH1467" s="1" t="str">
        <f t="shared" si="112"/>
        <v>Fast</v>
      </c>
      <c r="AI1467" s="1" t="str">
        <f t="shared" si="113"/>
        <v>Low</v>
      </c>
      <c r="AJ1467" s="6" t="str">
        <f t="shared" si="114"/>
        <v>Weekday</v>
      </c>
    </row>
    <row r="1468" spans="1:36" x14ac:dyDescent="0.45">
      <c r="A1468" s="5" t="s">
        <v>1959</v>
      </c>
      <c r="B1468" s="2">
        <v>45584</v>
      </c>
      <c r="C1468" s="2">
        <v>45586</v>
      </c>
      <c r="D1468" s="2">
        <v>45585</v>
      </c>
      <c r="E1468" s="1" t="s">
        <v>2570</v>
      </c>
      <c r="F1468" s="1" t="s">
        <v>147</v>
      </c>
      <c r="G1468" s="1" t="s">
        <v>147</v>
      </c>
      <c r="H1468" s="1" t="s">
        <v>42</v>
      </c>
      <c r="I1468" s="1" t="s">
        <v>78</v>
      </c>
      <c r="J1468" s="1">
        <v>3</v>
      </c>
      <c r="K1468" s="1">
        <v>1000</v>
      </c>
      <c r="L1468" s="1">
        <v>3000</v>
      </c>
      <c r="M1468" s="1" t="s">
        <v>2619</v>
      </c>
      <c r="N1468" s="1" t="s">
        <v>57</v>
      </c>
      <c r="O1468" s="1" t="s">
        <v>44</v>
      </c>
      <c r="P1468" s="1" t="s">
        <v>58</v>
      </c>
      <c r="Q1468" s="1" t="s">
        <v>33</v>
      </c>
      <c r="R1468" s="1" t="s">
        <v>2620</v>
      </c>
      <c r="S1468" s="1" t="s">
        <v>2620</v>
      </c>
      <c r="T1468" s="1">
        <v>-1</v>
      </c>
      <c r="U1468" s="1" t="s">
        <v>2622</v>
      </c>
      <c r="V1468" s="1" t="s">
        <v>2623</v>
      </c>
      <c r="W1468" s="1" t="s">
        <v>2624</v>
      </c>
      <c r="X1468" s="1" t="s">
        <v>2631</v>
      </c>
      <c r="Y1468" s="1" t="s">
        <v>2623</v>
      </c>
      <c r="Z1468" s="1" t="s">
        <v>2623</v>
      </c>
      <c r="AA1468" s="1">
        <v>3000</v>
      </c>
      <c r="AB1468" s="1" t="s">
        <v>2626</v>
      </c>
      <c r="AC1468" s="1" t="s">
        <v>2627</v>
      </c>
      <c r="AD1468" s="1" t="str">
        <f>TEXT(Sales_data[[#This Row],[Order_Date]],"MMM")</f>
        <v>Oct</v>
      </c>
      <c r="AE1468" s="1">
        <f t="shared" si="110"/>
        <v>2024</v>
      </c>
      <c r="AF1468" s="1" t="str">
        <f>TEXT(Sales_data[[#This Row],[Order_Date]],"ddd")</f>
        <v>Sat</v>
      </c>
      <c r="AG1468" s="1" t="str">
        <f t="shared" si="111"/>
        <v>On Time</v>
      </c>
      <c r="AH1468" s="1" t="str">
        <f t="shared" si="112"/>
        <v>Fast</v>
      </c>
      <c r="AI1468" s="1" t="str">
        <f t="shared" si="113"/>
        <v>Medium</v>
      </c>
      <c r="AJ1468" s="6" t="str">
        <f t="shared" si="114"/>
        <v>Weekend</v>
      </c>
    </row>
    <row r="1469" spans="1:36" x14ac:dyDescent="0.45">
      <c r="A1469" s="5" t="s">
        <v>1960</v>
      </c>
      <c r="B1469" s="2">
        <v>45616</v>
      </c>
      <c r="C1469" s="2">
        <v>45617</v>
      </c>
      <c r="D1469" s="2">
        <v>45616</v>
      </c>
      <c r="E1469" s="1" t="s">
        <v>2538</v>
      </c>
      <c r="F1469" s="1" t="s">
        <v>2608</v>
      </c>
      <c r="G1469" s="1" t="s">
        <v>41</v>
      </c>
      <c r="H1469" s="1" t="s">
        <v>128</v>
      </c>
      <c r="I1469" s="1" t="s">
        <v>231</v>
      </c>
      <c r="J1469" s="1">
        <v>1</v>
      </c>
      <c r="K1469" s="1">
        <v>500</v>
      </c>
      <c r="L1469" s="1">
        <v>500</v>
      </c>
      <c r="M1469" s="1" t="s">
        <v>29</v>
      </c>
      <c r="N1469" s="1" t="s">
        <v>57</v>
      </c>
      <c r="O1469" s="1" t="s">
        <v>44</v>
      </c>
      <c r="P1469" s="1" t="s">
        <v>32</v>
      </c>
      <c r="Q1469" s="1" t="s">
        <v>33</v>
      </c>
      <c r="R1469" s="1" t="s">
        <v>2620</v>
      </c>
      <c r="S1469" s="1" t="s">
        <v>2620</v>
      </c>
      <c r="T1469" s="1">
        <v>-1</v>
      </c>
      <c r="U1469" s="1" t="s">
        <v>2622</v>
      </c>
      <c r="V1469" s="1" t="s">
        <v>2623</v>
      </c>
      <c r="W1469" s="1" t="s">
        <v>2624</v>
      </c>
      <c r="X1469" s="1" t="s">
        <v>2631</v>
      </c>
      <c r="Y1469" s="1" t="s">
        <v>2623</v>
      </c>
      <c r="Z1469" s="1" t="s">
        <v>2623</v>
      </c>
      <c r="AA1469" s="1">
        <v>500</v>
      </c>
      <c r="AB1469" s="1" t="s">
        <v>2626</v>
      </c>
      <c r="AC1469" s="1" t="s">
        <v>2627</v>
      </c>
      <c r="AD1469" s="1" t="str">
        <f>TEXT(Sales_data[[#This Row],[Order_Date]],"MMM")</f>
        <v>Nov</v>
      </c>
      <c r="AE1469" s="1">
        <f t="shared" si="110"/>
        <v>2024</v>
      </c>
      <c r="AF1469" s="1" t="str">
        <f>TEXT(Sales_data[[#This Row],[Order_Date]],"ddd")</f>
        <v>Wed</v>
      </c>
      <c r="AG1469" s="1" t="str">
        <f t="shared" si="111"/>
        <v>On Time</v>
      </c>
      <c r="AH1469" s="1" t="str">
        <f t="shared" si="112"/>
        <v>Fast</v>
      </c>
      <c r="AI1469" s="1" t="str">
        <f t="shared" si="113"/>
        <v>Low</v>
      </c>
      <c r="AJ1469" s="6" t="str">
        <f t="shared" si="114"/>
        <v>Weekday</v>
      </c>
    </row>
    <row r="1470" spans="1:36" x14ac:dyDescent="0.45">
      <c r="A1470" s="5" t="s">
        <v>1961</v>
      </c>
      <c r="B1470" s="2">
        <v>45343</v>
      </c>
      <c r="C1470" s="2">
        <v>45346</v>
      </c>
      <c r="D1470" s="2">
        <v>45350</v>
      </c>
      <c r="E1470" s="1" t="s">
        <v>2546</v>
      </c>
      <c r="F1470" s="1" t="s">
        <v>2606</v>
      </c>
      <c r="G1470" s="1" t="s">
        <v>26</v>
      </c>
      <c r="H1470" s="1" t="s">
        <v>42</v>
      </c>
      <c r="I1470" s="1" t="s">
        <v>122</v>
      </c>
      <c r="J1470" s="1">
        <v>0</v>
      </c>
      <c r="K1470" s="1">
        <v>1000</v>
      </c>
      <c r="L1470" s="1">
        <v>0</v>
      </c>
      <c r="M1470" s="1" t="s">
        <v>2619</v>
      </c>
      <c r="N1470" s="1" t="s">
        <v>30</v>
      </c>
      <c r="O1470" s="1" t="s">
        <v>31</v>
      </c>
      <c r="P1470" s="1" t="s">
        <v>85</v>
      </c>
      <c r="Q1470" s="1" t="s">
        <v>45</v>
      </c>
      <c r="R1470" s="1" t="s">
        <v>34</v>
      </c>
      <c r="S1470" s="1" t="s">
        <v>2620</v>
      </c>
      <c r="T1470" s="1">
        <v>4</v>
      </c>
      <c r="U1470" s="1" t="s">
        <v>2622</v>
      </c>
      <c r="V1470" s="1" t="s">
        <v>2630</v>
      </c>
      <c r="W1470" s="1" t="s">
        <v>2624</v>
      </c>
      <c r="X1470" s="1" t="s">
        <v>2625</v>
      </c>
      <c r="Y1470" s="1" t="s">
        <v>2623</v>
      </c>
      <c r="Z1470" s="1" t="s">
        <v>2623</v>
      </c>
      <c r="AA1470" s="1">
        <v>0</v>
      </c>
      <c r="AB1470" s="1" t="s">
        <v>2626</v>
      </c>
      <c r="AC1470" s="1" t="s">
        <v>2627</v>
      </c>
      <c r="AD1470" s="1" t="str">
        <f>TEXT(Sales_data[[#This Row],[Order_Date]],"MMM")</f>
        <v>Feb</v>
      </c>
      <c r="AE1470" s="1">
        <f t="shared" si="110"/>
        <v>2024</v>
      </c>
      <c r="AF1470" s="1" t="str">
        <f>TEXT(Sales_data[[#This Row],[Order_Date]],"ddd")</f>
        <v>Wed</v>
      </c>
      <c r="AG1470" s="1" t="str">
        <f t="shared" si="111"/>
        <v>On Time</v>
      </c>
      <c r="AH1470" s="1" t="str">
        <f t="shared" si="112"/>
        <v>Medium</v>
      </c>
      <c r="AI1470" s="1" t="str">
        <f t="shared" si="113"/>
        <v>Low</v>
      </c>
      <c r="AJ1470" s="6" t="str">
        <f t="shared" si="114"/>
        <v>Weekday</v>
      </c>
    </row>
    <row r="1471" spans="1:36" x14ac:dyDescent="0.45">
      <c r="A1471" s="5" t="s">
        <v>1962</v>
      </c>
      <c r="B1471" s="2">
        <v>45558</v>
      </c>
      <c r="C1471" s="2">
        <v>45561</v>
      </c>
      <c r="D1471" s="2">
        <v>45566</v>
      </c>
      <c r="E1471" s="1" t="s">
        <v>2562</v>
      </c>
      <c r="F1471" s="1" t="s">
        <v>147</v>
      </c>
      <c r="G1471" s="1" t="s">
        <v>147</v>
      </c>
      <c r="H1471" s="1" t="s">
        <v>42</v>
      </c>
      <c r="I1471" s="1" t="s">
        <v>43</v>
      </c>
      <c r="J1471" s="1">
        <v>1</v>
      </c>
      <c r="K1471" s="1">
        <v>500</v>
      </c>
      <c r="L1471" s="1">
        <v>500</v>
      </c>
      <c r="M1471" s="1" t="s">
        <v>2619</v>
      </c>
      <c r="N1471" s="1" t="s">
        <v>93</v>
      </c>
      <c r="O1471" s="1" t="s">
        <v>31</v>
      </c>
      <c r="P1471" s="1" t="s">
        <v>85</v>
      </c>
      <c r="Q1471" s="1" t="s">
        <v>33</v>
      </c>
      <c r="R1471" s="1" t="s">
        <v>2620</v>
      </c>
      <c r="S1471" s="1" t="s">
        <v>2620</v>
      </c>
      <c r="T1471" s="1">
        <v>5</v>
      </c>
      <c r="U1471" s="1" t="s">
        <v>2622</v>
      </c>
      <c r="V1471" s="1" t="s">
        <v>2623</v>
      </c>
      <c r="W1471" s="1" t="s">
        <v>2624</v>
      </c>
      <c r="X1471" s="1" t="s">
        <v>2625</v>
      </c>
      <c r="Y1471" s="1" t="s">
        <v>2623</v>
      </c>
      <c r="Z1471" s="1" t="s">
        <v>2623</v>
      </c>
      <c r="AA1471" s="1">
        <v>500</v>
      </c>
      <c r="AB1471" s="1" t="s">
        <v>2626</v>
      </c>
      <c r="AC1471" s="1" t="s">
        <v>2627</v>
      </c>
      <c r="AD1471" s="1" t="str">
        <f>TEXT(Sales_data[[#This Row],[Order_Date]],"MMM")</f>
        <v>Sep</v>
      </c>
      <c r="AE1471" s="1">
        <f t="shared" si="110"/>
        <v>2024</v>
      </c>
      <c r="AF1471" s="1" t="str">
        <f>TEXT(Sales_data[[#This Row],[Order_Date]],"ddd")</f>
        <v>Mon</v>
      </c>
      <c r="AG1471" s="1" t="str">
        <f t="shared" si="111"/>
        <v>On Time</v>
      </c>
      <c r="AH1471" s="1" t="str">
        <f t="shared" si="112"/>
        <v>Medium</v>
      </c>
      <c r="AI1471" s="1" t="str">
        <f t="shared" si="113"/>
        <v>Low</v>
      </c>
      <c r="AJ1471" s="6" t="str">
        <f t="shared" si="114"/>
        <v>Weekday</v>
      </c>
    </row>
    <row r="1472" spans="1:36" x14ac:dyDescent="0.45">
      <c r="A1472" s="5" t="s">
        <v>1963</v>
      </c>
      <c r="B1472" s="2">
        <v>45530</v>
      </c>
      <c r="C1472" s="2">
        <v>45532</v>
      </c>
      <c r="D1472" s="2">
        <v>45534</v>
      </c>
      <c r="E1472" s="1" t="s">
        <v>2544</v>
      </c>
      <c r="F1472" s="1" t="s">
        <v>53</v>
      </c>
      <c r="G1472" s="1" t="s">
        <v>54</v>
      </c>
      <c r="H1472" s="1" t="s">
        <v>42</v>
      </c>
      <c r="I1472" s="1" t="s">
        <v>78</v>
      </c>
      <c r="J1472" s="1">
        <v>0</v>
      </c>
      <c r="K1472" s="1">
        <v>2000</v>
      </c>
      <c r="L1472" s="1">
        <v>0</v>
      </c>
      <c r="M1472" s="1" t="s">
        <v>2619</v>
      </c>
      <c r="N1472" s="1" t="s">
        <v>30</v>
      </c>
      <c r="O1472" s="1" t="s">
        <v>31</v>
      </c>
      <c r="P1472" s="1" t="s">
        <v>85</v>
      </c>
      <c r="Q1472" s="1" t="s">
        <v>45</v>
      </c>
      <c r="R1472" s="1" t="s">
        <v>46</v>
      </c>
      <c r="S1472" s="1" t="s">
        <v>47</v>
      </c>
      <c r="T1472" s="1">
        <v>2</v>
      </c>
      <c r="U1472" s="1" t="s">
        <v>2622</v>
      </c>
      <c r="V1472" s="1" t="s">
        <v>2630</v>
      </c>
      <c r="W1472" s="1" t="s">
        <v>2624</v>
      </c>
      <c r="X1472" s="1" t="s">
        <v>2625</v>
      </c>
      <c r="Y1472" s="1" t="s">
        <v>2623</v>
      </c>
      <c r="Z1472" s="1" t="s">
        <v>2623</v>
      </c>
      <c r="AA1472" s="1">
        <v>0</v>
      </c>
      <c r="AB1472" s="1" t="s">
        <v>2626</v>
      </c>
      <c r="AC1472" s="1" t="s">
        <v>47</v>
      </c>
      <c r="AD1472" s="1" t="str">
        <f>TEXT(Sales_data[[#This Row],[Order_Date]],"MMM")</f>
        <v>Aug</v>
      </c>
      <c r="AE1472" s="1">
        <f t="shared" si="110"/>
        <v>2024</v>
      </c>
      <c r="AF1472" s="1" t="str">
        <f>TEXT(Sales_data[[#This Row],[Order_Date]],"ddd")</f>
        <v>Mon</v>
      </c>
      <c r="AG1472" s="1" t="str">
        <f t="shared" si="111"/>
        <v>On Time</v>
      </c>
      <c r="AH1472" s="1" t="str">
        <f t="shared" si="112"/>
        <v>Fast</v>
      </c>
      <c r="AI1472" s="1" t="str">
        <f t="shared" si="113"/>
        <v>Low</v>
      </c>
      <c r="AJ1472" s="6" t="str">
        <f t="shared" si="114"/>
        <v>Weekday</v>
      </c>
    </row>
    <row r="1473" spans="1:36" x14ac:dyDescent="0.45">
      <c r="A1473" s="5" t="s">
        <v>1964</v>
      </c>
      <c r="B1473" s="2">
        <v>45386</v>
      </c>
      <c r="C1473" s="2">
        <v>45386</v>
      </c>
      <c r="D1473" s="2">
        <v>45386</v>
      </c>
      <c r="E1473" s="1" t="s">
        <v>2587</v>
      </c>
      <c r="F1473" s="1" t="s">
        <v>2608</v>
      </c>
      <c r="G1473" s="1" t="s">
        <v>41</v>
      </c>
      <c r="H1473" s="1" t="s">
        <v>42</v>
      </c>
      <c r="I1473" s="1" t="s">
        <v>122</v>
      </c>
      <c r="J1473" s="1">
        <v>3</v>
      </c>
      <c r="K1473" s="1">
        <v>2000</v>
      </c>
      <c r="L1473" s="1">
        <v>6000</v>
      </c>
      <c r="M1473" s="1" t="s">
        <v>56</v>
      </c>
      <c r="N1473" s="1" t="s">
        <v>57</v>
      </c>
      <c r="O1473" s="1" t="s">
        <v>79</v>
      </c>
      <c r="P1473" s="1" t="s">
        <v>85</v>
      </c>
      <c r="Q1473" s="1" t="s">
        <v>45</v>
      </c>
      <c r="R1473" s="1" t="s">
        <v>34</v>
      </c>
      <c r="S1473" s="1" t="s">
        <v>2620</v>
      </c>
      <c r="T1473" s="1">
        <v>0</v>
      </c>
      <c r="U1473" s="1" t="s">
        <v>2622</v>
      </c>
      <c r="V1473" s="1" t="s">
        <v>2623</v>
      </c>
      <c r="W1473" s="1" t="s">
        <v>2624</v>
      </c>
      <c r="X1473" s="1" t="s">
        <v>2625</v>
      </c>
      <c r="Y1473" s="1" t="s">
        <v>2623</v>
      </c>
      <c r="Z1473" s="1" t="s">
        <v>2623</v>
      </c>
      <c r="AA1473" s="1">
        <v>6000</v>
      </c>
      <c r="AB1473" s="1" t="s">
        <v>2626</v>
      </c>
      <c r="AC1473" s="1" t="s">
        <v>2627</v>
      </c>
      <c r="AD1473" s="1" t="str">
        <f>TEXT(Sales_data[[#This Row],[Order_Date]],"MMM")</f>
        <v>Apr</v>
      </c>
      <c r="AE1473" s="1">
        <f t="shared" si="110"/>
        <v>2024</v>
      </c>
      <c r="AF1473" s="1" t="str">
        <f>TEXT(Sales_data[[#This Row],[Order_Date]],"ddd")</f>
        <v>Thu</v>
      </c>
      <c r="AG1473" s="1" t="str">
        <f t="shared" si="111"/>
        <v>On Time</v>
      </c>
      <c r="AH1473" s="1" t="str">
        <f t="shared" si="112"/>
        <v>Fast</v>
      </c>
      <c r="AI1473" s="1" t="str">
        <f t="shared" si="113"/>
        <v>High</v>
      </c>
      <c r="AJ1473" s="6" t="str">
        <f t="shared" si="114"/>
        <v>Weekday</v>
      </c>
    </row>
    <row r="1474" spans="1:36" x14ac:dyDescent="0.45">
      <c r="A1474" s="5" t="s">
        <v>1965</v>
      </c>
      <c r="B1474" s="2">
        <v>45352</v>
      </c>
      <c r="C1474" s="2">
        <v>45355</v>
      </c>
      <c r="D1474" s="2">
        <v>45355</v>
      </c>
      <c r="E1474" s="1" t="s">
        <v>2569</v>
      </c>
      <c r="F1474" s="1" t="s">
        <v>2606</v>
      </c>
      <c r="G1474" s="1" t="s">
        <v>26</v>
      </c>
      <c r="H1474" s="1" t="s">
        <v>71</v>
      </c>
      <c r="I1474" s="1" t="s">
        <v>117</v>
      </c>
      <c r="J1474" s="1">
        <v>0</v>
      </c>
      <c r="K1474" s="1">
        <v>100</v>
      </c>
      <c r="L1474" s="1">
        <v>0</v>
      </c>
      <c r="M1474" s="1" t="s">
        <v>56</v>
      </c>
      <c r="N1474" s="1" t="s">
        <v>57</v>
      </c>
      <c r="O1474" s="1" t="s">
        <v>64</v>
      </c>
      <c r="P1474" s="1" t="s">
        <v>58</v>
      </c>
      <c r="Q1474" s="1" t="s">
        <v>33</v>
      </c>
      <c r="R1474" s="1" t="s">
        <v>34</v>
      </c>
      <c r="S1474" s="1" t="s">
        <v>2620</v>
      </c>
      <c r="T1474" s="1">
        <v>0</v>
      </c>
      <c r="U1474" s="1" t="s">
        <v>2622</v>
      </c>
      <c r="V1474" s="1" t="s">
        <v>2630</v>
      </c>
      <c r="W1474" s="1" t="s">
        <v>2624</v>
      </c>
      <c r="X1474" s="1" t="s">
        <v>2625</v>
      </c>
      <c r="Y1474" s="1" t="s">
        <v>2623</v>
      </c>
      <c r="Z1474" s="1" t="s">
        <v>2623</v>
      </c>
      <c r="AA1474" s="1">
        <v>0</v>
      </c>
      <c r="AB1474" s="1" t="s">
        <v>2626</v>
      </c>
      <c r="AC1474" s="1" t="s">
        <v>2627</v>
      </c>
      <c r="AD1474" s="1" t="str">
        <f>TEXT(Sales_data[[#This Row],[Order_Date]],"MMM")</f>
        <v>Mar</v>
      </c>
      <c r="AE1474" s="1">
        <f t="shared" si="110"/>
        <v>2024</v>
      </c>
      <c r="AF1474" s="1" t="str">
        <f>TEXT(Sales_data[[#This Row],[Order_Date]],"ddd")</f>
        <v>Fri</v>
      </c>
      <c r="AG1474" s="1" t="str">
        <f t="shared" si="111"/>
        <v>On Time</v>
      </c>
      <c r="AH1474" s="1" t="str">
        <f t="shared" si="112"/>
        <v>Fast</v>
      </c>
      <c r="AI1474" s="1" t="str">
        <f t="shared" si="113"/>
        <v>Low</v>
      </c>
      <c r="AJ1474" s="6" t="str">
        <f t="shared" si="114"/>
        <v>Weekday</v>
      </c>
    </row>
    <row r="1475" spans="1:36" x14ac:dyDescent="0.45">
      <c r="A1475" s="5" t="s">
        <v>1966</v>
      </c>
      <c r="B1475" s="2">
        <v>45362</v>
      </c>
      <c r="C1475" s="2">
        <v>45360</v>
      </c>
      <c r="D1475" s="2">
        <v>45362</v>
      </c>
      <c r="E1475" s="1" t="s">
        <v>2587</v>
      </c>
      <c r="F1475" s="1" t="s">
        <v>2607</v>
      </c>
      <c r="G1475" s="1" t="s">
        <v>41</v>
      </c>
      <c r="H1475" s="1" t="s">
        <v>128</v>
      </c>
      <c r="I1475" s="1" t="s">
        <v>129</v>
      </c>
      <c r="J1475" s="1">
        <v>1</v>
      </c>
      <c r="K1475" s="1">
        <v>2000</v>
      </c>
      <c r="L1475" s="1">
        <v>2000</v>
      </c>
      <c r="M1475" s="1" t="s">
        <v>56</v>
      </c>
      <c r="N1475" s="1" t="s">
        <v>30</v>
      </c>
      <c r="O1475" s="1" t="s">
        <v>44</v>
      </c>
      <c r="P1475" s="1" t="s">
        <v>85</v>
      </c>
      <c r="Q1475" s="1" t="s">
        <v>45</v>
      </c>
      <c r="R1475" s="1" t="s">
        <v>46</v>
      </c>
      <c r="S1475" s="1" t="s">
        <v>2621</v>
      </c>
      <c r="T1475" s="1">
        <v>2</v>
      </c>
      <c r="U1475" s="1" t="s">
        <v>2622</v>
      </c>
      <c r="V1475" s="1" t="s">
        <v>2623</v>
      </c>
      <c r="W1475" s="1" t="s">
        <v>2624</v>
      </c>
      <c r="X1475" s="1" t="s">
        <v>2628</v>
      </c>
      <c r="Y1475" s="1" t="s">
        <v>2623</v>
      </c>
      <c r="Z1475" s="1" t="s">
        <v>2623</v>
      </c>
      <c r="AA1475" s="1">
        <v>2000</v>
      </c>
      <c r="AB1475" s="1" t="s">
        <v>2626</v>
      </c>
      <c r="AC1475" s="1" t="s">
        <v>2621</v>
      </c>
      <c r="AD1475" s="1" t="str">
        <f>TEXT(Sales_data[[#This Row],[Order_Date]],"MMM")</f>
        <v>Mar</v>
      </c>
      <c r="AE1475" s="1">
        <f t="shared" ref="AE1475:AE1538" si="115">YEAR(C1475)</f>
        <v>2024</v>
      </c>
      <c r="AF1475" s="1" t="str">
        <f>TEXT(Sales_data[[#This Row],[Order_Date]],"ddd")</f>
        <v>Mon</v>
      </c>
      <c r="AG1475" s="1" t="str">
        <f t="shared" ref="AG1475:AG1538" si="116">IF(T1475&lt;=5,"On Time","Late")</f>
        <v>On Time</v>
      </c>
      <c r="AH1475" s="1" t="str">
        <f t="shared" ref="AH1475:AH1538" si="117">IF(T1475&lt;=2,"Fast",IF(T1475&lt;=5,"Medium","Slow"))</f>
        <v>Fast</v>
      </c>
      <c r="AI1475" s="1" t="str">
        <f t="shared" ref="AI1475:AI1538" si="118">IF(AA1475&gt;=5000,"High",IF(AA1475&gt;=2000,"Medium","Low"))</f>
        <v>Medium</v>
      </c>
      <c r="AJ1475" s="6" t="str">
        <f t="shared" ref="AJ1475:AJ1538" si="119">IF(AF1475="Sat","Weekend",IF(AF1475="Sun","Weekend","Weekday"))</f>
        <v>Weekday</v>
      </c>
    </row>
    <row r="1476" spans="1:36" x14ac:dyDescent="0.45">
      <c r="A1476" s="5" t="s">
        <v>1967</v>
      </c>
      <c r="B1476" s="2">
        <v>45580</v>
      </c>
      <c r="C1476" s="2">
        <v>45580</v>
      </c>
      <c r="D1476" s="2">
        <v>45579</v>
      </c>
      <c r="E1476" s="1" t="s">
        <v>2543</v>
      </c>
      <c r="F1476" s="1" t="s">
        <v>2606</v>
      </c>
      <c r="G1476" s="1" t="s">
        <v>26</v>
      </c>
      <c r="H1476" s="1" t="s">
        <v>42</v>
      </c>
      <c r="I1476" s="1" t="s">
        <v>43</v>
      </c>
      <c r="J1476" s="1">
        <v>-1</v>
      </c>
      <c r="K1476" s="1">
        <v>2000</v>
      </c>
      <c r="L1476" s="1">
        <v>-2000</v>
      </c>
      <c r="M1476" s="1" t="s">
        <v>63</v>
      </c>
      <c r="N1476" s="1" t="s">
        <v>57</v>
      </c>
      <c r="O1476" s="1" t="s">
        <v>79</v>
      </c>
      <c r="P1476" s="1" t="s">
        <v>85</v>
      </c>
      <c r="Q1476" s="1" t="s">
        <v>33</v>
      </c>
      <c r="R1476" s="1" t="s">
        <v>46</v>
      </c>
      <c r="S1476" s="1" t="s">
        <v>254</v>
      </c>
      <c r="T1476" s="1">
        <v>-1</v>
      </c>
      <c r="U1476" s="1" t="s">
        <v>2622</v>
      </c>
      <c r="V1476" s="1" t="s">
        <v>2630</v>
      </c>
      <c r="W1476" s="1" t="s">
        <v>2624</v>
      </c>
      <c r="X1476" s="1" t="s">
        <v>2633</v>
      </c>
      <c r="Y1476" s="1" t="s">
        <v>2623</v>
      </c>
      <c r="Z1476" s="1" t="s">
        <v>2623</v>
      </c>
      <c r="AA1476" s="1">
        <v>-2000</v>
      </c>
      <c r="AB1476" s="1" t="s">
        <v>2626</v>
      </c>
      <c r="AC1476" s="1" t="s">
        <v>254</v>
      </c>
      <c r="AD1476" s="1" t="str">
        <f>TEXT(Sales_data[[#This Row],[Order_Date]],"MMM")</f>
        <v>Oct</v>
      </c>
      <c r="AE1476" s="1">
        <f t="shared" si="115"/>
        <v>2024</v>
      </c>
      <c r="AF1476" s="1" t="str">
        <f>TEXT(Sales_data[[#This Row],[Order_Date]],"ddd")</f>
        <v>Tue</v>
      </c>
      <c r="AG1476" s="1" t="str">
        <f t="shared" si="116"/>
        <v>On Time</v>
      </c>
      <c r="AH1476" s="1" t="str">
        <f t="shared" si="117"/>
        <v>Fast</v>
      </c>
      <c r="AI1476" s="1" t="str">
        <f t="shared" si="118"/>
        <v>Low</v>
      </c>
      <c r="AJ1476" s="6" t="str">
        <f t="shared" si="119"/>
        <v>Weekday</v>
      </c>
    </row>
    <row r="1477" spans="1:36" x14ac:dyDescent="0.45">
      <c r="A1477" s="5" t="s">
        <v>1968</v>
      </c>
      <c r="B1477" s="2">
        <v>45469</v>
      </c>
      <c r="C1477" s="2">
        <v>45468</v>
      </c>
      <c r="D1477" s="2">
        <v>45471</v>
      </c>
      <c r="E1477" s="1" t="s">
        <v>2528</v>
      </c>
      <c r="F1477" s="1" t="s">
        <v>147</v>
      </c>
      <c r="G1477" s="1" t="s">
        <v>147</v>
      </c>
      <c r="H1477" s="1" t="s">
        <v>42</v>
      </c>
      <c r="I1477" s="1" t="s">
        <v>78</v>
      </c>
      <c r="J1477" s="1">
        <v>3</v>
      </c>
      <c r="K1477" s="1">
        <v>100</v>
      </c>
      <c r="L1477" s="1">
        <v>300</v>
      </c>
      <c r="M1477" s="1" t="s">
        <v>29</v>
      </c>
      <c r="N1477" s="1" t="s">
        <v>57</v>
      </c>
      <c r="O1477" s="1" t="s">
        <v>44</v>
      </c>
      <c r="P1477" s="1" t="s">
        <v>32</v>
      </c>
      <c r="Q1477" s="1" t="s">
        <v>33</v>
      </c>
      <c r="R1477" s="1" t="s">
        <v>46</v>
      </c>
      <c r="S1477" s="1" t="s">
        <v>2621</v>
      </c>
      <c r="T1477" s="1">
        <v>3</v>
      </c>
      <c r="U1477" s="1" t="s">
        <v>2622</v>
      </c>
      <c r="V1477" s="1" t="s">
        <v>2623</v>
      </c>
      <c r="W1477" s="1" t="s">
        <v>2624</v>
      </c>
      <c r="X1477" s="1" t="s">
        <v>2628</v>
      </c>
      <c r="Y1477" s="1" t="s">
        <v>2623</v>
      </c>
      <c r="Z1477" s="1" t="s">
        <v>2623</v>
      </c>
      <c r="AA1477" s="1">
        <v>300</v>
      </c>
      <c r="AB1477" s="1" t="s">
        <v>2626</v>
      </c>
      <c r="AC1477" s="1" t="s">
        <v>2621</v>
      </c>
      <c r="AD1477" s="1" t="str">
        <f>TEXT(Sales_data[[#This Row],[Order_Date]],"MMM")</f>
        <v>Jun</v>
      </c>
      <c r="AE1477" s="1">
        <f t="shared" si="115"/>
        <v>2024</v>
      </c>
      <c r="AF1477" s="1" t="str">
        <f>TEXT(Sales_data[[#This Row],[Order_Date]],"ddd")</f>
        <v>Wed</v>
      </c>
      <c r="AG1477" s="1" t="str">
        <f t="shared" si="116"/>
        <v>On Time</v>
      </c>
      <c r="AH1477" s="1" t="str">
        <f t="shared" si="117"/>
        <v>Medium</v>
      </c>
      <c r="AI1477" s="1" t="str">
        <f t="shared" si="118"/>
        <v>Low</v>
      </c>
      <c r="AJ1477" s="6" t="str">
        <f t="shared" si="119"/>
        <v>Weekday</v>
      </c>
    </row>
    <row r="1478" spans="1:36" x14ac:dyDescent="0.45">
      <c r="A1478" s="5" t="s">
        <v>1969</v>
      </c>
      <c r="B1478" s="2">
        <v>45450</v>
      </c>
      <c r="C1478" s="2">
        <v>45450</v>
      </c>
      <c r="D1478" s="2">
        <v>45450</v>
      </c>
      <c r="E1478" s="1" t="s">
        <v>2552</v>
      </c>
      <c r="F1478" s="1" t="s">
        <v>53</v>
      </c>
      <c r="G1478" s="1" t="s">
        <v>54</v>
      </c>
      <c r="H1478" s="1" t="s">
        <v>42</v>
      </c>
      <c r="I1478" s="1" t="s">
        <v>122</v>
      </c>
      <c r="J1478" s="1">
        <v>2</v>
      </c>
      <c r="K1478" s="1">
        <v>1000</v>
      </c>
      <c r="L1478" s="1">
        <v>2000</v>
      </c>
      <c r="M1478" s="1" t="s">
        <v>63</v>
      </c>
      <c r="N1478" s="1" t="s">
        <v>57</v>
      </c>
      <c r="O1478" s="1" t="s">
        <v>44</v>
      </c>
      <c r="P1478" s="1" t="s">
        <v>32</v>
      </c>
      <c r="Q1478" s="1" t="s">
        <v>33</v>
      </c>
      <c r="R1478" s="1" t="s">
        <v>46</v>
      </c>
      <c r="S1478" s="1" t="s">
        <v>47</v>
      </c>
      <c r="T1478" s="1">
        <v>0</v>
      </c>
      <c r="U1478" s="1" t="s">
        <v>2622</v>
      </c>
      <c r="V1478" s="1" t="s">
        <v>2623</v>
      </c>
      <c r="W1478" s="1" t="s">
        <v>2624</v>
      </c>
      <c r="X1478" s="1" t="s">
        <v>2625</v>
      </c>
      <c r="Y1478" s="1" t="s">
        <v>2623</v>
      </c>
      <c r="Z1478" s="1" t="s">
        <v>2623</v>
      </c>
      <c r="AA1478" s="1">
        <v>2000</v>
      </c>
      <c r="AB1478" s="1" t="s">
        <v>2626</v>
      </c>
      <c r="AC1478" s="1" t="s">
        <v>47</v>
      </c>
      <c r="AD1478" s="1" t="str">
        <f>TEXT(Sales_data[[#This Row],[Order_Date]],"MMM")</f>
        <v>Jun</v>
      </c>
      <c r="AE1478" s="1">
        <f t="shared" si="115"/>
        <v>2024</v>
      </c>
      <c r="AF1478" s="1" t="str">
        <f>TEXT(Sales_data[[#This Row],[Order_Date]],"ddd")</f>
        <v>Fri</v>
      </c>
      <c r="AG1478" s="1" t="str">
        <f t="shared" si="116"/>
        <v>On Time</v>
      </c>
      <c r="AH1478" s="1" t="str">
        <f t="shared" si="117"/>
        <v>Fast</v>
      </c>
      <c r="AI1478" s="1" t="str">
        <f t="shared" si="118"/>
        <v>Medium</v>
      </c>
      <c r="AJ1478" s="6" t="str">
        <f t="shared" si="119"/>
        <v>Weekday</v>
      </c>
    </row>
    <row r="1479" spans="1:36" x14ac:dyDescent="0.45">
      <c r="A1479" s="5" t="s">
        <v>1970</v>
      </c>
      <c r="B1479" s="2">
        <v>45330</v>
      </c>
      <c r="C1479" s="2">
        <v>45332</v>
      </c>
      <c r="D1479" s="2">
        <v>45332</v>
      </c>
      <c r="E1479" s="1" t="s">
        <v>2540</v>
      </c>
      <c r="F1479" s="1" t="s">
        <v>2607</v>
      </c>
      <c r="G1479" s="1" t="s">
        <v>41</v>
      </c>
      <c r="H1479" s="1" t="s">
        <v>27</v>
      </c>
      <c r="I1479" s="1" t="s">
        <v>55</v>
      </c>
      <c r="J1479" s="1">
        <v>1</v>
      </c>
      <c r="K1479" s="1">
        <v>500</v>
      </c>
      <c r="L1479" s="1">
        <v>500</v>
      </c>
      <c r="M1479" s="1" t="s">
        <v>63</v>
      </c>
      <c r="N1479" s="1" t="s">
        <v>57</v>
      </c>
      <c r="O1479" s="1" t="s">
        <v>79</v>
      </c>
      <c r="P1479" s="1" t="s">
        <v>32</v>
      </c>
      <c r="Q1479" s="1" t="s">
        <v>33</v>
      </c>
      <c r="R1479" s="1" t="s">
        <v>2620</v>
      </c>
      <c r="S1479" s="1" t="s">
        <v>2620</v>
      </c>
      <c r="T1479" s="1">
        <v>0</v>
      </c>
      <c r="U1479" s="1" t="s">
        <v>2622</v>
      </c>
      <c r="V1479" s="1" t="s">
        <v>2623</v>
      </c>
      <c r="W1479" s="1" t="s">
        <v>2624</v>
      </c>
      <c r="X1479" s="1" t="s">
        <v>2625</v>
      </c>
      <c r="Y1479" s="1" t="s">
        <v>2623</v>
      </c>
      <c r="Z1479" s="1" t="s">
        <v>2623</v>
      </c>
      <c r="AA1479" s="1">
        <v>500</v>
      </c>
      <c r="AB1479" s="1" t="s">
        <v>2626</v>
      </c>
      <c r="AC1479" s="1" t="s">
        <v>2627</v>
      </c>
      <c r="AD1479" s="1" t="str">
        <f>TEXT(Sales_data[[#This Row],[Order_Date]],"MMM")</f>
        <v>Feb</v>
      </c>
      <c r="AE1479" s="1">
        <f t="shared" si="115"/>
        <v>2024</v>
      </c>
      <c r="AF1479" s="1" t="str">
        <f>TEXT(Sales_data[[#This Row],[Order_Date]],"ddd")</f>
        <v>Thu</v>
      </c>
      <c r="AG1479" s="1" t="str">
        <f t="shared" si="116"/>
        <v>On Time</v>
      </c>
      <c r="AH1479" s="1" t="str">
        <f t="shared" si="117"/>
        <v>Fast</v>
      </c>
      <c r="AI1479" s="1" t="str">
        <f t="shared" si="118"/>
        <v>Low</v>
      </c>
      <c r="AJ1479" s="6" t="str">
        <f t="shared" si="119"/>
        <v>Weekday</v>
      </c>
    </row>
    <row r="1480" spans="1:36" x14ac:dyDescent="0.45">
      <c r="A1480" s="5" t="s">
        <v>1971</v>
      </c>
      <c r="B1480" s="2">
        <v>45465</v>
      </c>
      <c r="C1480" s="2">
        <v>45465</v>
      </c>
      <c r="D1480" s="2">
        <v>45465</v>
      </c>
      <c r="E1480" s="1" t="s">
        <v>2572</v>
      </c>
      <c r="F1480" s="1" t="s">
        <v>69</v>
      </c>
      <c r="G1480" s="1" t="s">
        <v>70</v>
      </c>
      <c r="H1480" s="1" t="s">
        <v>27</v>
      </c>
      <c r="I1480" s="1" t="s">
        <v>84</v>
      </c>
      <c r="J1480" s="1">
        <v>-1</v>
      </c>
      <c r="K1480" s="1">
        <v>1000</v>
      </c>
      <c r="L1480" s="1">
        <v>-1000</v>
      </c>
      <c r="M1480" s="1" t="s">
        <v>2619</v>
      </c>
      <c r="N1480" s="1" t="s">
        <v>30</v>
      </c>
      <c r="O1480" s="1" t="s">
        <v>79</v>
      </c>
      <c r="P1480" s="1" t="s">
        <v>58</v>
      </c>
      <c r="Q1480" s="1" t="s">
        <v>33</v>
      </c>
      <c r="R1480" s="1" t="s">
        <v>34</v>
      </c>
      <c r="S1480" s="1" t="s">
        <v>2620</v>
      </c>
      <c r="T1480" s="1">
        <v>0</v>
      </c>
      <c r="U1480" s="1" t="s">
        <v>2622</v>
      </c>
      <c r="V1480" s="1" t="s">
        <v>2630</v>
      </c>
      <c r="W1480" s="1" t="s">
        <v>2624</v>
      </c>
      <c r="X1480" s="1" t="s">
        <v>2625</v>
      </c>
      <c r="Y1480" s="1" t="s">
        <v>2623</v>
      </c>
      <c r="Z1480" s="1" t="s">
        <v>2623</v>
      </c>
      <c r="AA1480" s="1">
        <v>-1000</v>
      </c>
      <c r="AB1480" s="1" t="s">
        <v>2626</v>
      </c>
      <c r="AC1480" s="1" t="s">
        <v>2627</v>
      </c>
      <c r="AD1480" s="1" t="str">
        <f>TEXT(Sales_data[[#This Row],[Order_Date]],"MMM")</f>
        <v>Jun</v>
      </c>
      <c r="AE1480" s="1">
        <f t="shared" si="115"/>
        <v>2024</v>
      </c>
      <c r="AF1480" s="1" t="str">
        <f>TEXT(Sales_data[[#This Row],[Order_Date]],"ddd")</f>
        <v>Sat</v>
      </c>
      <c r="AG1480" s="1" t="str">
        <f t="shared" si="116"/>
        <v>On Time</v>
      </c>
      <c r="AH1480" s="1" t="str">
        <f t="shared" si="117"/>
        <v>Fast</v>
      </c>
      <c r="AI1480" s="1" t="str">
        <f t="shared" si="118"/>
        <v>Low</v>
      </c>
      <c r="AJ1480" s="6" t="str">
        <f t="shared" si="119"/>
        <v>Weekend</v>
      </c>
    </row>
    <row r="1481" spans="1:36" x14ac:dyDescent="0.45">
      <c r="A1481" s="5" t="s">
        <v>1972</v>
      </c>
      <c r="B1481" s="2">
        <v>45525</v>
      </c>
      <c r="C1481" s="2">
        <v>45523</v>
      </c>
      <c r="D1481" s="2">
        <v>45527</v>
      </c>
      <c r="E1481" s="1" t="s">
        <v>2549</v>
      </c>
      <c r="F1481" s="1" t="s">
        <v>2606</v>
      </c>
      <c r="G1481" s="1" t="s">
        <v>26</v>
      </c>
      <c r="H1481" s="1" t="s">
        <v>71</v>
      </c>
      <c r="I1481" s="1" t="s">
        <v>117</v>
      </c>
      <c r="J1481" s="1">
        <v>1</v>
      </c>
      <c r="K1481" s="1">
        <v>100</v>
      </c>
      <c r="L1481" s="1">
        <v>100</v>
      </c>
      <c r="M1481" s="1" t="s">
        <v>56</v>
      </c>
      <c r="N1481" s="1" t="s">
        <v>57</v>
      </c>
      <c r="O1481" s="1" t="s">
        <v>79</v>
      </c>
      <c r="P1481" s="1" t="s">
        <v>32</v>
      </c>
      <c r="Q1481" s="1" t="s">
        <v>45</v>
      </c>
      <c r="R1481" s="1" t="s">
        <v>34</v>
      </c>
      <c r="S1481" s="1" t="s">
        <v>2620</v>
      </c>
      <c r="T1481" s="1">
        <v>4</v>
      </c>
      <c r="U1481" s="1" t="s">
        <v>2622</v>
      </c>
      <c r="V1481" s="1" t="s">
        <v>2623</v>
      </c>
      <c r="W1481" s="1" t="s">
        <v>2624</v>
      </c>
      <c r="X1481" s="1" t="s">
        <v>2628</v>
      </c>
      <c r="Y1481" s="1" t="s">
        <v>2623</v>
      </c>
      <c r="Z1481" s="1" t="s">
        <v>2623</v>
      </c>
      <c r="AA1481" s="1">
        <v>100</v>
      </c>
      <c r="AB1481" s="1" t="s">
        <v>2626</v>
      </c>
      <c r="AC1481" s="1" t="s">
        <v>2627</v>
      </c>
      <c r="AD1481" s="1" t="str">
        <f>TEXT(Sales_data[[#This Row],[Order_Date]],"MMM")</f>
        <v>Aug</v>
      </c>
      <c r="AE1481" s="1">
        <f t="shared" si="115"/>
        <v>2024</v>
      </c>
      <c r="AF1481" s="1" t="str">
        <f>TEXT(Sales_data[[#This Row],[Order_Date]],"ddd")</f>
        <v>Wed</v>
      </c>
      <c r="AG1481" s="1" t="str">
        <f t="shared" si="116"/>
        <v>On Time</v>
      </c>
      <c r="AH1481" s="1" t="str">
        <f t="shared" si="117"/>
        <v>Medium</v>
      </c>
      <c r="AI1481" s="1" t="str">
        <f t="shared" si="118"/>
        <v>Low</v>
      </c>
      <c r="AJ1481" s="6" t="str">
        <f t="shared" si="119"/>
        <v>Weekday</v>
      </c>
    </row>
    <row r="1482" spans="1:36" x14ac:dyDescent="0.45">
      <c r="A1482" s="5" t="s">
        <v>1973</v>
      </c>
      <c r="B1482" s="2">
        <v>45430</v>
      </c>
      <c r="C1482" s="2">
        <v>45433</v>
      </c>
      <c r="D1482" s="2">
        <v>45437</v>
      </c>
      <c r="E1482" s="1" t="s">
        <v>2588</v>
      </c>
      <c r="F1482" s="1" t="s">
        <v>53</v>
      </c>
      <c r="G1482" s="1" t="s">
        <v>54</v>
      </c>
      <c r="H1482" s="1" t="s">
        <v>42</v>
      </c>
      <c r="I1482" s="1" t="s">
        <v>122</v>
      </c>
      <c r="J1482" s="1">
        <v>0</v>
      </c>
      <c r="K1482" s="1">
        <v>500</v>
      </c>
      <c r="L1482" s="1">
        <v>0</v>
      </c>
      <c r="M1482" s="1" t="s">
        <v>29</v>
      </c>
      <c r="N1482" s="1" t="s">
        <v>30</v>
      </c>
      <c r="O1482" s="1" t="s">
        <v>44</v>
      </c>
      <c r="P1482" s="1" t="s">
        <v>85</v>
      </c>
      <c r="Q1482" s="1" t="s">
        <v>33</v>
      </c>
      <c r="R1482" s="1" t="s">
        <v>2620</v>
      </c>
      <c r="S1482" s="1" t="s">
        <v>2620</v>
      </c>
      <c r="T1482" s="1">
        <v>4</v>
      </c>
      <c r="U1482" s="1" t="s">
        <v>2622</v>
      </c>
      <c r="V1482" s="1" t="s">
        <v>2630</v>
      </c>
      <c r="W1482" s="1" t="s">
        <v>2624</v>
      </c>
      <c r="X1482" s="1" t="s">
        <v>2625</v>
      </c>
      <c r="Y1482" s="1" t="s">
        <v>2623</v>
      </c>
      <c r="Z1482" s="1" t="s">
        <v>2623</v>
      </c>
      <c r="AA1482" s="1">
        <v>0</v>
      </c>
      <c r="AB1482" s="1" t="s">
        <v>2626</v>
      </c>
      <c r="AC1482" s="1" t="s">
        <v>2627</v>
      </c>
      <c r="AD1482" s="1" t="str">
        <f>TEXT(Sales_data[[#This Row],[Order_Date]],"MMM")</f>
        <v>May</v>
      </c>
      <c r="AE1482" s="1">
        <f t="shared" si="115"/>
        <v>2024</v>
      </c>
      <c r="AF1482" s="1" t="str">
        <f>TEXT(Sales_data[[#This Row],[Order_Date]],"ddd")</f>
        <v>Sat</v>
      </c>
      <c r="AG1482" s="1" t="str">
        <f t="shared" si="116"/>
        <v>On Time</v>
      </c>
      <c r="AH1482" s="1" t="str">
        <f t="shared" si="117"/>
        <v>Medium</v>
      </c>
      <c r="AI1482" s="1" t="str">
        <f t="shared" si="118"/>
        <v>Low</v>
      </c>
      <c r="AJ1482" s="6" t="str">
        <f t="shared" si="119"/>
        <v>Weekend</v>
      </c>
    </row>
    <row r="1483" spans="1:36" x14ac:dyDescent="0.45">
      <c r="A1483" s="5" t="s">
        <v>1974</v>
      </c>
      <c r="B1483" s="2">
        <v>45422</v>
      </c>
      <c r="C1483" s="2">
        <v>45423</v>
      </c>
      <c r="D1483" s="2">
        <v>45427</v>
      </c>
      <c r="E1483" s="1" t="s">
        <v>2530</v>
      </c>
      <c r="F1483" s="1" t="s">
        <v>2606</v>
      </c>
      <c r="G1483" s="1" t="s">
        <v>26</v>
      </c>
      <c r="H1483" s="1" t="s">
        <v>128</v>
      </c>
      <c r="I1483" s="1" t="s">
        <v>231</v>
      </c>
      <c r="J1483" s="1">
        <v>1</v>
      </c>
      <c r="K1483" s="1">
        <v>1000</v>
      </c>
      <c r="L1483" s="1">
        <v>1000</v>
      </c>
      <c r="M1483" s="1" t="s">
        <v>56</v>
      </c>
      <c r="N1483" s="1" t="s">
        <v>93</v>
      </c>
      <c r="O1483" s="1" t="s">
        <v>64</v>
      </c>
      <c r="P1483" s="1" t="s">
        <v>58</v>
      </c>
      <c r="Q1483" s="1" t="s">
        <v>33</v>
      </c>
      <c r="R1483" s="1" t="s">
        <v>46</v>
      </c>
      <c r="S1483" s="1" t="s">
        <v>254</v>
      </c>
      <c r="T1483" s="1">
        <v>4</v>
      </c>
      <c r="U1483" s="1" t="s">
        <v>2622</v>
      </c>
      <c r="V1483" s="1" t="s">
        <v>2623</v>
      </c>
      <c r="W1483" s="1" t="s">
        <v>2624</v>
      </c>
      <c r="X1483" s="1" t="s">
        <v>2625</v>
      </c>
      <c r="Y1483" s="1" t="s">
        <v>2623</v>
      </c>
      <c r="Z1483" s="1" t="s">
        <v>2623</v>
      </c>
      <c r="AA1483" s="1">
        <v>1000</v>
      </c>
      <c r="AB1483" s="1" t="s">
        <v>2626</v>
      </c>
      <c r="AC1483" s="1" t="s">
        <v>254</v>
      </c>
      <c r="AD1483" s="1" t="str">
        <f>TEXT(Sales_data[[#This Row],[Order_Date]],"MMM")</f>
        <v>May</v>
      </c>
      <c r="AE1483" s="1">
        <f t="shared" si="115"/>
        <v>2024</v>
      </c>
      <c r="AF1483" s="1" t="str">
        <f>TEXT(Sales_data[[#This Row],[Order_Date]],"ddd")</f>
        <v>Fri</v>
      </c>
      <c r="AG1483" s="1" t="str">
        <f t="shared" si="116"/>
        <v>On Time</v>
      </c>
      <c r="AH1483" s="1" t="str">
        <f t="shared" si="117"/>
        <v>Medium</v>
      </c>
      <c r="AI1483" s="1" t="str">
        <f t="shared" si="118"/>
        <v>Low</v>
      </c>
      <c r="AJ1483" s="6" t="str">
        <f t="shared" si="119"/>
        <v>Weekday</v>
      </c>
    </row>
    <row r="1484" spans="1:36" x14ac:dyDescent="0.45">
      <c r="A1484" s="5" t="s">
        <v>1975</v>
      </c>
      <c r="B1484" s="2">
        <v>45312</v>
      </c>
      <c r="C1484" s="2">
        <v>45312</v>
      </c>
      <c r="D1484" s="2">
        <v>45315</v>
      </c>
      <c r="E1484" s="1" t="s">
        <v>2559</v>
      </c>
      <c r="F1484" s="1" t="s">
        <v>2607</v>
      </c>
      <c r="G1484" s="1" t="s">
        <v>41</v>
      </c>
      <c r="H1484" s="1" t="s">
        <v>27</v>
      </c>
      <c r="I1484" s="1" t="s">
        <v>28</v>
      </c>
      <c r="J1484" s="1">
        <v>-1</v>
      </c>
      <c r="K1484" s="1">
        <v>100</v>
      </c>
      <c r="L1484" s="1">
        <v>-100</v>
      </c>
      <c r="M1484" s="1" t="s">
        <v>2619</v>
      </c>
      <c r="N1484" s="1" t="s">
        <v>57</v>
      </c>
      <c r="O1484" s="1" t="s">
        <v>79</v>
      </c>
      <c r="P1484" s="1" t="s">
        <v>85</v>
      </c>
      <c r="Q1484" s="1" t="s">
        <v>45</v>
      </c>
      <c r="R1484" s="1" t="s">
        <v>46</v>
      </c>
      <c r="S1484" s="1" t="s">
        <v>254</v>
      </c>
      <c r="T1484" s="1">
        <v>3</v>
      </c>
      <c r="U1484" s="1" t="s">
        <v>2622</v>
      </c>
      <c r="V1484" s="1" t="s">
        <v>2630</v>
      </c>
      <c r="W1484" s="1" t="s">
        <v>2624</v>
      </c>
      <c r="X1484" s="1" t="s">
        <v>2625</v>
      </c>
      <c r="Y1484" s="1" t="s">
        <v>2623</v>
      </c>
      <c r="Z1484" s="1" t="s">
        <v>2623</v>
      </c>
      <c r="AA1484" s="1">
        <v>-100</v>
      </c>
      <c r="AB1484" s="1" t="s">
        <v>2626</v>
      </c>
      <c r="AC1484" s="1" t="s">
        <v>254</v>
      </c>
      <c r="AD1484" s="1" t="str">
        <f>TEXT(Sales_data[[#This Row],[Order_Date]],"MMM")</f>
        <v>Jan</v>
      </c>
      <c r="AE1484" s="1">
        <f t="shared" si="115"/>
        <v>2024</v>
      </c>
      <c r="AF1484" s="1" t="str">
        <f>TEXT(Sales_data[[#This Row],[Order_Date]],"ddd")</f>
        <v>Sun</v>
      </c>
      <c r="AG1484" s="1" t="str">
        <f t="shared" si="116"/>
        <v>On Time</v>
      </c>
      <c r="AH1484" s="1" t="str">
        <f t="shared" si="117"/>
        <v>Medium</v>
      </c>
      <c r="AI1484" s="1" t="str">
        <f t="shared" si="118"/>
        <v>Low</v>
      </c>
      <c r="AJ1484" s="6" t="str">
        <f t="shared" si="119"/>
        <v>Weekend</v>
      </c>
    </row>
    <row r="1485" spans="1:36" x14ac:dyDescent="0.45">
      <c r="A1485" s="5" t="s">
        <v>1976</v>
      </c>
      <c r="B1485" s="2">
        <v>45452</v>
      </c>
      <c r="C1485" s="2">
        <v>45452</v>
      </c>
      <c r="D1485" s="2">
        <v>45451</v>
      </c>
      <c r="E1485" s="1" t="s">
        <v>2535</v>
      </c>
      <c r="F1485" s="1" t="s">
        <v>2609</v>
      </c>
      <c r="G1485" s="1" t="s">
        <v>116</v>
      </c>
      <c r="H1485" s="1" t="s">
        <v>128</v>
      </c>
      <c r="I1485" s="1" t="s">
        <v>231</v>
      </c>
      <c r="J1485" s="1">
        <v>3</v>
      </c>
      <c r="K1485" s="1">
        <v>0</v>
      </c>
      <c r="L1485" s="1">
        <v>0</v>
      </c>
      <c r="M1485" s="1" t="s">
        <v>56</v>
      </c>
      <c r="N1485" s="1" t="s">
        <v>57</v>
      </c>
      <c r="O1485" s="1" t="s">
        <v>64</v>
      </c>
      <c r="P1485" s="1" t="s">
        <v>85</v>
      </c>
      <c r="Q1485" s="1" t="s">
        <v>45</v>
      </c>
      <c r="R1485" s="1" t="s">
        <v>46</v>
      </c>
      <c r="S1485" s="1" t="s">
        <v>245</v>
      </c>
      <c r="T1485" s="1">
        <v>-1</v>
      </c>
      <c r="U1485" s="1" t="s">
        <v>2622</v>
      </c>
      <c r="V1485" s="1" t="s">
        <v>2623</v>
      </c>
      <c r="W1485" s="1" t="s">
        <v>2629</v>
      </c>
      <c r="X1485" s="1" t="s">
        <v>2633</v>
      </c>
      <c r="Y1485" s="1" t="s">
        <v>2630</v>
      </c>
      <c r="Z1485" s="1" t="s">
        <v>2623</v>
      </c>
      <c r="AA1485" s="1">
        <v>0</v>
      </c>
      <c r="AB1485" s="1" t="s">
        <v>2626</v>
      </c>
      <c r="AC1485" s="1" t="s">
        <v>245</v>
      </c>
      <c r="AD1485" s="1" t="str">
        <f>TEXT(Sales_data[[#This Row],[Order_Date]],"MMM")</f>
        <v>Jun</v>
      </c>
      <c r="AE1485" s="1">
        <f t="shared" si="115"/>
        <v>2024</v>
      </c>
      <c r="AF1485" s="1" t="str">
        <f>TEXT(Sales_data[[#This Row],[Order_Date]],"ddd")</f>
        <v>Sun</v>
      </c>
      <c r="AG1485" s="1" t="str">
        <f t="shared" si="116"/>
        <v>On Time</v>
      </c>
      <c r="AH1485" s="1" t="str">
        <f t="shared" si="117"/>
        <v>Fast</v>
      </c>
      <c r="AI1485" s="1" t="str">
        <f t="shared" si="118"/>
        <v>Low</v>
      </c>
      <c r="AJ1485" s="6" t="str">
        <f t="shared" si="119"/>
        <v>Weekend</v>
      </c>
    </row>
    <row r="1486" spans="1:36" x14ac:dyDescent="0.45">
      <c r="A1486" s="5" t="s">
        <v>1977</v>
      </c>
      <c r="B1486" s="2">
        <v>45548</v>
      </c>
      <c r="C1486" s="2">
        <v>45547</v>
      </c>
      <c r="D1486" s="2">
        <v>45548</v>
      </c>
      <c r="E1486" s="1" t="s">
        <v>2538</v>
      </c>
      <c r="F1486" s="1" t="s">
        <v>69</v>
      </c>
      <c r="G1486" s="1" t="s">
        <v>70</v>
      </c>
      <c r="H1486" s="1" t="s">
        <v>71</v>
      </c>
      <c r="I1486" s="1" t="s">
        <v>92</v>
      </c>
      <c r="J1486" s="1">
        <v>1</v>
      </c>
      <c r="K1486" s="1">
        <v>100</v>
      </c>
      <c r="L1486" s="1">
        <v>100</v>
      </c>
      <c r="M1486" s="1" t="s">
        <v>56</v>
      </c>
      <c r="N1486" s="1" t="s">
        <v>57</v>
      </c>
      <c r="O1486" s="1" t="s">
        <v>79</v>
      </c>
      <c r="P1486" s="1" t="s">
        <v>58</v>
      </c>
      <c r="Q1486" s="1" t="s">
        <v>45</v>
      </c>
      <c r="R1486" s="1" t="s">
        <v>34</v>
      </c>
      <c r="S1486" s="1" t="s">
        <v>2620</v>
      </c>
      <c r="T1486" s="1">
        <v>1</v>
      </c>
      <c r="U1486" s="1" t="s">
        <v>2622</v>
      </c>
      <c r="V1486" s="1" t="s">
        <v>2623</v>
      </c>
      <c r="W1486" s="1" t="s">
        <v>2624</v>
      </c>
      <c r="X1486" s="1" t="s">
        <v>2628</v>
      </c>
      <c r="Y1486" s="1" t="s">
        <v>2623</v>
      </c>
      <c r="Z1486" s="1" t="s">
        <v>2623</v>
      </c>
      <c r="AA1486" s="1">
        <v>100</v>
      </c>
      <c r="AB1486" s="1" t="s">
        <v>2626</v>
      </c>
      <c r="AC1486" s="1" t="s">
        <v>2627</v>
      </c>
      <c r="AD1486" s="1" t="str">
        <f>TEXT(Sales_data[[#This Row],[Order_Date]],"MMM")</f>
        <v>Sep</v>
      </c>
      <c r="AE1486" s="1">
        <f t="shared" si="115"/>
        <v>2024</v>
      </c>
      <c r="AF1486" s="1" t="str">
        <f>TEXT(Sales_data[[#This Row],[Order_Date]],"ddd")</f>
        <v>Fri</v>
      </c>
      <c r="AG1486" s="1" t="str">
        <f t="shared" si="116"/>
        <v>On Time</v>
      </c>
      <c r="AH1486" s="1" t="str">
        <f t="shared" si="117"/>
        <v>Fast</v>
      </c>
      <c r="AI1486" s="1" t="str">
        <f t="shared" si="118"/>
        <v>Low</v>
      </c>
      <c r="AJ1486" s="6" t="str">
        <f t="shared" si="119"/>
        <v>Weekday</v>
      </c>
    </row>
    <row r="1487" spans="1:36" x14ac:dyDescent="0.45">
      <c r="A1487" s="5" t="s">
        <v>1978</v>
      </c>
      <c r="B1487" s="2">
        <v>45423</v>
      </c>
      <c r="C1487" s="2">
        <v>45423</v>
      </c>
      <c r="D1487" s="2">
        <v>45422</v>
      </c>
      <c r="E1487" s="1" t="s">
        <v>2530</v>
      </c>
      <c r="F1487" s="1" t="s">
        <v>168</v>
      </c>
      <c r="G1487" s="1" t="s">
        <v>41</v>
      </c>
      <c r="H1487" s="1" t="s">
        <v>128</v>
      </c>
      <c r="I1487" s="1" t="s">
        <v>129</v>
      </c>
      <c r="J1487" s="1">
        <v>-1</v>
      </c>
      <c r="K1487" s="1">
        <v>1000</v>
      </c>
      <c r="L1487" s="1">
        <v>-1000</v>
      </c>
      <c r="M1487" s="1" t="s">
        <v>56</v>
      </c>
      <c r="N1487" s="1" t="s">
        <v>93</v>
      </c>
      <c r="O1487" s="1" t="s">
        <v>31</v>
      </c>
      <c r="P1487" s="1" t="s">
        <v>58</v>
      </c>
      <c r="Q1487" s="1" t="s">
        <v>33</v>
      </c>
      <c r="R1487" s="1" t="s">
        <v>34</v>
      </c>
      <c r="S1487" s="1" t="s">
        <v>2620</v>
      </c>
      <c r="T1487" s="1">
        <v>-1</v>
      </c>
      <c r="U1487" s="1" t="s">
        <v>2622</v>
      </c>
      <c r="V1487" s="1" t="s">
        <v>2630</v>
      </c>
      <c r="W1487" s="1" t="s">
        <v>2624</v>
      </c>
      <c r="X1487" s="1" t="s">
        <v>2633</v>
      </c>
      <c r="Y1487" s="1" t="s">
        <v>2623</v>
      </c>
      <c r="Z1487" s="1" t="s">
        <v>2623</v>
      </c>
      <c r="AA1487" s="1">
        <v>-1000</v>
      </c>
      <c r="AB1487" s="1" t="s">
        <v>2626</v>
      </c>
      <c r="AC1487" s="1" t="s">
        <v>2627</v>
      </c>
      <c r="AD1487" s="1" t="str">
        <f>TEXT(Sales_data[[#This Row],[Order_Date]],"MMM")</f>
        <v>May</v>
      </c>
      <c r="AE1487" s="1">
        <f t="shared" si="115"/>
        <v>2024</v>
      </c>
      <c r="AF1487" s="1" t="str">
        <f>TEXT(Sales_data[[#This Row],[Order_Date]],"ddd")</f>
        <v>Sat</v>
      </c>
      <c r="AG1487" s="1" t="str">
        <f t="shared" si="116"/>
        <v>On Time</v>
      </c>
      <c r="AH1487" s="1" t="str">
        <f t="shared" si="117"/>
        <v>Fast</v>
      </c>
      <c r="AI1487" s="1" t="str">
        <f t="shared" si="118"/>
        <v>Low</v>
      </c>
      <c r="AJ1487" s="6" t="str">
        <f t="shared" si="119"/>
        <v>Weekend</v>
      </c>
    </row>
    <row r="1488" spans="1:36" x14ac:dyDescent="0.45">
      <c r="A1488" s="5" t="s">
        <v>1979</v>
      </c>
      <c r="B1488" s="2">
        <v>45609</v>
      </c>
      <c r="C1488" s="2">
        <v>45610</v>
      </c>
      <c r="D1488" s="2">
        <v>45610</v>
      </c>
      <c r="E1488" s="1" t="s">
        <v>2555</v>
      </c>
      <c r="F1488" s="1" t="s">
        <v>2608</v>
      </c>
      <c r="G1488" s="1" t="s">
        <v>41</v>
      </c>
      <c r="H1488" s="1" t="s">
        <v>71</v>
      </c>
      <c r="I1488" s="1" t="s">
        <v>72</v>
      </c>
      <c r="J1488" s="1">
        <v>2</v>
      </c>
      <c r="K1488" s="1">
        <v>1000</v>
      </c>
      <c r="L1488" s="1">
        <v>2000</v>
      </c>
      <c r="M1488" s="1" t="s">
        <v>29</v>
      </c>
      <c r="N1488" s="1" t="s">
        <v>30</v>
      </c>
      <c r="O1488" s="1" t="s">
        <v>44</v>
      </c>
      <c r="P1488" s="1" t="s">
        <v>58</v>
      </c>
      <c r="Q1488" s="1" t="s">
        <v>45</v>
      </c>
      <c r="R1488" s="1" t="s">
        <v>34</v>
      </c>
      <c r="S1488" s="1" t="s">
        <v>2620</v>
      </c>
      <c r="T1488" s="1">
        <v>0</v>
      </c>
      <c r="U1488" s="1" t="s">
        <v>2622</v>
      </c>
      <c r="V1488" s="1" t="s">
        <v>2623</v>
      </c>
      <c r="W1488" s="1" t="s">
        <v>2624</v>
      </c>
      <c r="X1488" s="1" t="s">
        <v>2625</v>
      </c>
      <c r="Y1488" s="1" t="s">
        <v>2623</v>
      </c>
      <c r="Z1488" s="1" t="s">
        <v>2623</v>
      </c>
      <c r="AA1488" s="1">
        <v>2000</v>
      </c>
      <c r="AB1488" s="1" t="s">
        <v>2626</v>
      </c>
      <c r="AC1488" s="1" t="s">
        <v>2627</v>
      </c>
      <c r="AD1488" s="1" t="str">
        <f>TEXT(Sales_data[[#This Row],[Order_Date]],"MMM")</f>
        <v>Nov</v>
      </c>
      <c r="AE1488" s="1">
        <f t="shared" si="115"/>
        <v>2024</v>
      </c>
      <c r="AF1488" s="1" t="str">
        <f>TEXT(Sales_data[[#This Row],[Order_Date]],"ddd")</f>
        <v>Wed</v>
      </c>
      <c r="AG1488" s="1" t="str">
        <f t="shared" si="116"/>
        <v>On Time</v>
      </c>
      <c r="AH1488" s="1" t="str">
        <f t="shared" si="117"/>
        <v>Fast</v>
      </c>
      <c r="AI1488" s="1" t="str">
        <f t="shared" si="118"/>
        <v>Medium</v>
      </c>
      <c r="AJ1488" s="6" t="str">
        <f t="shared" si="119"/>
        <v>Weekday</v>
      </c>
    </row>
    <row r="1489" spans="1:36" x14ac:dyDescent="0.45">
      <c r="A1489" s="5" t="s">
        <v>1980</v>
      </c>
      <c r="B1489" s="2">
        <v>45497</v>
      </c>
      <c r="C1489" s="2">
        <v>45497</v>
      </c>
      <c r="D1489" s="2">
        <v>45499</v>
      </c>
      <c r="E1489" s="1" t="s">
        <v>2603</v>
      </c>
      <c r="F1489" s="1" t="s">
        <v>2608</v>
      </c>
      <c r="G1489" s="1" t="s">
        <v>41</v>
      </c>
      <c r="H1489" s="1" t="s">
        <v>71</v>
      </c>
      <c r="I1489" s="1" t="s">
        <v>72</v>
      </c>
      <c r="J1489" s="1">
        <v>2</v>
      </c>
      <c r="K1489" s="1">
        <v>0</v>
      </c>
      <c r="L1489" s="1">
        <v>0</v>
      </c>
      <c r="M1489" s="1" t="s">
        <v>29</v>
      </c>
      <c r="N1489" s="1" t="s">
        <v>57</v>
      </c>
      <c r="O1489" s="1" t="s">
        <v>31</v>
      </c>
      <c r="P1489" s="1" t="s">
        <v>58</v>
      </c>
      <c r="Q1489" s="1" t="s">
        <v>45</v>
      </c>
      <c r="R1489" s="1" t="s">
        <v>34</v>
      </c>
      <c r="S1489" s="1" t="s">
        <v>2620</v>
      </c>
      <c r="T1489" s="1">
        <v>2</v>
      </c>
      <c r="U1489" s="1" t="s">
        <v>2622</v>
      </c>
      <c r="V1489" s="1" t="s">
        <v>2623</v>
      </c>
      <c r="W1489" s="1" t="s">
        <v>2629</v>
      </c>
      <c r="X1489" s="1" t="s">
        <v>2625</v>
      </c>
      <c r="Y1489" s="1" t="s">
        <v>2630</v>
      </c>
      <c r="Z1489" s="1" t="s">
        <v>2623</v>
      </c>
      <c r="AA1489" s="1">
        <v>0</v>
      </c>
      <c r="AB1489" s="1" t="s">
        <v>2626</v>
      </c>
      <c r="AC1489" s="1" t="s">
        <v>2627</v>
      </c>
      <c r="AD1489" s="1" t="str">
        <f>TEXT(Sales_data[[#This Row],[Order_Date]],"MMM")</f>
        <v>Jul</v>
      </c>
      <c r="AE1489" s="1">
        <f t="shared" si="115"/>
        <v>2024</v>
      </c>
      <c r="AF1489" s="1" t="str">
        <f>TEXT(Sales_data[[#This Row],[Order_Date]],"ddd")</f>
        <v>Wed</v>
      </c>
      <c r="AG1489" s="1" t="str">
        <f t="shared" si="116"/>
        <v>On Time</v>
      </c>
      <c r="AH1489" s="1" t="str">
        <f t="shared" si="117"/>
        <v>Fast</v>
      </c>
      <c r="AI1489" s="1" t="str">
        <f t="shared" si="118"/>
        <v>Low</v>
      </c>
      <c r="AJ1489" s="6" t="str">
        <f t="shared" si="119"/>
        <v>Weekday</v>
      </c>
    </row>
    <row r="1490" spans="1:36" x14ac:dyDescent="0.45">
      <c r="A1490" s="5" t="s">
        <v>1981</v>
      </c>
      <c r="B1490" s="2">
        <v>45352</v>
      </c>
      <c r="C1490" s="2">
        <v>45350</v>
      </c>
      <c r="D1490" s="2">
        <v>45357</v>
      </c>
      <c r="E1490" s="1" t="s">
        <v>2527</v>
      </c>
      <c r="F1490" s="1" t="s">
        <v>2609</v>
      </c>
      <c r="G1490" s="1" t="s">
        <v>116</v>
      </c>
      <c r="H1490" s="1" t="s">
        <v>27</v>
      </c>
      <c r="I1490" s="1" t="s">
        <v>28</v>
      </c>
      <c r="J1490" s="1">
        <v>0</v>
      </c>
      <c r="K1490" s="1">
        <v>2000</v>
      </c>
      <c r="L1490" s="1">
        <v>0</v>
      </c>
      <c r="M1490" s="1" t="s">
        <v>29</v>
      </c>
      <c r="N1490" s="1" t="s">
        <v>30</v>
      </c>
      <c r="O1490" s="1" t="s">
        <v>31</v>
      </c>
      <c r="P1490" s="1" t="s">
        <v>32</v>
      </c>
      <c r="Q1490" s="1" t="s">
        <v>45</v>
      </c>
      <c r="R1490" s="1" t="s">
        <v>34</v>
      </c>
      <c r="S1490" s="1" t="s">
        <v>2620</v>
      </c>
      <c r="T1490" s="1">
        <v>7</v>
      </c>
      <c r="U1490" s="1" t="s">
        <v>2622</v>
      </c>
      <c r="V1490" s="1" t="s">
        <v>2630</v>
      </c>
      <c r="W1490" s="1" t="s">
        <v>2624</v>
      </c>
      <c r="X1490" s="1" t="s">
        <v>2628</v>
      </c>
      <c r="Y1490" s="1" t="s">
        <v>2623</v>
      </c>
      <c r="Z1490" s="1" t="s">
        <v>2623</v>
      </c>
      <c r="AA1490" s="1">
        <v>0</v>
      </c>
      <c r="AB1490" s="1" t="s">
        <v>2626</v>
      </c>
      <c r="AC1490" s="1" t="s">
        <v>2627</v>
      </c>
      <c r="AD1490" s="1" t="str">
        <f>TEXT(Sales_data[[#This Row],[Order_Date]],"MMM")</f>
        <v>Mar</v>
      </c>
      <c r="AE1490" s="1">
        <f t="shared" si="115"/>
        <v>2024</v>
      </c>
      <c r="AF1490" s="1" t="str">
        <f>TEXT(Sales_data[[#This Row],[Order_Date]],"ddd")</f>
        <v>Fri</v>
      </c>
      <c r="AG1490" s="1" t="str">
        <f t="shared" si="116"/>
        <v>Late</v>
      </c>
      <c r="AH1490" s="1" t="str">
        <f t="shared" si="117"/>
        <v>Slow</v>
      </c>
      <c r="AI1490" s="1" t="str">
        <f t="shared" si="118"/>
        <v>Low</v>
      </c>
      <c r="AJ1490" s="6" t="str">
        <f t="shared" si="119"/>
        <v>Weekday</v>
      </c>
    </row>
    <row r="1491" spans="1:36" x14ac:dyDescent="0.45">
      <c r="A1491" s="5" t="s">
        <v>1982</v>
      </c>
      <c r="B1491" s="2">
        <v>45524</v>
      </c>
      <c r="C1491" s="2">
        <v>45527</v>
      </c>
      <c r="D1491" s="2">
        <v>45527</v>
      </c>
      <c r="E1491" s="1" t="s">
        <v>2557</v>
      </c>
      <c r="F1491" s="1" t="s">
        <v>147</v>
      </c>
      <c r="G1491" s="1" t="s">
        <v>147</v>
      </c>
      <c r="H1491" s="1" t="s">
        <v>27</v>
      </c>
      <c r="I1491" s="1" t="s">
        <v>84</v>
      </c>
      <c r="J1491" s="1">
        <v>3</v>
      </c>
      <c r="K1491" s="1">
        <v>1000</v>
      </c>
      <c r="L1491" s="1">
        <v>3000</v>
      </c>
      <c r="M1491" s="1" t="s">
        <v>56</v>
      </c>
      <c r="N1491" s="1" t="s">
        <v>57</v>
      </c>
      <c r="O1491" s="1" t="s">
        <v>31</v>
      </c>
      <c r="P1491" s="1" t="s">
        <v>58</v>
      </c>
      <c r="Q1491" s="1" t="s">
        <v>33</v>
      </c>
      <c r="R1491" s="1" t="s">
        <v>46</v>
      </c>
      <c r="S1491" s="1" t="s">
        <v>254</v>
      </c>
      <c r="T1491" s="1">
        <v>0</v>
      </c>
      <c r="U1491" s="1" t="s">
        <v>2622</v>
      </c>
      <c r="V1491" s="1" t="s">
        <v>2623</v>
      </c>
      <c r="W1491" s="1" t="s">
        <v>2624</v>
      </c>
      <c r="X1491" s="1" t="s">
        <v>2625</v>
      </c>
      <c r="Y1491" s="1" t="s">
        <v>2623</v>
      </c>
      <c r="Z1491" s="1" t="s">
        <v>2623</v>
      </c>
      <c r="AA1491" s="1">
        <v>3000</v>
      </c>
      <c r="AB1491" s="1" t="s">
        <v>2626</v>
      </c>
      <c r="AC1491" s="1" t="s">
        <v>254</v>
      </c>
      <c r="AD1491" s="1" t="str">
        <f>TEXT(Sales_data[[#This Row],[Order_Date]],"MMM")</f>
        <v>Aug</v>
      </c>
      <c r="AE1491" s="1">
        <f t="shared" si="115"/>
        <v>2024</v>
      </c>
      <c r="AF1491" s="1" t="str">
        <f>TEXT(Sales_data[[#This Row],[Order_Date]],"ddd")</f>
        <v>Tue</v>
      </c>
      <c r="AG1491" s="1" t="str">
        <f t="shared" si="116"/>
        <v>On Time</v>
      </c>
      <c r="AH1491" s="1" t="str">
        <f t="shared" si="117"/>
        <v>Fast</v>
      </c>
      <c r="AI1491" s="1" t="str">
        <f t="shared" si="118"/>
        <v>Medium</v>
      </c>
      <c r="AJ1491" s="6" t="str">
        <f t="shared" si="119"/>
        <v>Weekday</v>
      </c>
    </row>
    <row r="1492" spans="1:36" x14ac:dyDescent="0.45">
      <c r="A1492" s="5" t="s">
        <v>1983</v>
      </c>
      <c r="B1492" s="2">
        <v>45653</v>
      </c>
      <c r="C1492" s="2">
        <v>45654</v>
      </c>
      <c r="D1492" s="2">
        <v>45661</v>
      </c>
      <c r="E1492" s="1" t="s">
        <v>2534</v>
      </c>
      <c r="F1492" s="1" t="s">
        <v>168</v>
      </c>
      <c r="G1492" s="1" t="s">
        <v>41</v>
      </c>
      <c r="H1492" s="1" t="s">
        <v>71</v>
      </c>
      <c r="I1492" s="1" t="s">
        <v>92</v>
      </c>
      <c r="J1492" s="1">
        <v>0</v>
      </c>
      <c r="K1492" s="1">
        <v>100</v>
      </c>
      <c r="L1492" s="1">
        <v>0</v>
      </c>
      <c r="M1492" s="1" t="s">
        <v>29</v>
      </c>
      <c r="N1492" s="1" t="s">
        <v>93</v>
      </c>
      <c r="O1492" s="1" t="s">
        <v>31</v>
      </c>
      <c r="P1492" s="1" t="s">
        <v>58</v>
      </c>
      <c r="Q1492" s="1" t="s">
        <v>33</v>
      </c>
      <c r="R1492" s="1" t="s">
        <v>34</v>
      </c>
      <c r="S1492" s="1" t="s">
        <v>2620</v>
      </c>
      <c r="T1492" s="1">
        <v>7</v>
      </c>
      <c r="U1492" s="1" t="s">
        <v>2622</v>
      </c>
      <c r="V1492" s="1" t="s">
        <v>2630</v>
      </c>
      <c r="W1492" s="1" t="s">
        <v>2624</v>
      </c>
      <c r="X1492" s="1" t="s">
        <v>2625</v>
      </c>
      <c r="Y1492" s="1" t="s">
        <v>2623</v>
      </c>
      <c r="Z1492" s="1" t="s">
        <v>2623</v>
      </c>
      <c r="AA1492" s="1">
        <v>0</v>
      </c>
      <c r="AB1492" s="1" t="s">
        <v>2626</v>
      </c>
      <c r="AC1492" s="1" t="s">
        <v>2627</v>
      </c>
      <c r="AD1492" s="1" t="str">
        <f>TEXT(Sales_data[[#This Row],[Order_Date]],"MMM")</f>
        <v>Dec</v>
      </c>
      <c r="AE1492" s="1">
        <f t="shared" si="115"/>
        <v>2024</v>
      </c>
      <c r="AF1492" s="1" t="str">
        <f>TEXT(Sales_data[[#This Row],[Order_Date]],"ddd")</f>
        <v>Fri</v>
      </c>
      <c r="AG1492" s="1" t="str">
        <f t="shared" si="116"/>
        <v>Late</v>
      </c>
      <c r="AH1492" s="1" t="str">
        <f t="shared" si="117"/>
        <v>Slow</v>
      </c>
      <c r="AI1492" s="1" t="str">
        <f t="shared" si="118"/>
        <v>Low</v>
      </c>
      <c r="AJ1492" s="6" t="str">
        <f t="shared" si="119"/>
        <v>Weekday</v>
      </c>
    </row>
    <row r="1493" spans="1:36" x14ac:dyDescent="0.45">
      <c r="A1493" s="5" t="s">
        <v>1984</v>
      </c>
      <c r="B1493" s="2">
        <v>45508</v>
      </c>
      <c r="C1493" s="2">
        <v>45508</v>
      </c>
      <c r="D1493" s="2">
        <v>45508</v>
      </c>
      <c r="E1493" s="1" t="s">
        <v>2568</v>
      </c>
      <c r="F1493" s="1" t="s">
        <v>69</v>
      </c>
      <c r="G1493" s="1" t="s">
        <v>70</v>
      </c>
      <c r="H1493" s="1" t="s">
        <v>42</v>
      </c>
      <c r="I1493" s="1" t="s">
        <v>43</v>
      </c>
      <c r="J1493" s="1">
        <v>3</v>
      </c>
      <c r="K1493" s="1">
        <v>1000</v>
      </c>
      <c r="L1493" s="1">
        <v>3000</v>
      </c>
      <c r="M1493" s="1" t="s">
        <v>63</v>
      </c>
      <c r="N1493" s="1" t="s">
        <v>57</v>
      </c>
      <c r="O1493" s="1" t="s">
        <v>64</v>
      </c>
      <c r="P1493" s="1" t="s">
        <v>58</v>
      </c>
      <c r="Q1493" s="1" t="s">
        <v>45</v>
      </c>
      <c r="R1493" s="1" t="s">
        <v>46</v>
      </c>
      <c r="S1493" s="1" t="s">
        <v>47</v>
      </c>
      <c r="T1493" s="1">
        <v>0</v>
      </c>
      <c r="U1493" s="1" t="s">
        <v>2622</v>
      </c>
      <c r="V1493" s="1" t="s">
        <v>2623</v>
      </c>
      <c r="W1493" s="1" t="s">
        <v>2624</v>
      </c>
      <c r="X1493" s="1" t="s">
        <v>2625</v>
      </c>
      <c r="Y1493" s="1" t="s">
        <v>2623</v>
      </c>
      <c r="Z1493" s="1" t="s">
        <v>2623</v>
      </c>
      <c r="AA1493" s="1">
        <v>3000</v>
      </c>
      <c r="AB1493" s="1" t="s">
        <v>2626</v>
      </c>
      <c r="AC1493" s="1" t="s">
        <v>47</v>
      </c>
      <c r="AD1493" s="1" t="str">
        <f>TEXT(Sales_data[[#This Row],[Order_Date]],"MMM")</f>
        <v>Aug</v>
      </c>
      <c r="AE1493" s="1">
        <f t="shared" si="115"/>
        <v>2024</v>
      </c>
      <c r="AF1493" s="1" t="str">
        <f>TEXT(Sales_data[[#This Row],[Order_Date]],"ddd")</f>
        <v>Sun</v>
      </c>
      <c r="AG1493" s="1" t="str">
        <f t="shared" si="116"/>
        <v>On Time</v>
      </c>
      <c r="AH1493" s="1" t="str">
        <f t="shared" si="117"/>
        <v>Fast</v>
      </c>
      <c r="AI1493" s="1" t="str">
        <f t="shared" si="118"/>
        <v>Medium</v>
      </c>
      <c r="AJ1493" s="6" t="str">
        <f t="shared" si="119"/>
        <v>Weekend</v>
      </c>
    </row>
    <row r="1494" spans="1:36" x14ac:dyDescent="0.45">
      <c r="A1494" s="5" t="s">
        <v>1985</v>
      </c>
      <c r="B1494" s="2">
        <v>45303</v>
      </c>
      <c r="C1494" s="2">
        <v>45303</v>
      </c>
      <c r="D1494" s="2">
        <v>45307</v>
      </c>
      <c r="E1494" s="1" t="s">
        <v>2531</v>
      </c>
      <c r="F1494" s="1" t="s">
        <v>147</v>
      </c>
      <c r="G1494" s="1" t="s">
        <v>147</v>
      </c>
      <c r="H1494" s="1" t="s">
        <v>128</v>
      </c>
      <c r="I1494" s="1" t="s">
        <v>129</v>
      </c>
      <c r="J1494" s="1">
        <v>1</v>
      </c>
      <c r="K1494" s="1">
        <v>500</v>
      </c>
      <c r="L1494" s="1">
        <v>500</v>
      </c>
      <c r="M1494" s="1" t="s">
        <v>2619</v>
      </c>
      <c r="N1494" s="1" t="s">
        <v>93</v>
      </c>
      <c r="O1494" s="1" t="s">
        <v>31</v>
      </c>
      <c r="P1494" s="1" t="s">
        <v>32</v>
      </c>
      <c r="Q1494" s="1" t="s">
        <v>33</v>
      </c>
      <c r="R1494" s="1" t="s">
        <v>2620</v>
      </c>
      <c r="S1494" s="1" t="s">
        <v>2620</v>
      </c>
      <c r="T1494" s="1">
        <v>4</v>
      </c>
      <c r="U1494" s="1" t="s">
        <v>2622</v>
      </c>
      <c r="V1494" s="1" t="s">
        <v>2623</v>
      </c>
      <c r="W1494" s="1" t="s">
        <v>2624</v>
      </c>
      <c r="X1494" s="1" t="s">
        <v>2625</v>
      </c>
      <c r="Y1494" s="1" t="s">
        <v>2623</v>
      </c>
      <c r="Z1494" s="1" t="s">
        <v>2623</v>
      </c>
      <c r="AA1494" s="1">
        <v>500</v>
      </c>
      <c r="AB1494" s="1" t="s">
        <v>2626</v>
      </c>
      <c r="AC1494" s="1" t="s">
        <v>2627</v>
      </c>
      <c r="AD1494" s="1" t="str">
        <f>TEXT(Sales_data[[#This Row],[Order_Date]],"MMM")</f>
        <v>Jan</v>
      </c>
      <c r="AE1494" s="1">
        <f t="shared" si="115"/>
        <v>2024</v>
      </c>
      <c r="AF1494" s="1" t="str">
        <f>TEXT(Sales_data[[#This Row],[Order_Date]],"ddd")</f>
        <v>Fri</v>
      </c>
      <c r="AG1494" s="1" t="str">
        <f t="shared" si="116"/>
        <v>On Time</v>
      </c>
      <c r="AH1494" s="1" t="str">
        <f t="shared" si="117"/>
        <v>Medium</v>
      </c>
      <c r="AI1494" s="1" t="str">
        <f t="shared" si="118"/>
        <v>Low</v>
      </c>
      <c r="AJ1494" s="6" t="str">
        <f t="shared" si="119"/>
        <v>Weekday</v>
      </c>
    </row>
    <row r="1495" spans="1:36" x14ac:dyDescent="0.45">
      <c r="A1495" s="5" t="s">
        <v>1986</v>
      </c>
      <c r="B1495" s="2">
        <v>45405</v>
      </c>
      <c r="C1495" s="2">
        <v>45406</v>
      </c>
      <c r="D1495" s="2">
        <v>45405</v>
      </c>
      <c r="E1495" s="1" t="s">
        <v>2542</v>
      </c>
      <c r="F1495" s="1" t="s">
        <v>168</v>
      </c>
      <c r="G1495" s="1" t="s">
        <v>41</v>
      </c>
      <c r="H1495" s="1" t="s">
        <v>71</v>
      </c>
      <c r="I1495" s="1" t="s">
        <v>92</v>
      </c>
      <c r="J1495" s="1">
        <v>0</v>
      </c>
      <c r="K1495" s="1">
        <v>0</v>
      </c>
      <c r="L1495" s="1">
        <v>0</v>
      </c>
      <c r="M1495" s="1" t="s">
        <v>29</v>
      </c>
      <c r="N1495" s="1" t="s">
        <v>57</v>
      </c>
      <c r="O1495" s="1" t="s">
        <v>31</v>
      </c>
      <c r="P1495" s="1" t="s">
        <v>32</v>
      </c>
      <c r="Q1495" s="1" t="s">
        <v>33</v>
      </c>
      <c r="R1495" s="1" t="s">
        <v>2620</v>
      </c>
      <c r="S1495" s="1" t="s">
        <v>2620</v>
      </c>
      <c r="T1495" s="1">
        <v>-1</v>
      </c>
      <c r="U1495" s="1" t="s">
        <v>2622</v>
      </c>
      <c r="V1495" s="1" t="s">
        <v>2630</v>
      </c>
      <c r="W1495" s="1" t="s">
        <v>2629</v>
      </c>
      <c r="X1495" s="1" t="s">
        <v>2631</v>
      </c>
      <c r="Y1495" s="1" t="s">
        <v>2630</v>
      </c>
      <c r="Z1495" s="1" t="s">
        <v>2623</v>
      </c>
      <c r="AA1495" s="1">
        <v>0</v>
      </c>
      <c r="AB1495" s="1" t="s">
        <v>2626</v>
      </c>
      <c r="AC1495" s="1" t="s">
        <v>2627</v>
      </c>
      <c r="AD1495" s="1" t="str">
        <f>TEXT(Sales_data[[#This Row],[Order_Date]],"MMM")</f>
        <v>Apr</v>
      </c>
      <c r="AE1495" s="1">
        <f t="shared" si="115"/>
        <v>2024</v>
      </c>
      <c r="AF1495" s="1" t="str">
        <f>TEXT(Sales_data[[#This Row],[Order_Date]],"ddd")</f>
        <v>Tue</v>
      </c>
      <c r="AG1495" s="1" t="str">
        <f t="shared" si="116"/>
        <v>On Time</v>
      </c>
      <c r="AH1495" s="1" t="str">
        <f t="shared" si="117"/>
        <v>Fast</v>
      </c>
      <c r="AI1495" s="1" t="str">
        <f t="shared" si="118"/>
        <v>Low</v>
      </c>
      <c r="AJ1495" s="6" t="str">
        <f t="shared" si="119"/>
        <v>Weekday</v>
      </c>
    </row>
    <row r="1496" spans="1:36" x14ac:dyDescent="0.45">
      <c r="A1496" s="5" t="s">
        <v>1987</v>
      </c>
      <c r="B1496" s="2">
        <v>45531</v>
      </c>
      <c r="C1496" s="2">
        <v>45532</v>
      </c>
      <c r="D1496" s="2">
        <v>45534</v>
      </c>
      <c r="E1496" s="1" t="s">
        <v>2529</v>
      </c>
      <c r="F1496" s="1" t="s">
        <v>2606</v>
      </c>
      <c r="G1496" s="1" t="s">
        <v>26</v>
      </c>
      <c r="H1496" s="1" t="s">
        <v>71</v>
      </c>
      <c r="I1496" s="1" t="s">
        <v>117</v>
      </c>
      <c r="J1496" s="1">
        <v>0</v>
      </c>
      <c r="K1496" s="1">
        <v>0</v>
      </c>
      <c r="L1496" s="1">
        <v>0</v>
      </c>
      <c r="M1496" s="1" t="s">
        <v>56</v>
      </c>
      <c r="N1496" s="1" t="s">
        <v>57</v>
      </c>
      <c r="O1496" s="1" t="s">
        <v>31</v>
      </c>
      <c r="P1496" s="1" t="s">
        <v>85</v>
      </c>
      <c r="Q1496" s="1" t="s">
        <v>33</v>
      </c>
      <c r="R1496" s="1" t="s">
        <v>46</v>
      </c>
      <c r="S1496" s="1" t="s">
        <v>245</v>
      </c>
      <c r="T1496" s="1">
        <v>2</v>
      </c>
      <c r="U1496" s="1" t="s">
        <v>2622</v>
      </c>
      <c r="V1496" s="1" t="s">
        <v>2630</v>
      </c>
      <c r="W1496" s="1" t="s">
        <v>2629</v>
      </c>
      <c r="X1496" s="1" t="s">
        <v>2625</v>
      </c>
      <c r="Y1496" s="1" t="s">
        <v>2630</v>
      </c>
      <c r="Z1496" s="1" t="s">
        <v>2623</v>
      </c>
      <c r="AA1496" s="1">
        <v>0</v>
      </c>
      <c r="AB1496" s="1" t="s">
        <v>2626</v>
      </c>
      <c r="AC1496" s="1" t="s">
        <v>245</v>
      </c>
      <c r="AD1496" s="1" t="str">
        <f>TEXT(Sales_data[[#This Row],[Order_Date]],"MMM")</f>
        <v>Aug</v>
      </c>
      <c r="AE1496" s="1">
        <f t="shared" si="115"/>
        <v>2024</v>
      </c>
      <c r="AF1496" s="1" t="str">
        <f>TEXT(Sales_data[[#This Row],[Order_Date]],"ddd")</f>
        <v>Tue</v>
      </c>
      <c r="AG1496" s="1" t="str">
        <f t="shared" si="116"/>
        <v>On Time</v>
      </c>
      <c r="AH1496" s="1" t="str">
        <f t="shared" si="117"/>
        <v>Fast</v>
      </c>
      <c r="AI1496" s="1" t="str">
        <f t="shared" si="118"/>
        <v>Low</v>
      </c>
      <c r="AJ1496" s="6" t="str">
        <f t="shared" si="119"/>
        <v>Weekday</v>
      </c>
    </row>
    <row r="1497" spans="1:36" x14ac:dyDescent="0.45">
      <c r="A1497" s="5" t="s">
        <v>1988</v>
      </c>
      <c r="B1497" s="2">
        <v>45618</v>
      </c>
      <c r="C1497" s="2">
        <v>45618</v>
      </c>
      <c r="D1497" s="2">
        <v>45623</v>
      </c>
      <c r="E1497" s="1" t="s">
        <v>2530</v>
      </c>
      <c r="F1497" s="1" t="s">
        <v>168</v>
      </c>
      <c r="G1497" s="1" t="s">
        <v>41</v>
      </c>
      <c r="H1497" s="1" t="s">
        <v>42</v>
      </c>
      <c r="I1497" s="1" t="s">
        <v>122</v>
      </c>
      <c r="J1497" s="1">
        <v>2</v>
      </c>
      <c r="K1497" s="1">
        <v>2000</v>
      </c>
      <c r="L1497" s="1">
        <v>4000</v>
      </c>
      <c r="M1497" s="1" t="s">
        <v>2619</v>
      </c>
      <c r="N1497" s="1" t="s">
        <v>30</v>
      </c>
      <c r="O1497" s="1" t="s">
        <v>31</v>
      </c>
      <c r="P1497" s="1" t="s">
        <v>85</v>
      </c>
      <c r="Q1497" s="1" t="s">
        <v>33</v>
      </c>
      <c r="R1497" s="1" t="s">
        <v>46</v>
      </c>
      <c r="S1497" s="1" t="s">
        <v>245</v>
      </c>
      <c r="T1497" s="1">
        <v>5</v>
      </c>
      <c r="U1497" s="1" t="s">
        <v>2622</v>
      </c>
      <c r="V1497" s="1" t="s">
        <v>2623</v>
      </c>
      <c r="W1497" s="1" t="s">
        <v>2624</v>
      </c>
      <c r="X1497" s="1" t="s">
        <v>2625</v>
      </c>
      <c r="Y1497" s="1" t="s">
        <v>2623</v>
      </c>
      <c r="Z1497" s="1" t="s">
        <v>2623</v>
      </c>
      <c r="AA1497" s="1">
        <v>4000</v>
      </c>
      <c r="AB1497" s="1" t="s">
        <v>2626</v>
      </c>
      <c r="AC1497" s="1" t="s">
        <v>245</v>
      </c>
      <c r="AD1497" s="1" t="str">
        <f>TEXT(Sales_data[[#This Row],[Order_Date]],"MMM")</f>
        <v>Nov</v>
      </c>
      <c r="AE1497" s="1">
        <f t="shared" si="115"/>
        <v>2024</v>
      </c>
      <c r="AF1497" s="1" t="str">
        <f>TEXT(Sales_data[[#This Row],[Order_Date]],"ddd")</f>
        <v>Fri</v>
      </c>
      <c r="AG1497" s="1" t="str">
        <f t="shared" si="116"/>
        <v>On Time</v>
      </c>
      <c r="AH1497" s="1" t="str">
        <f t="shared" si="117"/>
        <v>Medium</v>
      </c>
      <c r="AI1497" s="1" t="str">
        <f t="shared" si="118"/>
        <v>Medium</v>
      </c>
      <c r="AJ1497" s="6" t="str">
        <f t="shared" si="119"/>
        <v>Weekday</v>
      </c>
    </row>
    <row r="1498" spans="1:36" x14ac:dyDescent="0.45">
      <c r="A1498" s="5" t="s">
        <v>1989</v>
      </c>
      <c r="B1498" s="2">
        <v>45401</v>
      </c>
      <c r="C1498" s="2">
        <v>45402</v>
      </c>
      <c r="D1498" s="2">
        <v>45406</v>
      </c>
      <c r="E1498" s="1" t="s">
        <v>2575</v>
      </c>
      <c r="F1498" s="1" t="s">
        <v>53</v>
      </c>
      <c r="G1498" s="1" t="s">
        <v>54</v>
      </c>
      <c r="H1498" s="1" t="s">
        <v>128</v>
      </c>
      <c r="I1498" s="1" t="s">
        <v>169</v>
      </c>
      <c r="J1498" s="1">
        <v>-1</v>
      </c>
      <c r="K1498" s="1">
        <v>100</v>
      </c>
      <c r="L1498" s="1">
        <v>-100</v>
      </c>
      <c r="M1498" s="1" t="s">
        <v>29</v>
      </c>
      <c r="N1498" s="1" t="s">
        <v>93</v>
      </c>
      <c r="O1498" s="1" t="s">
        <v>64</v>
      </c>
      <c r="P1498" s="1" t="s">
        <v>58</v>
      </c>
      <c r="Q1498" s="1" t="s">
        <v>33</v>
      </c>
      <c r="R1498" s="1" t="s">
        <v>46</v>
      </c>
      <c r="S1498" s="1" t="s">
        <v>254</v>
      </c>
      <c r="T1498" s="1">
        <v>4</v>
      </c>
      <c r="U1498" s="1" t="s">
        <v>2622</v>
      </c>
      <c r="V1498" s="1" t="s">
        <v>2630</v>
      </c>
      <c r="W1498" s="1" t="s">
        <v>2624</v>
      </c>
      <c r="X1498" s="1" t="s">
        <v>2625</v>
      </c>
      <c r="Y1498" s="1" t="s">
        <v>2623</v>
      </c>
      <c r="Z1498" s="1" t="s">
        <v>2623</v>
      </c>
      <c r="AA1498" s="1">
        <v>-100</v>
      </c>
      <c r="AB1498" s="1" t="s">
        <v>2626</v>
      </c>
      <c r="AC1498" s="1" t="s">
        <v>254</v>
      </c>
      <c r="AD1498" s="1" t="str">
        <f>TEXT(Sales_data[[#This Row],[Order_Date]],"MMM")</f>
        <v>Apr</v>
      </c>
      <c r="AE1498" s="1">
        <f t="shared" si="115"/>
        <v>2024</v>
      </c>
      <c r="AF1498" s="1" t="str">
        <f>TEXT(Sales_data[[#This Row],[Order_Date]],"ddd")</f>
        <v>Fri</v>
      </c>
      <c r="AG1498" s="1" t="str">
        <f t="shared" si="116"/>
        <v>On Time</v>
      </c>
      <c r="AH1498" s="1" t="str">
        <f t="shared" si="117"/>
        <v>Medium</v>
      </c>
      <c r="AI1498" s="1" t="str">
        <f t="shared" si="118"/>
        <v>Low</v>
      </c>
      <c r="AJ1498" s="6" t="str">
        <f t="shared" si="119"/>
        <v>Weekday</v>
      </c>
    </row>
    <row r="1499" spans="1:36" x14ac:dyDescent="0.45">
      <c r="A1499" s="5" t="s">
        <v>1990</v>
      </c>
      <c r="B1499" s="2">
        <v>45621</v>
      </c>
      <c r="C1499" s="2">
        <v>45622</v>
      </c>
      <c r="D1499" s="2">
        <v>45627</v>
      </c>
      <c r="E1499" s="1" t="s">
        <v>2532</v>
      </c>
      <c r="F1499" s="1" t="s">
        <v>69</v>
      </c>
      <c r="G1499" s="1" t="s">
        <v>70</v>
      </c>
      <c r="H1499" s="1" t="s">
        <v>71</v>
      </c>
      <c r="I1499" s="1" t="s">
        <v>92</v>
      </c>
      <c r="J1499" s="1">
        <v>0</v>
      </c>
      <c r="K1499" s="1">
        <v>1000</v>
      </c>
      <c r="L1499" s="1">
        <v>0</v>
      </c>
      <c r="M1499" s="1" t="s">
        <v>63</v>
      </c>
      <c r="N1499" s="1" t="s">
        <v>93</v>
      </c>
      <c r="O1499" s="1" t="s">
        <v>31</v>
      </c>
      <c r="P1499" s="1" t="s">
        <v>32</v>
      </c>
      <c r="Q1499" s="1" t="s">
        <v>45</v>
      </c>
      <c r="R1499" s="1" t="s">
        <v>34</v>
      </c>
      <c r="S1499" s="1" t="s">
        <v>2620</v>
      </c>
      <c r="T1499" s="1">
        <v>5</v>
      </c>
      <c r="U1499" s="1" t="s">
        <v>2622</v>
      </c>
      <c r="V1499" s="1" t="s">
        <v>2630</v>
      </c>
      <c r="W1499" s="1" t="s">
        <v>2624</v>
      </c>
      <c r="X1499" s="1" t="s">
        <v>2625</v>
      </c>
      <c r="Y1499" s="1" t="s">
        <v>2623</v>
      </c>
      <c r="Z1499" s="1" t="s">
        <v>2623</v>
      </c>
      <c r="AA1499" s="1">
        <v>0</v>
      </c>
      <c r="AB1499" s="1" t="s">
        <v>2626</v>
      </c>
      <c r="AC1499" s="1" t="s">
        <v>2627</v>
      </c>
      <c r="AD1499" s="1" t="str">
        <f>TEXT(Sales_data[[#This Row],[Order_Date]],"MMM")</f>
        <v>Nov</v>
      </c>
      <c r="AE1499" s="1">
        <f t="shared" si="115"/>
        <v>2024</v>
      </c>
      <c r="AF1499" s="1" t="str">
        <f>TEXT(Sales_data[[#This Row],[Order_Date]],"ddd")</f>
        <v>Mon</v>
      </c>
      <c r="AG1499" s="1" t="str">
        <f t="shared" si="116"/>
        <v>On Time</v>
      </c>
      <c r="AH1499" s="1" t="str">
        <f t="shared" si="117"/>
        <v>Medium</v>
      </c>
      <c r="AI1499" s="1" t="str">
        <f t="shared" si="118"/>
        <v>Low</v>
      </c>
      <c r="AJ1499" s="6" t="str">
        <f t="shared" si="119"/>
        <v>Weekday</v>
      </c>
    </row>
    <row r="1500" spans="1:36" x14ac:dyDescent="0.45">
      <c r="A1500" s="5" t="s">
        <v>1991</v>
      </c>
      <c r="B1500" s="2">
        <v>45637</v>
      </c>
      <c r="C1500" s="2">
        <v>45638</v>
      </c>
      <c r="D1500" s="2">
        <v>45641</v>
      </c>
      <c r="E1500" s="1" t="s">
        <v>2546</v>
      </c>
      <c r="F1500" s="1" t="s">
        <v>2609</v>
      </c>
      <c r="G1500" s="1" t="s">
        <v>116</v>
      </c>
      <c r="H1500" s="1" t="s">
        <v>27</v>
      </c>
      <c r="I1500" s="1" t="s">
        <v>28</v>
      </c>
      <c r="J1500" s="1">
        <v>2</v>
      </c>
      <c r="K1500" s="1">
        <v>2000</v>
      </c>
      <c r="L1500" s="1">
        <v>4000</v>
      </c>
      <c r="M1500" s="1" t="s">
        <v>56</v>
      </c>
      <c r="N1500" s="1" t="s">
        <v>30</v>
      </c>
      <c r="O1500" s="1" t="s">
        <v>31</v>
      </c>
      <c r="P1500" s="1" t="s">
        <v>85</v>
      </c>
      <c r="Q1500" s="1" t="s">
        <v>45</v>
      </c>
      <c r="R1500" s="1" t="s">
        <v>34</v>
      </c>
      <c r="S1500" s="1" t="s">
        <v>2620</v>
      </c>
      <c r="T1500" s="1">
        <v>3</v>
      </c>
      <c r="U1500" s="1" t="s">
        <v>2622</v>
      </c>
      <c r="V1500" s="1" t="s">
        <v>2623</v>
      </c>
      <c r="W1500" s="1" t="s">
        <v>2624</v>
      </c>
      <c r="X1500" s="1" t="s">
        <v>2625</v>
      </c>
      <c r="Y1500" s="1" t="s">
        <v>2623</v>
      </c>
      <c r="Z1500" s="1" t="s">
        <v>2623</v>
      </c>
      <c r="AA1500" s="1">
        <v>4000</v>
      </c>
      <c r="AB1500" s="1" t="s">
        <v>2626</v>
      </c>
      <c r="AC1500" s="1" t="s">
        <v>2627</v>
      </c>
      <c r="AD1500" s="1" t="str">
        <f>TEXT(Sales_data[[#This Row],[Order_Date]],"MMM")</f>
        <v>Dec</v>
      </c>
      <c r="AE1500" s="1">
        <f t="shared" si="115"/>
        <v>2024</v>
      </c>
      <c r="AF1500" s="1" t="str">
        <f>TEXT(Sales_data[[#This Row],[Order_Date]],"ddd")</f>
        <v>Wed</v>
      </c>
      <c r="AG1500" s="1" t="str">
        <f t="shared" si="116"/>
        <v>On Time</v>
      </c>
      <c r="AH1500" s="1" t="str">
        <f t="shared" si="117"/>
        <v>Medium</v>
      </c>
      <c r="AI1500" s="1" t="str">
        <f t="shared" si="118"/>
        <v>Medium</v>
      </c>
      <c r="AJ1500" s="6" t="str">
        <f t="shared" si="119"/>
        <v>Weekday</v>
      </c>
    </row>
    <row r="1501" spans="1:36" x14ac:dyDescent="0.45">
      <c r="A1501" s="5" t="s">
        <v>1992</v>
      </c>
      <c r="B1501" s="2">
        <v>45459</v>
      </c>
      <c r="C1501" s="2">
        <v>45458</v>
      </c>
      <c r="D1501" s="2">
        <v>45459</v>
      </c>
      <c r="E1501" s="1" t="s">
        <v>2591</v>
      </c>
      <c r="F1501" s="1" t="s">
        <v>2608</v>
      </c>
      <c r="G1501" s="1" t="s">
        <v>41</v>
      </c>
      <c r="H1501" s="1" t="s">
        <v>128</v>
      </c>
      <c r="I1501" s="1" t="s">
        <v>169</v>
      </c>
      <c r="J1501" s="1">
        <v>-1</v>
      </c>
      <c r="K1501" s="1">
        <v>2000</v>
      </c>
      <c r="L1501" s="1">
        <v>-2000</v>
      </c>
      <c r="M1501" s="1" t="s">
        <v>2619</v>
      </c>
      <c r="N1501" s="1" t="s">
        <v>57</v>
      </c>
      <c r="O1501" s="1" t="s">
        <v>64</v>
      </c>
      <c r="P1501" s="1" t="s">
        <v>85</v>
      </c>
      <c r="Q1501" s="1" t="s">
        <v>33</v>
      </c>
      <c r="R1501" s="1" t="s">
        <v>46</v>
      </c>
      <c r="S1501" s="1" t="s">
        <v>47</v>
      </c>
      <c r="T1501" s="1">
        <v>1</v>
      </c>
      <c r="U1501" s="1" t="s">
        <v>2622</v>
      </c>
      <c r="V1501" s="1" t="s">
        <v>2630</v>
      </c>
      <c r="W1501" s="1" t="s">
        <v>2624</v>
      </c>
      <c r="X1501" s="1" t="s">
        <v>2628</v>
      </c>
      <c r="Y1501" s="1" t="s">
        <v>2623</v>
      </c>
      <c r="Z1501" s="1" t="s">
        <v>2623</v>
      </c>
      <c r="AA1501" s="1">
        <v>-2000</v>
      </c>
      <c r="AB1501" s="1" t="s">
        <v>2626</v>
      </c>
      <c r="AC1501" s="1" t="s">
        <v>47</v>
      </c>
      <c r="AD1501" s="1" t="str">
        <f>TEXT(Sales_data[[#This Row],[Order_Date]],"MMM")</f>
        <v>Jun</v>
      </c>
      <c r="AE1501" s="1">
        <f t="shared" si="115"/>
        <v>2024</v>
      </c>
      <c r="AF1501" s="1" t="str">
        <f>TEXT(Sales_data[[#This Row],[Order_Date]],"ddd")</f>
        <v>Sun</v>
      </c>
      <c r="AG1501" s="1" t="str">
        <f t="shared" si="116"/>
        <v>On Time</v>
      </c>
      <c r="AH1501" s="1" t="str">
        <f t="shared" si="117"/>
        <v>Fast</v>
      </c>
      <c r="AI1501" s="1" t="str">
        <f t="shared" si="118"/>
        <v>Low</v>
      </c>
      <c r="AJ1501" s="6" t="str">
        <f t="shared" si="119"/>
        <v>Weekend</v>
      </c>
    </row>
    <row r="1502" spans="1:36" x14ac:dyDescent="0.45">
      <c r="A1502" s="5" t="s">
        <v>1993</v>
      </c>
      <c r="B1502" s="2">
        <v>45314</v>
      </c>
      <c r="C1502" s="2">
        <v>45314</v>
      </c>
      <c r="D1502" s="2">
        <v>45319</v>
      </c>
      <c r="E1502" s="1" t="s">
        <v>2542</v>
      </c>
      <c r="F1502" s="1" t="s">
        <v>53</v>
      </c>
      <c r="G1502" s="1" t="s">
        <v>54</v>
      </c>
      <c r="H1502" s="1" t="s">
        <v>71</v>
      </c>
      <c r="I1502" s="1" t="s">
        <v>117</v>
      </c>
      <c r="J1502" s="1">
        <v>-1</v>
      </c>
      <c r="K1502" s="1">
        <v>1000</v>
      </c>
      <c r="L1502" s="1">
        <v>-1000</v>
      </c>
      <c r="M1502" s="1" t="s">
        <v>63</v>
      </c>
      <c r="N1502" s="1" t="s">
        <v>57</v>
      </c>
      <c r="O1502" s="1" t="s">
        <v>64</v>
      </c>
      <c r="P1502" s="1" t="s">
        <v>85</v>
      </c>
      <c r="Q1502" s="1" t="s">
        <v>45</v>
      </c>
      <c r="R1502" s="1" t="s">
        <v>34</v>
      </c>
      <c r="S1502" s="1" t="s">
        <v>2620</v>
      </c>
      <c r="T1502" s="1">
        <v>5</v>
      </c>
      <c r="U1502" s="1" t="s">
        <v>2622</v>
      </c>
      <c r="V1502" s="1" t="s">
        <v>2630</v>
      </c>
      <c r="W1502" s="1" t="s">
        <v>2624</v>
      </c>
      <c r="X1502" s="1" t="s">
        <v>2625</v>
      </c>
      <c r="Y1502" s="1" t="s">
        <v>2623</v>
      </c>
      <c r="Z1502" s="1" t="s">
        <v>2623</v>
      </c>
      <c r="AA1502" s="1">
        <v>-1000</v>
      </c>
      <c r="AB1502" s="1" t="s">
        <v>2626</v>
      </c>
      <c r="AC1502" s="1" t="s">
        <v>2627</v>
      </c>
      <c r="AD1502" s="1" t="str">
        <f>TEXT(Sales_data[[#This Row],[Order_Date]],"MMM")</f>
        <v>Jan</v>
      </c>
      <c r="AE1502" s="1">
        <f t="shared" si="115"/>
        <v>2024</v>
      </c>
      <c r="AF1502" s="1" t="str">
        <f>TEXT(Sales_data[[#This Row],[Order_Date]],"ddd")</f>
        <v>Tue</v>
      </c>
      <c r="AG1502" s="1" t="str">
        <f t="shared" si="116"/>
        <v>On Time</v>
      </c>
      <c r="AH1502" s="1" t="str">
        <f t="shared" si="117"/>
        <v>Medium</v>
      </c>
      <c r="AI1502" s="1" t="str">
        <f t="shared" si="118"/>
        <v>Low</v>
      </c>
      <c r="AJ1502" s="6" t="str">
        <f t="shared" si="119"/>
        <v>Weekday</v>
      </c>
    </row>
    <row r="1503" spans="1:36" x14ac:dyDescent="0.45">
      <c r="A1503" s="5" t="s">
        <v>1994</v>
      </c>
      <c r="B1503" s="2">
        <v>45420</v>
      </c>
      <c r="C1503" s="2">
        <v>45419</v>
      </c>
      <c r="D1503" s="2">
        <v>45421</v>
      </c>
      <c r="E1503" s="1" t="s">
        <v>2546</v>
      </c>
      <c r="F1503" s="1" t="s">
        <v>2609</v>
      </c>
      <c r="G1503" s="1" t="s">
        <v>116</v>
      </c>
      <c r="H1503" s="1" t="s">
        <v>42</v>
      </c>
      <c r="I1503" s="1" t="s">
        <v>43</v>
      </c>
      <c r="J1503" s="1">
        <v>3</v>
      </c>
      <c r="K1503" s="1">
        <v>2000</v>
      </c>
      <c r="L1503" s="1">
        <v>6000</v>
      </c>
      <c r="M1503" s="1" t="s">
        <v>63</v>
      </c>
      <c r="N1503" s="1" t="s">
        <v>93</v>
      </c>
      <c r="O1503" s="1" t="s">
        <v>79</v>
      </c>
      <c r="P1503" s="1" t="s">
        <v>85</v>
      </c>
      <c r="Q1503" s="1" t="s">
        <v>33</v>
      </c>
      <c r="R1503" s="1" t="s">
        <v>46</v>
      </c>
      <c r="S1503" s="1" t="s">
        <v>2621</v>
      </c>
      <c r="T1503" s="1">
        <v>2</v>
      </c>
      <c r="U1503" s="1" t="s">
        <v>2622</v>
      </c>
      <c r="V1503" s="1" t="s">
        <v>2623</v>
      </c>
      <c r="W1503" s="1" t="s">
        <v>2624</v>
      </c>
      <c r="X1503" s="1" t="s">
        <v>2628</v>
      </c>
      <c r="Y1503" s="1" t="s">
        <v>2623</v>
      </c>
      <c r="Z1503" s="1" t="s">
        <v>2623</v>
      </c>
      <c r="AA1503" s="1">
        <v>6000</v>
      </c>
      <c r="AB1503" s="1" t="s">
        <v>2626</v>
      </c>
      <c r="AC1503" s="1" t="s">
        <v>2621</v>
      </c>
      <c r="AD1503" s="1" t="str">
        <f>TEXT(Sales_data[[#This Row],[Order_Date]],"MMM")</f>
        <v>May</v>
      </c>
      <c r="AE1503" s="1">
        <f t="shared" si="115"/>
        <v>2024</v>
      </c>
      <c r="AF1503" s="1" t="str">
        <f>TEXT(Sales_data[[#This Row],[Order_Date]],"ddd")</f>
        <v>Wed</v>
      </c>
      <c r="AG1503" s="1" t="str">
        <f t="shared" si="116"/>
        <v>On Time</v>
      </c>
      <c r="AH1503" s="1" t="str">
        <f t="shared" si="117"/>
        <v>Fast</v>
      </c>
      <c r="AI1503" s="1" t="str">
        <f t="shared" si="118"/>
        <v>High</v>
      </c>
      <c r="AJ1503" s="6" t="str">
        <f t="shared" si="119"/>
        <v>Weekday</v>
      </c>
    </row>
    <row r="1504" spans="1:36" x14ac:dyDescent="0.45">
      <c r="A1504" s="5" t="s">
        <v>1995</v>
      </c>
      <c r="B1504" s="2">
        <v>45519</v>
      </c>
      <c r="C1504" s="2">
        <v>45518</v>
      </c>
      <c r="D1504" s="2">
        <v>45525</v>
      </c>
      <c r="E1504" s="1" t="s">
        <v>2576</v>
      </c>
      <c r="F1504" s="1" t="s">
        <v>2608</v>
      </c>
      <c r="G1504" s="1" t="s">
        <v>41</v>
      </c>
      <c r="H1504" s="1" t="s">
        <v>27</v>
      </c>
      <c r="I1504" s="1" t="s">
        <v>28</v>
      </c>
      <c r="J1504" s="1">
        <v>2</v>
      </c>
      <c r="K1504" s="1">
        <v>100</v>
      </c>
      <c r="L1504" s="1">
        <v>200</v>
      </c>
      <c r="M1504" s="1" t="s">
        <v>56</v>
      </c>
      <c r="N1504" s="1" t="s">
        <v>57</v>
      </c>
      <c r="O1504" s="1" t="s">
        <v>44</v>
      </c>
      <c r="P1504" s="1" t="s">
        <v>85</v>
      </c>
      <c r="Q1504" s="1" t="s">
        <v>33</v>
      </c>
      <c r="R1504" s="1" t="s">
        <v>46</v>
      </c>
      <c r="S1504" s="1" t="s">
        <v>47</v>
      </c>
      <c r="T1504" s="1">
        <v>7</v>
      </c>
      <c r="U1504" s="1" t="s">
        <v>2622</v>
      </c>
      <c r="V1504" s="1" t="s">
        <v>2623</v>
      </c>
      <c r="W1504" s="1" t="s">
        <v>2624</v>
      </c>
      <c r="X1504" s="1" t="s">
        <v>2628</v>
      </c>
      <c r="Y1504" s="1" t="s">
        <v>2623</v>
      </c>
      <c r="Z1504" s="1" t="s">
        <v>2623</v>
      </c>
      <c r="AA1504" s="1">
        <v>200</v>
      </c>
      <c r="AB1504" s="1" t="s">
        <v>2626</v>
      </c>
      <c r="AC1504" s="1" t="s">
        <v>47</v>
      </c>
      <c r="AD1504" s="1" t="str">
        <f>TEXT(Sales_data[[#This Row],[Order_Date]],"MMM")</f>
        <v>Aug</v>
      </c>
      <c r="AE1504" s="1">
        <f t="shared" si="115"/>
        <v>2024</v>
      </c>
      <c r="AF1504" s="1" t="str">
        <f>TEXT(Sales_data[[#This Row],[Order_Date]],"ddd")</f>
        <v>Thu</v>
      </c>
      <c r="AG1504" s="1" t="str">
        <f t="shared" si="116"/>
        <v>Late</v>
      </c>
      <c r="AH1504" s="1" t="str">
        <f t="shared" si="117"/>
        <v>Slow</v>
      </c>
      <c r="AI1504" s="1" t="str">
        <f t="shared" si="118"/>
        <v>Low</v>
      </c>
      <c r="AJ1504" s="6" t="str">
        <f t="shared" si="119"/>
        <v>Weekday</v>
      </c>
    </row>
    <row r="1505" spans="1:36" x14ac:dyDescent="0.45">
      <c r="A1505" s="5" t="s">
        <v>1996</v>
      </c>
      <c r="B1505" s="2">
        <v>45628</v>
      </c>
      <c r="C1505" s="2">
        <v>45627</v>
      </c>
      <c r="D1505" s="2">
        <v>45628</v>
      </c>
      <c r="E1505" s="1" t="s">
        <v>2540</v>
      </c>
      <c r="F1505" s="1" t="s">
        <v>147</v>
      </c>
      <c r="G1505" s="1" t="s">
        <v>147</v>
      </c>
      <c r="H1505" s="1" t="s">
        <v>71</v>
      </c>
      <c r="I1505" s="1" t="s">
        <v>117</v>
      </c>
      <c r="J1505" s="1">
        <v>1</v>
      </c>
      <c r="K1505" s="1">
        <v>500</v>
      </c>
      <c r="L1505" s="1">
        <v>500</v>
      </c>
      <c r="M1505" s="1" t="s">
        <v>56</v>
      </c>
      <c r="N1505" s="1" t="s">
        <v>30</v>
      </c>
      <c r="O1505" s="1" t="s">
        <v>31</v>
      </c>
      <c r="P1505" s="1" t="s">
        <v>32</v>
      </c>
      <c r="Q1505" s="1" t="s">
        <v>33</v>
      </c>
      <c r="R1505" s="1" t="s">
        <v>34</v>
      </c>
      <c r="S1505" s="1" t="s">
        <v>2620</v>
      </c>
      <c r="T1505" s="1">
        <v>1</v>
      </c>
      <c r="U1505" s="1" t="s">
        <v>2622</v>
      </c>
      <c r="V1505" s="1" t="s">
        <v>2623</v>
      </c>
      <c r="W1505" s="1" t="s">
        <v>2624</v>
      </c>
      <c r="X1505" s="1" t="s">
        <v>2628</v>
      </c>
      <c r="Y1505" s="1" t="s">
        <v>2623</v>
      </c>
      <c r="Z1505" s="1" t="s">
        <v>2623</v>
      </c>
      <c r="AA1505" s="1">
        <v>500</v>
      </c>
      <c r="AB1505" s="1" t="s">
        <v>2626</v>
      </c>
      <c r="AC1505" s="1" t="s">
        <v>2627</v>
      </c>
      <c r="AD1505" s="1" t="str">
        <f>TEXT(Sales_data[[#This Row],[Order_Date]],"MMM")</f>
        <v>Dec</v>
      </c>
      <c r="AE1505" s="1">
        <f t="shared" si="115"/>
        <v>2024</v>
      </c>
      <c r="AF1505" s="1" t="str">
        <f>TEXT(Sales_data[[#This Row],[Order_Date]],"ddd")</f>
        <v>Mon</v>
      </c>
      <c r="AG1505" s="1" t="str">
        <f t="shared" si="116"/>
        <v>On Time</v>
      </c>
      <c r="AH1505" s="1" t="str">
        <f t="shared" si="117"/>
        <v>Fast</v>
      </c>
      <c r="AI1505" s="1" t="str">
        <f t="shared" si="118"/>
        <v>Low</v>
      </c>
      <c r="AJ1505" s="6" t="str">
        <f t="shared" si="119"/>
        <v>Weekday</v>
      </c>
    </row>
    <row r="1506" spans="1:36" x14ac:dyDescent="0.45">
      <c r="A1506" s="5" t="s">
        <v>1997</v>
      </c>
      <c r="B1506" s="2">
        <v>45457</v>
      </c>
      <c r="C1506" s="2">
        <v>45459</v>
      </c>
      <c r="D1506" s="2">
        <v>45464</v>
      </c>
      <c r="E1506" s="1" t="s">
        <v>2563</v>
      </c>
      <c r="F1506" s="1" t="s">
        <v>2606</v>
      </c>
      <c r="G1506" s="1" t="s">
        <v>26</v>
      </c>
      <c r="H1506" s="1" t="s">
        <v>128</v>
      </c>
      <c r="I1506" s="1" t="s">
        <v>231</v>
      </c>
      <c r="J1506" s="1">
        <v>-1</v>
      </c>
      <c r="K1506" s="1">
        <v>0</v>
      </c>
      <c r="L1506" s="1">
        <v>0</v>
      </c>
      <c r="M1506" s="1" t="s">
        <v>2619</v>
      </c>
      <c r="N1506" s="1" t="s">
        <v>30</v>
      </c>
      <c r="O1506" s="1" t="s">
        <v>44</v>
      </c>
      <c r="P1506" s="1" t="s">
        <v>58</v>
      </c>
      <c r="Q1506" s="1" t="s">
        <v>33</v>
      </c>
      <c r="R1506" s="1" t="s">
        <v>2620</v>
      </c>
      <c r="S1506" s="1" t="s">
        <v>2620</v>
      </c>
      <c r="T1506" s="1">
        <v>5</v>
      </c>
      <c r="U1506" s="1" t="s">
        <v>2622</v>
      </c>
      <c r="V1506" s="1" t="s">
        <v>2630</v>
      </c>
      <c r="W1506" s="1" t="s">
        <v>2629</v>
      </c>
      <c r="X1506" s="1" t="s">
        <v>2625</v>
      </c>
      <c r="Y1506" s="1" t="s">
        <v>2630</v>
      </c>
      <c r="Z1506" s="1" t="s">
        <v>2623</v>
      </c>
      <c r="AA1506" s="1">
        <v>0</v>
      </c>
      <c r="AB1506" s="1" t="s">
        <v>2626</v>
      </c>
      <c r="AC1506" s="1" t="s">
        <v>2627</v>
      </c>
      <c r="AD1506" s="1" t="str">
        <f>TEXT(Sales_data[[#This Row],[Order_Date]],"MMM")</f>
        <v>Jun</v>
      </c>
      <c r="AE1506" s="1">
        <f t="shared" si="115"/>
        <v>2024</v>
      </c>
      <c r="AF1506" s="1" t="str">
        <f>TEXT(Sales_data[[#This Row],[Order_Date]],"ddd")</f>
        <v>Fri</v>
      </c>
      <c r="AG1506" s="1" t="str">
        <f t="shared" si="116"/>
        <v>On Time</v>
      </c>
      <c r="AH1506" s="1" t="str">
        <f t="shared" si="117"/>
        <v>Medium</v>
      </c>
      <c r="AI1506" s="1" t="str">
        <f t="shared" si="118"/>
        <v>Low</v>
      </c>
      <c r="AJ1506" s="6" t="str">
        <f t="shared" si="119"/>
        <v>Weekday</v>
      </c>
    </row>
    <row r="1507" spans="1:36" x14ac:dyDescent="0.45">
      <c r="A1507" s="5" t="s">
        <v>1998</v>
      </c>
      <c r="B1507" s="2">
        <v>45515</v>
      </c>
      <c r="C1507" s="2">
        <v>45513</v>
      </c>
      <c r="D1507" s="2">
        <v>45516</v>
      </c>
      <c r="E1507" s="1" t="s">
        <v>2554</v>
      </c>
      <c r="F1507" s="1" t="s">
        <v>2607</v>
      </c>
      <c r="G1507" s="1" t="s">
        <v>41</v>
      </c>
      <c r="H1507" s="1" t="s">
        <v>128</v>
      </c>
      <c r="I1507" s="1" t="s">
        <v>129</v>
      </c>
      <c r="J1507" s="1">
        <v>-1</v>
      </c>
      <c r="K1507" s="1">
        <v>1000</v>
      </c>
      <c r="L1507" s="1">
        <v>-1000</v>
      </c>
      <c r="M1507" s="1" t="s">
        <v>2619</v>
      </c>
      <c r="N1507" s="1" t="s">
        <v>93</v>
      </c>
      <c r="O1507" s="1" t="s">
        <v>79</v>
      </c>
      <c r="P1507" s="1" t="s">
        <v>32</v>
      </c>
      <c r="Q1507" s="1" t="s">
        <v>33</v>
      </c>
      <c r="R1507" s="1" t="s">
        <v>46</v>
      </c>
      <c r="S1507" s="1" t="s">
        <v>47</v>
      </c>
      <c r="T1507" s="1">
        <v>3</v>
      </c>
      <c r="U1507" s="1" t="s">
        <v>2622</v>
      </c>
      <c r="V1507" s="1" t="s">
        <v>2630</v>
      </c>
      <c r="W1507" s="1" t="s">
        <v>2624</v>
      </c>
      <c r="X1507" s="1" t="s">
        <v>2628</v>
      </c>
      <c r="Y1507" s="1" t="s">
        <v>2623</v>
      </c>
      <c r="Z1507" s="1" t="s">
        <v>2623</v>
      </c>
      <c r="AA1507" s="1">
        <v>-1000</v>
      </c>
      <c r="AB1507" s="1" t="s">
        <v>2626</v>
      </c>
      <c r="AC1507" s="1" t="s">
        <v>47</v>
      </c>
      <c r="AD1507" s="1" t="str">
        <f>TEXT(Sales_data[[#This Row],[Order_Date]],"MMM")</f>
        <v>Aug</v>
      </c>
      <c r="AE1507" s="1">
        <f t="shared" si="115"/>
        <v>2024</v>
      </c>
      <c r="AF1507" s="1" t="str">
        <f>TEXT(Sales_data[[#This Row],[Order_Date]],"ddd")</f>
        <v>Sun</v>
      </c>
      <c r="AG1507" s="1" t="str">
        <f t="shared" si="116"/>
        <v>On Time</v>
      </c>
      <c r="AH1507" s="1" t="str">
        <f t="shared" si="117"/>
        <v>Medium</v>
      </c>
      <c r="AI1507" s="1" t="str">
        <f t="shared" si="118"/>
        <v>Low</v>
      </c>
      <c r="AJ1507" s="6" t="str">
        <f t="shared" si="119"/>
        <v>Weekend</v>
      </c>
    </row>
    <row r="1508" spans="1:36" x14ac:dyDescent="0.45">
      <c r="A1508" s="5" t="s">
        <v>1999</v>
      </c>
      <c r="B1508" s="2">
        <v>45404</v>
      </c>
      <c r="C1508" s="2">
        <v>45407</v>
      </c>
      <c r="D1508" s="2">
        <v>45413</v>
      </c>
      <c r="E1508" s="1" t="s">
        <v>2578</v>
      </c>
      <c r="F1508" s="1" t="s">
        <v>2609</v>
      </c>
      <c r="G1508" s="1" t="s">
        <v>116</v>
      </c>
      <c r="H1508" s="1" t="s">
        <v>27</v>
      </c>
      <c r="I1508" s="1" t="s">
        <v>84</v>
      </c>
      <c r="J1508" s="1">
        <v>-1</v>
      </c>
      <c r="K1508" s="1">
        <v>500</v>
      </c>
      <c r="L1508" s="1">
        <v>-500</v>
      </c>
      <c r="M1508" s="1" t="s">
        <v>2619</v>
      </c>
      <c r="N1508" s="1" t="s">
        <v>57</v>
      </c>
      <c r="O1508" s="1" t="s">
        <v>79</v>
      </c>
      <c r="P1508" s="1" t="s">
        <v>85</v>
      </c>
      <c r="Q1508" s="1" t="s">
        <v>33</v>
      </c>
      <c r="R1508" s="1" t="s">
        <v>46</v>
      </c>
      <c r="S1508" s="1" t="s">
        <v>2621</v>
      </c>
      <c r="T1508" s="1">
        <v>6</v>
      </c>
      <c r="U1508" s="1" t="s">
        <v>2622</v>
      </c>
      <c r="V1508" s="1" t="s">
        <v>2630</v>
      </c>
      <c r="W1508" s="1" t="s">
        <v>2624</v>
      </c>
      <c r="X1508" s="1" t="s">
        <v>2625</v>
      </c>
      <c r="Y1508" s="1" t="s">
        <v>2623</v>
      </c>
      <c r="Z1508" s="1" t="s">
        <v>2623</v>
      </c>
      <c r="AA1508" s="1">
        <v>-500</v>
      </c>
      <c r="AB1508" s="1" t="s">
        <v>2626</v>
      </c>
      <c r="AC1508" s="1" t="s">
        <v>2621</v>
      </c>
      <c r="AD1508" s="1" t="str">
        <f>TEXT(Sales_data[[#This Row],[Order_Date]],"MMM")</f>
        <v>Apr</v>
      </c>
      <c r="AE1508" s="1">
        <f t="shared" si="115"/>
        <v>2024</v>
      </c>
      <c r="AF1508" s="1" t="str">
        <f>TEXT(Sales_data[[#This Row],[Order_Date]],"ddd")</f>
        <v>Mon</v>
      </c>
      <c r="AG1508" s="1" t="str">
        <f t="shared" si="116"/>
        <v>Late</v>
      </c>
      <c r="AH1508" s="1" t="str">
        <f t="shared" si="117"/>
        <v>Slow</v>
      </c>
      <c r="AI1508" s="1" t="str">
        <f t="shared" si="118"/>
        <v>Low</v>
      </c>
      <c r="AJ1508" s="6" t="str">
        <f t="shared" si="119"/>
        <v>Weekday</v>
      </c>
    </row>
    <row r="1509" spans="1:36" x14ac:dyDescent="0.45">
      <c r="A1509" s="5" t="s">
        <v>2000</v>
      </c>
      <c r="B1509" s="2">
        <v>45640</v>
      </c>
      <c r="C1509" s="2">
        <v>45641</v>
      </c>
      <c r="D1509" s="2">
        <v>45644</v>
      </c>
      <c r="E1509" s="1" t="s">
        <v>2574</v>
      </c>
      <c r="F1509" s="1" t="s">
        <v>2606</v>
      </c>
      <c r="G1509" s="1" t="s">
        <v>26</v>
      </c>
      <c r="H1509" s="1" t="s">
        <v>42</v>
      </c>
      <c r="I1509" s="1" t="s">
        <v>78</v>
      </c>
      <c r="J1509" s="1">
        <v>0</v>
      </c>
      <c r="K1509" s="1">
        <v>500</v>
      </c>
      <c r="L1509" s="1">
        <v>0</v>
      </c>
      <c r="M1509" s="1" t="s">
        <v>63</v>
      </c>
      <c r="N1509" s="1" t="s">
        <v>57</v>
      </c>
      <c r="O1509" s="1" t="s">
        <v>31</v>
      </c>
      <c r="P1509" s="1" t="s">
        <v>58</v>
      </c>
      <c r="Q1509" s="1" t="s">
        <v>45</v>
      </c>
      <c r="R1509" s="1" t="s">
        <v>2620</v>
      </c>
      <c r="S1509" s="1" t="s">
        <v>2620</v>
      </c>
      <c r="T1509" s="1">
        <v>3</v>
      </c>
      <c r="U1509" s="1" t="s">
        <v>2622</v>
      </c>
      <c r="V1509" s="1" t="s">
        <v>2630</v>
      </c>
      <c r="W1509" s="1" t="s">
        <v>2624</v>
      </c>
      <c r="X1509" s="1" t="s">
        <v>2625</v>
      </c>
      <c r="Y1509" s="1" t="s">
        <v>2623</v>
      </c>
      <c r="Z1509" s="1" t="s">
        <v>2623</v>
      </c>
      <c r="AA1509" s="1">
        <v>0</v>
      </c>
      <c r="AB1509" s="1" t="s">
        <v>2626</v>
      </c>
      <c r="AC1509" s="1" t="s">
        <v>2627</v>
      </c>
      <c r="AD1509" s="1" t="str">
        <f>TEXT(Sales_data[[#This Row],[Order_Date]],"MMM")</f>
        <v>Dec</v>
      </c>
      <c r="AE1509" s="1">
        <f t="shared" si="115"/>
        <v>2024</v>
      </c>
      <c r="AF1509" s="1" t="str">
        <f>TEXT(Sales_data[[#This Row],[Order_Date]],"ddd")</f>
        <v>Sat</v>
      </c>
      <c r="AG1509" s="1" t="str">
        <f t="shared" si="116"/>
        <v>On Time</v>
      </c>
      <c r="AH1509" s="1" t="str">
        <f t="shared" si="117"/>
        <v>Medium</v>
      </c>
      <c r="AI1509" s="1" t="str">
        <f t="shared" si="118"/>
        <v>Low</v>
      </c>
      <c r="AJ1509" s="6" t="str">
        <f t="shared" si="119"/>
        <v>Weekend</v>
      </c>
    </row>
    <row r="1510" spans="1:36" x14ac:dyDescent="0.45">
      <c r="A1510" s="5" t="s">
        <v>2001</v>
      </c>
      <c r="B1510" s="2">
        <v>45447</v>
      </c>
      <c r="C1510" s="2">
        <v>45448</v>
      </c>
      <c r="D1510" s="2">
        <v>45454</v>
      </c>
      <c r="E1510" s="1" t="s">
        <v>2531</v>
      </c>
      <c r="F1510" s="1" t="s">
        <v>2606</v>
      </c>
      <c r="G1510" s="1" t="s">
        <v>26</v>
      </c>
      <c r="H1510" s="1" t="s">
        <v>42</v>
      </c>
      <c r="I1510" s="1" t="s">
        <v>78</v>
      </c>
      <c r="J1510" s="1">
        <v>0</v>
      </c>
      <c r="K1510" s="1">
        <v>500</v>
      </c>
      <c r="L1510" s="1">
        <v>0</v>
      </c>
      <c r="M1510" s="1" t="s">
        <v>56</v>
      </c>
      <c r="N1510" s="1" t="s">
        <v>93</v>
      </c>
      <c r="O1510" s="1" t="s">
        <v>31</v>
      </c>
      <c r="P1510" s="1" t="s">
        <v>85</v>
      </c>
      <c r="Q1510" s="1" t="s">
        <v>33</v>
      </c>
      <c r="R1510" s="1" t="s">
        <v>2620</v>
      </c>
      <c r="S1510" s="1" t="s">
        <v>2620</v>
      </c>
      <c r="T1510" s="1">
        <v>6</v>
      </c>
      <c r="U1510" s="1" t="s">
        <v>2622</v>
      </c>
      <c r="V1510" s="1" t="s">
        <v>2630</v>
      </c>
      <c r="W1510" s="1" t="s">
        <v>2624</v>
      </c>
      <c r="X1510" s="1" t="s">
        <v>2625</v>
      </c>
      <c r="Y1510" s="1" t="s">
        <v>2623</v>
      </c>
      <c r="Z1510" s="1" t="s">
        <v>2623</v>
      </c>
      <c r="AA1510" s="1">
        <v>0</v>
      </c>
      <c r="AB1510" s="1" t="s">
        <v>2626</v>
      </c>
      <c r="AC1510" s="1" t="s">
        <v>2627</v>
      </c>
      <c r="AD1510" s="1" t="str">
        <f>TEXT(Sales_data[[#This Row],[Order_Date]],"MMM")</f>
        <v>Jun</v>
      </c>
      <c r="AE1510" s="1">
        <f t="shared" si="115"/>
        <v>2024</v>
      </c>
      <c r="AF1510" s="1" t="str">
        <f>TEXT(Sales_data[[#This Row],[Order_Date]],"ddd")</f>
        <v>Tue</v>
      </c>
      <c r="AG1510" s="1" t="str">
        <f t="shared" si="116"/>
        <v>Late</v>
      </c>
      <c r="AH1510" s="1" t="str">
        <f t="shared" si="117"/>
        <v>Slow</v>
      </c>
      <c r="AI1510" s="1" t="str">
        <f t="shared" si="118"/>
        <v>Low</v>
      </c>
      <c r="AJ1510" s="6" t="str">
        <f t="shared" si="119"/>
        <v>Weekday</v>
      </c>
    </row>
    <row r="1511" spans="1:36" x14ac:dyDescent="0.45">
      <c r="A1511" s="5" t="s">
        <v>2002</v>
      </c>
      <c r="B1511" s="2">
        <v>45618</v>
      </c>
      <c r="C1511" s="2">
        <v>45617</v>
      </c>
      <c r="D1511" s="2">
        <v>45619</v>
      </c>
      <c r="E1511" s="1" t="s">
        <v>2542</v>
      </c>
      <c r="F1511" s="1" t="s">
        <v>168</v>
      </c>
      <c r="G1511" s="1" t="s">
        <v>41</v>
      </c>
      <c r="H1511" s="1" t="s">
        <v>71</v>
      </c>
      <c r="I1511" s="1" t="s">
        <v>117</v>
      </c>
      <c r="J1511" s="1">
        <v>1</v>
      </c>
      <c r="K1511" s="1">
        <v>100</v>
      </c>
      <c r="L1511" s="1">
        <v>100</v>
      </c>
      <c r="M1511" s="1" t="s">
        <v>29</v>
      </c>
      <c r="N1511" s="1" t="s">
        <v>57</v>
      </c>
      <c r="O1511" s="1" t="s">
        <v>79</v>
      </c>
      <c r="P1511" s="1" t="s">
        <v>58</v>
      </c>
      <c r="Q1511" s="1" t="s">
        <v>45</v>
      </c>
      <c r="R1511" s="1" t="s">
        <v>46</v>
      </c>
      <c r="S1511" s="1" t="s">
        <v>47</v>
      </c>
      <c r="T1511" s="1">
        <v>2</v>
      </c>
      <c r="U1511" s="1" t="s">
        <v>2622</v>
      </c>
      <c r="V1511" s="1" t="s">
        <v>2623</v>
      </c>
      <c r="W1511" s="1" t="s">
        <v>2624</v>
      </c>
      <c r="X1511" s="1" t="s">
        <v>2628</v>
      </c>
      <c r="Y1511" s="1" t="s">
        <v>2623</v>
      </c>
      <c r="Z1511" s="1" t="s">
        <v>2623</v>
      </c>
      <c r="AA1511" s="1">
        <v>100</v>
      </c>
      <c r="AB1511" s="1" t="s">
        <v>2626</v>
      </c>
      <c r="AC1511" s="1" t="s">
        <v>47</v>
      </c>
      <c r="AD1511" s="1" t="str">
        <f>TEXT(Sales_data[[#This Row],[Order_Date]],"MMM")</f>
        <v>Nov</v>
      </c>
      <c r="AE1511" s="1">
        <f t="shared" si="115"/>
        <v>2024</v>
      </c>
      <c r="AF1511" s="1" t="str">
        <f>TEXT(Sales_data[[#This Row],[Order_Date]],"ddd")</f>
        <v>Fri</v>
      </c>
      <c r="AG1511" s="1" t="str">
        <f t="shared" si="116"/>
        <v>On Time</v>
      </c>
      <c r="AH1511" s="1" t="str">
        <f t="shared" si="117"/>
        <v>Fast</v>
      </c>
      <c r="AI1511" s="1" t="str">
        <f t="shared" si="118"/>
        <v>Low</v>
      </c>
      <c r="AJ1511" s="6" t="str">
        <f t="shared" si="119"/>
        <v>Weekday</v>
      </c>
    </row>
    <row r="1512" spans="1:36" x14ac:dyDescent="0.45">
      <c r="A1512" s="5" t="s">
        <v>2003</v>
      </c>
      <c r="B1512" s="2">
        <v>45610</v>
      </c>
      <c r="C1512" s="2">
        <v>45608</v>
      </c>
      <c r="D1512" s="2">
        <v>45609</v>
      </c>
      <c r="E1512" s="1" t="s">
        <v>2546</v>
      </c>
      <c r="F1512" s="1" t="s">
        <v>2606</v>
      </c>
      <c r="G1512" s="1" t="s">
        <v>26</v>
      </c>
      <c r="H1512" s="1" t="s">
        <v>128</v>
      </c>
      <c r="I1512" s="1" t="s">
        <v>169</v>
      </c>
      <c r="J1512" s="1">
        <v>1</v>
      </c>
      <c r="K1512" s="1">
        <v>500</v>
      </c>
      <c r="L1512" s="1">
        <v>500</v>
      </c>
      <c r="M1512" s="1" t="s">
        <v>56</v>
      </c>
      <c r="N1512" s="1" t="s">
        <v>30</v>
      </c>
      <c r="O1512" s="1" t="s">
        <v>31</v>
      </c>
      <c r="P1512" s="1" t="s">
        <v>32</v>
      </c>
      <c r="Q1512" s="1" t="s">
        <v>33</v>
      </c>
      <c r="R1512" s="1" t="s">
        <v>2620</v>
      </c>
      <c r="S1512" s="1" t="s">
        <v>2620</v>
      </c>
      <c r="T1512" s="1">
        <v>1</v>
      </c>
      <c r="U1512" s="1" t="s">
        <v>2622</v>
      </c>
      <c r="V1512" s="1" t="s">
        <v>2623</v>
      </c>
      <c r="W1512" s="1" t="s">
        <v>2624</v>
      </c>
      <c r="X1512" s="1" t="s">
        <v>2628</v>
      </c>
      <c r="Y1512" s="1" t="s">
        <v>2623</v>
      </c>
      <c r="Z1512" s="1" t="s">
        <v>2623</v>
      </c>
      <c r="AA1512" s="1">
        <v>500</v>
      </c>
      <c r="AB1512" s="1" t="s">
        <v>2626</v>
      </c>
      <c r="AC1512" s="1" t="s">
        <v>2627</v>
      </c>
      <c r="AD1512" s="1" t="str">
        <f>TEXT(Sales_data[[#This Row],[Order_Date]],"MMM")</f>
        <v>Nov</v>
      </c>
      <c r="AE1512" s="1">
        <f t="shared" si="115"/>
        <v>2024</v>
      </c>
      <c r="AF1512" s="1" t="str">
        <f>TEXT(Sales_data[[#This Row],[Order_Date]],"ddd")</f>
        <v>Thu</v>
      </c>
      <c r="AG1512" s="1" t="str">
        <f t="shared" si="116"/>
        <v>On Time</v>
      </c>
      <c r="AH1512" s="1" t="str">
        <f t="shared" si="117"/>
        <v>Fast</v>
      </c>
      <c r="AI1512" s="1" t="str">
        <f t="shared" si="118"/>
        <v>Low</v>
      </c>
      <c r="AJ1512" s="6" t="str">
        <f t="shared" si="119"/>
        <v>Weekday</v>
      </c>
    </row>
    <row r="1513" spans="1:36" x14ac:dyDescent="0.45">
      <c r="A1513" s="5" t="s">
        <v>2004</v>
      </c>
      <c r="B1513" s="2">
        <v>45609</v>
      </c>
      <c r="C1513" s="2">
        <v>45612</v>
      </c>
      <c r="D1513" s="2">
        <v>45619</v>
      </c>
      <c r="E1513" s="1" t="s">
        <v>2565</v>
      </c>
      <c r="F1513" s="1" t="s">
        <v>53</v>
      </c>
      <c r="G1513" s="1" t="s">
        <v>54</v>
      </c>
      <c r="H1513" s="1" t="s">
        <v>42</v>
      </c>
      <c r="I1513" s="1" t="s">
        <v>43</v>
      </c>
      <c r="J1513" s="1">
        <v>-1</v>
      </c>
      <c r="K1513" s="1">
        <v>1000</v>
      </c>
      <c r="L1513" s="1">
        <v>-1000</v>
      </c>
      <c r="M1513" s="1" t="s">
        <v>29</v>
      </c>
      <c r="N1513" s="1" t="s">
        <v>57</v>
      </c>
      <c r="O1513" s="1" t="s">
        <v>44</v>
      </c>
      <c r="P1513" s="1" t="s">
        <v>32</v>
      </c>
      <c r="Q1513" s="1" t="s">
        <v>33</v>
      </c>
      <c r="R1513" s="1" t="s">
        <v>46</v>
      </c>
      <c r="S1513" s="1" t="s">
        <v>47</v>
      </c>
      <c r="T1513" s="1">
        <v>7</v>
      </c>
      <c r="U1513" s="1" t="s">
        <v>2622</v>
      </c>
      <c r="V1513" s="1" t="s">
        <v>2630</v>
      </c>
      <c r="W1513" s="1" t="s">
        <v>2624</v>
      </c>
      <c r="X1513" s="1" t="s">
        <v>2625</v>
      </c>
      <c r="Y1513" s="1" t="s">
        <v>2623</v>
      </c>
      <c r="Z1513" s="1" t="s">
        <v>2623</v>
      </c>
      <c r="AA1513" s="1">
        <v>-1000</v>
      </c>
      <c r="AB1513" s="1" t="s">
        <v>2626</v>
      </c>
      <c r="AC1513" s="1" t="s">
        <v>47</v>
      </c>
      <c r="AD1513" s="1" t="str">
        <f>TEXT(Sales_data[[#This Row],[Order_Date]],"MMM")</f>
        <v>Nov</v>
      </c>
      <c r="AE1513" s="1">
        <f t="shared" si="115"/>
        <v>2024</v>
      </c>
      <c r="AF1513" s="1" t="str">
        <f>TEXT(Sales_data[[#This Row],[Order_Date]],"ddd")</f>
        <v>Wed</v>
      </c>
      <c r="AG1513" s="1" t="str">
        <f t="shared" si="116"/>
        <v>Late</v>
      </c>
      <c r="AH1513" s="1" t="str">
        <f t="shared" si="117"/>
        <v>Slow</v>
      </c>
      <c r="AI1513" s="1" t="str">
        <f t="shared" si="118"/>
        <v>Low</v>
      </c>
      <c r="AJ1513" s="6" t="str">
        <f t="shared" si="119"/>
        <v>Weekday</v>
      </c>
    </row>
    <row r="1514" spans="1:36" x14ac:dyDescent="0.45">
      <c r="A1514" s="5" t="s">
        <v>2005</v>
      </c>
      <c r="B1514" s="2">
        <v>45310</v>
      </c>
      <c r="C1514" s="2">
        <v>45312</v>
      </c>
      <c r="D1514" s="2">
        <v>45319</v>
      </c>
      <c r="E1514" s="1" t="s">
        <v>2565</v>
      </c>
      <c r="F1514" s="1" t="s">
        <v>2608</v>
      </c>
      <c r="G1514" s="1" t="s">
        <v>41</v>
      </c>
      <c r="H1514" s="1" t="s">
        <v>27</v>
      </c>
      <c r="I1514" s="1" t="s">
        <v>28</v>
      </c>
      <c r="J1514" s="1">
        <v>3</v>
      </c>
      <c r="K1514" s="1">
        <v>2000</v>
      </c>
      <c r="L1514" s="1">
        <v>6000</v>
      </c>
      <c r="M1514" s="1" t="s">
        <v>2619</v>
      </c>
      <c r="N1514" s="1" t="s">
        <v>57</v>
      </c>
      <c r="O1514" s="1" t="s">
        <v>44</v>
      </c>
      <c r="P1514" s="1" t="s">
        <v>32</v>
      </c>
      <c r="Q1514" s="1" t="s">
        <v>45</v>
      </c>
      <c r="R1514" s="1" t="s">
        <v>46</v>
      </c>
      <c r="S1514" s="1" t="s">
        <v>2621</v>
      </c>
      <c r="T1514" s="1">
        <v>7</v>
      </c>
      <c r="U1514" s="1" t="s">
        <v>2622</v>
      </c>
      <c r="V1514" s="1" t="s">
        <v>2623</v>
      </c>
      <c r="W1514" s="1" t="s">
        <v>2624</v>
      </c>
      <c r="X1514" s="1" t="s">
        <v>2625</v>
      </c>
      <c r="Y1514" s="1" t="s">
        <v>2623</v>
      </c>
      <c r="Z1514" s="1" t="s">
        <v>2623</v>
      </c>
      <c r="AA1514" s="1">
        <v>6000</v>
      </c>
      <c r="AB1514" s="1" t="s">
        <v>2626</v>
      </c>
      <c r="AC1514" s="1" t="s">
        <v>2621</v>
      </c>
      <c r="AD1514" s="1" t="str">
        <f>TEXT(Sales_data[[#This Row],[Order_Date]],"MMM")</f>
        <v>Jan</v>
      </c>
      <c r="AE1514" s="1">
        <f t="shared" si="115"/>
        <v>2024</v>
      </c>
      <c r="AF1514" s="1" t="str">
        <f>TEXT(Sales_data[[#This Row],[Order_Date]],"ddd")</f>
        <v>Fri</v>
      </c>
      <c r="AG1514" s="1" t="str">
        <f t="shared" si="116"/>
        <v>Late</v>
      </c>
      <c r="AH1514" s="1" t="str">
        <f t="shared" si="117"/>
        <v>Slow</v>
      </c>
      <c r="AI1514" s="1" t="str">
        <f t="shared" si="118"/>
        <v>High</v>
      </c>
      <c r="AJ1514" s="6" t="str">
        <f t="shared" si="119"/>
        <v>Weekday</v>
      </c>
    </row>
    <row r="1515" spans="1:36" x14ac:dyDescent="0.45">
      <c r="A1515" s="5" t="s">
        <v>2006</v>
      </c>
      <c r="B1515" s="2">
        <v>45421</v>
      </c>
      <c r="C1515" s="2">
        <v>45423</v>
      </c>
      <c r="D1515" s="2">
        <v>45430</v>
      </c>
      <c r="E1515" s="1" t="s">
        <v>2567</v>
      </c>
      <c r="F1515" s="1" t="s">
        <v>2608</v>
      </c>
      <c r="G1515" s="1" t="s">
        <v>41</v>
      </c>
      <c r="H1515" s="1" t="s">
        <v>71</v>
      </c>
      <c r="I1515" s="1" t="s">
        <v>117</v>
      </c>
      <c r="J1515" s="1">
        <v>1</v>
      </c>
      <c r="K1515" s="1">
        <v>2000</v>
      </c>
      <c r="L1515" s="1">
        <v>2000</v>
      </c>
      <c r="M1515" s="1" t="s">
        <v>56</v>
      </c>
      <c r="N1515" s="1" t="s">
        <v>57</v>
      </c>
      <c r="O1515" s="1" t="s">
        <v>79</v>
      </c>
      <c r="P1515" s="1" t="s">
        <v>32</v>
      </c>
      <c r="Q1515" s="1" t="s">
        <v>33</v>
      </c>
      <c r="R1515" s="1" t="s">
        <v>2620</v>
      </c>
      <c r="S1515" s="1" t="s">
        <v>2620</v>
      </c>
      <c r="T1515" s="1">
        <v>7</v>
      </c>
      <c r="U1515" s="1" t="s">
        <v>2622</v>
      </c>
      <c r="V1515" s="1" t="s">
        <v>2623</v>
      </c>
      <c r="W1515" s="1" t="s">
        <v>2624</v>
      </c>
      <c r="X1515" s="1" t="s">
        <v>2625</v>
      </c>
      <c r="Y1515" s="1" t="s">
        <v>2623</v>
      </c>
      <c r="Z1515" s="1" t="s">
        <v>2623</v>
      </c>
      <c r="AA1515" s="1">
        <v>2000</v>
      </c>
      <c r="AB1515" s="1" t="s">
        <v>2626</v>
      </c>
      <c r="AC1515" s="1" t="s">
        <v>2627</v>
      </c>
      <c r="AD1515" s="1" t="str">
        <f>TEXT(Sales_data[[#This Row],[Order_Date]],"MMM")</f>
        <v>May</v>
      </c>
      <c r="AE1515" s="1">
        <f t="shared" si="115"/>
        <v>2024</v>
      </c>
      <c r="AF1515" s="1" t="str">
        <f>TEXT(Sales_data[[#This Row],[Order_Date]],"ddd")</f>
        <v>Thu</v>
      </c>
      <c r="AG1515" s="1" t="str">
        <f t="shared" si="116"/>
        <v>Late</v>
      </c>
      <c r="AH1515" s="1" t="str">
        <f t="shared" si="117"/>
        <v>Slow</v>
      </c>
      <c r="AI1515" s="1" t="str">
        <f t="shared" si="118"/>
        <v>Medium</v>
      </c>
      <c r="AJ1515" s="6" t="str">
        <f t="shared" si="119"/>
        <v>Weekday</v>
      </c>
    </row>
    <row r="1516" spans="1:36" x14ac:dyDescent="0.45">
      <c r="A1516" s="5" t="s">
        <v>2007</v>
      </c>
      <c r="B1516" s="2">
        <v>45623</v>
      </c>
      <c r="C1516" s="2">
        <v>45622</v>
      </c>
      <c r="D1516" s="2">
        <v>45624</v>
      </c>
      <c r="E1516" s="1" t="s">
        <v>2573</v>
      </c>
      <c r="F1516" s="1" t="s">
        <v>2608</v>
      </c>
      <c r="G1516" s="1" t="s">
        <v>41</v>
      </c>
      <c r="H1516" s="1" t="s">
        <v>71</v>
      </c>
      <c r="I1516" s="1" t="s">
        <v>72</v>
      </c>
      <c r="J1516" s="1">
        <v>1</v>
      </c>
      <c r="K1516" s="1">
        <v>0</v>
      </c>
      <c r="L1516" s="1">
        <v>0</v>
      </c>
      <c r="M1516" s="1" t="s">
        <v>63</v>
      </c>
      <c r="N1516" s="1" t="s">
        <v>57</v>
      </c>
      <c r="O1516" s="1" t="s">
        <v>64</v>
      </c>
      <c r="P1516" s="1" t="s">
        <v>58</v>
      </c>
      <c r="Q1516" s="1" t="s">
        <v>45</v>
      </c>
      <c r="R1516" s="1" t="s">
        <v>46</v>
      </c>
      <c r="S1516" s="1" t="s">
        <v>2621</v>
      </c>
      <c r="T1516" s="1">
        <v>2</v>
      </c>
      <c r="U1516" s="1" t="s">
        <v>2622</v>
      </c>
      <c r="V1516" s="1" t="s">
        <v>2623</v>
      </c>
      <c r="W1516" s="1" t="s">
        <v>2629</v>
      </c>
      <c r="X1516" s="1" t="s">
        <v>2628</v>
      </c>
      <c r="Y1516" s="1" t="s">
        <v>2630</v>
      </c>
      <c r="Z1516" s="1" t="s">
        <v>2623</v>
      </c>
      <c r="AA1516" s="1">
        <v>0</v>
      </c>
      <c r="AB1516" s="1" t="s">
        <v>2626</v>
      </c>
      <c r="AC1516" s="1" t="s">
        <v>2621</v>
      </c>
      <c r="AD1516" s="1" t="str">
        <f>TEXT(Sales_data[[#This Row],[Order_Date]],"MMM")</f>
        <v>Nov</v>
      </c>
      <c r="AE1516" s="1">
        <f t="shared" si="115"/>
        <v>2024</v>
      </c>
      <c r="AF1516" s="1" t="str">
        <f>TEXT(Sales_data[[#This Row],[Order_Date]],"ddd")</f>
        <v>Wed</v>
      </c>
      <c r="AG1516" s="1" t="str">
        <f t="shared" si="116"/>
        <v>On Time</v>
      </c>
      <c r="AH1516" s="1" t="str">
        <f t="shared" si="117"/>
        <v>Fast</v>
      </c>
      <c r="AI1516" s="1" t="str">
        <f t="shared" si="118"/>
        <v>Low</v>
      </c>
      <c r="AJ1516" s="6" t="str">
        <f t="shared" si="119"/>
        <v>Weekday</v>
      </c>
    </row>
    <row r="1517" spans="1:36" x14ac:dyDescent="0.45">
      <c r="A1517" s="5" t="s">
        <v>2008</v>
      </c>
      <c r="B1517" s="2">
        <v>45617</v>
      </c>
      <c r="C1517" s="2">
        <v>45619</v>
      </c>
      <c r="D1517" s="2">
        <v>45625</v>
      </c>
      <c r="E1517" s="1" t="s">
        <v>2574</v>
      </c>
      <c r="F1517" s="1" t="s">
        <v>53</v>
      </c>
      <c r="G1517" s="1" t="s">
        <v>54</v>
      </c>
      <c r="H1517" s="1" t="s">
        <v>128</v>
      </c>
      <c r="I1517" s="1" t="s">
        <v>231</v>
      </c>
      <c r="J1517" s="1">
        <v>0</v>
      </c>
      <c r="K1517" s="1">
        <v>2000</v>
      </c>
      <c r="L1517" s="1">
        <v>0</v>
      </c>
      <c r="M1517" s="1" t="s">
        <v>2619</v>
      </c>
      <c r="N1517" s="1" t="s">
        <v>57</v>
      </c>
      <c r="O1517" s="1" t="s">
        <v>44</v>
      </c>
      <c r="P1517" s="1" t="s">
        <v>32</v>
      </c>
      <c r="Q1517" s="1" t="s">
        <v>45</v>
      </c>
      <c r="R1517" s="1" t="s">
        <v>34</v>
      </c>
      <c r="S1517" s="1" t="s">
        <v>2620</v>
      </c>
      <c r="T1517" s="1">
        <v>6</v>
      </c>
      <c r="U1517" s="1" t="s">
        <v>2622</v>
      </c>
      <c r="V1517" s="1" t="s">
        <v>2630</v>
      </c>
      <c r="W1517" s="1" t="s">
        <v>2624</v>
      </c>
      <c r="X1517" s="1" t="s">
        <v>2625</v>
      </c>
      <c r="Y1517" s="1" t="s">
        <v>2623</v>
      </c>
      <c r="Z1517" s="1" t="s">
        <v>2623</v>
      </c>
      <c r="AA1517" s="1">
        <v>0</v>
      </c>
      <c r="AB1517" s="1" t="s">
        <v>2626</v>
      </c>
      <c r="AC1517" s="1" t="s">
        <v>2627</v>
      </c>
      <c r="AD1517" s="1" t="str">
        <f>TEXT(Sales_data[[#This Row],[Order_Date]],"MMM")</f>
        <v>Nov</v>
      </c>
      <c r="AE1517" s="1">
        <f t="shared" si="115"/>
        <v>2024</v>
      </c>
      <c r="AF1517" s="1" t="str">
        <f>TEXT(Sales_data[[#This Row],[Order_Date]],"ddd")</f>
        <v>Thu</v>
      </c>
      <c r="AG1517" s="1" t="str">
        <f t="shared" si="116"/>
        <v>Late</v>
      </c>
      <c r="AH1517" s="1" t="str">
        <f t="shared" si="117"/>
        <v>Slow</v>
      </c>
      <c r="AI1517" s="1" t="str">
        <f t="shared" si="118"/>
        <v>Low</v>
      </c>
      <c r="AJ1517" s="6" t="str">
        <f t="shared" si="119"/>
        <v>Weekday</v>
      </c>
    </row>
    <row r="1518" spans="1:36" x14ac:dyDescent="0.45">
      <c r="A1518" s="5" t="s">
        <v>2009</v>
      </c>
      <c r="B1518" s="2">
        <v>45638</v>
      </c>
      <c r="C1518" s="2">
        <v>45641</v>
      </c>
      <c r="D1518" s="2">
        <v>45647</v>
      </c>
      <c r="E1518" s="1" t="s">
        <v>2558</v>
      </c>
      <c r="F1518" s="1" t="s">
        <v>2609</v>
      </c>
      <c r="G1518" s="1" t="s">
        <v>116</v>
      </c>
      <c r="H1518" s="1" t="s">
        <v>42</v>
      </c>
      <c r="I1518" s="1" t="s">
        <v>122</v>
      </c>
      <c r="J1518" s="1">
        <v>0</v>
      </c>
      <c r="K1518" s="1">
        <v>100</v>
      </c>
      <c r="L1518" s="1">
        <v>0</v>
      </c>
      <c r="M1518" s="1" t="s">
        <v>63</v>
      </c>
      <c r="N1518" s="1" t="s">
        <v>93</v>
      </c>
      <c r="O1518" s="1" t="s">
        <v>79</v>
      </c>
      <c r="P1518" s="1" t="s">
        <v>85</v>
      </c>
      <c r="Q1518" s="1" t="s">
        <v>33</v>
      </c>
      <c r="R1518" s="1" t="s">
        <v>2620</v>
      </c>
      <c r="S1518" s="1" t="s">
        <v>2620</v>
      </c>
      <c r="T1518" s="1">
        <v>6</v>
      </c>
      <c r="U1518" s="1" t="s">
        <v>2622</v>
      </c>
      <c r="V1518" s="1" t="s">
        <v>2630</v>
      </c>
      <c r="W1518" s="1" t="s">
        <v>2624</v>
      </c>
      <c r="X1518" s="1" t="s">
        <v>2625</v>
      </c>
      <c r="Y1518" s="1" t="s">
        <v>2623</v>
      </c>
      <c r="Z1518" s="1" t="s">
        <v>2623</v>
      </c>
      <c r="AA1518" s="1">
        <v>0</v>
      </c>
      <c r="AB1518" s="1" t="s">
        <v>2626</v>
      </c>
      <c r="AC1518" s="1" t="s">
        <v>2627</v>
      </c>
      <c r="AD1518" s="1" t="str">
        <f>TEXT(Sales_data[[#This Row],[Order_Date]],"MMM")</f>
        <v>Dec</v>
      </c>
      <c r="AE1518" s="1">
        <f t="shared" si="115"/>
        <v>2024</v>
      </c>
      <c r="AF1518" s="1" t="str">
        <f>TEXT(Sales_data[[#This Row],[Order_Date]],"ddd")</f>
        <v>Thu</v>
      </c>
      <c r="AG1518" s="1" t="str">
        <f t="shared" si="116"/>
        <v>Late</v>
      </c>
      <c r="AH1518" s="1" t="str">
        <f t="shared" si="117"/>
        <v>Slow</v>
      </c>
      <c r="AI1518" s="1" t="str">
        <f t="shared" si="118"/>
        <v>Low</v>
      </c>
      <c r="AJ1518" s="6" t="str">
        <f t="shared" si="119"/>
        <v>Weekday</v>
      </c>
    </row>
    <row r="1519" spans="1:36" x14ac:dyDescent="0.45">
      <c r="A1519" s="5" t="s">
        <v>2010</v>
      </c>
      <c r="B1519" s="2">
        <v>45565</v>
      </c>
      <c r="C1519" s="2">
        <v>45565</v>
      </c>
      <c r="D1519" s="2">
        <v>45565</v>
      </c>
      <c r="E1519" s="1" t="s">
        <v>2555</v>
      </c>
      <c r="F1519" s="1" t="s">
        <v>147</v>
      </c>
      <c r="G1519" s="1" t="s">
        <v>147</v>
      </c>
      <c r="H1519" s="1" t="s">
        <v>128</v>
      </c>
      <c r="I1519" s="1" t="s">
        <v>231</v>
      </c>
      <c r="J1519" s="1">
        <v>3</v>
      </c>
      <c r="K1519" s="1">
        <v>100</v>
      </c>
      <c r="L1519" s="1">
        <v>300</v>
      </c>
      <c r="M1519" s="1" t="s">
        <v>2619</v>
      </c>
      <c r="N1519" s="1" t="s">
        <v>93</v>
      </c>
      <c r="O1519" s="1" t="s">
        <v>64</v>
      </c>
      <c r="P1519" s="1" t="s">
        <v>85</v>
      </c>
      <c r="Q1519" s="1" t="s">
        <v>45</v>
      </c>
      <c r="R1519" s="1" t="s">
        <v>34</v>
      </c>
      <c r="S1519" s="1" t="s">
        <v>2620</v>
      </c>
      <c r="T1519" s="1">
        <v>0</v>
      </c>
      <c r="U1519" s="1" t="s">
        <v>2622</v>
      </c>
      <c r="V1519" s="1" t="s">
        <v>2623</v>
      </c>
      <c r="W1519" s="1" t="s">
        <v>2624</v>
      </c>
      <c r="X1519" s="1" t="s">
        <v>2625</v>
      </c>
      <c r="Y1519" s="1" t="s">
        <v>2623</v>
      </c>
      <c r="Z1519" s="1" t="s">
        <v>2623</v>
      </c>
      <c r="AA1519" s="1">
        <v>300</v>
      </c>
      <c r="AB1519" s="1" t="s">
        <v>2626</v>
      </c>
      <c r="AC1519" s="1" t="s">
        <v>2627</v>
      </c>
      <c r="AD1519" s="1" t="str">
        <f>TEXT(Sales_data[[#This Row],[Order_Date]],"MMM")</f>
        <v>Sep</v>
      </c>
      <c r="AE1519" s="1">
        <f t="shared" si="115"/>
        <v>2024</v>
      </c>
      <c r="AF1519" s="1" t="str">
        <f>TEXT(Sales_data[[#This Row],[Order_Date]],"ddd")</f>
        <v>Mon</v>
      </c>
      <c r="AG1519" s="1" t="str">
        <f t="shared" si="116"/>
        <v>On Time</v>
      </c>
      <c r="AH1519" s="1" t="str">
        <f t="shared" si="117"/>
        <v>Fast</v>
      </c>
      <c r="AI1519" s="1" t="str">
        <f t="shared" si="118"/>
        <v>Low</v>
      </c>
      <c r="AJ1519" s="6" t="str">
        <f t="shared" si="119"/>
        <v>Weekday</v>
      </c>
    </row>
    <row r="1520" spans="1:36" x14ac:dyDescent="0.45">
      <c r="A1520" s="5" t="s">
        <v>2011</v>
      </c>
      <c r="B1520" s="2">
        <v>45583</v>
      </c>
      <c r="C1520" s="2">
        <v>45584</v>
      </c>
      <c r="D1520" s="2">
        <v>45585</v>
      </c>
      <c r="E1520" s="1" t="s">
        <v>2603</v>
      </c>
      <c r="F1520" s="1" t="s">
        <v>2607</v>
      </c>
      <c r="G1520" s="1" t="s">
        <v>41</v>
      </c>
      <c r="H1520" s="1" t="s">
        <v>42</v>
      </c>
      <c r="I1520" s="1" t="s">
        <v>78</v>
      </c>
      <c r="J1520" s="1">
        <v>-1</v>
      </c>
      <c r="K1520" s="1">
        <v>100</v>
      </c>
      <c r="L1520" s="1">
        <v>-100</v>
      </c>
      <c r="M1520" s="1" t="s">
        <v>63</v>
      </c>
      <c r="N1520" s="1" t="s">
        <v>30</v>
      </c>
      <c r="O1520" s="1" t="s">
        <v>44</v>
      </c>
      <c r="P1520" s="1" t="s">
        <v>85</v>
      </c>
      <c r="Q1520" s="1" t="s">
        <v>45</v>
      </c>
      <c r="R1520" s="1" t="s">
        <v>34</v>
      </c>
      <c r="S1520" s="1" t="s">
        <v>2620</v>
      </c>
      <c r="T1520" s="1">
        <v>1</v>
      </c>
      <c r="U1520" s="1" t="s">
        <v>2622</v>
      </c>
      <c r="V1520" s="1" t="s">
        <v>2630</v>
      </c>
      <c r="W1520" s="1" t="s">
        <v>2624</v>
      </c>
      <c r="X1520" s="1" t="s">
        <v>2625</v>
      </c>
      <c r="Y1520" s="1" t="s">
        <v>2623</v>
      </c>
      <c r="Z1520" s="1" t="s">
        <v>2623</v>
      </c>
      <c r="AA1520" s="1">
        <v>-100</v>
      </c>
      <c r="AB1520" s="1" t="s">
        <v>2626</v>
      </c>
      <c r="AC1520" s="1" t="s">
        <v>2627</v>
      </c>
      <c r="AD1520" s="1" t="str">
        <f>TEXT(Sales_data[[#This Row],[Order_Date]],"MMM")</f>
        <v>Oct</v>
      </c>
      <c r="AE1520" s="1">
        <f t="shared" si="115"/>
        <v>2024</v>
      </c>
      <c r="AF1520" s="1" t="str">
        <f>TEXT(Sales_data[[#This Row],[Order_Date]],"ddd")</f>
        <v>Fri</v>
      </c>
      <c r="AG1520" s="1" t="str">
        <f t="shared" si="116"/>
        <v>On Time</v>
      </c>
      <c r="AH1520" s="1" t="str">
        <f t="shared" si="117"/>
        <v>Fast</v>
      </c>
      <c r="AI1520" s="1" t="str">
        <f t="shared" si="118"/>
        <v>Low</v>
      </c>
      <c r="AJ1520" s="6" t="str">
        <f t="shared" si="119"/>
        <v>Weekday</v>
      </c>
    </row>
    <row r="1521" spans="1:36" x14ac:dyDescent="0.45">
      <c r="A1521" s="5" t="s">
        <v>2012</v>
      </c>
      <c r="B1521" s="2">
        <v>45592</v>
      </c>
      <c r="C1521" s="2">
        <v>45594</v>
      </c>
      <c r="D1521" s="2">
        <v>45595</v>
      </c>
      <c r="E1521" s="1" t="s">
        <v>2596</v>
      </c>
      <c r="F1521" s="1" t="s">
        <v>69</v>
      </c>
      <c r="G1521" s="1" t="s">
        <v>70</v>
      </c>
      <c r="H1521" s="1" t="s">
        <v>128</v>
      </c>
      <c r="I1521" s="1" t="s">
        <v>169</v>
      </c>
      <c r="J1521" s="1">
        <v>2</v>
      </c>
      <c r="K1521" s="1">
        <v>2000</v>
      </c>
      <c r="L1521" s="1">
        <v>4000</v>
      </c>
      <c r="M1521" s="1" t="s">
        <v>56</v>
      </c>
      <c r="N1521" s="1" t="s">
        <v>57</v>
      </c>
      <c r="O1521" s="1" t="s">
        <v>31</v>
      </c>
      <c r="P1521" s="1" t="s">
        <v>32</v>
      </c>
      <c r="Q1521" s="1" t="s">
        <v>45</v>
      </c>
      <c r="R1521" s="1" t="s">
        <v>46</v>
      </c>
      <c r="S1521" s="1" t="s">
        <v>254</v>
      </c>
      <c r="T1521" s="1">
        <v>1</v>
      </c>
      <c r="U1521" s="1" t="s">
        <v>2622</v>
      </c>
      <c r="V1521" s="1" t="s">
        <v>2623</v>
      </c>
      <c r="W1521" s="1" t="s">
        <v>2624</v>
      </c>
      <c r="X1521" s="1" t="s">
        <v>2625</v>
      </c>
      <c r="Y1521" s="1" t="s">
        <v>2623</v>
      </c>
      <c r="Z1521" s="1" t="s">
        <v>2623</v>
      </c>
      <c r="AA1521" s="1">
        <v>4000</v>
      </c>
      <c r="AB1521" s="1" t="s">
        <v>2626</v>
      </c>
      <c r="AC1521" s="1" t="s">
        <v>254</v>
      </c>
      <c r="AD1521" s="1" t="str">
        <f>TEXT(Sales_data[[#This Row],[Order_Date]],"MMM")</f>
        <v>Oct</v>
      </c>
      <c r="AE1521" s="1">
        <f t="shared" si="115"/>
        <v>2024</v>
      </c>
      <c r="AF1521" s="1" t="str">
        <f>TEXT(Sales_data[[#This Row],[Order_Date]],"ddd")</f>
        <v>Sun</v>
      </c>
      <c r="AG1521" s="1" t="str">
        <f t="shared" si="116"/>
        <v>On Time</v>
      </c>
      <c r="AH1521" s="1" t="str">
        <f t="shared" si="117"/>
        <v>Fast</v>
      </c>
      <c r="AI1521" s="1" t="str">
        <f t="shared" si="118"/>
        <v>Medium</v>
      </c>
      <c r="AJ1521" s="6" t="str">
        <f t="shared" si="119"/>
        <v>Weekend</v>
      </c>
    </row>
    <row r="1522" spans="1:36" x14ac:dyDescent="0.45">
      <c r="A1522" s="5" t="s">
        <v>2013</v>
      </c>
      <c r="B1522" s="2">
        <v>45308</v>
      </c>
      <c r="C1522" s="2">
        <v>45311</v>
      </c>
      <c r="D1522" s="2">
        <v>45315</v>
      </c>
      <c r="E1522" s="1" t="s">
        <v>2591</v>
      </c>
      <c r="F1522" s="1" t="s">
        <v>168</v>
      </c>
      <c r="G1522" s="1" t="s">
        <v>41</v>
      </c>
      <c r="H1522" s="1" t="s">
        <v>128</v>
      </c>
      <c r="I1522" s="1" t="s">
        <v>231</v>
      </c>
      <c r="J1522" s="1">
        <v>1</v>
      </c>
      <c r="K1522" s="1">
        <v>1000</v>
      </c>
      <c r="L1522" s="1">
        <v>1000</v>
      </c>
      <c r="M1522" s="1" t="s">
        <v>56</v>
      </c>
      <c r="N1522" s="1" t="s">
        <v>57</v>
      </c>
      <c r="O1522" s="1" t="s">
        <v>44</v>
      </c>
      <c r="P1522" s="1" t="s">
        <v>32</v>
      </c>
      <c r="Q1522" s="1" t="s">
        <v>33</v>
      </c>
      <c r="R1522" s="1" t="s">
        <v>46</v>
      </c>
      <c r="S1522" s="1" t="s">
        <v>2621</v>
      </c>
      <c r="T1522" s="1">
        <v>4</v>
      </c>
      <c r="U1522" s="1" t="s">
        <v>2622</v>
      </c>
      <c r="V1522" s="1" t="s">
        <v>2623</v>
      </c>
      <c r="W1522" s="1" t="s">
        <v>2624</v>
      </c>
      <c r="X1522" s="1" t="s">
        <v>2625</v>
      </c>
      <c r="Y1522" s="1" t="s">
        <v>2623</v>
      </c>
      <c r="Z1522" s="1" t="s">
        <v>2623</v>
      </c>
      <c r="AA1522" s="1">
        <v>1000</v>
      </c>
      <c r="AB1522" s="1" t="s">
        <v>2626</v>
      </c>
      <c r="AC1522" s="1" t="s">
        <v>2621</v>
      </c>
      <c r="AD1522" s="1" t="str">
        <f>TEXT(Sales_data[[#This Row],[Order_Date]],"MMM")</f>
        <v>Jan</v>
      </c>
      <c r="AE1522" s="1">
        <f t="shared" si="115"/>
        <v>2024</v>
      </c>
      <c r="AF1522" s="1" t="str">
        <f>TEXT(Sales_data[[#This Row],[Order_Date]],"ddd")</f>
        <v>Wed</v>
      </c>
      <c r="AG1522" s="1" t="str">
        <f t="shared" si="116"/>
        <v>On Time</v>
      </c>
      <c r="AH1522" s="1" t="str">
        <f t="shared" si="117"/>
        <v>Medium</v>
      </c>
      <c r="AI1522" s="1" t="str">
        <f t="shared" si="118"/>
        <v>Low</v>
      </c>
      <c r="AJ1522" s="6" t="str">
        <f t="shared" si="119"/>
        <v>Weekday</v>
      </c>
    </row>
    <row r="1523" spans="1:36" x14ac:dyDescent="0.45">
      <c r="A1523" s="5" t="s">
        <v>2014</v>
      </c>
      <c r="B1523" s="2">
        <v>45567</v>
      </c>
      <c r="C1523" s="2">
        <v>45568</v>
      </c>
      <c r="D1523" s="2">
        <v>45570</v>
      </c>
      <c r="E1523" s="1" t="s">
        <v>2570</v>
      </c>
      <c r="F1523" s="1" t="s">
        <v>2608</v>
      </c>
      <c r="G1523" s="1" t="s">
        <v>41</v>
      </c>
      <c r="H1523" s="1" t="s">
        <v>27</v>
      </c>
      <c r="I1523" s="1" t="s">
        <v>55</v>
      </c>
      <c r="J1523" s="1">
        <v>1</v>
      </c>
      <c r="K1523" s="1">
        <v>0</v>
      </c>
      <c r="L1523" s="1">
        <v>0</v>
      </c>
      <c r="M1523" s="1" t="s">
        <v>56</v>
      </c>
      <c r="N1523" s="1" t="s">
        <v>30</v>
      </c>
      <c r="O1523" s="1" t="s">
        <v>44</v>
      </c>
      <c r="P1523" s="1" t="s">
        <v>58</v>
      </c>
      <c r="Q1523" s="1" t="s">
        <v>33</v>
      </c>
      <c r="R1523" s="1" t="s">
        <v>46</v>
      </c>
      <c r="S1523" s="1" t="s">
        <v>2621</v>
      </c>
      <c r="T1523" s="1">
        <v>2</v>
      </c>
      <c r="U1523" s="1" t="s">
        <v>2622</v>
      </c>
      <c r="V1523" s="1" t="s">
        <v>2623</v>
      </c>
      <c r="W1523" s="1" t="s">
        <v>2629</v>
      </c>
      <c r="X1523" s="1" t="s">
        <v>2625</v>
      </c>
      <c r="Y1523" s="1" t="s">
        <v>2630</v>
      </c>
      <c r="Z1523" s="1" t="s">
        <v>2623</v>
      </c>
      <c r="AA1523" s="1">
        <v>0</v>
      </c>
      <c r="AB1523" s="1" t="s">
        <v>2626</v>
      </c>
      <c r="AC1523" s="1" t="s">
        <v>2621</v>
      </c>
      <c r="AD1523" s="1" t="str">
        <f>TEXT(Sales_data[[#This Row],[Order_Date]],"MMM")</f>
        <v>Oct</v>
      </c>
      <c r="AE1523" s="1">
        <f t="shared" si="115"/>
        <v>2024</v>
      </c>
      <c r="AF1523" s="1" t="str">
        <f>TEXT(Sales_data[[#This Row],[Order_Date]],"ddd")</f>
        <v>Wed</v>
      </c>
      <c r="AG1523" s="1" t="str">
        <f t="shared" si="116"/>
        <v>On Time</v>
      </c>
      <c r="AH1523" s="1" t="str">
        <f t="shared" si="117"/>
        <v>Fast</v>
      </c>
      <c r="AI1523" s="1" t="str">
        <f t="shared" si="118"/>
        <v>Low</v>
      </c>
      <c r="AJ1523" s="6" t="str">
        <f t="shared" si="119"/>
        <v>Weekday</v>
      </c>
    </row>
    <row r="1524" spans="1:36" x14ac:dyDescent="0.45">
      <c r="A1524" s="5" t="s">
        <v>2015</v>
      </c>
      <c r="B1524" s="2">
        <v>45353</v>
      </c>
      <c r="C1524" s="2">
        <v>45353</v>
      </c>
      <c r="D1524" s="2">
        <v>45356</v>
      </c>
      <c r="E1524" s="1" t="s">
        <v>2585</v>
      </c>
      <c r="F1524" s="1" t="s">
        <v>168</v>
      </c>
      <c r="G1524" s="1" t="s">
        <v>41</v>
      </c>
      <c r="H1524" s="1" t="s">
        <v>27</v>
      </c>
      <c r="I1524" s="1" t="s">
        <v>28</v>
      </c>
      <c r="J1524" s="1">
        <v>-1</v>
      </c>
      <c r="K1524" s="1">
        <v>500</v>
      </c>
      <c r="L1524" s="1">
        <v>-500</v>
      </c>
      <c r="M1524" s="1" t="s">
        <v>56</v>
      </c>
      <c r="N1524" s="1" t="s">
        <v>30</v>
      </c>
      <c r="O1524" s="1" t="s">
        <v>79</v>
      </c>
      <c r="P1524" s="1" t="s">
        <v>32</v>
      </c>
      <c r="Q1524" s="1" t="s">
        <v>45</v>
      </c>
      <c r="R1524" s="1" t="s">
        <v>2620</v>
      </c>
      <c r="S1524" s="1" t="s">
        <v>2620</v>
      </c>
      <c r="T1524" s="1">
        <v>3</v>
      </c>
      <c r="U1524" s="1" t="s">
        <v>2622</v>
      </c>
      <c r="V1524" s="1" t="s">
        <v>2630</v>
      </c>
      <c r="W1524" s="1" t="s">
        <v>2624</v>
      </c>
      <c r="X1524" s="1" t="s">
        <v>2625</v>
      </c>
      <c r="Y1524" s="1" t="s">
        <v>2623</v>
      </c>
      <c r="Z1524" s="1" t="s">
        <v>2623</v>
      </c>
      <c r="AA1524" s="1">
        <v>-500</v>
      </c>
      <c r="AB1524" s="1" t="s">
        <v>2626</v>
      </c>
      <c r="AC1524" s="1" t="s">
        <v>2632</v>
      </c>
      <c r="AD1524" s="1" t="str">
        <f>TEXT(Sales_data[[#This Row],[Order_Date]],"MMM")</f>
        <v>Mar</v>
      </c>
      <c r="AE1524" s="1">
        <f t="shared" si="115"/>
        <v>2024</v>
      </c>
      <c r="AF1524" s="1" t="str">
        <f>TEXT(Sales_data[[#This Row],[Order_Date]],"ddd")</f>
        <v>Sat</v>
      </c>
      <c r="AG1524" s="1" t="str">
        <f t="shared" si="116"/>
        <v>On Time</v>
      </c>
      <c r="AH1524" s="1" t="str">
        <f t="shared" si="117"/>
        <v>Medium</v>
      </c>
      <c r="AI1524" s="1" t="str">
        <f t="shared" si="118"/>
        <v>Low</v>
      </c>
      <c r="AJ1524" s="6" t="str">
        <f t="shared" si="119"/>
        <v>Weekend</v>
      </c>
    </row>
    <row r="1525" spans="1:36" x14ac:dyDescent="0.45">
      <c r="A1525" s="5" t="s">
        <v>2016</v>
      </c>
      <c r="B1525" s="2">
        <v>45559</v>
      </c>
      <c r="C1525" s="2">
        <v>45560</v>
      </c>
      <c r="D1525" s="2">
        <v>45560</v>
      </c>
      <c r="E1525" s="1" t="s">
        <v>2573</v>
      </c>
      <c r="F1525" s="1" t="s">
        <v>2608</v>
      </c>
      <c r="G1525" s="1" t="s">
        <v>41</v>
      </c>
      <c r="H1525" s="1" t="s">
        <v>128</v>
      </c>
      <c r="I1525" s="1" t="s">
        <v>231</v>
      </c>
      <c r="J1525" s="1">
        <v>3</v>
      </c>
      <c r="K1525" s="1">
        <v>1000</v>
      </c>
      <c r="L1525" s="1">
        <v>3000</v>
      </c>
      <c r="M1525" s="1" t="s">
        <v>56</v>
      </c>
      <c r="N1525" s="1" t="s">
        <v>30</v>
      </c>
      <c r="O1525" s="1" t="s">
        <v>31</v>
      </c>
      <c r="P1525" s="1" t="s">
        <v>32</v>
      </c>
      <c r="Q1525" s="1" t="s">
        <v>45</v>
      </c>
      <c r="R1525" s="1" t="s">
        <v>2620</v>
      </c>
      <c r="S1525" s="1" t="s">
        <v>2620</v>
      </c>
      <c r="T1525" s="1">
        <v>0</v>
      </c>
      <c r="U1525" s="1" t="s">
        <v>2622</v>
      </c>
      <c r="V1525" s="1" t="s">
        <v>2623</v>
      </c>
      <c r="W1525" s="1" t="s">
        <v>2624</v>
      </c>
      <c r="X1525" s="1" t="s">
        <v>2625</v>
      </c>
      <c r="Y1525" s="1" t="s">
        <v>2623</v>
      </c>
      <c r="Z1525" s="1" t="s">
        <v>2623</v>
      </c>
      <c r="AA1525" s="1">
        <v>3000</v>
      </c>
      <c r="AB1525" s="1" t="s">
        <v>2626</v>
      </c>
      <c r="AC1525" s="1" t="s">
        <v>2627</v>
      </c>
      <c r="AD1525" s="1" t="str">
        <f>TEXT(Sales_data[[#This Row],[Order_Date]],"MMM")</f>
        <v>Sep</v>
      </c>
      <c r="AE1525" s="1">
        <f t="shared" si="115"/>
        <v>2024</v>
      </c>
      <c r="AF1525" s="1" t="str">
        <f>TEXT(Sales_data[[#This Row],[Order_Date]],"ddd")</f>
        <v>Tue</v>
      </c>
      <c r="AG1525" s="1" t="str">
        <f t="shared" si="116"/>
        <v>On Time</v>
      </c>
      <c r="AH1525" s="1" t="str">
        <f t="shared" si="117"/>
        <v>Fast</v>
      </c>
      <c r="AI1525" s="1" t="str">
        <f t="shared" si="118"/>
        <v>Medium</v>
      </c>
      <c r="AJ1525" s="6" t="str">
        <f t="shared" si="119"/>
        <v>Weekday</v>
      </c>
    </row>
    <row r="1526" spans="1:36" x14ac:dyDescent="0.45">
      <c r="A1526" s="5" t="s">
        <v>2017</v>
      </c>
      <c r="B1526" s="2">
        <v>45599</v>
      </c>
      <c r="C1526" s="2">
        <v>45597</v>
      </c>
      <c r="D1526" s="2">
        <v>45600</v>
      </c>
      <c r="E1526" s="1" t="s">
        <v>2547</v>
      </c>
      <c r="F1526" s="1" t="s">
        <v>69</v>
      </c>
      <c r="G1526" s="1" t="s">
        <v>70</v>
      </c>
      <c r="H1526" s="1" t="s">
        <v>71</v>
      </c>
      <c r="I1526" s="1" t="s">
        <v>92</v>
      </c>
      <c r="J1526" s="1">
        <v>-1</v>
      </c>
      <c r="K1526" s="1">
        <v>1000</v>
      </c>
      <c r="L1526" s="1">
        <v>-1000</v>
      </c>
      <c r="M1526" s="1" t="s">
        <v>2619</v>
      </c>
      <c r="N1526" s="1" t="s">
        <v>57</v>
      </c>
      <c r="O1526" s="1" t="s">
        <v>64</v>
      </c>
      <c r="P1526" s="1" t="s">
        <v>85</v>
      </c>
      <c r="Q1526" s="1" t="s">
        <v>45</v>
      </c>
      <c r="R1526" s="1" t="s">
        <v>46</v>
      </c>
      <c r="S1526" s="1" t="s">
        <v>245</v>
      </c>
      <c r="T1526" s="1">
        <v>3</v>
      </c>
      <c r="U1526" s="1" t="s">
        <v>2622</v>
      </c>
      <c r="V1526" s="1" t="s">
        <v>2630</v>
      </c>
      <c r="W1526" s="1" t="s">
        <v>2624</v>
      </c>
      <c r="X1526" s="1" t="s">
        <v>2628</v>
      </c>
      <c r="Y1526" s="1" t="s">
        <v>2623</v>
      </c>
      <c r="Z1526" s="1" t="s">
        <v>2623</v>
      </c>
      <c r="AA1526" s="1">
        <v>-1000</v>
      </c>
      <c r="AB1526" s="1" t="s">
        <v>2626</v>
      </c>
      <c r="AC1526" s="1" t="s">
        <v>245</v>
      </c>
      <c r="AD1526" s="1" t="str">
        <f>TEXT(Sales_data[[#This Row],[Order_Date]],"MMM")</f>
        <v>Nov</v>
      </c>
      <c r="AE1526" s="1">
        <f t="shared" si="115"/>
        <v>2024</v>
      </c>
      <c r="AF1526" s="1" t="str">
        <f>TEXT(Sales_data[[#This Row],[Order_Date]],"ddd")</f>
        <v>Sun</v>
      </c>
      <c r="AG1526" s="1" t="str">
        <f t="shared" si="116"/>
        <v>On Time</v>
      </c>
      <c r="AH1526" s="1" t="str">
        <f t="shared" si="117"/>
        <v>Medium</v>
      </c>
      <c r="AI1526" s="1" t="str">
        <f t="shared" si="118"/>
        <v>Low</v>
      </c>
      <c r="AJ1526" s="6" t="str">
        <f t="shared" si="119"/>
        <v>Weekend</v>
      </c>
    </row>
    <row r="1527" spans="1:36" x14ac:dyDescent="0.45">
      <c r="A1527" s="5" t="s">
        <v>2018</v>
      </c>
      <c r="B1527" s="2">
        <v>45410</v>
      </c>
      <c r="C1527" s="2">
        <v>45410</v>
      </c>
      <c r="D1527" s="2">
        <v>45410</v>
      </c>
      <c r="E1527" s="1" t="s">
        <v>2558</v>
      </c>
      <c r="F1527" s="1" t="s">
        <v>2607</v>
      </c>
      <c r="G1527" s="1" t="s">
        <v>41</v>
      </c>
      <c r="H1527" s="1" t="s">
        <v>27</v>
      </c>
      <c r="I1527" s="1" t="s">
        <v>55</v>
      </c>
      <c r="J1527" s="1">
        <v>-1</v>
      </c>
      <c r="K1527" s="1">
        <v>500</v>
      </c>
      <c r="L1527" s="1">
        <v>-500</v>
      </c>
      <c r="M1527" s="1" t="s">
        <v>63</v>
      </c>
      <c r="N1527" s="1" t="s">
        <v>57</v>
      </c>
      <c r="O1527" s="1" t="s">
        <v>44</v>
      </c>
      <c r="P1527" s="1" t="s">
        <v>32</v>
      </c>
      <c r="Q1527" s="1" t="s">
        <v>33</v>
      </c>
      <c r="R1527" s="1" t="s">
        <v>2620</v>
      </c>
      <c r="S1527" s="1" t="s">
        <v>2620</v>
      </c>
      <c r="T1527" s="1">
        <v>0</v>
      </c>
      <c r="U1527" s="1" t="s">
        <v>2622</v>
      </c>
      <c r="V1527" s="1" t="s">
        <v>2630</v>
      </c>
      <c r="W1527" s="1" t="s">
        <v>2624</v>
      </c>
      <c r="X1527" s="1" t="s">
        <v>2625</v>
      </c>
      <c r="Y1527" s="1" t="s">
        <v>2623</v>
      </c>
      <c r="Z1527" s="1" t="s">
        <v>2623</v>
      </c>
      <c r="AA1527" s="1">
        <v>-500</v>
      </c>
      <c r="AB1527" s="1" t="s">
        <v>2626</v>
      </c>
      <c r="AC1527" s="1" t="s">
        <v>2632</v>
      </c>
      <c r="AD1527" s="1" t="str">
        <f>TEXT(Sales_data[[#This Row],[Order_Date]],"MMM")</f>
        <v>Apr</v>
      </c>
      <c r="AE1527" s="1">
        <f t="shared" si="115"/>
        <v>2024</v>
      </c>
      <c r="AF1527" s="1" t="str">
        <f>TEXT(Sales_data[[#This Row],[Order_Date]],"ddd")</f>
        <v>Sun</v>
      </c>
      <c r="AG1527" s="1" t="str">
        <f t="shared" si="116"/>
        <v>On Time</v>
      </c>
      <c r="AH1527" s="1" t="str">
        <f t="shared" si="117"/>
        <v>Fast</v>
      </c>
      <c r="AI1527" s="1" t="str">
        <f t="shared" si="118"/>
        <v>Low</v>
      </c>
      <c r="AJ1527" s="6" t="str">
        <f t="shared" si="119"/>
        <v>Weekend</v>
      </c>
    </row>
    <row r="1528" spans="1:36" x14ac:dyDescent="0.45">
      <c r="A1528" s="5" t="s">
        <v>2019</v>
      </c>
      <c r="B1528" s="2">
        <v>45572</v>
      </c>
      <c r="C1528" s="2">
        <v>45573</v>
      </c>
      <c r="D1528" s="2">
        <v>45577</v>
      </c>
      <c r="E1528" s="1" t="s">
        <v>2528</v>
      </c>
      <c r="F1528" s="1" t="s">
        <v>147</v>
      </c>
      <c r="G1528" s="1" t="s">
        <v>147</v>
      </c>
      <c r="H1528" s="1" t="s">
        <v>27</v>
      </c>
      <c r="I1528" s="1" t="s">
        <v>84</v>
      </c>
      <c r="J1528" s="1">
        <v>2</v>
      </c>
      <c r="K1528" s="1">
        <v>100</v>
      </c>
      <c r="L1528" s="1">
        <v>200</v>
      </c>
      <c r="M1528" s="1" t="s">
        <v>56</v>
      </c>
      <c r="N1528" s="1" t="s">
        <v>57</v>
      </c>
      <c r="O1528" s="1" t="s">
        <v>31</v>
      </c>
      <c r="P1528" s="1" t="s">
        <v>32</v>
      </c>
      <c r="Q1528" s="1" t="s">
        <v>33</v>
      </c>
      <c r="R1528" s="1" t="s">
        <v>2620</v>
      </c>
      <c r="S1528" s="1" t="s">
        <v>2620</v>
      </c>
      <c r="T1528" s="1">
        <v>4</v>
      </c>
      <c r="U1528" s="1" t="s">
        <v>2622</v>
      </c>
      <c r="V1528" s="1" t="s">
        <v>2623</v>
      </c>
      <c r="W1528" s="1" t="s">
        <v>2624</v>
      </c>
      <c r="X1528" s="1" t="s">
        <v>2625</v>
      </c>
      <c r="Y1528" s="1" t="s">
        <v>2623</v>
      </c>
      <c r="Z1528" s="1" t="s">
        <v>2623</v>
      </c>
      <c r="AA1528" s="1">
        <v>200</v>
      </c>
      <c r="AB1528" s="1" t="s">
        <v>2626</v>
      </c>
      <c r="AC1528" s="1" t="s">
        <v>2627</v>
      </c>
      <c r="AD1528" s="1" t="str">
        <f>TEXT(Sales_data[[#This Row],[Order_Date]],"MMM")</f>
        <v>Oct</v>
      </c>
      <c r="AE1528" s="1">
        <f t="shared" si="115"/>
        <v>2024</v>
      </c>
      <c r="AF1528" s="1" t="str">
        <f>TEXT(Sales_data[[#This Row],[Order_Date]],"ddd")</f>
        <v>Mon</v>
      </c>
      <c r="AG1528" s="1" t="str">
        <f t="shared" si="116"/>
        <v>On Time</v>
      </c>
      <c r="AH1528" s="1" t="str">
        <f t="shared" si="117"/>
        <v>Medium</v>
      </c>
      <c r="AI1528" s="1" t="str">
        <f t="shared" si="118"/>
        <v>Low</v>
      </c>
      <c r="AJ1528" s="6" t="str">
        <f t="shared" si="119"/>
        <v>Weekday</v>
      </c>
    </row>
    <row r="1529" spans="1:36" x14ac:dyDescent="0.45">
      <c r="A1529" s="5" t="s">
        <v>2020</v>
      </c>
      <c r="B1529" s="2">
        <v>45388</v>
      </c>
      <c r="C1529" s="2">
        <v>45387</v>
      </c>
      <c r="D1529" s="2">
        <v>45392</v>
      </c>
      <c r="E1529" s="1" t="s">
        <v>2585</v>
      </c>
      <c r="F1529" s="1" t="s">
        <v>147</v>
      </c>
      <c r="G1529" s="1" t="s">
        <v>147</v>
      </c>
      <c r="H1529" s="1" t="s">
        <v>128</v>
      </c>
      <c r="I1529" s="1" t="s">
        <v>169</v>
      </c>
      <c r="J1529" s="1">
        <v>3</v>
      </c>
      <c r="K1529" s="1">
        <v>2000</v>
      </c>
      <c r="L1529" s="1">
        <v>6000</v>
      </c>
      <c r="M1529" s="1" t="s">
        <v>63</v>
      </c>
      <c r="N1529" s="1" t="s">
        <v>30</v>
      </c>
      <c r="O1529" s="1" t="s">
        <v>79</v>
      </c>
      <c r="P1529" s="1" t="s">
        <v>58</v>
      </c>
      <c r="Q1529" s="1" t="s">
        <v>33</v>
      </c>
      <c r="R1529" s="1" t="s">
        <v>34</v>
      </c>
      <c r="S1529" s="1" t="s">
        <v>2620</v>
      </c>
      <c r="T1529" s="1">
        <v>5</v>
      </c>
      <c r="U1529" s="1" t="s">
        <v>2622</v>
      </c>
      <c r="V1529" s="1" t="s">
        <v>2623</v>
      </c>
      <c r="W1529" s="1" t="s">
        <v>2624</v>
      </c>
      <c r="X1529" s="1" t="s">
        <v>2628</v>
      </c>
      <c r="Y1529" s="1" t="s">
        <v>2623</v>
      </c>
      <c r="Z1529" s="1" t="s">
        <v>2623</v>
      </c>
      <c r="AA1529" s="1">
        <v>6000</v>
      </c>
      <c r="AB1529" s="1" t="s">
        <v>2626</v>
      </c>
      <c r="AC1529" s="1" t="s">
        <v>2627</v>
      </c>
      <c r="AD1529" s="1" t="str">
        <f>TEXT(Sales_data[[#This Row],[Order_Date]],"MMM")</f>
        <v>Apr</v>
      </c>
      <c r="AE1529" s="1">
        <f t="shared" si="115"/>
        <v>2024</v>
      </c>
      <c r="AF1529" s="1" t="str">
        <f>TEXT(Sales_data[[#This Row],[Order_Date]],"ddd")</f>
        <v>Sat</v>
      </c>
      <c r="AG1529" s="1" t="str">
        <f t="shared" si="116"/>
        <v>On Time</v>
      </c>
      <c r="AH1529" s="1" t="str">
        <f t="shared" si="117"/>
        <v>Medium</v>
      </c>
      <c r="AI1529" s="1" t="str">
        <f t="shared" si="118"/>
        <v>High</v>
      </c>
      <c r="AJ1529" s="6" t="str">
        <f t="shared" si="119"/>
        <v>Weekend</v>
      </c>
    </row>
    <row r="1530" spans="1:36" x14ac:dyDescent="0.45">
      <c r="A1530" s="5" t="s">
        <v>2021</v>
      </c>
      <c r="B1530" s="2">
        <v>45471</v>
      </c>
      <c r="C1530" s="2">
        <v>45471</v>
      </c>
      <c r="D1530" s="2">
        <v>45474</v>
      </c>
      <c r="E1530" s="1" t="s">
        <v>2560</v>
      </c>
      <c r="F1530" s="1" t="s">
        <v>2609</v>
      </c>
      <c r="G1530" s="1" t="s">
        <v>116</v>
      </c>
      <c r="H1530" s="1" t="s">
        <v>42</v>
      </c>
      <c r="I1530" s="1" t="s">
        <v>78</v>
      </c>
      <c r="J1530" s="1">
        <v>-1</v>
      </c>
      <c r="K1530" s="1">
        <v>0</v>
      </c>
      <c r="L1530" s="1">
        <v>0</v>
      </c>
      <c r="M1530" s="1" t="s">
        <v>56</v>
      </c>
      <c r="N1530" s="1" t="s">
        <v>57</v>
      </c>
      <c r="O1530" s="1" t="s">
        <v>64</v>
      </c>
      <c r="P1530" s="1" t="s">
        <v>58</v>
      </c>
      <c r="Q1530" s="1" t="s">
        <v>45</v>
      </c>
      <c r="R1530" s="1" t="s">
        <v>46</v>
      </c>
      <c r="S1530" s="1" t="s">
        <v>47</v>
      </c>
      <c r="T1530" s="1">
        <v>3</v>
      </c>
      <c r="U1530" s="1" t="s">
        <v>2622</v>
      </c>
      <c r="V1530" s="1" t="s">
        <v>2630</v>
      </c>
      <c r="W1530" s="1" t="s">
        <v>2629</v>
      </c>
      <c r="X1530" s="1" t="s">
        <v>2625</v>
      </c>
      <c r="Y1530" s="1" t="s">
        <v>2630</v>
      </c>
      <c r="Z1530" s="1" t="s">
        <v>2623</v>
      </c>
      <c r="AA1530" s="1">
        <v>0</v>
      </c>
      <c r="AB1530" s="1" t="s">
        <v>2626</v>
      </c>
      <c r="AC1530" s="1" t="s">
        <v>47</v>
      </c>
      <c r="AD1530" s="1" t="str">
        <f>TEXT(Sales_data[[#This Row],[Order_Date]],"MMM")</f>
        <v>Jun</v>
      </c>
      <c r="AE1530" s="1">
        <f t="shared" si="115"/>
        <v>2024</v>
      </c>
      <c r="AF1530" s="1" t="str">
        <f>TEXT(Sales_data[[#This Row],[Order_Date]],"ddd")</f>
        <v>Fri</v>
      </c>
      <c r="AG1530" s="1" t="str">
        <f t="shared" si="116"/>
        <v>On Time</v>
      </c>
      <c r="AH1530" s="1" t="str">
        <f t="shared" si="117"/>
        <v>Medium</v>
      </c>
      <c r="AI1530" s="1" t="str">
        <f t="shared" si="118"/>
        <v>Low</v>
      </c>
      <c r="AJ1530" s="6" t="str">
        <f t="shared" si="119"/>
        <v>Weekday</v>
      </c>
    </row>
    <row r="1531" spans="1:36" x14ac:dyDescent="0.45">
      <c r="A1531" s="5" t="s">
        <v>2022</v>
      </c>
      <c r="B1531" s="2">
        <v>45639</v>
      </c>
      <c r="C1531" s="2">
        <v>45637</v>
      </c>
      <c r="D1531" s="2">
        <v>45643</v>
      </c>
      <c r="E1531" s="1" t="s">
        <v>2534</v>
      </c>
      <c r="F1531" s="1" t="s">
        <v>2609</v>
      </c>
      <c r="G1531" s="1" t="s">
        <v>116</v>
      </c>
      <c r="H1531" s="1" t="s">
        <v>71</v>
      </c>
      <c r="I1531" s="1" t="s">
        <v>72</v>
      </c>
      <c r="J1531" s="1">
        <v>-1</v>
      </c>
      <c r="K1531" s="1">
        <v>500</v>
      </c>
      <c r="L1531" s="1">
        <v>-500</v>
      </c>
      <c r="M1531" s="1" t="s">
        <v>29</v>
      </c>
      <c r="N1531" s="1" t="s">
        <v>93</v>
      </c>
      <c r="O1531" s="1" t="s">
        <v>64</v>
      </c>
      <c r="P1531" s="1" t="s">
        <v>32</v>
      </c>
      <c r="Q1531" s="1" t="s">
        <v>33</v>
      </c>
      <c r="R1531" s="1" t="s">
        <v>34</v>
      </c>
      <c r="S1531" s="1" t="s">
        <v>2620</v>
      </c>
      <c r="T1531" s="1">
        <v>6</v>
      </c>
      <c r="U1531" s="1" t="s">
        <v>2622</v>
      </c>
      <c r="V1531" s="1" t="s">
        <v>2630</v>
      </c>
      <c r="W1531" s="1" t="s">
        <v>2624</v>
      </c>
      <c r="X1531" s="1" t="s">
        <v>2628</v>
      </c>
      <c r="Y1531" s="1" t="s">
        <v>2623</v>
      </c>
      <c r="Z1531" s="1" t="s">
        <v>2623</v>
      </c>
      <c r="AA1531" s="1">
        <v>-500</v>
      </c>
      <c r="AB1531" s="1" t="s">
        <v>2626</v>
      </c>
      <c r="AC1531" s="1" t="s">
        <v>2627</v>
      </c>
      <c r="AD1531" s="1" t="str">
        <f>TEXT(Sales_data[[#This Row],[Order_Date]],"MMM")</f>
        <v>Dec</v>
      </c>
      <c r="AE1531" s="1">
        <f t="shared" si="115"/>
        <v>2024</v>
      </c>
      <c r="AF1531" s="1" t="str">
        <f>TEXT(Sales_data[[#This Row],[Order_Date]],"ddd")</f>
        <v>Fri</v>
      </c>
      <c r="AG1531" s="1" t="str">
        <f t="shared" si="116"/>
        <v>Late</v>
      </c>
      <c r="AH1531" s="1" t="str">
        <f t="shared" si="117"/>
        <v>Slow</v>
      </c>
      <c r="AI1531" s="1" t="str">
        <f t="shared" si="118"/>
        <v>Low</v>
      </c>
      <c r="AJ1531" s="6" t="str">
        <f t="shared" si="119"/>
        <v>Weekday</v>
      </c>
    </row>
    <row r="1532" spans="1:36" x14ac:dyDescent="0.45">
      <c r="A1532" s="5" t="s">
        <v>2023</v>
      </c>
      <c r="B1532" s="2">
        <v>45410</v>
      </c>
      <c r="C1532" s="2">
        <v>45409</v>
      </c>
      <c r="D1532" s="2">
        <v>45408</v>
      </c>
      <c r="E1532" s="1" t="s">
        <v>2598</v>
      </c>
      <c r="F1532" s="1" t="s">
        <v>147</v>
      </c>
      <c r="G1532" s="1" t="s">
        <v>147</v>
      </c>
      <c r="H1532" s="1" t="s">
        <v>128</v>
      </c>
      <c r="I1532" s="1" t="s">
        <v>169</v>
      </c>
      <c r="J1532" s="1">
        <v>1</v>
      </c>
      <c r="K1532" s="1">
        <v>100</v>
      </c>
      <c r="L1532" s="1">
        <v>100</v>
      </c>
      <c r="M1532" s="1" t="s">
        <v>63</v>
      </c>
      <c r="N1532" s="1" t="s">
        <v>57</v>
      </c>
      <c r="O1532" s="1" t="s">
        <v>44</v>
      </c>
      <c r="P1532" s="1" t="s">
        <v>58</v>
      </c>
      <c r="Q1532" s="1" t="s">
        <v>45</v>
      </c>
      <c r="R1532" s="1" t="s">
        <v>2620</v>
      </c>
      <c r="S1532" s="1" t="s">
        <v>2620</v>
      </c>
      <c r="T1532" s="1">
        <v>-1</v>
      </c>
      <c r="U1532" s="1" t="s">
        <v>2622</v>
      </c>
      <c r="V1532" s="1" t="s">
        <v>2623</v>
      </c>
      <c r="W1532" s="1" t="s">
        <v>2624</v>
      </c>
      <c r="X1532" s="1" t="s">
        <v>2628</v>
      </c>
      <c r="Y1532" s="1" t="s">
        <v>2623</v>
      </c>
      <c r="Z1532" s="1" t="s">
        <v>2623</v>
      </c>
      <c r="AA1532" s="1">
        <v>100</v>
      </c>
      <c r="AB1532" s="1" t="s">
        <v>2626</v>
      </c>
      <c r="AC1532" s="1" t="s">
        <v>2627</v>
      </c>
      <c r="AD1532" s="1" t="str">
        <f>TEXT(Sales_data[[#This Row],[Order_Date]],"MMM")</f>
        <v>Apr</v>
      </c>
      <c r="AE1532" s="1">
        <f t="shared" si="115"/>
        <v>2024</v>
      </c>
      <c r="AF1532" s="1" t="str">
        <f>TEXT(Sales_data[[#This Row],[Order_Date]],"ddd")</f>
        <v>Sun</v>
      </c>
      <c r="AG1532" s="1" t="str">
        <f t="shared" si="116"/>
        <v>On Time</v>
      </c>
      <c r="AH1532" s="1" t="str">
        <f t="shared" si="117"/>
        <v>Fast</v>
      </c>
      <c r="AI1532" s="1" t="str">
        <f t="shared" si="118"/>
        <v>Low</v>
      </c>
      <c r="AJ1532" s="6" t="str">
        <f t="shared" si="119"/>
        <v>Weekend</v>
      </c>
    </row>
    <row r="1533" spans="1:36" x14ac:dyDescent="0.45">
      <c r="A1533" s="5" t="s">
        <v>2024</v>
      </c>
      <c r="B1533" s="2">
        <v>45578</v>
      </c>
      <c r="C1533" s="2">
        <v>45580</v>
      </c>
      <c r="D1533" s="2">
        <v>45583</v>
      </c>
      <c r="E1533" s="1" t="s">
        <v>2577</v>
      </c>
      <c r="F1533" s="1" t="s">
        <v>2607</v>
      </c>
      <c r="G1533" s="1" t="s">
        <v>41</v>
      </c>
      <c r="H1533" s="1" t="s">
        <v>42</v>
      </c>
      <c r="I1533" s="1" t="s">
        <v>43</v>
      </c>
      <c r="J1533" s="1">
        <v>0</v>
      </c>
      <c r="K1533" s="1">
        <v>0</v>
      </c>
      <c r="L1533" s="1">
        <v>0</v>
      </c>
      <c r="M1533" s="1" t="s">
        <v>63</v>
      </c>
      <c r="N1533" s="1" t="s">
        <v>93</v>
      </c>
      <c r="O1533" s="1" t="s">
        <v>31</v>
      </c>
      <c r="P1533" s="1" t="s">
        <v>32</v>
      </c>
      <c r="Q1533" s="1" t="s">
        <v>33</v>
      </c>
      <c r="R1533" s="1" t="s">
        <v>46</v>
      </c>
      <c r="S1533" s="1" t="s">
        <v>47</v>
      </c>
      <c r="T1533" s="1">
        <v>3</v>
      </c>
      <c r="U1533" s="1" t="s">
        <v>2622</v>
      </c>
      <c r="V1533" s="1" t="s">
        <v>2630</v>
      </c>
      <c r="W1533" s="1" t="s">
        <v>2629</v>
      </c>
      <c r="X1533" s="1" t="s">
        <v>2625</v>
      </c>
      <c r="Y1533" s="1" t="s">
        <v>2630</v>
      </c>
      <c r="Z1533" s="1" t="s">
        <v>2623</v>
      </c>
      <c r="AA1533" s="1">
        <v>0</v>
      </c>
      <c r="AB1533" s="1" t="s">
        <v>2626</v>
      </c>
      <c r="AC1533" s="1" t="s">
        <v>47</v>
      </c>
      <c r="AD1533" s="1" t="str">
        <f>TEXT(Sales_data[[#This Row],[Order_Date]],"MMM")</f>
        <v>Oct</v>
      </c>
      <c r="AE1533" s="1">
        <f t="shared" si="115"/>
        <v>2024</v>
      </c>
      <c r="AF1533" s="1" t="str">
        <f>TEXT(Sales_data[[#This Row],[Order_Date]],"ddd")</f>
        <v>Sun</v>
      </c>
      <c r="AG1533" s="1" t="str">
        <f t="shared" si="116"/>
        <v>On Time</v>
      </c>
      <c r="AH1533" s="1" t="str">
        <f t="shared" si="117"/>
        <v>Medium</v>
      </c>
      <c r="AI1533" s="1" t="str">
        <f t="shared" si="118"/>
        <v>Low</v>
      </c>
      <c r="AJ1533" s="6" t="str">
        <f t="shared" si="119"/>
        <v>Weekend</v>
      </c>
    </row>
    <row r="1534" spans="1:36" x14ac:dyDescent="0.45">
      <c r="A1534" s="5" t="s">
        <v>2025</v>
      </c>
      <c r="B1534" s="2">
        <v>45626</v>
      </c>
      <c r="C1534" s="2">
        <v>45629</v>
      </c>
      <c r="D1534" s="2">
        <v>45629</v>
      </c>
      <c r="E1534" s="1" t="s">
        <v>2595</v>
      </c>
      <c r="F1534" s="1" t="s">
        <v>2606</v>
      </c>
      <c r="G1534" s="1" t="s">
        <v>26</v>
      </c>
      <c r="H1534" s="1" t="s">
        <v>27</v>
      </c>
      <c r="I1534" s="1" t="s">
        <v>28</v>
      </c>
      <c r="J1534" s="1">
        <v>2</v>
      </c>
      <c r="K1534" s="1">
        <v>500</v>
      </c>
      <c r="L1534" s="1">
        <v>1000</v>
      </c>
      <c r="M1534" s="1" t="s">
        <v>56</v>
      </c>
      <c r="N1534" s="1" t="s">
        <v>30</v>
      </c>
      <c r="O1534" s="1" t="s">
        <v>31</v>
      </c>
      <c r="P1534" s="1" t="s">
        <v>85</v>
      </c>
      <c r="Q1534" s="1" t="s">
        <v>33</v>
      </c>
      <c r="R1534" s="1" t="s">
        <v>2620</v>
      </c>
      <c r="S1534" s="1" t="s">
        <v>2620</v>
      </c>
      <c r="T1534" s="1">
        <v>0</v>
      </c>
      <c r="U1534" s="1" t="s">
        <v>2622</v>
      </c>
      <c r="V1534" s="1" t="s">
        <v>2623</v>
      </c>
      <c r="W1534" s="1" t="s">
        <v>2624</v>
      </c>
      <c r="X1534" s="1" t="s">
        <v>2625</v>
      </c>
      <c r="Y1534" s="1" t="s">
        <v>2623</v>
      </c>
      <c r="Z1534" s="1" t="s">
        <v>2623</v>
      </c>
      <c r="AA1534" s="1">
        <v>1000</v>
      </c>
      <c r="AB1534" s="1" t="s">
        <v>2626</v>
      </c>
      <c r="AC1534" s="1" t="s">
        <v>2627</v>
      </c>
      <c r="AD1534" s="1" t="str">
        <f>TEXT(Sales_data[[#This Row],[Order_Date]],"MMM")</f>
        <v>Nov</v>
      </c>
      <c r="AE1534" s="1">
        <f t="shared" si="115"/>
        <v>2024</v>
      </c>
      <c r="AF1534" s="1" t="str">
        <f>TEXT(Sales_data[[#This Row],[Order_Date]],"ddd")</f>
        <v>Sat</v>
      </c>
      <c r="AG1534" s="1" t="str">
        <f t="shared" si="116"/>
        <v>On Time</v>
      </c>
      <c r="AH1534" s="1" t="str">
        <f t="shared" si="117"/>
        <v>Fast</v>
      </c>
      <c r="AI1534" s="1" t="str">
        <f t="shared" si="118"/>
        <v>Low</v>
      </c>
      <c r="AJ1534" s="6" t="str">
        <f t="shared" si="119"/>
        <v>Weekend</v>
      </c>
    </row>
    <row r="1535" spans="1:36" x14ac:dyDescent="0.45">
      <c r="A1535" s="5" t="s">
        <v>2026</v>
      </c>
      <c r="B1535" s="2">
        <v>45316</v>
      </c>
      <c r="C1535" s="2">
        <v>45318</v>
      </c>
      <c r="D1535" s="2">
        <v>45322</v>
      </c>
      <c r="E1535" s="1" t="s">
        <v>2529</v>
      </c>
      <c r="F1535" s="1" t="s">
        <v>69</v>
      </c>
      <c r="G1535" s="1" t="s">
        <v>70</v>
      </c>
      <c r="H1535" s="1" t="s">
        <v>71</v>
      </c>
      <c r="I1535" s="1" t="s">
        <v>117</v>
      </c>
      <c r="J1535" s="1">
        <v>0</v>
      </c>
      <c r="K1535" s="1">
        <v>100</v>
      </c>
      <c r="L1535" s="1">
        <v>0</v>
      </c>
      <c r="M1535" s="1" t="s">
        <v>2619</v>
      </c>
      <c r="N1535" s="1" t="s">
        <v>93</v>
      </c>
      <c r="O1535" s="1" t="s">
        <v>31</v>
      </c>
      <c r="P1535" s="1" t="s">
        <v>58</v>
      </c>
      <c r="Q1535" s="1" t="s">
        <v>33</v>
      </c>
      <c r="R1535" s="1" t="s">
        <v>46</v>
      </c>
      <c r="S1535" s="1" t="s">
        <v>2621</v>
      </c>
      <c r="T1535" s="1">
        <v>4</v>
      </c>
      <c r="U1535" s="1" t="s">
        <v>2622</v>
      </c>
      <c r="V1535" s="1" t="s">
        <v>2630</v>
      </c>
      <c r="W1535" s="1" t="s">
        <v>2624</v>
      </c>
      <c r="X1535" s="1" t="s">
        <v>2625</v>
      </c>
      <c r="Y1535" s="1" t="s">
        <v>2623</v>
      </c>
      <c r="Z1535" s="1" t="s">
        <v>2623</v>
      </c>
      <c r="AA1535" s="1">
        <v>0</v>
      </c>
      <c r="AB1535" s="1" t="s">
        <v>2626</v>
      </c>
      <c r="AC1535" s="1" t="s">
        <v>2621</v>
      </c>
      <c r="AD1535" s="1" t="str">
        <f>TEXT(Sales_data[[#This Row],[Order_Date]],"MMM")</f>
        <v>Jan</v>
      </c>
      <c r="AE1535" s="1">
        <f t="shared" si="115"/>
        <v>2024</v>
      </c>
      <c r="AF1535" s="1" t="str">
        <f>TEXT(Sales_data[[#This Row],[Order_Date]],"ddd")</f>
        <v>Thu</v>
      </c>
      <c r="AG1535" s="1" t="str">
        <f t="shared" si="116"/>
        <v>On Time</v>
      </c>
      <c r="AH1535" s="1" t="str">
        <f t="shared" si="117"/>
        <v>Medium</v>
      </c>
      <c r="AI1535" s="1" t="str">
        <f t="shared" si="118"/>
        <v>Low</v>
      </c>
      <c r="AJ1535" s="6" t="str">
        <f t="shared" si="119"/>
        <v>Weekday</v>
      </c>
    </row>
    <row r="1536" spans="1:36" x14ac:dyDescent="0.45">
      <c r="A1536" s="5" t="s">
        <v>2027</v>
      </c>
      <c r="B1536" s="2">
        <v>45539</v>
      </c>
      <c r="C1536" s="2">
        <v>45537</v>
      </c>
      <c r="D1536" s="2">
        <v>45540</v>
      </c>
      <c r="E1536" s="1" t="s">
        <v>2531</v>
      </c>
      <c r="F1536" s="1" t="s">
        <v>53</v>
      </c>
      <c r="G1536" s="1" t="s">
        <v>54</v>
      </c>
      <c r="H1536" s="1" t="s">
        <v>27</v>
      </c>
      <c r="I1536" s="1" t="s">
        <v>28</v>
      </c>
      <c r="J1536" s="1">
        <v>0</v>
      </c>
      <c r="K1536" s="1">
        <v>500</v>
      </c>
      <c r="L1536" s="1">
        <v>0</v>
      </c>
      <c r="M1536" s="1" t="s">
        <v>56</v>
      </c>
      <c r="N1536" s="1" t="s">
        <v>57</v>
      </c>
      <c r="O1536" s="1" t="s">
        <v>31</v>
      </c>
      <c r="P1536" s="1" t="s">
        <v>58</v>
      </c>
      <c r="Q1536" s="1" t="s">
        <v>45</v>
      </c>
      <c r="R1536" s="1" t="s">
        <v>34</v>
      </c>
      <c r="S1536" s="1" t="s">
        <v>2620</v>
      </c>
      <c r="T1536" s="1">
        <v>3</v>
      </c>
      <c r="U1536" s="1" t="s">
        <v>2622</v>
      </c>
      <c r="V1536" s="1" t="s">
        <v>2630</v>
      </c>
      <c r="W1536" s="1" t="s">
        <v>2624</v>
      </c>
      <c r="X1536" s="1" t="s">
        <v>2628</v>
      </c>
      <c r="Y1536" s="1" t="s">
        <v>2623</v>
      </c>
      <c r="Z1536" s="1" t="s">
        <v>2623</v>
      </c>
      <c r="AA1536" s="1">
        <v>0</v>
      </c>
      <c r="AB1536" s="1" t="s">
        <v>2626</v>
      </c>
      <c r="AC1536" s="1" t="s">
        <v>2627</v>
      </c>
      <c r="AD1536" s="1" t="str">
        <f>TEXT(Sales_data[[#This Row],[Order_Date]],"MMM")</f>
        <v>Sep</v>
      </c>
      <c r="AE1536" s="1">
        <f t="shared" si="115"/>
        <v>2024</v>
      </c>
      <c r="AF1536" s="1" t="str">
        <f>TEXT(Sales_data[[#This Row],[Order_Date]],"ddd")</f>
        <v>Wed</v>
      </c>
      <c r="AG1536" s="1" t="str">
        <f t="shared" si="116"/>
        <v>On Time</v>
      </c>
      <c r="AH1536" s="1" t="str">
        <f t="shared" si="117"/>
        <v>Medium</v>
      </c>
      <c r="AI1536" s="1" t="str">
        <f t="shared" si="118"/>
        <v>Low</v>
      </c>
      <c r="AJ1536" s="6" t="str">
        <f t="shared" si="119"/>
        <v>Weekday</v>
      </c>
    </row>
    <row r="1537" spans="1:36" x14ac:dyDescent="0.45">
      <c r="A1537" s="5" t="s">
        <v>2028</v>
      </c>
      <c r="B1537" s="2">
        <v>45506</v>
      </c>
      <c r="C1537" s="2">
        <v>45506</v>
      </c>
      <c r="D1537" s="2">
        <v>45505</v>
      </c>
      <c r="E1537" s="1" t="s">
        <v>2558</v>
      </c>
      <c r="F1537" s="1" t="s">
        <v>168</v>
      </c>
      <c r="G1537" s="1" t="s">
        <v>41</v>
      </c>
      <c r="H1537" s="1" t="s">
        <v>42</v>
      </c>
      <c r="I1537" s="1" t="s">
        <v>43</v>
      </c>
      <c r="J1537" s="1">
        <v>3</v>
      </c>
      <c r="K1537" s="1">
        <v>500</v>
      </c>
      <c r="L1537" s="1">
        <v>1500</v>
      </c>
      <c r="M1537" s="1" t="s">
        <v>56</v>
      </c>
      <c r="N1537" s="1" t="s">
        <v>93</v>
      </c>
      <c r="O1537" s="1" t="s">
        <v>31</v>
      </c>
      <c r="P1537" s="1" t="s">
        <v>58</v>
      </c>
      <c r="Q1537" s="1" t="s">
        <v>45</v>
      </c>
      <c r="R1537" s="1" t="s">
        <v>2620</v>
      </c>
      <c r="S1537" s="1" t="s">
        <v>2620</v>
      </c>
      <c r="T1537" s="1">
        <v>-1</v>
      </c>
      <c r="U1537" s="1" t="s">
        <v>2622</v>
      </c>
      <c r="V1537" s="1" t="s">
        <v>2623</v>
      </c>
      <c r="W1537" s="1" t="s">
        <v>2624</v>
      </c>
      <c r="X1537" s="1" t="s">
        <v>2633</v>
      </c>
      <c r="Y1537" s="1" t="s">
        <v>2623</v>
      </c>
      <c r="Z1537" s="1" t="s">
        <v>2623</v>
      </c>
      <c r="AA1537" s="1">
        <v>1500</v>
      </c>
      <c r="AB1537" s="1" t="s">
        <v>2626</v>
      </c>
      <c r="AC1537" s="1" t="s">
        <v>2627</v>
      </c>
      <c r="AD1537" s="1" t="str">
        <f>TEXT(Sales_data[[#This Row],[Order_Date]],"MMM")</f>
        <v>Aug</v>
      </c>
      <c r="AE1537" s="1">
        <f t="shared" si="115"/>
        <v>2024</v>
      </c>
      <c r="AF1537" s="1" t="str">
        <f>TEXT(Sales_data[[#This Row],[Order_Date]],"ddd")</f>
        <v>Fri</v>
      </c>
      <c r="AG1537" s="1" t="str">
        <f t="shared" si="116"/>
        <v>On Time</v>
      </c>
      <c r="AH1537" s="1" t="str">
        <f t="shared" si="117"/>
        <v>Fast</v>
      </c>
      <c r="AI1537" s="1" t="str">
        <f t="shared" si="118"/>
        <v>Low</v>
      </c>
      <c r="AJ1537" s="6" t="str">
        <f t="shared" si="119"/>
        <v>Weekday</v>
      </c>
    </row>
    <row r="1538" spans="1:36" x14ac:dyDescent="0.45">
      <c r="A1538" s="5" t="s">
        <v>2029</v>
      </c>
      <c r="B1538" s="2">
        <v>45606</v>
      </c>
      <c r="C1538" s="2">
        <v>45608</v>
      </c>
      <c r="D1538" s="2">
        <v>45613</v>
      </c>
      <c r="E1538" s="1" t="s">
        <v>2564</v>
      </c>
      <c r="F1538" s="1" t="s">
        <v>168</v>
      </c>
      <c r="G1538" s="1" t="s">
        <v>41</v>
      </c>
      <c r="H1538" s="1" t="s">
        <v>27</v>
      </c>
      <c r="I1538" s="1" t="s">
        <v>55</v>
      </c>
      <c r="J1538" s="1">
        <v>1</v>
      </c>
      <c r="K1538" s="1">
        <v>1000</v>
      </c>
      <c r="L1538" s="1">
        <v>1000</v>
      </c>
      <c r="M1538" s="1" t="s">
        <v>56</v>
      </c>
      <c r="N1538" s="1" t="s">
        <v>57</v>
      </c>
      <c r="O1538" s="1" t="s">
        <v>79</v>
      </c>
      <c r="P1538" s="1" t="s">
        <v>85</v>
      </c>
      <c r="Q1538" s="1" t="s">
        <v>45</v>
      </c>
      <c r="R1538" s="1" t="s">
        <v>46</v>
      </c>
      <c r="S1538" s="1" t="s">
        <v>254</v>
      </c>
      <c r="T1538" s="1">
        <v>5</v>
      </c>
      <c r="U1538" s="1" t="s">
        <v>2622</v>
      </c>
      <c r="V1538" s="1" t="s">
        <v>2623</v>
      </c>
      <c r="W1538" s="1" t="s">
        <v>2624</v>
      </c>
      <c r="X1538" s="1" t="s">
        <v>2625</v>
      </c>
      <c r="Y1538" s="1" t="s">
        <v>2623</v>
      </c>
      <c r="Z1538" s="1" t="s">
        <v>2623</v>
      </c>
      <c r="AA1538" s="1">
        <v>1000</v>
      </c>
      <c r="AB1538" s="1" t="s">
        <v>2626</v>
      </c>
      <c r="AC1538" s="1" t="s">
        <v>254</v>
      </c>
      <c r="AD1538" s="1" t="str">
        <f>TEXT(Sales_data[[#This Row],[Order_Date]],"MMM")</f>
        <v>Nov</v>
      </c>
      <c r="AE1538" s="1">
        <f t="shared" si="115"/>
        <v>2024</v>
      </c>
      <c r="AF1538" s="1" t="str">
        <f>TEXT(Sales_data[[#This Row],[Order_Date]],"ddd")</f>
        <v>Sun</v>
      </c>
      <c r="AG1538" s="1" t="str">
        <f t="shared" si="116"/>
        <v>On Time</v>
      </c>
      <c r="AH1538" s="1" t="str">
        <f t="shared" si="117"/>
        <v>Medium</v>
      </c>
      <c r="AI1538" s="1" t="str">
        <f t="shared" si="118"/>
        <v>Low</v>
      </c>
      <c r="AJ1538" s="6" t="str">
        <f t="shared" si="119"/>
        <v>Weekend</v>
      </c>
    </row>
    <row r="1539" spans="1:36" x14ac:dyDescent="0.45">
      <c r="A1539" s="5" t="s">
        <v>2030</v>
      </c>
      <c r="B1539" s="2">
        <v>45305</v>
      </c>
      <c r="C1539" s="2">
        <v>45308</v>
      </c>
      <c r="D1539" s="2">
        <v>45307</v>
      </c>
      <c r="E1539" s="1" t="s">
        <v>2529</v>
      </c>
      <c r="F1539" s="1" t="s">
        <v>147</v>
      </c>
      <c r="G1539" s="1" t="s">
        <v>147</v>
      </c>
      <c r="H1539" s="1" t="s">
        <v>128</v>
      </c>
      <c r="I1539" s="1" t="s">
        <v>129</v>
      </c>
      <c r="J1539" s="1">
        <v>2</v>
      </c>
      <c r="K1539" s="1">
        <v>500</v>
      </c>
      <c r="L1539" s="1">
        <v>1000</v>
      </c>
      <c r="M1539" s="1" t="s">
        <v>63</v>
      </c>
      <c r="N1539" s="1" t="s">
        <v>93</v>
      </c>
      <c r="O1539" s="1" t="s">
        <v>79</v>
      </c>
      <c r="P1539" s="1" t="s">
        <v>32</v>
      </c>
      <c r="Q1539" s="1" t="s">
        <v>45</v>
      </c>
      <c r="R1539" s="1" t="s">
        <v>34</v>
      </c>
      <c r="S1539" s="1" t="s">
        <v>2620</v>
      </c>
      <c r="T1539" s="1">
        <v>-1</v>
      </c>
      <c r="U1539" s="1" t="s">
        <v>2622</v>
      </c>
      <c r="V1539" s="1" t="s">
        <v>2623</v>
      </c>
      <c r="W1539" s="1" t="s">
        <v>2624</v>
      </c>
      <c r="X1539" s="1" t="s">
        <v>2631</v>
      </c>
      <c r="Y1539" s="1" t="s">
        <v>2623</v>
      </c>
      <c r="Z1539" s="1" t="s">
        <v>2623</v>
      </c>
      <c r="AA1539" s="1">
        <v>1000</v>
      </c>
      <c r="AB1539" s="1" t="s">
        <v>2626</v>
      </c>
      <c r="AC1539" s="1" t="s">
        <v>2627</v>
      </c>
      <c r="AD1539" s="1" t="str">
        <f>TEXT(Sales_data[[#This Row],[Order_Date]],"MMM")</f>
        <v>Jan</v>
      </c>
      <c r="AE1539" s="1">
        <f t="shared" ref="AE1539:AE1602" si="120">YEAR(C1539)</f>
        <v>2024</v>
      </c>
      <c r="AF1539" s="1" t="str">
        <f>TEXT(Sales_data[[#This Row],[Order_Date]],"ddd")</f>
        <v>Sun</v>
      </c>
      <c r="AG1539" s="1" t="str">
        <f t="shared" ref="AG1539:AG1602" si="121">IF(T1539&lt;=5,"On Time","Late")</f>
        <v>On Time</v>
      </c>
      <c r="AH1539" s="1" t="str">
        <f t="shared" ref="AH1539:AH1602" si="122">IF(T1539&lt;=2,"Fast",IF(T1539&lt;=5,"Medium","Slow"))</f>
        <v>Fast</v>
      </c>
      <c r="AI1539" s="1" t="str">
        <f t="shared" ref="AI1539:AI1602" si="123">IF(AA1539&gt;=5000,"High",IF(AA1539&gt;=2000,"Medium","Low"))</f>
        <v>Low</v>
      </c>
      <c r="AJ1539" s="6" t="str">
        <f t="shared" ref="AJ1539:AJ1602" si="124">IF(AF1539="Sat","Weekend",IF(AF1539="Sun","Weekend","Weekday"))</f>
        <v>Weekend</v>
      </c>
    </row>
    <row r="1540" spans="1:36" x14ac:dyDescent="0.45">
      <c r="A1540" s="5" t="s">
        <v>2031</v>
      </c>
      <c r="B1540" s="2">
        <v>45589</v>
      </c>
      <c r="C1540" s="2">
        <v>45589</v>
      </c>
      <c r="D1540" s="2">
        <v>45592</v>
      </c>
      <c r="E1540" s="1" t="s">
        <v>2582</v>
      </c>
      <c r="F1540" s="1" t="s">
        <v>2607</v>
      </c>
      <c r="G1540" s="1" t="s">
        <v>41</v>
      </c>
      <c r="H1540" s="1" t="s">
        <v>71</v>
      </c>
      <c r="I1540" s="1" t="s">
        <v>72</v>
      </c>
      <c r="J1540" s="1">
        <v>2</v>
      </c>
      <c r="K1540" s="1">
        <v>100</v>
      </c>
      <c r="L1540" s="1">
        <v>200</v>
      </c>
      <c r="M1540" s="1" t="s">
        <v>2619</v>
      </c>
      <c r="N1540" s="1" t="s">
        <v>93</v>
      </c>
      <c r="O1540" s="1" t="s">
        <v>31</v>
      </c>
      <c r="P1540" s="1" t="s">
        <v>32</v>
      </c>
      <c r="Q1540" s="1" t="s">
        <v>45</v>
      </c>
      <c r="R1540" s="1" t="s">
        <v>46</v>
      </c>
      <c r="S1540" s="1" t="s">
        <v>245</v>
      </c>
      <c r="T1540" s="1">
        <v>3</v>
      </c>
      <c r="U1540" s="1" t="s">
        <v>2622</v>
      </c>
      <c r="V1540" s="1" t="s">
        <v>2623</v>
      </c>
      <c r="W1540" s="1" t="s">
        <v>2624</v>
      </c>
      <c r="X1540" s="1" t="s">
        <v>2625</v>
      </c>
      <c r="Y1540" s="1" t="s">
        <v>2623</v>
      </c>
      <c r="Z1540" s="1" t="s">
        <v>2623</v>
      </c>
      <c r="AA1540" s="1">
        <v>200</v>
      </c>
      <c r="AB1540" s="1" t="s">
        <v>2626</v>
      </c>
      <c r="AC1540" s="1" t="s">
        <v>245</v>
      </c>
      <c r="AD1540" s="1" t="str">
        <f>TEXT(Sales_data[[#This Row],[Order_Date]],"MMM")</f>
        <v>Oct</v>
      </c>
      <c r="AE1540" s="1">
        <f t="shared" si="120"/>
        <v>2024</v>
      </c>
      <c r="AF1540" s="1" t="str">
        <f>TEXT(Sales_data[[#This Row],[Order_Date]],"ddd")</f>
        <v>Thu</v>
      </c>
      <c r="AG1540" s="1" t="str">
        <f t="shared" si="121"/>
        <v>On Time</v>
      </c>
      <c r="AH1540" s="1" t="str">
        <f t="shared" si="122"/>
        <v>Medium</v>
      </c>
      <c r="AI1540" s="1" t="str">
        <f t="shared" si="123"/>
        <v>Low</v>
      </c>
      <c r="AJ1540" s="6" t="str">
        <f t="shared" si="124"/>
        <v>Weekday</v>
      </c>
    </row>
    <row r="1541" spans="1:36" x14ac:dyDescent="0.45">
      <c r="A1541" s="5" t="s">
        <v>2032</v>
      </c>
      <c r="B1541" s="2">
        <v>45648</v>
      </c>
      <c r="C1541" s="2">
        <v>45646</v>
      </c>
      <c r="D1541" s="2">
        <v>45646</v>
      </c>
      <c r="E1541" s="1" t="s">
        <v>2572</v>
      </c>
      <c r="F1541" s="1" t="s">
        <v>147</v>
      </c>
      <c r="G1541" s="1" t="s">
        <v>147</v>
      </c>
      <c r="H1541" s="1" t="s">
        <v>42</v>
      </c>
      <c r="I1541" s="1" t="s">
        <v>43</v>
      </c>
      <c r="J1541" s="1">
        <v>2</v>
      </c>
      <c r="K1541" s="1">
        <v>0</v>
      </c>
      <c r="L1541" s="1">
        <v>0</v>
      </c>
      <c r="M1541" s="1" t="s">
        <v>63</v>
      </c>
      <c r="N1541" s="1" t="s">
        <v>93</v>
      </c>
      <c r="O1541" s="1" t="s">
        <v>79</v>
      </c>
      <c r="P1541" s="1" t="s">
        <v>32</v>
      </c>
      <c r="Q1541" s="1" t="s">
        <v>33</v>
      </c>
      <c r="R1541" s="1" t="s">
        <v>34</v>
      </c>
      <c r="S1541" s="1" t="s">
        <v>2620</v>
      </c>
      <c r="T1541" s="1">
        <v>0</v>
      </c>
      <c r="U1541" s="1" t="s">
        <v>2622</v>
      </c>
      <c r="V1541" s="1" t="s">
        <v>2623</v>
      </c>
      <c r="W1541" s="1" t="s">
        <v>2629</v>
      </c>
      <c r="X1541" s="1" t="s">
        <v>2628</v>
      </c>
      <c r="Y1541" s="1" t="s">
        <v>2630</v>
      </c>
      <c r="Z1541" s="1" t="s">
        <v>2623</v>
      </c>
      <c r="AA1541" s="1">
        <v>0</v>
      </c>
      <c r="AB1541" s="1" t="s">
        <v>2626</v>
      </c>
      <c r="AC1541" s="1" t="s">
        <v>2627</v>
      </c>
      <c r="AD1541" s="1" t="str">
        <f>TEXT(Sales_data[[#This Row],[Order_Date]],"MMM")</f>
        <v>Dec</v>
      </c>
      <c r="AE1541" s="1">
        <f t="shared" si="120"/>
        <v>2024</v>
      </c>
      <c r="AF1541" s="1" t="str">
        <f>TEXT(Sales_data[[#This Row],[Order_Date]],"ddd")</f>
        <v>Sun</v>
      </c>
      <c r="AG1541" s="1" t="str">
        <f t="shared" si="121"/>
        <v>On Time</v>
      </c>
      <c r="AH1541" s="1" t="str">
        <f t="shared" si="122"/>
        <v>Fast</v>
      </c>
      <c r="AI1541" s="1" t="str">
        <f t="shared" si="123"/>
        <v>Low</v>
      </c>
      <c r="AJ1541" s="6" t="str">
        <f t="shared" si="124"/>
        <v>Weekend</v>
      </c>
    </row>
    <row r="1542" spans="1:36" x14ac:dyDescent="0.45">
      <c r="A1542" s="5" t="s">
        <v>2033</v>
      </c>
      <c r="B1542" s="2">
        <v>45530</v>
      </c>
      <c r="C1542" s="2">
        <v>45528</v>
      </c>
      <c r="D1542" s="2">
        <v>45535</v>
      </c>
      <c r="E1542" s="1" t="s">
        <v>2538</v>
      </c>
      <c r="F1542" s="1" t="s">
        <v>69</v>
      </c>
      <c r="G1542" s="1" t="s">
        <v>70</v>
      </c>
      <c r="H1542" s="1" t="s">
        <v>27</v>
      </c>
      <c r="I1542" s="1" t="s">
        <v>55</v>
      </c>
      <c r="J1542" s="1">
        <v>2</v>
      </c>
      <c r="K1542" s="1">
        <v>1000</v>
      </c>
      <c r="L1542" s="1">
        <v>2000</v>
      </c>
      <c r="M1542" s="1" t="s">
        <v>63</v>
      </c>
      <c r="N1542" s="1" t="s">
        <v>93</v>
      </c>
      <c r="O1542" s="1" t="s">
        <v>44</v>
      </c>
      <c r="P1542" s="1" t="s">
        <v>85</v>
      </c>
      <c r="Q1542" s="1" t="s">
        <v>33</v>
      </c>
      <c r="R1542" s="1" t="s">
        <v>2620</v>
      </c>
      <c r="S1542" s="1" t="s">
        <v>2620</v>
      </c>
      <c r="T1542" s="1">
        <v>7</v>
      </c>
      <c r="U1542" s="1" t="s">
        <v>2622</v>
      </c>
      <c r="V1542" s="1" t="s">
        <v>2623</v>
      </c>
      <c r="W1542" s="1" t="s">
        <v>2624</v>
      </c>
      <c r="X1542" s="1" t="s">
        <v>2628</v>
      </c>
      <c r="Y1542" s="1" t="s">
        <v>2623</v>
      </c>
      <c r="Z1542" s="1" t="s">
        <v>2623</v>
      </c>
      <c r="AA1542" s="1">
        <v>2000</v>
      </c>
      <c r="AB1542" s="1" t="s">
        <v>2626</v>
      </c>
      <c r="AC1542" s="1" t="s">
        <v>2627</v>
      </c>
      <c r="AD1542" s="1" t="str">
        <f>TEXT(Sales_data[[#This Row],[Order_Date]],"MMM")</f>
        <v>Aug</v>
      </c>
      <c r="AE1542" s="1">
        <f t="shared" si="120"/>
        <v>2024</v>
      </c>
      <c r="AF1542" s="1" t="str">
        <f>TEXT(Sales_data[[#This Row],[Order_Date]],"ddd")</f>
        <v>Mon</v>
      </c>
      <c r="AG1542" s="1" t="str">
        <f t="shared" si="121"/>
        <v>Late</v>
      </c>
      <c r="AH1542" s="1" t="str">
        <f t="shared" si="122"/>
        <v>Slow</v>
      </c>
      <c r="AI1542" s="1" t="str">
        <f t="shared" si="123"/>
        <v>Medium</v>
      </c>
      <c r="AJ1542" s="6" t="str">
        <f t="shared" si="124"/>
        <v>Weekday</v>
      </c>
    </row>
    <row r="1543" spans="1:36" x14ac:dyDescent="0.45">
      <c r="A1543" s="5" t="s">
        <v>2034</v>
      </c>
      <c r="B1543" s="2">
        <v>45532</v>
      </c>
      <c r="C1543" s="2">
        <v>45535</v>
      </c>
      <c r="D1543" s="2">
        <v>45540</v>
      </c>
      <c r="E1543" s="1" t="s">
        <v>2553</v>
      </c>
      <c r="F1543" s="1" t="s">
        <v>2609</v>
      </c>
      <c r="G1543" s="1" t="s">
        <v>116</v>
      </c>
      <c r="H1543" s="1" t="s">
        <v>27</v>
      </c>
      <c r="I1543" s="1" t="s">
        <v>55</v>
      </c>
      <c r="J1543" s="1">
        <v>2</v>
      </c>
      <c r="K1543" s="1">
        <v>500</v>
      </c>
      <c r="L1543" s="1">
        <v>1000</v>
      </c>
      <c r="M1543" s="1" t="s">
        <v>63</v>
      </c>
      <c r="N1543" s="1" t="s">
        <v>30</v>
      </c>
      <c r="O1543" s="1" t="s">
        <v>31</v>
      </c>
      <c r="P1543" s="1" t="s">
        <v>85</v>
      </c>
      <c r="Q1543" s="1" t="s">
        <v>33</v>
      </c>
      <c r="R1543" s="1" t="s">
        <v>2620</v>
      </c>
      <c r="S1543" s="1" t="s">
        <v>2620</v>
      </c>
      <c r="T1543" s="1">
        <v>5</v>
      </c>
      <c r="U1543" s="1" t="s">
        <v>2622</v>
      </c>
      <c r="V1543" s="1" t="s">
        <v>2623</v>
      </c>
      <c r="W1543" s="1" t="s">
        <v>2624</v>
      </c>
      <c r="X1543" s="1" t="s">
        <v>2625</v>
      </c>
      <c r="Y1543" s="1" t="s">
        <v>2623</v>
      </c>
      <c r="Z1543" s="1" t="s">
        <v>2623</v>
      </c>
      <c r="AA1543" s="1">
        <v>1000</v>
      </c>
      <c r="AB1543" s="1" t="s">
        <v>2626</v>
      </c>
      <c r="AC1543" s="1" t="s">
        <v>2627</v>
      </c>
      <c r="AD1543" s="1" t="str">
        <f>TEXT(Sales_data[[#This Row],[Order_Date]],"MMM")</f>
        <v>Aug</v>
      </c>
      <c r="AE1543" s="1">
        <f t="shared" si="120"/>
        <v>2024</v>
      </c>
      <c r="AF1543" s="1" t="str">
        <f>TEXT(Sales_data[[#This Row],[Order_Date]],"ddd")</f>
        <v>Wed</v>
      </c>
      <c r="AG1543" s="1" t="str">
        <f t="shared" si="121"/>
        <v>On Time</v>
      </c>
      <c r="AH1543" s="1" t="str">
        <f t="shared" si="122"/>
        <v>Medium</v>
      </c>
      <c r="AI1543" s="1" t="str">
        <f t="shared" si="123"/>
        <v>Low</v>
      </c>
      <c r="AJ1543" s="6" t="str">
        <f t="shared" si="124"/>
        <v>Weekday</v>
      </c>
    </row>
    <row r="1544" spans="1:36" x14ac:dyDescent="0.45">
      <c r="A1544" s="5" t="s">
        <v>2035</v>
      </c>
      <c r="B1544" s="2">
        <v>45425</v>
      </c>
      <c r="C1544" s="2">
        <v>45428</v>
      </c>
      <c r="D1544" s="2">
        <v>45433</v>
      </c>
      <c r="E1544" s="1" t="s">
        <v>2583</v>
      </c>
      <c r="F1544" s="1" t="s">
        <v>2607</v>
      </c>
      <c r="G1544" s="1" t="s">
        <v>41</v>
      </c>
      <c r="H1544" s="1" t="s">
        <v>128</v>
      </c>
      <c r="I1544" s="1" t="s">
        <v>169</v>
      </c>
      <c r="J1544" s="1">
        <v>3</v>
      </c>
      <c r="K1544" s="1">
        <v>100</v>
      </c>
      <c r="L1544" s="1">
        <v>300</v>
      </c>
      <c r="M1544" s="1" t="s">
        <v>63</v>
      </c>
      <c r="N1544" s="1" t="s">
        <v>57</v>
      </c>
      <c r="O1544" s="1" t="s">
        <v>31</v>
      </c>
      <c r="P1544" s="1" t="s">
        <v>58</v>
      </c>
      <c r="Q1544" s="1" t="s">
        <v>45</v>
      </c>
      <c r="R1544" s="1" t="s">
        <v>46</v>
      </c>
      <c r="S1544" s="1" t="s">
        <v>2621</v>
      </c>
      <c r="T1544" s="1">
        <v>5</v>
      </c>
      <c r="U1544" s="1" t="s">
        <v>2622</v>
      </c>
      <c r="V1544" s="1" t="s">
        <v>2623</v>
      </c>
      <c r="W1544" s="1" t="s">
        <v>2624</v>
      </c>
      <c r="X1544" s="1" t="s">
        <v>2625</v>
      </c>
      <c r="Y1544" s="1" t="s">
        <v>2623</v>
      </c>
      <c r="Z1544" s="1" t="s">
        <v>2623</v>
      </c>
      <c r="AA1544" s="1">
        <v>300</v>
      </c>
      <c r="AB1544" s="1" t="s">
        <v>2626</v>
      </c>
      <c r="AC1544" s="1" t="s">
        <v>2621</v>
      </c>
      <c r="AD1544" s="1" t="str">
        <f>TEXT(Sales_data[[#This Row],[Order_Date]],"MMM")</f>
        <v>May</v>
      </c>
      <c r="AE1544" s="1">
        <f t="shared" si="120"/>
        <v>2024</v>
      </c>
      <c r="AF1544" s="1" t="str">
        <f>TEXT(Sales_data[[#This Row],[Order_Date]],"ddd")</f>
        <v>Mon</v>
      </c>
      <c r="AG1544" s="1" t="str">
        <f t="shared" si="121"/>
        <v>On Time</v>
      </c>
      <c r="AH1544" s="1" t="str">
        <f t="shared" si="122"/>
        <v>Medium</v>
      </c>
      <c r="AI1544" s="1" t="str">
        <f t="shared" si="123"/>
        <v>Low</v>
      </c>
      <c r="AJ1544" s="6" t="str">
        <f t="shared" si="124"/>
        <v>Weekday</v>
      </c>
    </row>
    <row r="1545" spans="1:36" x14ac:dyDescent="0.45">
      <c r="A1545" s="5" t="s">
        <v>2036</v>
      </c>
      <c r="B1545" s="2">
        <v>45316</v>
      </c>
      <c r="C1545" s="2">
        <v>45314</v>
      </c>
      <c r="D1545" s="2">
        <v>45321</v>
      </c>
      <c r="E1545" s="1" t="s">
        <v>2532</v>
      </c>
      <c r="F1545" s="1" t="s">
        <v>168</v>
      </c>
      <c r="G1545" s="1" t="s">
        <v>41</v>
      </c>
      <c r="H1545" s="1" t="s">
        <v>71</v>
      </c>
      <c r="I1545" s="1" t="s">
        <v>72</v>
      </c>
      <c r="J1545" s="1">
        <v>2</v>
      </c>
      <c r="K1545" s="1">
        <v>0</v>
      </c>
      <c r="L1545" s="1">
        <v>0</v>
      </c>
      <c r="M1545" s="1" t="s">
        <v>2619</v>
      </c>
      <c r="N1545" s="1" t="s">
        <v>30</v>
      </c>
      <c r="O1545" s="1" t="s">
        <v>44</v>
      </c>
      <c r="P1545" s="1" t="s">
        <v>58</v>
      </c>
      <c r="Q1545" s="1" t="s">
        <v>33</v>
      </c>
      <c r="R1545" s="1" t="s">
        <v>46</v>
      </c>
      <c r="S1545" s="1" t="s">
        <v>254</v>
      </c>
      <c r="T1545" s="1">
        <v>7</v>
      </c>
      <c r="U1545" s="1" t="s">
        <v>2622</v>
      </c>
      <c r="V1545" s="1" t="s">
        <v>2623</v>
      </c>
      <c r="W1545" s="1" t="s">
        <v>2629</v>
      </c>
      <c r="X1545" s="1" t="s">
        <v>2628</v>
      </c>
      <c r="Y1545" s="1" t="s">
        <v>2630</v>
      </c>
      <c r="Z1545" s="1" t="s">
        <v>2623</v>
      </c>
      <c r="AA1545" s="1">
        <v>0</v>
      </c>
      <c r="AB1545" s="1" t="s">
        <v>2626</v>
      </c>
      <c r="AC1545" s="1" t="s">
        <v>254</v>
      </c>
      <c r="AD1545" s="1" t="str">
        <f>TEXT(Sales_data[[#This Row],[Order_Date]],"MMM")</f>
        <v>Jan</v>
      </c>
      <c r="AE1545" s="1">
        <f t="shared" si="120"/>
        <v>2024</v>
      </c>
      <c r="AF1545" s="1" t="str">
        <f>TEXT(Sales_data[[#This Row],[Order_Date]],"ddd")</f>
        <v>Thu</v>
      </c>
      <c r="AG1545" s="1" t="str">
        <f t="shared" si="121"/>
        <v>Late</v>
      </c>
      <c r="AH1545" s="1" t="str">
        <f t="shared" si="122"/>
        <v>Slow</v>
      </c>
      <c r="AI1545" s="1" t="str">
        <f t="shared" si="123"/>
        <v>Low</v>
      </c>
      <c r="AJ1545" s="6" t="str">
        <f t="shared" si="124"/>
        <v>Weekday</v>
      </c>
    </row>
    <row r="1546" spans="1:36" x14ac:dyDescent="0.45">
      <c r="A1546" s="5" t="s">
        <v>2037</v>
      </c>
      <c r="B1546" s="2">
        <v>45394</v>
      </c>
      <c r="C1546" s="2">
        <v>45396</v>
      </c>
      <c r="D1546" s="2">
        <v>45396</v>
      </c>
      <c r="E1546" s="1" t="s">
        <v>2542</v>
      </c>
      <c r="F1546" s="1" t="s">
        <v>53</v>
      </c>
      <c r="G1546" s="1" t="s">
        <v>54</v>
      </c>
      <c r="H1546" s="1" t="s">
        <v>71</v>
      </c>
      <c r="I1546" s="1" t="s">
        <v>92</v>
      </c>
      <c r="J1546" s="1">
        <v>0</v>
      </c>
      <c r="K1546" s="1">
        <v>1000</v>
      </c>
      <c r="L1546" s="1">
        <v>0</v>
      </c>
      <c r="M1546" s="1" t="s">
        <v>56</v>
      </c>
      <c r="N1546" s="1" t="s">
        <v>57</v>
      </c>
      <c r="O1546" s="1" t="s">
        <v>31</v>
      </c>
      <c r="P1546" s="1" t="s">
        <v>58</v>
      </c>
      <c r="Q1546" s="1" t="s">
        <v>33</v>
      </c>
      <c r="R1546" s="1" t="s">
        <v>2620</v>
      </c>
      <c r="S1546" s="1" t="s">
        <v>2620</v>
      </c>
      <c r="T1546" s="1">
        <v>0</v>
      </c>
      <c r="U1546" s="1" t="s">
        <v>2622</v>
      </c>
      <c r="V1546" s="1" t="s">
        <v>2630</v>
      </c>
      <c r="W1546" s="1" t="s">
        <v>2624</v>
      </c>
      <c r="X1546" s="1" t="s">
        <v>2625</v>
      </c>
      <c r="Y1546" s="1" t="s">
        <v>2623</v>
      </c>
      <c r="Z1546" s="1" t="s">
        <v>2623</v>
      </c>
      <c r="AA1546" s="1">
        <v>0</v>
      </c>
      <c r="AB1546" s="1" t="s">
        <v>2626</v>
      </c>
      <c r="AC1546" s="1" t="s">
        <v>2627</v>
      </c>
      <c r="AD1546" s="1" t="str">
        <f>TEXT(Sales_data[[#This Row],[Order_Date]],"MMM")</f>
        <v>Apr</v>
      </c>
      <c r="AE1546" s="1">
        <f t="shared" si="120"/>
        <v>2024</v>
      </c>
      <c r="AF1546" s="1" t="str">
        <f>TEXT(Sales_data[[#This Row],[Order_Date]],"ddd")</f>
        <v>Fri</v>
      </c>
      <c r="AG1546" s="1" t="str">
        <f t="shared" si="121"/>
        <v>On Time</v>
      </c>
      <c r="AH1546" s="1" t="str">
        <f t="shared" si="122"/>
        <v>Fast</v>
      </c>
      <c r="AI1546" s="1" t="str">
        <f t="shared" si="123"/>
        <v>Low</v>
      </c>
      <c r="AJ1546" s="6" t="str">
        <f t="shared" si="124"/>
        <v>Weekday</v>
      </c>
    </row>
    <row r="1547" spans="1:36" x14ac:dyDescent="0.45">
      <c r="A1547" s="5" t="s">
        <v>2038</v>
      </c>
      <c r="B1547" s="2">
        <v>45614</v>
      </c>
      <c r="C1547" s="2">
        <v>45613</v>
      </c>
      <c r="D1547" s="2">
        <v>45612</v>
      </c>
      <c r="E1547" s="1" t="s">
        <v>2575</v>
      </c>
      <c r="F1547" s="1" t="s">
        <v>2609</v>
      </c>
      <c r="G1547" s="1" t="s">
        <v>116</v>
      </c>
      <c r="H1547" s="1" t="s">
        <v>128</v>
      </c>
      <c r="I1547" s="1" t="s">
        <v>169</v>
      </c>
      <c r="J1547" s="1">
        <v>2</v>
      </c>
      <c r="K1547" s="1">
        <v>2000</v>
      </c>
      <c r="L1547" s="1">
        <v>4000</v>
      </c>
      <c r="M1547" s="1" t="s">
        <v>63</v>
      </c>
      <c r="N1547" s="1" t="s">
        <v>57</v>
      </c>
      <c r="O1547" s="1" t="s">
        <v>44</v>
      </c>
      <c r="P1547" s="1" t="s">
        <v>85</v>
      </c>
      <c r="Q1547" s="1" t="s">
        <v>33</v>
      </c>
      <c r="R1547" s="1" t="s">
        <v>34</v>
      </c>
      <c r="S1547" s="1" t="s">
        <v>2620</v>
      </c>
      <c r="T1547" s="1">
        <v>-1</v>
      </c>
      <c r="U1547" s="1" t="s">
        <v>2622</v>
      </c>
      <c r="V1547" s="1" t="s">
        <v>2623</v>
      </c>
      <c r="W1547" s="1" t="s">
        <v>2624</v>
      </c>
      <c r="X1547" s="1" t="s">
        <v>2628</v>
      </c>
      <c r="Y1547" s="1" t="s">
        <v>2623</v>
      </c>
      <c r="Z1547" s="1" t="s">
        <v>2623</v>
      </c>
      <c r="AA1547" s="1">
        <v>4000</v>
      </c>
      <c r="AB1547" s="1" t="s">
        <v>2626</v>
      </c>
      <c r="AC1547" s="1" t="s">
        <v>2627</v>
      </c>
      <c r="AD1547" s="1" t="str">
        <f>TEXT(Sales_data[[#This Row],[Order_Date]],"MMM")</f>
        <v>Nov</v>
      </c>
      <c r="AE1547" s="1">
        <f t="shared" si="120"/>
        <v>2024</v>
      </c>
      <c r="AF1547" s="1" t="str">
        <f>TEXT(Sales_data[[#This Row],[Order_Date]],"ddd")</f>
        <v>Mon</v>
      </c>
      <c r="AG1547" s="1" t="str">
        <f t="shared" si="121"/>
        <v>On Time</v>
      </c>
      <c r="AH1547" s="1" t="str">
        <f t="shared" si="122"/>
        <v>Fast</v>
      </c>
      <c r="AI1547" s="1" t="str">
        <f t="shared" si="123"/>
        <v>Medium</v>
      </c>
      <c r="AJ1547" s="6" t="str">
        <f t="shared" si="124"/>
        <v>Weekday</v>
      </c>
    </row>
    <row r="1548" spans="1:36" x14ac:dyDescent="0.45">
      <c r="A1548" s="5" t="s">
        <v>2039</v>
      </c>
      <c r="B1548" s="2">
        <v>45514</v>
      </c>
      <c r="C1548" s="2">
        <v>45512</v>
      </c>
      <c r="D1548" s="2">
        <v>45514</v>
      </c>
      <c r="E1548" s="1" t="s">
        <v>2547</v>
      </c>
      <c r="F1548" s="1" t="s">
        <v>168</v>
      </c>
      <c r="G1548" s="1" t="s">
        <v>41</v>
      </c>
      <c r="H1548" s="1" t="s">
        <v>42</v>
      </c>
      <c r="I1548" s="1" t="s">
        <v>43</v>
      </c>
      <c r="J1548" s="1">
        <v>-1</v>
      </c>
      <c r="K1548" s="1">
        <v>2000</v>
      </c>
      <c r="L1548" s="1">
        <v>-2000</v>
      </c>
      <c r="M1548" s="1" t="s">
        <v>29</v>
      </c>
      <c r="N1548" s="1" t="s">
        <v>30</v>
      </c>
      <c r="O1548" s="1" t="s">
        <v>79</v>
      </c>
      <c r="P1548" s="1" t="s">
        <v>58</v>
      </c>
      <c r="Q1548" s="1" t="s">
        <v>33</v>
      </c>
      <c r="R1548" s="1" t="s">
        <v>2620</v>
      </c>
      <c r="S1548" s="1" t="s">
        <v>2620</v>
      </c>
      <c r="T1548" s="1">
        <v>2</v>
      </c>
      <c r="U1548" s="1" t="s">
        <v>2622</v>
      </c>
      <c r="V1548" s="1" t="s">
        <v>2630</v>
      </c>
      <c r="W1548" s="1" t="s">
        <v>2624</v>
      </c>
      <c r="X1548" s="1" t="s">
        <v>2628</v>
      </c>
      <c r="Y1548" s="1" t="s">
        <v>2623</v>
      </c>
      <c r="Z1548" s="1" t="s">
        <v>2623</v>
      </c>
      <c r="AA1548" s="1">
        <v>-2000</v>
      </c>
      <c r="AB1548" s="1" t="s">
        <v>2626</v>
      </c>
      <c r="AC1548" s="1" t="s">
        <v>2632</v>
      </c>
      <c r="AD1548" s="1" t="str">
        <f>TEXT(Sales_data[[#This Row],[Order_Date]],"MMM")</f>
        <v>Aug</v>
      </c>
      <c r="AE1548" s="1">
        <f t="shared" si="120"/>
        <v>2024</v>
      </c>
      <c r="AF1548" s="1" t="str">
        <f>TEXT(Sales_data[[#This Row],[Order_Date]],"ddd")</f>
        <v>Sat</v>
      </c>
      <c r="AG1548" s="1" t="str">
        <f t="shared" si="121"/>
        <v>On Time</v>
      </c>
      <c r="AH1548" s="1" t="str">
        <f t="shared" si="122"/>
        <v>Fast</v>
      </c>
      <c r="AI1548" s="1" t="str">
        <f t="shared" si="123"/>
        <v>Low</v>
      </c>
      <c r="AJ1548" s="6" t="str">
        <f t="shared" si="124"/>
        <v>Weekend</v>
      </c>
    </row>
    <row r="1549" spans="1:36" x14ac:dyDescent="0.45">
      <c r="A1549" s="5" t="s">
        <v>2040</v>
      </c>
      <c r="B1549" s="2">
        <v>45414</v>
      </c>
      <c r="C1549" s="2">
        <v>45413</v>
      </c>
      <c r="D1549" s="2">
        <v>45415</v>
      </c>
      <c r="E1549" s="1" t="s">
        <v>2570</v>
      </c>
      <c r="F1549" s="1" t="s">
        <v>147</v>
      </c>
      <c r="G1549" s="1" t="s">
        <v>147</v>
      </c>
      <c r="H1549" s="1" t="s">
        <v>27</v>
      </c>
      <c r="I1549" s="1" t="s">
        <v>55</v>
      </c>
      <c r="J1549" s="1">
        <v>0</v>
      </c>
      <c r="K1549" s="1">
        <v>500</v>
      </c>
      <c r="L1549" s="1">
        <v>0</v>
      </c>
      <c r="M1549" s="1" t="s">
        <v>2619</v>
      </c>
      <c r="N1549" s="1" t="s">
        <v>93</v>
      </c>
      <c r="O1549" s="1" t="s">
        <v>31</v>
      </c>
      <c r="P1549" s="1" t="s">
        <v>58</v>
      </c>
      <c r="Q1549" s="1" t="s">
        <v>33</v>
      </c>
      <c r="R1549" s="1" t="s">
        <v>2620</v>
      </c>
      <c r="S1549" s="1" t="s">
        <v>2620</v>
      </c>
      <c r="T1549" s="1">
        <v>2</v>
      </c>
      <c r="U1549" s="1" t="s">
        <v>2622</v>
      </c>
      <c r="V1549" s="1" t="s">
        <v>2630</v>
      </c>
      <c r="W1549" s="1" t="s">
        <v>2624</v>
      </c>
      <c r="X1549" s="1" t="s">
        <v>2628</v>
      </c>
      <c r="Y1549" s="1" t="s">
        <v>2623</v>
      </c>
      <c r="Z1549" s="1" t="s">
        <v>2623</v>
      </c>
      <c r="AA1549" s="1">
        <v>0</v>
      </c>
      <c r="AB1549" s="1" t="s">
        <v>2626</v>
      </c>
      <c r="AC1549" s="1" t="s">
        <v>2627</v>
      </c>
      <c r="AD1549" s="1" t="str">
        <f>TEXT(Sales_data[[#This Row],[Order_Date]],"MMM")</f>
        <v>May</v>
      </c>
      <c r="AE1549" s="1">
        <f t="shared" si="120"/>
        <v>2024</v>
      </c>
      <c r="AF1549" s="1" t="str">
        <f>TEXT(Sales_data[[#This Row],[Order_Date]],"ddd")</f>
        <v>Thu</v>
      </c>
      <c r="AG1549" s="1" t="str">
        <f t="shared" si="121"/>
        <v>On Time</v>
      </c>
      <c r="AH1549" s="1" t="str">
        <f t="shared" si="122"/>
        <v>Fast</v>
      </c>
      <c r="AI1549" s="1" t="str">
        <f t="shared" si="123"/>
        <v>Low</v>
      </c>
      <c r="AJ1549" s="6" t="str">
        <f t="shared" si="124"/>
        <v>Weekday</v>
      </c>
    </row>
    <row r="1550" spans="1:36" x14ac:dyDescent="0.45">
      <c r="A1550" s="5" t="s">
        <v>2041</v>
      </c>
      <c r="B1550" s="2">
        <v>45613</v>
      </c>
      <c r="C1550" s="2">
        <v>45611</v>
      </c>
      <c r="D1550" s="2">
        <v>45611</v>
      </c>
      <c r="E1550" s="1" t="s">
        <v>2574</v>
      </c>
      <c r="F1550" s="1" t="s">
        <v>168</v>
      </c>
      <c r="G1550" s="1" t="s">
        <v>41</v>
      </c>
      <c r="H1550" s="1" t="s">
        <v>128</v>
      </c>
      <c r="I1550" s="1" t="s">
        <v>231</v>
      </c>
      <c r="J1550" s="1">
        <v>-1</v>
      </c>
      <c r="K1550" s="1">
        <v>2000</v>
      </c>
      <c r="L1550" s="1">
        <v>-2000</v>
      </c>
      <c r="M1550" s="1" t="s">
        <v>63</v>
      </c>
      <c r="N1550" s="1" t="s">
        <v>57</v>
      </c>
      <c r="O1550" s="1" t="s">
        <v>64</v>
      </c>
      <c r="P1550" s="1" t="s">
        <v>58</v>
      </c>
      <c r="Q1550" s="1" t="s">
        <v>33</v>
      </c>
      <c r="R1550" s="1" t="s">
        <v>46</v>
      </c>
      <c r="S1550" s="1" t="s">
        <v>245</v>
      </c>
      <c r="T1550" s="1">
        <v>0</v>
      </c>
      <c r="U1550" s="1" t="s">
        <v>2622</v>
      </c>
      <c r="V1550" s="1" t="s">
        <v>2630</v>
      </c>
      <c r="W1550" s="1" t="s">
        <v>2624</v>
      </c>
      <c r="X1550" s="1" t="s">
        <v>2628</v>
      </c>
      <c r="Y1550" s="1" t="s">
        <v>2623</v>
      </c>
      <c r="Z1550" s="1" t="s">
        <v>2623</v>
      </c>
      <c r="AA1550" s="1">
        <v>-2000</v>
      </c>
      <c r="AB1550" s="1" t="s">
        <v>2626</v>
      </c>
      <c r="AC1550" s="1" t="s">
        <v>245</v>
      </c>
      <c r="AD1550" s="1" t="str">
        <f>TEXT(Sales_data[[#This Row],[Order_Date]],"MMM")</f>
        <v>Nov</v>
      </c>
      <c r="AE1550" s="1">
        <f t="shared" si="120"/>
        <v>2024</v>
      </c>
      <c r="AF1550" s="1" t="str">
        <f>TEXT(Sales_data[[#This Row],[Order_Date]],"ddd")</f>
        <v>Sun</v>
      </c>
      <c r="AG1550" s="1" t="str">
        <f t="shared" si="121"/>
        <v>On Time</v>
      </c>
      <c r="AH1550" s="1" t="str">
        <f t="shared" si="122"/>
        <v>Fast</v>
      </c>
      <c r="AI1550" s="1" t="str">
        <f t="shared" si="123"/>
        <v>Low</v>
      </c>
      <c r="AJ1550" s="6" t="str">
        <f t="shared" si="124"/>
        <v>Weekend</v>
      </c>
    </row>
    <row r="1551" spans="1:36" x14ac:dyDescent="0.45">
      <c r="A1551" s="5" t="s">
        <v>2042</v>
      </c>
      <c r="B1551" s="2">
        <v>45613</v>
      </c>
      <c r="C1551" s="2">
        <v>45615</v>
      </c>
      <c r="D1551" s="2">
        <v>45617</v>
      </c>
      <c r="E1551" s="1" t="s">
        <v>2572</v>
      </c>
      <c r="F1551" s="1" t="s">
        <v>69</v>
      </c>
      <c r="G1551" s="1" t="s">
        <v>70</v>
      </c>
      <c r="H1551" s="1" t="s">
        <v>27</v>
      </c>
      <c r="I1551" s="1" t="s">
        <v>28</v>
      </c>
      <c r="J1551" s="1">
        <v>2</v>
      </c>
      <c r="K1551" s="1">
        <v>1000</v>
      </c>
      <c r="L1551" s="1">
        <v>2000</v>
      </c>
      <c r="M1551" s="1" t="s">
        <v>56</v>
      </c>
      <c r="N1551" s="1" t="s">
        <v>57</v>
      </c>
      <c r="O1551" s="1" t="s">
        <v>79</v>
      </c>
      <c r="P1551" s="1" t="s">
        <v>85</v>
      </c>
      <c r="Q1551" s="1" t="s">
        <v>33</v>
      </c>
      <c r="R1551" s="1" t="s">
        <v>46</v>
      </c>
      <c r="S1551" s="1" t="s">
        <v>2621</v>
      </c>
      <c r="T1551" s="1">
        <v>2</v>
      </c>
      <c r="U1551" s="1" t="s">
        <v>2622</v>
      </c>
      <c r="V1551" s="1" t="s">
        <v>2623</v>
      </c>
      <c r="W1551" s="1" t="s">
        <v>2624</v>
      </c>
      <c r="X1551" s="1" t="s">
        <v>2625</v>
      </c>
      <c r="Y1551" s="1" t="s">
        <v>2623</v>
      </c>
      <c r="Z1551" s="1" t="s">
        <v>2623</v>
      </c>
      <c r="AA1551" s="1">
        <v>2000</v>
      </c>
      <c r="AB1551" s="1" t="s">
        <v>2626</v>
      </c>
      <c r="AC1551" s="1" t="s">
        <v>2621</v>
      </c>
      <c r="AD1551" s="1" t="str">
        <f>TEXT(Sales_data[[#This Row],[Order_Date]],"MMM")</f>
        <v>Nov</v>
      </c>
      <c r="AE1551" s="1">
        <f t="shared" si="120"/>
        <v>2024</v>
      </c>
      <c r="AF1551" s="1" t="str">
        <f>TEXT(Sales_data[[#This Row],[Order_Date]],"ddd")</f>
        <v>Sun</v>
      </c>
      <c r="AG1551" s="1" t="str">
        <f t="shared" si="121"/>
        <v>On Time</v>
      </c>
      <c r="AH1551" s="1" t="str">
        <f t="shared" si="122"/>
        <v>Fast</v>
      </c>
      <c r="AI1551" s="1" t="str">
        <f t="shared" si="123"/>
        <v>Medium</v>
      </c>
      <c r="AJ1551" s="6" t="str">
        <f t="shared" si="124"/>
        <v>Weekend</v>
      </c>
    </row>
    <row r="1552" spans="1:36" x14ac:dyDescent="0.45">
      <c r="A1552" s="5" t="s">
        <v>2043</v>
      </c>
      <c r="B1552" s="2">
        <v>45496</v>
      </c>
      <c r="C1552" s="2">
        <v>45498</v>
      </c>
      <c r="D1552" s="2">
        <v>45498</v>
      </c>
      <c r="E1552" s="1" t="s">
        <v>2565</v>
      </c>
      <c r="F1552" s="1" t="s">
        <v>147</v>
      </c>
      <c r="G1552" s="1" t="s">
        <v>147</v>
      </c>
      <c r="H1552" s="1" t="s">
        <v>71</v>
      </c>
      <c r="I1552" s="1" t="s">
        <v>117</v>
      </c>
      <c r="J1552" s="1">
        <v>1</v>
      </c>
      <c r="K1552" s="1">
        <v>100</v>
      </c>
      <c r="L1552" s="1">
        <v>100</v>
      </c>
      <c r="M1552" s="1" t="s">
        <v>56</v>
      </c>
      <c r="N1552" s="1" t="s">
        <v>30</v>
      </c>
      <c r="O1552" s="1" t="s">
        <v>44</v>
      </c>
      <c r="P1552" s="1" t="s">
        <v>32</v>
      </c>
      <c r="Q1552" s="1" t="s">
        <v>45</v>
      </c>
      <c r="R1552" s="1" t="s">
        <v>2620</v>
      </c>
      <c r="S1552" s="1" t="s">
        <v>2620</v>
      </c>
      <c r="T1552" s="1">
        <v>0</v>
      </c>
      <c r="U1552" s="1" t="s">
        <v>2622</v>
      </c>
      <c r="V1552" s="1" t="s">
        <v>2623</v>
      </c>
      <c r="W1552" s="1" t="s">
        <v>2624</v>
      </c>
      <c r="X1552" s="1" t="s">
        <v>2625</v>
      </c>
      <c r="Y1552" s="1" t="s">
        <v>2623</v>
      </c>
      <c r="Z1552" s="1" t="s">
        <v>2623</v>
      </c>
      <c r="AA1552" s="1">
        <v>100</v>
      </c>
      <c r="AB1552" s="1" t="s">
        <v>2626</v>
      </c>
      <c r="AC1552" s="1" t="s">
        <v>2627</v>
      </c>
      <c r="AD1552" s="1" t="str">
        <f>TEXT(Sales_data[[#This Row],[Order_Date]],"MMM")</f>
        <v>Jul</v>
      </c>
      <c r="AE1552" s="1">
        <f t="shared" si="120"/>
        <v>2024</v>
      </c>
      <c r="AF1552" s="1" t="str">
        <f>TEXT(Sales_data[[#This Row],[Order_Date]],"ddd")</f>
        <v>Tue</v>
      </c>
      <c r="AG1552" s="1" t="str">
        <f t="shared" si="121"/>
        <v>On Time</v>
      </c>
      <c r="AH1552" s="1" t="str">
        <f t="shared" si="122"/>
        <v>Fast</v>
      </c>
      <c r="AI1552" s="1" t="str">
        <f t="shared" si="123"/>
        <v>Low</v>
      </c>
      <c r="AJ1552" s="6" t="str">
        <f t="shared" si="124"/>
        <v>Weekday</v>
      </c>
    </row>
    <row r="1553" spans="1:36" x14ac:dyDescent="0.45">
      <c r="A1553" s="5" t="s">
        <v>2044</v>
      </c>
      <c r="B1553" s="2">
        <v>45646</v>
      </c>
      <c r="C1553" s="2">
        <v>45649</v>
      </c>
      <c r="D1553" s="2">
        <v>45651</v>
      </c>
      <c r="E1553" s="1" t="s">
        <v>2560</v>
      </c>
      <c r="F1553" s="1" t="s">
        <v>2606</v>
      </c>
      <c r="G1553" s="1" t="s">
        <v>26</v>
      </c>
      <c r="H1553" s="1" t="s">
        <v>42</v>
      </c>
      <c r="I1553" s="1" t="s">
        <v>43</v>
      </c>
      <c r="J1553" s="1">
        <v>1</v>
      </c>
      <c r="K1553" s="1">
        <v>0</v>
      </c>
      <c r="L1553" s="1">
        <v>0</v>
      </c>
      <c r="M1553" s="1" t="s">
        <v>2619</v>
      </c>
      <c r="N1553" s="1" t="s">
        <v>57</v>
      </c>
      <c r="O1553" s="1" t="s">
        <v>31</v>
      </c>
      <c r="P1553" s="1" t="s">
        <v>85</v>
      </c>
      <c r="Q1553" s="1" t="s">
        <v>33</v>
      </c>
      <c r="R1553" s="1" t="s">
        <v>34</v>
      </c>
      <c r="S1553" s="1" t="s">
        <v>2620</v>
      </c>
      <c r="T1553" s="1">
        <v>2</v>
      </c>
      <c r="U1553" s="1" t="s">
        <v>2622</v>
      </c>
      <c r="V1553" s="1" t="s">
        <v>2623</v>
      </c>
      <c r="W1553" s="1" t="s">
        <v>2629</v>
      </c>
      <c r="X1553" s="1" t="s">
        <v>2625</v>
      </c>
      <c r="Y1553" s="1" t="s">
        <v>2630</v>
      </c>
      <c r="Z1553" s="1" t="s">
        <v>2623</v>
      </c>
      <c r="AA1553" s="1">
        <v>0</v>
      </c>
      <c r="AB1553" s="1" t="s">
        <v>2626</v>
      </c>
      <c r="AC1553" s="1" t="s">
        <v>2627</v>
      </c>
      <c r="AD1553" s="1" t="str">
        <f>TEXT(Sales_data[[#This Row],[Order_Date]],"MMM")</f>
        <v>Dec</v>
      </c>
      <c r="AE1553" s="1">
        <f t="shared" si="120"/>
        <v>2024</v>
      </c>
      <c r="AF1553" s="1" t="str">
        <f>TEXT(Sales_data[[#This Row],[Order_Date]],"ddd")</f>
        <v>Fri</v>
      </c>
      <c r="AG1553" s="1" t="str">
        <f t="shared" si="121"/>
        <v>On Time</v>
      </c>
      <c r="AH1553" s="1" t="str">
        <f t="shared" si="122"/>
        <v>Fast</v>
      </c>
      <c r="AI1553" s="1" t="str">
        <f t="shared" si="123"/>
        <v>Low</v>
      </c>
      <c r="AJ1553" s="6" t="str">
        <f t="shared" si="124"/>
        <v>Weekday</v>
      </c>
    </row>
    <row r="1554" spans="1:36" x14ac:dyDescent="0.45">
      <c r="A1554" s="5" t="s">
        <v>2045</v>
      </c>
      <c r="B1554" s="2">
        <v>45296</v>
      </c>
      <c r="C1554" s="2">
        <v>45296</v>
      </c>
      <c r="D1554" s="2">
        <v>45298</v>
      </c>
      <c r="E1554" s="1" t="s">
        <v>2563</v>
      </c>
      <c r="F1554" s="1" t="s">
        <v>53</v>
      </c>
      <c r="G1554" s="1" t="s">
        <v>54</v>
      </c>
      <c r="H1554" s="1" t="s">
        <v>27</v>
      </c>
      <c r="I1554" s="1" t="s">
        <v>28</v>
      </c>
      <c r="J1554" s="1">
        <v>2</v>
      </c>
      <c r="K1554" s="1">
        <v>100</v>
      </c>
      <c r="L1554" s="1">
        <v>200</v>
      </c>
      <c r="M1554" s="1" t="s">
        <v>63</v>
      </c>
      <c r="N1554" s="1" t="s">
        <v>57</v>
      </c>
      <c r="O1554" s="1" t="s">
        <v>31</v>
      </c>
      <c r="P1554" s="1" t="s">
        <v>32</v>
      </c>
      <c r="Q1554" s="1" t="s">
        <v>45</v>
      </c>
      <c r="R1554" s="1" t="s">
        <v>34</v>
      </c>
      <c r="S1554" s="1" t="s">
        <v>2620</v>
      </c>
      <c r="T1554" s="1">
        <v>2</v>
      </c>
      <c r="U1554" s="1" t="s">
        <v>2622</v>
      </c>
      <c r="V1554" s="1" t="s">
        <v>2623</v>
      </c>
      <c r="W1554" s="1" t="s">
        <v>2624</v>
      </c>
      <c r="X1554" s="1" t="s">
        <v>2625</v>
      </c>
      <c r="Y1554" s="1" t="s">
        <v>2623</v>
      </c>
      <c r="Z1554" s="1" t="s">
        <v>2623</v>
      </c>
      <c r="AA1554" s="1">
        <v>200</v>
      </c>
      <c r="AB1554" s="1" t="s">
        <v>2626</v>
      </c>
      <c r="AC1554" s="1" t="s">
        <v>2627</v>
      </c>
      <c r="AD1554" s="1" t="str">
        <f>TEXT(Sales_data[[#This Row],[Order_Date]],"MMM")</f>
        <v>Jan</v>
      </c>
      <c r="AE1554" s="1">
        <f t="shared" si="120"/>
        <v>2024</v>
      </c>
      <c r="AF1554" s="1" t="str">
        <f>TEXT(Sales_data[[#This Row],[Order_Date]],"ddd")</f>
        <v>Fri</v>
      </c>
      <c r="AG1554" s="1" t="str">
        <f t="shared" si="121"/>
        <v>On Time</v>
      </c>
      <c r="AH1554" s="1" t="str">
        <f t="shared" si="122"/>
        <v>Fast</v>
      </c>
      <c r="AI1554" s="1" t="str">
        <f t="shared" si="123"/>
        <v>Low</v>
      </c>
      <c r="AJ1554" s="6" t="str">
        <f t="shared" si="124"/>
        <v>Weekday</v>
      </c>
    </row>
    <row r="1555" spans="1:36" x14ac:dyDescent="0.45">
      <c r="A1555" s="5" t="s">
        <v>2046</v>
      </c>
      <c r="B1555" s="2">
        <v>45297</v>
      </c>
      <c r="C1555" s="2">
        <v>45300</v>
      </c>
      <c r="D1555" s="2">
        <v>45305</v>
      </c>
      <c r="E1555" s="1" t="s">
        <v>2599</v>
      </c>
      <c r="F1555" s="1" t="s">
        <v>2608</v>
      </c>
      <c r="G1555" s="1" t="s">
        <v>41</v>
      </c>
      <c r="H1555" s="1" t="s">
        <v>27</v>
      </c>
      <c r="I1555" s="1" t="s">
        <v>55</v>
      </c>
      <c r="J1555" s="1">
        <v>3</v>
      </c>
      <c r="K1555" s="1">
        <v>2000</v>
      </c>
      <c r="L1555" s="1">
        <v>6000</v>
      </c>
      <c r="M1555" s="1" t="s">
        <v>63</v>
      </c>
      <c r="N1555" s="1" t="s">
        <v>57</v>
      </c>
      <c r="O1555" s="1" t="s">
        <v>31</v>
      </c>
      <c r="P1555" s="1" t="s">
        <v>32</v>
      </c>
      <c r="Q1555" s="1" t="s">
        <v>33</v>
      </c>
      <c r="R1555" s="1" t="s">
        <v>46</v>
      </c>
      <c r="S1555" s="1" t="s">
        <v>47</v>
      </c>
      <c r="T1555" s="1">
        <v>5</v>
      </c>
      <c r="U1555" s="1" t="s">
        <v>2622</v>
      </c>
      <c r="V1555" s="1" t="s">
        <v>2623</v>
      </c>
      <c r="W1555" s="1" t="s">
        <v>2624</v>
      </c>
      <c r="X1555" s="1" t="s">
        <v>2625</v>
      </c>
      <c r="Y1555" s="1" t="s">
        <v>2623</v>
      </c>
      <c r="Z1555" s="1" t="s">
        <v>2623</v>
      </c>
      <c r="AA1555" s="1">
        <v>6000</v>
      </c>
      <c r="AB1555" s="1" t="s">
        <v>2626</v>
      </c>
      <c r="AC1555" s="1" t="s">
        <v>47</v>
      </c>
      <c r="AD1555" s="1" t="str">
        <f>TEXT(Sales_data[[#This Row],[Order_Date]],"MMM")</f>
        <v>Jan</v>
      </c>
      <c r="AE1555" s="1">
        <f t="shared" si="120"/>
        <v>2024</v>
      </c>
      <c r="AF1555" s="1" t="str">
        <f>TEXT(Sales_data[[#This Row],[Order_Date]],"ddd")</f>
        <v>Sat</v>
      </c>
      <c r="AG1555" s="1" t="str">
        <f t="shared" si="121"/>
        <v>On Time</v>
      </c>
      <c r="AH1555" s="1" t="str">
        <f t="shared" si="122"/>
        <v>Medium</v>
      </c>
      <c r="AI1555" s="1" t="str">
        <f t="shared" si="123"/>
        <v>High</v>
      </c>
      <c r="AJ1555" s="6" t="str">
        <f t="shared" si="124"/>
        <v>Weekend</v>
      </c>
    </row>
    <row r="1556" spans="1:36" x14ac:dyDescent="0.45">
      <c r="A1556" s="5" t="s">
        <v>2047</v>
      </c>
      <c r="B1556" s="2">
        <v>45627</v>
      </c>
      <c r="C1556" s="2">
        <v>45626</v>
      </c>
      <c r="D1556" s="2">
        <v>45631</v>
      </c>
      <c r="E1556" s="1" t="s">
        <v>2573</v>
      </c>
      <c r="F1556" s="1" t="s">
        <v>53</v>
      </c>
      <c r="G1556" s="1" t="s">
        <v>54</v>
      </c>
      <c r="H1556" s="1" t="s">
        <v>128</v>
      </c>
      <c r="I1556" s="1" t="s">
        <v>169</v>
      </c>
      <c r="J1556" s="1">
        <v>3</v>
      </c>
      <c r="K1556" s="1">
        <v>100</v>
      </c>
      <c r="L1556" s="1">
        <v>300</v>
      </c>
      <c r="M1556" s="1" t="s">
        <v>29</v>
      </c>
      <c r="N1556" s="1" t="s">
        <v>93</v>
      </c>
      <c r="O1556" s="1" t="s">
        <v>64</v>
      </c>
      <c r="P1556" s="1" t="s">
        <v>58</v>
      </c>
      <c r="Q1556" s="1" t="s">
        <v>33</v>
      </c>
      <c r="R1556" s="1" t="s">
        <v>46</v>
      </c>
      <c r="S1556" s="1" t="s">
        <v>254</v>
      </c>
      <c r="T1556" s="1">
        <v>5</v>
      </c>
      <c r="U1556" s="1" t="s">
        <v>2622</v>
      </c>
      <c r="V1556" s="1" t="s">
        <v>2623</v>
      </c>
      <c r="W1556" s="1" t="s">
        <v>2624</v>
      </c>
      <c r="X1556" s="1" t="s">
        <v>2628</v>
      </c>
      <c r="Y1556" s="1" t="s">
        <v>2623</v>
      </c>
      <c r="Z1556" s="1" t="s">
        <v>2623</v>
      </c>
      <c r="AA1556" s="1">
        <v>300</v>
      </c>
      <c r="AB1556" s="1" t="s">
        <v>2626</v>
      </c>
      <c r="AC1556" s="1" t="s">
        <v>254</v>
      </c>
      <c r="AD1556" s="1" t="str">
        <f>TEXT(Sales_data[[#This Row],[Order_Date]],"MMM")</f>
        <v>Dec</v>
      </c>
      <c r="AE1556" s="1">
        <f t="shared" si="120"/>
        <v>2024</v>
      </c>
      <c r="AF1556" s="1" t="str">
        <f>TEXT(Sales_data[[#This Row],[Order_Date]],"ddd")</f>
        <v>Sun</v>
      </c>
      <c r="AG1556" s="1" t="str">
        <f t="shared" si="121"/>
        <v>On Time</v>
      </c>
      <c r="AH1556" s="1" t="str">
        <f t="shared" si="122"/>
        <v>Medium</v>
      </c>
      <c r="AI1556" s="1" t="str">
        <f t="shared" si="123"/>
        <v>Low</v>
      </c>
      <c r="AJ1556" s="6" t="str">
        <f t="shared" si="124"/>
        <v>Weekend</v>
      </c>
    </row>
    <row r="1557" spans="1:36" x14ac:dyDescent="0.45">
      <c r="A1557" s="5" t="s">
        <v>2048</v>
      </c>
      <c r="B1557" s="2">
        <v>45396</v>
      </c>
      <c r="C1557" s="2">
        <v>45397</v>
      </c>
      <c r="D1557" s="2">
        <v>45404</v>
      </c>
      <c r="E1557" s="1" t="s">
        <v>2535</v>
      </c>
      <c r="F1557" s="1" t="s">
        <v>53</v>
      </c>
      <c r="G1557" s="1" t="s">
        <v>54</v>
      </c>
      <c r="H1557" s="1" t="s">
        <v>42</v>
      </c>
      <c r="I1557" s="1" t="s">
        <v>43</v>
      </c>
      <c r="J1557" s="1">
        <v>1</v>
      </c>
      <c r="K1557" s="1">
        <v>100</v>
      </c>
      <c r="L1557" s="1">
        <v>100</v>
      </c>
      <c r="M1557" s="1" t="s">
        <v>63</v>
      </c>
      <c r="N1557" s="1" t="s">
        <v>93</v>
      </c>
      <c r="O1557" s="1" t="s">
        <v>31</v>
      </c>
      <c r="P1557" s="1" t="s">
        <v>58</v>
      </c>
      <c r="Q1557" s="1" t="s">
        <v>45</v>
      </c>
      <c r="R1557" s="1" t="s">
        <v>34</v>
      </c>
      <c r="S1557" s="1" t="s">
        <v>2620</v>
      </c>
      <c r="T1557" s="1">
        <v>7</v>
      </c>
      <c r="U1557" s="1" t="s">
        <v>2622</v>
      </c>
      <c r="V1557" s="1" t="s">
        <v>2623</v>
      </c>
      <c r="W1557" s="1" t="s">
        <v>2624</v>
      </c>
      <c r="X1557" s="1" t="s">
        <v>2625</v>
      </c>
      <c r="Y1557" s="1" t="s">
        <v>2623</v>
      </c>
      <c r="Z1557" s="1" t="s">
        <v>2623</v>
      </c>
      <c r="AA1557" s="1">
        <v>100</v>
      </c>
      <c r="AB1557" s="1" t="s">
        <v>2626</v>
      </c>
      <c r="AC1557" s="1" t="s">
        <v>2627</v>
      </c>
      <c r="AD1557" s="1" t="str">
        <f>TEXT(Sales_data[[#This Row],[Order_Date]],"MMM")</f>
        <v>Apr</v>
      </c>
      <c r="AE1557" s="1">
        <f t="shared" si="120"/>
        <v>2024</v>
      </c>
      <c r="AF1557" s="1" t="str">
        <f>TEXT(Sales_data[[#This Row],[Order_Date]],"ddd")</f>
        <v>Sun</v>
      </c>
      <c r="AG1557" s="1" t="str">
        <f t="shared" si="121"/>
        <v>Late</v>
      </c>
      <c r="AH1557" s="1" t="str">
        <f t="shared" si="122"/>
        <v>Slow</v>
      </c>
      <c r="AI1557" s="1" t="str">
        <f t="shared" si="123"/>
        <v>Low</v>
      </c>
      <c r="AJ1557" s="6" t="str">
        <f t="shared" si="124"/>
        <v>Weekend</v>
      </c>
    </row>
    <row r="1558" spans="1:36" x14ac:dyDescent="0.45">
      <c r="A1558" s="5" t="s">
        <v>2049</v>
      </c>
      <c r="B1558" s="2">
        <v>45321</v>
      </c>
      <c r="C1558" s="2">
        <v>45323</v>
      </c>
      <c r="D1558" s="2">
        <v>45322</v>
      </c>
      <c r="E1558" s="1" t="s">
        <v>2586</v>
      </c>
      <c r="F1558" s="1" t="s">
        <v>147</v>
      </c>
      <c r="G1558" s="1" t="s">
        <v>147</v>
      </c>
      <c r="H1558" s="1" t="s">
        <v>42</v>
      </c>
      <c r="I1558" s="1" t="s">
        <v>78</v>
      </c>
      <c r="J1558" s="1">
        <v>2</v>
      </c>
      <c r="K1558" s="1">
        <v>2000</v>
      </c>
      <c r="L1558" s="1">
        <v>4000</v>
      </c>
      <c r="M1558" s="1" t="s">
        <v>2619</v>
      </c>
      <c r="N1558" s="1" t="s">
        <v>57</v>
      </c>
      <c r="O1558" s="1" t="s">
        <v>44</v>
      </c>
      <c r="P1558" s="1" t="s">
        <v>85</v>
      </c>
      <c r="Q1558" s="1" t="s">
        <v>45</v>
      </c>
      <c r="R1558" s="1" t="s">
        <v>2620</v>
      </c>
      <c r="S1558" s="1" t="s">
        <v>2620</v>
      </c>
      <c r="T1558" s="1">
        <v>-1</v>
      </c>
      <c r="U1558" s="1" t="s">
        <v>2622</v>
      </c>
      <c r="V1558" s="1" t="s">
        <v>2623</v>
      </c>
      <c r="W1558" s="1" t="s">
        <v>2624</v>
      </c>
      <c r="X1558" s="1" t="s">
        <v>2631</v>
      </c>
      <c r="Y1558" s="1" t="s">
        <v>2623</v>
      </c>
      <c r="Z1558" s="1" t="s">
        <v>2623</v>
      </c>
      <c r="AA1558" s="1">
        <v>4000</v>
      </c>
      <c r="AB1558" s="1" t="s">
        <v>2626</v>
      </c>
      <c r="AC1558" s="1" t="s">
        <v>2627</v>
      </c>
      <c r="AD1558" s="1" t="str">
        <f>TEXT(Sales_data[[#This Row],[Order_Date]],"MMM")</f>
        <v>Jan</v>
      </c>
      <c r="AE1558" s="1">
        <f t="shared" si="120"/>
        <v>2024</v>
      </c>
      <c r="AF1558" s="1" t="str">
        <f>TEXT(Sales_data[[#This Row],[Order_Date]],"ddd")</f>
        <v>Tue</v>
      </c>
      <c r="AG1558" s="1" t="str">
        <f t="shared" si="121"/>
        <v>On Time</v>
      </c>
      <c r="AH1558" s="1" t="str">
        <f t="shared" si="122"/>
        <v>Fast</v>
      </c>
      <c r="AI1558" s="1" t="str">
        <f t="shared" si="123"/>
        <v>Medium</v>
      </c>
      <c r="AJ1558" s="6" t="str">
        <f t="shared" si="124"/>
        <v>Weekday</v>
      </c>
    </row>
    <row r="1559" spans="1:36" x14ac:dyDescent="0.45">
      <c r="A1559" s="5" t="s">
        <v>2050</v>
      </c>
      <c r="B1559" s="2">
        <v>45469</v>
      </c>
      <c r="C1559" s="2">
        <v>45469</v>
      </c>
      <c r="D1559" s="2">
        <v>45470</v>
      </c>
      <c r="E1559" s="1" t="s">
        <v>2541</v>
      </c>
      <c r="F1559" s="1" t="s">
        <v>2607</v>
      </c>
      <c r="G1559" s="1" t="s">
        <v>41</v>
      </c>
      <c r="H1559" s="1" t="s">
        <v>128</v>
      </c>
      <c r="I1559" s="1" t="s">
        <v>169</v>
      </c>
      <c r="J1559" s="1">
        <v>0</v>
      </c>
      <c r="K1559" s="1">
        <v>500</v>
      </c>
      <c r="L1559" s="1">
        <v>0</v>
      </c>
      <c r="M1559" s="1" t="s">
        <v>56</v>
      </c>
      <c r="N1559" s="1" t="s">
        <v>57</v>
      </c>
      <c r="O1559" s="1" t="s">
        <v>64</v>
      </c>
      <c r="P1559" s="1" t="s">
        <v>58</v>
      </c>
      <c r="Q1559" s="1" t="s">
        <v>33</v>
      </c>
      <c r="R1559" s="1" t="s">
        <v>34</v>
      </c>
      <c r="S1559" s="1" t="s">
        <v>2620</v>
      </c>
      <c r="T1559" s="1">
        <v>1</v>
      </c>
      <c r="U1559" s="1" t="s">
        <v>2622</v>
      </c>
      <c r="V1559" s="1" t="s">
        <v>2630</v>
      </c>
      <c r="W1559" s="1" t="s">
        <v>2624</v>
      </c>
      <c r="X1559" s="1" t="s">
        <v>2625</v>
      </c>
      <c r="Y1559" s="1" t="s">
        <v>2623</v>
      </c>
      <c r="Z1559" s="1" t="s">
        <v>2623</v>
      </c>
      <c r="AA1559" s="1">
        <v>0</v>
      </c>
      <c r="AB1559" s="1" t="s">
        <v>2626</v>
      </c>
      <c r="AC1559" s="1" t="s">
        <v>2627</v>
      </c>
      <c r="AD1559" s="1" t="str">
        <f>TEXT(Sales_data[[#This Row],[Order_Date]],"MMM")</f>
        <v>Jun</v>
      </c>
      <c r="AE1559" s="1">
        <f t="shared" si="120"/>
        <v>2024</v>
      </c>
      <c r="AF1559" s="1" t="str">
        <f>TEXT(Sales_data[[#This Row],[Order_Date]],"ddd")</f>
        <v>Wed</v>
      </c>
      <c r="AG1559" s="1" t="str">
        <f t="shared" si="121"/>
        <v>On Time</v>
      </c>
      <c r="AH1559" s="1" t="str">
        <f t="shared" si="122"/>
        <v>Fast</v>
      </c>
      <c r="AI1559" s="1" t="str">
        <f t="shared" si="123"/>
        <v>Low</v>
      </c>
      <c r="AJ1559" s="6" t="str">
        <f t="shared" si="124"/>
        <v>Weekday</v>
      </c>
    </row>
    <row r="1560" spans="1:36" x14ac:dyDescent="0.45">
      <c r="A1560" s="5" t="s">
        <v>2051</v>
      </c>
      <c r="B1560" s="2">
        <v>45356</v>
      </c>
      <c r="C1560" s="2">
        <v>45356</v>
      </c>
      <c r="D1560" s="2">
        <v>45357</v>
      </c>
      <c r="E1560" s="1" t="s">
        <v>2552</v>
      </c>
      <c r="F1560" s="1" t="s">
        <v>2609</v>
      </c>
      <c r="G1560" s="1" t="s">
        <v>116</v>
      </c>
      <c r="H1560" s="1" t="s">
        <v>128</v>
      </c>
      <c r="I1560" s="1" t="s">
        <v>231</v>
      </c>
      <c r="J1560" s="1">
        <v>3</v>
      </c>
      <c r="K1560" s="1">
        <v>500</v>
      </c>
      <c r="L1560" s="1">
        <v>1500</v>
      </c>
      <c r="M1560" s="1" t="s">
        <v>2619</v>
      </c>
      <c r="N1560" s="1" t="s">
        <v>57</v>
      </c>
      <c r="O1560" s="1" t="s">
        <v>44</v>
      </c>
      <c r="P1560" s="1" t="s">
        <v>85</v>
      </c>
      <c r="Q1560" s="1" t="s">
        <v>33</v>
      </c>
      <c r="R1560" s="1" t="s">
        <v>2620</v>
      </c>
      <c r="S1560" s="1" t="s">
        <v>2620</v>
      </c>
      <c r="T1560" s="1">
        <v>1</v>
      </c>
      <c r="U1560" s="1" t="s">
        <v>2622</v>
      </c>
      <c r="V1560" s="1" t="s">
        <v>2623</v>
      </c>
      <c r="W1560" s="1" t="s">
        <v>2624</v>
      </c>
      <c r="X1560" s="1" t="s">
        <v>2625</v>
      </c>
      <c r="Y1560" s="1" t="s">
        <v>2623</v>
      </c>
      <c r="Z1560" s="1" t="s">
        <v>2623</v>
      </c>
      <c r="AA1560" s="1">
        <v>1500</v>
      </c>
      <c r="AB1560" s="1" t="s">
        <v>2626</v>
      </c>
      <c r="AC1560" s="1" t="s">
        <v>2627</v>
      </c>
      <c r="AD1560" s="1" t="str">
        <f>TEXT(Sales_data[[#This Row],[Order_Date]],"MMM")</f>
        <v>Mar</v>
      </c>
      <c r="AE1560" s="1">
        <f t="shared" si="120"/>
        <v>2024</v>
      </c>
      <c r="AF1560" s="1" t="str">
        <f>TEXT(Sales_data[[#This Row],[Order_Date]],"ddd")</f>
        <v>Tue</v>
      </c>
      <c r="AG1560" s="1" t="str">
        <f t="shared" si="121"/>
        <v>On Time</v>
      </c>
      <c r="AH1560" s="1" t="str">
        <f t="shared" si="122"/>
        <v>Fast</v>
      </c>
      <c r="AI1560" s="1" t="str">
        <f t="shared" si="123"/>
        <v>Low</v>
      </c>
      <c r="AJ1560" s="6" t="str">
        <f t="shared" si="124"/>
        <v>Weekday</v>
      </c>
    </row>
    <row r="1561" spans="1:36" x14ac:dyDescent="0.45">
      <c r="A1561" s="5" t="s">
        <v>2052</v>
      </c>
      <c r="B1561" s="2">
        <v>45401</v>
      </c>
      <c r="C1561" s="2">
        <v>45404</v>
      </c>
      <c r="D1561" s="2">
        <v>45406</v>
      </c>
      <c r="E1561" s="1" t="s">
        <v>2545</v>
      </c>
      <c r="F1561" s="1" t="s">
        <v>168</v>
      </c>
      <c r="G1561" s="1" t="s">
        <v>41</v>
      </c>
      <c r="H1561" s="1" t="s">
        <v>42</v>
      </c>
      <c r="I1561" s="1" t="s">
        <v>78</v>
      </c>
      <c r="J1561" s="1">
        <v>-1</v>
      </c>
      <c r="K1561" s="1">
        <v>1000</v>
      </c>
      <c r="L1561" s="1">
        <v>-1000</v>
      </c>
      <c r="M1561" s="1" t="s">
        <v>63</v>
      </c>
      <c r="N1561" s="1" t="s">
        <v>30</v>
      </c>
      <c r="O1561" s="1" t="s">
        <v>44</v>
      </c>
      <c r="P1561" s="1" t="s">
        <v>32</v>
      </c>
      <c r="Q1561" s="1" t="s">
        <v>33</v>
      </c>
      <c r="R1561" s="1" t="s">
        <v>46</v>
      </c>
      <c r="S1561" s="1" t="s">
        <v>254</v>
      </c>
      <c r="T1561" s="1">
        <v>2</v>
      </c>
      <c r="U1561" s="1" t="s">
        <v>2622</v>
      </c>
      <c r="V1561" s="1" t="s">
        <v>2630</v>
      </c>
      <c r="W1561" s="1" t="s">
        <v>2624</v>
      </c>
      <c r="X1561" s="1" t="s">
        <v>2625</v>
      </c>
      <c r="Y1561" s="1" t="s">
        <v>2623</v>
      </c>
      <c r="Z1561" s="1" t="s">
        <v>2623</v>
      </c>
      <c r="AA1561" s="1">
        <v>-1000</v>
      </c>
      <c r="AB1561" s="1" t="s">
        <v>2626</v>
      </c>
      <c r="AC1561" s="1" t="s">
        <v>254</v>
      </c>
      <c r="AD1561" s="1" t="str">
        <f>TEXT(Sales_data[[#This Row],[Order_Date]],"MMM")</f>
        <v>Apr</v>
      </c>
      <c r="AE1561" s="1">
        <f t="shared" si="120"/>
        <v>2024</v>
      </c>
      <c r="AF1561" s="1" t="str">
        <f>TEXT(Sales_data[[#This Row],[Order_Date]],"ddd")</f>
        <v>Fri</v>
      </c>
      <c r="AG1561" s="1" t="str">
        <f t="shared" si="121"/>
        <v>On Time</v>
      </c>
      <c r="AH1561" s="1" t="str">
        <f t="shared" si="122"/>
        <v>Fast</v>
      </c>
      <c r="AI1561" s="1" t="str">
        <f t="shared" si="123"/>
        <v>Low</v>
      </c>
      <c r="AJ1561" s="6" t="str">
        <f t="shared" si="124"/>
        <v>Weekday</v>
      </c>
    </row>
    <row r="1562" spans="1:36" x14ac:dyDescent="0.45">
      <c r="A1562" s="5" t="s">
        <v>2053</v>
      </c>
      <c r="B1562" s="2">
        <v>45531</v>
      </c>
      <c r="C1562" s="2">
        <v>45530</v>
      </c>
      <c r="D1562" s="2">
        <v>45537</v>
      </c>
      <c r="E1562" s="1" t="s">
        <v>2583</v>
      </c>
      <c r="F1562" s="1" t="s">
        <v>2608</v>
      </c>
      <c r="G1562" s="1" t="s">
        <v>41</v>
      </c>
      <c r="H1562" s="1" t="s">
        <v>42</v>
      </c>
      <c r="I1562" s="1" t="s">
        <v>78</v>
      </c>
      <c r="J1562" s="1">
        <v>2</v>
      </c>
      <c r="K1562" s="1">
        <v>1000</v>
      </c>
      <c r="L1562" s="1">
        <v>2000</v>
      </c>
      <c r="M1562" s="1" t="s">
        <v>2619</v>
      </c>
      <c r="N1562" s="1" t="s">
        <v>57</v>
      </c>
      <c r="O1562" s="1" t="s">
        <v>31</v>
      </c>
      <c r="P1562" s="1" t="s">
        <v>58</v>
      </c>
      <c r="Q1562" s="1" t="s">
        <v>45</v>
      </c>
      <c r="R1562" s="1" t="s">
        <v>2620</v>
      </c>
      <c r="S1562" s="1" t="s">
        <v>2620</v>
      </c>
      <c r="T1562" s="1">
        <v>7</v>
      </c>
      <c r="U1562" s="1" t="s">
        <v>2622</v>
      </c>
      <c r="V1562" s="1" t="s">
        <v>2623</v>
      </c>
      <c r="W1562" s="1" t="s">
        <v>2624</v>
      </c>
      <c r="X1562" s="1" t="s">
        <v>2628</v>
      </c>
      <c r="Y1562" s="1" t="s">
        <v>2623</v>
      </c>
      <c r="Z1562" s="1" t="s">
        <v>2623</v>
      </c>
      <c r="AA1562" s="1">
        <v>2000</v>
      </c>
      <c r="AB1562" s="1" t="s">
        <v>2626</v>
      </c>
      <c r="AC1562" s="1" t="s">
        <v>2627</v>
      </c>
      <c r="AD1562" s="1" t="str">
        <f>TEXT(Sales_data[[#This Row],[Order_Date]],"MMM")</f>
        <v>Aug</v>
      </c>
      <c r="AE1562" s="1">
        <f t="shared" si="120"/>
        <v>2024</v>
      </c>
      <c r="AF1562" s="1" t="str">
        <f>TEXT(Sales_data[[#This Row],[Order_Date]],"ddd")</f>
        <v>Tue</v>
      </c>
      <c r="AG1562" s="1" t="str">
        <f t="shared" si="121"/>
        <v>Late</v>
      </c>
      <c r="AH1562" s="1" t="str">
        <f t="shared" si="122"/>
        <v>Slow</v>
      </c>
      <c r="AI1562" s="1" t="str">
        <f t="shared" si="123"/>
        <v>Medium</v>
      </c>
      <c r="AJ1562" s="6" t="str">
        <f t="shared" si="124"/>
        <v>Weekday</v>
      </c>
    </row>
    <row r="1563" spans="1:36" x14ac:dyDescent="0.45">
      <c r="A1563" s="5" t="s">
        <v>2054</v>
      </c>
      <c r="B1563" s="2">
        <v>45431</v>
      </c>
      <c r="C1563" s="2">
        <v>45431</v>
      </c>
      <c r="D1563" s="2">
        <v>45432</v>
      </c>
      <c r="E1563" s="1" t="s">
        <v>2603</v>
      </c>
      <c r="F1563" s="1" t="s">
        <v>2609</v>
      </c>
      <c r="G1563" s="1" t="s">
        <v>116</v>
      </c>
      <c r="H1563" s="1" t="s">
        <v>42</v>
      </c>
      <c r="I1563" s="1" t="s">
        <v>122</v>
      </c>
      <c r="J1563" s="1">
        <v>-1</v>
      </c>
      <c r="K1563" s="1">
        <v>2000</v>
      </c>
      <c r="L1563" s="1">
        <v>-2000</v>
      </c>
      <c r="M1563" s="1" t="s">
        <v>56</v>
      </c>
      <c r="N1563" s="1" t="s">
        <v>57</v>
      </c>
      <c r="O1563" s="1" t="s">
        <v>64</v>
      </c>
      <c r="P1563" s="1" t="s">
        <v>32</v>
      </c>
      <c r="Q1563" s="1" t="s">
        <v>33</v>
      </c>
      <c r="R1563" s="1" t="s">
        <v>2620</v>
      </c>
      <c r="S1563" s="1" t="s">
        <v>2620</v>
      </c>
      <c r="T1563" s="1">
        <v>1</v>
      </c>
      <c r="U1563" s="1" t="s">
        <v>2622</v>
      </c>
      <c r="V1563" s="1" t="s">
        <v>2630</v>
      </c>
      <c r="W1563" s="1" t="s">
        <v>2624</v>
      </c>
      <c r="X1563" s="1" t="s">
        <v>2625</v>
      </c>
      <c r="Y1563" s="1" t="s">
        <v>2623</v>
      </c>
      <c r="Z1563" s="1" t="s">
        <v>2623</v>
      </c>
      <c r="AA1563" s="1">
        <v>-2000</v>
      </c>
      <c r="AB1563" s="1" t="s">
        <v>2626</v>
      </c>
      <c r="AC1563" s="1" t="s">
        <v>2632</v>
      </c>
      <c r="AD1563" s="1" t="str">
        <f>TEXT(Sales_data[[#This Row],[Order_Date]],"MMM")</f>
        <v>May</v>
      </c>
      <c r="AE1563" s="1">
        <f t="shared" si="120"/>
        <v>2024</v>
      </c>
      <c r="AF1563" s="1" t="str">
        <f>TEXT(Sales_data[[#This Row],[Order_Date]],"ddd")</f>
        <v>Sun</v>
      </c>
      <c r="AG1563" s="1" t="str">
        <f t="shared" si="121"/>
        <v>On Time</v>
      </c>
      <c r="AH1563" s="1" t="str">
        <f t="shared" si="122"/>
        <v>Fast</v>
      </c>
      <c r="AI1563" s="1" t="str">
        <f t="shared" si="123"/>
        <v>Low</v>
      </c>
      <c r="AJ1563" s="6" t="str">
        <f t="shared" si="124"/>
        <v>Weekend</v>
      </c>
    </row>
    <row r="1564" spans="1:36" x14ac:dyDescent="0.45">
      <c r="A1564" s="5" t="s">
        <v>2055</v>
      </c>
      <c r="B1564" s="2">
        <v>45403</v>
      </c>
      <c r="C1564" s="2">
        <v>45405</v>
      </c>
      <c r="D1564" s="2">
        <v>45411</v>
      </c>
      <c r="E1564" s="1" t="s">
        <v>2596</v>
      </c>
      <c r="F1564" s="1" t="s">
        <v>168</v>
      </c>
      <c r="G1564" s="1" t="s">
        <v>41</v>
      </c>
      <c r="H1564" s="1" t="s">
        <v>128</v>
      </c>
      <c r="I1564" s="1" t="s">
        <v>129</v>
      </c>
      <c r="J1564" s="1">
        <v>2</v>
      </c>
      <c r="K1564" s="1">
        <v>500</v>
      </c>
      <c r="L1564" s="1">
        <v>1000</v>
      </c>
      <c r="M1564" s="1" t="s">
        <v>2619</v>
      </c>
      <c r="N1564" s="1" t="s">
        <v>30</v>
      </c>
      <c r="O1564" s="1" t="s">
        <v>79</v>
      </c>
      <c r="P1564" s="1" t="s">
        <v>58</v>
      </c>
      <c r="Q1564" s="1" t="s">
        <v>45</v>
      </c>
      <c r="R1564" s="1" t="s">
        <v>46</v>
      </c>
      <c r="S1564" s="1" t="s">
        <v>2621</v>
      </c>
      <c r="T1564" s="1">
        <v>6</v>
      </c>
      <c r="U1564" s="1" t="s">
        <v>2622</v>
      </c>
      <c r="V1564" s="1" t="s">
        <v>2623</v>
      </c>
      <c r="W1564" s="1" t="s">
        <v>2624</v>
      </c>
      <c r="X1564" s="1" t="s">
        <v>2625</v>
      </c>
      <c r="Y1564" s="1" t="s">
        <v>2623</v>
      </c>
      <c r="Z1564" s="1" t="s">
        <v>2623</v>
      </c>
      <c r="AA1564" s="1">
        <v>1000</v>
      </c>
      <c r="AB1564" s="1" t="s">
        <v>2626</v>
      </c>
      <c r="AC1564" s="1" t="s">
        <v>2621</v>
      </c>
      <c r="AD1564" s="1" t="str">
        <f>TEXT(Sales_data[[#This Row],[Order_Date]],"MMM")</f>
        <v>Apr</v>
      </c>
      <c r="AE1564" s="1">
        <f t="shared" si="120"/>
        <v>2024</v>
      </c>
      <c r="AF1564" s="1" t="str">
        <f>TEXT(Sales_data[[#This Row],[Order_Date]],"ddd")</f>
        <v>Sun</v>
      </c>
      <c r="AG1564" s="1" t="str">
        <f t="shared" si="121"/>
        <v>Late</v>
      </c>
      <c r="AH1564" s="1" t="str">
        <f t="shared" si="122"/>
        <v>Slow</v>
      </c>
      <c r="AI1564" s="1" t="str">
        <f t="shared" si="123"/>
        <v>Low</v>
      </c>
      <c r="AJ1564" s="6" t="str">
        <f t="shared" si="124"/>
        <v>Weekend</v>
      </c>
    </row>
    <row r="1565" spans="1:36" x14ac:dyDescent="0.45">
      <c r="A1565" s="5" t="s">
        <v>2056</v>
      </c>
      <c r="B1565" s="2">
        <v>45424</v>
      </c>
      <c r="C1565" s="2">
        <v>45427</v>
      </c>
      <c r="D1565" s="2">
        <v>45429</v>
      </c>
      <c r="E1565" s="1" t="s">
        <v>2594</v>
      </c>
      <c r="F1565" s="1" t="s">
        <v>2606</v>
      </c>
      <c r="G1565" s="1" t="s">
        <v>26</v>
      </c>
      <c r="H1565" s="1" t="s">
        <v>128</v>
      </c>
      <c r="I1565" s="1" t="s">
        <v>129</v>
      </c>
      <c r="J1565" s="1">
        <v>-1</v>
      </c>
      <c r="K1565" s="1">
        <v>0</v>
      </c>
      <c r="L1565" s="1">
        <v>0</v>
      </c>
      <c r="M1565" s="1" t="s">
        <v>56</v>
      </c>
      <c r="N1565" s="1" t="s">
        <v>93</v>
      </c>
      <c r="O1565" s="1" t="s">
        <v>44</v>
      </c>
      <c r="P1565" s="1" t="s">
        <v>32</v>
      </c>
      <c r="Q1565" s="1" t="s">
        <v>45</v>
      </c>
      <c r="R1565" s="1" t="s">
        <v>34</v>
      </c>
      <c r="S1565" s="1" t="s">
        <v>2620</v>
      </c>
      <c r="T1565" s="1">
        <v>2</v>
      </c>
      <c r="U1565" s="1" t="s">
        <v>2622</v>
      </c>
      <c r="V1565" s="1" t="s">
        <v>2630</v>
      </c>
      <c r="W1565" s="1" t="s">
        <v>2629</v>
      </c>
      <c r="X1565" s="1" t="s">
        <v>2625</v>
      </c>
      <c r="Y1565" s="1" t="s">
        <v>2630</v>
      </c>
      <c r="Z1565" s="1" t="s">
        <v>2623</v>
      </c>
      <c r="AA1565" s="1">
        <v>0</v>
      </c>
      <c r="AB1565" s="1" t="s">
        <v>2626</v>
      </c>
      <c r="AC1565" s="1" t="s">
        <v>2627</v>
      </c>
      <c r="AD1565" s="1" t="str">
        <f>TEXT(Sales_data[[#This Row],[Order_Date]],"MMM")</f>
        <v>May</v>
      </c>
      <c r="AE1565" s="1">
        <f t="shared" si="120"/>
        <v>2024</v>
      </c>
      <c r="AF1565" s="1" t="str">
        <f>TEXT(Sales_data[[#This Row],[Order_Date]],"ddd")</f>
        <v>Sun</v>
      </c>
      <c r="AG1565" s="1" t="str">
        <f t="shared" si="121"/>
        <v>On Time</v>
      </c>
      <c r="AH1565" s="1" t="str">
        <f t="shared" si="122"/>
        <v>Fast</v>
      </c>
      <c r="AI1565" s="1" t="str">
        <f t="shared" si="123"/>
        <v>Low</v>
      </c>
      <c r="AJ1565" s="6" t="str">
        <f t="shared" si="124"/>
        <v>Weekend</v>
      </c>
    </row>
    <row r="1566" spans="1:36" x14ac:dyDescent="0.45">
      <c r="A1566" s="5" t="s">
        <v>2057</v>
      </c>
      <c r="B1566" s="2">
        <v>45317</v>
      </c>
      <c r="C1566" s="2">
        <v>45319</v>
      </c>
      <c r="D1566" s="2">
        <v>45318</v>
      </c>
      <c r="E1566" s="1" t="s">
        <v>2567</v>
      </c>
      <c r="F1566" s="1" t="s">
        <v>168</v>
      </c>
      <c r="G1566" s="1" t="s">
        <v>41</v>
      </c>
      <c r="H1566" s="1" t="s">
        <v>42</v>
      </c>
      <c r="I1566" s="1" t="s">
        <v>122</v>
      </c>
      <c r="J1566" s="1">
        <v>3</v>
      </c>
      <c r="K1566" s="1">
        <v>0</v>
      </c>
      <c r="L1566" s="1">
        <v>0</v>
      </c>
      <c r="M1566" s="1" t="s">
        <v>56</v>
      </c>
      <c r="N1566" s="1" t="s">
        <v>57</v>
      </c>
      <c r="O1566" s="1" t="s">
        <v>31</v>
      </c>
      <c r="P1566" s="1" t="s">
        <v>58</v>
      </c>
      <c r="Q1566" s="1" t="s">
        <v>45</v>
      </c>
      <c r="R1566" s="1" t="s">
        <v>2620</v>
      </c>
      <c r="S1566" s="1" t="s">
        <v>2620</v>
      </c>
      <c r="T1566" s="1">
        <v>-1</v>
      </c>
      <c r="U1566" s="1" t="s">
        <v>2622</v>
      </c>
      <c r="V1566" s="1" t="s">
        <v>2623</v>
      </c>
      <c r="W1566" s="1" t="s">
        <v>2629</v>
      </c>
      <c r="X1566" s="1" t="s">
        <v>2631</v>
      </c>
      <c r="Y1566" s="1" t="s">
        <v>2630</v>
      </c>
      <c r="Z1566" s="1" t="s">
        <v>2623</v>
      </c>
      <c r="AA1566" s="1">
        <v>0</v>
      </c>
      <c r="AB1566" s="1" t="s">
        <v>2626</v>
      </c>
      <c r="AC1566" s="1" t="s">
        <v>2627</v>
      </c>
      <c r="AD1566" s="1" t="str">
        <f>TEXT(Sales_data[[#This Row],[Order_Date]],"MMM")</f>
        <v>Jan</v>
      </c>
      <c r="AE1566" s="1">
        <f t="shared" si="120"/>
        <v>2024</v>
      </c>
      <c r="AF1566" s="1" t="str">
        <f>TEXT(Sales_data[[#This Row],[Order_Date]],"ddd")</f>
        <v>Fri</v>
      </c>
      <c r="AG1566" s="1" t="str">
        <f t="shared" si="121"/>
        <v>On Time</v>
      </c>
      <c r="AH1566" s="1" t="str">
        <f t="shared" si="122"/>
        <v>Fast</v>
      </c>
      <c r="AI1566" s="1" t="str">
        <f t="shared" si="123"/>
        <v>Low</v>
      </c>
      <c r="AJ1566" s="6" t="str">
        <f t="shared" si="124"/>
        <v>Weekday</v>
      </c>
    </row>
    <row r="1567" spans="1:36" x14ac:dyDescent="0.45">
      <c r="A1567" s="5" t="s">
        <v>2058</v>
      </c>
      <c r="B1567" s="2">
        <v>45657</v>
      </c>
      <c r="C1567" s="2">
        <v>45657</v>
      </c>
      <c r="D1567" s="2">
        <v>45661</v>
      </c>
      <c r="E1567" s="1" t="s">
        <v>2604</v>
      </c>
      <c r="F1567" s="1" t="s">
        <v>69</v>
      </c>
      <c r="G1567" s="1" t="s">
        <v>70</v>
      </c>
      <c r="H1567" s="1" t="s">
        <v>42</v>
      </c>
      <c r="I1567" s="1" t="s">
        <v>78</v>
      </c>
      <c r="J1567" s="1">
        <v>0</v>
      </c>
      <c r="K1567" s="1">
        <v>0</v>
      </c>
      <c r="L1567" s="1">
        <v>0</v>
      </c>
      <c r="M1567" s="1" t="s">
        <v>56</v>
      </c>
      <c r="N1567" s="1" t="s">
        <v>30</v>
      </c>
      <c r="O1567" s="1" t="s">
        <v>64</v>
      </c>
      <c r="P1567" s="1" t="s">
        <v>32</v>
      </c>
      <c r="Q1567" s="1" t="s">
        <v>45</v>
      </c>
      <c r="R1567" s="1" t="s">
        <v>34</v>
      </c>
      <c r="S1567" s="1" t="s">
        <v>2620</v>
      </c>
      <c r="T1567" s="1">
        <v>4</v>
      </c>
      <c r="U1567" s="1" t="s">
        <v>2622</v>
      </c>
      <c r="V1567" s="1" t="s">
        <v>2630</v>
      </c>
      <c r="W1567" s="1" t="s">
        <v>2629</v>
      </c>
      <c r="X1567" s="1" t="s">
        <v>2625</v>
      </c>
      <c r="Y1567" s="1" t="s">
        <v>2630</v>
      </c>
      <c r="Z1567" s="1" t="s">
        <v>2623</v>
      </c>
      <c r="AA1567" s="1">
        <v>0</v>
      </c>
      <c r="AB1567" s="1" t="s">
        <v>2626</v>
      </c>
      <c r="AC1567" s="1" t="s">
        <v>2627</v>
      </c>
      <c r="AD1567" s="1" t="str">
        <f>TEXT(Sales_data[[#This Row],[Order_Date]],"MMM")</f>
        <v>Dec</v>
      </c>
      <c r="AE1567" s="1">
        <f t="shared" si="120"/>
        <v>2024</v>
      </c>
      <c r="AF1567" s="1" t="str">
        <f>TEXT(Sales_data[[#This Row],[Order_Date]],"ddd")</f>
        <v>Tue</v>
      </c>
      <c r="AG1567" s="1" t="str">
        <f t="shared" si="121"/>
        <v>On Time</v>
      </c>
      <c r="AH1567" s="1" t="str">
        <f t="shared" si="122"/>
        <v>Medium</v>
      </c>
      <c r="AI1567" s="1" t="str">
        <f t="shared" si="123"/>
        <v>Low</v>
      </c>
      <c r="AJ1567" s="6" t="str">
        <f t="shared" si="124"/>
        <v>Weekday</v>
      </c>
    </row>
    <row r="1568" spans="1:36" x14ac:dyDescent="0.45">
      <c r="A1568" s="5" t="s">
        <v>2059</v>
      </c>
      <c r="B1568" s="2">
        <v>45534</v>
      </c>
      <c r="C1568" s="2">
        <v>45535</v>
      </c>
      <c r="D1568" s="2">
        <v>45542</v>
      </c>
      <c r="E1568" s="1" t="s">
        <v>2578</v>
      </c>
      <c r="F1568" s="1" t="s">
        <v>147</v>
      </c>
      <c r="G1568" s="1" t="s">
        <v>147</v>
      </c>
      <c r="H1568" s="1" t="s">
        <v>27</v>
      </c>
      <c r="I1568" s="1" t="s">
        <v>55</v>
      </c>
      <c r="J1568" s="1">
        <v>1</v>
      </c>
      <c r="K1568" s="1">
        <v>1000</v>
      </c>
      <c r="L1568" s="1">
        <v>1000</v>
      </c>
      <c r="M1568" s="1" t="s">
        <v>29</v>
      </c>
      <c r="N1568" s="1" t="s">
        <v>57</v>
      </c>
      <c r="O1568" s="1" t="s">
        <v>44</v>
      </c>
      <c r="P1568" s="1" t="s">
        <v>32</v>
      </c>
      <c r="Q1568" s="1" t="s">
        <v>33</v>
      </c>
      <c r="R1568" s="1" t="s">
        <v>2620</v>
      </c>
      <c r="S1568" s="1" t="s">
        <v>2620</v>
      </c>
      <c r="T1568" s="1">
        <v>7</v>
      </c>
      <c r="U1568" s="1" t="s">
        <v>2622</v>
      </c>
      <c r="V1568" s="1" t="s">
        <v>2623</v>
      </c>
      <c r="W1568" s="1" t="s">
        <v>2624</v>
      </c>
      <c r="X1568" s="1" t="s">
        <v>2625</v>
      </c>
      <c r="Y1568" s="1" t="s">
        <v>2623</v>
      </c>
      <c r="Z1568" s="1" t="s">
        <v>2623</v>
      </c>
      <c r="AA1568" s="1">
        <v>1000</v>
      </c>
      <c r="AB1568" s="1" t="s">
        <v>2626</v>
      </c>
      <c r="AC1568" s="1" t="s">
        <v>2627</v>
      </c>
      <c r="AD1568" s="1" t="str">
        <f>TEXT(Sales_data[[#This Row],[Order_Date]],"MMM")</f>
        <v>Aug</v>
      </c>
      <c r="AE1568" s="1">
        <f t="shared" si="120"/>
        <v>2024</v>
      </c>
      <c r="AF1568" s="1" t="str">
        <f>TEXT(Sales_data[[#This Row],[Order_Date]],"ddd")</f>
        <v>Fri</v>
      </c>
      <c r="AG1568" s="1" t="str">
        <f t="shared" si="121"/>
        <v>Late</v>
      </c>
      <c r="AH1568" s="1" t="str">
        <f t="shared" si="122"/>
        <v>Slow</v>
      </c>
      <c r="AI1568" s="1" t="str">
        <f t="shared" si="123"/>
        <v>Low</v>
      </c>
      <c r="AJ1568" s="6" t="str">
        <f t="shared" si="124"/>
        <v>Weekday</v>
      </c>
    </row>
    <row r="1569" spans="1:36" x14ac:dyDescent="0.45">
      <c r="A1569" s="5" t="s">
        <v>2060</v>
      </c>
      <c r="B1569" s="2">
        <v>45650</v>
      </c>
      <c r="C1569" s="2">
        <v>45653</v>
      </c>
      <c r="D1569" s="2">
        <v>45656</v>
      </c>
      <c r="E1569" s="1" t="s">
        <v>2568</v>
      </c>
      <c r="F1569" s="1" t="s">
        <v>2608</v>
      </c>
      <c r="G1569" s="1" t="s">
        <v>41</v>
      </c>
      <c r="H1569" s="1" t="s">
        <v>71</v>
      </c>
      <c r="I1569" s="1" t="s">
        <v>92</v>
      </c>
      <c r="J1569" s="1">
        <v>2</v>
      </c>
      <c r="K1569" s="1">
        <v>2000</v>
      </c>
      <c r="L1569" s="1">
        <v>4000</v>
      </c>
      <c r="M1569" s="1" t="s">
        <v>2619</v>
      </c>
      <c r="N1569" s="1" t="s">
        <v>30</v>
      </c>
      <c r="O1569" s="1" t="s">
        <v>31</v>
      </c>
      <c r="P1569" s="1" t="s">
        <v>58</v>
      </c>
      <c r="Q1569" s="1" t="s">
        <v>33</v>
      </c>
      <c r="R1569" s="1" t="s">
        <v>2620</v>
      </c>
      <c r="S1569" s="1" t="s">
        <v>2620</v>
      </c>
      <c r="T1569" s="1">
        <v>3</v>
      </c>
      <c r="U1569" s="1" t="s">
        <v>2622</v>
      </c>
      <c r="V1569" s="1" t="s">
        <v>2623</v>
      </c>
      <c r="W1569" s="1" t="s">
        <v>2624</v>
      </c>
      <c r="X1569" s="1" t="s">
        <v>2625</v>
      </c>
      <c r="Y1569" s="1" t="s">
        <v>2623</v>
      </c>
      <c r="Z1569" s="1" t="s">
        <v>2623</v>
      </c>
      <c r="AA1569" s="1">
        <v>4000</v>
      </c>
      <c r="AB1569" s="1" t="s">
        <v>2626</v>
      </c>
      <c r="AC1569" s="1" t="s">
        <v>2627</v>
      </c>
      <c r="AD1569" s="1" t="str">
        <f>TEXT(Sales_data[[#This Row],[Order_Date]],"MMM")</f>
        <v>Dec</v>
      </c>
      <c r="AE1569" s="1">
        <f t="shared" si="120"/>
        <v>2024</v>
      </c>
      <c r="AF1569" s="1" t="str">
        <f>TEXT(Sales_data[[#This Row],[Order_Date]],"ddd")</f>
        <v>Tue</v>
      </c>
      <c r="AG1569" s="1" t="str">
        <f t="shared" si="121"/>
        <v>On Time</v>
      </c>
      <c r="AH1569" s="1" t="str">
        <f t="shared" si="122"/>
        <v>Medium</v>
      </c>
      <c r="AI1569" s="1" t="str">
        <f t="shared" si="123"/>
        <v>Medium</v>
      </c>
      <c r="AJ1569" s="6" t="str">
        <f t="shared" si="124"/>
        <v>Weekday</v>
      </c>
    </row>
    <row r="1570" spans="1:36" x14ac:dyDescent="0.45">
      <c r="A1570" s="5" t="s">
        <v>2061</v>
      </c>
      <c r="B1570" s="2">
        <v>45401</v>
      </c>
      <c r="C1570" s="2">
        <v>45404</v>
      </c>
      <c r="D1570" s="2">
        <v>45407</v>
      </c>
      <c r="E1570" s="1" t="s">
        <v>2596</v>
      </c>
      <c r="F1570" s="1" t="s">
        <v>2607</v>
      </c>
      <c r="G1570" s="1" t="s">
        <v>41</v>
      </c>
      <c r="H1570" s="1" t="s">
        <v>71</v>
      </c>
      <c r="I1570" s="1" t="s">
        <v>72</v>
      </c>
      <c r="J1570" s="1">
        <v>1</v>
      </c>
      <c r="K1570" s="1">
        <v>2000</v>
      </c>
      <c r="L1570" s="1">
        <v>2000</v>
      </c>
      <c r="M1570" s="1" t="s">
        <v>2619</v>
      </c>
      <c r="N1570" s="1" t="s">
        <v>57</v>
      </c>
      <c r="O1570" s="1" t="s">
        <v>31</v>
      </c>
      <c r="P1570" s="1" t="s">
        <v>85</v>
      </c>
      <c r="Q1570" s="1" t="s">
        <v>33</v>
      </c>
      <c r="R1570" s="1" t="s">
        <v>2620</v>
      </c>
      <c r="S1570" s="1" t="s">
        <v>2620</v>
      </c>
      <c r="T1570" s="1">
        <v>3</v>
      </c>
      <c r="U1570" s="1" t="s">
        <v>2622</v>
      </c>
      <c r="V1570" s="1" t="s">
        <v>2623</v>
      </c>
      <c r="W1570" s="1" t="s">
        <v>2624</v>
      </c>
      <c r="X1570" s="1" t="s">
        <v>2625</v>
      </c>
      <c r="Y1570" s="1" t="s">
        <v>2623</v>
      </c>
      <c r="Z1570" s="1" t="s">
        <v>2623</v>
      </c>
      <c r="AA1570" s="1">
        <v>2000</v>
      </c>
      <c r="AB1570" s="1" t="s">
        <v>2626</v>
      </c>
      <c r="AC1570" s="1" t="s">
        <v>2627</v>
      </c>
      <c r="AD1570" s="1" t="str">
        <f>TEXT(Sales_data[[#This Row],[Order_Date]],"MMM")</f>
        <v>Apr</v>
      </c>
      <c r="AE1570" s="1">
        <f t="shared" si="120"/>
        <v>2024</v>
      </c>
      <c r="AF1570" s="1" t="str">
        <f>TEXT(Sales_data[[#This Row],[Order_Date]],"ddd")</f>
        <v>Fri</v>
      </c>
      <c r="AG1570" s="1" t="str">
        <f t="shared" si="121"/>
        <v>On Time</v>
      </c>
      <c r="AH1570" s="1" t="str">
        <f t="shared" si="122"/>
        <v>Medium</v>
      </c>
      <c r="AI1570" s="1" t="str">
        <f t="shared" si="123"/>
        <v>Medium</v>
      </c>
      <c r="AJ1570" s="6" t="str">
        <f t="shared" si="124"/>
        <v>Weekday</v>
      </c>
    </row>
    <row r="1571" spans="1:36" x14ac:dyDescent="0.45">
      <c r="A1571" s="5" t="s">
        <v>2062</v>
      </c>
      <c r="B1571" s="2">
        <v>45454</v>
      </c>
      <c r="C1571" s="2">
        <v>45453</v>
      </c>
      <c r="D1571" s="2">
        <v>45456</v>
      </c>
      <c r="E1571" s="1" t="s">
        <v>2568</v>
      </c>
      <c r="F1571" s="1" t="s">
        <v>53</v>
      </c>
      <c r="G1571" s="1" t="s">
        <v>54</v>
      </c>
      <c r="H1571" s="1" t="s">
        <v>27</v>
      </c>
      <c r="I1571" s="1" t="s">
        <v>28</v>
      </c>
      <c r="J1571" s="1">
        <v>-1</v>
      </c>
      <c r="K1571" s="1">
        <v>500</v>
      </c>
      <c r="L1571" s="1">
        <v>-500</v>
      </c>
      <c r="M1571" s="1" t="s">
        <v>63</v>
      </c>
      <c r="N1571" s="1" t="s">
        <v>57</v>
      </c>
      <c r="O1571" s="1" t="s">
        <v>31</v>
      </c>
      <c r="P1571" s="1" t="s">
        <v>58</v>
      </c>
      <c r="Q1571" s="1" t="s">
        <v>45</v>
      </c>
      <c r="R1571" s="1" t="s">
        <v>2620</v>
      </c>
      <c r="S1571" s="1" t="s">
        <v>2620</v>
      </c>
      <c r="T1571" s="1">
        <v>3</v>
      </c>
      <c r="U1571" s="1" t="s">
        <v>2622</v>
      </c>
      <c r="V1571" s="1" t="s">
        <v>2630</v>
      </c>
      <c r="W1571" s="1" t="s">
        <v>2624</v>
      </c>
      <c r="X1571" s="1" t="s">
        <v>2628</v>
      </c>
      <c r="Y1571" s="1" t="s">
        <v>2623</v>
      </c>
      <c r="Z1571" s="1" t="s">
        <v>2623</v>
      </c>
      <c r="AA1571" s="1">
        <v>-500</v>
      </c>
      <c r="AB1571" s="1" t="s">
        <v>2626</v>
      </c>
      <c r="AC1571" s="1" t="s">
        <v>2632</v>
      </c>
      <c r="AD1571" s="1" t="str">
        <f>TEXT(Sales_data[[#This Row],[Order_Date]],"MMM")</f>
        <v>Jun</v>
      </c>
      <c r="AE1571" s="1">
        <f t="shared" si="120"/>
        <v>2024</v>
      </c>
      <c r="AF1571" s="1" t="str">
        <f>TEXT(Sales_data[[#This Row],[Order_Date]],"ddd")</f>
        <v>Tue</v>
      </c>
      <c r="AG1571" s="1" t="str">
        <f t="shared" si="121"/>
        <v>On Time</v>
      </c>
      <c r="AH1571" s="1" t="str">
        <f t="shared" si="122"/>
        <v>Medium</v>
      </c>
      <c r="AI1571" s="1" t="str">
        <f t="shared" si="123"/>
        <v>Low</v>
      </c>
      <c r="AJ1571" s="6" t="str">
        <f t="shared" si="124"/>
        <v>Weekday</v>
      </c>
    </row>
    <row r="1572" spans="1:36" x14ac:dyDescent="0.45">
      <c r="A1572" s="5" t="s">
        <v>2063</v>
      </c>
      <c r="B1572" s="2">
        <v>45651</v>
      </c>
      <c r="C1572" s="2">
        <v>45652</v>
      </c>
      <c r="D1572" s="2">
        <v>45658</v>
      </c>
      <c r="E1572" s="1" t="s">
        <v>2553</v>
      </c>
      <c r="F1572" s="1" t="s">
        <v>2608</v>
      </c>
      <c r="G1572" s="1" t="s">
        <v>41</v>
      </c>
      <c r="H1572" s="1" t="s">
        <v>42</v>
      </c>
      <c r="I1572" s="1" t="s">
        <v>78</v>
      </c>
      <c r="J1572" s="1">
        <v>1</v>
      </c>
      <c r="K1572" s="1">
        <v>100</v>
      </c>
      <c r="L1572" s="1">
        <v>100</v>
      </c>
      <c r="M1572" s="1" t="s">
        <v>29</v>
      </c>
      <c r="N1572" s="1" t="s">
        <v>30</v>
      </c>
      <c r="O1572" s="1" t="s">
        <v>31</v>
      </c>
      <c r="P1572" s="1" t="s">
        <v>85</v>
      </c>
      <c r="Q1572" s="1" t="s">
        <v>33</v>
      </c>
      <c r="R1572" s="1" t="s">
        <v>46</v>
      </c>
      <c r="S1572" s="1" t="s">
        <v>245</v>
      </c>
      <c r="T1572" s="1">
        <v>6</v>
      </c>
      <c r="U1572" s="1" t="s">
        <v>2622</v>
      </c>
      <c r="V1572" s="1" t="s">
        <v>2623</v>
      </c>
      <c r="W1572" s="1" t="s">
        <v>2624</v>
      </c>
      <c r="X1572" s="1" t="s">
        <v>2625</v>
      </c>
      <c r="Y1572" s="1" t="s">
        <v>2623</v>
      </c>
      <c r="Z1572" s="1" t="s">
        <v>2623</v>
      </c>
      <c r="AA1572" s="1">
        <v>100</v>
      </c>
      <c r="AB1572" s="1" t="s">
        <v>2626</v>
      </c>
      <c r="AC1572" s="1" t="s">
        <v>245</v>
      </c>
      <c r="AD1572" s="1" t="str">
        <f>TEXT(Sales_data[[#This Row],[Order_Date]],"MMM")</f>
        <v>Dec</v>
      </c>
      <c r="AE1572" s="1">
        <f t="shared" si="120"/>
        <v>2024</v>
      </c>
      <c r="AF1572" s="1" t="str">
        <f>TEXT(Sales_data[[#This Row],[Order_Date]],"ddd")</f>
        <v>Wed</v>
      </c>
      <c r="AG1572" s="1" t="str">
        <f t="shared" si="121"/>
        <v>Late</v>
      </c>
      <c r="AH1572" s="1" t="str">
        <f t="shared" si="122"/>
        <v>Slow</v>
      </c>
      <c r="AI1572" s="1" t="str">
        <f t="shared" si="123"/>
        <v>Low</v>
      </c>
      <c r="AJ1572" s="6" t="str">
        <f t="shared" si="124"/>
        <v>Weekday</v>
      </c>
    </row>
    <row r="1573" spans="1:36" x14ac:dyDescent="0.45">
      <c r="A1573" s="5" t="s">
        <v>2064</v>
      </c>
      <c r="B1573" s="2">
        <v>45501</v>
      </c>
      <c r="C1573" s="2">
        <v>45499</v>
      </c>
      <c r="D1573" s="2">
        <v>45498</v>
      </c>
      <c r="E1573" s="1" t="s">
        <v>2576</v>
      </c>
      <c r="F1573" s="1" t="s">
        <v>69</v>
      </c>
      <c r="G1573" s="1" t="s">
        <v>70</v>
      </c>
      <c r="H1573" s="1" t="s">
        <v>27</v>
      </c>
      <c r="I1573" s="1" t="s">
        <v>28</v>
      </c>
      <c r="J1573" s="1">
        <v>3</v>
      </c>
      <c r="K1573" s="1">
        <v>2000</v>
      </c>
      <c r="L1573" s="1">
        <v>6000</v>
      </c>
      <c r="M1573" s="1" t="s">
        <v>56</v>
      </c>
      <c r="N1573" s="1" t="s">
        <v>57</v>
      </c>
      <c r="O1573" s="1" t="s">
        <v>31</v>
      </c>
      <c r="P1573" s="1" t="s">
        <v>32</v>
      </c>
      <c r="Q1573" s="1" t="s">
        <v>45</v>
      </c>
      <c r="R1573" s="1" t="s">
        <v>2620</v>
      </c>
      <c r="S1573" s="1" t="s">
        <v>2620</v>
      </c>
      <c r="T1573" s="1">
        <v>-1</v>
      </c>
      <c r="U1573" s="1" t="s">
        <v>2622</v>
      </c>
      <c r="V1573" s="1" t="s">
        <v>2623</v>
      </c>
      <c r="W1573" s="1" t="s">
        <v>2624</v>
      </c>
      <c r="X1573" s="1" t="s">
        <v>2628</v>
      </c>
      <c r="Y1573" s="1" t="s">
        <v>2623</v>
      </c>
      <c r="Z1573" s="1" t="s">
        <v>2623</v>
      </c>
      <c r="AA1573" s="1">
        <v>6000</v>
      </c>
      <c r="AB1573" s="1" t="s">
        <v>2626</v>
      </c>
      <c r="AC1573" s="1" t="s">
        <v>2627</v>
      </c>
      <c r="AD1573" s="1" t="str">
        <f>TEXT(Sales_data[[#This Row],[Order_Date]],"MMM")</f>
        <v>Jul</v>
      </c>
      <c r="AE1573" s="1">
        <f t="shared" si="120"/>
        <v>2024</v>
      </c>
      <c r="AF1573" s="1" t="str">
        <f>TEXT(Sales_data[[#This Row],[Order_Date]],"ddd")</f>
        <v>Sun</v>
      </c>
      <c r="AG1573" s="1" t="str">
        <f t="shared" si="121"/>
        <v>On Time</v>
      </c>
      <c r="AH1573" s="1" t="str">
        <f t="shared" si="122"/>
        <v>Fast</v>
      </c>
      <c r="AI1573" s="1" t="str">
        <f t="shared" si="123"/>
        <v>High</v>
      </c>
      <c r="AJ1573" s="6" t="str">
        <f t="shared" si="124"/>
        <v>Weekend</v>
      </c>
    </row>
    <row r="1574" spans="1:36" x14ac:dyDescent="0.45">
      <c r="A1574" s="5" t="s">
        <v>2065</v>
      </c>
      <c r="B1574" s="2">
        <v>45318</v>
      </c>
      <c r="C1574" s="2">
        <v>45320</v>
      </c>
      <c r="D1574" s="2">
        <v>45321</v>
      </c>
      <c r="E1574" s="1" t="s">
        <v>2549</v>
      </c>
      <c r="F1574" s="1" t="s">
        <v>2606</v>
      </c>
      <c r="G1574" s="1" t="s">
        <v>26</v>
      </c>
      <c r="H1574" s="1" t="s">
        <v>42</v>
      </c>
      <c r="I1574" s="1" t="s">
        <v>43</v>
      </c>
      <c r="J1574" s="1">
        <v>0</v>
      </c>
      <c r="K1574" s="1">
        <v>500</v>
      </c>
      <c r="L1574" s="1">
        <v>0</v>
      </c>
      <c r="M1574" s="1" t="s">
        <v>63</v>
      </c>
      <c r="N1574" s="1" t="s">
        <v>93</v>
      </c>
      <c r="O1574" s="1" t="s">
        <v>44</v>
      </c>
      <c r="P1574" s="1" t="s">
        <v>85</v>
      </c>
      <c r="Q1574" s="1" t="s">
        <v>33</v>
      </c>
      <c r="R1574" s="1" t="s">
        <v>2620</v>
      </c>
      <c r="S1574" s="1" t="s">
        <v>2620</v>
      </c>
      <c r="T1574" s="1">
        <v>1</v>
      </c>
      <c r="U1574" s="1" t="s">
        <v>2622</v>
      </c>
      <c r="V1574" s="1" t="s">
        <v>2630</v>
      </c>
      <c r="W1574" s="1" t="s">
        <v>2624</v>
      </c>
      <c r="X1574" s="1" t="s">
        <v>2625</v>
      </c>
      <c r="Y1574" s="1" t="s">
        <v>2623</v>
      </c>
      <c r="Z1574" s="1" t="s">
        <v>2623</v>
      </c>
      <c r="AA1574" s="1">
        <v>0</v>
      </c>
      <c r="AB1574" s="1" t="s">
        <v>2626</v>
      </c>
      <c r="AC1574" s="1" t="s">
        <v>2627</v>
      </c>
      <c r="AD1574" s="1" t="str">
        <f>TEXT(Sales_data[[#This Row],[Order_Date]],"MMM")</f>
        <v>Jan</v>
      </c>
      <c r="AE1574" s="1">
        <f t="shared" si="120"/>
        <v>2024</v>
      </c>
      <c r="AF1574" s="1" t="str">
        <f>TEXT(Sales_data[[#This Row],[Order_Date]],"ddd")</f>
        <v>Sat</v>
      </c>
      <c r="AG1574" s="1" t="str">
        <f t="shared" si="121"/>
        <v>On Time</v>
      </c>
      <c r="AH1574" s="1" t="str">
        <f t="shared" si="122"/>
        <v>Fast</v>
      </c>
      <c r="AI1574" s="1" t="str">
        <f t="shared" si="123"/>
        <v>Low</v>
      </c>
      <c r="AJ1574" s="6" t="str">
        <f t="shared" si="124"/>
        <v>Weekend</v>
      </c>
    </row>
    <row r="1575" spans="1:36" x14ac:dyDescent="0.45">
      <c r="A1575" s="5" t="s">
        <v>2066</v>
      </c>
      <c r="B1575" s="2">
        <v>45520</v>
      </c>
      <c r="C1575" s="2">
        <v>45519</v>
      </c>
      <c r="D1575" s="2">
        <v>45523</v>
      </c>
      <c r="E1575" s="1" t="s">
        <v>2565</v>
      </c>
      <c r="F1575" s="1" t="s">
        <v>2608</v>
      </c>
      <c r="G1575" s="1" t="s">
        <v>41</v>
      </c>
      <c r="H1575" s="1" t="s">
        <v>128</v>
      </c>
      <c r="I1575" s="1" t="s">
        <v>231</v>
      </c>
      <c r="J1575" s="1">
        <v>2</v>
      </c>
      <c r="K1575" s="1">
        <v>0</v>
      </c>
      <c r="L1575" s="1">
        <v>0</v>
      </c>
      <c r="M1575" s="1" t="s">
        <v>29</v>
      </c>
      <c r="N1575" s="1" t="s">
        <v>57</v>
      </c>
      <c r="O1575" s="1" t="s">
        <v>64</v>
      </c>
      <c r="P1575" s="1" t="s">
        <v>32</v>
      </c>
      <c r="Q1575" s="1" t="s">
        <v>33</v>
      </c>
      <c r="R1575" s="1" t="s">
        <v>46</v>
      </c>
      <c r="S1575" s="1" t="s">
        <v>47</v>
      </c>
      <c r="T1575" s="1">
        <v>4</v>
      </c>
      <c r="U1575" s="1" t="s">
        <v>2622</v>
      </c>
      <c r="V1575" s="1" t="s">
        <v>2623</v>
      </c>
      <c r="W1575" s="1" t="s">
        <v>2629</v>
      </c>
      <c r="X1575" s="1" t="s">
        <v>2628</v>
      </c>
      <c r="Y1575" s="1" t="s">
        <v>2630</v>
      </c>
      <c r="Z1575" s="1" t="s">
        <v>2623</v>
      </c>
      <c r="AA1575" s="1">
        <v>0</v>
      </c>
      <c r="AB1575" s="1" t="s">
        <v>2626</v>
      </c>
      <c r="AC1575" s="1" t="s">
        <v>47</v>
      </c>
      <c r="AD1575" s="1" t="str">
        <f>TEXT(Sales_data[[#This Row],[Order_Date]],"MMM")</f>
        <v>Aug</v>
      </c>
      <c r="AE1575" s="1">
        <f t="shared" si="120"/>
        <v>2024</v>
      </c>
      <c r="AF1575" s="1" t="str">
        <f>TEXT(Sales_data[[#This Row],[Order_Date]],"ddd")</f>
        <v>Fri</v>
      </c>
      <c r="AG1575" s="1" t="str">
        <f t="shared" si="121"/>
        <v>On Time</v>
      </c>
      <c r="AH1575" s="1" t="str">
        <f t="shared" si="122"/>
        <v>Medium</v>
      </c>
      <c r="AI1575" s="1" t="str">
        <f t="shared" si="123"/>
        <v>Low</v>
      </c>
      <c r="AJ1575" s="6" t="str">
        <f t="shared" si="124"/>
        <v>Weekday</v>
      </c>
    </row>
    <row r="1576" spans="1:36" x14ac:dyDescent="0.45">
      <c r="A1576" s="5" t="s">
        <v>2067</v>
      </c>
      <c r="B1576" s="2">
        <v>45391</v>
      </c>
      <c r="C1576" s="2">
        <v>45394</v>
      </c>
      <c r="D1576" s="2">
        <v>45400</v>
      </c>
      <c r="E1576" s="1" t="s">
        <v>2596</v>
      </c>
      <c r="F1576" s="1" t="s">
        <v>2608</v>
      </c>
      <c r="G1576" s="1" t="s">
        <v>41</v>
      </c>
      <c r="H1576" s="1" t="s">
        <v>71</v>
      </c>
      <c r="I1576" s="1" t="s">
        <v>72</v>
      </c>
      <c r="J1576" s="1">
        <v>3</v>
      </c>
      <c r="K1576" s="1">
        <v>0</v>
      </c>
      <c r="L1576" s="1">
        <v>0</v>
      </c>
      <c r="M1576" s="1" t="s">
        <v>29</v>
      </c>
      <c r="N1576" s="1" t="s">
        <v>30</v>
      </c>
      <c r="O1576" s="1" t="s">
        <v>64</v>
      </c>
      <c r="P1576" s="1" t="s">
        <v>58</v>
      </c>
      <c r="Q1576" s="1" t="s">
        <v>45</v>
      </c>
      <c r="R1576" s="1" t="s">
        <v>34</v>
      </c>
      <c r="S1576" s="1" t="s">
        <v>2620</v>
      </c>
      <c r="T1576" s="1">
        <v>6</v>
      </c>
      <c r="U1576" s="1" t="s">
        <v>2622</v>
      </c>
      <c r="V1576" s="1" t="s">
        <v>2623</v>
      </c>
      <c r="W1576" s="1" t="s">
        <v>2629</v>
      </c>
      <c r="X1576" s="1" t="s">
        <v>2625</v>
      </c>
      <c r="Y1576" s="1" t="s">
        <v>2630</v>
      </c>
      <c r="Z1576" s="1" t="s">
        <v>2623</v>
      </c>
      <c r="AA1576" s="1">
        <v>0</v>
      </c>
      <c r="AB1576" s="1" t="s">
        <v>2626</v>
      </c>
      <c r="AC1576" s="1" t="s">
        <v>2627</v>
      </c>
      <c r="AD1576" s="1" t="str">
        <f>TEXT(Sales_data[[#This Row],[Order_Date]],"MMM")</f>
        <v>Apr</v>
      </c>
      <c r="AE1576" s="1">
        <f t="shared" si="120"/>
        <v>2024</v>
      </c>
      <c r="AF1576" s="1" t="str">
        <f>TEXT(Sales_data[[#This Row],[Order_Date]],"ddd")</f>
        <v>Tue</v>
      </c>
      <c r="AG1576" s="1" t="str">
        <f t="shared" si="121"/>
        <v>Late</v>
      </c>
      <c r="AH1576" s="1" t="str">
        <f t="shared" si="122"/>
        <v>Slow</v>
      </c>
      <c r="AI1576" s="1" t="str">
        <f t="shared" si="123"/>
        <v>Low</v>
      </c>
      <c r="AJ1576" s="6" t="str">
        <f t="shared" si="124"/>
        <v>Weekday</v>
      </c>
    </row>
    <row r="1577" spans="1:36" x14ac:dyDescent="0.45">
      <c r="A1577" s="5" t="s">
        <v>2068</v>
      </c>
      <c r="B1577" s="2">
        <v>45622</v>
      </c>
      <c r="C1577" s="2">
        <v>45624</v>
      </c>
      <c r="D1577" s="2">
        <v>45631</v>
      </c>
      <c r="E1577" s="1" t="s">
        <v>2595</v>
      </c>
      <c r="F1577" s="1" t="s">
        <v>168</v>
      </c>
      <c r="G1577" s="1" t="s">
        <v>41</v>
      </c>
      <c r="H1577" s="1" t="s">
        <v>27</v>
      </c>
      <c r="I1577" s="1" t="s">
        <v>55</v>
      </c>
      <c r="J1577" s="1">
        <v>-1</v>
      </c>
      <c r="K1577" s="1">
        <v>100</v>
      </c>
      <c r="L1577" s="1">
        <v>-100</v>
      </c>
      <c r="M1577" s="1" t="s">
        <v>2619</v>
      </c>
      <c r="N1577" s="1" t="s">
        <v>57</v>
      </c>
      <c r="O1577" s="1" t="s">
        <v>44</v>
      </c>
      <c r="P1577" s="1" t="s">
        <v>58</v>
      </c>
      <c r="Q1577" s="1" t="s">
        <v>45</v>
      </c>
      <c r="R1577" s="1" t="s">
        <v>46</v>
      </c>
      <c r="S1577" s="1" t="s">
        <v>254</v>
      </c>
      <c r="T1577" s="1">
        <v>7</v>
      </c>
      <c r="U1577" s="1" t="s">
        <v>2622</v>
      </c>
      <c r="V1577" s="1" t="s">
        <v>2630</v>
      </c>
      <c r="W1577" s="1" t="s">
        <v>2624</v>
      </c>
      <c r="X1577" s="1" t="s">
        <v>2625</v>
      </c>
      <c r="Y1577" s="1" t="s">
        <v>2623</v>
      </c>
      <c r="Z1577" s="1" t="s">
        <v>2623</v>
      </c>
      <c r="AA1577" s="1">
        <v>-100</v>
      </c>
      <c r="AB1577" s="1" t="s">
        <v>2626</v>
      </c>
      <c r="AC1577" s="1" t="s">
        <v>254</v>
      </c>
      <c r="AD1577" s="1" t="str">
        <f>TEXT(Sales_data[[#This Row],[Order_Date]],"MMM")</f>
        <v>Nov</v>
      </c>
      <c r="AE1577" s="1">
        <f t="shared" si="120"/>
        <v>2024</v>
      </c>
      <c r="AF1577" s="1" t="str">
        <f>TEXT(Sales_data[[#This Row],[Order_Date]],"ddd")</f>
        <v>Tue</v>
      </c>
      <c r="AG1577" s="1" t="str">
        <f t="shared" si="121"/>
        <v>Late</v>
      </c>
      <c r="AH1577" s="1" t="str">
        <f t="shared" si="122"/>
        <v>Slow</v>
      </c>
      <c r="AI1577" s="1" t="str">
        <f t="shared" si="123"/>
        <v>Low</v>
      </c>
      <c r="AJ1577" s="6" t="str">
        <f t="shared" si="124"/>
        <v>Weekday</v>
      </c>
    </row>
    <row r="1578" spans="1:36" x14ac:dyDescent="0.45">
      <c r="A1578" s="5" t="s">
        <v>2069</v>
      </c>
      <c r="B1578" s="2">
        <v>45386</v>
      </c>
      <c r="C1578" s="2">
        <v>45388</v>
      </c>
      <c r="D1578" s="2">
        <v>45387</v>
      </c>
      <c r="E1578" s="1" t="s">
        <v>2595</v>
      </c>
      <c r="F1578" s="1" t="s">
        <v>69</v>
      </c>
      <c r="G1578" s="1" t="s">
        <v>70</v>
      </c>
      <c r="H1578" s="1" t="s">
        <v>128</v>
      </c>
      <c r="I1578" s="1" t="s">
        <v>169</v>
      </c>
      <c r="J1578" s="1">
        <v>0</v>
      </c>
      <c r="K1578" s="1">
        <v>2000</v>
      </c>
      <c r="L1578" s="1">
        <v>0</v>
      </c>
      <c r="M1578" s="1" t="s">
        <v>56</v>
      </c>
      <c r="N1578" s="1" t="s">
        <v>30</v>
      </c>
      <c r="O1578" s="1" t="s">
        <v>64</v>
      </c>
      <c r="P1578" s="1" t="s">
        <v>58</v>
      </c>
      <c r="Q1578" s="1" t="s">
        <v>45</v>
      </c>
      <c r="R1578" s="1" t="s">
        <v>46</v>
      </c>
      <c r="S1578" s="1" t="s">
        <v>2621</v>
      </c>
      <c r="T1578" s="1">
        <v>-1</v>
      </c>
      <c r="U1578" s="1" t="s">
        <v>2622</v>
      </c>
      <c r="V1578" s="1" t="s">
        <v>2630</v>
      </c>
      <c r="W1578" s="1" t="s">
        <v>2624</v>
      </c>
      <c r="X1578" s="1" t="s">
        <v>2631</v>
      </c>
      <c r="Y1578" s="1" t="s">
        <v>2623</v>
      </c>
      <c r="Z1578" s="1" t="s">
        <v>2623</v>
      </c>
      <c r="AA1578" s="1">
        <v>0</v>
      </c>
      <c r="AB1578" s="1" t="s">
        <v>2626</v>
      </c>
      <c r="AC1578" s="1" t="s">
        <v>2621</v>
      </c>
      <c r="AD1578" s="1" t="str">
        <f>TEXT(Sales_data[[#This Row],[Order_Date]],"MMM")</f>
        <v>Apr</v>
      </c>
      <c r="AE1578" s="1">
        <f t="shared" si="120"/>
        <v>2024</v>
      </c>
      <c r="AF1578" s="1" t="str">
        <f>TEXT(Sales_data[[#This Row],[Order_Date]],"ddd")</f>
        <v>Thu</v>
      </c>
      <c r="AG1578" s="1" t="str">
        <f t="shared" si="121"/>
        <v>On Time</v>
      </c>
      <c r="AH1578" s="1" t="str">
        <f t="shared" si="122"/>
        <v>Fast</v>
      </c>
      <c r="AI1578" s="1" t="str">
        <f t="shared" si="123"/>
        <v>Low</v>
      </c>
      <c r="AJ1578" s="6" t="str">
        <f t="shared" si="124"/>
        <v>Weekday</v>
      </c>
    </row>
    <row r="1579" spans="1:36" x14ac:dyDescent="0.45">
      <c r="A1579" s="5" t="s">
        <v>2070</v>
      </c>
      <c r="B1579" s="2">
        <v>45629</v>
      </c>
      <c r="C1579" s="2">
        <v>45630</v>
      </c>
      <c r="D1579" s="2">
        <v>45633</v>
      </c>
      <c r="E1579" s="1" t="s">
        <v>2571</v>
      </c>
      <c r="F1579" s="1" t="s">
        <v>53</v>
      </c>
      <c r="G1579" s="1" t="s">
        <v>54</v>
      </c>
      <c r="H1579" s="1" t="s">
        <v>128</v>
      </c>
      <c r="I1579" s="1" t="s">
        <v>129</v>
      </c>
      <c r="J1579" s="1">
        <v>1</v>
      </c>
      <c r="K1579" s="1">
        <v>500</v>
      </c>
      <c r="L1579" s="1">
        <v>500</v>
      </c>
      <c r="M1579" s="1" t="s">
        <v>63</v>
      </c>
      <c r="N1579" s="1" t="s">
        <v>57</v>
      </c>
      <c r="O1579" s="1" t="s">
        <v>31</v>
      </c>
      <c r="P1579" s="1" t="s">
        <v>58</v>
      </c>
      <c r="Q1579" s="1" t="s">
        <v>45</v>
      </c>
      <c r="R1579" s="1" t="s">
        <v>2620</v>
      </c>
      <c r="S1579" s="1" t="s">
        <v>2620</v>
      </c>
      <c r="T1579" s="1">
        <v>3</v>
      </c>
      <c r="U1579" s="1" t="s">
        <v>2622</v>
      </c>
      <c r="V1579" s="1" t="s">
        <v>2623</v>
      </c>
      <c r="W1579" s="1" t="s">
        <v>2624</v>
      </c>
      <c r="X1579" s="1" t="s">
        <v>2625</v>
      </c>
      <c r="Y1579" s="1" t="s">
        <v>2623</v>
      </c>
      <c r="Z1579" s="1" t="s">
        <v>2623</v>
      </c>
      <c r="AA1579" s="1">
        <v>500</v>
      </c>
      <c r="AB1579" s="1" t="s">
        <v>2626</v>
      </c>
      <c r="AC1579" s="1" t="s">
        <v>2627</v>
      </c>
      <c r="AD1579" s="1" t="str">
        <f>TEXT(Sales_data[[#This Row],[Order_Date]],"MMM")</f>
        <v>Dec</v>
      </c>
      <c r="AE1579" s="1">
        <f t="shared" si="120"/>
        <v>2024</v>
      </c>
      <c r="AF1579" s="1" t="str">
        <f>TEXT(Sales_data[[#This Row],[Order_Date]],"ddd")</f>
        <v>Tue</v>
      </c>
      <c r="AG1579" s="1" t="str">
        <f t="shared" si="121"/>
        <v>On Time</v>
      </c>
      <c r="AH1579" s="1" t="str">
        <f t="shared" si="122"/>
        <v>Medium</v>
      </c>
      <c r="AI1579" s="1" t="str">
        <f t="shared" si="123"/>
        <v>Low</v>
      </c>
      <c r="AJ1579" s="6" t="str">
        <f t="shared" si="124"/>
        <v>Weekday</v>
      </c>
    </row>
    <row r="1580" spans="1:36" x14ac:dyDescent="0.45">
      <c r="A1580" s="5" t="s">
        <v>2071</v>
      </c>
      <c r="B1580" s="2">
        <v>45607</v>
      </c>
      <c r="C1580" s="2">
        <v>45609</v>
      </c>
      <c r="D1580" s="2">
        <v>45610</v>
      </c>
      <c r="E1580" s="1" t="s">
        <v>2593</v>
      </c>
      <c r="F1580" s="1" t="s">
        <v>53</v>
      </c>
      <c r="G1580" s="1" t="s">
        <v>54</v>
      </c>
      <c r="H1580" s="1" t="s">
        <v>128</v>
      </c>
      <c r="I1580" s="1" t="s">
        <v>129</v>
      </c>
      <c r="J1580" s="1">
        <v>2</v>
      </c>
      <c r="K1580" s="1">
        <v>500</v>
      </c>
      <c r="L1580" s="1">
        <v>1000</v>
      </c>
      <c r="M1580" s="1" t="s">
        <v>2619</v>
      </c>
      <c r="N1580" s="1" t="s">
        <v>57</v>
      </c>
      <c r="O1580" s="1" t="s">
        <v>64</v>
      </c>
      <c r="P1580" s="1" t="s">
        <v>58</v>
      </c>
      <c r="Q1580" s="1" t="s">
        <v>33</v>
      </c>
      <c r="R1580" s="1" t="s">
        <v>34</v>
      </c>
      <c r="S1580" s="1" t="s">
        <v>2620</v>
      </c>
      <c r="T1580" s="1">
        <v>1</v>
      </c>
      <c r="U1580" s="1" t="s">
        <v>2622</v>
      </c>
      <c r="V1580" s="1" t="s">
        <v>2623</v>
      </c>
      <c r="W1580" s="1" t="s">
        <v>2624</v>
      </c>
      <c r="X1580" s="1" t="s">
        <v>2625</v>
      </c>
      <c r="Y1580" s="1" t="s">
        <v>2623</v>
      </c>
      <c r="Z1580" s="1" t="s">
        <v>2623</v>
      </c>
      <c r="AA1580" s="1">
        <v>1000</v>
      </c>
      <c r="AB1580" s="1" t="s">
        <v>2626</v>
      </c>
      <c r="AC1580" s="1" t="s">
        <v>2627</v>
      </c>
      <c r="AD1580" s="1" t="str">
        <f>TEXT(Sales_data[[#This Row],[Order_Date]],"MMM")</f>
        <v>Nov</v>
      </c>
      <c r="AE1580" s="1">
        <f t="shared" si="120"/>
        <v>2024</v>
      </c>
      <c r="AF1580" s="1" t="str">
        <f>TEXT(Sales_data[[#This Row],[Order_Date]],"ddd")</f>
        <v>Mon</v>
      </c>
      <c r="AG1580" s="1" t="str">
        <f t="shared" si="121"/>
        <v>On Time</v>
      </c>
      <c r="AH1580" s="1" t="str">
        <f t="shared" si="122"/>
        <v>Fast</v>
      </c>
      <c r="AI1580" s="1" t="str">
        <f t="shared" si="123"/>
        <v>Low</v>
      </c>
      <c r="AJ1580" s="6" t="str">
        <f t="shared" si="124"/>
        <v>Weekday</v>
      </c>
    </row>
    <row r="1581" spans="1:36" x14ac:dyDescent="0.45">
      <c r="A1581" s="5" t="s">
        <v>2072</v>
      </c>
      <c r="B1581" s="2">
        <v>45646</v>
      </c>
      <c r="C1581" s="2">
        <v>45644</v>
      </c>
      <c r="D1581" s="2">
        <v>45649</v>
      </c>
      <c r="E1581" s="1" t="s">
        <v>2583</v>
      </c>
      <c r="F1581" s="1" t="s">
        <v>147</v>
      </c>
      <c r="G1581" s="1" t="s">
        <v>147</v>
      </c>
      <c r="H1581" s="1" t="s">
        <v>42</v>
      </c>
      <c r="I1581" s="1" t="s">
        <v>78</v>
      </c>
      <c r="J1581" s="1">
        <v>3</v>
      </c>
      <c r="K1581" s="1">
        <v>2000</v>
      </c>
      <c r="L1581" s="1">
        <v>6000</v>
      </c>
      <c r="M1581" s="1" t="s">
        <v>2619</v>
      </c>
      <c r="N1581" s="1" t="s">
        <v>57</v>
      </c>
      <c r="O1581" s="1" t="s">
        <v>79</v>
      </c>
      <c r="P1581" s="1" t="s">
        <v>58</v>
      </c>
      <c r="Q1581" s="1" t="s">
        <v>45</v>
      </c>
      <c r="R1581" s="1" t="s">
        <v>2620</v>
      </c>
      <c r="S1581" s="1" t="s">
        <v>2620</v>
      </c>
      <c r="T1581" s="1">
        <v>5</v>
      </c>
      <c r="U1581" s="1" t="s">
        <v>2622</v>
      </c>
      <c r="V1581" s="1" t="s">
        <v>2623</v>
      </c>
      <c r="W1581" s="1" t="s">
        <v>2624</v>
      </c>
      <c r="X1581" s="1" t="s">
        <v>2628</v>
      </c>
      <c r="Y1581" s="1" t="s">
        <v>2623</v>
      </c>
      <c r="Z1581" s="1" t="s">
        <v>2623</v>
      </c>
      <c r="AA1581" s="1">
        <v>6000</v>
      </c>
      <c r="AB1581" s="1" t="s">
        <v>2626</v>
      </c>
      <c r="AC1581" s="1" t="s">
        <v>2627</v>
      </c>
      <c r="AD1581" s="1" t="str">
        <f>TEXT(Sales_data[[#This Row],[Order_Date]],"MMM")</f>
        <v>Dec</v>
      </c>
      <c r="AE1581" s="1">
        <f t="shared" si="120"/>
        <v>2024</v>
      </c>
      <c r="AF1581" s="1" t="str">
        <f>TEXT(Sales_data[[#This Row],[Order_Date]],"ddd")</f>
        <v>Fri</v>
      </c>
      <c r="AG1581" s="1" t="str">
        <f t="shared" si="121"/>
        <v>On Time</v>
      </c>
      <c r="AH1581" s="1" t="str">
        <f t="shared" si="122"/>
        <v>Medium</v>
      </c>
      <c r="AI1581" s="1" t="str">
        <f t="shared" si="123"/>
        <v>High</v>
      </c>
      <c r="AJ1581" s="6" t="str">
        <f t="shared" si="124"/>
        <v>Weekday</v>
      </c>
    </row>
    <row r="1582" spans="1:36" x14ac:dyDescent="0.45">
      <c r="A1582" s="5" t="s">
        <v>2073</v>
      </c>
      <c r="B1582" s="2">
        <v>45417</v>
      </c>
      <c r="C1582" s="2">
        <v>45417</v>
      </c>
      <c r="D1582" s="2">
        <v>45424</v>
      </c>
      <c r="E1582" s="1" t="s">
        <v>2594</v>
      </c>
      <c r="F1582" s="1" t="s">
        <v>53</v>
      </c>
      <c r="G1582" s="1" t="s">
        <v>54</v>
      </c>
      <c r="H1582" s="1" t="s">
        <v>128</v>
      </c>
      <c r="I1582" s="1" t="s">
        <v>129</v>
      </c>
      <c r="J1582" s="1">
        <v>2</v>
      </c>
      <c r="K1582" s="1">
        <v>1000</v>
      </c>
      <c r="L1582" s="1">
        <v>2000</v>
      </c>
      <c r="M1582" s="1" t="s">
        <v>2619</v>
      </c>
      <c r="N1582" s="1" t="s">
        <v>30</v>
      </c>
      <c r="O1582" s="1" t="s">
        <v>31</v>
      </c>
      <c r="P1582" s="1" t="s">
        <v>32</v>
      </c>
      <c r="Q1582" s="1" t="s">
        <v>45</v>
      </c>
      <c r="R1582" s="1" t="s">
        <v>46</v>
      </c>
      <c r="S1582" s="1" t="s">
        <v>254</v>
      </c>
      <c r="T1582" s="1">
        <v>7</v>
      </c>
      <c r="U1582" s="1" t="s">
        <v>2622</v>
      </c>
      <c r="V1582" s="1" t="s">
        <v>2623</v>
      </c>
      <c r="W1582" s="1" t="s">
        <v>2624</v>
      </c>
      <c r="X1582" s="1" t="s">
        <v>2625</v>
      </c>
      <c r="Y1582" s="1" t="s">
        <v>2623</v>
      </c>
      <c r="Z1582" s="1" t="s">
        <v>2623</v>
      </c>
      <c r="AA1582" s="1">
        <v>2000</v>
      </c>
      <c r="AB1582" s="1" t="s">
        <v>2626</v>
      </c>
      <c r="AC1582" s="1" t="s">
        <v>254</v>
      </c>
      <c r="AD1582" s="1" t="str">
        <f>TEXT(Sales_data[[#This Row],[Order_Date]],"MMM")</f>
        <v>May</v>
      </c>
      <c r="AE1582" s="1">
        <f t="shared" si="120"/>
        <v>2024</v>
      </c>
      <c r="AF1582" s="1" t="str">
        <f>TEXT(Sales_data[[#This Row],[Order_Date]],"ddd")</f>
        <v>Sun</v>
      </c>
      <c r="AG1582" s="1" t="str">
        <f t="shared" si="121"/>
        <v>Late</v>
      </c>
      <c r="AH1582" s="1" t="str">
        <f t="shared" si="122"/>
        <v>Slow</v>
      </c>
      <c r="AI1582" s="1" t="str">
        <f t="shared" si="123"/>
        <v>Medium</v>
      </c>
      <c r="AJ1582" s="6" t="str">
        <f t="shared" si="124"/>
        <v>Weekend</v>
      </c>
    </row>
    <row r="1583" spans="1:36" x14ac:dyDescent="0.45">
      <c r="A1583" s="5" t="s">
        <v>2074</v>
      </c>
      <c r="B1583" s="2">
        <v>45605</v>
      </c>
      <c r="C1583" s="2">
        <v>45606</v>
      </c>
      <c r="D1583" s="2">
        <v>45606</v>
      </c>
      <c r="E1583" s="1" t="s">
        <v>2594</v>
      </c>
      <c r="F1583" s="1" t="s">
        <v>69</v>
      </c>
      <c r="G1583" s="1" t="s">
        <v>70</v>
      </c>
      <c r="H1583" s="1" t="s">
        <v>71</v>
      </c>
      <c r="I1583" s="1" t="s">
        <v>117</v>
      </c>
      <c r="J1583" s="1">
        <v>3</v>
      </c>
      <c r="K1583" s="1">
        <v>2000</v>
      </c>
      <c r="L1583" s="1">
        <v>6000</v>
      </c>
      <c r="M1583" s="1" t="s">
        <v>63</v>
      </c>
      <c r="N1583" s="1" t="s">
        <v>30</v>
      </c>
      <c r="O1583" s="1" t="s">
        <v>64</v>
      </c>
      <c r="P1583" s="1" t="s">
        <v>85</v>
      </c>
      <c r="Q1583" s="1" t="s">
        <v>33</v>
      </c>
      <c r="R1583" s="1" t="s">
        <v>34</v>
      </c>
      <c r="S1583" s="1" t="s">
        <v>2620</v>
      </c>
      <c r="T1583" s="1">
        <v>0</v>
      </c>
      <c r="U1583" s="1" t="s">
        <v>2622</v>
      </c>
      <c r="V1583" s="1" t="s">
        <v>2623</v>
      </c>
      <c r="W1583" s="1" t="s">
        <v>2624</v>
      </c>
      <c r="X1583" s="1" t="s">
        <v>2625</v>
      </c>
      <c r="Y1583" s="1" t="s">
        <v>2623</v>
      </c>
      <c r="Z1583" s="1" t="s">
        <v>2623</v>
      </c>
      <c r="AA1583" s="1">
        <v>6000</v>
      </c>
      <c r="AB1583" s="1" t="s">
        <v>2626</v>
      </c>
      <c r="AC1583" s="1" t="s">
        <v>2627</v>
      </c>
      <c r="AD1583" s="1" t="str">
        <f>TEXT(Sales_data[[#This Row],[Order_Date]],"MMM")</f>
        <v>Nov</v>
      </c>
      <c r="AE1583" s="1">
        <f t="shared" si="120"/>
        <v>2024</v>
      </c>
      <c r="AF1583" s="1" t="str">
        <f>TEXT(Sales_data[[#This Row],[Order_Date]],"ddd")</f>
        <v>Sat</v>
      </c>
      <c r="AG1583" s="1" t="str">
        <f t="shared" si="121"/>
        <v>On Time</v>
      </c>
      <c r="AH1583" s="1" t="str">
        <f t="shared" si="122"/>
        <v>Fast</v>
      </c>
      <c r="AI1583" s="1" t="str">
        <f t="shared" si="123"/>
        <v>High</v>
      </c>
      <c r="AJ1583" s="6" t="str">
        <f t="shared" si="124"/>
        <v>Weekend</v>
      </c>
    </row>
    <row r="1584" spans="1:36" x14ac:dyDescent="0.45">
      <c r="A1584" s="5" t="s">
        <v>2075</v>
      </c>
      <c r="B1584" s="2">
        <v>45657</v>
      </c>
      <c r="C1584" s="2">
        <v>45658</v>
      </c>
      <c r="D1584" s="2">
        <v>45660</v>
      </c>
      <c r="E1584" s="1" t="s">
        <v>2592</v>
      </c>
      <c r="F1584" s="1" t="s">
        <v>2607</v>
      </c>
      <c r="G1584" s="1" t="s">
        <v>41</v>
      </c>
      <c r="H1584" s="1" t="s">
        <v>128</v>
      </c>
      <c r="I1584" s="1" t="s">
        <v>129</v>
      </c>
      <c r="J1584" s="1">
        <v>0</v>
      </c>
      <c r="K1584" s="1">
        <v>0</v>
      </c>
      <c r="L1584" s="1">
        <v>0</v>
      </c>
      <c r="M1584" s="1" t="s">
        <v>29</v>
      </c>
      <c r="N1584" s="1" t="s">
        <v>93</v>
      </c>
      <c r="O1584" s="1" t="s">
        <v>31</v>
      </c>
      <c r="P1584" s="1" t="s">
        <v>32</v>
      </c>
      <c r="Q1584" s="1" t="s">
        <v>45</v>
      </c>
      <c r="R1584" s="1" t="s">
        <v>34</v>
      </c>
      <c r="S1584" s="1" t="s">
        <v>2620</v>
      </c>
      <c r="T1584" s="1">
        <v>2</v>
      </c>
      <c r="U1584" s="1" t="s">
        <v>2622</v>
      </c>
      <c r="V1584" s="1" t="s">
        <v>2630</v>
      </c>
      <c r="W1584" s="1" t="s">
        <v>2629</v>
      </c>
      <c r="X1584" s="1" t="s">
        <v>2625</v>
      </c>
      <c r="Y1584" s="1" t="s">
        <v>2630</v>
      </c>
      <c r="Z1584" s="1" t="s">
        <v>2623</v>
      </c>
      <c r="AA1584" s="1">
        <v>0</v>
      </c>
      <c r="AB1584" s="1" t="s">
        <v>2626</v>
      </c>
      <c r="AC1584" s="1" t="s">
        <v>2627</v>
      </c>
      <c r="AD1584" s="1" t="str">
        <f>TEXT(Sales_data[[#This Row],[Order_Date]],"MMM")</f>
        <v>Dec</v>
      </c>
      <c r="AE1584" s="1">
        <f t="shared" si="120"/>
        <v>2025</v>
      </c>
      <c r="AF1584" s="1" t="str">
        <f>TEXT(Sales_data[[#This Row],[Order_Date]],"ddd")</f>
        <v>Tue</v>
      </c>
      <c r="AG1584" s="1" t="str">
        <f t="shared" si="121"/>
        <v>On Time</v>
      </c>
      <c r="AH1584" s="1" t="str">
        <f t="shared" si="122"/>
        <v>Fast</v>
      </c>
      <c r="AI1584" s="1" t="str">
        <f t="shared" si="123"/>
        <v>Low</v>
      </c>
      <c r="AJ1584" s="6" t="str">
        <f t="shared" si="124"/>
        <v>Weekday</v>
      </c>
    </row>
    <row r="1585" spans="1:36" x14ac:dyDescent="0.45">
      <c r="A1585" s="5" t="s">
        <v>2076</v>
      </c>
      <c r="B1585" s="2">
        <v>45657</v>
      </c>
      <c r="C1585" s="2">
        <v>45656</v>
      </c>
      <c r="D1585" s="2">
        <v>45663</v>
      </c>
      <c r="E1585" s="1" t="s">
        <v>2566</v>
      </c>
      <c r="F1585" s="1" t="s">
        <v>2608</v>
      </c>
      <c r="G1585" s="1" t="s">
        <v>41</v>
      </c>
      <c r="H1585" s="1" t="s">
        <v>71</v>
      </c>
      <c r="I1585" s="1" t="s">
        <v>72</v>
      </c>
      <c r="J1585" s="1">
        <v>2</v>
      </c>
      <c r="K1585" s="1">
        <v>2000</v>
      </c>
      <c r="L1585" s="1">
        <v>4000</v>
      </c>
      <c r="M1585" s="1" t="s">
        <v>63</v>
      </c>
      <c r="N1585" s="1" t="s">
        <v>57</v>
      </c>
      <c r="O1585" s="1" t="s">
        <v>31</v>
      </c>
      <c r="P1585" s="1" t="s">
        <v>32</v>
      </c>
      <c r="Q1585" s="1" t="s">
        <v>45</v>
      </c>
      <c r="R1585" s="1" t="s">
        <v>34</v>
      </c>
      <c r="S1585" s="1" t="s">
        <v>2620</v>
      </c>
      <c r="T1585" s="1">
        <v>7</v>
      </c>
      <c r="U1585" s="1" t="s">
        <v>2622</v>
      </c>
      <c r="V1585" s="1" t="s">
        <v>2623</v>
      </c>
      <c r="W1585" s="1" t="s">
        <v>2624</v>
      </c>
      <c r="X1585" s="1" t="s">
        <v>2628</v>
      </c>
      <c r="Y1585" s="1" t="s">
        <v>2623</v>
      </c>
      <c r="Z1585" s="1" t="s">
        <v>2623</v>
      </c>
      <c r="AA1585" s="1">
        <v>4000</v>
      </c>
      <c r="AB1585" s="1" t="s">
        <v>2626</v>
      </c>
      <c r="AC1585" s="1" t="s">
        <v>2627</v>
      </c>
      <c r="AD1585" s="1" t="str">
        <f>TEXT(Sales_data[[#This Row],[Order_Date]],"MMM")</f>
        <v>Dec</v>
      </c>
      <c r="AE1585" s="1">
        <f t="shared" si="120"/>
        <v>2024</v>
      </c>
      <c r="AF1585" s="1" t="str">
        <f>TEXT(Sales_data[[#This Row],[Order_Date]],"ddd")</f>
        <v>Tue</v>
      </c>
      <c r="AG1585" s="1" t="str">
        <f t="shared" si="121"/>
        <v>Late</v>
      </c>
      <c r="AH1585" s="1" t="str">
        <f t="shared" si="122"/>
        <v>Slow</v>
      </c>
      <c r="AI1585" s="1" t="str">
        <f t="shared" si="123"/>
        <v>Medium</v>
      </c>
      <c r="AJ1585" s="6" t="str">
        <f t="shared" si="124"/>
        <v>Weekday</v>
      </c>
    </row>
    <row r="1586" spans="1:36" x14ac:dyDescent="0.45">
      <c r="A1586" s="5" t="s">
        <v>2077</v>
      </c>
      <c r="B1586" s="2">
        <v>45388</v>
      </c>
      <c r="C1586" s="2">
        <v>45390</v>
      </c>
      <c r="D1586" s="2">
        <v>45391</v>
      </c>
      <c r="E1586" s="1" t="s">
        <v>2578</v>
      </c>
      <c r="F1586" s="1" t="s">
        <v>147</v>
      </c>
      <c r="G1586" s="1" t="s">
        <v>147</v>
      </c>
      <c r="H1586" s="1" t="s">
        <v>71</v>
      </c>
      <c r="I1586" s="1" t="s">
        <v>117</v>
      </c>
      <c r="J1586" s="1">
        <v>3</v>
      </c>
      <c r="K1586" s="1">
        <v>100</v>
      </c>
      <c r="L1586" s="1">
        <v>300</v>
      </c>
      <c r="M1586" s="1" t="s">
        <v>56</v>
      </c>
      <c r="N1586" s="1" t="s">
        <v>57</v>
      </c>
      <c r="O1586" s="1" t="s">
        <v>44</v>
      </c>
      <c r="P1586" s="1" t="s">
        <v>85</v>
      </c>
      <c r="Q1586" s="1" t="s">
        <v>33</v>
      </c>
      <c r="R1586" s="1" t="s">
        <v>46</v>
      </c>
      <c r="S1586" s="1" t="s">
        <v>47</v>
      </c>
      <c r="T1586" s="1">
        <v>1</v>
      </c>
      <c r="U1586" s="1" t="s">
        <v>2622</v>
      </c>
      <c r="V1586" s="1" t="s">
        <v>2623</v>
      </c>
      <c r="W1586" s="1" t="s">
        <v>2624</v>
      </c>
      <c r="X1586" s="1" t="s">
        <v>2625</v>
      </c>
      <c r="Y1586" s="1" t="s">
        <v>2623</v>
      </c>
      <c r="Z1586" s="1" t="s">
        <v>2623</v>
      </c>
      <c r="AA1586" s="1">
        <v>300</v>
      </c>
      <c r="AB1586" s="1" t="s">
        <v>2626</v>
      </c>
      <c r="AC1586" s="1" t="s">
        <v>47</v>
      </c>
      <c r="AD1586" s="1" t="str">
        <f>TEXT(Sales_data[[#This Row],[Order_Date]],"MMM")</f>
        <v>Apr</v>
      </c>
      <c r="AE1586" s="1">
        <f t="shared" si="120"/>
        <v>2024</v>
      </c>
      <c r="AF1586" s="1" t="str">
        <f>TEXT(Sales_data[[#This Row],[Order_Date]],"ddd")</f>
        <v>Sat</v>
      </c>
      <c r="AG1586" s="1" t="str">
        <f t="shared" si="121"/>
        <v>On Time</v>
      </c>
      <c r="AH1586" s="1" t="str">
        <f t="shared" si="122"/>
        <v>Fast</v>
      </c>
      <c r="AI1586" s="1" t="str">
        <f t="shared" si="123"/>
        <v>Low</v>
      </c>
      <c r="AJ1586" s="6" t="str">
        <f t="shared" si="124"/>
        <v>Weekend</v>
      </c>
    </row>
    <row r="1587" spans="1:36" x14ac:dyDescent="0.45">
      <c r="A1587" s="5" t="s">
        <v>2078</v>
      </c>
      <c r="B1587" s="2">
        <v>45412</v>
      </c>
      <c r="C1587" s="2">
        <v>45415</v>
      </c>
      <c r="D1587" s="2">
        <v>45420</v>
      </c>
      <c r="E1587" s="1" t="s">
        <v>2554</v>
      </c>
      <c r="F1587" s="1" t="s">
        <v>2606</v>
      </c>
      <c r="G1587" s="1" t="s">
        <v>26</v>
      </c>
      <c r="H1587" s="1" t="s">
        <v>71</v>
      </c>
      <c r="I1587" s="1" t="s">
        <v>117</v>
      </c>
      <c r="J1587" s="1">
        <v>2</v>
      </c>
      <c r="K1587" s="1">
        <v>0</v>
      </c>
      <c r="L1587" s="1">
        <v>0</v>
      </c>
      <c r="M1587" s="1" t="s">
        <v>63</v>
      </c>
      <c r="N1587" s="1" t="s">
        <v>57</v>
      </c>
      <c r="O1587" s="1" t="s">
        <v>44</v>
      </c>
      <c r="P1587" s="1" t="s">
        <v>32</v>
      </c>
      <c r="Q1587" s="1" t="s">
        <v>45</v>
      </c>
      <c r="R1587" s="1" t="s">
        <v>34</v>
      </c>
      <c r="S1587" s="1" t="s">
        <v>2620</v>
      </c>
      <c r="T1587" s="1">
        <v>5</v>
      </c>
      <c r="U1587" s="1" t="s">
        <v>2622</v>
      </c>
      <c r="V1587" s="1" t="s">
        <v>2623</v>
      </c>
      <c r="W1587" s="1" t="s">
        <v>2629</v>
      </c>
      <c r="X1587" s="1" t="s">
        <v>2625</v>
      </c>
      <c r="Y1587" s="1" t="s">
        <v>2630</v>
      </c>
      <c r="Z1587" s="1" t="s">
        <v>2623</v>
      </c>
      <c r="AA1587" s="1">
        <v>0</v>
      </c>
      <c r="AB1587" s="1" t="s">
        <v>2626</v>
      </c>
      <c r="AC1587" s="1" t="s">
        <v>2627</v>
      </c>
      <c r="AD1587" s="1" t="str">
        <f>TEXT(Sales_data[[#This Row],[Order_Date]],"MMM")</f>
        <v>Apr</v>
      </c>
      <c r="AE1587" s="1">
        <f t="shared" si="120"/>
        <v>2024</v>
      </c>
      <c r="AF1587" s="1" t="str">
        <f>TEXT(Sales_data[[#This Row],[Order_Date]],"ddd")</f>
        <v>Tue</v>
      </c>
      <c r="AG1587" s="1" t="str">
        <f t="shared" si="121"/>
        <v>On Time</v>
      </c>
      <c r="AH1587" s="1" t="str">
        <f t="shared" si="122"/>
        <v>Medium</v>
      </c>
      <c r="AI1587" s="1" t="str">
        <f t="shared" si="123"/>
        <v>Low</v>
      </c>
      <c r="AJ1587" s="6" t="str">
        <f t="shared" si="124"/>
        <v>Weekday</v>
      </c>
    </row>
    <row r="1588" spans="1:36" x14ac:dyDescent="0.45">
      <c r="A1588" s="5" t="s">
        <v>2079</v>
      </c>
      <c r="B1588" s="2">
        <v>45509</v>
      </c>
      <c r="C1588" s="2">
        <v>45512</v>
      </c>
      <c r="D1588" s="2">
        <v>45517</v>
      </c>
      <c r="E1588" s="1" t="s">
        <v>2559</v>
      </c>
      <c r="F1588" s="1" t="s">
        <v>168</v>
      </c>
      <c r="G1588" s="1" t="s">
        <v>41</v>
      </c>
      <c r="H1588" s="1" t="s">
        <v>128</v>
      </c>
      <c r="I1588" s="1" t="s">
        <v>129</v>
      </c>
      <c r="J1588" s="1">
        <v>1</v>
      </c>
      <c r="K1588" s="1">
        <v>0</v>
      </c>
      <c r="L1588" s="1">
        <v>0</v>
      </c>
      <c r="M1588" s="1" t="s">
        <v>56</v>
      </c>
      <c r="N1588" s="1" t="s">
        <v>93</v>
      </c>
      <c r="O1588" s="1" t="s">
        <v>31</v>
      </c>
      <c r="P1588" s="1" t="s">
        <v>58</v>
      </c>
      <c r="Q1588" s="1" t="s">
        <v>45</v>
      </c>
      <c r="R1588" s="1" t="s">
        <v>2620</v>
      </c>
      <c r="S1588" s="1" t="s">
        <v>2620</v>
      </c>
      <c r="T1588" s="1">
        <v>5</v>
      </c>
      <c r="U1588" s="1" t="s">
        <v>2622</v>
      </c>
      <c r="V1588" s="1" t="s">
        <v>2623</v>
      </c>
      <c r="W1588" s="1" t="s">
        <v>2629</v>
      </c>
      <c r="X1588" s="1" t="s">
        <v>2625</v>
      </c>
      <c r="Y1588" s="1" t="s">
        <v>2630</v>
      </c>
      <c r="Z1588" s="1" t="s">
        <v>2623</v>
      </c>
      <c r="AA1588" s="1">
        <v>0</v>
      </c>
      <c r="AB1588" s="1" t="s">
        <v>2626</v>
      </c>
      <c r="AC1588" s="1" t="s">
        <v>2627</v>
      </c>
      <c r="AD1588" s="1" t="str">
        <f>TEXT(Sales_data[[#This Row],[Order_Date]],"MMM")</f>
        <v>Aug</v>
      </c>
      <c r="AE1588" s="1">
        <f t="shared" si="120"/>
        <v>2024</v>
      </c>
      <c r="AF1588" s="1" t="str">
        <f>TEXT(Sales_data[[#This Row],[Order_Date]],"ddd")</f>
        <v>Mon</v>
      </c>
      <c r="AG1588" s="1" t="str">
        <f t="shared" si="121"/>
        <v>On Time</v>
      </c>
      <c r="AH1588" s="1" t="str">
        <f t="shared" si="122"/>
        <v>Medium</v>
      </c>
      <c r="AI1588" s="1" t="str">
        <f t="shared" si="123"/>
        <v>Low</v>
      </c>
      <c r="AJ1588" s="6" t="str">
        <f t="shared" si="124"/>
        <v>Weekday</v>
      </c>
    </row>
    <row r="1589" spans="1:36" x14ac:dyDescent="0.45">
      <c r="A1589" s="5" t="s">
        <v>2080</v>
      </c>
      <c r="B1589" s="2">
        <v>45578</v>
      </c>
      <c r="C1589" s="2">
        <v>45576</v>
      </c>
      <c r="D1589" s="2">
        <v>45582</v>
      </c>
      <c r="E1589" s="1" t="s">
        <v>2533</v>
      </c>
      <c r="F1589" s="1" t="s">
        <v>2608</v>
      </c>
      <c r="G1589" s="1" t="s">
        <v>41</v>
      </c>
      <c r="H1589" s="1" t="s">
        <v>42</v>
      </c>
      <c r="I1589" s="1" t="s">
        <v>43</v>
      </c>
      <c r="J1589" s="1">
        <v>3</v>
      </c>
      <c r="K1589" s="1">
        <v>500</v>
      </c>
      <c r="L1589" s="1">
        <v>1500</v>
      </c>
      <c r="M1589" s="1" t="s">
        <v>29</v>
      </c>
      <c r="N1589" s="1" t="s">
        <v>93</v>
      </c>
      <c r="O1589" s="1" t="s">
        <v>79</v>
      </c>
      <c r="P1589" s="1" t="s">
        <v>58</v>
      </c>
      <c r="Q1589" s="1" t="s">
        <v>33</v>
      </c>
      <c r="R1589" s="1" t="s">
        <v>34</v>
      </c>
      <c r="S1589" s="1" t="s">
        <v>2620</v>
      </c>
      <c r="T1589" s="1">
        <v>6</v>
      </c>
      <c r="U1589" s="1" t="s">
        <v>2622</v>
      </c>
      <c r="V1589" s="1" t="s">
        <v>2623</v>
      </c>
      <c r="W1589" s="1" t="s">
        <v>2624</v>
      </c>
      <c r="X1589" s="1" t="s">
        <v>2628</v>
      </c>
      <c r="Y1589" s="1" t="s">
        <v>2623</v>
      </c>
      <c r="Z1589" s="1" t="s">
        <v>2623</v>
      </c>
      <c r="AA1589" s="1">
        <v>1500</v>
      </c>
      <c r="AB1589" s="1" t="s">
        <v>2626</v>
      </c>
      <c r="AC1589" s="1" t="s">
        <v>2627</v>
      </c>
      <c r="AD1589" s="1" t="str">
        <f>TEXT(Sales_data[[#This Row],[Order_Date]],"MMM")</f>
        <v>Oct</v>
      </c>
      <c r="AE1589" s="1">
        <f t="shared" si="120"/>
        <v>2024</v>
      </c>
      <c r="AF1589" s="1" t="str">
        <f>TEXT(Sales_data[[#This Row],[Order_Date]],"ddd")</f>
        <v>Sun</v>
      </c>
      <c r="AG1589" s="1" t="str">
        <f t="shared" si="121"/>
        <v>Late</v>
      </c>
      <c r="AH1589" s="1" t="str">
        <f t="shared" si="122"/>
        <v>Slow</v>
      </c>
      <c r="AI1589" s="1" t="str">
        <f t="shared" si="123"/>
        <v>Low</v>
      </c>
      <c r="AJ1589" s="6" t="str">
        <f t="shared" si="124"/>
        <v>Weekend</v>
      </c>
    </row>
    <row r="1590" spans="1:36" x14ac:dyDescent="0.45">
      <c r="A1590" s="5" t="s">
        <v>2081</v>
      </c>
      <c r="B1590" s="2">
        <v>45602</v>
      </c>
      <c r="C1590" s="2">
        <v>45602</v>
      </c>
      <c r="D1590" s="2">
        <v>45605</v>
      </c>
      <c r="E1590" s="1" t="s">
        <v>2545</v>
      </c>
      <c r="F1590" s="1" t="s">
        <v>53</v>
      </c>
      <c r="G1590" s="1" t="s">
        <v>54</v>
      </c>
      <c r="H1590" s="1" t="s">
        <v>128</v>
      </c>
      <c r="I1590" s="1" t="s">
        <v>129</v>
      </c>
      <c r="J1590" s="1">
        <v>3</v>
      </c>
      <c r="K1590" s="1">
        <v>2000</v>
      </c>
      <c r="L1590" s="1">
        <v>6000</v>
      </c>
      <c r="M1590" s="1" t="s">
        <v>29</v>
      </c>
      <c r="N1590" s="1" t="s">
        <v>57</v>
      </c>
      <c r="O1590" s="1" t="s">
        <v>44</v>
      </c>
      <c r="P1590" s="1" t="s">
        <v>85</v>
      </c>
      <c r="Q1590" s="1" t="s">
        <v>33</v>
      </c>
      <c r="R1590" s="1" t="s">
        <v>34</v>
      </c>
      <c r="S1590" s="1" t="s">
        <v>2620</v>
      </c>
      <c r="T1590" s="1">
        <v>3</v>
      </c>
      <c r="U1590" s="1" t="s">
        <v>2622</v>
      </c>
      <c r="V1590" s="1" t="s">
        <v>2623</v>
      </c>
      <c r="W1590" s="1" t="s">
        <v>2624</v>
      </c>
      <c r="X1590" s="1" t="s">
        <v>2625</v>
      </c>
      <c r="Y1590" s="1" t="s">
        <v>2623</v>
      </c>
      <c r="Z1590" s="1" t="s">
        <v>2623</v>
      </c>
      <c r="AA1590" s="1">
        <v>6000</v>
      </c>
      <c r="AB1590" s="1" t="s">
        <v>2626</v>
      </c>
      <c r="AC1590" s="1" t="s">
        <v>2627</v>
      </c>
      <c r="AD1590" s="1" t="str">
        <f>TEXT(Sales_data[[#This Row],[Order_Date]],"MMM")</f>
        <v>Nov</v>
      </c>
      <c r="AE1590" s="1">
        <f t="shared" si="120"/>
        <v>2024</v>
      </c>
      <c r="AF1590" s="1" t="str">
        <f>TEXT(Sales_data[[#This Row],[Order_Date]],"ddd")</f>
        <v>Wed</v>
      </c>
      <c r="AG1590" s="1" t="str">
        <f t="shared" si="121"/>
        <v>On Time</v>
      </c>
      <c r="AH1590" s="1" t="str">
        <f t="shared" si="122"/>
        <v>Medium</v>
      </c>
      <c r="AI1590" s="1" t="str">
        <f t="shared" si="123"/>
        <v>High</v>
      </c>
      <c r="AJ1590" s="6" t="str">
        <f t="shared" si="124"/>
        <v>Weekday</v>
      </c>
    </row>
    <row r="1591" spans="1:36" x14ac:dyDescent="0.45">
      <c r="A1591" s="5" t="s">
        <v>2082</v>
      </c>
      <c r="B1591" s="2">
        <v>45548</v>
      </c>
      <c r="C1591" s="2">
        <v>45548</v>
      </c>
      <c r="D1591" s="2">
        <v>45548</v>
      </c>
      <c r="E1591" s="1" t="s">
        <v>2531</v>
      </c>
      <c r="F1591" s="1" t="s">
        <v>2608</v>
      </c>
      <c r="G1591" s="1" t="s">
        <v>41</v>
      </c>
      <c r="H1591" s="1" t="s">
        <v>42</v>
      </c>
      <c r="I1591" s="1" t="s">
        <v>78</v>
      </c>
      <c r="J1591" s="1">
        <v>0</v>
      </c>
      <c r="K1591" s="1">
        <v>100</v>
      </c>
      <c r="L1591" s="1">
        <v>0</v>
      </c>
      <c r="M1591" s="1" t="s">
        <v>56</v>
      </c>
      <c r="N1591" s="1" t="s">
        <v>57</v>
      </c>
      <c r="O1591" s="1" t="s">
        <v>31</v>
      </c>
      <c r="P1591" s="1" t="s">
        <v>32</v>
      </c>
      <c r="Q1591" s="1" t="s">
        <v>33</v>
      </c>
      <c r="R1591" s="1" t="s">
        <v>2620</v>
      </c>
      <c r="S1591" s="1" t="s">
        <v>2620</v>
      </c>
      <c r="T1591" s="1">
        <v>0</v>
      </c>
      <c r="U1591" s="1" t="s">
        <v>2622</v>
      </c>
      <c r="V1591" s="1" t="s">
        <v>2630</v>
      </c>
      <c r="W1591" s="1" t="s">
        <v>2624</v>
      </c>
      <c r="X1591" s="1" t="s">
        <v>2625</v>
      </c>
      <c r="Y1591" s="1" t="s">
        <v>2623</v>
      </c>
      <c r="Z1591" s="1" t="s">
        <v>2623</v>
      </c>
      <c r="AA1591" s="1">
        <v>0</v>
      </c>
      <c r="AB1591" s="1" t="s">
        <v>2626</v>
      </c>
      <c r="AC1591" s="1" t="s">
        <v>2627</v>
      </c>
      <c r="AD1591" s="1" t="str">
        <f>TEXT(Sales_data[[#This Row],[Order_Date]],"MMM")</f>
        <v>Sep</v>
      </c>
      <c r="AE1591" s="1">
        <f t="shared" si="120"/>
        <v>2024</v>
      </c>
      <c r="AF1591" s="1" t="str">
        <f>TEXT(Sales_data[[#This Row],[Order_Date]],"ddd")</f>
        <v>Fri</v>
      </c>
      <c r="AG1591" s="1" t="str">
        <f t="shared" si="121"/>
        <v>On Time</v>
      </c>
      <c r="AH1591" s="1" t="str">
        <f t="shared" si="122"/>
        <v>Fast</v>
      </c>
      <c r="AI1591" s="1" t="str">
        <f t="shared" si="123"/>
        <v>Low</v>
      </c>
      <c r="AJ1591" s="6" t="str">
        <f t="shared" si="124"/>
        <v>Weekday</v>
      </c>
    </row>
    <row r="1592" spans="1:36" x14ac:dyDescent="0.45">
      <c r="A1592" s="5" t="s">
        <v>2083</v>
      </c>
      <c r="B1592" s="2">
        <v>45396</v>
      </c>
      <c r="C1592" s="2">
        <v>45395</v>
      </c>
      <c r="D1592" s="2">
        <v>45399</v>
      </c>
      <c r="E1592" s="1" t="s">
        <v>2602</v>
      </c>
      <c r="F1592" s="1" t="s">
        <v>168</v>
      </c>
      <c r="G1592" s="1" t="s">
        <v>41</v>
      </c>
      <c r="H1592" s="1" t="s">
        <v>128</v>
      </c>
      <c r="I1592" s="1" t="s">
        <v>231</v>
      </c>
      <c r="J1592" s="1">
        <v>3</v>
      </c>
      <c r="K1592" s="1">
        <v>500</v>
      </c>
      <c r="L1592" s="1">
        <v>1500</v>
      </c>
      <c r="M1592" s="1" t="s">
        <v>63</v>
      </c>
      <c r="N1592" s="1" t="s">
        <v>30</v>
      </c>
      <c r="O1592" s="1" t="s">
        <v>79</v>
      </c>
      <c r="P1592" s="1" t="s">
        <v>58</v>
      </c>
      <c r="Q1592" s="1" t="s">
        <v>33</v>
      </c>
      <c r="R1592" s="1" t="s">
        <v>2620</v>
      </c>
      <c r="S1592" s="1" t="s">
        <v>2620</v>
      </c>
      <c r="T1592" s="1">
        <v>4</v>
      </c>
      <c r="U1592" s="1" t="s">
        <v>2622</v>
      </c>
      <c r="V1592" s="1" t="s">
        <v>2623</v>
      </c>
      <c r="W1592" s="1" t="s">
        <v>2624</v>
      </c>
      <c r="X1592" s="1" t="s">
        <v>2628</v>
      </c>
      <c r="Y1592" s="1" t="s">
        <v>2623</v>
      </c>
      <c r="Z1592" s="1" t="s">
        <v>2623</v>
      </c>
      <c r="AA1592" s="1">
        <v>1500</v>
      </c>
      <c r="AB1592" s="1" t="s">
        <v>2626</v>
      </c>
      <c r="AC1592" s="1" t="s">
        <v>2627</v>
      </c>
      <c r="AD1592" s="1" t="str">
        <f>TEXT(Sales_data[[#This Row],[Order_Date]],"MMM")</f>
        <v>Apr</v>
      </c>
      <c r="AE1592" s="1">
        <f t="shared" si="120"/>
        <v>2024</v>
      </c>
      <c r="AF1592" s="1" t="str">
        <f>TEXT(Sales_data[[#This Row],[Order_Date]],"ddd")</f>
        <v>Sun</v>
      </c>
      <c r="AG1592" s="1" t="str">
        <f t="shared" si="121"/>
        <v>On Time</v>
      </c>
      <c r="AH1592" s="1" t="str">
        <f t="shared" si="122"/>
        <v>Medium</v>
      </c>
      <c r="AI1592" s="1" t="str">
        <f t="shared" si="123"/>
        <v>Low</v>
      </c>
      <c r="AJ1592" s="6" t="str">
        <f t="shared" si="124"/>
        <v>Weekend</v>
      </c>
    </row>
    <row r="1593" spans="1:36" x14ac:dyDescent="0.45">
      <c r="A1593" s="5" t="s">
        <v>2084</v>
      </c>
      <c r="B1593" s="2">
        <v>45482</v>
      </c>
      <c r="C1593" s="2">
        <v>45483</v>
      </c>
      <c r="D1593" s="2">
        <v>45490</v>
      </c>
      <c r="E1593" s="1" t="s">
        <v>2532</v>
      </c>
      <c r="F1593" s="1" t="s">
        <v>53</v>
      </c>
      <c r="G1593" s="1" t="s">
        <v>54</v>
      </c>
      <c r="H1593" s="1" t="s">
        <v>71</v>
      </c>
      <c r="I1593" s="1" t="s">
        <v>92</v>
      </c>
      <c r="J1593" s="1">
        <v>3</v>
      </c>
      <c r="K1593" s="1">
        <v>2000</v>
      </c>
      <c r="L1593" s="1">
        <v>6000</v>
      </c>
      <c r="M1593" s="1" t="s">
        <v>63</v>
      </c>
      <c r="N1593" s="1" t="s">
        <v>57</v>
      </c>
      <c r="O1593" s="1" t="s">
        <v>79</v>
      </c>
      <c r="P1593" s="1" t="s">
        <v>85</v>
      </c>
      <c r="Q1593" s="1" t="s">
        <v>45</v>
      </c>
      <c r="R1593" s="1" t="s">
        <v>2620</v>
      </c>
      <c r="S1593" s="1" t="s">
        <v>2620</v>
      </c>
      <c r="T1593" s="1">
        <v>7</v>
      </c>
      <c r="U1593" s="1" t="s">
        <v>2622</v>
      </c>
      <c r="V1593" s="1" t="s">
        <v>2623</v>
      </c>
      <c r="W1593" s="1" t="s">
        <v>2624</v>
      </c>
      <c r="X1593" s="1" t="s">
        <v>2625</v>
      </c>
      <c r="Y1593" s="1" t="s">
        <v>2623</v>
      </c>
      <c r="Z1593" s="1" t="s">
        <v>2623</v>
      </c>
      <c r="AA1593" s="1">
        <v>6000</v>
      </c>
      <c r="AB1593" s="1" t="s">
        <v>2626</v>
      </c>
      <c r="AC1593" s="1" t="s">
        <v>2627</v>
      </c>
      <c r="AD1593" s="1" t="str">
        <f>TEXT(Sales_data[[#This Row],[Order_Date]],"MMM")</f>
        <v>Jul</v>
      </c>
      <c r="AE1593" s="1">
        <f t="shared" si="120"/>
        <v>2024</v>
      </c>
      <c r="AF1593" s="1" t="str">
        <f>TEXT(Sales_data[[#This Row],[Order_Date]],"ddd")</f>
        <v>Tue</v>
      </c>
      <c r="AG1593" s="1" t="str">
        <f t="shared" si="121"/>
        <v>Late</v>
      </c>
      <c r="AH1593" s="1" t="str">
        <f t="shared" si="122"/>
        <v>Slow</v>
      </c>
      <c r="AI1593" s="1" t="str">
        <f t="shared" si="123"/>
        <v>High</v>
      </c>
      <c r="AJ1593" s="6" t="str">
        <f t="shared" si="124"/>
        <v>Weekday</v>
      </c>
    </row>
    <row r="1594" spans="1:36" x14ac:dyDescent="0.45">
      <c r="A1594" s="5" t="s">
        <v>2085</v>
      </c>
      <c r="B1594" s="2">
        <v>45598</v>
      </c>
      <c r="C1594" s="2">
        <v>45599</v>
      </c>
      <c r="D1594" s="2">
        <v>45600</v>
      </c>
      <c r="E1594" s="1" t="s">
        <v>2554</v>
      </c>
      <c r="F1594" s="1" t="s">
        <v>2607</v>
      </c>
      <c r="G1594" s="1" t="s">
        <v>41</v>
      </c>
      <c r="H1594" s="1" t="s">
        <v>27</v>
      </c>
      <c r="I1594" s="1" t="s">
        <v>28</v>
      </c>
      <c r="J1594" s="1">
        <v>-1</v>
      </c>
      <c r="K1594" s="1">
        <v>1000</v>
      </c>
      <c r="L1594" s="1">
        <v>-1000</v>
      </c>
      <c r="M1594" s="1" t="s">
        <v>2619</v>
      </c>
      <c r="N1594" s="1" t="s">
        <v>57</v>
      </c>
      <c r="O1594" s="1" t="s">
        <v>31</v>
      </c>
      <c r="P1594" s="1" t="s">
        <v>85</v>
      </c>
      <c r="Q1594" s="1" t="s">
        <v>45</v>
      </c>
      <c r="R1594" s="1" t="s">
        <v>34</v>
      </c>
      <c r="S1594" s="1" t="s">
        <v>2620</v>
      </c>
      <c r="T1594" s="1">
        <v>1</v>
      </c>
      <c r="U1594" s="1" t="s">
        <v>2622</v>
      </c>
      <c r="V1594" s="1" t="s">
        <v>2630</v>
      </c>
      <c r="W1594" s="1" t="s">
        <v>2624</v>
      </c>
      <c r="X1594" s="1" t="s">
        <v>2625</v>
      </c>
      <c r="Y1594" s="1" t="s">
        <v>2623</v>
      </c>
      <c r="Z1594" s="1" t="s">
        <v>2623</v>
      </c>
      <c r="AA1594" s="1">
        <v>-1000</v>
      </c>
      <c r="AB1594" s="1" t="s">
        <v>2626</v>
      </c>
      <c r="AC1594" s="1" t="s">
        <v>2627</v>
      </c>
      <c r="AD1594" s="1" t="str">
        <f>TEXT(Sales_data[[#This Row],[Order_Date]],"MMM")</f>
        <v>Nov</v>
      </c>
      <c r="AE1594" s="1">
        <f t="shared" si="120"/>
        <v>2024</v>
      </c>
      <c r="AF1594" s="1" t="str">
        <f>TEXT(Sales_data[[#This Row],[Order_Date]],"ddd")</f>
        <v>Sat</v>
      </c>
      <c r="AG1594" s="1" t="str">
        <f t="shared" si="121"/>
        <v>On Time</v>
      </c>
      <c r="AH1594" s="1" t="str">
        <f t="shared" si="122"/>
        <v>Fast</v>
      </c>
      <c r="AI1594" s="1" t="str">
        <f t="shared" si="123"/>
        <v>Low</v>
      </c>
      <c r="AJ1594" s="6" t="str">
        <f t="shared" si="124"/>
        <v>Weekend</v>
      </c>
    </row>
    <row r="1595" spans="1:36" x14ac:dyDescent="0.45">
      <c r="A1595" s="5" t="s">
        <v>2086</v>
      </c>
      <c r="B1595" s="2">
        <v>45588</v>
      </c>
      <c r="C1595" s="2">
        <v>45588</v>
      </c>
      <c r="D1595" s="2">
        <v>45593</v>
      </c>
      <c r="E1595" s="1" t="s">
        <v>2576</v>
      </c>
      <c r="F1595" s="1" t="s">
        <v>2608</v>
      </c>
      <c r="G1595" s="1" t="s">
        <v>41</v>
      </c>
      <c r="H1595" s="1" t="s">
        <v>71</v>
      </c>
      <c r="I1595" s="1" t="s">
        <v>92</v>
      </c>
      <c r="J1595" s="1">
        <v>-1</v>
      </c>
      <c r="K1595" s="1">
        <v>100</v>
      </c>
      <c r="L1595" s="1">
        <v>-100</v>
      </c>
      <c r="M1595" s="1" t="s">
        <v>2619</v>
      </c>
      <c r="N1595" s="1" t="s">
        <v>93</v>
      </c>
      <c r="O1595" s="1" t="s">
        <v>64</v>
      </c>
      <c r="P1595" s="1" t="s">
        <v>32</v>
      </c>
      <c r="Q1595" s="1" t="s">
        <v>45</v>
      </c>
      <c r="R1595" s="1" t="s">
        <v>2620</v>
      </c>
      <c r="S1595" s="1" t="s">
        <v>2620</v>
      </c>
      <c r="T1595" s="1">
        <v>5</v>
      </c>
      <c r="U1595" s="1" t="s">
        <v>2622</v>
      </c>
      <c r="V1595" s="1" t="s">
        <v>2630</v>
      </c>
      <c r="W1595" s="1" t="s">
        <v>2624</v>
      </c>
      <c r="X1595" s="1" t="s">
        <v>2625</v>
      </c>
      <c r="Y1595" s="1" t="s">
        <v>2623</v>
      </c>
      <c r="Z1595" s="1" t="s">
        <v>2623</v>
      </c>
      <c r="AA1595" s="1">
        <v>-100</v>
      </c>
      <c r="AB1595" s="1" t="s">
        <v>2626</v>
      </c>
      <c r="AC1595" s="1" t="s">
        <v>2632</v>
      </c>
      <c r="AD1595" s="1" t="str">
        <f>TEXT(Sales_data[[#This Row],[Order_Date]],"MMM")</f>
        <v>Oct</v>
      </c>
      <c r="AE1595" s="1">
        <f t="shared" si="120"/>
        <v>2024</v>
      </c>
      <c r="AF1595" s="1" t="str">
        <f>TEXT(Sales_data[[#This Row],[Order_Date]],"ddd")</f>
        <v>Wed</v>
      </c>
      <c r="AG1595" s="1" t="str">
        <f t="shared" si="121"/>
        <v>On Time</v>
      </c>
      <c r="AH1595" s="1" t="str">
        <f t="shared" si="122"/>
        <v>Medium</v>
      </c>
      <c r="AI1595" s="1" t="str">
        <f t="shared" si="123"/>
        <v>Low</v>
      </c>
      <c r="AJ1595" s="6" t="str">
        <f t="shared" si="124"/>
        <v>Weekday</v>
      </c>
    </row>
    <row r="1596" spans="1:36" x14ac:dyDescent="0.45">
      <c r="A1596" s="5" t="s">
        <v>2087</v>
      </c>
      <c r="B1596" s="2">
        <v>45619</v>
      </c>
      <c r="C1596" s="2">
        <v>45619</v>
      </c>
      <c r="D1596" s="2">
        <v>45624</v>
      </c>
      <c r="E1596" s="1" t="s">
        <v>2602</v>
      </c>
      <c r="F1596" s="1" t="s">
        <v>147</v>
      </c>
      <c r="G1596" s="1" t="s">
        <v>147</v>
      </c>
      <c r="H1596" s="1" t="s">
        <v>128</v>
      </c>
      <c r="I1596" s="1" t="s">
        <v>129</v>
      </c>
      <c r="J1596" s="1">
        <v>-1</v>
      </c>
      <c r="K1596" s="1">
        <v>100</v>
      </c>
      <c r="L1596" s="1">
        <v>-100</v>
      </c>
      <c r="M1596" s="1" t="s">
        <v>63</v>
      </c>
      <c r="N1596" s="1" t="s">
        <v>93</v>
      </c>
      <c r="O1596" s="1" t="s">
        <v>79</v>
      </c>
      <c r="P1596" s="1" t="s">
        <v>85</v>
      </c>
      <c r="Q1596" s="1" t="s">
        <v>45</v>
      </c>
      <c r="R1596" s="1" t="s">
        <v>46</v>
      </c>
      <c r="S1596" s="1" t="s">
        <v>254</v>
      </c>
      <c r="T1596" s="1">
        <v>5</v>
      </c>
      <c r="U1596" s="1" t="s">
        <v>2622</v>
      </c>
      <c r="V1596" s="1" t="s">
        <v>2630</v>
      </c>
      <c r="W1596" s="1" t="s">
        <v>2624</v>
      </c>
      <c r="X1596" s="1" t="s">
        <v>2625</v>
      </c>
      <c r="Y1596" s="1" t="s">
        <v>2623</v>
      </c>
      <c r="Z1596" s="1" t="s">
        <v>2623</v>
      </c>
      <c r="AA1596" s="1">
        <v>-100</v>
      </c>
      <c r="AB1596" s="1" t="s">
        <v>2626</v>
      </c>
      <c r="AC1596" s="1" t="s">
        <v>254</v>
      </c>
      <c r="AD1596" s="1" t="str">
        <f>TEXT(Sales_data[[#This Row],[Order_Date]],"MMM")</f>
        <v>Nov</v>
      </c>
      <c r="AE1596" s="1">
        <f t="shared" si="120"/>
        <v>2024</v>
      </c>
      <c r="AF1596" s="1" t="str">
        <f>TEXT(Sales_data[[#This Row],[Order_Date]],"ddd")</f>
        <v>Sat</v>
      </c>
      <c r="AG1596" s="1" t="str">
        <f t="shared" si="121"/>
        <v>On Time</v>
      </c>
      <c r="AH1596" s="1" t="str">
        <f t="shared" si="122"/>
        <v>Medium</v>
      </c>
      <c r="AI1596" s="1" t="str">
        <f t="shared" si="123"/>
        <v>Low</v>
      </c>
      <c r="AJ1596" s="6" t="str">
        <f t="shared" si="124"/>
        <v>Weekend</v>
      </c>
    </row>
    <row r="1597" spans="1:36" x14ac:dyDescent="0.45">
      <c r="A1597" s="5" t="s">
        <v>2088</v>
      </c>
      <c r="B1597" s="2">
        <v>45425</v>
      </c>
      <c r="C1597" s="2">
        <v>45425</v>
      </c>
      <c r="D1597" s="2">
        <v>45432</v>
      </c>
      <c r="E1597" s="1" t="s">
        <v>2576</v>
      </c>
      <c r="F1597" s="1" t="s">
        <v>2609</v>
      </c>
      <c r="G1597" s="1" t="s">
        <v>116</v>
      </c>
      <c r="H1597" s="1" t="s">
        <v>128</v>
      </c>
      <c r="I1597" s="1" t="s">
        <v>231</v>
      </c>
      <c r="J1597" s="1">
        <v>1</v>
      </c>
      <c r="K1597" s="1">
        <v>2000</v>
      </c>
      <c r="L1597" s="1">
        <v>2000</v>
      </c>
      <c r="M1597" s="1" t="s">
        <v>2619</v>
      </c>
      <c r="N1597" s="1" t="s">
        <v>57</v>
      </c>
      <c r="O1597" s="1" t="s">
        <v>31</v>
      </c>
      <c r="P1597" s="1" t="s">
        <v>32</v>
      </c>
      <c r="Q1597" s="1" t="s">
        <v>33</v>
      </c>
      <c r="R1597" s="1" t="s">
        <v>2620</v>
      </c>
      <c r="S1597" s="1" t="s">
        <v>2620</v>
      </c>
      <c r="T1597" s="1">
        <v>7</v>
      </c>
      <c r="U1597" s="1" t="s">
        <v>2622</v>
      </c>
      <c r="V1597" s="1" t="s">
        <v>2623</v>
      </c>
      <c r="W1597" s="1" t="s">
        <v>2624</v>
      </c>
      <c r="X1597" s="1" t="s">
        <v>2625</v>
      </c>
      <c r="Y1597" s="1" t="s">
        <v>2623</v>
      </c>
      <c r="Z1597" s="1" t="s">
        <v>2623</v>
      </c>
      <c r="AA1597" s="1">
        <v>2000</v>
      </c>
      <c r="AB1597" s="1" t="s">
        <v>2626</v>
      </c>
      <c r="AC1597" s="1" t="s">
        <v>2627</v>
      </c>
      <c r="AD1597" s="1" t="str">
        <f>TEXT(Sales_data[[#This Row],[Order_Date]],"MMM")</f>
        <v>May</v>
      </c>
      <c r="AE1597" s="1">
        <f t="shared" si="120"/>
        <v>2024</v>
      </c>
      <c r="AF1597" s="1" t="str">
        <f>TEXT(Sales_data[[#This Row],[Order_Date]],"ddd")</f>
        <v>Mon</v>
      </c>
      <c r="AG1597" s="1" t="str">
        <f t="shared" si="121"/>
        <v>Late</v>
      </c>
      <c r="AH1597" s="1" t="str">
        <f t="shared" si="122"/>
        <v>Slow</v>
      </c>
      <c r="AI1597" s="1" t="str">
        <f t="shared" si="123"/>
        <v>Medium</v>
      </c>
      <c r="AJ1597" s="6" t="str">
        <f t="shared" si="124"/>
        <v>Weekday</v>
      </c>
    </row>
    <row r="1598" spans="1:36" x14ac:dyDescent="0.45">
      <c r="A1598" s="5" t="s">
        <v>2089</v>
      </c>
      <c r="B1598" s="2">
        <v>45340</v>
      </c>
      <c r="C1598" s="2">
        <v>45339</v>
      </c>
      <c r="D1598" s="2">
        <v>45345</v>
      </c>
      <c r="E1598" s="1" t="s">
        <v>2528</v>
      </c>
      <c r="F1598" s="1" t="s">
        <v>168</v>
      </c>
      <c r="G1598" s="1" t="s">
        <v>41</v>
      </c>
      <c r="H1598" s="1" t="s">
        <v>27</v>
      </c>
      <c r="I1598" s="1" t="s">
        <v>28</v>
      </c>
      <c r="J1598" s="1">
        <v>1</v>
      </c>
      <c r="K1598" s="1">
        <v>0</v>
      </c>
      <c r="L1598" s="1">
        <v>0</v>
      </c>
      <c r="M1598" s="1" t="s">
        <v>63</v>
      </c>
      <c r="N1598" s="1" t="s">
        <v>93</v>
      </c>
      <c r="O1598" s="1" t="s">
        <v>31</v>
      </c>
      <c r="P1598" s="1" t="s">
        <v>58</v>
      </c>
      <c r="Q1598" s="1" t="s">
        <v>33</v>
      </c>
      <c r="R1598" s="1" t="s">
        <v>34</v>
      </c>
      <c r="S1598" s="1" t="s">
        <v>2620</v>
      </c>
      <c r="T1598" s="1">
        <v>6</v>
      </c>
      <c r="U1598" s="1" t="s">
        <v>2622</v>
      </c>
      <c r="V1598" s="1" t="s">
        <v>2623</v>
      </c>
      <c r="W1598" s="1" t="s">
        <v>2629</v>
      </c>
      <c r="X1598" s="1" t="s">
        <v>2628</v>
      </c>
      <c r="Y1598" s="1" t="s">
        <v>2630</v>
      </c>
      <c r="Z1598" s="1" t="s">
        <v>2623</v>
      </c>
      <c r="AA1598" s="1">
        <v>0</v>
      </c>
      <c r="AB1598" s="1" t="s">
        <v>2626</v>
      </c>
      <c r="AC1598" s="1" t="s">
        <v>2627</v>
      </c>
      <c r="AD1598" s="1" t="str">
        <f>TEXT(Sales_data[[#This Row],[Order_Date]],"MMM")</f>
        <v>Feb</v>
      </c>
      <c r="AE1598" s="1">
        <f t="shared" si="120"/>
        <v>2024</v>
      </c>
      <c r="AF1598" s="1" t="str">
        <f>TEXT(Sales_data[[#This Row],[Order_Date]],"ddd")</f>
        <v>Sun</v>
      </c>
      <c r="AG1598" s="1" t="str">
        <f t="shared" si="121"/>
        <v>Late</v>
      </c>
      <c r="AH1598" s="1" t="str">
        <f t="shared" si="122"/>
        <v>Slow</v>
      </c>
      <c r="AI1598" s="1" t="str">
        <f t="shared" si="123"/>
        <v>Low</v>
      </c>
      <c r="AJ1598" s="6" t="str">
        <f t="shared" si="124"/>
        <v>Weekend</v>
      </c>
    </row>
    <row r="1599" spans="1:36" x14ac:dyDescent="0.45">
      <c r="A1599" s="5" t="s">
        <v>2090</v>
      </c>
      <c r="B1599" s="2">
        <v>45642</v>
      </c>
      <c r="C1599" s="2">
        <v>45643</v>
      </c>
      <c r="D1599" s="2">
        <v>45647</v>
      </c>
      <c r="E1599" s="1" t="s">
        <v>2556</v>
      </c>
      <c r="F1599" s="1" t="s">
        <v>168</v>
      </c>
      <c r="G1599" s="1" t="s">
        <v>41</v>
      </c>
      <c r="H1599" s="1" t="s">
        <v>27</v>
      </c>
      <c r="I1599" s="1" t="s">
        <v>28</v>
      </c>
      <c r="J1599" s="1">
        <v>2</v>
      </c>
      <c r="K1599" s="1">
        <v>2000</v>
      </c>
      <c r="L1599" s="1">
        <v>4000</v>
      </c>
      <c r="M1599" s="1" t="s">
        <v>56</v>
      </c>
      <c r="N1599" s="1" t="s">
        <v>30</v>
      </c>
      <c r="O1599" s="1" t="s">
        <v>79</v>
      </c>
      <c r="P1599" s="1" t="s">
        <v>58</v>
      </c>
      <c r="Q1599" s="1" t="s">
        <v>33</v>
      </c>
      <c r="R1599" s="1" t="s">
        <v>34</v>
      </c>
      <c r="S1599" s="1" t="s">
        <v>2620</v>
      </c>
      <c r="T1599" s="1">
        <v>4</v>
      </c>
      <c r="U1599" s="1" t="s">
        <v>2622</v>
      </c>
      <c r="V1599" s="1" t="s">
        <v>2623</v>
      </c>
      <c r="W1599" s="1" t="s">
        <v>2624</v>
      </c>
      <c r="X1599" s="1" t="s">
        <v>2625</v>
      </c>
      <c r="Y1599" s="1" t="s">
        <v>2623</v>
      </c>
      <c r="Z1599" s="1" t="s">
        <v>2623</v>
      </c>
      <c r="AA1599" s="1">
        <v>4000</v>
      </c>
      <c r="AB1599" s="1" t="s">
        <v>2626</v>
      </c>
      <c r="AC1599" s="1" t="s">
        <v>2627</v>
      </c>
      <c r="AD1599" s="1" t="str">
        <f>TEXT(Sales_data[[#This Row],[Order_Date]],"MMM")</f>
        <v>Dec</v>
      </c>
      <c r="AE1599" s="1">
        <f t="shared" si="120"/>
        <v>2024</v>
      </c>
      <c r="AF1599" s="1" t="str">
        <f>TEXT(Sales_data[[#This Row],[Order_Date]],"ddd")</f>
        <v>Mon</v>
      </c>
      <c r="AG1599" s="1" t="str">
        <f t="shared" si="121"/>
        <v>On Time</v>
      </c>
      <c r="AH1599" s="1" t="str">
        <f t="shared" si="122"/>
        <v>Medium</v>
      </c>
      <c r="AI1599" s="1" t="str">
        <f t="shared" si="123"/>
        <v>Medium</v>
      </c>
      <c r="AJ1599" s="6" t="str">
        <f t="shared" si="124"/>
        <v>Weekday</v>
      </c>
    </row>
    <row r="1600" spans="1:36" x14ac:dyDescent="0.45">
      <c r="A1600" s="5" t="s">
        <v>2091</v>
      </c>
      <c r="B1600" s="2">
        <v>45544</v>
      </c>
      <c r="C1600" s="2">
        <v>45545</v>
      </c>
      <c r="D1600" s="2">
        <v>45546</v>
      </c>
      <c r="E1600" s="1" t="s">
        <v>2527</v>
      </c>
      <c r="F1600" s="1" t="s">
        <v>2607</v>
      </c>
      <c r="G1600" s="1" t="s">
        <v>41</v>
      </c>
      <c r="H1600" s="1" t="s">
        <v>42</v>
      </c>
      <c r="I1600" s="1" t="s">
        <v>78</v>
      </c>
      <c r="J1600" s="1">
        <v>2</v>
      </c>
      <c r="K1600" s="1">
        <v>0</v>
      </c>
      <c r="L1600" s="1">
        <v>0</v>
      </c>
      <c r="M1600" s="1" t="s">
        <v>2619</v>
      </c>
      <c r="N1600" s="1" t="s">
        <v>57</v>
      </c>
      <c r="O1600" s="1" t="s">
        <v>64</v>
      </c>
      <c r="P1600" s="1" t="s">
        <v>58</v>
      </c>
      <c r="Q1600" s="1" t="s">
        <v>33</v>
      </c>
      <c r="R1600" s="1" t="s">
        <v>34</v>
      </c>
      <c r="S1600" s="1" t="s">
        <v>2620</v>
      </c>
      <c r="T1600" s="1">
        <v>1</v>
      </c>
      <c r="U1600" s="1" t="s">
        <v>2622</v>
      </c>
      <c r="V1600" s="1" t="s">
        <v>2623</v>
      </c>
      <c r="W1600" s="1" t="s">
        <v>2629</v>
      </c>
      <c r="X1600" s="1" t="s">
        <v>2625</v>
      </c>
      <c r="Y1600" s="1" t="s">
        <v>2630</v>
      </c>
      <c r="Z1600" s="1" t="s">
        <v>2623</v>
      </c>
      <c r="AA1600" s="1">
        <v>0</v>
      </c>
      <c r="AB1600" s="1" t="s">
        <v>2626</v>
      </c>
      <c r="AC1600" s="1" t="s">
        <v>2627</v>
      </c>
      <c r="AD1600" s="1" t="str">
        <f>TEXT(Sales_data[[#This Row],[Order_Date]],"MMM")</f>
        <v>Sep</v>
      </c>
      <c r="AE1600" s="1">
        <f t="shared" si="120"/>
        <v>2024</v>
      </c>
      <c r="AF1600" s="1" t="str">
        <f>TEXT(Sales_data[[#This Row],[Order_Date]],"ddd")</f>
        <v>Mon</v>
      </c>
      <c r="AG1600" s="1" t="str">
        <f t="shared" si="121"/>
        <v>On Time</v>
      </c>
      <c r="AH1600" s="1" t="str">
        <f t="shared" si="122"/>
        <v>Fast</v>
      </c>
      <c r="AI1600" s="1" t="str">
        <f t="shared" si="123"/>
        <v>Low</v>
      </c>
      <c r="AJ1600" s="6" t="str">
        <f t="shared" si="124"/>
        <v>Weekday</v>
      </c>
    </row>
    <row r="1601" spans="1:36" x14ac:dyDescent="0.45">
      <c r="A1601" s="5" t="s">
        <v>2092</v>
      </c>
      <c r="B1601" s="2">
        <v>45511</v>
      </c>
      <c r="C1601" s="2">
        <v>45513</v>
      </c>
      <c r="D1601" s="2">
        <v>45517</v>
      </c>
      <c r="E1601" s="1" t="s">
        <v>2576</v>
      </c>
      <c r="F1601" s="1" t="s">
        <v>2609</v>
      </c>
      <c r="G1601" s="1" t="s">
        <v>116</v>
      </c>
      <c r="H1601" s="1" t="s">
        <v>27</v>
      </c>
      <c r="I1601" s="1" t="s">
        <v>55</v>
      </c>
      <c r="J1601" s="1">
        <v>3</v>
      </c>
      <c r="K1601" s="1">
        <v>0</v>
      </c>
      <c r="L1601" s="1">
        <v>0</v>
      </c>
      <c r="M1601" s="1" t="s">
        <v>63</v>
      </c>
      <c r="N1601" s="1" t="s">
        <v>93</v>
      </c>
      <c r="O1601" s="1" t="s">
        <v>31</v>
      </c>
      <c r="P1601" s="1" t="s">
        <v>85</v>
      </c>
      <c r="Q1601" s="1" t="s">
        <v>33</v>
      </c>
      <c r="R1601" s="1" t="s">
        <v>34</v>
      </c>
      <c r="S1601" s="1" t="s">
        <v>2620</v>
      </c>
      <c r="T1601" s="1">
        <v>4</v>
      </c>
      <c r="U1601" s="1" t="s">
        <v>2622</v>
      </c>
      <c r="V1601" s="1" t="s">
        <v>2623</v>
      </c>
      <c r="W1601" s="1" t="s">
        <v>2629</v>
      </c>
      <c r="X1601" s="1" t="s">
        <v>2625</v>
      </c>
      <c r="Y1601" s="1" t="s">
        <v>2630</v>
      </c>
      <c r="Z1601" s="1" t="s">
        <v>2623</v>
      </c>
      <c r="AA1601" s="1">
        <v>0</v>
      </c>
      <c r="AB1601" s="1" t="s">
        <v>2626</v>
      </c>
      <c r="AC1601" s="1" t="s">
        <v>2627</v>
      </c>
      <c r="AD1601" s="1" t="str">
        <f>TEXT(Sales_data[[#This Row],[Order_Date]],"MMM")</f>
        <v>Aug</v>
      </c>
      <c r="AE1601" s="1">
        <f t="shared" si="120"/>
        <v>2024</v>
      </c>
      <c r="AF1601" s="1" t="str">
        <f>TEXT(Sales_data[[#This Row],[Order_Date]],"ddd")</f>
        <v>Wed</v>
      </c>
      <c r="AG1601" s="1" t="str">
        <f t="shared" si="121"/>
        <v>On Time</v>
      </c>
      <c r="AH1601" s="1" t="str">
        <f t="shared" si="122"/>
        <v>Medium</v>
      </c>
      <c r="AI1601" s="1" t="str">
        <f t="shared" si="123"/>
        <v>Low</v>
      </c>
      <c r="AJ1601" s="6" t="str">
        <f t="shared" si="124"/>
        <v>Weekday</v>
      </c>
    </row>
    <row r="1602" spans="1:36" x14ac:dyDescent="0.45">
      <c r="A1602" s="5" t="s">
        <v>2093</v>
      </c>
      <c r="B1602" s="2">
        <v>45298</v>
      </c>
      <c r="C1602" s="2">
        <v>45297</v>
      </c>
      <c r="D1602" s="2">
        <v>45297</v>
      </c>
      <c r="E1602" s="1" t="s">
        <v>2552</v>
      </c>
      <c r="F1602" s="1" t="s">
        <v>2606</v>
      </c>
      <c r="G1602" s="1" t="s">
        <v>26</v>
      </c>
      <c r="H1602" s="1" t="s">
        <v>71</v>
      </c>
      <c r="I1602" s="1" t="s">
        <v>72</v>
      </c>
      <c r="J1602" s="1">
        <v>0</v>
      </c>
      <c r="K1602" s="1">
        <v>0</v>
      </c>
      <c r="L1602" s="1">
        <v>0</v>
      </c>
      <c r="M1602" s="1" t="s">
        <v>2619</v>
      </c>
      <c r="N1602" s="1" t="s">
        <v>57</v>
      </c>
      <c r="O1602" s="1" t="s">
        <v>31</v>
      </c>
      <c r="P1602" s="1" t="s">
        <v>32</v>
      </c>
      <c r="Q1602" s="1" t="s">
        <v>45</v>
      </c>
      <c r="R1602" s="1" t="s">
        <v>46</v>
      </c>
      <c r="S1602" s="1" t="s">
        <v>2621</v>
      </c>
      <c r="T1602" s="1">
        <v>0</v>
      </c>
      <c r="U1602" s="1" t="s">
        <v>2622</v>
      </c>
      <c r="V1602" s="1" t="s">
        <v>2630</v>
      </c>
      <c r="W1602" s="1" t="s">
        <v>2629</v>
      </c>
      <c r="X1602" s="1" t="s">
        <v>2628</v>
      </c>
      <c r="Y1602" s="1" t="s">
        <v>2630</v>
      </c>
      <c r="Z1602" s="1" t="s">
        <v>2623</v>
      </c>
      <c r="AA1602" s="1">
        <v>0</v>
      </c>
      <c r="AB1602" s="1" t="s">
        <v>2626</v>
      </c>
      <c r="AC1602" s="1" t="s">
        <v>2621</v>
      </c>
      <c r="AD1602" s="1" t="str">
        <f>TEXT(Sales_data[[#This Row],[Order_Date]],"MMM")</f>
        <v>Jan</v>
      </c>
      <c r="AE1602" s="1">
        <f t="shared" si="120"/>
        <v>2024</v>
      </c>
      <c r="AF1602" s="1" t="str">
        <f>TEXT(Sales_data[[#This Row],[Order_Date]],"ddd")</f>
        <v>Sun</v>
      </c>
      <c r="AG1602" s="1" t="str">
        <f t="shared" si="121"/>
        <v>On Time</v>
      </c>
      <c r="AH1602" s="1" t="str">
        <f t="shared" si="122"/>
        <v>Fast</v>
      </c>
      <c r="AI1602" s="1" t="str">
        <f t="shared" si="123"/>
        <v>Low</v>
      </c>
      <c r="AJ1602" s="6" t="str">
        <f t="shared" si="124"/>
        <v>Weekend</v>
      </c>
    </row>
    <row r="1603" spans="1:36" x14ac:dyDescent="0.45">
      <c r="A1603" s="5" t="s">
        <v>2094</v>
      </c>
      <c r="B1603" s="2">
        <v>45656</v>
      </c>
      <c r="C1603" s="2">
        <v>45658</v>
      </c>
      <c r="D1603" s="2">
        <v>45663</v>
      </c>
      <c r="E1603" s="1" t="s">
        <v>2588</v>
      </c>
      <c r="F1603" s="1" t="s">
        <v>2606</v>
      </c>
      <c r="G1603" s="1" t="s">
        <v>26</v>
      </c>
      <c r="H1603" s="1" t="s">
        <v>128</v>
      </c>
      <c r="I1603" s="1" t="s">
        <v>169</v>
      </c>
      <c r="J1603" s="1">
        <v>3</v>
      </c>
      <c r="K1603" s="1">
        <v>1000</v>
      </c>
      <c r="L1603" s="1">
        <v>3000</v>
      </c>
      <c r="M1603" s="1" t="s">
        <v>29</v>
      </c>
      <c r="N1603" s="1" t="s">
        <v>30</v>
      </c>
      <c r="O1603" s="1" t="s">
        <v>79</v>
      </c>
      <c r="P1603" s="1" t="s">
        <v>85</v>
      </c>
      <c r="Q1603" s="1" t="s">
        <v>45</v>
      </c>
      <c r="R1603" s="1" t="s">
        <v>46</v>
      </c>
      <c r="S1603" s="1" t="s">
        <v>47</v>
      </c>
      <c r="T1603" s="1">
        <v>5</v>
      </c>
      <c r="U1603" s="1" t="s">
        <v>2622</v>
      </c>
      <c r="V1603" s="1" t="s">
        <v>2623</v>
      </c>
      <c r="W1603" s="1" t="s">
        <v>2624</v>
      </c>
      <c r="X1603" s="1" t="s">
        <v>2625</v>
      </c>
      <c r="Y1603" s="1" t="s">
        <v>2623</v>
      </c>
      <c r="Z1603" s="1" t="s">
        <v>2623</v>
      </c>
      <c r="AA1603" s="1">
        <v>3000</v>
      </c>
      <c r="AB1603" s="1" t="s">
        <v>2626</v>
      </c>
      <c r="AC1603" s="1" t="s">
        <v>47</v>
      </c>
      <c r="AD1603" s="1" t="str">
        <f>TEXT(Sales_data[[#This Row],[Order_Date]],"MMM")</f>
        <v>Dec</v>
      </c>
      <c r="AE1603" s="1">
        <f t="shared" ref="AE1603:AE1666" si="125">YEAR(C1603)</f>
        <v>2025</v>
      </c>
      <c r="AF1603" s="1" t="str">
        <f>TEXT(Sales_data[[#This Row],[Order_Date]],"ddd")</f>
        <v>Mon</v>
      </c>
      <c r="AG1603" s="1" t="str">
        <f t="shared" ref="AG1603:AG1666" si="126">IF(T1603&lt;=5,"On Time","Late")</f>
        <v>On Time</v>
      </c>
      <c r="AH1603" s="1" t="str">
        <f t="shared" ref="AH1603:AH1666" si="127">IF(T1603&lt;=2,"Fast",IF(T1603&lt;=5,"Medium","Slow"))</f>
        <v>Medium</v>
      </c>
      <c r="AI1603" s="1" t="str">
        <f t="shared" ref="AI1603:AI1666" si="128">IF(AA1603&gt;=5000,"High",IF(AA1603&gt;=2000,"Medium","Low"))</f>
        <v>Medium</v>
      </c>
      <c r="AJ1603" s="6" t="str">
        <f t="shared" ref="AJ1603:AJ1666" si="129">IF(AF1603="Sat","Weekend",IF(AF1603="Sun","Weekend","Weekday"))</f>
        <v>Weekday</v>
      </c>
    </row>
    <row r="1604" spans="1:36" x14ac:dyDescent="0.45">
      <c r="A1604" s="5" t="s">
        <v>2095</v>
      </c>
      <c r="B1604" s="2">
        <v>45299</v>
      </c>
      <c r="C1604" s="2">
        <v>45299</v>
      </c>
      <c r="D1604" s="2">
        <v>45306</v>
      </c>
      <c r="E1604" s="1" t="s">
        <v>2539</v>
      </c>
      <c r="F1604" s="1" t="s">
        <v>168</v>
      </c>
      <c r="G1604" s="1" t="s">
        <v>41</v>
      </c>
      <c r="H1604" s="1" t="s">
        <v>128</v>
      </c>
      <c r="I1604" s="1" t="s">
        <v>169</v>
      </c>
      <c r="J1604" s="1">
        <v>-1</v>
      </c>
      <c r="K1604" s="1">
        <v>2000</v>
      </c>
      <c r="L1604" s="1">
        <v>-2000</v>
      </c>
      <c r="M1604" s="1" t="s">
        <v>63</v>
      </c>
      <c r="N1604" s="1" t="s">
        <v>57</v>
      </c>
      <c r="O1604" s="1" t="s">
        <v>64</v>
      </c>
      <c r="P1604" s="1" t="s">
        <v>32</v>
      </c>
      <c r="Q1604" s="1" t="s">
        <v>45</v>
      </c>
      <c r="R1604" s="1" t="s">
        <v>46</v>
      </c>
      <c r="S1604" s="1" t="s">
        <v>2621</v>
      </c>
      <c r="T1604" s="1">
        <v>7</v>
      </c>
      <c r="U1604" s="1" t="s">
        <v>2622</v>
      </c>
      <c r="V1604" s="1" t="s">
        <v>2630</v>
      </c>
      <c r="W1604" s="1" t="s">
        <v>2624</v>
      </c>
      <c r="X1604" s="1" t="s">
        <v>2625</v>
      </c>
      <c r="Y1604" s="1" t="s">
        <v>2623</v>
      </c>
      <c r="Z1604" s="1" t="s">
        <v>2623</v>
      </c>
      <c r="AA1604" s="1">
        <v>-2000</v>
      </c>
      <c r="AB1604" s="1" t="s">
        <v>2626</v>
      </c>
      <c r="AC1604" s="1" t="s">
        <v>2621</v>
      </c>
      <c r="AD1604" s="1" t="str">
        <f>TEXT(Sales_data[[#This Row],[Order_Date]],"MMM")</f>
        <v>Jan</v>
      </c>
      <c r="AE1604" s="1">
        <f t="shared" si="125"/>
        <v>2024</v>
      </c>
      <c r="AF1604" s="1" t="str">
        <f>TEXT(Sales_data[[#This Row],[Order_Date]],"ddd")</f>
        <v>Mon</v>
      </c>
      <c r="AG1604" s="1" t="str">
        <f t="shared" si="126"/>
        <v>Late</v>
      </c>
      <c r="AH1604" s="1" t="str">
        <f t="shared" si="127"/>
        <v>Slow</v>
      </c>
      <c r="AI1604" s="1" t="str">
        <f t="shared" si="128"/>
        <v>Low</v>
      </c>
      <c r="AJ1604" s="6" t="str">
        <f t="shared" si="129"/>
        <v>Weekday</v>
      </c>
    </row>
    <row r="1605" spans="1:36" x14ac:dyDescent="0.45">
      <c r="A1605" s="5" t="s">
        <v>2096</v>
      </c>
      <c r="B1605" s="2">
        <v>45487</v>
      </c>
      <c r="C1605" s="2">
        <v>45486</v>
      </c>
      <c r="D1605" s="2">
        <v>45487</v>
      </c>
      <c r="E1605" s="1" t="s">
        <v>2536</v>
      </c>
      <c r="F1605" s="1" t="s">
        <v>53</v>
      </c>
      <c r="G1605" s="1" t="s">
        <v>54</v>
      </c>
      <c r="H1605" s="1" t="s">
        <v>71</v>
      </c>
      <c r="I1605" s="1" t="s">
        <v>117</v>
      </c>
      <c r="J1605" s="1">
        <v>1</v>
      </c>
      <c r="K1605" s="1">
        <v>1000</v>
      </c>
      <c r="L1605" s="1">
        <v>1000</v>
      </c>
      <c r="M1605" s="1" t="s">
        <v>2619</v>
      </c>
      <c r="N1605" s="1" t="s">
        <v>30</v>
      </c>
      <c r="O1605" s="1" t="s">
        <v>44</v>
      </c>
      <c r="P1605" s="1" t="s">
        <v>32</v>
      </c>
      <c r="Q1605" s="1" t="s">
        <v>33</v>
      </c>
      <c r="R1605" s="1" t="s">
        <v>34</v>
      </c>
      <c r="S1605" s="1" t="s">
        <v>2620</v>
      </c>
      <c r="T1605" s="1">
        <v>1</v>
      </c>
      <c r="U1605" s="1" t="s">
        <v>2622</v>
      </c>
      <c r="V1605" s="1" t="s">
        <v>2623</v>
      </c>
      <c r="W1605" s="1" t="s">
        <v>2624</v>
      </c>
      <c r="X1605" s="1" t="s">
        <v>2628</v>
      </c>
      <c r="Y1605" s="1" t="s">
        <v>2623</v>
      </c>
      <c r="Z1605" s="1" t="s">
        <v>2623</v>
      </c>
      <c r="AA1605" s="1">
        <v>1000</v>
      </c>
      <c r="AB1605" s="1" t="s">
        <v>2626</v>
      </c>
      <c r="AC1605" s="1" t="s">
        <v>2627</v>
      </c>
      <c r="AD1605" s="1" t="str">
        <f>TEXT(Sales_data[[#This Row],[Order_Date]],"MMM")</f>
        <v>Jul</v>
      </c>
      <c r="AE1605" s="1">
        <f t="shared" si="125"/>
        <v>2024</v>
      </c>
      <c r="AF1605" s="1" t="str">
        <f>TEXT(Sales_data[[#This Row],[Order_Date]],"ddd")</f>
        <v>Sun</v>
      </c>
      <c r="AG1605" s="1" t="str">
        <f t="shared" si="126"/>
        <v>On Time</v>
      </c>
      <c r="AH1605" s="1" t="str">
        <f t="shared" si="127"/>
        <v>Fast</v>
      </c>
      <c r="AI1605" s="1" t="str">
        <f t="shared" si="128"/>
        <v>Low</v>
      </c>
      <c r="AJ1605" s="6" t="str">
        <f t="shared" si="129"/>
        <v>Weekend</v>
      </c>
    </row>
    <row r="1606" spans="1:36" x14ac:dyDescent="0.45">
      <c r="A1606" s="5" t="s">
        <v>2097</v>
      </c>
      <c r="B1606" s="2">
        <v>45307</v>
      </c>
      <c r="C1606" s="2">
        <v>45309</v>
      </c>
      <c r="D1606" s="2">
        <v>45311</v>
      </c>
      <c r="E1606" s="1" t="s">
        <v>2589</v>
      </c>
      <c r="F1606" s="1" t="s">
        <v>2608</v>
      </c>
      <c r="G1606" s="1" t="s">
        <v>41</v>
      </c>
      <c r="H1606" s="1" t="s">
        <v>128</v>
      </c>
      <c r="I1606" s="1" t="s">
        <v>231</v>
      </c>
      <c r="J1606" s="1">
        <v>2</v>
      </c>
      <c r="K1606" s="1">
        <v>100</v>
      </c>
      <c r="L1606" s="1">
        <v>200</v>
      </c>
      <c r="M1606" s="1" t="s">
        <v>56</v>
      </c>
      <c r="N1606" s="1" t="s">
        <v>57</v>
      </c>
      <c r="O1606" s="1" t="s">
        <v>64</v>
      </c>
      <c r="P1606" s="1" t="s">
        <v>85</v>
      </c>
      <c r="Q1606" s="1" t="s">
        <v>45</v>
      </c>
      <c r="R1606" s="1" t="s">
        <v>34</v>
      </c>
      <c r="S1606" s="1" t="s">
        <v>2620</v>
      </c>
      <c r="T1606" s="1">
        <v>2</v>
      </c>
      <c r="U1606" s="1" t="s">
        <v>2622</v>
      </c>
      <c r="V1606" s="1" t="s">
        <v>2623</v>
      </c>
      <c r="W1606" s="1" t="s">
        <v>2624</v>
      </c>
      <c r="X1606" s="1" t="s">
        <v>2625</v>
      </c>
      <c r="Y1606" s="1" t="s">
        <v>2623</v>
      </c>
      <c r="Z1606" s="1" t="s">
        <v>2623</v>
      </c>
      <c r="AA1606" s="1">
        <v>200</v>
      </c>
      <c r="AB1606" s="1" t="s">
        <v>2626</v>
      </c>
      <c r="AC1606" s="1" t="s">
        <v>2627</v>
      </c>
      <c r="AD1606" s="1" t="str">
        <f>TEXT(Sales_data[[#This Row],[Order_Date]],"MMM")</f>
        <v>Jan</v>
      </c>
      <c r="AE1606" s="1">
        <f t="shared" si="125"/>
        <v>2024</v>
      </c>
      <c r="AF1606" s="1" t="str">
        <f>TEXT(Sales_data[[#This Row],[Order_Date]],"ddd")</f>
        <v>Tue</v>
      </c>
      <c r="AG1606" s="1" t="str">
        <f t="shared" si="126"/>
        <v>On Time</v>
      </c>
      <c r="AH1606" s="1" t="str">
        <f t="shared" si="127"/>
        <v>Fast</v>
      </c>
      <c r="AI1606" s="1" t="str">
        <f t="shared" si="128"/>
        <v>Low</v>
      </c>
      <c r="AJ1606" s="6" t="str">
        <f t="shared" si="129"/>
        <v>Weekday</v>
      </c>
    </row>
    <row r="1607" spans="1:36" x14ac:dyDescent="0.45">
      <c r="A1607" s="5" t="s">
        <v>2098</v>
      </c>
      <c r="B1607" s="2">
        <v>45543</v>
      </c>
      <c r="C1607" s="2">
        <v>45541</v>
      </c>
      <c r="D1607" s="2">
        <v>45541</v>
      </c>
      <c r="E1607" s="1" t="s">
        <v>2532</v>
      </c>
      <c r="F1607" s="1" t="s">
        <v>2607</v>
      </c>
      <c r="G1607" s="1" t="s">
        <v>41</v>
      </c>
      <c r="H1607" s="1" t="s">
        <v>42</v>
      </c>
      <c r="I1607" s="1" t="s">
        <v>78</v>
      </c>
      <c r="J1607" s="1">
        <v>3</v>
      </c>
      <c r="K1607" s="1">
        <v>100</v>
      </c>
      <c r="L1607" s="1">
        <v>300</v>
      </c>
      <c r="M1607" s="1" t="s">
        <v>56</v>
      </c>
      <c r="N1607" s="1" t="s">
        <v>57</v>
      </c>
      <c r="O1607" s="1" t="s">
        <v>79</v>
      </c>
      <c r="P1607" s="1" t="s">
        <v>85</v>
      </c>
      <c r="Q1607" s="1" t="s">
        <v>45</v>
      </c>
      <c r="R1607" s="1" t="s">
        <v>46</v>
      </c>
      <c r="S1607" s="1" t="s">
        <v>47</v>
      </c>
      <c r="T1607" s="1">
        <v>0</v>
      </c>
      <c r="U1607" s="1" t="s">
        <v>2622</v>
      </c>
      <c r="V1607" s="1" t="s">
        <v>2623</v>
      </c>
      <c r="W1607" s="1" t="s">
        <v>2624</v>
      </c>
      <c r="X1607" s="1" t="s">
        <v>2628</v>
      </c>
      <c r="Y1607" s="1" t="s">
        <v>2623</v>
      </c>
      <c r="Z1607" s="1" t="s">
        <v>2623</v>
      </c>
      <c r="AA1607" s="1">
        <v>300</v>
      </c>
      <c r="AB1607" s="1" t="s">
        <v>2626</v>
      </c>
      <c r="AC1607" s="1" t="s">
        <v>47</v>
      </c>
      <c r="AD1607" s="1" t="str">
        <f>TEXT(Sales_data[[#This Row],[Order_Date]],"MMM")</f>
        <v>Sep</v>
      </c>
      <c r="AE1607" s="1">
        <f t="shared" si="125"/>
        <v>2024</v>
      </c>
      <c r="AF1607" s="1" t="str">
        <f>TEXT(Sales_data[[#This Row],[Order_Date]],"ddd")</f>
        <v>Sun</v>
      </c>
      <c r="AG1607" s="1" t="str">
        <f t="shared" si="126"/>
        <v>On Time</v>
      </c>
      <c r="AH1607" s="1" t="str">
        <f t="shared" si="127"/>
        <v>Fast</v>
      </c>
      <c r="AI1607" s="1" t="str">
        <f t="shared" si="128"/>
        <v>Low</v>
      </c>
      <c r="AJ1607" s="6" t="str">
        <f t="shared" si="129"/>
        <v>Weekend</v>
      </c>
    </row>
    <row r="1608" spans="1:36" x14ac:dyDescent="0.45">
      <c r="A1608" s="5" t="s">
        <v>2099</v>
      </c>
      <c r="B1608" s="2">
        <v>45427</v>
      </c>
      <c r="C1608" s="2">
        <v>45429</v>
      </c>
      <c r="D1608" s="2">
        <v>45432</v>
      </c>
      <c r="E1608" s="1" t="s">
        <v>2548</v>
      </c>
      <c r="F1608" s="1" t="s">
        <v>168</v>
      </c>
      <c r="G1608" s="1" t="s">
        <v>41</v>
      </c>
      <c r="H1608" s="1" t="s">
        <v>71</v>
      </c>
      <c r="I1608" s="1" t="s">
        <v>72</v>
      </c>
      <c r="J1608" s="1">
        <v>1</v>
      </c>
      <c r="K1608" s="1">
        <v>500</v>
      </c>
      <c r="L1608" s="1">
        <v>500</v>
      </c>
      <c r="M1608" s="1" t="s">
        <v>63</v>
      </c>
      <c r="N1608" s="1" t="s">
        <v>30</v>
      </c>
      <c r="O1608" s="1" t="s">
        <v>44</v>
      </c>
      <c r="P1608" s="1" t="s">
        <v>85</v>
      </c>
      <c r="Q1608" s="1" t="s">
        <v>45</v>
      </c>
      <c r="R1608" s="1" t="s">
        <v>46</v>
      </c>
      <c r="S1608" s="1" t="s">
        <v>254</v>
      </c>
      <c r="T1608" s="1">
        <v>3</v>
      </c>
      <c r="U1608" s="1" t="s">
        <v>2622</v>
      </c>
      <c r="V1608" s="1" t="s">
        <v>2623</v>
      </c>
      <c r="W1608" s="1" t="s">
        <v>2624</v>
      </c>
      <c r="X1608" s="1" t="s">
        <v>2625</v>
      </c>
      <c r="Y1608" s="1" t="s">
        <v>2623</v>
      </c>
      <c r="Z1608" s="1" t="s">
        <v>2623</v>
      </c>
      <c r="AA1608" s="1">
        <v>500</v>
      </c>
      <c r="AB1608" s="1" t="s">
        <v>2626</v>
      </c>
      <c r="AC1608" s="1" t="s">
        <v>254</v>
      </c>
      <c r="AD1608" s="1" t="str">
        <f>TEXT(Sales_data[[#This Row],[Order_Date]],"MMM")</f>
        <v>May</v>
      </c>
      <c r="AE1608" s="1">
        <f t="shared" si="125"/>
        <v>2024</v>
      </c>
      <c r="AF1608" s="1" t="str">
        <f>TEXT(Sales_data[[#This Row],[Order_Date]],"ddd")</f>
        <v>Wed</v>
      </c>
      <c r="AG1608" s="1" t="str">
        <f t="shared" si="126"/>
        <v>On Time</v>
      </c>
      <c r="AH1608" s="1" t="str">
        <f t="shared" si="127"/>
        <v>Medium</v>
      </c>
      <c r="AI1608" s="1" t="str">
        <f t="shared" si="128"/>
        <v>Low</v>
      </c>
      <c r="AJ1608" s="6" t="str">
        <f t="shared" si="129"/>
        <v>Weekday</v>
      </c>
    </row>
    <row r="1609" spans="1:36" x14ac:dyDescent="0.45">
      <c r="A1609" s="5" t="s">
        <v>2100</v>
      </c>
      <c r="B1609" s="2">
        <v>45396</v>
      </c>
      <c r="C1609" s="2">
        <v>45394</v>
      </c>
      <c r="D1609" s="2">
        <v>45397</v>
      </c>
      <c r="E1609" s="1" t="s">
        <v>2558</v>
      </c>
      <c r="F1609" s="1" t="s">
        <v>53</v>
      </c>
      <c r="G1609" s="1" t="s">
        <v>54</v>
      </c>
      <c r="H1609" s="1" t="s">
        <v>128</v>
      </c>
      <c r="I1609" s="1" t="s">
        <v>169</v>
      </c>
      <c r="J1609" s="1">
        <v>0</v>
      </c>
      <c r="K1609" s="1">
        <v>2000</v>
      </c>
      <c r="L1609" s="1">
        <v>0</v>
      </c>
      <c r="M1609" s="1" t="s">
        <v>2619</v>
      </c>
      <c r="N1609" s="1" t="s">
        <v>30</v>
      </c>
      <c r="O1609" s="1" t="s">
        <v>79</v>
      </c>
      <c r="P1609" s="1" t="s">
        <v>58</v>
      </c>
      <c r="Q1609" s="1" t="s">
        <v>45</v>
      </c>
      <c r="R1609" s="1" t="s">
        <v>2620</v>
      </c>
      <c r="S1609" s="1" t="s">
        <v>2620</v>
      </c>
      <c r="T1609" s="1">
        <v>3</v>
      </c>
      <c r="U1609" s="1" t="s">
        <v>2622</v>
      </c>
      <c r="V1609" s="1" t="s">
        <v>2630</v>
      </c>
      <c r="W1609" s="1" t="s">
        <v>2624</v>
      </c>
      <c r="X1609" s="1" t="s">
        <v>2628</v>
      </c>
      <c r="Y1609" s="1" t="s">
        <v>2623</v>
      </c>
      <c r="Z1609" s="1" t="s">
        <v>2623</v>
      </c>
      <c r="AA1609" s="1">
        <v>0</v>
      </c>
      <c r="AB1609" s="1" t="s">
        <v>2626</v>
      </c>
      <c r="AC1609" s="1" t="s">
        <v>2627</v>
      </c>
      <c r="AD1609" s="1" t="str">
        <f>TEXT(Sales_data[[#This Row],[Order_Date]],"MMM")</f>
        <v>Apr</v>
      </c>
      <c r="AE1609" s="1">
        <f t="shared" si="125"/>
        <v>2024</v>
      </c>
      <c r="AF1609" s="1" t="str">
        <f>TEXT(Sales_data[[#This Row],[Order_Date]],"ddd")</f>
        <v>Sun</v>
      </c>
      <c r="AG1609" s="1" t="str">
        <f t="shared" si="126"/>
        <v>On Time</v>
      </c>
      <c r="AH1609" s="1" t="str">
        <f t="shared" si="127"/>
        <v>Medium</v>
      </c>
      <c r="AI1609" s="1" t="str">
        <f t="shared" si="128"/>
        <v>Low</v>
      </c>
      <c r="AJ1609" s="6" t="str">
        <f t="shared" si="129"/>
        <v>Weekend</v>
      </c>
    </row>
    <row r="1610" spans="1:36" x14ac:dyDescent="0.45">
      <c r="A1610" s="5" t="s">
        <v>2101</v>
      </c>
      <c r="B1610" s="2">
        <v>45428</v>
      </c>
      <c r="C1610" s="2">
        <v>45427</v>
      </c>
      <c r="D1610" s="2">
        <v>45433</v>
      </c>
      <c r="E1610" s="1" t="s">
        <v>2578</v>
      </c>
      <c r="F1610" s="1" t="s">
        <v>69</v>
      </c>
      <c r="G1610" s="1" t="s">
        <v>70</v>
      </c>
      <c r="H1610" s="1" t="s">
        <v>27</v>
      </c>
      <c r="I1610" s="1" t="s">
        <v>84</v>
      </c>
      <c r="J1610" s="1">
        <v>0</v>
      </c>
      <c r="K1610" s="1">
        <v>1000</v>
      </c>
      <c r="L1610" s="1">
        <v>0</v>
      </c>
      <c r="M1610" s="1" t="s">
        <v>56</v>
      </c>
      <c r="N1610" s="1" t="s">
        <v>57</v>
      </c>
      <c r="O1610" s="1" t="s">
        <v>31</v>
      </c>
      <c r="P1610" s="1" t="s">
        <v>58</v>
      </c>
      <c r="Q1610" s="1" t="s">
        <v>45</v>
      </c>
      <c r="R1610" s="1" t="s">
        <v>2620</v>
      </c>
      <c r="S1610" s="1" t="s">
        <v>2620</v>
      </c>
      <c r="T1610" s="1">
        <v>6</v>
      </c>
      <c r="U1610" s="1" t="s">
        <v>2622</v>
      </c>
      <c r="V1610" s="1" t="s">
        <v>2630</v>
      </c>
      <c r="W1610" s="1" t="s">
        <v>2624</v>
      </c>
      <c r="X1610" s="1" t="s">
        <v>2628</v>
      </c>
      <c r="Y1610" s="1" t="s">
        <v>2623</v>
      </c>
      <c r="Z1610" s="1" t="s">
        <v>2623</v>
      </c>
      <c r="AA1610" s="1">
        <v>0</v>
      </c>
      <c r="AB1610" s="1" t="s">
        <v>2626</v>
      </c>
      <c r="AC1610" s="1" t="s">
        <v>2627</v>
      </c>
      <c r="AD1610" s="1" t="str">
        <f>TEXT(Sales_data[[#This Row],[Order_Date]],"MMM")</f>
        <v>May</v>
      </c>
      <c r="AE1610" s="1">
        <f t="shared" si="125"/>
        <v>2024</v>
      </c>
      <c r="AF1610" s="1" t="str">
        <f>TEXT(Sales_data[[#This Row],[Order_Date]],"ddd")</f>
        <v>Thu</v>
      </c>
      <c r="AG1610" s="1" t="str">
        <f t="shared" si="126"/>
        <v>Late</v>
      </c>
      <c r="AH1610" s="1" t="str">
        <f t="shared" si="127"/>
        <v>Slow</v>
      </c>
      <c r="AI1610" s="1" t="str">
        <f t="shared" si="128"/>
        <v>Low</v>
      </c>
      <c r="AJ1610" s="6" t="str">
        <f t="shared" si="129"/>
        <v>Weekday</v>
      </c>
    </row>
    <row r="1611" spans="1:36" x14ac:dyDescent="0.45">
      <c r="A1611" s="5" t="s">
        <v>2102</v>
      </c>
      <c r="B1611" s="2">
        <v>45299</v>
      </c>
      <c r="C1611" s="2">
        <v>45297</v>
      </c>
      <c r="D1611" s="2">
        <v>45300</v>
      </c>
      <c r="E1611" s="1" t="s">
        <v>2583</v>
      </c>
      <c r="F1611" s="1" t="s">
        <v>147</v>
      </c>
      <c r="G1611" s="1" t="s">
        <v>147</v>
      </c>
      <c r="H1611" s="1" t="s">
        <v>71</v>
      </c>
      <c r="I1611" s="1" t="s">
        <v>117</v>
      </c>
      <c r="J1611" s="1">
        <v>1</v>
      </c>
      <c r="K1611" s="1">
        <v>0</v>
      </c>
      <c r="L1611" s="1">
        <v>0</v>
      </c>
      <c r="M1611" s="1" t="s">
        <v>63</v>
      </c>
      <c r="N1611" s="1" t="s">
        <v>57</v>
      </c>
      <c r="O1611" s="1" t="s">
        <v>44</v>
      </c>
      <c r="P1611" s="1" t="s">
        <v>32</v>
      </c>
      <c r="Q1611" s="1" t="s">
        <v>45</v>
      </c>
      <c r="R1611" s="1" t="s">
        <v>46</v>
      </c>
      <c r="S1611" s="1" t="s">
        <v>245</v>
      </c>
      <c r="T1611" s="1">
        <v>3</v>
      </c>
      <c r="U1611" s="1" t="s">
        <v>2622</v>
      </c>
      <c r="V1611" s="1" t="s">
        <v>2623</v>
      </c>
      <c r="W1611" s="1" t="s">
        <v>2629</v>
      </c>
      <c r="X1611" s="1" t="s">
        <v>2628</v>
      </c>
      <c r="Y1611" s="1" t="s">
        <v>2630</v>
      </c>
      <c r="Z1611" s="1" t="s">
        <v>2623</v>
      </c>
      <c r="AA1611" s="1">
        <v>0</v>
      </c>
      <c r="AB1611" s="1" t="s">
        <v>2626</v>
      </c>
      <c r="AC1611" s="1" t="s">
        <v>245</v>
      </c>
      <c r="AD1611" s="1" t="str">
        <f>TEXT(Sales_data[[#This Row],[Order_Date]],"MMM")</f>
        <v>Jan</v>
      </c>
      <c r="AE1611" s="1">
        <f t="shared" si="125"/>
        <v>2024</v>
      </c>
      <c r="AF1611" s="1" t="str">
        <f>TEXT(Sales_data[[#This Row],[Order_Date]],"ddd")</f>
        <v>Mon</v>
      </c>
      <c r="AG1611" s="1" t="str">
        <f t="shared" si="126"/>
        <v>On Time</v>
      </c>
      <c r="AH1611" s="1" t="str">
        <f t="shared" si="127"/>
        <v>Medium</v>
      </c>
      <c r="AI1611" s="1" t="str">
        <f t="shared" si="128"/>
        <v>Low</v>
      </c>
      <c r="AJ1611" s="6" t="str">
        <f t="shared" si="129"/>
        <v>Weekday</v>
      </c>
    </row>
    <row r="1612" spans="1:36" x14ac:dyDescent="0.45">
      <c r="A1612" s="5" t="s">
        <v>2103</v>
      </c>
      <c r="B1612" s="2">
        <v>45638</v>
      </c>
      <c r="C1612" s="2">
        <v>45640</v>
      </c>
      <c r="D1612" s="2">
        <v>45647</v>
      </c>
      <c r="E1612" s="1" t="s">
        <v>2590</v>
      </c>
      <c r="F1612" s="1" t="s">
        <v>53</v>
      </c>
      <c r="G1612" s="1" t="s">
        <v>54</v>
      </c>
      <c r="H1612" s="1" t="s">
        <v>128</v>
      </c>
      <c r="I1612" s="1" t="s">
        <v>129</v>
      </c>
      <c r="J1612" s="1">
        <v>1</v>
      </c>
      <c r="K1612" s="1">
        <v>100</v>
      </c>
      <c r="L1612" s="1">
        <v>100</v>
      </c>
      <c r="M1612" s="1" t="s">
        <v>63</v>
      </c>
      <c r="N1612" s="1" t="s">
        <v>57</v>
      </c>
      <c r="O1612" s="1" t="s">
        <v>44</v>
      </c>
      <c r="P1612" s="1" t="s">
        <v>32</v>
      </c>
      <c r="Q1612" s="1" t="s">
        <v>33</v>
      </c>
      <c r="R1612" s="1" t="s">
        <v>46</v>
      </c>
      <c r="S1612" s="1" t="s">
        <v>245</v>
      </c>
      <c r="T1612" s="1">
        <v>7</v>
      </c>
      <c r="U1612" s="1" t="s">
        <v>2622</v>
      </c>
      <c r="V1612" s="1" t="s">
        <v>2623</v>
      </c>
      <c r="W1612" s="1" t="s">
        <v>2624</v>
      </c>
      <c r="X1612" s="1" t="s">
        <v>2625</v>
      </c>
      <c r="Y1612" s="1" t="s">
        <v>2623</v>
      </c>
      <c r="Z1612" s="1" t="s">
        <v>2623</v>
      </c>
      <c r="AA1612" s="1">
        <v>100</v>
      </c>
      <c r="AB1612" s="1" t="s">
        <v>2626</v>
      </c>
      <c r="AC1612" s="1" t="s">
        <v>245</v>
      </c>
      <c r="AD1612" s="1" t="str">
        <f>TEXT(Sales_data[[#This Row],[Order_Date]],"MMM")</f>
        <v>Dec</v>
      </c>
      <c r="AE1612" s="1">
        <f t="shared" si="125"/>
        <v>2024</v>
      </c>
      <c r="AF1612" s="1" t="str">
        <f>TEXT(Sales_data[[#This Row],[Order_Date]],"ddd")</f>
        <v>Thu</v>
      </c>
      <c r="AG1612" s="1" t="str">
        <f t="shared" si="126"/>
        <v>Late</v>
      </c>
      <c r="AH1612" s="1" t="str">
        <f t="shared" si="127"/>
        <v>Slow</v>
      </c>
      <c r="AI1612" s="1" t="str">
        <f t="shared" si="128"/>
        <v>Low</v>
      </c>
      <c r="AJ1612" s="6" t="str">
        <f t="shared" si="129"/>
        <v>Weekday</v>
      </c>
    </row>
    <row r="1613" spans="1:36" x14ac:dyDescent="0.45">
      <c r="A1613" s="5" t="s">
        <v>2104</v>
      </c>
      <c r="B1613" s="2">
        <v>45447</v>
      </c>
      <c r="C1613" s="2">
        <v>45447</v>
      </c>
      <c r="D1613" s="2">
        <v>45449</v>
      </c>
      <c r="E1613" s="1" t="s">
        <v>2590</v>
      </c>
      <c r="F1613" s="1" t="s">
        <v>69</v>
      </c>
      <c r="G1613" s="1" t="s">
        <v>70</v>
      </c>
      <c r="H1613" s="1" t="s">
        <v>71</v>
      </c>
      <c r="I1613" s="1" t="s">
        <v>117</v>
      </c>
      <c r="J1613" s="1">
        <v>2</v>
      </c>
      <c r="K1613" s="1">
        <v>1000</v>
      </c>
      <c r="L1613" s="1">
        <v>2000</v>
      </c>
      <c r="M1613" s="1" t="s">
        <v>29</v>
      </c>
      <c r="N1613" s="1" t="s">
        <v>57</v>
      </c>
      <c r="O1613" s="1" t="s">
        <v>44</v>
      </c>
      <c r="P1613" s="1" t="s">
        <v>58</v>
      </c>
      <c r="Q1613" s="1" t="s">
        <v>33</v>
      </c>
      <c r="R1613" s="1" t="s">
        <v>34</v>
      </c>
      <c r="S1613" s="1" t="s">
        <v>2620</v>
      </c>
      <c r="T1613" s="1">
        <v>2</v>
      </c>
      <c r="U1613" s="1" t="s">
        <v>2622</v>
      </c>
      <c r="V1613" s="1" t="s">
        <v>2623</v>
      </c>
      <c r="W1613" s="1" t="s">
        <v>2624</v>
      </c>
      <c r="X1613" s="1" t="s">
        <v>2625</v>
      </c>
      <c r="Y1613" s="1" t="s">
        <v>2623</v>
      </c>
      <c r="Z1613" s="1" t="s">
        <v>2623</v>
      </c>
      <c r="AA1613" s="1">
        <v>2000</v>
      </c>
      <c r="AB1613" s="1" t="s">
        <v>2626</v>
      </c>
      <c r="AC1613" s="1" t="s">
        <v>2627</v>
      </c>
      <c r="AD1613" s="1" t="str">
        <f>TEXT(Sales_data[[#This Row],[Order_Date]],"MMM")</f>
        <v>Jun</v>
      </c>
      <c r="AE1613" s="1">
        <f t="shared" si="125"/>
        <v>2024</v>
      </c>
      <c r="AF1613" s="1" t="str">
        <f>TEXT(Sales_data[[#This Row],[Order_Date]],"ddd")</f>
        <v>Tue</v>
      </c>
      <c r="AG1613" s="1" t="str">
        <f t="shared" si="126"/>
        <v>On Time</v>
      </c>
      <c r="AH1613" s="1" t="str">
        <f t="shared" si="127"/>
        <v>Fast</v>
      </c>
      <c r="AI1613" s="1" t="str">
        <f t="shared" si="128"/>
        <v>Medium</v>
      </c>
      <c r="AJ1613" s="6" t="str">
        <f t="shared" si="129"/>
        <v>Weekday</v>
      </c>
    </row>
    <row r="1614" spans="1:36" x14ac:dyDescent="0.45">
      <c r="A1614" s="5" t="s">
        <v>2105</v>
      </c>
      <c r="B1614" s="2">
        <v>45533</v>
      </c>
      <c r="C1614" s="2">
        <v>45532</v>
      </c>
      <c r="D1614" s="2">
        <v>45534</v>
      </c>
      <c r="E1614" s="1" t="s">
        <v>2598</v>
      </c>
      <c r="F1614" s="1" t="s">
        <v>2608</v>
      </c>
      <c r="G1614" s="1" t="s">
        <v>41</v>
      </c>
      <c r="H1614" s="1" t="s">
        <v>27</v>
      </c>
      <c r="I1614" s="1" t="s">
        <v>84</v>
      </c>
      <c r="J1614" s="1">
        <v>2</v>
      </c>
      <c r="K1614" s="1">
        <v>100</v>
      </c>
      <c r="L1614" s="1">
        <v>200</v>
      </c>
      <c r="M1614" s="1" t="s">
        <v>56</v>
      </c>
      <c r="N1614" s="1" t="s">
        <v>57</v>
      </c>
      <c r="O1614" s="1" t="s">
        <v>31</v>
      </c>
      <c r="P1614" s="1" t="s">
        <v>32</v>
      </c>
      <c r="Q1614" s="1" t="s">
        <v>45</v>
      </c>
      <c r="R1614" s="1" t="s">
        <v>2620</v>
      </c>
      <c r="S1614" s="1" t="s">
        <v>2620</v>
      </c>
      <c r="T1614" s="1">
        <v>2</v>
      </c>
      <c r="U1614" s="1" t="s">
        <v>2622</v>
      </c>
      <c r="V1614" s="1" t="s">
        <v>2623</v>
      </c>
      <c r="W1614" s="1" t="s">
        <v>2624</v>
      </c>
      <c r="X1614" s="1" t="s">
        <v>2628</v>
      </c>
      <c r="Y1614" s="1" t="s">
        <v>2623</v>
      </c>
      <c r="Z1614" s="1" t="s">
        <v>2623</v>
      </c>
      <c r="AA1614" s="1">
        <v>200</v>
      </c>
      <c r="AB1614" s="1" t="s">
        <v>2626</v>
      </c>
      <c r="AC1614" s="1" t="s">
        <v>2627</v>
      </c>
      <c r="AD1614" s="1" t="str">
        <f>TEXT(Sales_data[[#This Row],[Order_Date]],"MMM")</f>
        <v>Aug</v>
      </c>
      <c r="AE1614" s="1">
        <f t="shared" si="125"/>
        <v>2024</v>
      </c>
      <c r="AF1614" s="1" t="str">
        <f>TEXT(Sales_data[[#This Row],[Order_Date]],"ddd")</f>
        <v>Thu</v>
      </c>
      <c r="AG1614" s="1" t="str">
        <f t="shared" si="126"/>
        <v>On Time</v>
      </c>
      <c r="AH1614" s="1" t="str">
        <f t="shared" si="127"/>
        <v>Fast</v>
      </c>
      <c r="AI1614" s="1" t="str">
        <f t="shared" si="128"/>
        <v>Low</v>
      </c>
      <c r="AJ1614" s="6" t="str">
        <f t="shared" si="129"/>
        <v>Weekday</v>
      </c>
    </row>
    <row r="1615" spans="1:36" x14ac:dyDescent="0.45">
      <c r="A1615" s="5" t="s">
        <v>2106</v>
      </c>
      <c r="B1615" s="2">
        <v>45586</v>
      </c>
      <c r="C1615" s="2">
        <v>45587</v>
      </c>
      <c r="D1615" s="2">
        <v>45587</v>
      </c>
      <c r="E1615" s="1" t="s">
        <v>2560</v>
      </c>
      <c r="F1615" s="1" t="s">
        <v>2606</v>
      </c>
      <c r="G1615" s="1" t="s">
        <v>26</v>
      </c>
      <c r="H1615" s="1" t="s">
        <v>128</v>
      </c>
      <c r="I1615" s="1" t="s">
        <v>169</v>
      </c>
      <c r="J1615" s="1">
        <v>3</v>
      </c>
      <c r="K1615" s="1">
        <v>500</v>
      </c>
      <c r="L1615" s="1">
        <v>1500</v>
      </c>
      <c r="M1615" s="1" t="s">
        <v>2619</v>
      </c>
      <c r="N1615" s="1" t="s">
        <v>93</v>
      </c>
      <c r="O1615" s="1" t="s">
        <v>79</v>
      </c>
      <c r="P1615" s="1" t="s">
        <v>58</v>
      </c>
      <c r="Q1615" s="1" t="s">
        <v>33</v>
      </c>
      <c r="R1615" s="1" t="s">
        <v>34</v>
      </c>
      <c r="S1615" s="1" t="s">
        <v>2620</v>
      </c>
      <c r="T1615" s="1">
        <v>0</v>
      </c>
      <c r="U1615" s="1" t="s">
        <v>2622</v>
      </c>
      <c r="V1615" s="1" t="s">
        <v>2623</v>
      </c>
      <c r="W1615" s="1" t="s">
        <v>2624</v>
      </c>
      <c r="X1615" s="1" t="s">
        <v>2625</v>
      </c>
      <c r="Y1615" s="1" t="s">
        <v>2623</v>
      </c>
      <c r="Z1615" s="1" t="s">
        <v>2623</v>
      </c>
      <c r="AA1615" s="1">
        <v>1500</v>
      </c>
      <c r="AB1615" s="1" t="s">
        <v>2626</v>
      </c>
      <c r="AC1615" s="1" t="s">
        <v>2627</v>
      </c>
      <c r="AD1615" s="1" t="str">
        <f>TEXT(Sales_data[[#This Row],[Order_Date]],"MMM")</f>
        <v>Oct</v>
      </c>
      <c r="AE1615" s="1">
        <f t="shared" si="125"/>
        <v>2024</v>
      </c>
      <c r="AF1615" s="1" t="str">
        <f>TEXT(Sales_data[[#This Row],[Order_Date]],"ddd")</f>
        <v>Mon</v>
      </c>
      <c r="AG1615" s="1" t="str">
        <f t="shared" si="126"/>
        <v>On Time</v>
      </c>
      <c r="AH1615" s="1" t="str">
        <f t="shared" si="127"/>
        <v>Fast</v>
      </c>
      <c r="AI1615" s="1" t="str">
        <f t="shared" si="128"/>
        <v>Low</v>
      </c>
      <c r="AJ1615" s="6" t="str">
        <f t="shared" si="129"/>
        <v>Weekday</v>
      </c>
    </row>
    <row r="1616" spans="1:36" x14ac:dyDescent="0.45">
      <c r="A1616" s="5" t="s">
        <v>2107</v>
      </c>
      <c r="B1616" s="2">
        <v>45420</v>
      </c>
      <c r="C1616" s="2">
        <v>45418</v>
      </c>
      <c r="D1616" s="2">
        <v>45421</v>
      </c>
      <c r="E1616" s="1" t="s">
        <v>2544</v>
      </c>
      <c r="F1616" s="1" t="s">
        <v>2608</v>
      </c>
      <c r="G1616" s="1" t="s">
        <v>41</v>
      </c>
      <c r="H1616" s="1" t="s">
        <v>42</v>
      </c>
      <c r="I1616" s="1" t="s">
        <v>43</v>
      </c>
      <c r="J1616" s="1">
        <v>-1</v>
      </c>
      <c r="K1616" s="1">
        <v>0</v>
      </c>
      <c r="L1616" s="1">
        <v>0</v>
      </c>
      <c r="M1616" s="1" t="s">
        <v>29</v>
      </c>
      <c r="N1616" s="1" t="s">
        <v>30</v>
      </c>
      <c r="O1616" s="1" t="s">
        <v>44</v>
      </c>
      <c r="P1616" s="1" t="s">
        <v>85</v>
      </c>
      <c r="Q1616" s="1" t="s">
        <v>33</v>
      </c>
      <c r="R1616" s="1" t="s">
        <v>34</v>
      </c>
      <c r="S1616" s="1" t="s">
        <v>2620</v>
      </c>
      <c r="T1616" s="1">
        <v>3</v>
      </c>
      <c r="U1616" s="1" t="s">
        <v>2622</v>
      </c>
      <c r="V1616" s="1" t="s">
        <v>2630</v>
      </c>
      <c r="W1616" s="1" t="s">
        <v>2629</v>
      </c>
      <c r="X1616" s="1" t="s">
        <v>2628</v>
      </c>
      <c r="Y1616" s="1" t="s">
        <v>2630</v>
      </c>
      <c r="Z1616" s="1" t="s">
        <v>2623</v>
      </c>
      <c r="AA1616" s="1">
        <v>0</v>
      </c>
      <c r="AB1616" s="1" t="s">
        <v>2626</v>
      </c>
      <c r="AC1616" s="1" t="s">
        <v>2627</v>
      </c>
      <c r="AD1616" s="1" t="str">
        <f>TEXT(Sales_data[[#This Row],[Order_Date]],"MMM")</f>
        <v>May</v>
      </c>
      <c r="AE1616" s="1">
        <f t="shared" si="125"/>
        <v>2024</v>
      </c>
      <c r="AF1616" s="1" t="str">
        <f>TEXT(Sales_data[[#This Row],[Order_Date]],"ddd")</f>
        <v>Wed</v>
      </c>
      <c r="AG1616" s="1" t="str">
        <f t="shared" si="126"/>
        <v>On Time</v>
      </c>
      <c r="AH1616" s="1" t="str">
        <f t="shared" si="127"/>
        <v>Medium</v>
      </c>
      <c r="AI1616" s="1" t="str">
        <f t="shared" si="128"/>
        <v>Low</v>
      </c>
      <c r="AJ1616" s="6" t="str">
        <f t="shared" si="129"/>
        <v>Weekday</v>
      </c>
    </row>
    <row r="1617" spans="1:36" x14ac:dyDescent="0.45">
      <c r="A1617" s="5" t="s">
        <v>2108</v>
      </c>
      <c r="B1617" s="2">
        <v>45309</v>
      </c>
      <c r="C1617" s="2">
        <v>45309</v>
      </c>
      <c r="D1617" s="2">
        <v>45314</v>
      </c>
      <c r="E1617" s="1" t="s">
        <v>2585</v>
      </c>
      <c r="F1617" s="1" t="s">
        <v>2606</v>
      </c>
      <c r="G1617" s="1" t="s">
        <v>26</v>
      </c>
      <c r="H1617" s="1" t="s">
        <v>42</v>
      </c>
      <c r="I1617" s="1" t="s">
        <v>43</v>
      </c>
      <c r="J1617" s="1">
        <v>3</v>
      </c>
      <c r="K1617" s="1">
        <v>500</v>
      </c>
      <c r="L1617" s="1">
        <v>1500</v>
      </c>
      <c r="M1617" s="1" t="s">
        <v>56</v>
      </c>
      <c r="N1617" s="1" t="s">
        <v>93</v>
      </c>
      <c r="O1617" s="1" t="s">
        <v>31</v>
      </c>
      <c r="P1617" s="1" t="s">
        <v>32</v>
      </c>
      <c r="Q1617" s="1" t="s">
        <v>45</v>
      </c>
      <c r="R1617" s="1" t="s">
        <v>34</v>
      </c>
      <c r="S1617" s="1" t="s">
        <v>2620</v>
      </c>
      <c r="T1617" s="1">
        <v>5</v>
      </c>
      <c r="U1617" s="1" t="s">
        <v>2622</v>
      </c>
      <c r="V1617" s="1" t="s">
        <v>2623</v>
      </c>
      <c r="W1617" s="1" t="s">
        <v>2624</v>
      </c>
      <c r="X1617" s="1" t="s">
        <v>2625</v>
      </c>
      <c r="Y1617" s="1" t="s">
        <v>2623</v>
      </c>
      <c r="Z1617" s="1" t="s">
        <v>2623</v>
      </c>
      <c r="AA1617" s="1">
        <v>1500</v>
      </c>
      <c r="AB1617" s="1" t="s">
        <v>2626</v>
      </c>
      <c r="AC1617" s="1" t="s">
        <v>2627</v>
      </c>
      <c r="AD1617" s="1" t="str">
        <f>TEXT(Sales_data[[#This Row],[Order_Date]],"MMM")</f>
        <v>Jan</v>
      </c>
      <c r="AE1617" s="1">
        <f t="shared" si="125"/>
        <v>2024</v>
      </c>
      <c r="AF1617" s="1" t="str">
        <f>TEXT(Sales_data[[#This Row],[Order_Date]],"ddd")</f>
        <v>Thu</v>
      </c>
      <c r="AG1617" s="1" t="str">
        <f t="shared" si="126"/>
        <v>On Time</v>
      </c>
      <c r="AH1617" s="1" t="str">
        <f t="shared" si="127"/>
        <v>Medium</v>
      </c>
      <c r="AI1617" s="1" t="str">
        <f t="shared" si="128"/>
        <v>Low</v>
      </c>
      <c r="AJ1617" s="6" t="str">
        <f t="shared" si="129"/>
        <v>Weekday</v>
      </c>
    </row>
    <row r="1618" spans="1:36" x14ac:dyDescent="0.45">
      <c r="A1618" s="5" t="s">
        <v>2109</v>
      </c>
      <c r="B1618" s="2">
        <v>45573</v>
      </c>
      <c r="C1618" s="2">
        <v>45575</v>
      </c>
      <c r="D1618" s="2">
        <v>45577</v>
      </c>
      <c r="E1618" s="1" t="s">
        <v>2540</v>
      </c>
      <c r="F1618" s="1" t="s">
        <v>168</v>
      </c>
      <c r="G1618" s="1" t="s">
        <v>41</v>
      </c>
      <c r="H1618" s="1" t="s">
        <v>71</v>
      </c>
      <c r="I1618" s="1" t="s">
        <v>117</v>
      </c>
      <c r="J1618" s="1">
        <v>3</v>
      </c>
      <c r="K1618" s="1">
        <v>2000</v>
      </c>
      <c r="L1618" s="1">
        <v>6000</v>
      </c>
      <c r="M1618" s="1" t="s">
        <v>56</v>
      </c>
      <c r="N1618" s="1" t="s">
        <v>93</v>
      </c>
      <c r="O1618" s="1" t="s">
        <v>79</v>
      </c>
      <c r="P1618" s="1" t="s">
        <v>32</v>
      </c>
      <c r="Q1618" s="1" t="s">
        <v>33</v>
      </c>
      <c r="R1618" s="1" t="s">
        <v>2620</v>
      </c>
      <c r="S1618" s="1" t="s">
        <v>2620</v>
      </c>
      <c r="T1618" s="1">
        <v>2</v>
      </c>
      <c r="U1618" s="1" t="s">
        <v>2622</v>
      </c>
      <c r="V1618" s="1" t="s">
        <v>2623</v>
      </c>
      <c r="W1618" s="1" t="s">
        <v>2624</v>
      </c>
      <c r="X1618" s="1" t="s">
        <v>2625</v>
      </c>
      <c r="Y1618" s="1" t="s">
        <v>2623</v>
      </c>
      <c r="Z1618" s="1" t="s">
        <v>2623</v>
      </c>
      <c r="AA1618" s="1">
        <v>6000</v>
      </c>
      <c r="AB1618" s="1" t="s">
        <v>2626</v>
      </c>
      <c r="AC1618" s="1" t="s">
        <v>2627</v>
      </c>
      <c r="AD1618" s="1" t="str">
        <f>TEXT(Sales_data[[#This Row],[Order_Date]],"MMM")</f>
        <v>Oct</v>
      </c>
      <c r="AE1618" s="1">
        <f t="shared" si="125"/>
        <v>2024</v>
      </c>
      <c r="AF1618" s="1" t="str">
        <f>TEXT(Sales_data[[#This Row],[Order_Date]],"ddd")</f>
        <v>Tue</v>
      </c>
      <c r="AG1618" s="1" t="str">
        <f t="shared" si="126"/>
        <v>On Time</v>
      </c>
      <c r="AH1618" s="1" t="str">
        <f t="shared" si="127"/>
        <v>Fast</v>
      </c>
      <c r="AI1618" s="1" t="str">
        <f t="shared" si="128"/>
        <v>High</v>
      </c>
      <c r="AJ1618" s="6" t="str">
        <f t="shared" si="129"/>
        <v>Weekday</v>
      </c>
    </row>
    <row r="1619" spans="1:36" x14ac:dyDescent="0.45">
      <c r="A1619" s="5" t="s">
        <v>2110</v>
      </c>
      <c r="B1619" s="2">
        <v>45387</v>
      </c>
      <c r="C1619" s="2">
        <v>45389</v>
      </c>
      <c r="D1619" s="2">
        <v>45390</v>
      </c>
      <c r="E1619" s="1" t="s">
        <v>2554</v>
      </c>
      <c r="F1619" s="1" t="s">
        <v>2606</v>
      </c>
      <c r="G1619" s="1" t="s">
        <v>26</v>
      </c>
      <c r="H1619" s="1" t="s">
        <v>27</v>
      </c>
      <c r="I1619" s="1" t="s">
        <v>28</v>
      </c>
      <c r="J1619" s="1">
        <v>0</v>
      </c>
      <c r="K1619" s="1">
        <v>500</v>
      </c>
      <c r="L1619" s="1">
        <v>0</v>
      </c>
      <c r="M1619" s="1" t="s">
        <v>2619</v>
      </c>
      <c r="N1619" s="1" t="s">
        <v>57</v>
      </c>
      <c r="O1619" s="1" t="s">
        <v>31</v>
      </c>
      <c r="P1619" s="1" t="s">
        <v>85</v>
      </c>
      <c r="Q1619" s="1" t="s">
        <v>45</v>
      </c>
      <c r="R1619" s="1" t="s">
        <v>34</v>
      </c>
      <c r="S1619" s="1" t="s">
        <v>2620</v>
      </c>
      <c r="T1619" s="1">
        <v>1</v>
      </c>
      <c r="U1619" s="1" t="s">
        <v>2622</v>
      </c>
      <c r="V1619" s="1" t="s">
        <v>2630</v>
      </c>
      <c r="W1619" s="1" t="s">
        <v>2624</v>
      </c>
      <c r="X1619" s="1" t="s">
        <v>2625</v>
      </c>
      <c r="Y1619" s="1" t="s">
        <v>2623</v>
      </c>
      <c r="Z1619" s="1" t="s">
        <v>2623</v>
      </c>
      <c r="AA1619" s="1">
        <v>0</v>
      </c>
      <c r="AB1619" s="1" t="s">
        <v>2626</v>
      </c>
      <c r="AC1619" s="1" t="s">
        <v>2627</v>
      </c>
      <c r="AD1619" s="1" t="str">
        <f>TEXT(Sales_data[[#This Row],[Order_Date]],"MMM")</f>
        <v>Apr</v>
      </c>
      <c r="AE1619" s="1">
        <f t="shared" si="125"/>
        <v>2024</v>
      </c>
      <c r="AF1619" s="1" t="str">
        <f>TEXT(Sales_data[[#This Row],[Order_Date]],"ddd")</f>
        <v>Fri</v>
      </c>
      <c r="AG1619" s="1" t="str">
        <f t="shared" si="126"/>
        <v>On Time</v>
      </c>
      <c r="AH1619" s="1" t="str">
        <f t="shared" si="127"/>
        <v>Fast</v>
      </c>
      <c r="AI1619" s="1" t="str">
        <f t="shared" si="128"/>
        <v>Low</v>
      </c>
      <c r="AJ1619" s="6" t="str">
        <f t="shared" si="129"/>
        <v>Weekday</v>
      </c>
    </row>
    <row r="1620" spans="1:36" x14ac:dyDescent="0.45">
      <c r="A1620" s="5" t="s">
        <v>2111</v>
      </c>
      <c r="B1620" s="2">
        <v>45638</v>
      </c>
      <c r="C1620" s="2">
        <v>45641</v>
      </c>
      <c r="D1620" s="2">
        <v>45643</v>
      </c>
      <c r="E1620" s="1" t="s">
        <v>2526</v>
      </c>
      <c r="F1620" s="1" t="s">
        <v>69</v>
      </c>
      <c r="G1620" s="1" t="s">
        <v>70</v>
      </c>
      <c r="H1620" s="1" t="s">
        <v>27</v>
      </c>
      <c r="I1620" s="1" t="s">
        <v>28</v>
      </c>
      <c r="J1620" s="1">
        <v>0</v>
      </c>
      <c r="K1620" s="1">
        <v>0</v>
      </c>
      <c r="L1620" s="1">
        <v>0</v>
      </c>
      <c r="M1620" s="1" t="s">
        <v>29</v>
      </c>
      <c r="N1620" s="1" t="s">
        <v>30</v>
      </c>
      <c r="O1620" s="1" t="s">
        <v>44</v>
      </c>
      <c r="P1620" s="1" t="s">
        <v>58</v>
      </c>
      <c r="Q1620" s="1" t="s">
        <v>33</v>
      </c>
      <c r="R1620" s="1" t="s">
        <v>46</v>
      </c>
      <c r="S1620" s="1" t="s">
        <v>254</v>
      </c>
      <c r="T1620" s="1">
        <v>2</v>
      </c>
      <c r="U1620" s="1" t="s">
        <v>2622</v>
      </c>
      <c r="V1620" s="1" t="s">
        <v>2630</v>
      </c>
      <c r="W1620" s="1" t="s">
        <v>2629</v>
      </c>
      <c r="X1620" s="1" t="s">
        <v>2625</v>
      </c>
      <c r="Y1620" s="1" t="s">
        <v>2630</v>
      </c>
      <c r="Z1620" s="1" t="s">
        <v>2623</v>
      </c>
      <c r="AA1620" s="1">
        <v>0</v>
      </c>
      <c r="AB1620" s="1" t="s">
        <v>2626</v>
      </c>
      <c r="AC1620" s="1" t="s">
        <v>254</v>
      </c>
      <c r="AD1620" s="1" t="str">
        <f>TEXT(Sales_data[[#This Row],[Order_Date]],"MMM")</f>
        <v>Dec</v>
      </c>
      <c r="AE1620" s="1">
        <f t="shared" si="125"/>
        <v>2024</v>
      </c>
      <c r="AF1620" s="1" t="str">
        <f>TEXT(Sales_data[[#This Row],[Order_Date]],"ddd")</f>
        <v>Thu</v>
      </c>
      <c r="AG1620" s="1" t="str">
        <f t="shared" si="126"/>
        <v>On Time</v>
      </c>
      <c r="AH1620" s="1" t="str">
        <f t="shared" si="127"/>
        <v>Fast</v>
      </c>
      <c r="AI1620" s="1" t="str">
        <f t="shared" si="128"/>
        <v>Low</v>
      </c>
      <c r="AJ1620" s="6" t="str">
        <f t="shared" si="129"/>
        <v>Weekday</v>
      </c>
    </row>
    <row r="1621" spans="1:36" x14ac:dyDescent="0.45">
      <c r="A1621" s="5" t="s">
        <v>2112</v>
      </c>
      <c r="B1621" s="2">
        <v>45333</v>
      </c>
      <c r="C1621" s="2">
        <v>45333</v>
      </c>
      <c r="D1621" s="2">
        <v>45334</v>
      </c>
      <c r="E1621" s="1" t="s">
        <v>2555</v>
      </c>
      <c r="F1621" s="1" t="s">
        <v>2606</v>
      </c>
      <c r="G1621" s="1" t="s">
        <v>26</v>
      </c>
      <c r="H1621" s="1" t="s">
        <v>71</v>
      </c>
      <c r="I1621" s="1" t="s">
        <v>92</v>
      </c>
      <c r="J1621" s="1">
        <v>1</v>
      </c>
      <c r="K1621" s="1">
        <v>0</v>
      </c>
      <c r="L1621" s="1">
        <v>0</v>
      </c>
      <c r="M1621" s="1" t="s">
        <v>2619</v>
      </c>
      <c r="N1621" s="1" t="s">
        <v>30</v>
      </c>
      <c r="O1621" s="1" t="s">
        <v>31</v>
      </c>
      <c r="P1621" s="1" t="s">
        <v>32</v>
      </c>
      <c r="Q1621" s="1" t="s">
        <v>33</v>
      </c>
      <c r="R1621" s="1" t="s">
        <v>2620</v>
      </c>
      <c r="S1621" s="1" t="s">
        <v>2620</v>
      </c>
      <c r="T1621" s="1">
        <v>1</v>
      </c>
      <c r="U1621" s="1" t="s">
        <v>2622</v>
      </c>
      <c r="V1621" s="1" t="s">
        <v>2623</v>
      </c>
      <c r="W1621" s="1" t="s">
        <v>2629</v>
      </c>
      <c r="X1621" s="1" t="s">
        <v>2625</v>
      </c>
      <c r="Y1621" s="1" t="s">
        <v>2630</v>
      </c>
      <c r="Z1621" s="1" t="s">
        <v>2623</v>
      </c>
      <c r="AA1621" s="1">
        <v>0</v>
      </c>
      <c r="AB1621" s="1" t="s">
        <v>2626</v>
      </c>
      <c r="AC1621" s="1" t="s">
        <v>2627</v>
      </c>
      <c r="AD1621" s="1" t="str">
        <f>TEXT(Sales_data[[#This Row],[Order_Date]],"MMM")</f>
        <v>Feb</v>
      </c>
      <c r="AE1621" s="1">
        <f t="shared" si="125"/>
        <v>2024</v>
      </c>
      <c r="AF1621" s="1" t="str">
        <f>TEXT(Sales_data[[#This Row],[Order_Date]],"ddd")</f>
        <v>Sun</v>
      </c>
      <c r="AG1621" s="1" t="str">
        <f t="shared" si="126"/>
        <v>On Time</v>
      </c>
      <c r="AH1621" s="1" t="str">
        <f t="shared" si="127"/>
        <v>Fast</v>
      </c>
      <c r="AI1621" s="1" t="str">
        <f t="shared" si="128"/>
        <v>Low</v>
      </c>
      <c r="AJ1621" s="6" t="str">
        <f t="shared" si="129"/>
        <v>Weekend</v>
      </c>
    </row>
    <row r="1622" spans="1:36" x14ac:dyDescent="0.45">
      <c r="A1622" s="5" t="s">
        <v>2113</v>
      </c>
      <c r="B1622" s="2">
        <v>45606</v>
      </c>
      <c r="C1622" s="2">
        <v>45604</v>
      </c>
      <c r="D1622" s="2">
        <v>45604</v>
      </c>
      <c r="E1622" s="1" t="s">
        <v>2582</v>
      </c>
      <c r="F1622" s="1" t="s">
        <v>69</v>
      </c>
      <c r="G1622" s="1" t="s">
        <v>70</v>
      </c>
      <c r="H1622" s="1" t="s">
        <v>27</v>
      </c>
      <c r="I1622" s="1" t="s">
        <v>55</v>
      </c>
      <c r="J1622" s="1">
        <v>2</v>
      </c>
      <c r="K1622" s="1">
        <v>2000</v>
      </c>
      <c r="L1622" s="1">
        <v>4000</v>
      </c>
      <c r="M1622" s="1" t="s">
        <v>56</v>
      </c>
      <c r="N1622" s="1" t="s">
        <v>57</v>
      </c>
      <c r="O1622" s="1" t="s">
        <v>44</v>
      </c>
      <c r="P1622" s="1" t="s">
        <v>85</v>
      </c>
      <c r="Q1622" s="1" t="s">
        <v>45</v>
      </c>
      <c r="R1622" s="1" t="s">
        <v>2620</v>
      </c>
      <c r="S1622" s="1" t="s">
        <v>2620</v>
      </c>
      <c r="T1622" s="1">
        <v>0</v>
      </c>
      <c r="U1622" s="1" t="s">
        <v>2622</v>
      </c>
      <c r="V1622" s="1" t="s">
        <v>2623</v>
      </c>
      <c r="W1622" s="1" t="s">
        <v>2624</v>
      </c>
      <c r="X1622" s="1" t="s">
        <v>2628</v>
      </c>
      <c r="Y1622" s="1" t="s">
        <v>2623</v>
      </c>
      <c r="Z1622" s="1" t="s">
        <v>2623</v>
      </c>
      <c r="AA1622" s="1">
        <v>4000</v>
      </c>
      <c r="AB1622" s="1" t="s">
        <v>2626</v>
      </c>
      <c r="AC1622" s="1" t="s">
        <v>2627</v>
      </c>
      <c r="AD1622" s="1" t="str">
        <f>TEXT(Sales_data[[#This Row],[Order_Date]],"MMM")</f>
        <v>Nov</v>
      </c>
      <c r="AE1622" s="1">
        <f t="shared" si="125"/>
        <v>2024</v>
      </c>
      <c r="AF1622" s="1" t="str">
        <f>TEXT(Sales_data[[#This Row],[Order_Date]],"ddd")</f>
        <v>Sun</v>
      </c>
      <c r="AG1622" s="1" t="str">
        <f t="shared" si="126"/>
        <v>On Time</v>
      </c>
      <c r="AH1622" s="1" t="str">
        <f t="shared" si="127"/>
        <v>Fast</v>
      </c>
      <c r="AI1622" s="1" t="str">
        <f t="shared" si="128"/>
        <v>Medium</v>
      </c>
      <c r="AJ1622" s="6" t="str">
        <f t="shared" si="129"/>
        <v>Weekend</v>
      </c>
    </row>
    <row r="1623" spans="1:36" x14ac:dyDescent="0.45">
      <c r="A1623" s="5" t="s">
        <v>2114</v>
      </c>
      <c r="B1623" s="2">
        <v>45570</v>
      </c>
      <c r="C1623" s="2">
        <v>45568</v>
      </c>
      <c r="D1623" s="2">
        <v>45567</v>
      </c>
      <c r="E1623" s="1" t="s">
        <v>2544</v>
      </c>
      <c r="F1623" s="1" t="s">
        <v>69</v>
      </c>
      <c r="G1623" s="1" t="s">
        <v>70</v>
      </c>
      <c r="H1623" s="1" t="s">
        <v>27</v>
      </c>
      <c r="I1623" s="1" t="s">
        <v>84</v>
      </c>
      <c r="J1623" s="1">
        <v>2</v>
      </c>
      <c r="K1623" s="1">
        <v>0</v>
      </c>
      <c r="L1623" s="1">
        <v>0</v>
      </c>
      <c r="M1623" s="1" t="s">
        <v>29</v>
      </c>
      <c r="N1623" s="1" t="s">
        <v>93</v>
      </c>
      <c r="O1623" s="1" t="s">
        <v>31</v>
      </c>
      <c r="P1623" s="1" t="s">
        <v>32</v>
      </c>
      <c r="Q1623" s="1" t="s">
        <v>45</v>
      </c>
      <c r="R1623" s="1" t="s">
        <v>2620</v>
      </c>
      <c r="S1623" s="1" t="s">
        <v>2620</v>
      </c>
      <c r="T1623" s="1">
        <v>-1</v>
      </c>
      <c r="U1623" s="1" t="s">
        <v>2622</v>
      </c>
      <c r="V1623" s="1" t="s">
        <v>2623</v>
      </c>
      <c r="W1623" s="1" t="s">
        <v>2629</v>
      </c>
      <c r="X1623" s="1" t="s">
        <v>2628</v>
      </c>
      <c r="Y1623" s="1" t="s">
        <v>2630</v>
      </c>
      <c r="Z1623" s="1" t="s">
        <v>2623</v>
      </c>
      <c r="AA1623" s="1">
        <v>0</v>
      </c>
      <c r="AB1623" s="1" t="s">
        <v>2626</v>
      </c>
      <c r="AC1623" s="1" t="s">
        <v>2627</v>
      </c>
      <c r="AD1623" s="1" t="str">
        <f>TEXT(Sales_data[[#This Row],[Order_Date]],"MMM")</f>
        <v>Oct</v>
      </c>
      <c r="AE1623" s="1">
        <f t="shared" si="125"/>
        <v>2024</v>
      </c>
      <c r="AF1623" s="1" t="str">
        <f>TEXT(Sales_data[[#This Row],[Order_Date]],"ddd")</f>
        <v>Sat</v>
      </c>
      <c r="AG1623" s="1" t="str">
        <f t="shared" si="126"/>
        <v>On Time</v>
      </c>
      <c r="AH1623" s="1" t="str">
        <f t="shared" si="127"/>
        <v>Fast</v>
      </c>
      <c r="AI1623" s="1" t="str">
        <f t="shared" si="128"/>
        <v>Low</v>
      </c>
      <c r="AJ1623" s="6" t="str">
        <f t="shared" si="129"/>
        <v>Weekend</v>
      </c>
    </row>
    <row r="1624" spans="1:36" x14ac:dyDescent="0.45">
      <c r="A1624" s="5" t="s">
        <v>2115</v>
      </c>
      <c r="B1624" s="2">
        <v>45486</v>
      </c>
      <c r="C1624" s="2">
        <v>45488</v>
      </c>
      <c r="D1624" s="2">
        <v>45492</v>
      </c>
      <c r="E1624" s="1" t="s">
        <v>2591</v>
      </c>
      <c r="F1624" s="1" t="s">
        <v>2606</v>
      </c>
      <c r="G1624" s="1" t="s">
        <v>26</v>
      </c>
      <c r="H1624" s="1" t="s">
        <v>27</v>
      </c>
      <c r="I1624" s="1" t="s">
        <v>28</v>
      </c>
      <c r="J1624" s="1">
        <v>2</v>
      </c>
      <c r="K1624" s="1">
        <v>1000</v>
      </c>
      <c r="L1624" s="1">
        <v>2000</v>
      </c>
      <c r="M1624" s="1" t="s">
        <v>63</v>
      </c>
      <c r="N1624" s="1" t="s">
        <v>57</v>
      </c>
      <c r="O1624" s="1" t="s">
        <v>31</v>
      </c>
      <c r="P1624" s="1" t="s">
        <v>32</v>
      </c>
      <c r="Q1624" s="1" t="s">
        <v>45</v>
      </c>
      <c r="R1624" s="1" t="s">
        <v>2620</v>
      </c>
      <c r="S1624" s="1" t="s">
        <v>2620</v>
      </c>
      <c r="T1624" s="1">
        <v>4</v>
      </c>
      <c r="U1624" s="1" t="s">
        <v>2622</v>
      </c>
      <c r="V1624" s="1" t="s">
        <v>2623</v>
      </c>
      <c r="W1624" s="1" t="s">
        <v>2624</v>
      </c>
      <c r="X1624" s="1" t="s">
        <v>2625</v>
      </c>
      <c r="Y1624" s="1" t="s">
        <v>2623</v>
      </c>
      <c r="Z1624" s="1" t="s">
        <v>2623</v>
      </c>
      <c r="AA1624" s="1">
        <v>2000</v>
      </c>
      <c r="AB1624" s="1" t="s">
        <v>2626</v>
      </c>
      <c r="AC1624" s="1" t="s">
        <v>2627</v>
      </c>
      <c r="AD1624" s="1" t="str">
        <f>TEXT(Sales_data[[#This Row],[Order_Date]],"MMM")</f>
        <v>Jul</v>
      </c>
      <c r="AE1624" s="1">
        <f t="shared" si="125"/>
        <v>2024</v>
      </c>
      <c r="AF1624" s="1" t="str">
        <f>TEXT(Sales_data[[#This Row],[Order_Date]],"ddd")</f>
        <v>Sat</v>
      </c>
      <c r="AG1624" s="1" t="str">
        <f t="shared" si="126"/>
        <v>On Time</v>
      </c>
      <c r="AH1624" s="1" t="str">
        <f t="shared" si="127"/>
        <v>Medium</v>
      </c>
      <c r="AI1624" s="1" t="str">
        <f t="shared" si="128"/>
        <v>Medium</v>
      </c>
      <c r="AJ1624" s="6" t="str">
        <f t="shared" si="129"/>
        <v>Weekend</v>
      </c>
    </row>
    <row r="1625" spans="1:36" x14ac:dyDescent="0.45">
      <c r="A1625" s="5" t="s">
        <v>2116</v>
      </c>
      <c r="B1625" s="2">
        <v>45584</v>
      </c>
      <c r="C1625" s="2">
        <v>45583</v>
      </c>
      <c r="D1625" s="2">
        <v>45585</v>
      </c>
      <c r="E1625" s="1" t="s">
        <v>2604</v>
      </c>
      <c r="F1625" s="1" t="s">
        <v>168</v>
      </c>
      <c r="G1625" s="1" t="s">
        <v>41</v>
      </c>
      <c r="H1625" s="1" t="s">
        <v>27</v>
      </c>
      <c r="I1625" s="1" t="s">
        <v>28</v>
      </c>
      <c r="J1625" s="1">
        <v>1</v>
      </c>
      <c r="K1625" s="1">
        <v>100</v>
      </c>
      <c r="L1625" s="1">
        <v>100</v>
      </c>
      <c r="M1625" s="1" t="s">
        <v>56</v>
      </c>
      <c r="N1625" s="1" t="s">
        <v>57</v>
      </c>
      <c r="O1625" s="1" t="s">
        <v>44</v>
      </c>
      <c r="P1625" s="1" t="s">
        <v>58</v>
      </c>
      <c r="Q1625" s="1" t="s">
        <v>33</v>
      </c>
      <c r="R1625" s="1" t="s">
        <v>2620</v>
      </c>
      <c r="S1625" s="1" t="s">
        <v>2620</v>
      </c>
      <c r="T1625" s="1">
        <v>2</v>
      </c>
      <c r="U1625" s="1" t="s">
        <v>2622</v>
      </c>
      <c r="V1625" s="1" t="s">
        <v>2623</v>
      </c>
      <c r="W1625" s="1" t="s">
        <v>2624</v>
      </c>
      <c r="X1625" s="1" t="s">
        <v>2628</v>
      </c>
      <c r="Y1625" s="1" t="s">
        <v>2623</v>
      </c>
      <c r="Z1625" s="1" t="s">
        <v>2623</v>
      </c>
      <c r="AA1625" s="1">
        <v>100</v>
      </c>
      <c r="AB1625" s="1" t="s">
        <v>2626</v>
      </c>
      <c r="AC1625" s="1" t="s">
        <v>2627</v>
      </c>
      <c r="AD1625" s="1" t="str">
        <f>TEXT(Sales_data[[#This Row],[Order_Date]],"MMM")</f>
        <v>Oct</v>
      </c>
      <c r="AE1625" s="1">
        <f t="shared" si="125"/>
        <v>2024</v>
      </c>
      <c r="AF1625" s="1" t="str">
        <f>TEXT(Sales_data[[#This Row],[Order_Date]],"ddd")</f>
        <v>Sat</v>
      </c>
      <c r="AG1625" s="1" t="str">
        <f t="shared" si="126"/>
        <v>On Time</v>
      </c>
      <c r="AH1625" s="1" t="str">
        <f t="shared" si="127"/>
        <v>Fast</v>
      </c>
      <c r="AI1625" s="1" t="str">
        <f t="shared" si="128"/>
        <v>Low</v>
      </c>
      <c r="AJ1625" s="6" t="str">
        <f t="shared" si="129"/>
        <v>Weekend</v>
      </c>
    </row>
    <row r="1626" spans="1:36" x14ac:dyDescent="0.45">
      <c r="A1626" s="5" t="s">
        <v>2117</v>
      </c>
      <c r="B1626" s="2">
        <v>45615</v>
      </c>
      <c r="C1626" s="2">
        <v>45616</v>
      </c>
      <c r="D1626" s="2">
        <v>45622</v>
      </c>
      <c r="E1626" s="1" t="s">
        <v>2585</v>
      </c>
      <c r="F1626" s="1" t="s">
        <v>147</v>
      </c>
      <c r="G1626" s="1" t="s">
        <v>147</v>
      </c>
      <c r="H1626" s="1" t="s">
        <v>128</v>
      </c>
      <c r="I1626" s="1" t="s">
        <v>169</v>
      </c>
      <c r="J1626" s="1">
        <v>1</v>
      </c>
      <c r="K1626" s="1">
        <v>1000</v>
      </c>
      <c r="L1626" s="1">
        <v>1000</v>
      </c>
      <c r="M1626" s="1" t="s">
        <v>56</v>
      </c>
      <c r="N1626" s="1" t="s">
        <v>57</v>
      </c>
      <c r="O1626" s="1" t="s">
        <v>64</v>
      </c>
      <c r="P1626" s="1" t="s">
        <v>85</v>
      </c>
      <c r="Q1626" s="1" t="s">
        <v>45</v>
      </c>
      <c r="R1626" s="1" t="s">
        <v>46</v>
      </c>
      <c r="S1626" s="1" t="s">
        <v>254</v>
      </c>
      <c r="T1626" s="1">
        <v>6</v>
      </c>
      <c r="U1626" s="1" t="s">
        <v>2622</v>
      </c>
      <c r="V1626" s="1" t="s">
        <v>2623</v>
      </c>
      <c r="W1626" s="1" t="s">
        <v>2624</v>
      </c>
      <c r="X1626" s="1" t="s">
        <v>2625</v>
      </c>
      <c r="Y1626" s="1" t="s">
        <v>2623</v>
      </c>
      <c r="Z1626" s="1" t="s">
        <v>2623</v>
      </c>
      <c r="AA1626" s="1">
        <v>1000</v>
      </c>
      <c r="AB1626" s="1" t="s">
        <v>2626</v>
      </c>
      <c r="AC1626" s="1" t="s">
        <v>254</v>
      </c>
      <c r="AD1626" s="1" t="str">
        <f>TEXT(Sales_data[[#This Row],[Order_Date]],"MMM")</f>
        <v>Nov</v>
      </c>
      <c r="AE1626" s="1">
        <f t="shared" si="125"/>
        <v>2024</v>
      </c>
      <c r="AF1626" s="1" t="str">
        <f>TEXT(Sales_data[[#This Row],[Order_Date]],"ddd")</f>
        <v>Tue</v>
      </c>
      <c r="AG1626" s="1" t="str">
        <f t="shared" si="126"/>
        <v>Late</v>
      </c>
      <c r="AH1626" s="1" t="str">
        <f t="shared" si="127"/>
        <v>Slow</v>
      </c>
      <c r="AI1626" s="1" t="str">
        <f t="shared" si="128"/>
        <v>Low</v>
      </c>
      <c r="AJ1626" s="6" t="str">
        <f t="shared" si="129"/>
        <v>Weekday</v>
      </c>
    </row>
    <row r="1627" spans="1:36" x14ac:dyDescent="0.45">
      <c r="A1627" s="5" t="s">
        <v>2118</v>
      </c>
      <c r="B1627" s="2">
        <v>45562</v>
      </c>
      <c r="C1627" s="2">
        <v>45562</v>
      </c>
      <c r="D1627" s="2">
        <v>45567</v>
      </c>
      <c r="E1627" s="1" t="s">
        <v>2542</v>
      </c>
      <c r="F1627" s="1" t="s">
        <v>147</v>
      </c>
      <c r="G1627" s="1" t="s">
        <v>147</v>
      </c>
      <c r="H1627" s="1" t="s">
        <v>71</v>
      </c>
      <c r="I1627" s="1" t="s">
        <v>117</v>
      </c>
      <c r="J1627" s="1">
        <v>3</v>
      </c>
      <c r="K1627" s="1">
        <v>1000</v>
      </c>
      <c r="L1627" s="1">
        <v>3000</v>
      </c>
      <c r="M1627" s="1" t="s">
        <v>63</v>
      </c>
      <c r="N1627" s="1" t="s">
        <v>57</v>
      </c>
      <c r="O1627" s="1" t="s">
        <v>44</v>
      </c>
      <c r="P1627" s="1" t="s">
        <v>85</v>
      </c>
      <c r="Q1627" s="1" t="s">
        <v>33</v>
      </c>
      <c r="R1627" s="1" t="s">
        <v>46</v>
      </c>
      <c r="S1627" s="1" t="s">
        <v>47</v>
      </c>
      <c r="T1627" s="1">
        <v>5</v>
      </c>
      <c r="U1627" s="1" t="s">
        <v>2622</v>
      </c>
      <c r="V1627" s="1" t="s">
        <v>2623</v>
      </c>
      <c r="W1627" s="1" t="s">
        <v>2624</v>
      </c>
      <c r="X1627" s="1" t="s">
        <v>2625</v>
      </c>
      <c r="Y1627" s="1" t="s">
        <v>2623</v>
      </c>
      <c r="Z1627" s="1" t="s">
        <v>2623</v>
      </c>
      <c r="AA1627" s="1">
        <v>3000</v>
      </c>
      <c r="AB1627" s="1" t="s">
        <v>2626</v>
      </c>
      <c r="AC1627" s="1" t="s">
        <v>47</v>
      </c>
      <c r="AD1627" s="1" t="str">
        <f>TEXT(Sales_data[[#This Row],[Order_Date]],"MMM")</f>
        <v>Sep</v>
      </c>
      <c r="AE1627" s="1">
        <f t="shared" si="125"/>
        <v>2024</v>
      </c>
      <c r="AF1627" s="1" t="str">
        <f>TEXT(Sales_data[[#This Row],[Order_Date]],"ddd")</f>
        <v>Fri</v>
      </c>
      <c r="AG1627" s="1" t="str">
        <f t="shared" si="126"/>
        <v>On Time</v>
      </c>
      <c r="AH1627" s="1" t="str">
        <f t="shared" si="127"/>
        <v>Medium</v>
      </c>
      <c r="AI1627" s="1" t="str">
        <f t="shared" si="128"/>
        <v>Medium</v>
      </c>
      <c r="AJ1627" s="6" t="str">
        <f t="shared" si="129"/>
        <v>Weekday</v>
      </c>
    </row>
    <row r="1628" spans="1:36" x14ac:dyDescent="0.45">
      <c r="A1628" s="5" t="s">
        <v>2119</v>
      </c>
      <c r="B1628" s="2">
        <v>45430</v>
      </c>
      <c r="C1628" s="2">
        <v>45429</v>
      </c>
      <c r="D1628" s="2">
        <v>45430</v>
      </c>
      <c r="E1628" s="1" t="s">
        <v>2586</v>
      </c>
      <c r="F1628" s="1" t="s">
        <v>69</v>
      </c>
      <c r="G1628" s="1" t="s">
        <v>70</v>
      </c>
      <c r="H1628" s="1" t="s">
        <v>128</v>
      </c>
      <c r="I1628" s="1" t="s">
        <v>129</v>
      </c>
      <c r="J1628" s="1">
        <v>1</v>
      </c>
      <c r="K1628" s="1">
        <v>1000</v>
      </c>
      <c r="L1628" s="1">
        <v>1000</v>
      </c>
      <c r="M1628" s="1" t="s">
        <v>2619</v>
      </c>
      <c r="N1628" s="1" t="s">
        <v>57</v>
      </c>
      <c r="O1628" s="1" t="s">
        <v>79</v>
      </c>
      <c r="P1628" s="1" t="s">
        <v>58</v>
      </c>
      <c r="Q1628" s="1" t="s">
        <v>33</v>
      </c>
      <c r="R1628" s="1" t="s">
        <v>46</v>
      </c>
      <c r="S1628" s="1" t="s">
        <v>47</v>
      </c>
      <c r="T1628" s="1">
        <v>1</v>
      </c>
      <c r="U1628" s="1" t="s">
        <v>2622</v>
      </c>
      <c r="V1628" s="1" t="s">
        <v>2623</v>
      </c>
      <c r="W1628" s="1" t="s">
        <v>2624</v>
      </c>
      <c r="X1628" s="1" t="s">
        <v>2628</v>
      </c>
      <c r="Y1628" s="1" t="s">
        <v>2623</v>
      </c>
      <c r="Z1628" s="1" t="s">
        <v>2623</v>
      </c>
      <c r="AA1628" s="1">
        <v>1000</v>
      </c>
      <c r="AB1628" s="1" t="s">
        <v>2626</v>
      </c>
      <c r="AC1628" s="1" t="s">
        <v>47</v>
      </c>
      <c r="AD1628" s="1" t="str">
        <f>TEXT(Sales_data[[#This Row],[Order_Date]],"MMM")</f>
        <v>May</v>
      </c>
      <c r="AE1628" s="1">
        <f t="shared" si="125"/>
        <v>2024</v>
      </c>
      <c r="AF1628" s="1" t="str">
        <f>TEXT(Sales_data[[#This Row],[Order_Date]],"ddd")</f>
        <v>Sat</v>
      </c>
      <c r="AG1628" s="1" t="str">
        <f t="shared" si="126"/>
        <v>On Time</v>
      </c>
      <c r="AH1628" s="1" t="str">
        <f t="shared" si="127"/>
        <v>Fast</v>
      </c>
      <c r="AI1628" s="1" t="str">
        <f t="shared" si="128"/>
        <v>Low</v>
      </c>
      <c r="AJ1628" s="6" t="str">
        <f t="shared" si="129"/>
        <v>Weekend</v>
      </c>
    </row>
    <row r="1629" spans="1:36" x14ac:dyDescent="0.45">
      <c r="A1629" s="5" t="s">
        <v>2120</v>
      </c>
      <c r="B1629" s="2">
        <v>45306</v>
      </c>
      <c r="C1629" s="2">
        <v>45308</v>
      </c>
      <c r="D1629" s="2">
        <v>45314</v>
      </c>
      <c r="E1629" s="1" t="s">
        <v>2601</v>
      </c>
      <c r="F1629" s="1" t="s">
        <v>168</v>
      </c>
      <c r="G1629" s="1" t="s">
        <v>41</v>
      </c>
      <c r="H1629" s="1" t="s">
        <v>27</v>
      </c>
      <c r="I1629" s="1" t="s">
        <v>28</v>
      </c>
      <c r="J1629" s="1">
        <v>3</v>
      </c>
      <c r="K1629" s="1">
        <v>100</v>
      </c>
      <c r="L1629" s="1">
        <v>300</v>
      </c>
      <c r="M1629" s="1" t="s">
        <v>29</v>
      </c>
      <c r="N1629" s="1" t="s">
        <v>93</v>
      </c>
      <c r="O1629" s="1" t="s">
        <v>31</v>
      </c>
      <c r="P1629" s="1" t="s">
        <v>58</v>
      </c>
      <c r="Q1629" s="1" t="s">
        <v>45</v>
      </c>
      <c r="R1629" s="1" t="s">
        <v>2620</v>
      </c>
      <c r="S1629" s="1" t="s">
        <v>2620</v>
      </c>
      <c r="T1629" s="1">
        <v>6</v>
      </c>
      <c r="U1629" s="1" t="s">
        <v>2622</v>
      </c>
      <c r="V1629" s="1" t="s">
        <v>2623</v>
      </c>
      <c r="W1629" s="1" t="s">
        <v>2624</v>
      </c>
      <c r="X1629" s="1" t="s">
        <v>2625</v>
      </c>
      <c r="Y1629" s="1" t="s">
        <v>2623</v>
      </c>
      <c r="Z1629" s="1" t="s">
        <v>2623</v>
      </c>
      <c r="AA1629" s="1">
        <v>300</v>
      </c>
      <c r="AB1629" s="1" t="s">
        <v>2626</v>
      </c>
      <c r="AC1629" s="1" t="s">
        <v>2627</v>
      </c>
      <c r="AD1629" s="1" t="str">
        <f>TEXT(Sales_data[[#This Row],[Order_Date]],"MMM")</f>
        <v>Jan</v>
      </c>
      <c r="AE1629" s="1">
        <f t="shared" si="125"/>
        <v>2024</v>
      </c>
      <c r="AF1629" s="1" t="str">
        <f>TEXT(Sales_data[[#This Row],[Order_Date]],"ddd")</f>
        <v>Mon</v>
      </c>
      <c r="AG1629" s="1" t="str">
        <f t="shared" si="126"/>
        <v>Late</v>
      </c>
      <c r="AH1629" s="1" t="str">
        <f t="shared" si="127"/>
        <v>Slow</v>
      </c>
      <c r="AI1629" s="1" t="str">
        <f t="shared" si="128"/>
        <v>Low</v>
      </c>
      <c r="AJ1629" s="6" t="str">
        <f t="shared" si="129"/>
        <v>Weekday</v>
      </c>
    </row>
    <row r="1630" spans="1:36" x14ac:dyDescent="0.45">
      <c r="A1630" s="5" t="s">
        <v>2121</v>
      </c>
      <c r="B1630" s="2">
        <v>45492</v>
      </c>
      <c r="C1630" s="2">
        <v>45490</v>
      </c>
      <c r="D1630" s="2">
        <v>45489</v>
      </c>
      <c r="E1630" s="1" t="s">
        <v>2549</v>
      </c>
      <c r="F1630" s="1" t="s">
        <v>2607</v>
      </c>
      <c r="G1630" s="1" t="s">
        <v>41</v>
      </c>
      <c r="H1630" s="1" t="s">
        <v>71</v>
      </c>
      <c r="I1630" s="1" t="s">
        <v>117</v>
      </c>
      <c r="J1630" s="1">
        <v>2</v>
      </c>
      <c r="K1630" s="1">
        <v>100</v>
      </c>
      <c r="L1630" s="1">
        <v>200</v>
      </c>
      <c r="M1630" s="1" t="s">
        <v>2619</v>
      </c>
      <c r="N1630" s="1" t="s">
        <v>93</v>
      </c>
      <c r="O1630" s="1" t="s">
        <v>44</v>
      </c>
      <c r="P1630" s="1" t="s">
        <v>32</v>
      </c>
      <c r="Q1630" s="1" t="s">
        <v>45</v>
      </c>
      <c r="R1630" s="1" t="s">
        <v>2620</v>
      </c>
      <c r="S1630" s="1" t="s">
        <v>2620</v>
      </c>
      <c r="T1630" s="1">
        <v>-1</v>
      </c>
      <c r="U1630" s="1" t="s">
        <v>2622</v>
      </c>
      <c r="V1630" s="1" t="s">
        <v>2623</v>
      </c>
      <c r="W1630" s="1" t="s">
        <v>2624</v>
      </c>
      <c r="X1630" s="1" t="s">
        <v>2628</v>
      </c>
      <c r="Y1630" s="1" t="s">
        <v>2623</v>
      </c>
      <c r="Z1630" s="1" t="s">
        <v>2623</v>
      </c>
      <c r="AA1630" s="1">
        <v>200</v>
      </c>
      <c r="AB1630" s="1" t="s">
        <v>2626</v>
      </c>
      <c r="AC1630" s="1" t="s">
        <v>2627</v>
      </c>
      <c r="AD1630" s="1" t="str">
        <f>TEXT(Sales_data[[#This Row],[Order_Date]],"MMM")</f>
        <v>Jul</v>
      </c>
      <c r="AE1630" s="1">
        <f t="shared" si="125"/>
        <v>2024</v>
      </c>
      <c r="AF1630" s="1" t="str">
        <f>TEXT(Sales_data[[#This Row],[Order_Date]],"ddd")</f>
        <v>Fri</v>
      </c>
      <c r="AG1630" s="1" t="str">
        <f t="shared" si="126"/>
        <v>On Time</v>
      </c>
      <c r="AH1630" s="1" t="str">
        <f t="shared" si="127"/>
        <v>Fast</v>
      </c>
      <c r="AI1630" s="1" t="str">
        <f t="shared" si="128"/>
        <v>Low</v>
      </c>
      <c r="AJ1630" s="6" t="str">
        <f t="shared" si="129"/>
        <v>Weekday</v>
      </c>
    </row>
    <row r="1631" spans="1:36" x14ac:dyDescent="0.45">
      <c r="A1631" s="5" t="s">
        <v>2122</v>
      </c>
      <c r="B1631" s="2">
        <v>45526</v>
      </c>
      <c r="C1631" s="2">
        <v>45525</v>
      </c>
      <c r="D1631" s="2">
        <v>45527</v>
      </c>
      <c r="E1631" s="1" t="s">
        <v>2585</v>
      </c>
      <c r="F1631" s="1" t="s">
        <v>69</v>
      </c>
      <c r="G1631" s="1" t="s">
        <v>70</v>
      </c>
      <c r="H1631" s="1" t="s">
        <v>27</v>
      </c>
      <c r="I1631" s="1" t="s">
        <v>55</v>
      </c>
      <c r="J1631" s="1">
        <v>0</v>
      </c>
      <c r="K1631" s="1">
        <v>500</v>
      </c>
      <c r="L1631" s="1">
        <v>0</v>
      </c>
      <c r="M1631" s="1" t="s">
        <v>56</v>
      </c>
      <c r="N1631" s="1" t="s">
        <v>93</v>
      </c>
      <c r="O1631" s="1" t="s">
        <v>44</v>
      </c>
      <c r="P1631" s="1" t="s">
        <v>32</v>
      </c>
      <c r="Q1631" s="1" t="s">
        <v>45</v>
      </c>
      <c r="R1631" s="1" t="s">
        <v>34</v>
      </c>
      <c r="S1631" s="1" t="s">
        <v>2620</v>
      </c>
      <c r="T1631" s="1">
        <v>2</v>
      </c>
      <c r="U1631" s="1" t="s">
        <v>2622</v>
      </c>
      <c r="V1631" s="1" t="s">
        <v>2630</v>
      </c>
      <c r="W1631" s="1" t="s">
        <v>2624</v>
      </c>
      <c r="X1631" s="1" t="s">
        <v>2628</v>
      </c>
      <c r="Y1631" s="1" t="s">
        <v>2623</v>
      </c>
      <c r="Z1631" s="1" t="s">
        <v>2623</v>
      </c>
      <c r="AA1631" s="1">
        <v>0</v>
      </c>
      <c r="AB1631" s="1" t="s">
        <v>2626</v>
      </c>
      <c r="AC1631" s="1" t="s">
        <v>2627</v>
      </c>
      <c r="AD1631" s="1" t="str">
        <f>TEXT(Sales_data[[#This Row],[Order_Date]],"MMM")</f>
        <v>Aug</v>
      </c>
      <c r="AE1631" s="1">
        <f t="shared" si="125"/>
        <v>2024</v>
      </c>
      <c r="AF1631" s="1" t="str">
        <f>TEXT(Sales_data[[#This Row],[Order_Date]],"ddd")</f>
        <v>Thu</v>
      </c>
      <c r="AG1631" s="1" t="str">
        <f t="shared" si="126"/>
        <v>On Time</v>
      </c>
      <c r="AH1631" s="1" t="str">
        <f t="shared" si="127"/>
        <v>Fast</v>
      </c>
      <c r="AI1631" s="1" t="str">
        <f t="shared" si="128"/>
        <v>Low</v>
      </c>
      <c r="AJ1631" s="6" t="str">
        <f t="shared" si="129"/>
        <v>Weekday</v>
      </c>
    </row>
    <row r="1632" spans="1:36" x14ac:dyDescent="0.45">
      <c r="A1632" s="5" t="s">
        <v>2123</v>
      </c>
      <c r="B1632" s="2">
        <v>45433</v>
      </c>
      <c r="C1632" s="2">
        <v>45431</v>
      </c>
      <c r="D1632" s="2">
        <v>45433</v>
      </c>
      <c r="E1632" s="1" t="s">
        <v>2560</v>
      </c>
      <c r="F1632" s="1" t="s">
        <v>147</v>
      </c>
      <c r="G1632" s="1" t="s">
        <v>147</v>
      </c>
      <c r="H1632" s="1" t="s">
        <v>42</v>
      </c>
      <c r="I1632" s="1" t="s">
        <v>122</v>
      </c>
      <c r="J1632" s="1">
        <v>0</v>
      </c>
      <c r="K1632" s="1">
        <v>0</v>
      </c>
      <c r="L1632" s="1">
        <v>0</v>
      </c>
      <c r="M1632" s="1" t="s">
        <v>29</v>
      </c>
      <c r="N1632" s="1" t="s">
        <v>57</v>
      </c>
      <c r="O1632" s="1" t="s">
        <v>64</v>
      </c>
      <c r="P1632" s="1" t="s">
        <v>58</v>
      </c>
      <c r="Q1632" s="1" t="s">
        <v>33</v>
      </c>
      <c r="R1632" s="1" t="s">
        <v>34</v>
      </c>
      <c r="S1632" s="1" t="s">
        <v>2620</v>
      </c>
      <c r="T1632" s="1">
        <v>2</v>
      </c>
      <c r="U1632" s="1" t="s">
        <v>2622</v>
      </c>
      <c r="V1632" s="1" t="s">
        <v>2630</v>
      </c>
      <c r="W1632" s="1" t="s">
        <v>2629</v>
      </c>
      <c r="X1632" s="1" t="s">
        <v>2628</v>
      </c>
      <c r="Y1632" s="1" t="s">
        <v>2630</v>
      </c>
      <c r="Z1632" s="1" t="s">
        <v>2623</v>
      </c>
      <c r="AA1632" s="1">
        <v>0</v>
      </c>
      <c r="AB1632" s="1" t="s">
        <v>2626</v>
      </c>
      <c r="AC1632" s="1" t="s">
        <v>2627</v>
      </c>
      <c r="AD1632" s="1" t="str">
        <f>TEXT(Sales_data[[#This Row],[Order_Date]],"MMM")</f>
        <v>May</v>
      </c>
      <c r="AE1632" s="1">
        <f t="shared" si="125"/>
        <v>2024</v>
      </c>
      <c r="AF1632" s="1" t="str">
        <f>TEXT(Sales_data[[#This Row],[Order_Date]],"ddd")</f>
        <v>Tue</v>
      </c>
      <c r="AG1632" s="1" t="str">
        <f t="shared" si="126"/>
        <v>On Time</v>
      </c>
      <c r="AH1632" s="1" t="str">
        <f t="shared" si="127"/>
        <v>Fast</v>
      </c>
      <c r="AI1632" s="1" t="str">
        <f t="shared" si="128"/>
        <v>Low</v>
      </c>
      <c r="AJ1632" s="6" t="str">
        <f t="shared" si="129"/>
        <v>Weekday</v>
      </c>
    </row>
    <row r="1633" spans="1:36" x14ac:dyDescent="0.45">
      <c r="A1633" s="5" t="s">
        <v>2124</v>
      </c>
      <c r="B1633" s="2">
        <v>45402</v>
      </c>
      <c r="C1633" s="2">
        <v>45401</v>
      </c>
      <c r="D1633" s="2">
        <v>45402</v>
      </c>
      <c r="E1633" s="1" t="s">
        <v>2588</v>
      </c>
      <c r="F1633" s="1" t="s">
        <v>147</v>
      </c>
      <c r="G1633" s="1" t="s">
        <v>147</v>
      </c>
      <c r="H1633" s="1" t="s">
        <v>71</v>
      </c>
      <c r="I1633" s="1" t="s">
        <v>72</v>
      </c>
      <c r="J1633" s="1">
        <v>-1</v>
      </c>
      <c r="K1633" s="1">
        <v>0</v>
      </c>
      <c r="L1633" s="1">
        <v>0</v>
      </c>
      <c r="M1633" s="1" t="s">
        <v>29</v>
      </c>
      <c r="N1633" s="1" t="s">
        <v>57</v>
      </c>
      <c r="O1633" s="1" t="s">
        <v>44</v>
      </c>
      <c r="P1633" s="1" t="s">
        <v>58</v>
      </c>
      <c r="Q1633" s="1" t="s">
        <v>33</v>
      </c>
      <c r="R1633" s="1" t="s">
        <v>46</v>
      </c>
      <c r="S1633" s="1" t="s">
        <v>47</v>
      </c>
      <c r="T1633" s="1">
        <v>1</v>
      </c>
      <c r="U1633" s="1" t="s">
        <v>2622</v>
      </c>
      <c r="V1633" s="1" t="s">
        <v>2630</v>
      </c>
      <c r="W1633" s="1" t="s">
        <v>2629</v>
      </c>
      <c r="X1633" s="1" t="s">
        <v>2628</v>
      </c>
      <c r="Y1633" s="1" t="s">
        <v>2630</v>
      </c>
      <c r="Z1633" s="1" t="s">
        <v>2623</v>
      </c>
      <c r="AA1633" s="1">
        <v>0</v>
      </c>
      <c r="AB1633" s="1" t="s">
        <v>2626</v>
      </c>
      <c r="AC1633" s="1" t="s">
        <v>47</v>
      </c>
      <c r="AD1633" s="1" t="str">
        <f>TEXT(Sales_data[[#This Row],[Order_Date]],"MMM")</f>
        <v>Apr</v>
      </c>
      <c r="AE1633" s="1">
        <f t="shared" si="125"/>
        <v>2024</v>
      </c>
      <c r="AF1633" s="1" t="str">
        <f>TEXT(Sales_data[[#This Row],[Order_Date]],"ddd")</f>
        <v>Sat</v>
      </c>
      <c r="AG1633" s="1" t="str">
        <f t="shared" si="126"/>
        <v>On Time</v>
      </c>
      <c r="AH1633" s="1" t="str">
        <f t="shared" si="127"/>
        <v>Fast</v>
      </c>
      <c r="AI1633" s="1" t="str">
        <f t="shared" si="128"/>
        <v>Low</v>
      </c>
      <c r="AJ1633" s="6" t="str">
        <f t="shared" si="129"/>
        <v>Weekend</v>
      </c>
    </row>
    <row r="1634" spans="1:36" x14ac:dyDescent="0.45">
      <c r="A1634" s="5" t="s">
        <v>2125</v>
      </c>
      <c r="B1634" s="2">
        <v>45348</v>
      </c>
      <c r="C1634" s="2">
        <v>45350</v>
      </c>
      <c r="D1634" s="2">
        <v>45356</v>
      </c>
      <c r="E1634" s="1" t="s">
        <v>2571</v>
      </c>
      <c r="F1634" s="1" t="s">
        <v>2607</v>
      </c>
      <c r="G1634" s="1" t="s">
        <v>41</v>
      </c>
      <c r="H1634" s="1" t="s">
        <v>42</v>
      </c>
      <c r="I1634" s="1" t="s">
        <v>122</v>
      </c>
      <c r="J1634" s="1">
        <v>3</v>
      </c>
      <c r="K1634" s="1">
        <v>500</v>
      </c>
      <c r="L1634" s="1">
        <v>1500</v>
      </c>
      <c r="M1634" s="1" t="s">
        <v>63</v>
      </c>
      <c r="N1634" s="1" t="s">
        <v>57</v>
      </c>
      <c r="O1634" s="1" t="s">
        <v>79</v>
      </c>
      <c r="P1634" s="1" t="s">
        <v>32</v>
      </c>
      <c r="Q1634" s="1" t="s">
        <v>45</v>
      </c>
      <c r="R1634" s="1" t="s">
        <v>34</v>
      </c>
      <c r="S1634" s="1" t="s">
        <v>2620</v>
      </c>
      <c r="T1634" s="1">
        <v>6</v>
      </c>
      <c r="U1634" s="1" t="s">
        <v>2622</v>
      </c>
      <c r="V1634" s="1" t="s">
        <v>2623</v>
      </c>
      <c r="W1634" s="1" t="s">
        <v>2624</v>
      </c>
      <c r="X1634" s="1" t="s">
        <v>2625</v>
      </c>
      <c r="Y1634" s="1" t="s">
        <v>2623</v>
      </c>
      <c r="Z1634" s="1" t="s">
        <v>2623</v>
      </c>
      <c r="AA1634" s="1">
        <v>1500</v>
      </c>
      <c r="AB1634" s="1" t="s">
        <v>2626</v>
      </c>
      <c r="AC1634" s="1" t="s">
        <v>2627</v>
      </c>
      <c r="AD1634" s="1" t="str">
        <f>TEXT(Sales_data[[#This Row],[Order_Date]],"MMM")</f>
        <v>Feb</v>
      </c>
      <c r="AE1634" s="1">
        <f t="shared" si="125"/>
        <v>2024</v>
      </c>
      <c r="AF1634" s="1" t="str">
        <f>TEXT(Sales_data[[#This Row],[Order_Date]],"ddd")</f>
        <v>Mon</v>
      </c>
      <c r="AG1634" s="1" t="str">
        <f t="shared" si="126"/>
        <v>Late</v>
      </c>
      <c r="AH1634" s="1" t="str">
        <f t="shared" si="127"/>
        <v>Slow</v>
      </c>
      <c r="AI1634" s="1" t="str">
        <f t="shared" si="128"/>
        <v>Low</v>
      </c>
      <c r="AJ1634" s="6" t="str">
        <f t="shared" si="129"/>
        <v>Weekday</v>
      </c>
    </row>
    <row r="1635" spans="1:36" x14ac:dyDescent="0.45">
      <c r="A1635" s="5" t="s">
        <v>2126</v>
      </c>
      <c r="B1635" s="2">
        <v>45493</v>
      </c>
      <c r="C1635" s="2">
        <v>45492</v>
      </c>
      <c r="D1635" s="2">
        <v>45493</v>
      </c>
      <c r="E1635" s="1" t="s">
        <v>2604</v>
      </c>
      <c r="F1635" s="1" t="s">
        <v>2608</v>
      </c>
      <c r="G1635" s="1" t="s">
        <v>41</v>
      </c>
      <c r="H1635" s="1" t="s">
        <v>128</v>
      </c>
      <c r="I1635" s="1" t="s">
        <v>169</v>
      </c>
      <c r="J1635" s="1">
        <v>-1</v>
      </c>
      <c r="K1635" s="1">
        <v>500</v>
      </c>
      <c r="L1635" s="1">
        <v>-500</v>
      </c>
      <c r="M1635" s="1" t="s">
        <v>2619</v>
      </c>
      <c r="N1635" s="1" t="s">
        <v>57</v>
      </c>
      <c r="O1635" s="1" t="s">
        <v>64</v>
      </c>
      <c r="P1635" s="1" t="s">
        <v>85</v>
      </c>
      <c r="Q1635" s="1" t="s">
        <v>33</v>
      </c>
      <c r="R1635" s="1" t="s">
        <v>34</v>
      </c>
      <c r="S1635" s="1" t="s">
        <v>2620</v>
      </c>
      <c r="T1635" s="1">
        <v>1</v>
      </c>
      <c r="U1635" s="1" t="s">
        <v>2622</v>
      </c>
      <c r="V1635" s="1" t="s">
        <v>2630</v>
      </c>
      <c r="W1635" s="1" t="s">
        <v>2624</v>
      </c>
      <c r="X1635" s="1" t="s">
        <v>2628</v>
      </c>
      <c r="Y1635" s="1" t="s">
        <v>2623</v>
      </c>
      <c r="Z1635" s="1" t="s">
        <v>2623</v>
      </c>
      <c r="AA1635" s="1">
        <v>-500</v>
      </c>
      <c r="AB1635" s="1" t="s">
        <v>2626</v>
      </c>
      <c r="AC1635" s="1" t="s">
        <v>2627</v>
      </c>
      <c r="AD1635" s="1" t="str">
        <f>TEXT(Sales_data[[#This Row],[Order_Date]],"MMM")</f>
        <v>Jul</v>
      </c>
      <c r="AE1635" s="1">
        <f t="shared" si="125"/>
        <v>2024</v>
      </c>
      <c r="AF1635" s="1" t="str">
        <f>TEXT(Sales_data[[#This Row],[Order_Date]],"ddd")</f>
        <v>Sat</v>
      </c>
      <c r="AG1635" s="1" t="str">
        <f t="shared" si="126"/>
        <v>On Time</v>
      </c>
      <c r="AH1635" s="1" t="str">
        <f t="shared" si="127"/>
        <v>Fast</v>
      </c>
      <c r="AI1635" s="1" t="str">
        <f t="shared" si="128"/>
        <v>Low</v>
      </c>
      <c r="AJ1635" s="6" t="str">
        <f t="shared" si="129"/>
        <v>Weekend</v>
      </c>
    </row>
    <row r="1636" spans="1:36" x14ac:dyDescent="0.45">
      <c r="A1636" s="5" t="s">
        <v>2127</v>
      </c>
      <c r="B1636" s="2">
        <v>45412</v>
      </c>
      <c r="C1636" s="2">
        <v>45413</v>
      </c>
      <c r="D1636" s="2">
        <v>45413</v>
      </c>
      <c r="E1636" s="1" t="s">
        <v>2602</v>
      </c>
      <c r="F1636" s="1" t="s">
        <v>2607</v>
      </c>
      <c r="G1636" s="1" t="s">
        <v>41</v>
      </c>
      <c r="H1636" s="1" t="s">
        <v>42</v>
      </c>
      <c r="I1636" s="1" t="s">
        <v>78</v>
      </c>
      <c r="J1636" s="1">
        <v>1</v>
      </c>
      <c r="K1636" s="1">
        <v>1000</v>
      </c>
      <c r="L1636" s="1">
        <v>1000</v>
      </c>
      <c r="M1636" s="1" t="s">
        <v>63</v>
      </c>
      <c r="N1636" s="1" t="s">
        <v>57</v>
      </c>
      <c r="O1636" s="1" t="s">
        <v>31</v>
      </c>
      <c r="P1636" s="1" t="s">
        <v>85</v>
      </c>
      <c r="Q1636" s="1" t="s">
        <v>33</v>
      </c>
      <c r="R1636" s="1" t="s">
        <v>2620</v>
      </c>
      <c r="S1636" s="1" t="s">
        <v>2620</v>
      </c>
      <c r="T1636" s="1">
        <v>0</v>
      </c>
      <c r="U1636" s="1" t="s">
        <v>2622</v>
      </c>
      <c r="V1636" s="1" t="s">
        <v>2623</v>
      </c>
      <c r="W1636" s="1" t="s">
        <v>2624</v>
      </c>
      <c r="X1636" s="1" t="s">
        <v>2625</v>
      </c>
      <c r="Y1636" s="1" t="s">
        <v>2623</v>
      </c>
      <c r="Z1636" s="1" t="s">
        <v>2623</v>
      </c>
      <c r="AA1636" s="1">
        <v>1000</v>
      </c>
      <c r="AB1636" s="1" t="s">
        <v>2626</v>
      </c>
      <c r="AC1636" s="1" t="s">
        <v>2627</v>
      </c>
      <c r="AD1636" s="1" t="str">
        <f>TEXT(Sales_data[[#This Row],[Order_Date]],"MMM")</f>
        <v>Apr</v>
      </c>
      <c r="AE1636" s="1">
        <f t="shared" si="125"/>
        <v>2024</v>
      </c>
      <c r="AF1636" s="1" t="str">
        <f>TEXT(Sales_data[[#This Row],[Order_Date]],"ddd")</f>
        <v>Tue</v>
      </c>
      <c r="AG1636" s="1" t="str">
        <f t="shared" si="126"/>
        <v>On Time</v>
      </c>
      <c r="AH1636" s="1" t="str">
        <f t="shared" si="127"/>
        <v>Fast</v>
      </c>
      <c r="AI1636" s="1" t="str">
        <f t="shared" si="128"/>
        <v>Low</v>
      </c>
      <c r="AJ1636" s="6" t="str">
        <f t="shared" si="129"/>
        <v>Weekday</v>
      </c>
    </row>
    <row r="1637" spans="1:36" x14ac:dyDescent="0.45">
      <c r="A1637" s="5" t="s">
        <v>2128</v>
      </c>
      <c r="B1637" s="2">
        <v>45504</v>
      </c>
      <c r="C1637" s="2">
        <v>45505</v>
      </c>
      <c r="D1637" s="2">
        <v>45512</v>
      </c>
      <c r="E1637" s="1" t="s">
        <v>2558</v>
      </c>
      <c r="F1637" s="1" t="s">
        <v>147</v>
      </c>
      <c r="G1637" s="1" t="s">
        <v>147</v>
      </c>
      <c r="H1637" s="1" t="s">
        <v>42</v>
      </c>
      <c r="I1637" s="1" t="s">
        <v>43</v>
      </c>
      <c r="J1637" s="1">
        <v>1</v>
      </c>
      <c r="K1637" s="1">
        <v>500</v>
      </c>
      <c r="L1637" s="1">
        <v>500</v>
      </c>
      <c r="M1637" s="1" t="s">
        <v>29</v>
      </c>
      <c r="N1637" s="1" t="s">
        <v>93</v>
      </c>
      <c r="O1637" s="1" t="s">
        <v>79</v>
      </c>
      <c r="P1637" s="1" t="s">
        <v>85</v>
      </c>
      <c r="Q1637" s="1" t="s">
        <v>45</v>
      </c>
      <c r="R1637" s="1" t="s">
        <v>34</v>
      </c>
      <c r="S1637" s="1" t="s">
        <v>2620</v>
      </c>
      <c r="T1637" s="1">
        <v>7</v>
      </c>
      <c r="U1637" s="1" t="s">
        <v>2622</v>
      </c>
      <c r="V1637" s="1" t="s">
        <v>2623</v>
      </c>
      <c r="W1637" s="1" t="s">
        <v>2624</v>
      </c>
      <c r="X1637" s="1" t="s">
        <v>2625</v>
      </c>
      <c r="Y1637" s="1" t="s">
        <v>2623</v>
      </c>
      <c r="Z1637" s="1" t="s">
        <v>2623</v>
      </c>
      <c r="AA1637" s="1">
        <v>500</v>
      </c>
      <c r="AB1637" s="1" t="s">
        <v>2626</v>
      </c>
      <c r="AC1637" s="1" t="s">
        <v>2627</v>
      </c>
      <c r="AD1637" s="1" t="str">
        <f>TEXT(Sales_data[[#This Row],[Order_Date]],"MMM")</f>
        <v>Jul</v>
      </c>
      <c r="AE1637" s="1">
        <f t="shared" si="125"/>
        <v>2024</v>
      </c>
      <c r="AF1637" s="1" t="str">
        <f>TEXT(Sales_data[[#This Row],[Order_Date]],"ddd")</f>
        <v>Wed</v>
      </c>
      <c r="AG1637" s="1" t="str">
        <f t="shared" si="126"/>
        <v>Late</v>
      </c>
      <c r="AH1637" s="1" t="str">
        <f t="shared" si="127"/>
        <v>Slow</v>
      </c>
      <c r="AI1637" s="1" t="str">
        <f t="shared" si="128"/>
        <v>Low</v>
      </c>
      <c r="AJ1637" s="6" t="str">
        <f t="shared" si="129"/>
        <v>Weekday</v>
      </c>
    </row>
    <row r="1638" spans="1:36" x14ac:dyDescent="0.45">
      <c r="A1638" s="5" t="s">
        <v>2129</v>
      </c>
      <c r="B1638" s="2">
        <v>45582</v>
      </c>
      <c r="C1638" s="2">
        <v>45585</v>
      </c>
      <c r="D1638" s="2">
        <v>45587</v>
      </c>
      <c r="E1638" s="1" t="s">
        <v>2534</v>
      </c>
      <c r="F1638" s="1" t="s">
        <v>168</v>
      </c>
      <c r="G1638" s="1" t="s">
        <v>41</v>
      </c>
      <c r="H1638" s="1" t="s">
        <v>27</v>
      </c>
      <c r="I1638" s="1" t="s">
        <v>84</v>
      </c>
      <c r="J1638" s="1">
        <v>-1</v>
      </c>
      <c r="K1638" s="1">
        <v>0</v>
      </c>
      <c r="L1638" s="1">
        <v>0</v>
      </c>
      <c r="M1638" s="1" t="s">
        <v>63</v>
      </c>
      <c r="N1638" s="1" t="s">
        <v>57</v>
      </c>
      <c r="O1638" s="1" t="s">
        <v>31</v>
      </c>
      <c r="P1638" s="1" t="s">
        <v>58</v>
      </c>
      <c r="Q1638" s="1" t="s">
        <v>45</v>
      </c>
      <c r="R1638" s="1" t="s">
        <v>2620</v>
      </c>
      <c r="S1638" s="1" t="s">
        <v>2620</v>
      </c>
      <c r="T1638" s="1">
        <v>2</v>
      </c>
      <c r="U1638" s="1" t="s">
        <v>2622</v>
      </c>
      <c r="V1638" s="1" t="s">
        <v>2630</v>
      </c>
      <c r="W1638" s="1" t="s">
        <v>2629</v>
      </c>
      <c r="X1638" s="1" t="s">
        <v>2625</v>
      </c>
      <c r="Y1638" s="1" t="s">
        <v>2630</v>
      </c>
      <c r="Z1638" s="1" t="s">
        <v>2623</v>
      </c>
      <c r="AA1638" s="1">
        <v>0</v>
      </c>
      <c r="AB1638" s="1" t="s">
        <v>2626</v>
      </c>
      <c r="AC1638" s="1" t="s">
        <v>2627</v>
      </c>
      <c r="AD1638" s="1" t="str">
        <f>TEXT(Sales_data[[#This Row],[Order_Date]],"MMM")</f>
        <v>Oct</v>
      </c>
      <c r="AE1638" s="1">
        <f t="shared" si="125"/>
        <v>2024</v>
      </c>
      <c r="AF1638" s="1" t="str">
        <f>TEXT(Sales_data[[#This Row],[Order_Date]],"ddd")</f>
        <v>Thu</v>
      </c>
      <c r="AG1638" s="1" t="str">
        <f t="shared" si="126"/>
        <v>On Time</v>
      </c>
      <c r="AH1638" s="1" t="str">
        <f t="shared" si="127"/>
        <v>Fast</v>
      </c>
      <c r="AI1638" s="1" t="str">
        <f t="shared" si="128"/>
        <v>Low</v>
      </c>
      <c r="AJ1638" s="6" t="str">
        <f t="shared" si="129"/>
        <v>Weekday</v>
      </c>
    </row>
    <row r="1639" spans="1:36" x14ac:dyDescent="0.45">
      <c r="A1639" s="5" t="s">
        <v>2130</v>
      </c>
      <c r="B1639" s="2">
        <v>45555</v>
      </c>
      <c r="C1639" s="2">
        <v>45554</v>
      </c>
      <c r="D1639" s="2">
        <v>45561</v>
      </c>
      <c r="E1639" s="1" t="s">
        <v>2526</v>
      </c>
      <c r="F1639" s="1" t="s">
        <v>69</v>
      </c>
      <c r="G1639" s="1" t="s">
        <v>70</v>
      </c>
      <c r="H1639" s="1" t="s">
        <v>128</v>
      </c>
      <c r="I1639" s="1" t="s">
        <v>231</v>
      </c>
      <c r="J1639" s="1">
        <v>0</v>
      </c>
      <c r="K1639" s="1">
        <v>2000</v>
      </c>
      <c r="L1639" s="1">
        <v>0</v>
      </c>
      <c r="M1639" s="1" t="s">
        <v>56</v>
      </c>
      <c r="N1639" s="1" t="s">
        <v>30</v>
      </c>
      <c r="O1639" s="1" t="s">
        <v>31</v>
      </c>
      <c r="P1639" s="1" t="s">
        <v>58</v>
      </c>
      <c r="Q1639" s="1" t="s">
        <v>33</v>
      </c>
      <c r="R1639" s="1" t="s">
        <v>2620</v>
      </c>
      <c r="S1639" s="1" t="s">
        <v>2620</v>
      </c>
      <c r="T1639" s="1">
        <v>7</v>
      </c>
      <c r="U1639" s="1" t="s">
        <v>2622</v>
      </c>
      <c r="V1639" s="1" t="s">
        <v>2630</v>
      </c>
      <c r="W1639" s="1" t="s">
        <v>2624</v>
      </c>
      <c r="X1639" s="1" t="s">
        <v>2628</v>
      </c>
      <c r="Y1639" s="1" t="s">
        <v>2623</v>
      </c>
      <c r="Z1639" s="1" t="s">
        <v>2623</v>
      </c>
      <c r="AA1639" s="1">
        <v>0</v>
      </c>
      <c r="AB1639" s="1" t="s">
        <v>2626</v>
      </c>
      <c r="AC1639" s="1" t="s">
        <v>2627</v>
      </c>
      <c r="AD1639" s="1" t="str">
        <f>TEXT(Sales_data[[#This Row],[Order_Date]],"MMM")</f>
        <v>Sep</v>
      </c>
      <c r="AE1639" s="1">
        <f t="shared" si="125"/>
        <v>2024</v>
      </c>
      <c r="AF1639" s="1" t="str">
        <f>TEXT(Sales_data[[#This Row],[Order_Date]],"ddd")</f>
        <v>Fri</v>
      </c>
      <c r="AG1639" s="1" t="str">
        <f t="shared" si="126"/>
        <v>Late</v>
      </c>
      <c r="AH1639" s="1" t="str">
        <f t="shared" si="127"/>
        <v>Slow</v>
      </c>
      <c r="AI1639" s="1" t="str">
        <f t="shared" si="128"/>
        <v>Low</v>
      </c>
      <c r="AJ1639" s="6" t="str">
        <f t="shared" si="129"/>
        <v>Weekday</v>
      </c>
    </row>
    <row r="1640" spans="1:36" x14ac:dyDescent="0.45">
      <c r="A1640" s="5" t="s">
        <v>2131</v>
      </c>
      <c r="B1640" s="2">
        <v>45558</v>
      </c>
      <c r="C1640" s="2">
        <v>45561</v>
      </c>
      <c r="D1640" s="2">
        <v>45562</v>
      </c>
      <c r="E1640" s="1" t="s">
        <v>2542</v>
      </c>
      <c r="F1640" s="1" t="s">
        <v>53</v>
      </c>
      <c r="G1640" s="1" t="s">
        <v>54</v>
      </c>
      <c r="H1640" s="1" t="s">
        <v>27</v>
      </c>
      <c r="I1640" s="1" t="s">
        <v>28</v>
      </c>
      <c r="J1640" s="1">
        <v>0</v>
      </c>
      <c r="K1640" s="1">
        <v>2000</v>
      </c>
      <c r="L1640" s="1">
        <v>0</v>
      </c>
      <c r="M1640" s="1" t="s">
        <v>56</v>
      </c>
      <c r="N1640" s="1" t="s">
        <v>30</v>
      </c>
      <c r="O1640" s="1" t="s">
        <v>79</v>
      </c>
      <c r="P1640" s="1" t="s">
        <v>85</v>
      </c>
      <c r="Q1640" s="1" t="s">
        <v>33</v>
      </c>
      <c r="R1640" s="1" t="s">
        <v>46</v>
      </c>
      <c r="S1640" s="1" t="s">
        <v>245</v>
      </c>
      <c r="T1640" s="1">
        <v>1</v>
      </c>
      <c r="U1640" s="1" t="s">
        <v>2622</v>
      </c>
      <c r="V1640" s="1" t="s">
        <v>2630</v>
      </c>
      <c r="W1640" s="1" t="s">
        <v>2624</v>
      </c>
      <c r="X1640" s="1" t="s">
        <v>2625</v>
      </c>
      <c r="Y1640" s="1" t="s">
        <v>2623</v>
      </c>
      <c r="Z1640" s="1" t="s">
        <v>2623</v>
      </c>
      <c r="AA1640" s="1">
        <v>0</v>
      </c>
      <c r="AB1640" s="1" t="s">
        <v>2626</v>
      </c>
      <c r="AC1640" s="1" t="s">
        <v>245</v>
      </c>
      <c r="AD1640" s="1" t="str">
        <f>TEXT(Sales_data[[#This Row],[Order_Date]],"MMM")</f>
        <v>Sep</v>
      </c>
      <c r="AE1640" s="1">
        <f t="shared" si="125"/>
        <v>2024</v>
      </c>
      <c r="AF1640" s="1" t="str">
        <f>TEXT(Sales_data[[#This Row],[Order_Date]],"ddd")</f>
        <v>Mon</v>
      </c>
      <c r="AG1640" s="1" t="str">
        <f t="shared" si="126"/>
        <v>On Time</v>
      </c>
      <c r="AH1640" s="1" t="str">
        <f t="shared" si="127"/>
        <v>Fast</v>
      </c>
      <c r="AI1640" s="1" t="str">
        <f t="shared" si="128"/>
        <v>Low</v>
      </c>
      <c r="AJ1640" s="6" t="str">
        <f t="shared" si="129"/>
        <v>Weekday</v>
      </c>
    </row>
    <row r="1641" spans="1:36" x14ac:dyDescent="0.45">
      <c r="A1641" s="5" t="s">
        <v>2132</v>
      </c>
      <c r="B1641" s="2">
        <v>45427</v>
      </c>
      <c r="C1641" s="2">
        <v>45427</v>
      </c>
      <c r="D1641" s="2">
        <v>45434</v>
      </c>
      <c r="E1641" s="1" t="s">
        <v>2575</v>
      </c>
      <c r="F1641" s="1" t="s">
        <v>2609</v>
      </c>
      <c r="G1641" s="1" t="s">
        <v>116</v>
      </c>
      <c r="H1641" s="1" t="s">
        <v>42</v>
      </c>
      <c r="I1641" s="1" t="s">
        <v>43</v>
      </c>
      <c r="J1641" s="1">
        <v>2</v>
      </c>
      <c r="K1641" s="1">
        <v>1000</v>
      </c>
      <c r="L1641" s="1">
        <v>2000</v>
      </c>
      <c r="M1641" s="1" t="s">
        <v>56</v>
      </c>
      <c r="N1641" s="1" t="s">
        <v>93</v>
      </c>
      <c r="O1641" s="1" t="s">
        <v>31</v>
      </c>
      <c r="P1641" s="1" t="s">
        <v>58</v>
      </c>
      <c r="Q1641" s="1" t="s">
        <v>33</v>
      </c>
      <c r="R1641" s="1" t="s">
        <v>2620</v>
      </c>
      <c r="S1641" s="1" t="s">
        <v>2620</v>
      </c>
      <c r="T1641" s="1">
        <v>7</v>
      </c>
      <c r="U1641" s="1" t="s">
        <v>2622</v>
      </c>
      <c r="V1641" s="1" t="s">
        <v>2623</v>
      </c>
      <c r="W1641" s="1" t="s">
        <v>2624</v>
      </c>
      <c r="X1641" s="1" t="s">
        <v>2625</v>
      </c>
      <c r="Y1641" s="1" t="s">
        <v>2623</v>
      </c>
      <c r="Z1641" s="1" t="s">
        <v>2623</v>
      </c>
      <c r="AA1641" s="1">
        <v>2000</v>
      </c>
      <c r="AB1641" s="1" t="s">
        <v>2626</v>
      </c>
      <c r="AC1641" s="1" t="s">
        <v>2627</v>
      </c>
      <c r="AD1641" s="1" t="str">
        <f>TEXT(Sales_data[[#This Row],[Order_Date]],"MMM")</f>
        <v>May</v>
      </c>
      <c r="AE1641" s="1">
        <f t="shared" si="125"/>
        <v>2024</v>
      </c>
      <c r="AF1641" s="1" t="str">
        <f>TEXT(Sales_data[[#This Row],[Order_Date]],"ddd")</f>
        <v>Wed</v>
      </c>
      <c r="AG1641" s="1" t="str">
        <f t="shared" si="126"/>
        <v>Late</v>
      </c>
      <c r="AH1641" s="1" t="str">
        <f t="shared" si="127"/>
        <v>Slow</v>
      </c>
      <c r="AI1641" s="1" t="str">
        <f t="shared" si="128"/>
        <v>Medium</v>
      </c>
      <c r="AJ1641" s="6" t="str">
        <f t="shared" si="129"/>
        <v>Weekday</v>
      </c>
    </row>
    <row r="1642" spans="1:36" x14ac:dyDescent="0.45">
      <c r="A1642" s="5" t="s">
        <v>2133</v>
      </c>
      <c r="B1642" s="2">
        <v>45310</v>
      </c>
      <c r="C1642" s="2">
        <v>45313</v>
      </c>
      <c r="D1642" s="2">
        <v>45314</v>
      </c>
      <c r="E1642" s="1" t="s">
        <v>2532</v>
      </c>
      <c r="F1642" s="1" t="s">
        <v>147</v>
      </c>
      <c r="G1642" s="1" t="s">
        <v>147</v>
      </c>
      <c r="H1642" s="1" t="s">
        <v>71</v>
      </c>
      <c r="I1642" s="1" t="s">
        <v>117</v>
      </c>
      <c r="J1642" s="1">
        <v>-1</v>
      </c>
      <c r="K1642" s="1">
        <v>1000</v>
      </c>
      <c r="L1642" s="1">
        <v>-1000</v>
      </c>
      <c r="M1642" s="1" t="s">
        <v>29</v>
      </c>
      <c r="N1642" s="1" t="s">
        <v>30</v>
      </c>
      <c r="O1642" s="1" t="s">
        <v>44</v>
      </c>
      <c r="P1642" s="1" t="s">
        <v>58</v>
      </c>
      <c r="Q1642" s="1" t="s">
        <v>45</v>
      </c>
      <c r="R1642" s="1" t="s">
        <v>2620</v>
      </c>
      <c r="S1642" s="1" t="s">
        <v>2620</v>
      </c>
      <c r="T1642" s="1">
        <v>1</v>
      </c>
      <c r="U1642" s="1" t="s">
        <v>2622</v>
      </c>
      <c r="V1642" s="1" t="s">
        <v>2630</v>
      </c>
      <c r="W1642" s="1" t="s">
        <v>2624</v>
      </c>
      <c r="X1642" s="1" t="s">
        <v>2625</v>
      </c>
      <c r="Y1642" s="1" t="s">
        <v>2623</v>
      </c>
      <c r="Z1642" s="1" t="s">
        <v>2623</v>
      </c>
      <c r="AA1642" s="1">
        <v>-1000</v>
      </c>
      <c r="AB1642" s="1" t="s">
        <v>2626</v>
      </c>
      <c r="AC1642" s="1" t="s">
        <v>2632</v>
      </c>
      <c r="AD1642" s="1" t="str">
        <f>TEXT(Sales_data[[#This Row],[Order_Date]],"MMM")</f>
        <v>Jan</v>
      </c>
      <c r="AE1642" s="1">
        <f t="shared" si="125"/>
        <v>2024</v>
      </c>
      <c r="AF1642" s="1" t="str">
        <f>TEXT(Sales_data[[#This Row],[Order_Date]],"ddd")</f>
        <v>Fri</v>
      </c>
      <c r="AG1642" s="1" t="str">
        <f t="shared" si="126"/>
        <v>On Time</v>
      </c>
      <c r="AH1642" s="1" t="str">
        <f t="shared" si="127"/>
        <v>Fast</v>
      </c>
      <c r="AI1642" s="1" t="str">
        <f t="shared" si="128"/>
        <v>Low</v>
      </c>
      <c r="AJ1642" s="6" t="str">
        <f t="shared" si="129"/>
        <v>Weekday</v>
      </c>
    </row>
    <row r="1643" spans="1:36" x14ac:dyDescent="0.45">
      <c r="A1643" s="5" t="s">
        <v>2134</v>
      </c>
      <c r="B1643" s="2">
        <v>45624</v>
      </c>
      <c r="C1643" s="2">
        <v>45622</v>
      </c>
      <c r="D1643" s="2">
        <v>45628</v>
      </c>
      <c r="E1643" s="1" t="s">
        <v>2546</v>
      </c>
      <c r="F1643" s="1" t="s">
        <v>53</v>
      </c>
      <c r="G1643" s="1" t="s">
        <v>54</v>
      </c>
      <c r="H1643" s="1" t="s">
        <v>27</v>
      </c>
      <c r="I1643" s="1" t="s">
        <v>84</v>
      </c>
      <c r="J1643" s="1">
        <v>0</v>
      </c>
      <c r="K1643" s="1">
        <v>1000</v>
      </c>
      <c r="L1643" s="1">
        <v>0</v>
      </c>
      <c r="M1643" s="1" t="s">
        <v>63</v>
      </c>
      <c r="N1643" s="1" t="s">
        <v>93</v>
      </c>
      <c r="O1643" s="1" t="s">
        <v>31</v>
      </c>
      <c r="P1643" s="1" t="s">
        <v>85</v>
      </c>
      <c r="Q1643" s="1" t="s">
        <v>33</v>
      </c>
      <c r="R1643" s="1" t="s">
        <v>2620</v>
      </c>
      <c r="S1643" s="1" t="s">
        <v>2620</v>
      </c>
      <c r="T1643" s="1">
        <v>6</v>
      </c>
      <c r="U1643" s="1" t="s">
        <v>2622</v>
      </c>
      <c r="V1643" s="1" t="s">
        <v>2630</v>
      </c>
      <c r="W1643" s="1" t="s">
        <v>2624</v>
      </c>
      <c r="X1643" s="1" t="s">
        <v>2628</v>
      </c>
      <c r="Y1643" s="1" t="s">
        <v>2623</v>
      </c>
      <c r="Z1643" s="1" t="s">
        <v>2623</v>
      </c>
      <c r="AA1643" s="1">
        <v>0</v>
      </c>
      <c r="AB1643" s="1" t="s">
        <v>2626</v>
      </c>
      <c r="AC1643" s="1" t="s">
        <v>2627</v>
      </c>
      <c r="AD1643" s="1" t="str">
        <f>TEXT(Sales_data[[#This Row],[Order_Date]],"MMM")</f>
        <v>Nov</v>
      </c>
      <c r="AE1643" s="1">
        <f t="shared" si="125"/>
        <v>2024</v>
      </c>
      <c r="AF1643" s="1" t="str">
        <f>TEXT(Sales_data[[#This Row],[Order_Date]],"ddd")</f>
        <v>Thu</v>
      </c>
      <c r="AG1643" s="1" t="str">
        <f t="shared" si="126"/>
        <v>Late</v>
      </c>
      <c r="AH1643" s="1" t="str">
        <f t="shared" si="127"/>
        <v>Slow</v>
      </c>
      <c r="AI1643" s="1" t="str">
        <f t="shared" si="128"/>
        <v>Low</v>
      </c>
      <c r="AJ1643" s="6" t="str">
        <f t="shared" si="129"/>
        <v>Weekday</v>
      </c>
    </row>
    <row r="1644" spans="1:36" x14ac:dyDescent="0.45">
      <c r="A1644" s="5" t="s">
        <v>2135</v>
      </c>
      <c r="B1644" s="2">
        <v>45312</v>
      </c>
      <c r="C1644" s="2">
        <v>45312</v>
      </c>
      <c r="D1644" s="2">
        <v>45317</v>
      </c>
      <c r="E1644" s="1" t="s">
        <v>2582</v>
      </c>
      <c r="F1644" s="1" t="s">
        <v>2606</v>
      </c>
      <c r="G1644" s="1" t="s">
        <v>26</v>
      </c>
      <c r="H1644" s="1" t="s">
        <v>42</v>
      </c>
      <c r="I1644" s="1" t="s">
        <v>122</v>
      </c>
      <c r="J1644" s="1">
        <v>2</v>
      </c>
      <c r="K1644" s="1">
        <v>2000</v>
      </c>
      <c r="L1644" s="1">
        <v>4000</v>
      </c>
      <c r="M1644" s="1" t="s">
        <v>56</v>
      </c>
      <c r="N1644" s="1" t="s">
        <v>57</v>
      </c>
      <c r="O1644" s="1" t="s">
        <v>64</v>
      </c>
      <c r="P1644" s="1" t="s">
        <v>32</v>
      </c>
      <c r="Q1644" s="1" t="s">
        <v>33</v>
      </c>
      <c r="R1644" s="1" t="s">
        <v>46</v>
      </c>
      <c r="S1644" s="1" t="s">
        <v>254</v>
      </c>
      <c r="T1644" s="1">
        <v>5</v>
      </c>
      <c r="U1644" s="1" t="s">
        <v>2622</v>
      </c>
      <c r="V1644" s="1" t="s">
        <v>2623</v>
      </c>
      <c r="W1644" s="1" t="s">
        <v>2624</v>
      </c>
      <c r="X1644" s="1" t="s">
        <v>2625</v>
      </c>
      <c r="Y1644" s="1" t="s">
        <v>2623</v>
      </c>
      <c r="Z1644" s="1" t="s">
        <v>2623</v>
      </c>
      <c r="AA1644" s="1">
        <v>4000</v>
      </c>
      <c r="AB1644" s="1" t="s">
        <v>2626</v>
      </c>
      <c r="AC1644" s="1" t="s">
        <v>254</v>
      </c>
      <c r="AD1644" s="1" t="str">
        <f>TEXT(Sales_data[[#This Row],[Order_Date]],"MMM")</f>
        <v>Jan</v>
      </c>
      <c r="AE1644" s="1">
        <f t="shared" si="125"/>
        <v>2024</v>
      </c>
      <c r="AF1644" s="1" t="str">
        <f>TEXT(Sales_data[[#This Row],[Order_Date]],"ddd")</f>
        <v>Sun</v>
      </c>
      <c r="AG1644" s="1" t="str">
        <f t="shared" si="126"/>
        <v>On Time</v>
      </c>
      <c r="AH1644" s="1" t="str">
        <f t="shared" si="127"/>
        <v>Medium</v>
      </c>
      <c r="AI1644" s="1" t="str">
        <f t="shared" si="128"/>
        <v>Medium</v>
      </c>
      <c r="AJ1644" s="6" t="str">
        <f t="shared" si="129"/>
        <v>Weekend</v>
      </c>
    </row>
    <row r="1645" spans="1:36" x14ac:dyDescent="0.45">
      <c r="A1645" s="5" t="s">
        <v>2136</v>
      </c>
      <c r="B1645" s="2">
        <v>45499</v>
      </c>
      <c r="C1645" s="2">
        <v>45499</v>
      </c>
      <c r="D1645" s="2">
        <v>45499</v>
      </c>
      <c r="E1645" s="1" t="s">
        <v>2538</v>
      </c>
      <c r="F1645" s="1" t="s">
        <v>53</v>
      </c>
      <c r="G1645" s="1" t="s">
        <v>54</v>
      </c>
      <c r="H1645" s="1" t="s">
        <v>128</v>
      </c>
      <c r="I1645" s="1" t="s">
        <v>129</v>
      </c>
      <c r="J1645" s="1">
        <v>1</v>
      </c>
      <c r="K1645" s="1">
        <v>1000</v>
      </c>
      <c r="L1645" s="1">
        <v>1000</v>
      </c>
      <c r="M1645" s="1" t="s">
        <v>29</v>
      </c>
      <c r="N1645" s="1" t="s">
        <v>93</v>
      </c>
      <c r="O1645" s="1" t="s">
        <v>31</v>
      </c>
      <c r="P1645" s="1" t="s">
        <v>85</v>
      </c>
      <c r="Q1645" s="1" t="s">
        <v>33</v>
      </c>
      <c r="R1645" s="1" t="s">
        <v>2620</v>
      </c>
      <c r="S1645" s="1" t="s">
        <v>2620</v>
      </c>
      <c r="T1645" s="1">
        <v>0</v>
      </c>
      <c r="U1645" s="1" t="s">
        <v>2622</v>
      </c>
      <c r="V1645" s="1" t="s">
        <v>2623</v>
      </c>
      <c r="W1645" s="1" t="s">
        <v>2624</v>
      </c>
      <c r="X1645" s="1" t="s">
        <v>2625</v>
      </c>
      <c r="Y1645" s="1" t="s">
        <v>2623</v>
      </c>
      <c r="Z1645" s="1" t="s">
        <v>2623</v>
      </c>
      <c r="AA1645" s="1">
        <v>1000</v>
      </c>
      <c r="AB1645" s="1" t="s">
        <v>2626</v>
      </c>
      <c r="AC1645" s="1" t="s">
        <v>2627</v>
      </c>
      <c r="AD1645" s="1" t="str">
        <f>TEXT(Sales_data[[#This Row],[Order_Date]],"MMM")</f>
        <v>Jul</v>
      </c>
      <c r="AE1645" s="1">
        <f t="shared" si="125"/>
        <v>2024</v>
      </c>
      <c r="AF1645" s="1" t="str">
        <f>TEXT(Sales_data[[#This Row],[Order_Date]],"ddd")</f>
        <v>Fri</v>
      </c>
      <c r="AG1645" s="1" t="str">
        <f t="shared" si="126"/>
        <v>On Time</v>
      </c>
      <c r="AH1645" s="1" t="str">
        <f t="shared" si="127"/>
        <v>Fast</v>
      </c>
      <c r="AI1645" s="1" t="str">
        <f t="shared" si="128"/>
        <v>Low</v>
      </c>
      <c r="AJ1645" s="6" t="str">
        <f t="shared" si="129"/>
        <v>Weekday</v>
      </c>
    </row>
    <row r="1646" spans="1:36" x14ac:dyDescent="0.45">
      <c r="A1646" s="5" t="s">
        <v>2137</v>
      </c>
      <c r="B1646" s="2">
        <v>45537</v>
      </c>
      <c r="C1646" s="2">
        <v>45538</v>
      </c>
      <c r="D1646" s="2">
        <v>45543</v>
      </c>
      <c r="E1646" s="1" t="s">
        <v>2568</v>
      </c>
      <c r="F1646" s="1" t="s">
        <v>2606</v>
      </c>
      <c r="G1646" s="1" t="s">
        <v>26</v>
      </c>
      <c r="H1646" s="1" t="s">
        <v>27</v>
      </c>
      <c r="I1646" s="1" t="s">
        <v>55</v>
      </c>
      <c r="J1646" s="1">
        <v>1</v>
      </c>
      <c r="K1646" s="1">
        <v>1000</v>
      </c>
      <c r="L1646" s="1">
        <v>1000</v>
      </c>
      <c r="M1646" s="1" t="s">
        <v>56</v>
      </c>
      <c r="N1646" s="1" t="s">
        <v>57</v>
      </c>
      <c r="O1646" s="1" t="s">
        <v>31</v>
      </c>
      <c r="P1646" s="1" t="s">
        <v>32</v>
      </c>
      <c r="Q1646" s="1" t="s">
        <v>33</v>
      </c>
      <c r="R1646" s="1" t="s">
        <v>46</v>
      </c>
      <c r="S1646" s="1" t="s">
        <v>47</v>
      </c>
      <c r="T1646" s="1">
        <v>5</v>
      </c>
      <c r="U1646" s="1" t="s">
        <v>2622</v>
      </c>
      <c r="V1646" s="1" t="s">
        <v>2623</v>
      </c>
      <c r="W1646" s="1" t="s">
        <v>2624</v>
      </c>
      <c r="X1646" s="1" t="s">
        <v>2625</v>
      </c>
      <c r="Y1646" s="1" t="s">
        <v>2623</v>
      </c>
      <c r="Z1646" s="1" t="s">
        <v>2623</v>
      </c>
      <c r="AA1646" s="1">
        <v>1000</v>
      </c>
      <c r="AB1646" s="1" t="s">
        <v>2626</v>
      </c>
      <c r="AC1646" s="1" t="s">
        <v>47</v>
      </c>
      <c r="AD1646" s="1" t="str">
        <f>TEXT(Sales_data[[#This Row],[Order_Date]],"MMM")</f>
        <v>Sep</v>
      </c>
      <c r="AE1646" s="1">
        <f t="shared" si="125"/>
        <v>2024</v>
      </c>
      <c r="AF1646" s="1" t="str">
        <f>TEXT(Sales_data[[#This Row],[Order_Date]],"ddd")</f>
        <v>Mon</v>
      </c>
      <c r="AG1646" s="1" t="str">
        <f t="shared" si="126"/>
        <v>On Time</v>
      </c>
      <c r="AH1646" s="1" t="str">
        <f t="shared" si="127"/>
        <v>Medium</v>
      </c>
      <c r="AI1646" s="1" t="str">
        <f t="shared" si="128"/>
        <v>Low</v>
      </c>
      <c r="AJ1646" s="6" t="str">
        <f t="shared" si="129"/>
        <v>Weekday</v>
      </c>
    </row>
    <row r="1647" spans="1:36" x14ac:dyDescent="0.45">
      <c r="A1647" s="5" t="s">
        <v>2138</v>
      </c>
      <c r="B1647" s="2">
        <v>45519</v>
      </c>
      <c r="C1647" s="2">
        <v>45520</v>
      </c>
      <c r="D1647" s="2">
        <v>45519</v>
      </c>
      <c r="E1647" s="1" t="s">
        <v>2555</v>
      </c>
      <c r="F1647" s="1" t="s">
        <v>69</v>
      </c>
      <c r="G1647" s="1" t="s">
        <v>70</v>
      </c>
      <c r="H1647" s="1" t="s">
        <v>27</v>
      </c>
      <c r="I1647" s="1" t="s">
        <v>55</v>
      </c>
      <c r="J1647" s="1">
        <v>-1</v>
      </c>
      <c r="K1647" s="1">
        <v>2000</v>
      </c>
      <c r="L1647" s="1">
        <v>-2000</v>
      </c>
      <c r="M1647" s="1" t="s">
        <v>63</v>
      </c>
      <c r="N1647" s="1" t="s">
        <v>93</v>
      </c>
      <c r="O1647" s="1" t="s">
        <v>31</v>
      </c>
      <c r="P1647" s="1" t="s">
        <v>32</v>
      </c>
      <c r="Q1647" s="1" t="s">
        <v>33</v>
      </c>
      <c r="R1647" s="1" t="s">
        <v>46</v>
      </c>
      <c r="S1647" s="1" t="s">
        <v>47</v>
      </c>
      <c r="T1647" s="1">
        <v>-1</v>
      </c>
      <c r="U1647" s="1" t="s">
        <v>2622</v>
      </c>
      <c r="V1647" s="1" t="s">
        <v>2630</v>
      </c>
      <c r="W1647" s="1" t="s">
        <v>2624</v>
      </c>
      <c r="X1647" s="1" t="s">
        <v>2631</v>
      </c>
      <c r="Y1647" s="1" t="s">
        <v>2623</v>
      </c>
      <c r="Z1647" s="1" t="s">
        <v>2623</v>
      </c>
      <c r="AA1647" s="1">
        <v>-2000</v>
      </c>
      <c r="AB1647" s="1" t="s">
        <v>2626</v>
      </c>
      <c r="AC1647" s="1" t="s">
        <v>47</v>
      </c>
      <c r="AD1647" s="1" t="str">
        <f>TEXT(Sales_data[[#This Row],[Order_Date]],"MMM")</f>
        <v>Aug</v>
      </c>
      <c r="AE1647" s="1">
        <f t="shared" si="125"/>
        <v>2024</v>
      </c>
      <c r="AF1647" s="1" t="str">
        <f>TEXT(Sales_data[[#This Row],[Order_Date]],"ddd")</f>
        <v>Thu</v>
      </c>
      <c r="AG1647" s="1" t="str">
        <f t="shared" si="126"/>
        <v>On Time</v>
      </c>
      <c r="AH1647" s="1" t="str">
        <f t="shared" si="127"/>
        <v>Fast</v>
      </c>
      <c r="AI1647" s="1" t="str">
        <f t="shared" si="128"/>
        <v>Low</v>
      </c>
      <c r="AJ1647" s="6" t="str">
        <f t="shared" si="129"/>
        <v>Weekday</v>
      </c>
    </row>
    <row r="1648" spans="1:36" x14ac:dyDescent="0.45">
      <c r="A1648" s="5" t="s">
        <v>2139</v>
      </c>
      <c r="B1648" s="2">
        <v>45343</v>
      </c>
      <c r="C1648" s="2">
        <v>45341</v>
      </c>
      <c r="D1648" s="2">
        <v>45340</v>
      </c>
      <c r="E1648" s="1" t="s">
        <v>2577</v>
      </c>
      <c r="F1648" s="1" t="s">
        <v>53</v>
      </c>
      <c r="G1648" s="1" t="s">
        <v>54</v>
      </c>
      <c r="H1648" s="1" t="s">
        <v>42</v>
      </c>
      <c r="I1648" s="1" t="s">
        <v>122</v>
      </c>
      <c r="J1648" s="1">
        <v>3</v>
      </c>
      <c r="K1648" s="1">
        <v>2000</v>
      </c>
      <c r="L1648" s="1">
        <v>6000</v>
      </c>
      <c r="M1648" s="1" t="s">
        <v>29</v>
      </c>
      <c r="N1648" s="1" t="s">
        <v>57</v>
      </c>
      <c r="O1648" s="1" t="s">
        <v>31</v>
      </c>
      <c r="P1648" s="1" t="s">
        <v>58</v>
      </c>
      <c r="Q1648" s="1" t="s">
        <v>45</v>
      </c>
      <c r="R1648" s="1" t="s">
        <v>2620</v>
      </c>
      <c r="S1648" s="1" t="s">
        <v>2620</v>
      </c>
      <c r="T1648" s="1">
        <v>-1</v>
      </c>
      <c r="U1648" s="1" t="s">
        <v>2622</v>
      </c>
      <c r="V1648" s="1" t="s">
        <v>2623</v>
      </c>
      <c r="W1648" s="1" t="s">
        <v>2624</v>
      </c>
      <c r="X1648" s="1" t="s">
        <v>2628</v>
      </c>
      <c r="Y1648" s="1" t="s">
        <v>2623</v>
      </c>
      <c r="Z1648" s="1" t="s">
        <v>2623</v>
      </c>
      <c r="AA1648" s="1">
        <v>6000</v>
      </c>
      <c r="AB1648" s="1" t="s">
        <v>2626</v>
      </c>
      <c r="AC1648" s="1" t="s">
        <v>2627</v>
      </c>
      <c r="AD1648" s="1" t="str">
        <f>TEXT(Sales_data[[#This Row],[Order_Date]],"MMM")</f>
        <v>Feb</v>
      </c>
      <c r="AE1648" s="1">
        <f t="shared" si="125"/>
        <v>2024</v>
      </c>
      <c r="AF1648" s="1" t="str">
        <f>TEXT(Sales_data[[#This Row],[Order_Date]],"ddd")</f>
        <v>Wed</v>
      </c>
      <c r="AG1648" s="1" t="str">
        <f t="shared" si="126"/>
        <v>On Time</v>
      </c>
      <c r="AH1648" s="1" t="str">
        <f t="shared" si="127"/>
        <v>Fast</v>
      </c>
      <c r="AI1648" s="1" t="str">
        <f t="shared" si="128"/>
        <v>High</v>
      </c>
      <c r="AJ1648" s="6" t="str">
        <f t="shared" si="129"/>
        <v>Weekday</v>
      </c>
    </row>
    <row r="1649" spans="1:36" x14ac:dyDescent="0.45">
      <c r="A1649" s="5" t="s">
        <v>2140</v>
      </c>
      <c r="B1649" s="2">
        <v>45459</v>
      </c>
      <c r="C1649" s="2">
        <v>45458</v>
      </c>
      <c r="D1649" s="2">
        <v>45465</v>
      </c>
      <c r="E1649" s="1" t="s">
        <v>2586</v>
      </c>
      <c r="F1649" s="1" t="s">
        <v>2608</v>
      </c>
      <c r="G1649" s="1" t="s">
        <v>41</v>
      </c>
      <c r="H1649" s="1" t="s">
        <v>128</v>
      </c>
      <c r="I1649" s="1" t="s">
        <v>129</v>
      </c>
      <c r="J1649" s="1">
        <v>3</v>
      </c>
      <c r="K1649" s="1">
        <v>1000</v>
      </c>
      <c r="L1649" s="1">
        <v>3000</v>
      </c>
      <c r="M1649" s="1" t="s">
        <v>63</v>
      </c>
      <c r="N1649" s="1" t="s">
        <v>93</v>
      </c>
      <c r="O1649" s="1" t="s">
        <v>79</v>
      </c>
      <c r="P1649" s="1" t="s">
        <v>58</v>
      </c>
      <c r="Q1649" s="1" t="s">
        <v>33</v>
      </c>
      <c r="R1649" s="1" t="s">
        <v>34</v>
      </c>
      <c r="S1649" s="1" t="s">
        <v>2620</v>
      </c>
      <c r="T1649" s="1">
        <v>7</v>
      </c>
      <c r="U1649" s="1" t="s">
        <v>2622</v>
      </c>
      <c r="V1649" s="1" t="s">
        <v>2623</v>
      </c>
      <c r="W1649" s="1" t="s">
        <v>2624</v>
      </c>
      <c r="X1649" s="1" t="s">
        <v>2628</v>
      </c>
      <c r="Y1649" s="1" t="s">
        <v>2623</v>
      </c>
      <c r="Z1649" s="1" t="s">
        <v>2623</v>
      </c>
      <c r="AA1649" s="1">
        <v>3000</v>
      </c>
      <c r="AB1649" s="1" t="s">
        <v>2626</v>
      </c>
      <c r="AC1649" s="1" t="s">
        <v>2627</v>
      </c>
      <c r="AD1649" s="1" t="str">
        <f>TEXT(Sales_data[[#This Row],[Order_Date]],"MMM")</f>
        <v>Jun</v>
      </c>
      <c r="AE1649" s="1">
        <f t="shared" si="125"/>
        <v>2024</v>
      </c>
      <c r="AF1649" s="1" t="str">
        <f>TEXT(Sales_data[[#This Row],[Order_Date]],"ddd")</f>
        <v>Sun</v>
      </c>
      <c r="AG1649" s="1" t="str">
        <f t="shared" si="126"/>
        <v>Late</v>
      </c>
      <c r="AH1649" s="1" t="str">
        <f t="shared" si="127"/>
        <v>Slow</v>
      </c>
      <c r="AI1649" s="1" t="str">
        <f t="shared" si="128"/>
        <v>Medium</v>
      </c>
      <c r="AJ1649" s="6" t="str">
        <f t="shared" si="129"/>
        <v>Weekend</v>
      </c>
    </row>
    <row r="1650" spans="1:36" x14ac:dyDescent="0.45">
      <c r="A1650" s="5" t="s">
        <v>2141</v>
      </c>
      <c r="B1650" s="2">
        <v>45652</v>
      </c>
      <c r="C1650" s="2">
        <v>45650</v>
      </c>
      <c r="D1650" s="2">
        <v>45654</v>
      </c>
      <c r="E1650" s="1" t="s">
        <v>2533</v>
      </c>
      <c r="F1650" s="1" t="s">
        <v>2606</v>
      </c>
      <c r="G1650" s="1" t="s">
        <v>26</v>
      </c>
      <c r="H1650" s="1" t="s">
        <v>42</v>
      </c>
      <c r="I1650" s="1" t="s">
        <v>43</v>
      </c>
      <c r="J1650" s="1">
        <v>0</v>
      </c>
      <c r="K1650" s="1">
        <v>100</v>
      </c>
      <c r="L1650" s="1">
        <v>0</v>
      </c>
      <c r="M1650" s="1" t="s">
        <v>29</v>
      </c>
      <c r="N1650" s="1" t="s">
        <v>93</v>
      </c>
      <c r="O1650" s="1" t="s">
        <v>31</v>
      </c>
      <c r="P1650" s="1" t="s">
        <v>58</v>
      </c>
      <c r="Q1650" s="1" t="s">
        <v>33</v>
      </c>
      <c r="R1650" s="1" t="s">
        <v>34</v>
      </c>
      <c r="S1650" s="1" t="s">
        <v>2620</v>
      </c>
      <c r="T1650" s="1">
        <v>4</v>
      </c>
      <c r="U1650" s="1" t="s">
        <v>2622</v>
      </c>
      <c r="V1650" s="1" t="s">
        <v>2630</v>
      </c>
      <c r="W1650" s="1" t="s">
        <v>2624</v>
      </c>
      <c r="X1650" s="1" t="s">
        <v>2628</v>
      </c>
      <c r="Y1650" s="1" t="s">
        <v>2623</v>
      </c>
      <c r="Z1650" s="1" t="s">
        <v>2623</v>
      </c>
      <c r="AA1650" s="1">
        <v>0</v>
      </c>
      <c r="AB1650" s="1" t="s">
        <v>2626</v>
      </c>
      <c r="AC1650" s="1" t="s">
        <v>2627</v>
      </c>
      <c r="AD1650" s="1" t="str">
        <f>TEXT(Sales_data[[#This Row],[Order_Date]],"MMM")</f>
        <v>Dec</v>
      </c>
      <c r="AE1650" s="1">
        <f t="shared" si="125"/>
        <v>2024</v>
      </c>
      <c r="AF1650" s="1" t="str">
        <f>TEXT(Sales_data[[#This Row],[Order_Date]],"ddd")</f>
        <v>Thu</v>
      </c>
      <c r="AG1650" s="1" t="str">
        <f t="shared" si="126"/>
        <v>On Time</v>
      </c>
      <c r="AH1650" s="1" t="str">
        <f t="shared" si="127"/>
        <v>Medium</v>
      </c>
      <c r="AI1650" s="1" t="str">
        <f t="shared" si="128"/>
        <v>Low</v>
      </c>
      <c r="AJ1650" s="6" t="str">
        <f t="shared" si="129"/>
        <v>Weekday</v>
      </c>
    </row>
    <row r="1651" spans="1:36" x14ac:dyDescent="0.45">
      <c r="A1651" s="5" t="s">
        <v>2142</v>
      </c>
      <c r="B1651" s="2">
        <v>45472</v>
      </c>
      <c r="C1651" s="2">
        <v>45473</v>
      </c>
      <c r="D1651" s="2">
        <v>45473</v>
      </c>
      <c r="E1651" s="1" t="s">
        <v>2535</v>
      </c>
      <c r="F1651" s="1" t="s">
        <v>2606</v>
      </c>
      <c r="G1651" s="1" t="s">
        <v>26</v>
      </c>
      <c r="H1651" s="1" t="s">
        <v>42</v>
      </c>
      <c r="I1651" s="1" t="s">
        <v>78</v>
      </c>
      <c r="J1651" s="1">
        <v>2</v>
      </c>
      <c r="K1651" s="1">
        <v>500</v>
      </c>
      <c r="L1651" s="1">
        <v>1000</v>
      </c>
      <c r="M1651" s="1" t="s">
        <v>2619</v>
      </c>
      <c r="N1651" s="1" t="s">
        <v>57</v>
      </c>
      <c r="O1651" s="1" t="s">
        <v>31</v>
      </c>
      <c r="P1651" s="1" t="s">
        <v>85</v>
      </c>
      <c r="Q1651" s="1" t="s">
        <v>45</v>
      </c>
      <c r="R1651" s="1" t="s">
        <v>46</v>
      </c>
      <c r="S1651" s="1" t="s">
        <v>254</v>
      </c>
      <c r="T1651" s="1">
        <v>0</v>
      </c>
      <c r="U1651" s="1" t="s">
        <v>2622</v>
      </c>
      <c r="V1651" s="1" t="s">
        <v>2623</v>
      </c>
      <c r="W1651" s="1" t="s">
        <v>2624</v>
      </c>
      <c r="X1651" s="1" t="s">
        <v>2625</v>
      </c>
      <c r="Y1651" s="1" t="s">
        <v>2623</v>
      </c>
      <c r="Z1651" s="1" t="s">
        <v>2623</v>
      </c>
      <c r="AA1651" s="1">
        <v>1000</v>
      </c>
      <c r="AB1651" s="1" t="s">
        <v>2626</v>
      </c>
      <c r="AC1651" s="1" t="s">
        <v>254</v>
      </c>
      <c r="AD1651" s="1" t="str">
        <f>TEXT(Sales_data[[#This Row],[Order_Date]],"MMM")</f>
        <v>Jun</v>
      </c>
      <c r="AE1651" s="1">
        <f t="shared" si="125"/>
        <v>2024</v>
      </c>
      <c r="AF1651" s="1" t="str">
        <f>TEXT(Sales_data[[#This Row],[Order_Date]],"ddd")</f>
        <v>Sat</v>
      </c>
      <c r="AG1651" s="1" t="str">
        <f t="shared" si="126"/>
        <v>On Time</v>
      </c>
      <c r="AH1651" s="1" t="str">
        <f t="shared" si="127"/>
        <v>Fast</v>
      </c>
      <c r="AI1651" s="1" t="str">
        <f t="shared" si="128"/>
        <v>Low</v>
      </c>
      <c r="AJ1651" s="6" t="str">
        <f t="shared" si="129"/>
        <v>Weekend</v>
      </c>
    </row>
    <row r="1652" spans="1:36" x14ac:dyDescent="0.45">
      <c r="A1652" s="5" t="s">
        <v>2520</v>
      </c>
      <c r="B1652" s="2">
        <v>45517</v>
      </c>
      <c r="C1652" s="2">
        <v>45520</v>
      </c>
      <c r="D1652" s="2">
        <v>45524</v>
      </c>
      <c r="E1652" s="1" t="s">
        <v>2532</v>
      </c>
      <c r="F1652" s="1" t="s">
        <v>69</v>
      </c>
      <c r="G1652" s="1" t="s">
        <v>70</v>
      </c>
      <c r="H1652" s="1" t="s">
        <v>42</v>
      </c>
      <c r="I1652" s="1" t="s">
        <v>122</v>
      </c>
      <c r="J1652" s="1">
        <v>0</v>
      </c>
      <c r="K1652" s="1">
        <v>100</v>
      </c>
      <c r="L1652" s="1">
        <v>0</v>
      </c>
      <c r="M1652" s="1" t="s">
        <v>29</v>
      </c>
      <c r="N1652" s="1" t="s">
        <v>57</v>
      </c>
      <c r="O1652" s="1" t="s">
        <v>64</v>
      </c>
      <c r="P1652" s="1" t="s">
        <v>32</v>
      </c>
      <c r="Q1652" s="1" t="s">
        <v>45</v>
      </c>
      <c r="R1652" s="1" t="s">
        <v>34</v>
      </c>
      <c r="S1652" s="1" t="s">
        <v>2620</v>
      </c>
      <c r="T1652" s="1">
        <v>4</v>
      </c>
      <c r="U1652" s="1" t="s">
        <v>2622</v>
      </c>
      <c r="V1652" s="1" t="s">
        <v>2630</v>
      </c>
      <c r="W1652" s="1" t="s">
        <v>2624</v>
      </c>
      <c r="X1652" s="1" t="s">
        <v>2625</v>
      </c>
      <c r="Y1652" s="1" t="s">
        <v>2623</v>
      </c>
      <c r="Z1652" s="1" t="s">
        <v>2623</v>
      </c>
      <c r="AA1652" s="1">
        <v>0</v>
      </c>
      <c r="AB1652" s="1" t="s">
        <v>2626</v>
      </c>
      <c r="AC1652" s="1" t="s">
        <v>2627</v>
      </c>
      <c r="AD1652" s="1" t="str">
        <f>TEXT(Sales_data[[#This Row],[Order_Date]],"MMM")</f>
        <v>Aug</v>
      </c>
      <c r="AE1652" s="1">
        <f t="shared" si="125"/>
        <v>2024</v>
      </c>
      <c r="AF1652" s="1" t="str">
        <f>TEXT(Sales_data[[#This Row],[Order_Date]],"ddd")</f>
        <v>Tue</v>
      </c>
      <c r="AG1652" s="1" t="str">
        <f t="shared" si="126"/>
        <v>On Time</v>
      </c>
      <c r="AH1652" s="1" t="str">
        <f t="shared" si="127"/>
        <v>Medium</v>
      </c>
      <c r="AI1652" s="1" t="str">
        <f t="shared" si="128"/>
        <v>Low</v>
      </c>
      <c r="AJ1652" s="6" t="str">
        <f t="shared" si="129"/>
        <v>Weekday</v>
      </c>
    </row>
    <row r="1653" spans="1:36" x14ac:dyDescent="0.45">
      <c r="A1653" s="5" t="s">
        <v>2143</v>
      </c>
      <c r="B1653" s="2">
        <v>45330</v>
      </c>
      <c r="C1653" s="2">
        <v>45332</v>
      </c>
      <c r="D1653" s="2">
        <v>45333</v>
      </c>
      <c r="E1653" s="1" t="s">
        <v>2542</v>
      </c>
      <c r="F1653" s="1" t="s">
        <v>2609</v>
      </c>
      <c r="G1653" s="1" t="s">
        <v>116</v>
      </c>
      <c r="H1653" s="1" t="s">
        <v>128</v>
      </c>
      <c r="I1653" s="1" t="s">
        <v>129</v>
      </c>
      <c r="J1653" s="1">
        <v>3</v>
      </c>
      <c r="K1653" s="1">
        <v>0</v>
      </c>
      <c r="L1653" s="1">
        <v>0</v>
      </c>
      <c r="M1653" s="1" t="s">
        <v>29</v>
      </c>
      <c r="N1653" s="1" t="s">
        <v>57</v>
      </c>
      <c r="O1653" s="1" t="s">
        <v>64</v>
      </c>
      <c r="P1653" s="1" t="s">
        <v>58</v>
      </c>
      <c r="Q1653" s="1" t="s">
        <v>33</v>
      </c>
      <c r="R1653" s="1" t="s">
        <v>46</v>
      </c>
      <c r="S1653" s="1" t="s">
        <v>254</v>
      </c>
      <c r="T1653" s="1">
        <v>1</v>
      </c>
      <c r="U1653" s="1" t="s">
        <v>2622</v>
      </c>
      <c r="V1653" s="1" t="s">
        <v>2623</v>
      </c>
      <c r="W1653" s="1" t="s">
        <v>2629</v>
      </c>
      <c r="X1653" s="1" t="s">
        <v>2625</v>
      </c>
      <c r="Y1653" s="1" t="s">
        <v>2630</v>
      </c>
      <c r="Z1653" s="1" t="s">
        <v>2623</v>
      </c>
      <c r="AA1653" s="1">
        <v>0</v>
      </c>
      <c r="AB1653" s="1" t="s">
        <v>2626</v>
      </c>
      <c r="AC1653" s="1" t="s">
        <v>254</v>
      </c>
      <c r="AD1653" s="1" t="str">
        <f>TEXT(Sales_data[[#This Row],[Order_Date]],"MMM")</f>
        <v>Feb</v>
      </c>
      <c r="AE1653" s="1">
        <f t="shared" si="125"/>
        <v>2024</v>
      </c>
      <c r="AF1653" s="1" t="str">
        <f>TEXT(Sales_data[[#This Row],[Order_Date]],"ddd")</f>
        <v>Thu</v>
      </c>
      <c r="AG1653" s="1" t="str">
        <f t="shared" si="126"/>
        <v>On Time</v>
      </c>
      <c r="AH1653" s="1" t="str">
        <f t="shared" si="127"/>
        <v>Fast</v>
      </c>
      <c r="AI1653" s="1" t="str">
        <f t="shared" si="128"/>
        <v>Low</v>
      </c>
      <c r="AJ1653" s="6" t="str">
        <f t="shared" si="129"/>
        <v>Weekday</v>
      </c>
    </row>
    <row r="1654" spans="1:36" x14ac:dyDescent="0.45">
      <c r="A1654" s="5" t="s">
        <v>2144</v>
      </c>
      <c r="B1654" s="2">
        <v>45347</v>
      </c>
      <c r="C1654" s="2">
        <v>45350</v>
      </c>
      <c r="D1654" s="2">
        <v>45356</v>
      </c>
      <c r="E1654" s="1" t="s">
        <v>2585</v>
      </c>
      <c r="F1654" s="1" t="s">
        <v>168</v>
      </c>
      <c r="G1654" s="1" t="s">
        <v>41</v>
      </c>
      <c r="H1654" s="1" t="s">
        <v>128</v>
      </c>
      <c r="I1654" s="1" t="s">
        <v>169</v>
      </c>
      <c r="J1654" s="1">
        <v>0</v>
      </c>
      <c r="K1654" s="1">
        <v>500</v>
      </c>
      <c r="L1654" s="1">
        <v>0</v>
      </c>
      <c r="M1654" s="1" t="s">
        <v>56</v>
      </c>
      <c r="N1654" s="1" t="s">
        <v>30</v>
      </c>
      <c r="O1654" s="1" t="s">
        <v>44</v>
      </c>
      <c r="P1654" s="1" t="s">
        <v>85</v>
      </c>
      <c r="Q1654" s="1" t="s">
        <v>33</v>
      </c>
      <c r="R1654" s="1" t="s">
        <v>2620</v>
      </c>
      <c r="S1654" s="1" t="s">
        <v>2620</v>
      </c>
      <c r="T1654" s="1">
        <v>6</v>
      </c>
      <c r="U1654" s="1" t="s">
        <v>2622</v>
      </c>
      <c r="V1654" s="1" t="s">
        <v>2630</v>
      </c>
      <c r="W1654" s="1" t="s">
        <v>2624</v>
      </c>
      <c r="X1654" s="1" t="s">
        <v>2625</v>
      </c>
      <c r="Y1654" s="1" t="s">
        <v>2623</v>
      </c>
      <c r="Z1654" s="1" t="s">
        <v>2623</v>
      </c>
      <c r="AA1654" s="1">
        <v>0</v>
      </c>
      <c r="AB1654" s="1" t="s">
        <v>2626</v>
      </c>
      <c r="AC1654" s="1" t="s">
        <v>2627</v>
      </c>
      <c r="AD1654" s="1" t="str">
        <f>TEXT(Sales_data[[#This Row],[Order_Date]],"MMM")</f>
        <v>Feb</v>
      </c>
      <c r="AE1654" s="1">
        <f t="shared" si="125"/>
        <v>2024</v>
      </c>
      <c r="AF1654" s="1" t="str">
        <f>TEXT(Sales_data[[#This Row],[Order_Date]],"ddd")</f>
        <v>Sun</v>
      </c>
      <c r="AG1654" s="1" t="str">
        <f t="shared" si="126"/>
        <v>Late</v>
      </c>
      <c r="AH1654" s="1" t="str">
        <f t="shared" si="127"/>
        <v>Slow</v>
      </c>
      <c r="AI1654" s="1" t="str">
        <f t="shared" si="128"/>
        <v>Low</v>
      </c>
      <c r="AJ1654" s="6" t="str">
        <f t="shared" si="129"/>
        <v>Weekend</v>
      </c>
    </row>
    <row r="1655" spans="1:36" x14ac:dyDescent="0.45">
      <c r="A1655" s="5" t="s">
        <v>2145</v>
      </c>
      <c r="B1655" s="2">
        <v>45425</v>
      </c>
      <c r="C1655" s="2">
        <v>45425</v>
      </c>
      <c r="D1655" s="2">
        <v>45427</v>
      </c>
      <c r="E1655" s="1" t="s">
        <v>2548</v>
      </c>
      <c r="F1655" s="1" t="s">
        <v>2608</v>
      </c>
      <c r="G1655" s="1" t="s">
        <v>41</v>
      </c>
      <c r="H1655" s="1" t="s">
        <v>27</v>
      </c>
      <c r="I1655" s="1" t="s">
        <v>55</v>
      </c>
      <c r="J1655" s="1">
        <v>2</v>
      </c>
      <c r="K1655" s="1">
        <v>0</v>
      </c>
      <c r="L1655" s="1">
        <v>0</v>
      </c>
      <c r="M1655" s="1" t="s">
        <v>63</v>
      </c>
      <c r="N1655" s="1" t="s">
        <v>57</v>
      </c>
      <c r="O1655" s="1" t="s">
        <v>31</v>
      </c>
      <c r="P1655" s="1" t="s">
        <v>85</v>
      </c>
      <c r="Q1655" s="1" t="s">
        <v>33</v>
      </c>
      <c r="R1655" s="1" t="s">
        <v>46</v>
      </c>
      <c r="S1655" s="1" t="s">
        <v>2621</v>
      </c>
      <c r="T1655" s="1">
        <v>2</v>
      </c>
      <c r="U1655" s="1" t="s">
        <v>2622</v>
      </c>
      <c r="V1655" s="1" t="s">
        <v>2623</v>
      </c>
      <c r="W1655" s="1" t="s">
        <v>2629</v>
      </c>
      <c r="X1655" s="1" t="s">
        <v>2625</v>
      </c>
      <c r="Y1655" s="1" t="s">
        <v>2630</v>
      </c>
      <c r="Z1655" s="1" t="s">
        <v>2623</v>
      </c>
      <c r="AA1655" s="1">
        <v>0</v>
      </c>
      <c r="AB1655" s="1" t="s">
        <v>2626</v>
      </c>
      <c r="AC1655" s="1" t="s">
        <v>2621</v>
      </c>
      <c r="AD1655" s="1" t="str">
        <f>TEXT(Sales_data[[#This Row],[Order_Date]],"MMM")</f>
        <v>May</v>
      </c>
      <c r="AE1655" s="1">
        <f t="shared" si="125"/>
        <v>2024</v>
      </c>
      <c r="AF1655" s="1" t="str">
        <f>TEXT(Sales_data[[#This Row],[Order_Date]],"ddd")</f>
        <v>Mon</v>
      </c>
      <c r="AG1655" s="1" t="str">
        <f t="shared" si="126"/>
        <v>On Time</v>
      </c>
      <c r="AH1655" s="1" t="str">
        <f t="shared" si="127"/>
        <v>Fast</v>
      </c>
      <c r="AI1655" s="1" t="str">
        <f t="shared" si="128"/>
        <v>Low</v>
      </c>
      <c r="AJ1655" s="6" t="str">
        <f t="shared" si="129"/>
        <v>Weekday</v>
      </c>
    </row>
    <row r="1656" spans="1:36" x14ac:dyDescent="0.45">
      <c r="A1656" s="5" t="s">
        <v>2146</v>
      </c>
      <c r="B1656" s="2">
        <v>45298</v>
      </c>
      <c r="C1656" s="2">
        <v>45300</v>
      </c>
      <c r="D1656" s="2">
        <v>45300</v>
      </c>
      <c r="E1656" s="1" t="s">
        <v>2532</v>
      </c>
      <c r="F1656" s="1" t="s">
        <v>2609</v>
      </c>
      <c r="G1656" s="1" t="s">
        <v>116</v>
      </c>
      <c r="H1656" s="1" t="s">
        <v>128</v>
      </c>
      <c r="I1656" s="1" t="s">
        <v>129</v>
      </c>
      <c r="J1656" s="1">
        <v>3</v>
      </c>
      <c r="K1656" s="1">
        <v>0</v>
      </c>
      <c r="L1656" s="1">
        <v>0</v>
      </c>
      <c r="M1656" s="1" t="s">
        <v>56</v>
      </c>
      <c r="N1656" s="1" t="s">
        <v>57</v>
      </c>
      <c r="O1656" s="1" t="s">
        <v>31</v>
      </c>
      <c r="P1656" s="1" t="s">
        <v>32</v>
      </c>
      <c r="Q1656" s="1" t="s">
        <v>33</v>
      </c>
      <c r="R1656" s="1" t="s">
        <v>2620</v>
      </c>
      <c r="S1656" s="1" t="s">
        <v>2620</v>
      </c>
      <c r="T1656" s="1">
        <v>0</v>
      </c>
      <c r="U1656" s="1" t="s">
        <v>2622</v>
      </c>
      <c r="V1656" s="1" t="s">
        <v>2623</v>
      </c>
      <c r="W1656" s="1" t="s">
        <v>2629</v>
      </c>
      <c r="X1656" s="1" t="s">
        <v>2625</v>
      </c>
      <c r="Y1656" s="1" t="s">
        <v>2630</v>
      </c>
      <c r="Z1656" s="1" t="s">
        <v>2623</v>
      </c>
      <c r="AA1656" s="1">
        <v>0</v>
      </c>
      <c r="AB1656" s="1" t="s">
        <v>2626</v>
      </c>
      <c r="AC1656" s="1" t="s">
        <v>2627</v>
      </c>
      <c r="AD1656" s="1" t="str">
        <f>TEXT(Sales_data[[#This Row],[Order_Date]],"MMM")</f>
        <v>Jan</v>
      </c>
      <c r="AE1656" s="1">
        <f t="shared" si="125"/>
        <v>2024</v>
      </c>
      <c r="AF1656" s="1" t="str">
        <f>TEXT(Sales_data[[#This Row],[Order_Date]],"ddd")</f>
        <v>Sun</v>
      </c>
      <c r="AG1656" s="1" t="str">
        <f t="shared" si="126"/>
        <v>On Time</v>
      </c>
      <c r="AH1656" s="1" t="str">
        <f t="shared" si="127"/>
        <v>Fast</v>
      </c>
      <c r="AI1656" s="1" t="str">
        <f t="shared" si="128"/>
        <v>Low</v>
      </c>
      <c r="AJ1656" s="6" t="str">
        <f t="shared" si="129"/>
        <v>Weekend</v>
      </c>
    </row>
    <row r="1657" spans="1:36" x14ac:dyDescent="0.45">
      <c r="A1657" s="5" t="s">
        <v>2147</v>
      </c>
      <c r="B1657" s="2">
        <v>45510</v>
      </c>
      <c r="C1657" s="2">
        <v>45512</v>
      </c>
      <c r="D1657" s="2">
        <v>45512</v>
      </c>
      <c r="E1657" s="1" t="s">
        <v>2560</v>
      </c>
      <c r="F1657" s="1" t="s">
        <v>2609</v>
      </c>
      <c r="G1657" s="1" t="s">
        <v>116</v>
      </c>
      <c r="H1657" s="1" t="s">
        <v>128</v>
      </c>
      <c r="I1657" s="1" t="s">
        <v>169</v>
      </c>
      <c r="J1657" s="1">
        <v>3</v>
      </c>
      <c r="K1657" s="1">
        <v>1000</v>
      </c>
      <c r="L1657" s="1">
        <v>3000</v>
      </c>
      <c r="M1657" s="1" t="s">
        <v>2619</v>
      </c>
      <c r="N1657" s="1" t="s">
        <v>57</v>
      </c>
      <c r="O1657" s="1" t="s">
        <v>79</v>
      </c>
      <c r="P1657" s="1" t="s">
        <v>32</v>
      </c>
      <c r="Q1657" s="1" t="s">
        <v>33</v>
      </c>
      <c r="R1657" s="1" t="s">
        <v>2620</v>
      </c>
      <c r="S1657" s="1" t="s">
        <v>2620</v>
      </c>
      <c r="T1657" s="1">
        <v>0</v>
      </c>
      <c r="U1657" s="1" t="s">
        <v>2622</v>
      </c>
      <c r="V1657" s="1" t="s">
        <v>2623</v>
      </c>
      <c r="W1657" s="1" t="s">
        <v>2624</v>
      </c>
      <c r="X1657" s="1" t="s">
        <v>2625</v>
      </c>
      <c r="Y1657" s="1" t="s">
        <v>2623</v>
      </c>
      <c r="Z1657" s="1" t="s">
        <v>2623</v>
      </c>
      <c r="AA1657" s="1">
        <v>3000</v>
      </c>
      <c r="AB1657" s="1" t="s">
        <v>2626</v>
      </c>
      <c r="AC1657" s="1" t="s">
        <v>2627</v>
      </c>
      <c r="AD1657" s="1" t="str">
        <f>TEXT(Sales_data[[#This Row],[Order_Date]],"MMM")</f>
        <v>Aug</v>
      </c>
      <c r="AE1657" s="1">
        <f t="shared" si="125"/>
        <v>2024</v>
      </c>
      <c r="AF1657" s="1" t="str">
        <f>TEXT(Sales_data[[#This Row],[Order_Date]],"ddd")</f>
        <v>Tue</v>
      </c>
      <c r="AG1657" s="1" t="str">
        <f t="shared" si="126"/>
        <v>On Time</v>
      </c>
      <c r="AH1657" s="1" t="str">
        <f t="shared" si="127"/>
        <v>Fast</v>
      </c>
      <c r="AI1657" s="1" t="str">
        <f t="shared" si="128"/>
        <v>Medium</v>
      </c>
      <c r="AJ1657" s="6" t="str">
        <f t="shared" si="129"/>
        <v>Weekday</v>
      </c>
    </row>
    <row r="1658" spans="1:36" x14ac:dyDescent="0.45">
      <c r="A1658" s="5" t="s">
        <v>2148</v>
      </c>
      <c r="B1658" s="2">
        <v>45503</v>
      </c>
      <c r="C1658" s="2">
        <v>45503</v>
      </c>
      <c r="D1658" s="2">
        <v>45508</v>
      </c>
      <c r="E1658" s="1" t="s">
        <v>2604</v>
      </c>
      <c r="F1658" s="1" t="s">
        <v>147</v>
      </c>
      <c r="G1658" s="1" t="s">
        <v>147</v>
      </c>
      <c r="H1658" s="1" t="s">
        <v>128</v>
      </c>
      <c r="I1658" s="1" t="s">
        <v>231</v>
      </c>
      <c r="J1658" s="1">
        <v>1</v>
      </c>
      <c r="K1658" s="1">
        <v>2000</v>
      </c>
      <c r="L1658" s="1">
        <v>2000</v>
      </c>
      <c r="M1658" s="1" t="s">
        <v>56</v>
      </c>
      <c r="N1658" s="1" t="s">
        <v>57</v>
      </c>
      <c r="O1658" s="1" t="s">
        <v>31</v>
      </c>
      <c r="P1658" s="1" t="s">
        <v>58</v>
      </c>
      <c r="Q1658" s="1" t="s">
        <v>33</v>
      </c>
      <c r="R1658" s="1" t="s">
        <v>2620</v>
      </c>
      <c r="S1658" s="1" t="s">
        <v>2620</v>
      </c>
      <c r="T1658" s="1">
        <v>5</v>
      </c>
      <c r="U1658" s="1" t="s">
        <v>2622</v>
      </c>
      <c r="V1658" s="1" t="s">
        <v>2623</v>
      </c>
      <c r="W1658" s="1" t="s">
        <v>2624</v>
      </c>
      <c r="X1658" s="1" t="s">
        <v>2625</v>
      </c>
      <c r="Y1658" s="1" t="s">
        <v>2623</v>
      </c>
      <c r="Z1658" s="1" t="s">
        <v>2623</v>
      </c>
      <c r="AA1658" s="1">
        <v>2000</v>
      </c>
      <c r="AB1658" s="1" t="s">
        <v>2626</v>
      </c>
      <c r="AC1658" s="1" t="s">
        <v>2627</v>
      </c>
      <c r="AD1658" s="1" t="str">
        <f>TEXT(Sales_data[[#This Row],[Order_Date]],"MMM")</f>
        <v>Jul</v>
      </c>
      <c r="AE1658" s="1">
        <f t="shared" si="125"/>
        <v>2024</v>
      </c>
      <c r="AF1658" s="1" t="str">
        <f>TEXT(Sales_data[[#This Row],[Order_Date]],"ddd")</f>
        <v>Tue</v>
      </c>
      <c r="AG1658" s="1" t="str">
        <f t="shared" si="126"/>
        <v>On Time</v>
      </c>
      <c r="AH1658" s="1" t="str">
        <f t="shared" si="127"/>
        <v>Medium</v>
      </c>
      <c r="AI1658" s="1" t="str">
        <f t="shared" si="128"/>
        <v>Medium</v>
      </c>
      <c r="AJ1658" s="6" t="str">
        <f t="shared" si="129"/>
        <v>Weekday</v>
      </c>
    </row>
    <row r="1659" spans="1:36" x14ac:dyDescent="0.45">
      <c r="A1659" s="5" t="s">
        <v>2149</v>
      </c>
      <c r="B1659" s="2">
        <v>45493</v>
      </c>
      <c r="C1659" s="2">
        <v>45492</v>
      </c>
      <c r="D1659" s="2">
        <v>45495</v>
      </c>
      <c r="E1659" s="1" t="s">
        <v>2543</v>
      </c>
      <c r="F1659" s="1" t="s">
        <v>2606</v>
      </c>
      <c r="G1659" s="1" t="s">
        <v>26</v>
      </c>
      <c r="H1659" s="1" t="s">
        <v>128</v>
      </c>
      <c r="I1659" s="1" t="s">
        <v>231</v>
      </c>
      <c r="J1659" s="1">
        <v>3</v>
      </c>
      <c r="K1659" s="1">
        <v>2000</v>
      </c>
      <c r="L1659" s="1">
        <v>6000</v>
      </c>
      <c r="M1659" s="1" t="s">
        <v>29</v>
      </c>
      <c r="N1659" s="1" t="s">
        <v>93</v>
      </c>
      <c r="O1659" s="1" t="s">
        <v>79</v>
      </c>
      <c r="P1659" s="1" t="s">
        <v>85</v>
      </c>
      <c r="Q1659" s="1" t="s">
        <v>33</v>
      </c>
      <c r="R1659" s="1" t="s">
        <v>46</v>
      </c>
      <c r="S1659" s="1" t="s">
        <v>245</v>
      </c>
      <c r="T1659" s="1">
        <v>3</v>
      </c>
      <c r="U1659" s="1" t="s">
        <v>2622</v>
      </c>
      <c r="V1659" s="1" t="s">
        <v>2623</v>
      </c>
      <c r="W1659" s="1" t="s">
        <v>2624</v>
      </c>
      <c r="X1659" s="1" t="s">
        <v>2628</v>
      </c>
      <c r="Y1659" s="1" t="s">
        <v>2623</v>
      </c>
      <c r="Z1659" s="1" t="s">
        <v>2623</v>
      </c>
      <c r="AA1659" s="1">
        <v>6000</v>
      </c>
      <c r="AB1659" s="1" t="s">
        <v>2626</v>
      </c>
      <c r="AC1659" s="1" t="s">
        <v>245</v>
      </c>
      <c r="AD1659" s="1" t="str">
        <f>TEXT(Sales_data[[#This Row],[Order_Date]],"MMM")</f>
        <v>Jul</v>
      </c>
      <c r="AE1659" s="1">
        <f t="shared" si="125"/>
        <v>2024</v>
      </c>
      <c r="AF1659" s="1" t="str">
        <f>TEXT(Sales_data[[#This Row],[Order_Date]],"ddd")</f>
        <v>Sat</v>
      </c>
      <c r="AG1659" s="1" t="str">
        <f t="shared" si="126"/>
        <v>On Time</v>
      </c>
      <c r="AH1659" s="1" t="str">
        <f t="shared" si="127"/>
        <v>Medium</v>
      </c>
      <c r="AI1659" s="1" t="str">
        <f t="shared" si="128"/>
        <v>High</v>
      </c>
      <c r="AJ1659" s="6" t="str">
        <f t="shared" si="129"/>
        <v>Weekend</v>
      </c>
    </row>
    <row r="1660" spans="1:36" x14ac:dyDescent="0.45">
      <c r="A1660" s="5" t="s">
        <v>2150</v>
      </c>
      <c r="B1660" s="2">
        <v>45627</v>
      </c>
      <c r="C1660" s="2">
        <v>45625</v>
      </c>
      <c r="D1660" s="2">
        <v>45625</v>
      </c>
      <c r="E1660" s="1" t="s">
        <v>2541</v>
      </c>
      <c r="F1660" s="1" t="s">
        <v>168</v>
      </c>
      <c r="G1660" s="1" t="s">
        <v>41</v>
      </c>
      <c r="H1660" s="1" t="s">
        <v>71</v>
      </c>
      <c r="I1660" s="1" t="s">
        <v>117</v>
      </c>
      <c r="J1660" s="1">
        <v>2</v>
      </c>
      <c r="K1660" s="1">
        <v>500</v>
      </c>
      <c r="L1660" s="1">
        <v>1000</v>
      </c>
      <c r="M1660" s="1" t="s">
        <v>29</v>
      </c>
      <c r="N1660" s="1" t="s">
        <v>30</v>
      </c>
      <c r="O1660" s="1" t="s">
        <v>64</v>
      </c>
      <c r="P1660" s="1" t="s">
        <v>85</v>
      </c>
      <c r="Q1660" s="1" t="s">
        <v>45</v>
      </c>
      <c r="R1660" s="1" t="s">
        <v>34</v>
      </c>
      <c r="S1660" s="1" t="s">
        <v>2620</v>
      </c>
      <c r="T1660" s="1">
        <v>0</v>
      </c>
      <c r="U1660" s="1" t="s">
        <v>2622</v>
      </c>
      <c r="V1660" s="1" t="s">
        <v>2623</v>
      </c>
      <c r="W1660" s="1" t="s">
        <v>2624</v>
      </c>
      <c r="X1660" s="1" t="s">
        <v>2628</v>
      </c>
      <c r="Y1660" s="1" t="s">
        <v>2623</v>
      </c>
      <c r="Z1660" s="1" t="s">
        <v>2623</v>
      </c>
      <c r="AA1660" s="1">
        <v>1000</v>
      </c>
      <c r="AB1660" s="1" t="s">
        <v>2626</v>
      </c>
      <c r="AC1660" s="1" t="s">
        <v>2627</v>
      </c>
      <c r="AD1660" s="1" t="str">
        <f>TEXT(Sales_data[[#This Row],[Order_Date]],"MMM")</f>
        <v>Dec</v>
      </c>
      <c r="AE1660" s="1">
        <f t="shared" si="125"/>
        <v>2024</v>
      </c>
      <c r="AF1660" s="1" t="str">
        <f>TEXT(Sales_data[[#This Row],[Order_Date]],"ddd")</f>
        <v>Sun</v>
      </c>
      <c r="AG1660" s="1" t="str">
        <f t="shared" si="126"/>
        <v>On Time</v>
      </c>
      <c r="AH1660" s="1" t="str">
        <f t="shared" si="127"/>
        <v>Fast</v>
      </c>
      <c r="AI1660" s="1" t="str">
        <f t="shared" si="128"/>
        <v>Low</v>
      </c>
      <c r="AJ1660" s="6" t="str">
        <f t="shared" si="129"/>
        <v>Weekend</v>
      </c>
    </row>
    <row r="1661" spans="1:36" x14ac:dyDescent="0.45">
      <c r="A1661" s="5" t="s">
        <v>2151</v>
      </c>
      <c r="B1661" s="2">
        <v>45435</v>
      </c>
      <c r="C1661" s="2">
        <v>45434</v>
      </c>
      <c r="D1661" s="2">
        <v>45440</v>
      </c>
      <c r="E1661" s="1" t="s">
        <v>2581</v>
      </c>
      <c r="F1661" s="1" t="s">
        <v>168</v>
      </c>
      <c r="G1661" s="1" t="s">
        <v>41</v>
      </c>
      <c r="H1661" s="1" t="s">
        <v>42</v>
      </c>
      <c r="I1661" s="1" t="s">
        <v>122</v>
      </c>
      <c r="J1661" s="1">
        <v>2</v>
      </c>
      <c r="K1661" s="1">
        <v>2000</v>
      </c>
      <c r="L1661" s="1">
        <v>4000</v>
      </c>
      <c r="M1661" s="1" t="s">
        <v>2619</v>
      </c>
      <c r="N1661" s="1" t="s">
        <v>30</v>
      </c>
      <c r="O1661" s="1" t="s">
        <v>64</v>
      </c>
      <c r="P1661" s="1" t="s">
        <v>32</v>
      </c>
      <c r="Q1661" s="1" t="s">
        <v>33</v>
      </c>
      <c r="R1661" s="1" t="s">
        <v>34</v>
      </c>
      <c r="S1661" s="1" t="s">
        <v>2620</v>
      </c>
      <c r="T1661" s="1">
        <v>6</v>
      </c>
      <c r="U1661" s="1" t="s">
        <v>2622</v>
      </c>
      <c r="V1661" s="1" t="s">
        <v>2623</v>
      </c>
      <c r="W1661" s="1" t="s">
        <v>2624</v>
      </c>
      <c r="X1661" s="1" t="s">
        <v>2628</v>
      </c>
      <c r="Y1661" s="1" t="s">
        <v>2623</v>
      </c>
      <c r="Z1661" s="1" t="s">
        <v>2623</v>
      </c>
      <c r="AA1661" s="1">
        <v>4000</v>
      </c>
      <c r="AB1661" s="1" t="s">
        <v>2626</v>
      </c>
      <c r="AC1661" s="1" t="s">
        <v>2627</v>
      </c>
      <c r="AD1661" s="1" t="str">
        <f>TEXT(Sales_data[[#This Row],[Order_Date]],"MMM")</f>
        <v>May</v>
      </c>
      <c r="AE1661" s="1">
        <f t="shared" si="125"/>
        <v>2024</v>
      </c>
      <c r="AF1661" s="1" t="str">
        <f>TEXT(Sales_data[[#This Row],[Order_Date]],"ddd")</f>
        <v>Thu</v>
      </c>
      <c r="AG1661" s="1" t="str">
        <f t="shared" si="126"/>
        <v>Late</v>
      </c>
      <c r="AH1661" s="1" t="str">
        <f t="shared" si="127"/>
        <v>Slow</v>
      </c>
      <c r="AI1661" s="1" t="str">
        <f t="shared" si="128"/>
        <v>Medium</v>
      </c>
      <c r="AJ1661" s="6" t="str">
        <f t="shared" si="129"/>
        <v>Weekday</v>
      </c>
    </row>
    <row r="1662" spans="1:36" x14ac:dyDescent="0.45">
      <c r="A1662" s="5" t="s">
        <v>2152</v>
      </c>
      <c r="B1662" s="2">
        <v>45608</v>
      </c>
      <c r="C1662" s="2">
        <v>45607</v>
      </c>
      <c r="D1662" s="2">
        <v>45612</v>
      </c>
      <c r="E1662" s="1" t="s">
        <v>2580</v>
      </c>
      <c r="F1662" s="1" t="s">
        <v>2608</v>
      </c>
      <c r="G1662" s="1" t="s">
        <v>41</v>
      </c>
      <c r="H1662" s="1" t="s">
        <v>27</v>
      </c>
      <c r="I1662" s="1" t="s">
        <v>84</v>
      </c>
      <c r="J1662" s="1">
        <v>2</v>
      </c>
      <c r="K1662" s="1">
        <v>500</v>
      </c>
      <c r="L1662" s="1">
        <v>1000</v>
      </c>
      <c r="M1662" s="1" t="s">
        <v>63</v>
      </c>
      <c r="N1662" s="1" t="s">
        <v>57</v>
      </c>
      <c r="O1662" s="1" t="s">
        <v>31</v>
      </c>
      <c r="P1662" s="1" t="s">
        <v>32</v>
      </c>
      <c r="Q1662" s="1" t="s">
        <v>45</v>
      </c>
      <c r="R1662" s="1" t="s">
        <v>46</v>
      </c>
      <c r="S1662" s="1" t="s">
        <v>2621</v>
      </c>
      <c r="T1662" s="1">
        <v>5</v>
      </c>
      <c r="U1662" s="1" t="s">
        <v>2622</v>
      </c>
      <c r="V1662" s="1" t="s">
        <v>2623</v>
      </c>
      <c r="W1662" s="1" t="s">
        <v>2624</v>
      </c>
      <c r="X1662" s="1" t="s">
        <v>2628</v>
      </c>
      <c r="Y1662" s="1" t="s">
        <v>2623</v>
      </c>
      <c r="Z1662" s="1" t="s">
        <v>2623</v>
      </c>
      <c r="AA1662" s="1">
        <v>1000</v>
      </c>
      <c r="AB1662" s="1" t="s">
        <v>2626</v>
      </c>
      <c r="AC1662" s="1" t="s">
        <v>2621</v>
      </c>
      <c r="AD1662" s="1" t="str">
        <f>TEXT(Sales_data[[#This Row],[Order_Date]],"MMM")</f>
        <v>Nov</v>
      </c>
      <c r="AE1662" s="1">
        <f t="shared" si="125"/>
        <v>2024</v>
      </c>
      <c r="AF1662" s="1" t="str">
        <f>TEXT(Sales_data[[#This Row],[Order_Date]],"ddd")</f>
        <v>Tue</v>
      </c>
      <c r="AG1662" s="1" t="str">
        <f t="shared" si="126"/>
        <v>On Time</v>
      </c>
      <c r="AH1662" s="1" t="str">
        <f t="shared" si="127"/>
        <v>Medium</v>
      </c>
      <c r="AI1662" s="1" t="str">
        <f t="shared" si="128"/>
        <v>Low</v>
      </c>
      <c r="AJ1662" s="6" t="str">
        <f t="shared" si="129"/>
        <v>Weekday</v>
      </c>
    </row>
    <row r="1663" spans="1:36" x14ac:dyDescent="0.45">
      <c r="A1663" s="5" t="s">
        <v>2153</v>
      </c>
      <c r="B1663" s="2">
        <v>45434</v>
      </c>
      <c r="C1663" s="2">
        <v>45433</v>
      </c>
      <c r="D1663" s="2">
        <v>45433</v>
      </c>
      <c r="E1663" s="1" t="s">
        <v>2543</v>
      </c>
      <c r="F1663" s="1" t="s">
        <v>2609</v>
      </c>
      <c r="G1663" s="1" t="s">
        <v>116</v>
      </c>
      <c r="H1663" s="1" t="s">
        <v>128</v>
      </c>
      <c r="I1663" s="1" t="s">
        <v>169</v>
      </c>
      <c r="J1663" s="1">
        <v>1</v>
      </c>
      <c r="K1663" s="1">
        <v>100</v>
      </c>
      <c r="L1663" s="1">
        <v>100</v>
      </c>
      <c r="M1663" s="1" t="s">
        <v>63</v>
      </c>
      <c r="N1663" s="1" t="s">
        <v>57</v>
      </c>
      <c r="O1663" s="1" t="s">
        <v>79</v>
      </c>
      <c r="P1663" s="1" t="s">
        <v>32</v>
      </c>
      <c r="Q1663" s="1" t="s">
        <v>45</v>
      </c>
      <c r="R1663" s="1" t="s">
        <v>2620</v>
      </c>
      <c r="S1663" s="1" t="s">
        <v>2620</v>
      </c>
      <c r="T1663" s="1">
        <v>0</v>
      </c>
      <c r="U1663" s="1" t="s">
        <v>2622</v>
      </c>
      <c r="V1663" s="1" t="s">
        <v>2623</v>
      </c>
      <c r="W1663" s="1" t="s">
        <v>2624</v>
      </c>
      <c r="X1663" s="1" t="s">
        <v>2628</v>
      </c>
      <c r="Y1663" s="1" t="s">
        <v>2623</v>
      </c>
      <c r="Z1663" s="1" t="s">
        <v>2623</v>
      </c>
      <c r="AA1663" s="1">
        <v>100</v>
      </c>
      <c r="AB1663" s="1" t="s">
        <v>2626</v>
      </c>
      <c r="AC1663" s="1" t="s">
        <v>2627</v>
      </c>
      <c r="AD1663" s="1" t="str">
        <f>TEXT(Sales_data[[#This Row],[Order_Date]],"MMM")</f>
        <v>May</v>
      </c>
      <c r="AE1663" s="1">
        <f t="shared" si="125"/>
        <v>2024</v>
      </c>
      <c r="AF1663" s="1" t="str">
        <f>TEXT(Sales_data[[#This Row],[Order_Date]],"ddd")</f>
        <v>Wed</v>
      </c>
      <c r="AG1663" s="1" t="str">
        <f t="shared" si="126"/>
        <v>On Time</v>
      </c>
      <c r="AH1663" s="1" t="str">
        <f t="shared" si="127"/>
        <v>Fast</v>
      </c>
      <c r="AI1663" s="1" t="str">
        <f t="shared" si="128"/>
        <v>Low</v>
      </c>
      <c r="AJ1663" s="6" t="str">
        <f t="shared" si="129"/>
        <v>Weekday</v>
      </c>
    </row>
    <row r="1664" spans="1:36" x14ac:dyDescent="0.45">
      <c r="A1664" s="5" t="s">
        <v>2154</v>
      </c>
      <c r="B1664" s="2">
        <v>45480</v>
      </c>
      <c r="C1664" s="2">
        <v>45482</v>
      </c>
      <c r="D1664" s="2">
        <v>45487</v>
      </c>
      <c r="E1664" s="1" t="s">
        <v>2576</v>
      </c>
      <c r="F1664" s="1" t="s">
        <v>2606</v>
      </c>
      <c r="G1664" s="1" t="s">
        <v>26</v>
      </c>
      <c r="H1664" s="1" t="s">
        <v>128</v>
      </c>
      <c r="I1664" s="1" t="s">
        <v>129</v>
      </c>
      <c r="J1664" s="1">
        <v>1</v>
      </c>
      <c r="K1664" s="1">
        <v>500</v>
      </c>
      <c r="L1664" s="1">
        <v>500</v>
      </c>
      <c r="M1664" s="1" t="s">
        <v>29</v>
      </c>
      <c r="N1664" s="1" t="s">
        <v>57</v>
      </c>
      <c r="O1664" s="1" t="s">
        <v>31</v>
      </c>
      <c r="P1664" s="1" t="s">
        <v>58</v>
      </c>
      <c r="Q1664" s="1" t="s">
        <v>45</v>
      </c>
      <c r="R1664" s="1" t="s">
        <v>2620</v>
      </c>
      <c r="S1664" s="1" t="s">
        <v>2620</v>
      </c>
      <c r="T1664" s="1">
        <v>5</v>
      </c>
      <c r="U1664" s="1" t="s">
        <v>2622</v>
      </c>
      <c r="V1664" s="1" t="s">
        <v>2623</v>
      </c>
      <c r="W1664" s="1" t="s">
        <v>2624</v>
      </c>
      <c r="X1664" s="1" t="s">
        <v>2625</v>
      </c>
      <c r="Y1664" s="1" t="s">
        <v>2623</v>
      </c>
      <c r="Z1664" s="1" t="s">
        <v>2623</v>
      </c>
      <c r="AA1664" s="1">
        <v>500</v>
      </c>
      <c r="AB1664" s="1" t="s">
        <v>2626</v>
      </c>
      <c r="AC1664" s="1" t="s">
        <v>2627</v>
      </c>
      <c r="AD1664" s="1" t="str">
        <f>TEXT(Sales_data[[#This Row],[Order_Date]],"MMM")</f>
        <v>Jul</v>
      </c>
      <c r="AE1664" s="1">
        <f t="shared" si="125"/>
        <v>2024</v>
      </c>
      <c r="AF1664" s="1" t="str">
        <f>TEXT(Sales_data[[#This Row],[Order_Date]],"ddd")</f>
        <v>Sun</v>
      </c>
      <c r="AG1664" s="1" t="str">
        <f t="shared" si="126"/>
        <v>On Time</v>
      </c>
      <c r="AH1664" s="1" t="str">
        <f t="shared" si="127"/>
        <v>Medium</v>
      </c>
      <c r="AI1664" s="1" t="str">
        <f t="shared" si="128"/>
        <v>Low</v>
      </c>
      <c r="AJ1664" s="6" t="str">
        <f t="shared" si="129"/>
        <v>Weekend</v>
      </c>
    </row>
    <row r="1665" spans="1:36" x14ac:dyDescent="0.45">
      <c r="A1665" s="5" t="s">
        <v>2155</v>
      </c>
      <c r="B1665" s="2">
        <v>45550</v>
      </c>
      <c r="C1665" s="2">
        <v>45552</v>
      </c>
      <c r="D1665" s="2">
        <v>45552</v>
      </c>
      <c r="E1665" s="1" t="s">
        <v>2591</v>
      </c>
      <c r="F1665" s="1" t="s">
        <v>2606</v>
      </c>
      <c r="G1665" s="1" t="s">
        <v>26</v>
      </c>
      <c r="H1665" s="1" t="s">
        <v>42</v>
      </c>
      <c r="I1665" s="1" t="s">
        <v>78</v>
      </c>
      <c r="J1665" s="1">
        <v>2</v>
      </c>
      <c r="K1665" s="1">
        <v>1000</v>
      </c>
      <c r="L1665" s="1">
        <v>2000</v>
      </c>
      <c r="M1665" s="1" t="s">
        <v>29</v>
      </c>
      <c r="N1665" s="1" t="s">
        <v>57</v>
      </c>
      <c r="O1665" s="1" t="s">
        <v>79</v>
      </c>
      <c r="P1665" s="1" t="s">
        <v>58</v>
      </c>
      <c r="Q1665" s="1" t="s">
        <v>45</v>
      </c>
      <c r="R1665" s="1" t="s">
        <v>46</v>
      </c>
      <c r="S1665" s="1" t="s">
        <v>47</v>
      </c>
      <c r="T1665" s="1">
        <v>0</v>
      </c>
      <c r="U1665" s="1" t="s">
        <v>2622</v>
      </c>
      <c r="V1665" s="1" t="s">
        <v>2623</v>
      </c>
      <c r="W1665" s="1" t="s">
        <v>2624</v>
      </c>
      <c r="X1665" s="1" t="s">
        <v>2625</v>
      </c>
      <c r="Y1665" s="1" t="s">
        <v>2623</v>
      </c>
      <c r="Z1665" s="1" t="s">
        <v>2623</v>
      </c>
      <c r="AA1665" s="1">
        <v>2000</v>
      </c>
      <c r="AB1665" s="1" t="s">
        <v>2626</v>
      </c>
      <c r="AC1665" s="1" t="s">
        <v>47</v>
      </c>
      <c r="AD1665" s="1" t="str">
        <f>TEXT(Sales_data[[#This Row],[Order_Date]],"MMM")</f>
        <v>Sep</v>
      </c>
      <c r="AE1665" s="1">
        <f t="shared" si="125"/>
        <v>2024</v>
      </c>
      <c r="AF1665" s="1" t="str">
        <f>TEXT(Sales_data[[#This Row],[Order_Date]],"ddd")</f>
        <v>Sun</v>
      </c>
      <c r="AG1665" s="1" t="str">
        <f t="shared" si="126"/>
        <v>On Time</v>
      </c>
      <c r="AH1665" s="1" t="str">
        <f t="shared" si="127"/>
        <v>Fast</v>
      </c>
      <c r="AI1665" s="1" t="str">
        <f t="shared" si="128"/>
        <v>Medium</v>
      </c>
      <c r="AJ1665" s="6" t="str">
        <f t="shared" si="129"/>
        <v>Weekend</v>
      </c>
    </row>
    <row r="1666" spans="1:36" x14ac:dyDescent="0.45">
      <c r="A1666" s="5" t="s">
        <v>2156</v>
      </c>
      <c r="B1666" s="2">
        <v>45481</v>
      </c>
      <c r="C1666" s="2">
        <v>45480</v>
      </c>
      <c r="D1666" s="2">
        <v>45484</v>
      </c>
      <c r="E1666" s="1" t="s">
        <v>2529</v>
      </c>
      <c r="F1666" s="1" t="s">
        <v>2608</v>
      </c>
      <c r="G1666" s="1" t="s">
        <v>41</v>
      </c>
      <c r="H1666" s="1" t="s">
        <v>71</v>
      </c>
      <c r="I1666" s="1" t="s">
        <v>92</v>
      </c>
      <c r="J1666" s="1">
        <v>0</v>
      </c>
      <c r="K1666" s="1">
        <v>500</v>
      </c>
      <c r="L1666" s="1">
        <v>0</v>
      </c>
      <c r="M1666" s="1" t="s">
        <v>56</v>
      </c>
      <c r="N1666" s="1" t="s">
        <v>57</v>
      </c>
      <c r="O1666" s="1" t="s">
        <v>79</v>
      </c>
      <c r="P1666" s="1" t="s">
        <v>58</v>
      </c>
      <c r="Q1666" s="1" t="s">
        <v>45</v>
      </c>
      <c r="R1666" s="1" t="s">
        <v>46</v>
      </c>
      <c r="S1666" s="1" t="s">
        <v>47</v>
      </c>
      <c r="T1666" s="1">
        <v>4</v>
      </c>
      <c r="U1666" s="1" t="s">
        <v>2622</v>
      </c>
      <c r="V1666" s="1" t="s">
        <v>2630</v>
      </c>
      <c r="W1666" s="1" t="s">
        <v>2624</v>
      </c>
      <c r="X1666" s="1" t="s">
        <v>2628</v>
      </c>
      <c r="Y1666" s="1" t="s">
        <v>2623</v>
      </c>
      <c r="Z1666" s="1" t="s">
        <v>2623</v>
      </c>
      <c r="AA1666" s="1">
        <v>0</v>
      </c>
      <c r="AB1666" s="1" t="s">
        <v>2626</v>
      </c>
      <c r="AC1666" s="1" t="s">
        <v>47</v>
      </c>
      <c r="AD1666" s="1" t="str">
        <f>TEXT(Sales_data[[#This Row],[Order_Date]],"MMM")</f>
        <v>Jul</v>
      </c>
      <c r="AE1666" s="1">
        <f t="shared" si="125"/>
        <v>2024</v>
      </c>
      <c r="AF1666" s="1" t="str">
        <f>TEXT(Sales_data[[#This Row],[Order_Date]],"ddd")</f>
        <v>Mon</v>
      </c>
      <c r="AG1666" s="1" t="str">
        <f t="shared" si="126"/>
        <v>On Time</v>
      </c>
      <c r="AH1666" s="1" t="str">
        <f t="shared" si="127"/>
        <v>Medium</v>
      </c>
      <c r="AI1666" s="1" t="str">
        <f t="shared" si="128"/>
        <v>Low</v>
      </c>
      <c r="AJ1666" s="6" t="str">
        <f t="shared" si="129"/>
        <v>Weekday</v>
      </c>
    </row>
    <row r="1667" spans="1:36" x14ac:dyDescent="0.45">
      <c r="A1667" s="5" t="s">
        <v>2157</v>
      </c>
      <c r="B1667" s="2">
        <v>45559</v>
      </c>
      <c r="C1667" s="2">
        <v>45561</v>
      </c>
      <c r="D1667" s="2">
        <v>45567</v>
      </c>
      <c r="E1667" s="1" t="s">
        <v>2563</v>
      </c>
      <c r="F1667" s="1" t="s">
        <v>2607</v>
      </c>
      <c r="G1667" s="1" t="s">
        <v>41</v>
      </c>
      <c r="H1667" s="1" t="s">
        <v>42</v>
      </c>
      <c r="I1667" s="1" t="s">
        <v>122</v>
      </c>
      <c r="J1667" s="1">
        <v>0</v>
      </c>
      <c r="K1667" s="1">
        <v>0</v>
      </c>
      <c r="L1667" s="1">
        <v>0</v>
      </c>
      <c r="M1667" s="1" t="s">
        <v>56</v>
      </c>
      <c r="N1667" s="1" t="s">
        <v>57</v>
      </c>
      <c r="O1667" s="1" t="s">
        <v>31</v>
      </c>
      <c r="P1667" s="1" t="s">
        <v>58</v>
      </c>
      <c r="Q1667" s="1" t="s">
        <v>33</v>
      </c>
      <c r="R1667" s="1" t="s">
        <v>2620</v>
      </c>
      <c r="S1667" s="1" t="s">
        <v>2620</v>
      </c>
      <c r="T1667" s="1">
        <v>6</v>
      </c>
      <c r="U1667" s="1" t="s">
        <v>2622</v>
      </c>
      <c r="V1667" s="1" t="s">
        <v>2630</v>
      </c>
      <c r="W1667" s="1" t="s">
        <v>2629</v>
      </c>
      <c r="X1667" s="1" t="s">
        <v>2625</v>
      </c>
      <c r="Y1667" s="1" t="s">
        <v>2630</v>
      </c>
      <c r="Z1667" s="1" t="s">
        <v>2623</v>
      </c>
      <c r="AA1667" s="1">
        <v>0</v>
      </c>
      <c r="AB1667" s="1" t="s">
        <v>2626</v>
      </c>
      <c r="AC1667" s="1" t="s">
        <v>2627</v>
      </c>
      <c r="AD1667" s="1" t="str">
        <f>TEXT(Sales_data[[#This Row],[Order_Date]],"MMM")</f>
        <v>Sep</v>
      </c>
      <c r="AE1667" s="1">
        <f t="shared" ref="AE1667:AE1730" si="130">YEAR(C1667)</f>
        <v>2024</v>
      </c>
      <c r="AF1667" s="1" t="str">
        <f>TEXT(Sales_data[[#This Row],[Order_Date]],"ddd")</f>
        <v>Tue</v>
      </c>
      <c r="AG1667" s="1" t="str">
        <f t="shared" ref="AG1667:AG1730" si="131">IF(T1667&lt;=5,"On Time","Late")</f>
        <v>Late</v>
      </c>
      <c r="AH1667" s="1" t="str">
        <f t="shared" ref="AH1667:AH1730" si="132">IF(T1667&lt;=2,"Fast",IF(T1667&lt;=5,"Medium","Slow"))</f>
        <v>Slow</v>
      </c>
      <c r="AI1667" s="1" t="str">
        <f t="shared" ref="AI1667:AI1730" si="133">IF(AA1667&gt;=5000,"High",IF(AA1667&gt;=2000,"Medium","Low"))</f>
        <v>Low</v>
      </c>
      <c r="AJ1667" s="6" t="str">
        <f t="shared" ref="AJ1667:AJ1730" si="134">IF(AF1667="Sat","Weekend",IF(AF1667="Sun","Weekend","Weekday"))</f>
        <v>Weekday</v>
      </c>
    </row>
    <row r="1668" spans="1:36" x14ac:dyDescent="0.45">
      <c r="A1668" s="5" t="s">
        <v>2158</v>
      </c>
      <c r="B1668" s="2">
        <v>45402</v>
      </c>
      <c r="C1668" s="2">
        <v>45404</v>
      </c>
      <c r="D1668" s="2">
        <v>45409</v>
      </c>
      <c r="E1668" s="1" t="s">
        <v>2567</v>
      </c>
      <c r="F1668" s="1" t="s">
        <v>2609</v>
      </c>
      <c r="G1668" s="1" t="s">
        <v>116</v>
      </c>
      <c r="H1668" s="1" t="s">
        <v>128</v>
      </c>
      <c r="I1668" s="1" t="s">
        <v>169</v>
      </c>
      <c r="J1668" s="1">
        <v>0</v>
      </c>
      <c r="K1668" s="1">
        <v>2000</v>
      </c>
      <c r="L1668" s="1">
        <v>0</v>
      </c>
      <c r="M1668" s="1" t="s">
        <v>56</v>
      </c>
      <c r="N1668" s="1" t="s">
        <v>57</v>
      </c>
      <c r="O1668" s="1" t="s">
        <v>79</v>
      </c>
      <c r="P1668" s="1" t="s">
        <v>32</v>
      </c>
      <c r="Q1668" s="1" t="s">
        <v>33</v>
      </c>
      <c r="R1668" s="1" t="s">
        <v>34</v>
      </c>
      <c r="S1668" s="1" t="s">
        <v>2620</v>
      </c>
      <c r="T1668" s="1">
        <v>5</v>
      </c>
      <c r="U1668" s="1" t="s">
        <v>2622</v>
      </c>
      <c r="V1668" s="1" t="s">
        <v>2630</v>
      </c>
      <c r="W1668" s="1" t="s">
        <v>2624</v>
      </c>
      <c r="X1668" s="1" t="s">
        <v>2625</v>
      </c>
      <c r="Y1668" s="1" t="s">
        <v>2623</v>
      </c>
      <c r="Z1668" s="1" t="s">
        <v>2623</v>
      </c>
      <c r="AA1668" s="1">
        <v>0</v>
      </c>
      <c r="AB1668" s="1" t="s">
        <v>2626</v>
      </c>
      <c r="AC1668" s="1" t="s">
        <v>2627</v>
      </c>
      <c r="AD1668" s="1" t="str">
        <f>TEXT(Sales_data[[#This Row],[Order_Date]],"MMM")</f>
        <v>Apr</v>
      </c>
      <c r="AE1668" s="1">
        <f t="shared" si="130"/>
        <v>2024</v>
      </c>
      <c r="AF1668" s="1" t="str">
        <f>TEXT(Sales_data[[#This Row],[Order_Date]],"ddd")</f>
        <v>Sat</v>
      </c>
      <c r="AG1668" s="1" t="str">
        <f t="shared" si="131"/>
        <v>On Time</v>
      </c>
      <c r="AH1668" s="1" t="str">
        <f t="shared" si="132"/>
        <v>Medium</v>
      </c>
      <c r="AI1668" s="1" t="str">
        <f t="shared" si="133"/>
        <v>Low</v>
      </c>
      <c r="AJ1668" s="6" t="str">
        <f t="shared" si="134"/>
        <v>Weekend</v>
      </c>
    </row>
    <row r="1669" spans="1:36" x14ac:dyDescent="0.45">
      <c r="A1669" s="5" t="s">
        <v>2521</v>
      </c>
      <c r="B1669" s="2">
        <v>45406</v>
      </c>
      <c r="C1669" s="2">
        <v>45406</v>
      </c>
      <c r="D1669" s="2">
        <v>45411</v>
      </c>
      <c r="E1669" s="1" t="s">
        <v>2563</v>
      </c>
      <c r="F1669" s="1" t="s">
        <v>2609</v>
      </c>
      <c r="G1669" s="1" t="s">
        <v>116</v>
      </c>
      <c r="H1669" s="1" t="s">
        <v>128</v>
      </c>
      <c r="I1669" s="1" t="s">
        <v>231</v>
      </c>
      <c r="J1669" s="1">
        <v>2</v>
      </c>
      <c r="K1669" s="1">
        <v>2000</v>
      </c>
      <c r="L1669" s="1">
        <v>4000</v>
      </c>
      <c r="M1669" s="1" t="s">
        <v>2619</v>
      </c>
      <c r="N1669" s="1" t="s">
        <v>57</v>
      </c>
      <c r="O1669" s="1" t="s">
        <v>79</v>
      </c>
      <c r="P1669" s="1" t="s">
        <v>85</v>
      </c>
      <c r="Q1669" s="1" t="s">
        <v>45</v>
      </c>
      <c r="R1669" s="1" t="s">
        <v>34</v>
      </c>
      <c r="S1669" s="1" t="s">
        <v>2620</v>
      </c>
      <c r="T1669" s="1">
        <v>5</v>
      </c>
      <c r="U1669" s="1" t="s">
        <v>2622</v>
      </c>
      <c r="V1669" s="1" t="s">
        <v>2623</v>
      </c>
      <c r="W1669" s="1" t="s">
        <v>2624</v>
      </c>
      <c r="X1669" s="1" t="s">
        <v>2625</v>
      </c>
      <c r="Y1669" s="1" t="s">
        <v>2623</v>
      </c>
      <c r="Z1669" s="1" t="s">
        <v>2623</v>
      </c>
      <c r="AA1669" s="1">
        <v>4000</v>
      </c>
      <c r="AB1669" s="1" t="s">
        <v>2626</v>
      </c>
      <c r="AC1669" s="1" t="s">
        <v>2627</v>
      </c>
      <c r="AD1669" s="1" t="str">
        <f>TEXT(Sales_data[[#This Row],[Order_Date]],"MMM")</f>
        <v>Apr</v>
      </c>
      <c r="AE1669" s="1">
        <f t="shared" si="130"/>
        <v>2024</v>
      </c>
      <c r="AF1669" s="1" t="str">
        <f>TEXT(Sales_data[[#This Row],[Order_Date]],"ddd")</f>
        <v>Wed</v>
      </c>
      <c r="AG1669" s="1" t="str">
        <f t="shared" si="131"/>
        <v>On Time</v>
      </c>
      <c r="AH1669" s="1" t="str">
        <f t="shared" si="132"/>
        <v>Medium</v>
      </c>
      <c r="AI1669" s="1" t="str">
        <f t="shared" si="133"/>
        <v>Medium</v>
      </c>
      <c r="AJ1669" s="6" t="str">
        <f t="shared" si="134"/>
        <v>Weekday</v>
      </c>
    </row>
    <row r="1670" spans="1:36" x14ac:dyDescent="0.45">
      <c r="A1670" s="5" t="s">
        <v>2159</v>
      </c>
      <c r="B1670" s="2">
        <v>45495</v>
      </c>
      <c r="C1670" s="2">
        <v>45494</v>
      </c>
      <c r="D1670" s="2">
        <v>45494</v>
      </c>
      <c r="E1670" s="1" t="s">
        <v>2563</v>
      </c>
      <c r="F1670" s="1" t="s">
        <v>147</v>
      </c>
      <c r="G1670" s="1" t="s">
        <v>147</v>
      </c>
      <c r="H1670" s="1" t="s">
        <v>71</v>
      </c>
      <c r="I1670" s="1" t="s">
        <v>117</v>
      </c>
      <c r="J1670" s="1">
        <v>1</v>
      </c>
      <c r="K1670" s="1">
        <v>2000</v>
      </c>
      <c r="L1670" s="1">
        <v>2000</v>
      </c>
      <c r="M1670" s="1" t="s">
        <v>63</v>
      </c>
      <c r="N1670" s="1" t="s">
        <v>57</v>
      </c>
      <c r="O1670" s="1" t="s">
        <v>31</v>
      </c>
      <c r="P1670" s="1" t="s">
        <v>85</v>
      </c>
      <c r="Q1670" s="1" t="s">
        <v>33</v>
      </c>
      <c r="R1670" s="1" t="s">
        <v>34</v>
      </c>
      <c r="S1670" s="1" t="s">
        <v>2620</v>
      </c>
      <c r="T1670" s="1">
        <v>0</v>
      </c>
      <c r="U1670" s="1" t="s">
        <v>2622</v>
      </c>
      <c r="V1670" s="1" t="s">
        <v>2623</v>
      </c>
      <c r="W1670" s="1" t="s">
        <v>2624</v>
      </c>
      <c r="X1670" s="1" t="s">
        <v>2628</v>
      </c>
      <c r="Y1670" s="1" t="s">
        <v>2623</v>
      </c>
      <c r="Z1670" s="1" t="s">
        <v>2623</v>
      </c>
      <c r="AA1670" s="1">
        <v>2000</v>
      </c>
      <c r="AB1670" s="1" t="s">
        <v>2626</v>
      </c>
      <c r="AC1670" s="1" t="s">
        <v>2627</v>
      </c>
      <c r="AD1670" s="1" t="str">
        <f>TEXT(Sales_data[[#This Row],[Order_Date]],"MMM")</f>
        <v>Jul</v>
      </c>
      <c r="AE1670" s="1">
        <f t="shared" si="130"/>
        <v>2024</v>
      </c>
      <c r="AF1670" s="1" t="str">
        <f>TEXT(Sales_data[[#This Row],[Order_Date]],"ddd")</f>
        <v>Mon</v>
      </c>
      <c r="AG1670" s="1" t="str">
        <f t="shared" si="131"/>
        <v>On Time</v>
      </c>
      <c r="AH1670" s="1" t="str">
        <f t="shared" si="132"/>
        <v>Fast</v>
      </c>
      <c r="AI1670" s="1" t="str">
        <f t="shared" si="133"/>
        <v>Medium</v>
      </c>
      <c r="AJ1670" s="6" t="str">
        <f t="shared" si="134"/>
        <v>Weekday</v>
      </c>
    </row>
    <row r="1671" spans="1:36" x14ac:dyDescent="0.45">
      <c r="A1671" s="5" t="s">
        <v>2160</v>
      </c>
      <c r="B1671" s="2">
        <v>45594</v>
      </c>
      <c r="C1671" s="2">
        <v>45596</v>
      </c>
      <c r="D1671" s="2">
        <v>45598</v>
      </c>
      <c r="E1671" s="1" t="s">
        <v>2533</v>
      </c>
      <c r="F1671" s="1" t="s">
        <v>2607</v>
      </c>
      <c r="G1671" s="1" t="s">
        <v>41</v>
      </c>
      <c r="H1671" s="1" t="s">
        <v>128</v>
      </c>
      <c r="I1671" s="1" t="s">
        <v>129</v>
      </c>
      <c r="J1671" s="1">
        <v>3</v>
      </c>
      <c r="K1671" s="1">
        <v>0</v>
      </c>
      <c r="L1671" s="1">
        <v>0</v>
      </c>
      <c r="M1671" s="1" t="s">
        <v>2619</v>
      </c>
      <c r="N1671" s="1" t="s">
        <v>93</v>
      </c>
      <c r="O1671" s="1" t="s">
        <v>44</v>
      </c>
      <c r="P1671" s="1" t="s">
        <v>58</v>
      </c>
      <c r="Q1671" s="1" t="s">
        <v>45</v>
      </c>
      <c r="R1671" s="1" t="s">
        <v>34</v>
      </c>
      <c r="S1671" s="1" t="s">
        <v>2620</v>
      </c>
      <c r="T1671" s="1">
        <v>2</v>
      </c>
      <c r="U1671" s="1" t="s">
        <v>2622</v>
      </c>
      <c r="V1671" s="1" t="s">
        <v>2623</v>
      </c>
      <c r="W1671" s="1" t="s">
        <v>2629</v>
      </c>
      <c r="X1671" s="1" t="s">
        <v>2625</v>
      </c>
      <c r="Y1671" s="1" t="s">
        <v>2630</v>
      </c>
      <c r="Z1671" s="1" t="s">
        <v>2623</v>
      </c>
      <c r="AA1671" s="1">
        <v>0</v>
      </c>
      <c r="AB1671" s="1" t="s">
        <v>2626</v>
      </c>
      <c r="AC1671" s="1" t="s">
        <v>2627</v>
      </c>
      <c r="AD1671" s="1" t="str">
        <f>TEXT(Sales_data[[#This Row],[Order_Date]],"MMM")</f>
        <v>Oct</v>
      </c>
      <c r="AE1671" s="1">
        <f t="shared" si="130"/>
        <v>2024</v>
      </c>
      <c r="AF1671" s="1" t="str">
        <f>TEXT(Sales_data[[#This Row],[Order_Date]],"ddd")</f>
        <v>Tue</v>
      </c>
      <c r="AG1671" s="1" t="str">
        <f t="shared" si="131"/>
        <v>On Time</v>
      </c>
      <c r="AH1671" s="1" t="str">
        <f t="shared" si="132"/>
        <v>Fast</v>
      </c>
      <c r="AI1671" s="1" t="str">
        <f t="shared" si="133"/>
        <v>Low</v>
      </c>
      <c r="AJ1671" s="6" t="str">
        <f t="shared" si="134"/>
        <v>Weekday</v>
      </c>
    </row>
    <row r="1672" spans="1:36" x14ac:dyDescent="0.45">
      <c r="A1672" s="5" t="s">
        <v>2161</v>
      </c>
      <c r="B1672" s="2">
        <v>45617</v>
      </c>
      <c r="C1672" s="2">
        <v>45619</v>
      </c>
      <c r="D1672" s="2">
        <v>45624</v>
      </c>
      <c r="E1672" s="1" t="s">
        <v>2582</v>
      </c>
      <c r="F1672" s="1" t="s">
        <v>147</v>
      </c>
      <c r="G1672" s="1" t="s">
        <v>147</v>
      </c>
      <c r="H1672" s="1" t="s">
        <v>128</v>
      </c>
      <c r="I1672" s="1" t="s">
        <v>129</v>
      </c>
      <c r="J1672" s="1">
        <v>0</v>
      </c>
      <c r="K1672" s="1">
        <v>100</v>
      </c>
      <c r="L1672" s="1">
        <v>0</v>
      </c>
      <c r="M1672" s="1" t="s">
        <v>2619</v>
      </c>
      <c r="N1672" s="1" t="s">
        <v>57</v>
      </c>
      <c r="O1672" s="1" t="s">
        <v>64</v>
      </c>
      <c r="P1672" s="1" t="s">
        <v>32</v>
      </c>
      <c r="Q1672" s="1" t="s">
        <v>33</v>
      </c>
      <c r="R1672" s="1" t="s">
        <v>46</v>
      </c>
      <c r="S1672" s="1" t="s">
        <v>254</v>
      </c>
      <c r="T1672" s="1">
        <v>5</v>
      </c>
      <c r="U1672" s="1" t="s">
        <v>2622</v>
      </c>
      <c r="V1672" s="1" t="s">
        <v>2630</v>
      </c>
      <c r="W1672" s="1" t="s">
        <v>2624</v>
      </c>
      <c r="X1672" s="1" t="s">
        <v>2625</v>
      </c>
      <c r="Y1672" s="1" t="s">
        <v>2623</v>
      </c>
      <c r="Z1672" s="1" t="s">
        <v>2623</v>
      </c>
      <c r="AA1672" s="1">
        <v>0</v>
      </c>
      <c r="AB1672" s="1" t="s">
        <v>2626</v>
      </c>
      <c r="AC1672" s="1" t="s">
        <v>254</v>
      </c>
      <c r="AD1672" s="1" t="str">
        <f>TEXT(Sales_data[[#This Row],[Order_Date]],"MMM")</f>
        <v>Nov</v>
      </c>
      <c r="AE1672" s="1">
        <f t="shared" si="130"/>
        <v>2024</v>
      </c>
      <c r="AF1672" s="1" t="str">
        <f>TEXT(Sales_data[[#This Row],[Order_Date]],"ddd")</f>
        <v>Thu</v>
      </c>
      <c r="AG1672" s="1" t="str">
        <f t="shared" si="131"/>
        <v>On Time</v>
      </c>
      <c r="AH1672" s="1" t="str">
        <f t="shared" si="132"/>
        <v>Medium</v>
      </c>
      <c r="AI1672" s="1" t="str">
        <f t="shared" si="133"/>
        <v>Low</v>
      </c>
      <c r="AJ1672" s="6" t="str">
        <f t="shared" si="134"/>
        <v>Weekday</v>
      </c>
    </row>
    <row r="1673" spans="1:36" x14ac:dyDescent="0.45">
      <c r="A1673" s="5" t="s">
        <v>2162</v>
      </c>
      <c r="B1673" s="2">
        <v>45533</v>
      </c>
      <c r="C1673" s="2">
        <v>45532</v>
      </c>
      <c r="D1673" s="2">
        <v>45537</v>
      </c>
      <c r="E1673" s="1" t="s">
        <v>2593</v>
      </c>
      <c r="F1673" s="1" t="s">
        <v>2608</v>
      </c>
      <c r="G1673" s="1" t="s">
        <v>41</v>
      </c>
      <c r="H1673" s="1" t="s">
        <v>71</v>
      </c>
      <c r="I1673" s="1" t="s">
        <v>92</v>
      </c>
      <c r="J1673" s="1">
        <v>0</v>
      </c>
      <c r="K1673" s="1">
        <v>2000</v>
      </c>
      <c r="L1673" s="1">
        <v>0</v>
      </c>
      <c r="M1673" s="1" t="s">
        <v>56</v>
      </c>
      <c r="N1673" s="1" t="s">
        <v>30</v>
      </c>
      <c r="O1673" s="1" t="s">
        <v>64</v>
      </c>
      <c r="P1673" s="1" t="s">
        <v>85</v>
      </c>
      <c r="Q1673" s="1" t="s">
        <v>45</v>
      </c>
      <c r="R1673" s="1" t="s">
        <v>46</v>
      </c>
      <c r="S1673" s="1" t="s">
        <v>254</v>
      </c>
      <c r="T1673" s="1">
        <v>5</v>
      </c>
      <c r="U1673" s="1" t="s">
        <v>2622</v>
      </c>
      <c r="V1673" s="1" t="s">
        <v>2630</v>
      </c>
      <c r="W1673" s="1" t="s">
        <v>2624</v>
      </c>
      <c r="X1673" s="1" t="s">
        <v>2628</v>
      </c>
      <c r="Y1673" s="1" t="s">
        <v>2623</v>
      </c>
      <c r="Z1673" s="1" t="s">
        <v>2623</v>
      </c>
      <c r="AA1673" s="1">
        <v>0</v>
      </c>
      <c r="AB1673" s="1" t="s">
        <v>2626</v>
      </c>
      <c r="AC1673" s="1" t="s">
        <v>254</v>
      </c>
      <c r="AD1673" s="1" t="str">
        <f>TEXT(Sales_data[[#This Row],[Order_Date]],"MMM")</f>
        <v>Aug</v>
      </c>
      <c r="AE1673" s="1">
        <f t="shared" si="130"/>
        <v>2024</v>
      </c>
      <c r="AF1673" s="1" t="str">
        <f>TEXT(Sales_data[[#This Row],[Order_Date]],"ddd")</f>
        <v>Thu</v>
      </c>
      <c r="AG1673" s="1" t="str">
        <f t="shared" si="131"/>
        <v>On Time</v>
      </c>
      <c r="AH1673" s="1" t="str">
        <f t="shared" si="132"/>
        <v>Medium</v>
      </c>
      <c r="AI1673" s="1" t="str">
        <f t="shared" si="133"/>
        <v>Low</v>
      </c>
      <c r="AJ1673" s="6" t="str">
        <f t="shared" si="134"/>
        <v>Weekday</v>
      </c>
    </row>
    <row r="1674" spans="1:36" x14ac:dyDescent="0.45">
      <c r="A1674" s="5" t="s">
        <v>2163</v>
      </c>
      <c r="B1674" s="2">
        <v>45392</v>
      </c>
      <c r="C1674" s="2">
        <v>45393</v>
      </c>
      <c r="D1674" s="2">
        <v>45400</v>
      </c>
      <c r="E1674" s="1" t="s">
        <v>2604</v>
      </c>
      <c r="F1674" s="1" t="s">
        <v>53</v>
      </c>
      <c r="G1674" s="1" t="s">
        <v>54</v>
      </c>
      <c r="H1674" s="1" t="s">
        <v>42</v>
      </c>
      <c r="I1674" s="1" t="s">
        <v>78</v>
      </c>
      <c r="J1674" s="1">
        <v>1</v>
      </c>
      <c r="K1674" s="1">
        <v>0</v>
      </c>
      <c r="L1674" s="1">
        <v>0</v>
      </c>
      <c r="M1674" s="1" t="s">
        <v>29</v>
      </c>
      <c r="N1674" s="1" t="s">
        <v>30</v>
      </c>
      <c r="O1674" s="1" t="s">
        <v>44</v>
      </c>
      <c r="P1674" s="1" t="s">
        <v>32</v>
      </c>
      <c r="Q1674" s="1" t="s">
        <v>45</v>
      </c>
      <c r="R1674" s="1" t="s">
        <v>34</v>
      </c>
      <c r="S1674" s="1" t="s">
        <v>2620</v>
      </c>
      <c r="T1674" s="1">
        <v>7</v>
      </c>
      <c r="U1674" s="1" t="s">
        <v>2622</v>
      </c>
      <c r="V1674" s="1" t="s">
        <v>2623</v>
      </c>
      <c r="W1674" s="1" t="s">
        <v>2629</v>
      </c>
      <c r="X1674" s="1" t="s">
        <v>2625</v>
      </c>
      <c r="Y1674" s="1" t="s">
        <v>2630</v>
      </c>
      <c r="Z1674" s="1" t="s">
        <v>2623</v>
      </c>
      <c r="AA1674" s="1">
        <v>0</v>
      </c>
      <c r="AB1674" s="1" t="s">
        <v>2626</v>
      </c>
      <c r="AC1674" s="1" t="s">
        <v>2627</v>
      </c>
      <c r="AD1674" s="1" t="str">
        <f>TEXT(Sales_data[[#This Row],[Order_Date]],"MMM")</f>
        <v>Apr</v>
      </c>
      <c r="AE1674" s="1">
        <f t="shared" si="130"/>
        <v>2024</v>
      </c>
      <c r="AF1674" s="1" t="str">
        <f>TEXT(Sales_data[[#This Row],[Order_Date]],"ddd")</f>
        <v>Wed</v>
      </c>
      <c r="AG1674" s="1" t="str">
        <f t="shared" si="131"/>
        <v>Late</v>
      </c>
      <c r="AH1674" s="1" t="str">
        <f t="shared" si="132"/>
        <v>Slow</v>
      </c>
      <c r="AI1674" s="1" t="str">
        <f t="shared" si="133"/>
        <v>Low</v>
      </c>
      <c r="AJ1674" s="6" t="str">
        <f t="shared" si="134"/>
        <v>Weekday</v>
      </c>
    </row>
    <row r="1675" spans="1:36" x14ac:dyDescent="0.45">
      <c r="A1675" s="5" t="s">
        <v>2164</v>
      </c>
      <c r="B1675" s="2">
        <v>45542</v>
      </c>
      <c r="C1675" s="2">
        <v>45545</v>
      </c>
      <c r="D1675" s="2">
        <v>45544</v>
      </c>
      <c r="E1675" s="1" t="s">
        <v>2568</v>
      </c>
      <c r="F1675" s="1" t="s">
        <v>69</v>
      </c>
      <c r="G1675" s="1" t="s">
        <v>70</v>
      </c>
      <c r="H1675" s="1" t="s">
        <v>128</v>
      </c>
      <c r="I1675" s="1" t="s">
        <v>169</v>
      </c>
      <c r="J1675" s="1">
        <v>2</v>
      </c>
      <c r="K1675" s="1">
        <v>2000</v>
      </c>
      <c r="L1675" s="1">
        <v>4000</v>
      </c>
      <c r="M1675" s="1" t="s">
        <v>63</v>
      </c>
      <c r="N1675" s="1" t="s">
        <v>57</v>
      </c>
      <c r="O1675" s="1" t="s">
        <v>31</v>
      </c>
      <c r="P1675" s="1" t="s">
        <v>32</v>
      </c>
      <c r="Q1675" s="1" t="s">
        <v>45</v>
      </c>
      <c r="R1675" s="1" t="s">
        <v>2620</v>
      </c>
      <c r="S1675" s="1" t="s">
        <v>2620</v>
      </c>
      <c r="T1675" s="1">
        <v>-1</v>
      </c>
      <c r="U1675" s="1" t="s">
        <v>2622</v>
      </c>
      <c r="V1675" s="1" t="s">
        <v>2623</v>
      </c>
      <c r="W1675" s="1" t="s">
        <v>2624</v>
      </c>
      <c r="X1675" s="1" t="s">
        <v>2631</v>
      </c>
      <c r="Y1675" s="1" t="s">
        <v>2623</v>
      </c>
      <c r="Z1675" s="1" t="s">
        <v>2623</v>
      </c>
      <c r="AA1675" s="1">
        <v>4000</v>
      </c>
      <c r="AB1675" s="1" t="s">
        <v>2626</v>
      </c>
      <c r="AC1675" s="1" t="s">
        <v>2627</v>
      </c>
      <c r="AD1675" s="1" t="str">
        <f>TEXT(Sales_data[[#This Row],[Order_Date]],"MMM")</f>
        <v>Sep</v>
      </c>
      <c r="AE1675" s="1">
        <f t="shared" si="130"/>
        <v>2024</v>
      </c>
      <c r="AF1675" s="1" t="str">
        <f>TEXT(Sales_data[[#This Row],[Order_Date]],"ddd")</f>
        <v>Sat</v>
      </c>
      <c r="AG1675" s="1" t="str">
        <f t="shared" si="131"/>
        <v>On Time</v>
      </c>
      <c r="AH1675" s="1" t="str">
        <f t="shared" si="132"/>
        <v>Fast</v>
      </c>
      <c r="AI1675" s="1" t="str">
        <f t="shared" si="133"/>
        <v>Medium</v>
      </c>
      <c r="AJ1675" s="6" t="str">
        <f t="shared" si="134"/>
        <v>Weekend</v>
      </c>
    </row>
    <row r="1676" spans="1:36" x14ac:dyDescent="0.45">
      <c r="A1676" s="5" t="s">
        <v>2165</v>
      </c>
      <c r="B1676" s="2">
        <v>45293</v>
      </c>
      <c r="C1676" s="2">
        <v>45293</v>
      </c>
      <c r="D1676" s="2">
        <v>45293</v>
      </c>
      <c r="E1676" s="1" t="s">
        <v>2576</v>
      </c>
      <c r="F1676" s="1" t="s">
        <v>168</v>
      </c>
      <c r="G1676" s="1" t="s">
        <v>41</v>
      </c>
      <c r="H1676" s="1" t="s">
        <v>42</v>
      </c>
      <c r="I1676" s="1" t="s">
        <v>78</v>
      </c>
      <c r="J1676" s="1">
        <v>1</v>
      </c>
      <c r="K1676" s="1">
        <v>0</v>
      </c>
      <c r="L1676" s="1">
        <v>0</v>
      </c>
      <c r="M1676" s="1" t="s">
        <v>56</v>
      </c>
      <c r="N1676" s="1" t="s">
        <v>93</v>
      </c>
      <c r="O1676" s="1" t="s">
        <v>79</v>
      </c>
      <c r="P1676" s="1" t="s">
        <v>58</v>
      </c>
      <c r="Q1676" s="1" t="s">
        <v>45</v>
      </c>
      <c r="R1676" s="1" t="s">
        <v>46</v>
      </c>
      <c r="S1676" s="1" t="s">
        <v>254</v>
      </c>
      <c r="T1676" s="1">
        <v>0</v>
      </c>
      <c r="U1676" s="1" t="s">
        <v>2622</v>
      </c>
      <c r="V1676" s="1" t="s">
        <v>2623</v>
      </c>
      <c r="W1676" s="1" t="s">
        <v>2629</v>
      </c>
      <c r="X1676" s="1" t="s">
        <v>2625</v>
      </c>
      <c r="Y1676" s="1" t="s">
        <v>2630</v>
      </c>
      <c r="Z1676" s="1" t="s">
        <v>2623</v>
      </c>
      <c r="AA1676" s="1">
        <v>0</v>
      </c>
      <c r="AB1676" s="1" t="s">
        <v>2626</v>
      </c>
      <c r="AC1676" s="1" t="s">
        <v>254</v>
      </c>
      <c r="AD1676" s="1" t="str">
        <f>TEXT(Sales_data[[#This Row],[Order_Date]],"MMM")</f>
        <v>Jan</v>
      </c>
      <c r="AE1676" s="1">
        <f t="shared" si="130"/>
        <v>2024</v>
      </c>
      <c r="AF1676" s="1" t="str">
        <f>TEXT(Sales_data[[#This Row],[Order_Date]],"ddd")</f>
        <v>Tue</v>
      </c>
      <c r="AG1676" s="1" t="str">
        <f t="shared" si="131"/>
        <v>On Time</v>
      </c>
      <c r="AH1676" s="1" t="str">
        <f t="shared" si="132"/>
        <v>Fast</v>
      </c>
      <c r="AI1676" s="1" t="str">
        <f t="shared" si="133"/>
        <v>Low</v>
      </c>
      <c r="AJ1676" s="6" t="str">
        <f t="shared" si="134"/>
        <v>Weekday</v>
      </c>
    </row>
    <row r="1677" spans="1:36" x14ac:dyDescent="0.45">
      <c r="A1677" s="5" t="s">
        <v>2166</v>
      </c>
      <c r="B1677" s="2">
        <v>45614</v>
      </c>
      <c r="C1677" s="2">
        <v>45613</v>
      </c>
      <c r="D1677" s="2">
        <v>45614</v>
      </c>
      <c r="E1677" s="1" t="s">
        <v>2585</v>
      </c>
      <c r="F1677" s="1" t="s">
        <v>147</v>
      </c>
      <c r="G1677" s="1" t="s">
        <v>147</v>
      </c>
      <c r="H1677" s="1" t="s">
        <v>128</v>
      </c>
      <c r="I1677" s="1" t="s">
        <v>231</v>
      </c>
      <c r="J1677" s="1">
        <v>3</v>
      </c>
      <c r="K1677" s="1">
        <v>100</v>
      </c>
      <c r="L1677" s="1">
        <v>300</v>
      </c>
      <c r="M1677" s="1" t="s">
        <v>29</v>
      </c>
      <c r="N1677" s="1" t="s">
        <v>30</v>
      </c>
      <c r="O1677" s="1" t="s">
        <v>44</v>
      </c>
      <c r="P1677" s="1" t="s">
        <v>85</v>
      </c>
      <c r="Q1677" s="1" t="s">
        <v>33</v>
      </c>
      <c r="R1677" s="1" t="s">
        <v>2620</v>
      </c>
      <c r="S1677" s="1" t="s">
        <v>2620</v>
      </c>
      <c r="T1677" s="1">
        <v>1</v>
      </c>
      <c r="U1677" s="1" t="s">
        <v>2622</v>
      </c>
      <c r="V1677" s="1" t="s">
        <v>2623</v>
      </c>
      <c r="W1677" s="1" t="s">
        <v>2624</v>
      </c>
      <c r="X1677" s="1" t="s">
        <v>2628</v>
      </c>
      <c r="Y1677" s="1" t="s">
        <v>2623</v>
      </c>
      <c r="Z1677" s="1" t="s">
        <v>2623</v>
      </c>
      <c r="AA1677" s="1">
        <v>300</v>
      </c>
      <c r="AB1677" s="1" t="s">
        <v>2626</v>
      </c>
      <c r="AC1677" s="1" t="s">
        <v>2627</v>
      </c>
      <c r="AD1677" s="1" t="str">
        <f>TEXT(Sales_data[[#This Row],[Order_Date]],"MMM")</f>
        <v>Nov</v>
      </c>
      <c r="AE1677" s="1">
        <f t="shared" si="130"/>
        <v>2024</v>
      </c>
      <c r="AF1677" s="1" t="str">
        <f>TEXT(Sales_data[[#This Row],[Order_Date]],"ddd")</f>
        <v>Mon</v>
      </c>
      <c r="AG1677" s="1" t="str">
        <f t="shared" si="131"/>
        <v>On Time</v>
      </c>
      <c r="AH1677" s="1" t="str">
        <f t="shared" si="132"/>
        <v>Fast</v>
      </c>
      <c r="AI1677" s="1" t="str">
        <f t="shared" si="133"/>
        <v>Low</v>
      </c>
      <c r="AJ1677" s="6" t="str">
        <f t="shared" si="134"/>
        <v>Weekday</v>
      </c>
    </row>
    <row r="1678" spans="1:36" x14ac:dyDescent="0.45">
      <c r="A1678" s="5" t="s">
        <v>2167</v>
      </c>
      <c r="B1678" s="2">
        <v>45644</v>
      </c>
      <c r="C1678" s="2">
        <v>45647</v>
      </c>
      <c r="D1678" s="2">
        <v>45654</v>
      </c>
      <c r="E1678" s="1" t="s">
        <v>2526</v>
      </c>
      <c r="F1678" s="1" t="s">
        <v>2607</v>
      </c>
      <c r="G1678" s="1" t="s">
        <v>41</v>
      </c>
      <c r="H1678" s="1" t="s">
        <v>42</v>
      </c>
      <c r="I1678" s="1" t="s">
        <v>78</v>
      </c>
      <c r="J1678" s="1">
        <v>1</v>
      </c>
      <c r="K1678" s="1">
        <v>100</v>
      </c>
      <c r="L1678" s="1">
        <v>100</v>
      </c>
      <c r="M1678" s="1" t="s">
        <v>63</v>
      </c>
      <c r="N1678" s="1" t="s">
        <v>93</v>
      </c>
      <c r="O1678" s="1" t="s">
        <v>79</v>
      </c>
      <c r="P1678" s="1" t="s">
        <v>32</v>
      </c>
      <c r="Q1678" s="1" t="s">
        <v>33</v>
      </c>
      <c r="R1678" s="1" t="s">
        <v>2620</v>
      </c>
      <c r="S1678" s="1" t="s">
        <v>2620</v>
      </c>
      <c r="T1678" s="1">
        <v>7</v>
      </c>
      <c r="U1678" s="1" t="s">
        <v>2622</v>
      </c>
      <c r="V1678" s="1" t="s">
        <v>2623</v>
      </c>
      <c r="W1678" s="1" t="s">
        <v>2624</v>
      </c>
      <c r="X1678" s="1" t="s">
        <v>2625</v>
      </c>
      <c r="Y1678" s="1" t="s">
        <v>2623</v>
      </c>
      <c r="Z1678" s="1" t="s">
        <v>2623</v>
      </c>
      <c r="AA1678" s="1">
        <v>100</v>
      </c>
      <c r="AB1678" s="1" t="s">
        <v>2626</v>
      </c>
      <c r="AC1678" s="1" t="s">
        <v>2627</v>
      </c>
      <c r="AD1678" s="1" t="str">
        <f>TEXT(Sales_data[[#This Row],[Order_Date]],"MMM")</f>
        <v>Dec</v>
      </c>
      <c r="AE1678" s="1">
        <f t="shared" si="130"/>
        <v>2024</v>
      </c>
      <c r="AF1678" s="1" t="str">
        <f>TEXT(Sales_data[[#This Row],[Order_Date]],"ddd")</f>
        <v>Wed</v>
      </c>
      <c r="AG1678" s="1" t="str">
        <f t="shared" si="131"/>
        <v>Late</v>
      </c>
      <c r="AH1678" s="1" t="str">
        <f t="shared" si="132"/>
        <v>Slow</v>
      </c>
      <c r="AI1678" s="1" t="str">
        <f t="shared" si="133"/>
        <v>Low</v>
      </c>
      <c r="AJ1678" s="6" t="str">
        <f t="shared" si="134"/>
        <v>Weekday</v>
      </c>
    </row>
    <row r="1679" spans="1:36" x14ac:dyDescent="0.45">
      <c r="A1679" s="5" t="s">
        <v>2168</v>
      </c>
      <c r="B1679" s="2">
        <v>45520</v>
      </c>
      <c r="C1679" s="2">
        <v>45520</v>
      </c>
      <c r="D1679" s="2">
        <v>45519</v>
      </c>
      <c r="E1679" s="1" t="s">
        <v>2555</v>
      </c>
      <c r="F1679" s="1" t="s">
        <v>69</v>
      </c>
      <c r="G1679" s="1" t="s">
        <v>70</v>
      </c>
      <c r="H1679" s="1" t="s">
        <v>27</v>
      </c>
      <c r="I1679" s="1" t="s">
        <v>28</v>
      </c>
      <c r="J1679" s="1">
        <v>0</v>
      </c>
      <c r="K1679" s="1">
        <v>2000</v>
      </c>
      <c r="L1679" s="1">
        <v>0</v>
      </c>
      <c r="M1679" s="1" t="s">
        <v>29</v>
      </c>
      <c r="N1679" s="1" t="s">
        <v>30</v>
      </c>
      <c r="O1679" s="1" t="s">
        <v>79</v>
      </c>
      <c r="P1679" s="1" t="s">
        <v>85</v>
      </c>
      <c r="Q1679" s="1" t="s">
        <v>33</v>
      </c>
      <c r="R1679" s="1" t="s">
        <v>34</v>
      </c>
      <c r="S1679" s="1" t="s">
        <v>2620</v>
      </c>
      <c r="T1679" s="1">
        <v>-1</v>
      </c>
      <c r="U1679" s="1" t="s">
        <v>2622</v>
      </c>
      <c r="V1679" s="1" t="s">
        <v>2630</v>
      </c>
      <c r="W1679" s="1" t="s">
        <v>2624</v>
      </c>
      <c r="X1679" s="1" t="s">
        <v>2633</v>
      </c>
      <c r="Y1679" s="1" t="s">
        <v>2623</v>
      </c>
      <c r="Z1679" s="1" t="s">
        <v>2623</v>
      </c>
      <c r="AA1679" s="1">
        <v>0</v>
      </c>
      <c r="AB1679" s="1" t="s">
        <v>2626</v>
      </c>
      <c r="AC1679" s="1" t="s">
        <v>2627</v>
      </c>
      <c r="AD1679" s="1" t="str">
        <f>TEXT(Sales_data[[#This Row],[Order_Date]],"MMM")</f>
        <v>Aug</v>
      </c>
      <c r="AE1679" s="1">
        <f t="shared" si="130"/>
        <v>2024</v>
      </c>
      <c r="AF1679" s="1" t="str">
        <f>TEXT(Sales_data[[#This Row],[Order_Date]],"ddd")</f>
        <v>Fri</v>
      </c>
      <c r="AG1679" s="1" t="str">
        <f t="shared" si="131"/>
        <v>On Time</v>
      </c>
      <c r="AH1679" s="1" t="str">
        <f t="shared" si="132"/>
        <v>Fast</v>
      </c>
      <c r="AI1679" s="1" t="str">
        <f t="shared" si="133"/>
        <v>Low</v>
      </c>
      <c r="AJ1679" s="6" t="str">
        <f t="shared" si="134"/>
        <v>Weekday</v>
      </c>
    </row>
    <row r="1680" spans="1:36" x14ac:dyDescent="0.45">
      <c r="A1680" s="5" t="s">
        <v>2169</v>
      </c>
      <c r="B1680" s="2">
        <v>45543</v>
      </c>
      <c r="C1680" s="2">
        <v>45544</v>
      </c>
      <c r="D1680" s="2">
        <v>45545</v>
      </c>
      <c r="E1680" s="1" t="s">
        <v>2529</v>
      </c>
      <c r="F1680" s="1" t="s">
        <v>53</v>
      </c>
      <c r="G1680" s="1" t="s">
        <v>54</v>
      </c>
      <c r="H1680" s="1" t="s">
        <v>71</v>
      </c>
      <c r="I1680" s="1" t="s">
        <v>72</v>
      </c>
      <c r="J1680" s="1">
        <v>2</v>
      </c>
      <c r="K1680" s="1">
        <v>1000</v>
      </c>
      <c r="L1680" s="1">
        <v>2000</v>
      </c>
      <c r="M1680" s="1" t="s">
        <v>2619</v>
      </c>
      <c r="N1680" s="1" t="s">
        <v>93</v>
      </c>
      <c r="O1680" s="1" t="s">
        <v>44</v>
      </c>
      <c r="P1680" s="1" t="s">
        <v>58</v>
      </c>
      <c r="Q1680" s="1" t="s">
        <v>33</v>
      </c>
      <c r="R1680" s="1" t="s">
        <v>34</v>
      </c>
      <c r="S1680" s="1" t="s">
        <v>2620</v>
      </c>
      <c r="T1680" s="1">
        <v>1</v>
      </c>
      <c r="U1680" s="1" t="s">
        <v>2622</v>
      </c>
      <c r="V1680" s="1" t="s">
        <v>2623</v>
      </c>
      <c r="W1680" s="1" t="s">
        <v>2624</v>
      </c>
      <c r="X1680" s="1" t="s">
        <v>2625</v>
      </c>
      <c r="Y1680" s="1" t="s">
        <v>2623</v>
      </c>
      <c r="Z1680" s="1" t="s">
        <v>2623</v>
      </c>
      <c r="AA1680" s="1">
        <v>2000</v>
      </c>
      <c r="AB1680" s="1" t="s">
        <v>2626</v>
      </c>
      <c r="AC1680" s="1" t="s">
        <v>2627</v>
      </c>
      <c r="AD1680" s="1" t="str">
        <f>TEXT(Sales_data[[#This Row],[Order_Date]],"MMM")</f>
        <v>Sep</v>
      </c>
      <c r="AE1680" s="1">
        <f t="shared" si="130"/>
        <v>2024</v>
      </c>
      <c r="AF1680" s="1" t="str">
        <f>TEXT(Sales_data[[#This Row],[Order_Date]],"ddd")</f>
        <v>Sun</v>
      </c>
      <c r="AG1680" s="1" t="str">
        <f t="shared" si="131"/>
        <v>On Time</v>
      </c>
      <c r="AH1680" s="1" t="str">
        <f t="shared" si="132"/>
        <v>Fast</v>
      </c>
      <c r="AI1680" s="1" t="str">
        <f t="shared" si="133"/>
        <v>Medium</v>
      </c>
      <c r="AJ1680" s="6" t="str">
        <f t="shared" si="134"/>
        <v>Weekend</v>
      </c>
    </row>
    <row r="1681" spans="1:36" x14ac:dyDescent="0.45">
      <c r="A1681" s="5" t="s">
        <v>2170</v>
      </c>
      <c r="B1681" s="2">
        <v>45640</v>
      </c>
      <c r="C1681" s="2">
        <v>45643</v>
      </c>
      <c r="D1681" s="2">
        <v>45650</v>
      </c>
      <c r="E1681" s="1" t="s">
        <v>2580</v>
      </c>
      <c r="F1681" s="1" t="s">
        <v>147</v>
      </c>
      <c r="G1681" s="1" t="s">
        <v>147</v>
      </c>
      <c r="H1681" s="1" t="s">
        <v>71</v>
      </c>
      <c r="I1681" s="1" t="s">
        <v>92</v>
      </c>
      <c r="J1681" s="1">
        <v>3</v>
      </c>
      <c r="K1681" s="1">
        <v>0</v>
      </c>
      <c r="L1681" s="1">
        <v>0</v>
      </c>
      <c r="M1681" s="1" t="s">
        <v>56</v>
      </c>
      <c r="N1681" s="1" t="s">
        <v>57</v>
      </c>
      <c r="O1681" s="1" t="s">
        <v>31</v>
      </c>
      <c r="P1681" s="1" t="s">
        <v>85</v>
      </c>
      <c r="Q1681" s="1" t="s">
        <v>33</v>
      </c>
      <c r="R1681" s="1" t="s">
        <v>2620</v>
      </c>
      <c r="S1681" s="1" t="s">
        <v>2620</v>
      </c>
      <c r="T1681" s="1">
        <v>7</v>
      </c>
      <c r="U1681" s="1" t="s">
        <v>2622</v>
      </c>
      <c r="V1681" s="1" t="s">
        <v>2623</v>
      </c>
      <c r="W1681" s="1" t="s">
        <v>2629</v>
      </c>
      <c r="X1681" s="1" t="s">
        <v>2625</v>
      </c>
      <c r="Y1681" s="1" t="s">
        <v>2630</v>
      </c>
      <c r="Z1681" s="1" t="s">
        <v>2623</v>
      </c>
      <c r="AA1681" s="1">
        <v>0</v>
      </c>
      <c r="AB1681" s="1" t="s">
        <v>2626</v>
      </c>
      <c r="AC1681" s="1" t="s">
        <v>2627</v>
      </c>
      <c r="AD1681" s="1" t="str">
        <f>TEXT(Sales_data[[#This Row],[Order_Date]],"MMM")</f>
        <v>Dec</v>
      </c>
      <c r="AE1681" s="1">
        <f t="shared" si="130"/>
        <v>2024</v>
      </c>
      <c r="AF1681" s="1" t="str">
        <f>TEXT(Sales_data[[#This Row],[Order_Date]],"ddd")</f>
        <v>Sat</v>
      </c>
      <c r="AG1681" s="1" t="str">
        <f t="shared" si="131"/>
        <v>Late</v>
      </c>
      <c r="AH1681" s="1" t="str">
        <f t="shared" si="132"/>
        <v>Slow</v>
      </c>
      <c r="AI1681" s="1" t="str">
        <f t="shared" si="133"/>
        <v>Low</v>
      </c>
      <c r="AJ1681" s="6" t="str">
        <f t="shared" si="134"/>
        <v>Weekend</v>
      </c>
    </row>
    <row r="1682" spans="1:36" x14ac:dyDescent="0.45">
      <c r="A1682" s="5" t="s">
        <v>2171</v>
      </c>
      <c r="B1682" s="2">
        <v>45542</v>
      </c>
      <c r="C1682" s="2">
        <v>45542</v>
      </c>
      <c r="D1682" s="2">
        <v>45543</v>
      </c>
      <c r="E1682" s="1" t="s">
        <v>2597</v>
      </c>
      <c r="F1682" s="1" t="s">
        <v>2608</v>
      </c>
      <c r="G1682" s="1" t="s">
        <v>41</v>
      </c>
      <c r="H1682" s="1" t="s">
        <v>27</v>
      </c>
      <c r="I1682" s="1" t="s">
        <v>55</v>
      </c>
      <c r="J1682" s="1">
        <v>0</v>
      </c>
      <c r="K1682" s="1">
        <v>2000</v>
      </c>
      <c r="L1682" s="1">
        <v>0</v>
      </c>
      <c r="M1682" s="1" t="s">
        <v>56</v>
      </c>
      <c r="N1682" s="1" t="s">
        <v>30</v>
      </c>
      <c r="O1682" s="1" t="s">
        <v>44</v>
      </c>
      <c r="P1682" s="1" t="s">
        <v>58</v>
      </c>
      <c r="Q1682" s="1" t="s">
        <v>33</v>
      </c>
      <c r="R1682" s="1" t="s">
        <v>46</v>
      </c>
      <c r="S1682" s="1" t="s">
        <v>254</v>
      </c>
      <c r="T1682" s="1">
        <v>1</v>
      </c>
      <c r="U1682" s="1" t="s">
        <v>2622</v>
      </c>
      <c r="V1682" s="1" t="s">
        <v>2630</v>
      </c>
      <c r="W1682" s="1" t="s">
        <v>2624</v>
      </c>
      <c r="X1682" s="1" t="s">
        <v>2625</v>
      </c>
      <c r="Y1682" s="1" t="s">
        <v>2623</v>
      </c>
      <c r="Z1682" s="1" t="s">
        <v>2623</v>
      </c>
      <c r="AA1682" s="1">
        <v>0</v>
      </c>
      <c r="AB1682" s="1" t="s">
        <v>2626</v>
      </c>
      <c r="AC1682" s="1" t="s">
        <v>254</v>
      </c>
      <c r="AD1682" s="1" t="str">
        <f>TEXT(Sales_data[[#This Row],[Order_Date]],"MMM")</f>
        <v>Sep</v>
      </c>
      <c r="AE1682" s="1">
        <f t="shared" si="130"/>
        <v>2024</v>
      </c>
      <c r="AF1682" s="1" t="str">
        <f>TEXT(Sales_data[[#This Row],[Order_Date]],"ddd")</f>
        <v>Sat</v>
      </c>
      <c r="AG1682" s="1" t="str">
        <f t="shared" si="131"/>
        <v>On Time</v>
      </c>
      <c r="AH1682" s="1" t="str">
        <f t="shared" si="132"/>
        <v>Fast</v>
      </c>
      <c r="AI1682" s="1" t="str">
        <f t="shared" si="133"/>
        <v>Low</v>
      </c>
      <c r="AJ1682" s="6" t="str">
        <f t="shared" si="134"/>
        <v>Weekend</v>
      </c>
    </row>
    <row r="1683" spans="1:36" x14ac:dyDescent="0.45">
      <c r="A1683" s="5" t="s">
        <v>2172</v>
      </c>
      <c r="B1683" s="2">
        <v>45409</v>
      </c>
      <c r="C1683" s="2">
        <v>45408</v>
      </c>
      <c r="D1683" s="2">
        <v>45415</v>
      </c>
      <c r="E1683" s="1" t="s">
        <v>2595</v>
      </c>
      <c r="F1683" s="1" t="s">
        <v>147</v>
      </c>
      <c r="G1683" s="1" t="s">
        <v>147</v>
      </c>
      <c r="H1683" s="1" t="s">
        <v>42</v>
      </c>
      <c r="I1683" s="1" t="s">
        <v>43</v>
      </c>
      <c r="J1683" s="1">
        <v>0</v>
      </c>
      <c r="K1683" s="1">
        <v>100</v>
      </c>
      <c r="L1683" s="1">
        <v>0</v>
      </c>
      <c r="M1683" s="1" t="s">
        <v>56</v>
      </c>
      <c r="N1683" s="1" t="s">
        <v>57</v>
      </c>
      <c r="O1683" s="1" t="s">
        <v>31</v>
      </c>
      <c r="P1683" s="1" t="s">
        <v>85</v>
      </c>
      <c r="Q1683" s="1" t="s">
        <v>33</v>
      </c>
      <c r="R1683" s="1" t="s">
        <v>46</v>
      </c>
      <c r="S1683" s="1" t="s">
        <v>2621</v>
      </c>
      <c r="T1683" s="1">
        <v>7</v>
      </c>
      <c r="U1683" s="1" t="s">
        <v>2622</v>
      </c>
      <c r="V1683" s="1" t="s">
        <v>2630</v>
      </c>
      <c r="W1683" s="1" t="s">
        <v>2624</v>
      </c>
      <c r="X1683" s="1" t="s">
        <v>2628</v>
      </c>
      <c r="Y1683" s="1" t="s">
        <v>2623</v>
      </c>
      <c r="Z1683" s="1" t="s">
        <v>2623</v>
      </c>
      <c r="AA1683" s="1">
        <v>0</v>
      </c>
      <c r="AB1683" s="1" t="s">
        <v>2626</v>
      </c>
      <c r="AC1683" s="1" t="s">
        <v>2621</v>
      </c>
      <c r="AD1683" s="1" t="str">
        <f>TEXT(Sales_data[[#This Row],[Order_Date]],"MMM")</f>
        <v>Apr</v>
      </c>
      <c r="AE1683" s="1">
        <f t="shared" si="130"/>
        <v>2024</v>
      </c>
      <c r="AF1683" s="1" t="str">
        <f>TEXT(Sales_data[[#This Row],[Order_Date]],"ddd")</f>
        <v>Sat</v>
      </c>
      <c r="AG1683" s="1" t="str">
        <f t="shared" si="131"/>
        <v>Late</v>
      </c>
      <c r="AH1683" s="1" t="str">
        <f t="shared" si="132"/>
        <v>Slow</v>
      </c>
      <c r="AI1683" s="1" t="str">
        <f t="shared" si="133"/>
        <v>Low</v>
      </c>
      <c r="AJ1683" s="6" t="str">
        <f t="shared" si="134"/>
        <v>Weekend</v>
      </c>
    </row>
    <row r="1684" spans="1:36" x14ac:dyDescent="0.45">
      <c r="A1684" s="5" t="s">
        <v>2173</v>
      </c>
      <c r="B1684" s="2">
        <v>45634</v>
      </c>
      <c r="C1684" s="2">
        <v>45637</v>
      </c>
      <c r="D1684" s="2">
        <v>45644</v>
      </c>
      <c r="E1684" s="1" t="s">
        <v>2594</v>
      </c>
      <c r="F1684" s="1" t="s">
        <v>2608</v>
      </c>
      <c r="G1684" s="1" t="s">
        <v>41</v>
      </c>
      <c r="H1684" s="1" t="s">
        <v>128</v>
      </c>
      <c r="I1684" s="1" t="s">
        <v>169</v>
      </c>
      <c r="J1684" s="1">
        <v>-1</v>
      </c>
      <c r="K1684" s="1">
        <v>500</v>
      </c>
      <c r="L1684" s="1">
        <v>-500</v>
      </c>
      <c r="M1684" s="1" t="s">
        <v>2619</v>
      </c>
      <c r="N1684" s="1" t="s">
        <v>57</v>
      </c>
      <c r="O1684" s="1" t="s">
        <v>31</v>
      </c>
      <c r="P1684" s="1" t="s">
        <v>85</v>
      </c>
      <c r="Q1684" s="1" t="s">
        <v>45</v>
      </c>
      <c r="R1684" s="1" t="s">
        <v>34</v>
      </c>
      <c r="S1684" s="1" t="s">
        <v>2620</v>
      </c>
      <c r="T1684" s="1">
        <v>7</v>
      </c>
      <c r="U1684" s="1" t="s">
        <v>2622</v>
      </c>
      <c r="V1684" s="1" t="s">
        <v>2630</v>
      </c>
      <c r="W1684" s="1" t="s">
        <v>2624</v>
      </c>
      <c r="X1684" s="1" t="s">
        <v>2625</v>
      </c>
      <c r="Y1684" s="1" t="s">
        <v>2623</v>
      </c>
      <c r="Z1684" s="1" t="s">
        <v>2623</v>
      </c>
      <c r="AA1684" s="1">
        <v>-500</v>
      </c>
      <c r="AB1684" s="1" t="s">
        <v>2626</v>
      </c>
      <c r="AC1684" s="1" t="s">
        <v>2627</v>
      </c>
      <c r="AD1684" s="1" t="str">
        <f>TEXT(Sales_data[[#This Row],[Order_Date]],"MMM")</f>
        <v>Dec</v>
      </c>
      <c r="AE1684" s="1">
        <f t="shared" si="130"/>
        <v>2024</v>
      </c>
      <c r="AF1684" s="1" t="str">
        <f>TEXT(Sales_data[[#This Row],[Order_Date]],"ddd")</f>
        <v>Sun</v>
      </c>
      <c r="AG1684" s="1" t="str">
        <f t="shared" si="131"/>
        <v>Late</v>
      </c>
      <c r="AH1684" s="1" t="str">
        <f t="shared" si="132"/>
        <v>Slow</v>
      </c>
      <c r="AI1684" s="1" t="str">
        <f t="shared" si="133"/>
        <v>Low</v>
      </c>
      <c r="AJ1684" s="6" t="str">
        <f t="shared" si="134"/>
        <v>Weekend</v>
      </c>
    </row>
    <row r="1685" spans="1:36" x14ac:dyDescent="0.45">
      <c r="A1685" s="5" t="s">
        <v>2174</v>
      </c>
      <c r="B1685" s="2">
        <v>45489</v>
      </c>
      <c r="C1685" s="2">
        <v>45489</v>
      </c>
      <c r="D1685" s="2">
        <v>45491</v>
      </c>
      <c r="E1685" s="1" t="s">
        <v>2587</v>
      </c>
      <c r="F1685" s="1" t="s">
        <v>2609</v>
      </c>
      <c r="G1685" s="1" t="s">
        <v>116</v>
      </c>
      <c r="H1685" s="1" t="s">
        <v>71</v>
      </c>
      <c r="I1685" s="1" t="s">
        <v>117</v>
      </c>
      <c r="J1685" s="1">
        <v>2</v>
      </c>
      <c r="K1685" s="1">
        <v>1000</v>
      </c>
      <c r="L1685" s="1">
        <v>2000</v>
      </c>
      <c r="M1685" s="1" t="s">
        <v>2619</v>
      </c>
      <c r="N1685" s="1" t="s">
        <v>57</v>
      </c>
      <c r="O1685" s="1" t="s">
        <v>64</v>
      </c>
      <c r="P1685" s="1" t="s">
        <v>58</v>
      </c>
      <c r="Q1685" s="1" t="s">
        <v>33</v>
      </c>
      <c r="R1685" s="1" t="s">
        <v>46</v>
      </c>
      <c r="S1685" s="1" t="s">
        <v>254</v>
      </c>
      <c r="T1685" s="1">
        <v>2</v>
      </c>
      <c r="U1685" s="1" t="s">
        <v>2622</v>
      </c>
      <c r="V1685" s="1" t="s">
        <v>2623</v>
      </c>
      <c r="W1685" s="1" t="s">
        <v>2624</v>
      </c>
      <c r="X1685" s="1" t="s">
        <v>2625</v>
      </c>
      <c r="Y1685" s="1" t="s">
        <v>2623</v>
      </c>
      <c r="Z1685" s="1" t="s">
        <v>2623</v>
      </c>
      <c r="AA1685" s="1">
        <v>2000</v>
      </c>
      <c r="AB1685" s="1" t="s">
        <v>2626</v>
      </c>
      <c r="AC1685" s="1" t="s">
        <v>254</v>
      </c>
      <c r="AD1685" s="1" t="str">
        <f>TEXT(Sales_data[[#This Row],[Order_Date]],"MMM")</f>
        <v>Jul</v>
      </c>
      <c r="AE1685" s="1">
        <f t="shared" si="130"/>
        <v>2024</v>
      </c>
      <c r="AF1685" s="1" t="str">
        <f>TEXT(Sales_data[[#This Row],[Order_Date]],"ddd")</f>
        <v>Tue</v>
      </c>
      <c r="AG1685" s="1" t="str">
        <f t="shared" si="131"/>
        <v>On Time</v>
      </c>
      <c r="AH1685" s="1" t="str">
        <f t="shared" si="132"/>
        <v>Fast</v>
      </c>
      <c r="AI1685" s="1" t="str">
        <f t="shared" si="133"/>
        <v>Medium</v>
      </c>
      <c r="AJ1685" s="6" t="str">
        <f t="shared" si="134"/>
        <v>Weekday</v>
      </c>
    </row>
    <row r="1686" spans="1:36" x14ac:dyDescent="0.45">
      <c r="A1686" s="5" t="s">
        <v>2175</v>
      </c>
      <c r="B1686" s="2">
        <v>45326</v>
      </c>
      <c r="C1686" s="2">
        <v>45327</v>
      </c>
      <c r="D1686" s="2">
        <v>45332</v>
      </c>
      <c r="E1686" s="1" t="s">
        <v>2563</v>
      </c>
      <c r="F1686" s="1" t="s">
        <v>69</v>
      </c>
      <c r="G1686" s="1" t="s">
        <v>70</v>
      </c>
      <c r="H1686" s="1" t="s">
        <v>27</v>
      </c>
      <c r="I1686" s="1" t="s">
        <v>55</v>
      </c>
      <c r="J1686" s="1">
        <v>0</v>
      </c>
      <c r="K1686" s="1">
        <v>1000</v>
      </c>
      <c r="L1686" s="1">
        <v>0</v>
      </c>
      <c r="M1686" s="1" t="s">
        <v>63</v>
      </c>
      <c r="N1686" s="1" t="s">
        <v>57</v>
      </c>
      <c r="O1686" s="1" t="s">
        <v>79</v>
      </c>
      <c r="P1686" s="1" t="s">
        <v>58</v>
      </c>
      <c r="Q1686" s="1" t="s">
        <v>45</v>
      </c>
      <c r="R1686" s="1" t="s">
        <v>34</v>
      </c>
      <c r="S1686" s="1" t="s">
        <v>2620</v>
      </c>
      <c r="T1686" s="1">
        <v>5</v>
      </c>
      <c r="U1686" s="1" t="s">
        <v>2622</v>
      </c>
      <c r="V1686" s="1" t="s">
        <v>2630</v>
      </c>
      <c r="W1686" s="1" t="s">
        <v>2624</v>
      </c>
      <c r="X1686" s="1" t="s">
        <v>2625</v>
      </c>
      <c r="Y1686" s="1" t="s">
        <v>2623</v>
      </c>
      <c r="Z1686" s="1" t="s">
        <v>2623</v>
      </c>
      <c r="AA1686" s="1">
        <v>0</v>
      </c>
      <c r="AB1686" s="1" t="s">
        <v>2626</v>
      </c>
      <c r="AC1686" s="1" t="s">
        <v>2627</v>
      </c>
      <c r="AD1686" s="1" t="str">
        <f>TEXT(Sales_data[[#This Row],[Order_Date]],"MMM")</f>
        <v>Feb</v>
      </c>
      <c r="AE1686" s="1">
        <f t="shared" si="130"/>
        <v>2024</v>
      </c>
      <c r="AF1686" s="1" t="str">
        <f>TEXT(Sales_data[[#This Row],[Order_Date]],"ddd")</f>
        <v>Sun</v>
      </c>
      <c r="AG1686" s="1" t="str">
        <f t="shared" si="131"/>
        <v>On Time</v>
      </c>
      <c r="AH1686" s="1" t="str">
        <f t="shared" si="132"/>
        <v>Medium</v>
      </c>
      <c r="AI1686" s="1" t="str">
        <f t="shared" si="133"/>
        <v>Low</v>
      </c>
      <c r="AJ1686" s="6" t="str">
        <f t="shared" si="134"/>
        <v>Weekend</v>
      </c>
    </row>
    <row r="1687" spans="1:36" x14ac:dyDescent="0.45">
      <c r="A1687" s="5" t="s">
        <v>2176</v>
      </c>
      <c r="B1687" s="2">
        <v>45354</v>
      </c>
      <c r="C1687" s="2">
        <v>45354</v>
      </c>
      <c r="D1687" s="2">
        <v>45359</v>
      </c>
      <c r="E1687" s="1" t="s">
        <v>2602</v>
      </c>
      <c r="F1687" s="1" t="s">
        <v>69</v>
      </c>
      <c r="G1687" s="1" t="s">
        <v>70</v>
      </c>
      <c r="H1687" s="1" t="s">
        <v>71</v>
      </c>
      <c r="I1687" s="1" t="s">
        <v>92</v>
      </c>
      <c r="J1687" s="1">
        <v>3</v>
      </c>
      <c r="K1687" s="1">
        <v>1000</v>
      </c>
      <c r="L1687" s="1">
        <v>3000</v>
      </c>
      <c r="M1687" s="1" t="s">
        <v>63</v>
      </c>
      <c r="N1687" s="1" t="s">
        <v>57</v>
      </c>
      <c r="O1687" s="1" t="s">
        <v>79</v>
      </c>
      <c r="P1687" s="1" t="s">
        <v>58</v>
      </c>
      <c r="Q1687" s="1" t="s">
        <v>33</v>
      </c>
      <c r="R1687" s="1" t="s">
        <v>46</v>
      </c>
      <c r="S1687" s="1" t="s">
        <v>254</v>
      </c>
      <c r="T1687" s="1">
        <v>5</v>
      </c>
      <c r="U1687" s="1" t="s">
        <v>2622</v>
      </c>
      <c r="V1687" s="1" t="s">
        <v>2623</v>
      </c>
      <c r="W1687" s="1" t="s">
        <v>2624</v>
      </c>
      <c r="X1687" s="1" t="s">
        <v>2625</v>
      </c>
      <c r="Y1687" s="1" t="s">
        <v>2623</v>
      </c>
      <c r="Z1687" s="1" t="s">
        <v>2623</v>
      </c>
      <c r="AA1687" s="1">
        <v>3000</v>
      </c>
      <c r="AB1687" s="1" t="s">
        <v>2626</v>
      </c>
      <c r="AC1687" s="1" t="s">
        <v>254</v>
      </c>
      <c r="AD1687" s="1" t="str">
        <f>TEXT(Sales_data[[#This Row],[Order_Date]],"MMM")</f>
        <v>Mar</v>
      </c>
      <c r="AE1687" s="1">
        <f t="shared" si="130"/>
        <v>2024</v>
      </c>
      <c r="AF1687" s="1" t="str">
        <f>TEXT(Sales_data[[#This Row],[Order_Date]],"ddd")</f>
        <v>Sun</v>
      </c>
      <c r="AG1687" s="1" t="str">
        <f t="shared" si="131"/>
        <v>On Time</v>
      </c>
      <c r="AH1687" s="1" t="str">
        <f t="shared" si="132"/>
        <v>Medium</v>
      </c>
      <c r="AI1687" s="1" t="str">
        <f t="shared" si="133"/>
        <v>Medium</v>
      </c>
      <c r="AJ1687" s="6" t="str">
        <f t="shared" si="134"/>
        <v>Weekend</v>
      </c>
    </row>
    <row r="1688" spans="1:36" x14ac:dyDescent="0.45">
      <c r="A1688" s="5" t="s">
        <v>2177</v>
      </c>
      <c r="B1688" s="2">
        <v>45593</v>
      </c>
      <c r="C1688" s="2">
        <v>45594</v>
      </c>
      <c r="D1688" s="2">
        <v>45601</v>
      </c>
      <c r="E1688" s="1" t="s">
        <v>2531</v>
      </c>
      <c r="F1688" s="1" t="s">
        <v>168</v>
      </c>
      <c r="G1688" s="1" t="s">
        <v>41</v>
      </c>
      <c r="H1688" s="1" t="s">
        <v>128</v>
      </c>
      <c r="I1688" s="1" t="s">
        <v>231</v>
      </c>
      <c r="J1688" s="1">
        <v>-1</v>
      </c>
      <c r="K1688" s="1">
        <v>0</v>
      </c>
      <c r="L1688" s="1">
        <v>0</v>
      </c>
      <c r="M1688" s="1" t="s">
        <v>63</v>
      </c>
      <c r="N1688" s="1" t="s">
        <v>93</v>
      </c>
      <c r="O1688" s="1" t="s">
        <v>31</v>
      </c>
      <c r="P1688" s="1" t="s">
        <v>85</v>
      </c>
      <c r="Q1688" s="1" t="s">
        <v>33</v>
      </c>
      <c r="R1688" s="1" t="s">
        <v>2620</v>
      </c>
      <c r="S1688" s="1" t="s">
        <v>2620</v>
      </c>
      <c r="T1688" s="1">
        <v>7</v>
      </c>
      <c r="U1688" s="1" t="s">
        <v>2622</v>
      </c>
      <c r="V1688" s="1" t="s">
        <v>2630</v>
      </c>
      <c r="W1688" s="1" t="s">
        <v>2629</v>
      </c>
      <c r="X1688" s="1" t="s">
        <v>2625</v>
      </c>
      <c r="Y1688" s="1" t="s">
        <v>2630</v>
      </c>
      <c r="Z1688" s="1" t="s">
        <v>2623</v>
      </c>
      <c r="AA1688" s="1">
        <v>0</v>
      </c>
      <c r="AB1688" s="1" t="s">
        <v>2626</v>
      </c>
      <c r="AC1688" s="1" t="s">
        <v>2627</v>
      </c>
      <c r="AD1688" s="1" t="str">
        <f>TEXT(Sales_data[[#This Row],[Order_Date]],"MMM")</f>
        <v>Oct</v>
      </c>
      <c r="AE1688" s="1">
        <f t="shared" si="130"/>
        <v>2024</v>
      </c>
      <c r="AF1688" s="1" t="str">
        <f>TEXT(Sales_data[[#This Row],[Order_Date]],"ddd")</f>
        <v>Mon</v>
      </c>
      <c r="AG1688" s="1" t="str">
        <f t="shared" si="131"/>
        <v>Late</v>
      </c>
      <c r="AH1688" s="1" t="str">
        <f t="shared" si="132"/>
        <v>Slow</v>
      </c>
      <c r="AI1688" s="1" t="str">
        <f t="shared" si="133"/>
        <v>Low</v>
      </c>
      <c r="AJ1688" s="6" t="str">
        <f t="shared" si="134"/>
        <v>Weekday</v>
      </c>
    </row>
    <row r="1689" spans="1:36" x14ac:dyDescent="0.45">
      <c r="A1689" s="5" t="s">
        <v>2178</v>
      </c>
      <c r="B1689" s="2">
        <v>45611</v>
      </c>
      <c r="C1689" s="2">
        <v>45610</v>
      </c>
      <c r="D1689" s="2">
        <v>45611</v>
      </c>
      <c r="E1689" s="1" t="s">
        <v>2599</v>
      </c>
      <c r="F1689" s="1" t="s">
        <v>168</v>
      </c>
      <c r="G1689" s="1" t="s">
        <v>41</v>
      </c>
      <c r="H1689" s="1" t="s">
        <v>42</v>
      </c>
      <c r="I1689" s="1" t="s">
        <v>43</v>
      </c>
      <c r="J1689" s="1">
        <v>2</v>
      </c>
      <c r="K1689" s="1">
        <v>0</v>
      </c>
      <c r="L1689" s="1">
        <v>0</v>
      </c>
      <c r="M1689" s="1" t="s">
        <v>63</v>
      </c>
      <c r="N1689" s="1" t="s">
        <v>93</v>
      </c>
      <c r="O1689" s="1" t="s">
        <v>79</v>
      </c>
      <c r="P1689" s="1" t="s">
        <v>32</v>
      </c>
      <c r="Q1689" s="1" t="s">
        <v>45</v>
      </c>
      <c r="R1689" s="1" t="s">
        <v>34</v>
      </c>
      <c r="S1689" s="1" t="s">
        <v>2620</v>
      </c>
      <c r="T1689" s="1">
        <v>1</v>
      </c>
      <c r="U1689" s="1" t="s">
        <v>2622</v>
      </c>
      <c r="V1689" s="1" t="s">
        <v>2623</v>
      </c>
      <c r="W1689" s="1" t="s">
        <v>2629</v>
      </c>
      <c r="X1689" s="1" t="s">
        <v>2628</v>
      </c>
      <c r="Y1689" s="1" t="s">
        <v>2630</v>
      </c>
      <c r="Z1689" s="1" t="s">
        <v>2623</v>
      </c>
      <c r="AA1689" s="1">
        <v>0</v>
      </c>
      <c r="AB1689" s="1" t="s">
        <v>2626</v>
      </c>
      <c r="AC1689" s="1" t="s">
        <v>2627</v>
      </c>
      <c r="AD1689" s="1" t="str">
        <f>TEXT(Sales_data[[#This Row],[Order_Date]],"MMM")</f>
        <v>Nov</v>
      </c>
      <c r="AE1689" s="1">
        <f t="shared" si="130"/>
        <v>2024</v>
      </c>
      <c r="AF1689" s="1" t="str">
        <f>TEXT(Sales_data[[#This Row],[Order_Date]],"ddd")</f>
        <v>Fri</v>
      </c>
      <c r="AG1689" s="1" t="str">
        <f t="shared" si="131"/>
        <v>On Time</v>
      </c>
      <c r="AH1689" s="1" t="str">
        <f t="shared" si="132"/>
        <v>Fast</v>
      </c>
      <c r="AI1689" s="1" t="str">
        <f t="shared" si="133"/>
        <v>Low</v>
      </c>
      <c r="AJ1689" s="6" t="str">
        <f t="shared" si="134"/>
        <v>Weekday</v>
      </c>
    </row>
    <row r="1690" spans="1:36" x14ac:dyDescent="0.45">
      <c r="A1690" s="5" t="s">
        <v>2179</v>
      </c>
      <c r="B1690" s="2">
        <v>45384</v>
      </c>
      <c r="C1690" s="2">
        <v>45386</v>
      </c>
      <c r="D1690" s="2">
        <v>45385</v>
      </c>
      <c r="E1690" s="1" t="s">
        <v>2591</v>
      </c>
      <c r="F1690" s="1" t="s">
        <v>69</v>
      </c>
      <c r="G1690" s="1" t="s">
        <v>70</v>
      </c>
      <c r="H1690" s="1" t="s">
        <v>71</v>
      </c>
      <c r="I1690" s="1" t="s">
        <v>117</v>
      </c>
      <c r="J1690" s="1">
        <v>3</v>
      </c>
      <c r="K1690" s="1">
        <v>0</v>
      </c>
      <c r="L1690" s="1">
        <v>0</v>
      </c>
      <c r="M1690" s="1" t="s">
        <v>56</v>
      </c>
      <c r="N1690" s="1" t="s">
        <v>57</v>
      </c>
      <c r="O1690" s="1" t="s">
        <v>31</v>
      </c>
      <c r="P1690" s="1" t="s">
        <v>58</v>
      </c>
      <c r="Q1690" s="1" t="s">
        <v>33</v>
      </c>
      <c r="R1690" s="1" t="s">
        <v>34</v>
      </c>
      <c r="S1690" s="1" t="s">
        <v>2620</v>
      </c>
      <c r="T1690" s="1">
        <v>-1</v>
      </c>
      <c r="U1690" s="1" t="s">
        <v>2622</v>
      </c>
      <c r="V1690" s="1" t="s">
        <v>2623</v>
      </c>
      <c r="W1690" s="1" t="s">
        <v>2629</v>
      </c>
      <c r="X1690" s="1" t="s">
        <v>2631</v>
      </c>
      <c r="Y1690" s="1" t="s">
        <v>2630</v>
      </c>
      <c r="Z1690" s="1" t="s">
        <v>2623</v>
      </c>
      <c r="AA1690" s="1">
        <v>0</v>
      </c>
      <c r="AB1690" s="1" t="s">
        <v>2626</v>
      </c>
      <c r="AC1690" s="1" t="s">
        <v>2627</v>
      </c>
      <c r="AD1690" s="1" t="str">
        <f>TEXT(Sales_data[[#This Row],[Order_Date]],"MMM")</f>
        <v>Apr</v>
      </c>
      <c r="AE1690" s="1">
        <f t="shared" si="130"/>
        <v>2024</v>
      </c>
      <c r="AF1690" s="1" t="str">
        <f>TEXT(Sales_data[[#This Row],[Order_Date]],"ddd")</f>
        <v>Tue</v>
      </c>
      <c r="AG1690" s="1" t="str">
        <f t="shared" si="131"/>
        <v>On Time</v>
      </c>
      <c r="AH1690" s="1" t="str">
        <f t="shared" si="132"/>
        <v>Fast</v>
      </c>
      <c r="AI1690" s="1" t="str">
        <f t="shared" si="133"/>
        <v>Low</v>
      </c>
      <c r="AJ1690" s="6" t="str">
        <f t="shared" si="134"/>
        <v>Weekday</v>
      </c>
    </row>
    <row r="1691" spans="1:36" x14ac:dyDescent="0.45">
      <c r="A1691" s="5" t="s">
        <v>2180</v>
      </c>
      <c r="B1691" s="2">
        <v>45561</v>
      </c>
      <c r="C1691" s="2">
        <v>45560</v>
      </c>
      <c r="D1691" s="2">
        <v>45559</v>
      </c>
      <c r="E1691" s="1" t="s">
        <v>2577</v>
      </c>
      <c r="F1691" s="1" t="s">
        <v>2606</v>
      </c>
      <c r="G1691" s="1" t="s">
        <v>26</v>
      </c>
      <c r="H1691" s="1" t="s">
        <v>128</v>
      </c>
      <c r="I1691" s="1" t="s">
        <v>169</v>
      </c>
      <c r="J1691" s="1">
        <v>0</v>
      </c>
      <c r="K1691" s="1">
        <v>1000</v>
      </c>
      <c r="L1691" s="1">
        <v>0</v>
      </c>
      <c r="M1691" s="1" t="s">
        <v>2619</v>
      </c>
      <c r="N1691" s="1" t="s">
        <v>30</v>
      </c>
      <c r="O1691" s="1" t="s">
        <v>79</v>
      </c>
      <c r="P1691" s="1" t="s">
        <v>32</v>
      </c>
      <c r="Q1691" s="1" t="s">
        <v>33</v>
      </c>
      <c r="R1691" s="1" t="s">
        <v>46</v>
      </c>
      <c r="S1691" s="1" t="s">
        <v>47</v>
      </c>
      <c r="T1691" s="1">
        <v>-1</v>
      </c>
      <c r="U1691" s="1" t="s">
        <v>2622</v>
      </c>
      <c r="V1691" s="1" t="s">
        <v>2630</v>
      </c>
      <c r="W1691" s="1" t="s">
        <v>2624</v>
      </c>
      <c r="X1691" s="1" t="s">
        <v>2628</v>
      </c>
      <c r="Y1691" s="1" t="s">
        <v>2623</v>
      </c>
      <c r="Z1691" s="1" t="s">
        <v>2623</v>
      </c>
      <c r="AA1691" s="1">
        <v>0</v>
      </c>
      <c r="AB1691" s="1" t="s">
        <v>2626</v>
      </c>
      <c r="AC1691" s="1" t="s">
        <v>47</v>
      </c>
      <c r="AD1691" s="1" t="str">
        <f>TEXT(Sales_data[[#This Row],[Order_Date]],"MMM")</f>
        <v>Sep</v>
      </c>
      <c r="AE1691" s="1">
        <f t="shared" si="130"/>
        <v>2024</v>
      </c>
      <c r="AF1691" s="1" t="str">
        <f>TEXT(Sales_data[[#This Row],[Order_Date]],"ddd")</f>
        <v>Thu</v>
      </c>
      <c r="AG1691" s="1" t="str">
        <f t="shared" si="131"/>
        <v>On Time</v>
      </c>
      <c r="AH1691" s="1" t="str">
        <f t="shared" si="132"/>
        <v>Fast</v>
      </c>
      <c r="AI1691" s="1" t="str">
        <f t="shared" si="133"/>
        <v>Low</v>
      </c>
      <c r="AJ1691" s="6" t="str">
        <f t="shared" si="134"/>
        <v>Weekday</v>
      </c>
    </row>
    <row r="1692" spans="1:36" x14ac:dyDescent="0.45">
      <c r="A1692" s="5" t="s">
        <v>2181</v>
      </c>
      <c r="B1692" s="2">
        <v>45356</v>
      </c>
      <c r="C1692" s="2">
        <v>45356</v>
      </c>
      <c r="D1692" s="2">
        <v>45361</v>
      </c>
      <c r="E1692" s="1" t="s">
        <v>2533</v>
      </c>
      <c r="F1692" s="1" t="s">
        <v>2608</v>
      </c>
      <c r="G1692" s="1" t="s">
        <v>41</v>
      </c>
      <c r="H1692" s="1" t="s">
        <v>128</v>
      </c>
      <c r="I1692" s="1" t="s">
        <v>129</v>
      </c>
      <c r="J1692" s="1">
        <v>-1</v>
      </c>
      <c r="K1692" s="1">
        <v>0</v>
      </c>
      <c r="L1692" s="1">
        <v>0</v>
      </c>
      <c r="M1692" s="1" t="s">
        <v>63</v>
      </c>
      <c r="N1692" s="1" t="s">
        <v>30</v>
      </c>
      <c r="O1692" s="1" t="s">
        <v>79</v>
      </c>
      <c r="P1692" s="1" t="s">
        <v>32</v>
      </c>
      <c r="Q1692" s="1" t="s">
        <v>33</v>
      </c>
      <c r="R1692" s="1" t="s">
        <v>34</v>
      </c>
      <c r="S1692" s="1" t="s">
        <v>2620</v>
      </c>
      <c r="T1692" s="1">
        <v>5</v>
      </c>
      <c r="U1692" s="1" t="s">
        <v>2622</v>
      </c>
      <c r="V1692" s="1" t="s">
        <v>2630</v>
      </c>
      <c r="W1692" s="1" t="s">
        <v>2629</v>
      </c>
      <c r="X1692" s="1" t="s">
        <v>2625</v>
      </c>
      <c r="Y1692" s="1" t="s">
        <v>2630</v>
      </c>
      <c r="Z1692" s="1" t="s">
        <v>2623</v>
      </c>
      <c r="AA1692" s="1">
        <v>0</v>
      </c>
      <c r="AB1692" s="1" t="s">
        <v>2626</v>
      </c>
      <c r="AC1692" s="1" t="s">
        <v>2627</v>
      </c>
      <c r="AD1692" s="1" t="str">
        <f>TEXT(Sales_data[[#This Row],[Order_Date]],"MMM")</f>
        <v>Mar</v>
      </c>
      <c r="AE1692" s="1">
        <f t="shared" si="130"/>
        <v>2024</v>
      </c>
      <c r="AF1692" s="1" t="str">
        <f>TEXT(Sales_data[[#This Row],[Order_Date]],"ddd")</f>
        <v>Tue</v>
      </c>
      <c r="AG1692" s="1" t="str">
        <f t="shared" si="131"/>
        <v>On Time</v>
      </c>
      <c r="AH1692" s="1" t="str">
        <f t="shared" si="132"/>
        <v>Medium</v>
      </c>
      <c r="AI1692" s="1" t="str">
        <f t="shared" si="133"/>
        <v>Low</v>
      </c>
      <c r="AJ1692" s="6" t="str">
        <f t="shared" si="134"/>
        <v>Weekday</v>
      </c>
    </row>
    <row r="1693" spans="1:36" x14ac:dyDescent="0.45">
      <c r="A1693" s="5" t="s">
        <v>2182</v>
      </c>
      <c r="B1693" s="2">
        <v>45440</v>
      </c>
      <c r="C1693" s="2">
        <v>45443</v>
      </c>
      <c r="D1693" s="2">
        <v>45447</v>
      </c>
      <c r="E1693" s="1" t="s">
        <v>2602</v>
      </c>
      <c r="F1693" s="1" t="s">
        <v>2606</v>
      </c>
      <c r="G1693" s="1" t="s">
        <v>26</v>
      </c>
      <c r="H1693" s="1" t="s">
        <v>128</v>
      </c>
      <c r="I1693" s="1" t="s">
        <v>169</v>
      </c>
      <c r="J1693" s="1">
        <v>0</v>
      </c>
      <c r="K1693" s="1">
        <v>2000</v>
      </c>
      <c r="L1693" s="1">
        <v>0</v>
      </c>
      <c r="M1693" s="1" t="s">
        <v>2619</v>
      </c>
      <c r="N1693" s="1" t="s">
        <v>30</v>
      </c>
      <c r="O1693" s="1" t="s">
        <v>44</v>
      </c>
      <c r="P1693" s="1" t="s">
        <v>85</v>
      </c>
      <c r="Q1693" s="1" t="s">
        <v>33</v>
      </c>
      <c r="R1693" s="1" t="s">
        <v>46</v>
      </c>
      <c r="S1693" s="1" t="s">
        <v>245</v>
      </c>
      <c r="T1693" s="1">
        <v>4</v>
      </c>
      <c r="U1693" s="1" t="s">
        <v>2622</v>
      </c>
      <c r="V1693" s="1" t="s">
        <v>2630</v>
      </c>
      <c r="W1693" s="1" t="s">
        <v>2624</v>
      </c>
      <c r="X1693" s="1" t="s">
        <v>2625</v>
      </c>
      <c r="Y1693" s="1" t="s">
        <v>2623</v>
      </c>
      <c r="Z1693" s="1" t="s">
        <v>2623</v>
      </c>
      <c r="AA1693" s="1">
        <v>0</v>
      </c>
      <c r="AB1693" s="1" t="s">
        <v>2626</v>
      </c>
      <c r="AC1693" s="1" t="s">
        <v>245</v>
      </c>
      <c r="AD1693" s="1" t="str">
        <f>TEXT(Sales_data[[#This Row],[Order_Date]],"MMM")</f>
        <v>May</v>
      </c>
      <c r="AE1693" s="1">
        <f t="shared" si="130"/>
        <v>2024</v>
      </c>
      <c r="AF1693" s="1" t="str">
        <f>TEXT(Sales_data[[#This Row],[Order_Date]],"ddd")</f>
        <v>Tue</v>
      </c>
      <c r="AG1693" s="1" t="str">
        <f t="shared" si="131"/>
        <v>On Time</v>
      </c>
      <c r="AH1693" s="1" t="str">
        <f t="shared" si="132"/>
        <v>Medium</v>
      </c>
      <c r="AI1693" s="1" t="str">
        <f t="shared" si="133"/>
        <v>Low</v>
      </c>
      <c r="AJ1693" s="6" t="str">
        <f t="shared" si="134"/>
        <v>Weekday</v>
      </c>
    </row>
    <row r="1694" spans="1:36" x14ac:dyDescent="0.45">
      <c r="A1694" s="5" t="s">
        <v>2183</v>
      </c>
      <c r="B1694" s="2">
        <v>45458</v>
      </c>
      <c r="C1694" s="2">
        <v>45460</v>
      </c>
      <c r="D1694" s="2">
        <v>45461</v>
      </c>
      <c r="E1694" s="1" t="s">
        <v>2584</v>
      </c>
      <c r="F1694" s="1" t="s">
        <v>147</v>
      </c>
      <c r="G1694" s="1" t="s">
        <v>147</v>
      </c>
      <c r="H1694" s="1" t="s">
        <v>27</v>
      </c>
      <c r="I1694" s="1" t="s">
        <v>84</v>
      </c>
      <c r="J1694" s="1">
        <v>1</v>
      </c>
      <c r="K1694" s="1">
        <v>1000</v>
      </c>
      <c r="L1694" s="1">
        <v>1000</v>
      </c>
      <c r="M1694" s="1" t="s">
        <v>56</v>
      </c>
      <c r="N1694" s="1" t="s">
        <v>57</v>
      </c>
      <c r="O1694" s="1" t="s">
        <v>44</v>
      </c>
      <c r="P1694" s="1" t="s">
        <v>85</v>
      </c>
      <c r="Q1694" s="1" t="s">
        <v>45</v>
      </c>
      <c r="R1694" s="1" t="s">
        <v>46</v>
      </c>
      <c r="S1694" s="1" t="s">
        <v>254</v>
      </c>
      <c r="T1694" s="1">
        <v>1</v>
      </c>
      <c r="U1694" s="1" t="s">
        <v>2622</v>
      </c>
      <c r="V1694" s="1" t="s">
        <v>2623</v>
      </c>
      <c r="W1694" s="1" t="s">
        <v>2624</v>
      </c>
      <c r="X1694" s="1" t="s">
        <v>2625</v>
      </c>
      <c r="Y1694" s="1" t="s">
        <v>2623</v>
      </c>
      <c r="Z1694" s="1" t="s">
        <v>2623</v>
      </c>
      <c r="AA1694" s="1">
        <v>1000</v>
      </c>
      <c r="AB1694" s="1" t="s">
        <v>2626</v>
      </c>
      <c r="AC1694" s="1" t="s">
        <v>254</v>
      </c>
      <c r="AD1694" s="1" t="str">
        <f>TEXT(Sales_data[[#This Row],[Order_Date]],"MMM")</f>
        <v>Jun</v>
      </c>
      <c r="AE1694" s="1">
        <f t="shared" si="130"/>
        <v>2024</v>
      </c>
      <c r="AF1694" s="1" t="str">
        <f>TEXT(Sales_data[[#This Row],[Order_Date]],"ddd")</f>
        <v>Sat</v>
      </c>
      <c r="AG1694" s="1" t="str">
        <f t="shared" si="131"/>
        <v>On Time</v>
      </c>
      <c r="AH1694" s="1" t="str">
        <f t="shared" si="132"/>
        <v>Fast</v>
      </c>
      <c r="AI1694" s="1" t="str">
        <f t="shared" si="133"/>
        <v>Low</v>
      </c>
      <c r="AJ1694" s="6" t="str">
        <f t="shared" si="134"/>
        <v>Weekend</v>
      </c>
    </row>
    <row r="1695" spans="1:36" x14ac:dyDescent="0.45">
      <c r="A1695" s="5" t="s">
        <v>2184</v>
      </c>
      <c r="B1695" s="2">
        <v>45314</v>
      </c>
      <c r="C1695" s="2">
        <v>45317</v>
      </c>
      <c r="D1695" s="2">
        <v>45323</v>
      </c>
      <c r="E1695" s="1" t="s">
        <v>2536</v>
      </c>
      <c r="F1695" s="1" t="s">
        <v>2606</v>
      </c>
      <c r="G1695" s="1" t="s">
        <v>26</v>
      </c>
      <c r="H1695" s="1" t="s">
        <v>27</v>
      </c>
      <c r="I1695" s="1" t="s">
        <v>84</v>
      </c>
      <c r="J1695" s="1">
        <v>2</v>
      </c>
      <c r="K1695" s="1">
        <v>1000</v>
      </c>
      <c r="L1695" s="1">
        <v>2000</v>
      </c>
      <c r="M1695" s="1" t="s">
        <v>56</v>
      </c>
      <c r="N1695" s="1" t="s">
        <v>30</v>
      </c>
      <c r="O1695" s="1" t="s">
        <v>79</v>
      </c>
      <c r="P1695" s="1" t="s">
        <v>58</v>
      </c>
      <c r="Q1695" s="1" t="s">
        <v>45</v>
      </c>
      <c r="R1695" s="1" t="s">
        <v>2620</v>
      </c>
      <c r="S1695" s="1" t="s">
        <v>2620</v>
      </c>
      <c r="T1695" s="1">
        <v>6</v>
      </c>
      <c r="U1695" s="1" t="s">
        <v>2622</v>
      </c>
      <c r="V1695" s="1" t="s">
        <v>2623</v>
      </c>
      <c r="W1695" s="1" t="s">
        <v>2624</v>
      </c>
      <c r="X1695" s="1" t="s">
        <v>2625</v>
      </c>
      <c r="Y1695" s="1" t="s">
        <v>2623</v>
      </c>
      <c r="Z1695" s="1" t="s">
        <v>2623</v>
      </c>
      <c r="AA1695" s="1">
        <v>2000</v>
      </c>
      <c r="AB1695" s="1" t="s">
        <v>2626</v>
      </c>
      <c r="AC1695" s="1" t="s">
        <v>2627</v>
      </c>
      <c r="AD1695" s="1" t="str">
        <f>TEXT(Sales_data[[#This Row],[Order_Date]],"MMM")</f>
        <v>Jan</v>
      </c>
      <c r="AE1695" s="1">
        <f t="shared" si="130"/>
        <v>2024</v>
      </c>
      <c r="AF1695" s="1" t="str">
        <f>TEXT(Sales_data[[#This Row],[Order_Date]],"ddd")</f>
        <v>Tue</v>
      </c>
      <c r="AG1695" s="1" t="str">
        <f t="shared" si="131"/>
        <v>Late</v>
      </c>
      <c r="AH1695" s="1" t="str">
        <f t="shared" si="132"/>
        <v>Slow</v>
      </c>
      <c r="AI1695" s="1" t="str">
        <f t="shared" si="133"/>
        <v>Medium</v>
      </c>
      <c r="AJ1695" s="6" t="str">
        <f t="shared" si="134"/>
        <v>Weekday</v>
      </c>
    </row>
    <row r="1696" spans="1:36" x14ac:dyDescent="0.45">
      <c r="A1696" s="5" t="s">
        <v>2185</v>
      </c>
      <c r="B1696" s="2">
        <v>45633</v>
      </c>
      <c r="C1696" s="2">
        <v>45634</v>
      </c>
      <c r="D1696" s="2">
        <v>45633</v>
      </c>
      <c r="E1696" s="1" t="s">
        <v>2600</v>
      </c>
      <c r="F1696" s="1" t="s">
        <v>147</v>
      </c>
      <c r="G1696" s="1" t="s">
        <v>147</v>
      </c>
      <c r="H1696" s="1" t="s">
        <v>42</v>
      </c>
      <c r="I1696" s="1" t="s">
        <v>78</v>
      </c>
      <c r="J1696" s="1">
        <v>1</v>
      </c>
      <c r="K1696" s="1">
        <v>1000</v>
      </c>
      <c r="L1696" s="1">
        <v>1000</v>
      </c>
      <c r="M1696" s="1" t="s">
        <v>56</v>
      </c>
      <c r="N1696" s="1" t="s">
        <v>30</v>
      </c>
      <c r="O1696" s="1" t="s">
        <v>31</v>
      </c>
      <c r="P1696" s="1" t="s">
        <v>85</v>
      </c>
      <c r="Q1696" s="1" t="s">
        <v>33</v>
      </c>
      <c r="R1696" s="1" t="s">
        <v>34</v>
      </c>
      <c r="S1696" s="1" t="s">
        <v>2620</v>
      </c>
      <c r="T1696" s="1">
        <v>-1</v>
      </c>
      <c r="U1696" s="1" t="s">
        <v>2622</v>
      </c>
      <c r="V1696" s="1" t="s">
        <v>2623</v>
      </c>
      <c r="W1696" s="1" t="s">
        <v>2624</v>
      </c>
      <c r="X1696" s="1" t="s">
        <v>2631</v>
      </c>
      <c r="Y1696" s="1" t="s">
        <v>2623</v>
      </c>
      <c r="Z1696" s="1" t="s">
        <v>2623</v>
      </c>
      <c r="AA1696" s="1">
        <v>1000</v>
      </c>
      <c r="AB1696" s="1" t="s">
        <v>2626</v>
      </c>
      <c r="AC1696" s="1" t="s">
        <v>2627</v>
      </c>
      <c r="AD1696" s="1" t="str">
        <f>TEXT(Sales_data[[#This Row],[Order_Date]],"MMM")</f>
        <v>Dec</v>
      </c>
      <c r="AE1696" s="1">
        <f t="shared" si="130"/>
        <v>2024</v>
      </c>
      <c r="AF1696" s="1" t="str">
        <f>TEXT(Sales_data[[#This Row],[Order_Date]],"ddd")</f>
        <v>Sat</v>
      </c>
      <c r="AG1696" s="1" t="str">
        <f t="shared" si="131"/>
        <v>On Time</v>
      </c>
      <c r="AH1696" s="1" t="str">
        <f t="shared" si="132"/>
        <v>Fast</v>
      </c>
      <c r="AI1696" s="1" t="str">
        <f t="shared" si="133"/>
        <v>Low</v>
      </c>
      <c r="AJ1696" s="6" t="str">
        <f t="shared" si="134"/>
        <v>Weekend</v>
      </c>
    </row>
    <row r="1697" spans="1:36" x14ac:dyDescent="0.45">
      <c r="A1697" s="5" t="s">
        <v>2186</v>
      </c>
      <c r="B1697" s="2">
        <v>45387</v>
      </c>
      <c r="C1697" s="2">
        <v>45389</v>
      </c>
      <c r="D1697" s="2">
        <v>45396</v>
      </c>
      <c r="E1697" s="1" t="s">
        <v>2593</v>
      </c>
      <c r="F1697" s="1" t="s">
        <v>147</v>
      </c>
      <c r="G1697" s="1" t="s">
        <v>147</v>
      </c>
      <c r="H1697" s="1" t="s">
        <v>27</v>
      </c>
      <c r="I1697" s="1" t="s">
        <v>55</v>
      </c>
      <c r="J1697" s="1">
        <v>0</v>
      </c>
      <c r="K1697" s="1">
        <v>500</v>
      </c>
      <c r="L1697" s="1">
        <v>0</v>
      </c>
      <c r="M1697" s="1" t="s">
        <v>56</v>
      </c>
      <c r="N1697" s="1" t="s">
        <v>30</v>
      </c>
      <c r="O1697" s="1" t="s">
        <v>31</v>
      </c>
      <c r="P1697" s="1" t="s">
        <v>58</v>
      </c>
      <c r="Q1697" s="1" t="s">
        <v>33</v>
      </c>
      <c r="R1697" s="1" t="s">
        <v>46</v>
      </c>
      <c r="S1697" s="1" t="s">
        <v>254</v>
      </c>
      <c r="T1697" s="1">
        <v>7</v>
      </c>
      <c r="U1697" s="1" t="s">
        <v>2622</v>
      </c>
      <c r="V1697" s="1" t="s">
        <v>2630</v>
      </c>
      <c r="W1697" s="1" t="s">
        <v>2624</v>
      </c>
      <c r="X1697" s="1" t="s">
        <v>2625</v>
      </c>
      <c r="Y1697" s="1" t="s">
        <v>2623</v>
      </c>
      <c r="Z1697" s="1" t="s">
        <v>2623</v>
      </c>
      <c r="AA1697" s="1">
        <v>0</v>
      </c>
      <c r="AB1697" s="1" t="s">
        <v>2626</v>
      </c>
      <c r="AC1697" s="1" t="s">
        <v>254</v>
      </c>
      <c r="AD1697" s="1" t="str">
        <f>TEXT(Sales_data[[#This Row],[Order_Date]],"MMM")</f>
        <v>Apr</v>
      </c>
      <c r="AE1697" s="1">
        <f t="shared" si="130"/>
        <v>2024</v>
      </c>
      <c r="AF1697" s="1" t="str">
        <f>TEXT(Sales_data[[#This Row],[Order_Date]],"ddd")</f>
        <v>Fri</v>
      </c>
      <c r="AG1697" s="1" t="str">
        <f t="shared" si="131"/>
        <v>Late</v>
      </c>
      <c r="AH1697" s="1" t="str">
        <f t="shared" si="132"/>
        <v>Slow</v>
      </c>
      <c r="AI1697" s="1" t="str">
        <f t="shared" si="133"/>
        <v>Low</v>
      </c>
      <c r="AJ1697" s="6" t="str">
        <f t="shared" si="134"/>
        <v>Weekday</v>
      </c>
    </row>
    <row r="1698" spans="1:36" x14ac:dyDescent="0.45">
      <c r="A1698" s="5" t="s">
        <v>2187</v>
      </c>
      <c r="B1698" s="2">
        <v>45492</v>
      </c>
      <c r="C1698" s="2">
        <v>45493</v>
      </c>
      <c r="D1698" s="2">
        <v>45498</v>
      </c>
      <c r="E1698" s="1" t="s">
        <v>2582</v>
      </c>
      <c r="F1698" s="1" t="s">
        <v>2608</v>
      </c>
      <c r="G1698" s="1" t="s">
        <v>41</v>
      </c>
      <c r="H1698" s="1" t="s">
        <v>71</v>
      </c>
      <c r="I1698" s="1" t="s">
        <v>72</v>
      </c>
      <c r="J1698" s="1">
        <v>1</v>
      </c>
      <c r="K1698" s="1">
        <v>1000</v>
      </c>
      <c r="L1698" s="1">
        <v>1000</v>
      </c>
      <c r="M1698" s="1" t="s">
        <v>56</v>
      </c>
      <c r="N1698" s="1" t="s">
        <v>57</v>
      </c>
      <c r="O1698" s="1" t="s">
        <v>79</v>
      </c>
      <c r="P1698" s="1" t="s">
        <v>32</v>
      </c>
      <c r="Q1698" s="1" t="s">
        <v>45</v>
      </c>
      <c r="R1698" s="1" t="s">
        <v>46</v>
      </c>
      <c r="S1698" s="1" t="s">
        <v>245</v>
      </c>
      <c r="T1698" s="1">
        <v>5</v>
      </c>
      <c r="U1698" s="1" t="s">
        <v>2622</v>
      </c>
      <c r="V1698" s="1" t="s">
        <v>2623</v>
      </c>
      <c r="W1698" s="1" t="s">
        <v>2624</v>
      </c>
      <c r="X1698" s="1" t="s">
        <v>2625</v>
      </c>
      <c r="Y1698" s="1" t="s">
        <v>2623</v>
      </c>
      <c r="Z1698" s="1" t="s">
        <v>2623</v>
      </c>
      <c r="AA1698" s="1">
        <v>1000</v>
      </c>
      <c r="AB1698" s="1" t="s">
        <v>2626</v>
      </c>
      <c r="AC1698" s="1" t="s">
        <v>245</v>
      </c>
      <c r="AD1698" s="1" t="str">
        <f>TEXT(Sales_data[[#This Row],[Order_Date]],"MMM")</f>
        <v>Jul</v>
      </c>
      <c r="AE1698" s="1">
        <f t="shared" si="130"/>
        <v>2024</v>
      </c>
      <c r="AF1698" s="1" t="str">
        <f>TEXT(Sales_data[[#This Row],[Order_Date]],"ddd")</f>
        <v>Fri</v>
      </c>
      <c r="AG1698" s="1" t="str">
        <f t="shared" si="131"/>
        <v>On Time</v>
      </c>
      <c r="AH1698" s="1" t="str">
        <f t="shared" si="132"/>
        <v>Medium</v>
      </c>
      <c r="AI1698" s="1" t="str">
        <f t="shared" si="133"/>
        <v>Low</v>
      </c>
      <c r="AJ1698" s="6" t="str">
        <f t="shared" si="134"/>
        <v>Weekday</v>
      </c>
    </row>
    <row r="1699" spans="1:36" x14ac:dyDescent="0.45">
      <c r="A1699" s="5" t="s">
        <v>2188</v>
      </c>
      <c r="B1699" s="2">
        <v>45556</v>
      </c>
      <c r="C1699" s="2">
        <v>45555</v>
      </c>
      <c r="D1699" s="2">
        <v>45557</v>
      </c>
      <c r="E1699" s="1" t="s">
        <v>2600</v>
      </c>
      <c r="F1699" s="1" t="s">
        <v>168</v>
      </c>
      <c r="G1699" s="1" t="s">
        <v>41</v>
      </c>
      <c r="H1699" s="1" t="s">
        <v>128</v>
      </c>
      <c r="I1699" s="1" t="s">
        <v>129</v>
      </c>
      <c r="J1699" s="1">
        <v>1</v>
      </c>
      <c r="K1699" s="1">
        <v>500</v>
      </c>
      <c r="L1699" s="1">
        <v>500</v>
      </c>
      <c r="M1699" s="1" t="s">
        <v>63</v>
      </c>
      <c r="N1699" s="1" t="s">
        <v>57</v>
      </c>
      <c r="O1699" s="1" t="s">
        <v>31</v>
      </c>
      <c r="P1699" s="1" t="s">
        <v>32</v>
      </c>
      <c r="Q1699" s="1" t="s">
        <v>45</v>
      </c>
      <c r="R1699" s="1" t="s">
        <v>2620</v>
      </c>
      <c r="S1699" s="1" t="s">
        <v>2620</v>
      </c>
      <c r="T1699" s="1">
        <v>2</v>
      </c>
      <c r="U1699" s="1" t="s">
        <v>2622</v>
      </c>
      <c r="V1699" s="1" t="s">
        <v>2623</v>
      </c>
      <c r="W1699" s="1" t="s">
        <v>2624</v>
      </c>
      <c r="X1699" s="1" t="s">
        <v>2628</v>
      </c>
      <c r="Y1699" s="1" t="s">
        <v>2623</v>
      </c>
      <c r="Z1699" s="1" t="s">
        <v>2623</v>
      </c>
      <c r="AA1699" s="1">
        <v>500</v>
      </c>
      <c r="AB1699" s="1" t="s">
        <v>2626</v>
      </c>
      <c r="AC1699" s="1" t="s">
        <v>2627</v>
      </c>
      <c r="AD1699" s="1" t="str">
        <f>TEXT(Sales_data[[#This Row],[Order_Date]],"MMM")</f>
        <v>Sep</v>
      </c>
      <c r="AE1699" s="1">
        <f t="shared" si="130"/>
        <v>2024</v>
      </c>
      <c r="AF1699" s="1" t="str">
        <f>TEXT(Sales_data[[#This Row],[Order_Date]],"ddd")</f>
        <v>Sat</v>
      </c>
      <c r="AG1699" s="1" t="str">
        <f t="shared" si="131"/>
        <v>On Time</v>
      </c>
      <c r="AH1699" s="1" t="str">
        <f t="shared" si="132"/>
        <v>Fast</v>
      </c>
      <c r="AI1699" s="1" t="str">
        <f t="shared" si="133"/>
        <v>Low</v>
      </c>
      <c r="AJ1699" s="6" t="str">
        <f t="shared" si="134"/>
        <v>Weekend</v>
      </c>
    </row>
    <row r="1700" spans="1:36" x14ac:dyDescent="0.45">
      <c r="A1700" s="5" t="s">
        <v>2189</v>
      </c>
      <c r="B1700" s="2">
        <v>45604</v>
      </c>
      <c r="C1700" s="2">
        <v>45604</v>
      </c>
      <c r="D1700" s="2">
        <v>45608</v>
      </c>
      <c r="E1700" s="1" t="s">
        <v>2555</v>
      </c>
      <c r="F1700" s="1" t="s">
        <v>53</v>
      </c>
      <c r="G1700" s="1" t="s">
        <v>54</v>
      </c>
      <c r="H1700" s="1" t="s">
        <v>128</v>
      </c>
      <c r="I1700" s="1" t="s">
        <v>129</v>
      </c>
      <c r="J1700" s="1">
        <v>0</v>
      </c>
      <c r="K1700" s="1">
        <v>0</v>
      </c>
      <c r="L1700" s="1">
        <v>0</v>
      </c>
      <c r="M1700" s="1" t="s">
        <v>29</v>
      </c>
      <c r="N1700" s="1" t="s">
        <v>93</v>
      </c>
      <c r="O1700" s="1" t="s">
        <v>31</v>
      </c>
      <c r="P1700" s="1" t="s">
        <v>85</v>
      </c>
      <c r="Q1700" s="1" t="s">
        <v>33</v>
      </c>
      <c r="R1700" s="1" t="s">
        <v>34</v>
      </c>
      <c r="S1700" s="1" t="s">
        <v>2620</v>
      </c>
      <c r="T1700" s="1">
        <v>4</v>
      </c>
      <c r="U1700" s="1" t="s">
        <v>2622</v>
      </c>
      <c r="V1700" s="1" t="s">
        <v>2630</v>
      </c>
      <c r="W1700" s="1" t="s">
        <v>2629</v>
      </c>
      <c r="X1700" s="1" t="s">
        <v>2625</v>
      </c>
      <c r="Y1700" s="1" t="s">
        <v>2630</v>
      </c>
      <c r="Z1700" s="1" t="s">
        <v>2623</v>
      </c>
      <c r="AA1700" s="1">
        <v>0</v>
      </c>
      <c r="AB1700" s="1" t="s">
        <v>2626</v>
      </c>
      <c r="AC1700" s="1" t="s">
        <v>2627</v>
      </c>
      <c r="AD1700" s="1" t="str">
        <f>TEXT(Sales_data[[#This Row],[Order_Date]],"MMM")</f>
        <v>Nov</v>
      </c>
      <c r="AE1700" s="1">
        <f t="shared" si="130"/>
        <v>2024</v>
      </c>
      <c r="AF1700" s="1" t="str">
        <f>TEXT(Sales_data[[#This Row],[Order_Date]],"ddd")</f>
        <v>Fri</v>
      </c>
      <c r="AG1700" s="1" t="str">
        <f t="shared" si="131"/>
        <v>On Time</v>
      </c>
      <c r="AH1700" s="1" t="str">
        <f t="shared" si="132"/>
        <v>Medium</v>
      </c>
      <c r="AI1700" s="1" t="str">
        <f t="shared" si="133"/>
        <v>Low</v>
      </c>
      <c r="AJ1700" s="6" t="str">
        <f t="shared" si="134"/>
        <v>Weekday</v>
      </c>
    </row>
    <row r="1701" spans="1:36" x14ac:dyDescent="0.45">
      <c r="A1701" s="5" t="s">
        <v>2190</v>
      </c>
      <c r="B1701" s="2">
        <v>45418</v>
      </c>
      <c r="C1701" s="2">
        <v>45417</v>
      </c>
      <c r="D1701" s="2">
        <v>45416</v>
      </c>
      <c r="E1701" s="1" t="s">
        <v>2585</v>
      </c>
      <c r="F1701" s="1" t="s">
        <v>2607</v>
      </c>
      <c r="G1701" s="1" t="s">
        <v>41</v>
      </c>
      <c r="H1701" s="1" t="s">
        <v>27</v>
      </c>
      <c r="I1701" s="1" t="s">
        <v>84</v>
      </c>
      <c r="J1701" s="1">
        <v>3</v>
      </c>
      <c r="K1701" s="1">
        <v>0</v>
      </c>
      <c r="L1701" s="1">
        <v>0</v>
      </c>
      <c r="M1701" s="1" t="s">
        <v>2619</v>
      </c>
      <c r="N1701" s="1" t="s">
        <v>57</v>
      </c>
      <c r="O1701" s="1" t="s">
        <v>44</v>
      </c>
      <c r="P1701" s="1" t="s">
        <v>58</v>
      </c>
      <c r="Q1701" s="1" t="s">
        <v>33</v>
      </c>
      <c r="R1701" s="1" t="s">
        <v>2620</v>
      </c>
      <c r="S1701" s="1" t="s">
        <v>2620</v>
      </c>
      <c r="T1701" s="1">
        <v>-1</v>
      </c>
      <c r="U1701" s="1" t="s">
        <v>2622</v>
      </c>
      <c r="V1701" s="1" t="s">
        <v>2623</v>
      </c>
      <c r="W1701" s="1" t="s">
        <v>2629</v>
      </c>
      <c r="X1701" s="1" t="s">
        <v>2628</v>
      </c>
      <c r="Y1701" s="1" t="s">
        <v>2630</v>
      </c>
      <c r="Z1701" s="1" t="s">
        <v>2623</v>
      </c>
      <c r="AA1701" s="1">
        <v>0</v>
      </c>
      <c r="AB1701" s="1" t="s">
        <v>2626</v>
      </c>
      <c r="AC1701" s="1" t="s">
        <v>2627</v>
      </c>
      <c r="AD1701" s="1" t="str">
        <f>TEXT(Sales_data[[#This Row],[Order_Date]],"MMM")</f>
        <v>May</v>
      </c>
      <c r="AE1701" s="1">
        <f t="shared" si="130"/>
        <v>2024</v>
      </c>
      <c r="AF1701" s="1" t="str">
        <f>TEXT(Sales_data[[#This Row],[Order_Date]],"ddd")</f>
        <v>Mon</v>
      </c>
      <c r="AG1701" s="1" t="str">
        <f t="shared" si="131"/>
        <v>On Time</v>
      </c>
      <c r="AH1701" s="1" t="str">
        <f t="shared" si="132"/>
        <v>Fast</v>
      </c>
      <c r="AI1701" s="1" t="str">
        <f t="shared" si="133"/>
        <v>Low</v>
      </c>
      <c r="AJ1701" s="6" t="str">
        <f t="shared" si="134"/>
        <v>Weekday</v>
      </c>
    </row>
    <row r="1702" spans="1:36" x14ac:dyDescent="0.45">
      <c r="A1702" s="5" t="s">
        <v>2191</v>
      </c>
      <c r="B1702" s="2">
        <v>45532</v>
      </c>
      <c r="C1702" s="2">
        <v>45534</v>
      </c>
      <c r="D1702" s="2">
        <v>45538</v>
      </c>
      <c r="E1702" s="1" t="s">
        <v>2567</v>
      </c>
      <c r="F1702" s="1" t="s">
        <v>69</v>
      </c>
      <c r="G1702" s="1" t="s">
        <v>70</v>
      </c>
      <c r="H1702" s="1" t="s">
        <v>128</v>
      </c>
      <c r="I1702" s="1" t="s">
        <v>169</v>
      </c>
      <c r="J1702" s="1">
        <v>0</v>
      </c>
      <c r="K1702" s="1">
        <v>0</v>
      </c>
      <c r="L1702" s="1">
        <v>0</v>
      </c>
      <c r="M1702" s="1" t="s">
        <v>63</v>
      </c>
      <c r="N1702" s="1" t="s">
        <v>57</v>
      </c>
      <c r="O1702" s="1" t="s">
        <v>79</v>
      </c>
      <c r="P1702" s="1" t="s">
        <v>85</v>
      </c>
      <c r="Q1702" s="1" t="s">
        <v>45</v>
      </c>
      <c r="R1702" s="1" t="s">
        <v>2620</v>
      </c>
      <c r="S1702" s="1" t="s">
        <v>2620</v>
      </c>
      <c r="T1702" s="1">
        <v>4</v>
      </c>
      <c r="U1702" s="1" t="s">
        <v>2622</v>
      </c>
      <c r="V1702" s="1" t="s">
        <v>2630</v>
      </c>
      <c r="W1702" s="1" t="s">
        <v>2629</v>
      </c>
      <c r="X1702" s="1" t="s">
        <v>2625</v>
      </c>
      <c r="Y1702" s="1" t="s">
        <v>2630</v>
      </c>
      <c r="Z1702" s="1" t="s">
        <v>2623</v>
      </c>
      <c r="AA1702" s="1">
        <v>0</v>
      </c>
      <c r="AB1702" s="1" t="s">
        <v>2626</v>
      </c>
      <c r="AC1702" s="1" t="s">
        <v>2627</v>
      </c>
      <c r="AD1702" s="1" t="str">
        <f>TEXT(Sales_data[[#This Row],[Order_Date]],"MMM")</f>
        <v>Aug</v>
      </c>
      <c r="AE1702" s="1">
        <f t="shared" si="130"/>
        <v>2024</v>
      </c>
      <c r="AF1702" s="1" t="str">
        <f>TEXT(Sales_data[[#This Row],[Order_Date]],"ddd")</f>
        <v>Wed</v>
      </c>
      <c r="AG1702" s="1" t="str">
        <f t="shared" si="131"/>
        <v>On Time</v>
      </c>
      <c r="AH1702" s="1" t="str">
        <f t="shared" si="132"/>
        <v>Medium</v>
      </c>
      <c r="AI1702" s="1" t="str">
        <f t="shared" si="133"/>
        <v>Low</v>
      </c>
      <c r="AJ1702" s="6" t="str">
        <f t="shared" si="134"/>
        <v>Weekday</v>
      </c>
    </row>
    <row r="1703" spans="1:36" x14ac:dyDescent="0.45">
      <c r="A1703" s="5" t="s">
        <v>2192</v>
      </c>
      <c r="B1703" s="2">
        <v>45407</v>
      </c>
      <c r="C1703" s="2">
        <v>45410</v>
      </c>
      <c r="D1703" s="2">
        <v>45413</v>
      </c>
      <c r="E1703" s="1" t="s">
        <v>2568</v>
      </c>
      <c r="F1703" s="1" t="s">
        <v>2607</v>
      </c>
      <c r="G1703" s="1" t="s">
        <v>41</v>
      </c>
      <c r="H1703" s="1" t="s">
        <v>71</v>
      </c>
      <c r="I1703" s="1" t="s">
        <v>117</v>
      </c>
      <c r="J1703" s="1">
        <v>3</v>
      </c>
      <c r="K1703" s="1">
        <v>2000</v>
      </c>
      <c r="L1703" s="1">
        <v>6000</v>
      </c>
      <c r="M1703" s="1" t="s">
        <v>2619</v>
      </c>
      <c r="N1703" s="1" t="s">
        <v>57</v>
      </c>
      <c r="O1703" s="1" t="s">
        <v>79</v>
      </c>
      <c r="P1703" s="1" t="s">
        <v>85</v>
      </c>
      <c r="Q1703" s="1" t="s">
        <v>33</v>
      </c>
      <c r="R1703" s="1" t="s">
        <v>46</v>
      </c>
      <c r="S1703" s="1" t="s">
        <v>47</v>
      </c>
      <c r="T1703" s="1">
        <v>3</v>
      </c>
      <c r="U1703" s="1" t="s">
        <v>2622</v>
      </c>
      <c r="V1703" s="1" t="s">
        <v>2623</v>
      </c>
      <c r="W1703" s="1" t="s">
        <v>2624</v>
      </c>
      <c r="X1703" s="1" t="s">
        <v>2625</v>
      </c>
      <c r="Y1703" s="1" t="s">
        <v>2623</v>
      </c>
      <c r="Z1703" s="1" t="s">
        <v>2623</v>
      </c>
      <c r="AA1703" s="1">
        <v>6000</v>
      </c>
      <c r="AB1703" s="1" t="s">
        <v>2626</v>
      </c>
      <c r="AC1703" s="1" t="s">
        <v>47</v>
      </c>
      <c r="AD1703" s="1" t="str">
        <f>TEXT(Sales_data[[#This Row],[Order_Date]],"MMM")</f>
        <v>Apr</v>
      </c>
      <c r="AE1703" s="1">
        <f t="shared" si="130"/>
        <v>2024</v>
      </c>
      <c r="AF1703" s="1" t="str">
        <f>TEXT(Sales_data[[#This Row],[Order_Date]],"ddd")</f>
        <v>Thu</v>
      </c>
      <c r="AG1703" s="1" t="str">
        <f t="shared" si="131"/>
        <v>On Time</v>
      </c>
      <c r="AH1703" s="1" t="str">
        <f t="shared" si="132"/>
        <v>Medium</v>
      </c>
      <c r="AI1703" s="1" t="str">
        <f t="shared" si="133"/>
        <v>High</v>
      </c>
      <c r="AJ1703" s="6" t="str">
        <f t="shared" si="134"/>
        <v>Weekday</v>
      </c>
    </row>
    <row r="1704" spans="1:36" x14ac:dyDescent="0.45">
      <c r="A1704" s="5" t="s">
        <v>2193</v>
      </c>
      <c r="B1704" s="2">
        <v>45503</v>
      </c>
      <c r="C1704" s="2">
        <v>45506</v>
      </c>
      <c r="D1704" s="2">
        <v>45506</v>
      </c>
      <c r="E1704" s="1" t="s">
        <v>2550</v>
      </c>
      <c r="F1704" s="1" t="s">
        <v>168</v>
      </c>
      <c r="G1704" s="1" t="s">
        <v>41</v>
      </c>
      <c r="H1704" s="1" t="s">
        <v>71</v>
      </c>
      <c r="I1704" s="1" t="s">
        <v>117</v>
      </c>
      <c r="J1704" s="1">
        <v>3</v>
      </c>
      <c r="K1704" s="1">
        <v>0</v>
      </c>
      <c r="L1704" s="1">
        <v>0</v>
      </c>
      <c r="M1704" s="1" t="s">
        <v>56</v>
      </c>
      <c r="N1704" s="1" t="s">
        <v>30</v>
      </c>
      <c r="O1704" s="1" t="s">
        <v>64</v>
      </c>
      <c r="P1704" s="1" t="s">
        <v>85</v>
      </c>
      <c r="Q1704" s="1" t="s">
        <v>33</v>
      </c>
      <c r="R1704" s="1" t="s">
        <v>34</v>
      </c>
      <c r="S1704" s="1" t="s">
        <v>2620</v>
      </c>
      <c r="T1704" s="1">
        <v>0</v>
      </c>
      <c r="U1704" s="1" t="s">
        <v>2622</v>
      </c>
      <c r="V1704" s="1" t="s">
        <v>2623</v>
      </c>
      <c r="W1704" s="1" t="s">
        <v>2629</v>
      </c>
      <c r="X1704" s="1" t="s">
        <v>2625</v>
      </c>
      <c r="Y1704" s="1" t="s">
        <v>2630</v>
      </c>
      <c r="Z1704" s="1" t="s">
        <v>2623</v>
      </c>
      <c r="AA1704" s="1">
        <v>0</v>
      </c>
      <c r="AB1704" s="1" t="s">
        <v>2626</v>
      </c>
      <c r="AC1704" s="1" t="s">
        <v>2627</v>
      </c>
      <c r="AD1704" s="1" t="str">
        <f>TEXT(Sales_data[[#This Row],[Order_Date]],"MMM")</f>
        <v>Jul</v>
      </c>
      <c r="AE1704" s="1">
        <f t="shared" si="130"/>
        <v>2024</v>
      </c>
      <c r="AF1704" s="1" t="str">
        <f>TEXT(Sales_data[[#This Row],[Order_Date]],"ddd")</f>
        <v>Tue</v>
      </c>
      <c r="AG1704" s="1" t="str">
        <f t="shared" si="131"/>
        <v>On Time</v>
      </c>
      <c r="AH1704" s="1" t="str">
        <f t="shared" si="132"/>
        <v>Fast</v>
      </c>
      <c r="AI1704" s="1" t="str">
        <f t="shared" si="133"/>
        <v>Low</v>
      </c>
      <c r="AJ1704" s="6" t="str">
        <f t="shared" si="134"/>
        <v>Weekday</v>
      </c>
    </row>
    <row r="1705" spans="1:36" x14ac:dyDescent="0.45">
      <c r="A1705" s="5" t="s">
        <v>2194</v>
      </c>
      <c r="B1705" s="2">
        <v>45425</v>
      </c>
      <c r="C1705" s="2">
        <v>45426</v>
      </c>
      <c r="D1705" s="2">
        <v>45428</v>
      </c>
      <c r="E1705" s="1" t="s">
        <v>2527</v>
      </c>
      <c r="F1705" s="1" t="s">
        <v>2607</v>
      </c>
      <c r="G1705" s="1" t="s">
        <v>41</v>
      </c>
      <c r="H1705" s="1" t="s">
        <v>42</v>
      </c>
      <c r="I1705" s="1" t="s">
        <v>43</v>
      </c>
      <c r="J1705" s="1">
        <v>3</v>
      </c>
      <c r="K1705" s="1">
        <v>0</v>
      </c>
      <c r="L1705" s="1">
        <v>0</v>
      </c>
      <c r="M1705" s="1" t="s">
        <v>29</v>
      </c>
      <c r="N1705" s="1" t="s">
        <v>57</v>
      </c>
      <c r="O1705" s="1" t="s">
        <v>79</v>
      </c>
      <c r="P1705" s="1" t="s">
        <v>32</v>
      </c>
      <c r="Q1705" s="1" t="s">
        <v>45</v>
      </c>
      <c r="R1705" s="1" t="s">
        <v>34</v>
      </c>
      <c r="S1705" s="1" t="s">
        <v>2620</v>
      </c>
      <c r="T1705" s="1">
        <v>2</v>
      </c>
      <c r="U1705" s="1" t="s">
        <v>2622</v>
      </c>
      <c r="V1705" s="1" t="s">
        <v>2623</v>
      </c>
      <c r="W1705" s="1" t="s">
        <v>2629</v>
      </c>
      <c r="X1705" s="1" t="s">
        <v>2625</v>
      </c>
      <c r="Y1705" s="1" t="s">
        <v>2630</v>
      </c>
      <c r="Z1705" s="1" t="s">
        <v>2623</v>
      </c>
      <c r="AA1705" s="1">
        <v>0</v>
      </c>
      <c r="AB1705" s="1" t="s">
        <v>2626</v>
      </c>
      <c r="AC1705" s="1" t="s">
        <v>2627</v>
      </c>
      <c r="AD1705" s="1" t="str">
        <f>TEXT(Sales_data[[#This Row],[Order_Date]],"MMM")</f>
        <v>May</v>
      </c>
      <c r="AE1705" s="1">
        <f t="shared" si="130"/>
        <v>2024</v>
      </c>
      <c r="AF1705" s="1" t="str">
        <f>TEXT(Sales_data[[#This Row],[Order_Date]],"ddd")</f>
        <v>Mon</v>
      </c>
      <c r="AG1705" s="1" t="str">
        <f t="shared" si="131"/>
        <v>On Time</v>
      </c>
      <c r="AH1705" s="1" t="str">
        <f t="shared" si="132"/>
        <v>Fast</v>
      </c>
      <c r="AI1705" s="1" t="str">
        <f t="shared" si="133"/>
        <v>Low</v>
      </c>
      <c r="AJ1705" s="6" t="str">
        <f t="shared" si="134"/>
        <v>Weekday</v>
      </c>
    </row>
    <row r="1706" spans="1:36" x14ac:dyDescent="0.45">
      <c r="A1706" s="5" t="s">
        <v>2195</v>
      </c>
      <c r="B1706" s="2">
        <v>45628</v>
      </c>
      <c r="C1706" s="2">
        <v>45631</v>
      </c>
      <c r="D1706" s="2">
        <v>45632</v>
      </c>
      <c r="E1706" s="1" t="s">
        <v>2531</v>
      </c>
      <c r="F1706" s="1" t="s">
        <v>69</v>
      </c>
      <c r="G1706" s="1" t="s">
        <v>70</v>
      </c>
      <c r="H1706" s="1" t="s">
        <v>42</v>
      </c>
      <c r="I1706" s="1" t="s">
        <v>122</v>
      </c>
      <c r="J1706" s="1">
        <v>-1</v>
      </c>
      <c r="K1706" s="1">
        <v>100</v>
      </c>
      <c r="L1706" s="1">
        <v>-100</v>
      </c>
      <c r="M1706" s="1" t="s">
        <v>2619</v>
      </c>
      <c r="N1706" s="1" t="s">
        <v>30</v>
      </c>
      <c r="O1706" s="1" t="s">
        <v>79</v>
      </c>
      <c r="P1706" s="1" t="s">
        <v>32</v>
      </c>
      <c r="Q1706" s="1" t="s">
        <v>33</v>
      </c>
      <c r="R1706" s="1" t="s">
        <v>46</v>
      </c>
      <c r="S1706" s="1" t="s">
        <v>245</v>
      </c>
      <c r="T1706" s="1">
        <v>1</v>
      </c>
      <c r="U1706" s="1" t="s">
        <v>2622</v>
      </c>
      <c r="V1706" s="1" t="s">
        <v>2630</v>
      </c>
      <c r="W1706" s="1" t="s">
        <v>2624</v>
      </c>
      <c r="X1706" s="1" t="s">
        <v>2625</v>
      </c>
      <c r="Y1706" s="1" t="s">
        <v>2623</v>
      </c>
      <c r="Z1706" s="1" t="s">
        <v>2623</v>
      </c>
      <c r="AA1706" s="1">
        <v>-100</v>
      </c>
      <c r="AB1706" s="1" t="s">
        <v>2626</v>
      </c>
      <c r="AC1706" s="1" t="s">
        <v>245</v>
      </c>
      <c r="AD1706" s="1" t="str">
        <f>TEXT(Sales_data[[#This Row],[Order_Date]],"MMM")</f>
        <v>Dec</v>
      </c>
      <c r="AE1706" s="1">
        <f t="shared" si="130"/>
        <v>2024</v>
      </c>
      <c r="AF1706" s="1" t="str">
        <f>TEXT(Sales_data[[#This Row],[Order_Date]],"ddd")</f>
        <v>Mon</v>
      </c>
      <c r="AG1706" s="1" t="str">
        <f t="shared" si="131"/>
        <v>On Time</v>
      </c>
      <c r="AH1706" s="1" t="str">
        <f t="shared" si="132"/>
        <v>Fast</v>
      </c>
      <c r="AI1706" s="1" t="str">
        <f t="shared" si="133"/>
        <v>Low</v>
      </c>
      <c r="AJ1706" s="6" t="str">
        <f t="shared" si="134"/>
        <v>Weekday</v>
      </c>
    </row>
    <row r="1707" spans="1:36" x14ac:dyDescent="0.45">
      <c r="A1707" s="5" t="s">
        <v>2196</v>
      </c>
      <c r="B1707" s="2">
        <v>45638</v>
      </c>
      <c r="C1707" s="2">
        <v>45641</v>
      </c>
      <c r="D1707" s="2">
        <v>45644</v>
      </c>
      <c r="E1707" s="1" t="s">
        <v>2573</v>
      </c>
      <c r="F1707" s="1" t="s">
        <v>147</v>
      </c>
      <c r="G1707" s="1" t="s">
        <v>147</v>
      </c>
      <c r="H1707" s="1" t="s">
        <v>71</v>
      </c>
      <c r="I1707" s="1" t="s">
        <v>92</v>
      </c>
      <c r="J1707" s="1">
        <v>2</v>
      </c>
      <c r="K1707" s="1">
        <v>0</v>
      </c>
      <c r="L1707" s="1">
        <v>0</v>
      </c>
      <c r="M1707" s="1" t="s">
        <v>56</v>
      </c>
      <c r="N1707" s="1" t="s">
        <v>30</v>
      </c>
      <c r="O1707" s="1" t="s">
        <v>31</v>
      </c>
      <c r="P1707" s="1" t="s">
        <v>58</v>
      </c>
      <c r="Q1707" s="1" t="s">
        <v>45</v>
      </c>
      <c r="R1707" s="1" t="s">
        <v>46</v>
      </c>
      <c r="S1707" s="1" t="s">
        <v>47</v>
      </c>
      <c r="T1707" s="1">
        <v>3</v>
      </c>
      <c r="U1707" s="1" t="s">
        <v>2622</v>
      </c>
      <c r="V1707" s="1" t="s">
        <v>2623</v>
      </c>
      <c r="W1707" s="1" t="s">
        <v>2629</v>
      </c>
      <c r="X1707" s="1" t="s">
        <v>2625</v>
      </c>
      <c r="Y1707" s="1" t="s">
        <v>2630</v>
      </c>
      <c r="Z1707" s="1" t="s">
        <v>2623</v>
      </c>
      <c r="AA1707" s="1">
        <v>0</v>
      </c>
      <c r="AB1707" s="1" t="s">
        <v>2626</v>
      </c>
      <c r="AC1707" s="1" t="s">
        <v>47</v>
      </c>
      <c r="AD1707" s="1" t="str">
        <f>TEXT(Sales_data[[#This Row],[Order_Date]],"MMM")</f>
        <v>Dec</v>
      </c>
      <c r="AE1707" s="1">
        <f t="shared" si="130"/>
        <v>2024</v>
      </c>
      <c r="AF1707" s="1" t="str">
        <f>TEXT(Sales_data[[#This Row],[Order_Date]],"ddd")</f>
        <v>Thu</v>
      </c>
      <c r="AG1707" s="1" t="str">
        <f t="shared" si="131"/>
        <v>On Time</v>
      </c>
      <c r="AH1707" s="1" t="str">
        <f t="shared" si="132"/>
        <v>Medium</v>
      </c>
      <c r="AI1707" s="1" t="str">
        <f t="shared" si="133"/>
        <v>Low</v>
      </c>
      <c r="AJ1707" s="6" t="str">
        <f t="shared" si="134"/>
        <v>Weekday</v>
      </c>
    </row>
    <row r="1708" spans="1:36" x14ac:dyDescent="0.45">
      <c r="A1708" s="5" t="s">
        <v>2197</v>
      </c>
      <c r="B1708" s="2">
        <v>45467</v>
      </c>
      <c r="C1708" s="2">
        <v>45469</v>
      </c>
      <c r="D1708" s="2">
        <v>45474</v>
      </c>
      <c r="E1708" s="1" t="s">
        <v>2560</v>
      </c>
      <c r="F1708" s="1" t="s">
        <v>53</v>
      </c>
      <c r="G1708" s="1" t="s">
        <v>54</v>
      </c>
      <c r="H1708" s="1" t="s">
        <v>27</v>
      </c>
      <c r="I1708" s="1" t="s">
        <v>55</v>
      </c>
      <c r="J1708" s="1">
        <v>0</v>
      </c>
      <c r="K1708" s="1">
        <v>500</v>
      </c>
      <c r="L1708" s="1">
        <v>0</v>
      </c>
      <c r="M1708" s="1" t="s">
        <v>63</v>
      </c>
      <c r="N1708" s="1" t="s">
        <v>93</v>
      </c>
      <c r="O1708" s="1" t="s">
        <v>44</v>
      </c>
      <c r="P1708" s="1" t="s">
        <v>85</v>
      </c>
      <c r="Q1708" s="1" t="s">
        <v>45</v>
      </c>
      <c r="R1708" s="1" t="s">
        <v>46</v>
      </c>
      <c r="S1708" s="1" t="s">
        <v>254</v>
      </c>
      <c r="T1708" s="1">
        <v>5</v>
      </c>
      <c r="U1708" s="1" t="s">
        <v>2622</v>
      </c>
      <c r="V1708" s="1" t="s">
        <v>2630</v>
      </c>
      <c r="W1708" s="1" t="s">
        <v>2624</v>
      </c>
      <c r="X1708" s="1" t="s">
        <v>2625</v>
      </c>
      <c r="Y1708" s="1" t="s">
        <v>2623</v>
      </c>
      <c r="Z1708" s="1" t="s">
        <v>2623</v>
      </c>
      <c r="AA1708" s="1">
        <v>0</v>
      </c>
      <c r="AB1708" s="1" t="s">
        <v>2626</v>
      </c>
      <c r="AC1708" s="1" t="s">
        <v>254</v>
      </c>
      <c r="AD1708" s="1" t="str">
        <f>TEXT(Sales_data[[#This Row],[Order_Date]],"MMM")</f>
        <v>Jun</v>
      </c>
      <c r="AE1708" s="1">
        <f t="shared" si="130"/>
        <v>2024</v>
      </c>
      <c r="AF1708" s="1" t="str">
        <f>TEXT(Sales_data[[#This Row],[Order_Date]],"ddd")</f>
        <v>Mon</v>
      </c>
      <c r="AG1708" s="1" t="str">
        <f t="shared" si="131"/>
        <v>On Time</v>
      </c>
      <c r="AH1708" s="1" t="str">
        <f t="shared" si="132"/>
        <v>Medium</v>
      </c>
      <c r="AI1708" s="1" t="str">
        <f t="shared" si="133"/>
        <v>Low</v>
      </c>
      <c r="AJ1708" s="6" t="str">
        <f t="shared" si="134"/>
        <v>Weekday</v>
      </c>
    </row>
    <row r="1709" spans="1:36" x14ac:dyDescent="0.45">
      <c r="A1709" s="5" t="s">
        <v>2198</v>
      </c>
      <c r="B1709" s="2">
        <v>45491</v>
      </c>
      <c r="C1709" s="2">
        <v>45493</v>
      </c>
      <c r="D1709" s="2">
        <v>45499</v>
      </c>
      <c r="E1709" s="1" t="s">
        <v>2592</v>
      </c>
      <c r="F1709" s="1" t="s">
        <v>2606</v>
      </c>
      <c r="G1709" s="1" t="s">
        <v>26</v>
      </c>
      <c r="H1709" s="1" t="s">
        <v>27</v>
      </c>
      <c r="I1709" s="1" t="s">
        <v>84</v>
      </c>
      <c r="J1709" s="1">
        <v>1</v>
      </c>
      <c r="K1709" s="1">
        <v>500</v>
      </c>
      <c r="L1709" s="1">
        <v>500</v>
      </c>
      <c r="M1709" s="1" t="s">
        <v>56</v>
      </c>
      <c r="N1709" s="1" t="s">
        <v>57</v>
      </c>
      <c r="O1709" s="1" t="s">
        <v>44</v>
      </c>
      <c r="P1709" s="1" t="s">
        <v>58</v>
      </c>
      <c r="Q1709" s="1" t="s">
        <v>45</v>
      </c>
      <c r="R1709" s="1" t="s">
        <v>2620</v>
      </c>
      <c r="S1709" s="1" t="s">
        <v>2620</v>
      </c>
      <c r="T1709" s="1">
        <v>6</v>
      </c>
      <c r="U1709" s="1" t="s">
        <v>2622</v>
      </c>
      <c r="V1709" s="1" t="s">
        <v>2623</v>
      </c>
      <c r="W1709" s="1" t="s">
        <v>2624</v>
      </c>
      <c r="X1709" s="1" t="s">
        <v>2625</v>
      </c>
      <c r="Y1709" s="1" t="s">
        <v>2623</v>
      </c>
      <c r="Z1709" s="1" t="s">
        <v>2623</v>
      </c>
      <c r="AA1709" s="1">
        <v>500</v>
      </c>
      <c r="AB1709" s="1" t="s">
        <v>2626</v>
      </c>
      <c r="AC1709" s="1" t="s">
        <v>2627</v>
      </c>
      <c r="AD1709" s="1" t="str">
        <f>TEXT(Sales_data[[#This Row],[Order_Date]],"MMM")</f>
        <v>Jul</v>
      </c>
      <c r="AE1709" s="1">
        <f t="shared" si="130"/>
        <v>2024</v>
      </c>
      <c r="AF1709" s="1" t="str">
        <f>TEXT(Sales_data[[#This Row],[Order_Date]],"ddd")</f>
        <v>Thu</v>
      </c>
      <c r="AG1709" s="1" t="str">
        <f t="shared" si="131"/>
        <v>Late</v>
      </c>
      <c r="AH1709" s="1" t="str">
        <f t="shared" si="132"/>
        <v>Slow</v>
      </c>
      <c r="AI1709" s="1" t="str">
        <f t="shared" si="133"/>
        <v>Low</v>
      </c>
      <c r="AJ1709" s="6" t="str">
        <f t="shared" si="134"/>
        <v>Weekday</v>
      </c>
    </row>
    <row r="1710" spans="1:36" x14ac:dyDescent="0.45">
      <c r="A1710" s="5" t="s">
        <v>2199</v>
      </c>
      <c r="B1710" s="2">
        <v>45394</v>
      </c>
      <c r="C1710" s="2">
        <v>45393</v>
      </c>
      <c r="D1710" s="2">
        <v>45396</v>
      </c>
      <c r="E1710" s="1" t="s">
        <v>2549</v>
      </c>
      <c r="F1710" s="1" t="s">
        <v>168</v>
      </c>
      <c r="G1710" s="1" t="s">
        <v>41</v>
      </c>
      <c r="H1710" s="1" t="s">
        <v>128</v>
      </c>
      <c r="I1710" s="1" t="s">
        <v>129</v>
      </c>
      <c r="J1710" s="1">
        <v>2</v>
      </c>
      <c r="K1710" s="1">
        <v>2000</v>
      </c>
      <c r="L1710" s="1">
        <v>4000</v>
      </c>
      <c r="M1710" s="1" t="s">
        <v>63</v>
      </c>
      <c r="N1710" s="1" t="s">
        <v>57</v>
      </c>
      <c r="O1710" s="1" t="s">
        <v>44</v>
      </c>
      <c r="P1710" s="1" t="s">
        <v>32</v>
      </c>
      <c r="Q1710" s="1" t="s">
        <v>33</v>
      </c>
      <c r="R1710" s="1" t="s">
        <v>34</v>
      </c>
      <c r="S1710" s="1" t="s">
        <v>2620</v>
      </c>
      <c r="T1710" s="1">
        <v>3</v>
      </c>
      <c r="U1710" s="1" t="s">
        <v>2622</v>
      </c>
      <c r="V1710" s="1" t="s">
        <v>2623</v>
      </c>
      <c r="W1710" s="1" t="s">
        <v>2624</v>
      </c>
      <c r="X1710" s="1" t="s">
        <v>2628</v>
      </c>
      <c r="Y1710" s="1" t="s">
        <v>2623</v>
      </c>
      <c r="Z1710" s="1" t="s">
        <v>2623</v>
      </c>
      <c r="AA1710" s="1">
        <v>4000</v>
      </c>
      <c r="AB1710" s="1" t="s">
        <v>2626</v>
      </c>
      <c r="AC1710" s="1" t="s">
        <v>2627</v>
      </c>
      <c r="AD1710" s="1" t="str">
        <f>TEXT(Sales_data[[#This Row],[Order_Date]],"MMM")</f>
        <v>Apr</v>
      </c>
      <c r="AE1710" s="1">
        <f t="shared" si="130"/>
        <v>2024</v>
      </c>
      <c r="AF1710" s="1" t="str">
        <f>TEXT(Sales_data[[#This Row],[Order_Date]],"ddd")</f>
        <v>Fri</v>
      </c>
      <c r="AG1710" s="1" t="str">
        <f t="shared" si="131"/>
        <v>On Time</v>
      </c>
      <c r="AH1710" s="1" t="str">
        <f t="shared" si="132"/>
        <v>Medium</v>
      </c>
      <c r="AI1710" s="1" t="str">
        <f t="shared" si="133"/>
        <v>Medium</v>
      </c>
      <c r="AJ1710" s="6" t="str">
        <f t="shared" si="134"/>
        <v>Weekday</v>
      </c>
    </row>
    <row r="1711" spans="1:36" x14ac:dyDescent="0.45">
      <c r="A1711" s="5" t="s">
        <v>2200</v>
      </c>
      <c r="B1711" s="2">
        <v>45351</v>
      </c>
      <c r="C1711" s="2">
        <v>45353</v>
      </c>
      <c r="D1711" s="2">
        <v>45360</v>
      </c>
      <c r="E1711" s="1" t="s">
        <v>2529</v>
      </c>
      <c r="F1711" s="1" t="s">
        <v>2608</v>
      </c>
      <c r="G1711" s="1" t="s">
        <v>41</v>
      </c>
      <c r="H1711" s="1" t="s">
        <v>128</v>
      </c>
      <c r="I1711" s="1" t="s">
        <v>129</v>
      </c>
      <c r="J1711" s="1">
        <v>2</v>
      </c>
      <c r="K1711" s="1">
        <v>500</v>
      </c>
      <c r="L1711" s="1">
        <v>1000</v>
      </c>
      <c r="M1711" s="1" t="s">
        <v>2619</v>
      </c>
      <c r="N1711" s="1" t="s">
        <v>30</v>
      </c>
      <c r="O1711" s="1" t="s">
        <v>44</v>
      </c>
      <c r="P1711" s="1" t="s">
        <v>85</v>
      </c>
      <c r="Q1711" s="1" t="s">
        <v>33</v>
      </c>
      <c r="R1711" s="1" t="s">
        <v>2620</v>
      </c>
      <c r="S1711" s="1" t="s">
        <v>2620</v>
      </c>
      <c r="T1711" s="1">
        <v>7</v>
      </c>
      <c r="U1711" s="1" t="s">
        <v>2622</v>
      </c>
      <c r="V1711" s="1" t="s">
        <v>2623</v>
      </c>
      <c r="W1711" s="1" t="s">
        <v>2624</v>
      </c>
      <c r="X1711" s="1" t="s">
        <v>2625</v>
      </c>
      <c r="Y1711" s="1" t="s">
        <v>2623</v>
      </c>
      <c r="Z1711" s="1" t="s">
        <v>2623</v>
      </c>
      <c r="AA1711" s="1">
        <v>1000</v>
      </c>
      <c r="AB1711" s="1" t="s">
        <v>2626</v>
      </c>
      <c r="AC1711" s="1" t="s">
        <v>2627</v>
      </c>
      <c r="AD1711" s="1" t="str">
        <f>TEXT(Sales_data[[#This Row],[Order_Date]],"MMM")</f>
        <v>Feb</v>
      </c>
      <c r="AE1711" s="1">
        <f t="shared" si="130"/>
        <v>2024</v>
      </c>
      <c r="AF1711" s="1" t="str">
        <f>TEXT(Sales_data[[#This Row],[Order_Date]],"ddd")</f>
        <v>Thu</v>
      </c>
      <c r="AG1711" s="1" t="str">
        <f t="shared" si="131"/>
        <v>Late</v>
      </c>
      <c r="AH1711" s="1" t="str">
        <f t="shared" si="132"/>
        <v>Slow</v>
      </c>
      <c r="AI1711" s="1" t="str">
        <f t="shared" si="133"/>
        <v>Low</v>
      </c>
      <c r="AJ1711" s="6" t="str">
        <f t="shared" si="134"/>
        <v>Weekday</v>
      </c>
    </row>
    <row r="1712" spans="1:36" x14ac:dyDescent="0.45">
      <c r="A1712" s="5" t="s">
        <v>2201</v>
      </c>
      <c r="B1712" s="2">
        <v>45529</v>
      </c>
      <c r="C1712" s="2">
        <v>45528</v>
      </c>
      <c r="D1712" s="2">
        <v>45535</v>
      </c>
      <c r="E1712" s="1" t="s">
        <v>2598</v>
      </c>
      <c r="F1712" s="1" t="s">
        <v>2607</v>
      </c>
      <c r="G1712" s="1" t="s">
        <v>41</v>
      </c>
      <c r="H1712" s="1" t="s">
        <v>128</v>
      </c>
      <c r="I1712" s="1" t="s">
        <v>169</v>
      </c>
      <c r="J1712" s="1">
        <v>2</v>
      </c>
      <c r="K1712" s="1">
        <v>0</v>
      </c>
      <c r="L1712" s="1">
        <v>0</v>
      </c>
      <c r="M1712" s="1" t="s">
        <v>29</v>
      </c>
      <c r="N1712" s="1" t="s">
        <v>93</v>
      </c>
      <c r="O1712" s="1" t="s">
        <v>79</v>
      </c>
      <c r="P1712" s="1" t="s">
        <v>85</v>
      </c>
      <c r="Q1712" s="1" t="s">
        <v>33</v>
      </c>
      <c r="R1712" s="1" t="s">
        <v>34</v>
      </c>
      <c r="S1712" s="1" t="s">
        <v>2620</v>
      </c>
      <c r="T1712" s="1">
        <v>7</v>
      </c>
      <c r="U1712" s="1" t="s">
        <v>2622</v>
      </c>
      <c r="V1712" s="1" t="s">
        <v>2623</v>
      </c>
      <c r="W1712" s="1" t="s">
        <v>2629</v>
      </c>
      <c r="X1712" s="1" t="s">
        <v>2628</v>
      </c>
      <c r="Y1712" s="1" t="s">
        <v>2630</v>
      </c>
      <c r="Z1712" s="1" t="s">
        <v>2623</v>
      </c>
      <c r="AA1712" s="1">
        <v>0</v>
      </c>
      <c r="AB1712" s="1" t="s">
        <v>2626</v>
      </c>
      <c r="AC1712" s="1" t="s">
        <v>2627</v>
      </c>
      <c r="AD1712" s="1" t="str">
        <f>TEXT(Sales_data[[#This Row],[Order_Date]],"MMM")</f>
        <v>Aug</v>
      </c>
      <c r="AE1712" s="1">
        <f t="shared" si="130"/>
        <v>2024</v>
      </c>
      <c r="AF1712" s="1" t="str">
        <f>TEXT(Sales_data[[#This Row],[Order_Date]],"ddd")</f>
        <v>Sun</v>
      </c>
      <c r="AG1712" s="1" t="str">
        <f t="shared" si="131"/>
        <v>Late</v>
      </c>
      <c r="AH1712" s="1" t="str">
        <f t="shared" si="132"/>
        <v>Slow</v>
      </c>
      <c r="AI1712" s="1" t="str">
        <f t="shared" si="133"/>
        <v>Low</v>
      </c>
      <c r="AJ1712" s="6" t="str">
        <f t="shared" si="134"/>
        <v>Weekend</v>
      </c>
    </row>
    <row r="1713" spans="1:36" x14ac:dyDescent="0.45">
      <c r="A1713" s="5" t="s">
        <v>2202</v>
      </c>
      <c r="B1713" s="2">
        <v>45641</v>
      </c>
      <c r="C1713" s="2">
        <v>45641</v>
      </c>
      <c r="D1713" s="2">
        <v>45645</v>
      </c>
      <c r="E1713" s="1" t="s">
        <v>2567</v>
      </c>
      <c r="F1713" s="1" t="s">
        <v>2609</v>
      </c>
      <c r="G1713" s="1" t="s">
        <v>116</v>
      </c>
      <c r="H1713" s="1" t="s">
        <v>128</v>
      </c>
      <c r="I1713" s="1" t="s">
        <v>169</v>
      </c>
      <c r="J1713" s="1">
        <v>1</v>
      </c>
      <c r="K1713" s="1">
        <v>500</v>
      </c>
      <c r="L1713" s="1">
        <v>500</v>
      </c>
      <c r="M1713" s="1" t="s">
        <v>29</v>
      </c>
      <c r="N1713" s="1" t="s">
        <v>30</v>
      </c>
      <c r="O1713" s="1" t="s">
        <v>44</v>
      </c>
      <c r="P1713" s="1" t="s">
        <v>32</v>
      </c>
      <c r="Q1713" s="1" t="s">
        <v>45</v>
      </c>
      <c r="R1713" s="1" t="s">
        <v>34</v>
      </c>
      <c r="S1713" s="1" t="s">
        <v>2620</v>
      </c>
      <c r="T1713" s="1">
        <v>4</v>
      </c>
      <c r="U1713" s="1" t="s">
        <v>2622</v>
      </c>
      <c r="V1713" s="1" t="s">
        <v>2623</v>
      </c>
      <c r="W1713" s="1" t="s">
        <v>2624</v>
      </c>
      <c r="X1713" s="1" t="s">
        <v>2625</v>
      </c>
      <c r="Y1713" s="1" t="s">
        <v>2623</v>
      </c>
      <c r="Z1713" s="1" t="s">
        <v>2623</v>
      </c>
      <c r="AA1713" s="1">
        <v>500</v>
      </c>
      <c r="AB1713" s="1" t="s">
        <v>2626</v>
      </c>
      <c r="AC1713" s="1" t="s">
        <v>2627</v>
      </c>
      <c r="AD1713" s="1" t="str">
        <f>TEXT(Sales_data[[#This Row],[Order_Date]],"MMM")</f>
        <v>Dec</v>
      </c>
      <c r="AE1713" s="1">
        <f t="shared" si="130"/>
        <v>2024</v>
      </c>
      <c r="AF1713" s="1" t="str">
        <f>TEXT(Sales_data[[#This Row],[Order_Date]],"ddd")</f>
        <v>Sun</v>
      </c>
      <c r="AG1713" s="1" t="str">
        <f t="shared" si="131"/>
        <v>On Time</v>
      </c>
      <c r="AH1713" s="1" t="str">
        <f t="shared" si="132"/>
        <v>Medium</v>
      </c>
      <c r="AI1713" s="1" t="str">
        <f t="shared" si="133"/>
        <v>Low</v>
      </c>
      <c r="AJ1713" s="6" t="str">
        <f t="shared" si="134"/>
        <v>Weekend</v>
      </c>
    </row>
    <row r="1714" spans="1:36" x14ac:dyDescent="0.45">
      <c r="A1714" s="5" t="s">
        <v>2203</v>
      </c>
      <c r="B1714" s="2">
        <v>45622</v>
      </c>
      <c r="C1714" s="2">
        <v>45623</v>
      </c>
      <c r="D1714" s="2">
        <v>45629</v>
      </c>
      <c r="E1714" s="1" t="s">
        <v>2596</v>
      </c>
      <c r="F1714" s="1" t="s">
        <v>147</v>
      </c>
      <c r="G1714" s="1" t="s">
        <v>147</v>
      </c>
      <c r="H1714" s="1" t="s">
        <v>27</v>
      </c>
      <c r="I1714" s="1" t="s">
        <v>55</v>
      </c>
      <c r="J1714" s="1">
        <v>1</v>
      </c>
      <c r="K1714" s="1">
        <v>1000</v>
      </c>
      <c r="L1714" s="1">
        <v>1000</v>
      </c>
      <c r="M1714" s="1" t="s">
        <v>56</v>
      </c>
      <c r="N1714" s="1" t="s">
        <v>57</v>
      </c>
      <c r="O1714" s="1" t="s">
        <v>44</v>
      </c>
      <c r="P1714" s="1" t="s">
        <v>58</v>
      </c>
      <c r="Q1714" s="1" t="s">
        <v>45</v>
      </c>
      <c r="R1714" s="1" t="s">
        <v>34</v>
      </c>
      <c r="S1714" s="1" t="s">
        <v>2620</v>
      </c>
      <c r="T1714" s="1">
        <v>6</v>
      </c>
      <c r="U1714" s="1" t="s">
        <v>2622</v>
      </c>
      <c r="V1714" s="1" t="s">
        <v>2623</v>
      </c>
      <c r="W1714" s="1" t="s">
        <v>2624</v>
      </c>
      <c r="X1714" s="1" t="s">
        <v>2625</v>
      </c>
      <c r="Y1714" s="1" t="s">
        <v>2623</v>
      </c>
      <c r="Z1714" s="1" t="s">
        <v>2623</v>
      </c>
      <c r="AA1714" s="1">
        <v>1000</v>
      </c>
      <c r="AB1714" s="1" t="s">
        <v>2626</v>
      </c>
      <c r="AC1714" s="1" t="s">
        <v>2627</v>
      </c>
      <c r="AD1714" s="1" t="str">
        <f>TEXT(Sales_data[[#This Row],[Order_Date]],"MMM")</f>
        <v>Nov</v>
      </c>
      <c r="AE1714" s="1">
        <f t="shared" si="130"/>
        <v>2024</v>
      </c>
      <c r="AF1714" s="1" t="str">
        <f>TEXT(Sales_data[[#This Row],[Order_Date]],"ddd")</f>
        <v>Tue</v>
      </c>
      <c r="AG1714" s="1" t="str">
        <f t="shared" si="131"/>
        <v>Late</v>
      </c>
      <c r="AH1714" s="1" t="str">
        <f t="shared" si="132"/>
        <v>Slow</v>
      </c>
      <c r="AI1714" s="1" t="str">
        <f t="shared" si="133"/>
        <v>Low</v>
      </c>
      <c r="AJ1714" s="6" t="str">
        <f t="shared" si="134"/>
        <v>Weekday</v>
      </c>
    </row>
    <row r="1715" spans="1:36" x14ac:dyDescent="0.45">
      <c r="A1715" s="5" t="s">
        <v>2204</v>
      </c>
      <c r="B1715" s="2">
        <v>45591</v>
      </c>
      <c r="C1715" s="2">
        <v>45592</v>
      </c>
      <c r="D1715" s="2">
        <v>45593</v>
      </c>
      <c r="E1715" s="1" t="s">
        <v>2601</v>
      </c>
      <c r="F1715" s="1" t="s">
        <v>69</v>
      </c>
      <c r="G1715" s="1" t="s">
        <v>70</v>
      </c>
      <c r="H1715" s="1" t="s">
        <v>42</v>
      </c>
      <c r="I1715" s="1" t="s">
        <v>43</v>
      </c>
      <c r="J1715" s="1">
        <v>1</v>
      </c>
      <c r="K1715" s="1">
        <v>0</v>
      </c>
      <c r="L1715" s="1">
        <v>0</v>
      </c>
      <c r="M1715" s="1" t="s">
        <v>29</v>
      </c>
      <c r="N1715" s="1" t="s">
        <v>57</v>
      </c>
      <c r="O1715" s="1" t="s">
        <v>44</v>
      </c>
      <c r="P1715" s="1" t="s">
        <v>58</v>
      </c>
      <c r="Q1715" s="1" t="s">
        <v>33</v>
      </c>
      <c r="R1715" s="1" t="s">
        <v>34</v>
      </c>
      <c r="S1715" s="1" t="s">
        <v>2620</v>
      </c>
      <c r="T1715" s="1">
        <v>1</v>
      </c>
      <c r="U1715" s="1" t="s">
        <v>2622</v>
      </c>
      <c r="V1715" s="1" t="s">
        <v>2623</v>
      </c>
      <c r="W1715" s="1" t="s">
        <v>2629</v>
      </c>
      <c r="X1715" s="1" t="s">
        <v>2625</v>
      </c>
      <c r="Y1715" s="1" t="s">
        <v>2630</v>
      </c>
      <c r="Z1715" s="1" t="s">
        <v>2623</v>
      </c>
      <c r="AA1715" s="1">
        <v>0</v>
      </c>
      <c r="AB1715" s="1" t="s">
        <v>2626</v>
      </c>
      <c r="AC1715" s="1" t="s">
        <v>2627</v>
      </c>
      <c r="AD1715" s="1" t="str">
        <f>TEXT(Sales_data[[#This Row],[Order_Date]],"MMM")</f>
        <v>Oct</v>
      </c>
      <c r="AE1715" s="1">
        <f t="shared" si="130"/>
        <v>2024</v>
      </c>
      <c r="AF1715" s="1" t="str">
        <f>TEXT(Sales_data[[#This Row],[Order_Date]],"ddd")</f>
        <v>Sat</v>
      </c>
      <c r="AG1715" s="1" t="str">
        <f t="shared" si="131"/>
        <v>On Time</v>
      </c>
      <c r="AH1715" s="1" t="str">
        <f t="shared" si="132"/>
        <v>Fast</v>
      </c>
      <c r="AI1715" s="1" t="str">
        <f t="shared" si="133"/>
        <v>Low</v>
      </c>
      <c r="AJ1715" s="6" t="str">
        <f t="shared" si="134"/>
        <v>Weekend</v>
      </c>
    </row>
    <row r="1716" spans="1:36" x14ac:dyDescent="0.45">
      <c r="A1716" s="5" t="s">
        <v>2205</v>
      </c>
      <c r="B1716" s="2">
        <v>45354</v>
      </c>
      <c r="C1716" s="2">
        <v>45356</v>
      </c>
      <c r="D1716" s="2">
        <v>45356</v>
      </c>
      <c r="E1716" s="1" t="s">
        <v>2568</v>
      </c>
      <c r="F1716" s="1" t="s">
        <v>69</v>
      </c>
      <c r="G1716" s="1" t="s">
        <v>70</v>
      </c>
      <c r="H1716" s="1" t="s">
        <v>27</v>
      </c>
      <c r="I1716" s="1" t="s">
        <v>28</v>
      </c>
      <c r="J1716" s="1">
        <v>3</v>
      </c>
      <c r="K1716" s="1">
        <v>2000</v>
      </c>
      <c r="L1716" s="1">
        <v>6000</v>
      </c>
      <c r="M1716" s="1" t="s">
        <v>29</v>
      </c>
      <c r="N1716" s="1" t="s">
        <v>30</v>
      </c>
      <c r="O1716" s="1" t="s">
        <v>44</v>
      </c>
      <c r="P1716" s="1" t="s">
        <v>58</v>
      </c>
      <c r="Q1716" s="1" t="s">
        <v>33</v>
      </c>
      <c r="R1716" s="1" t="s">
        <v>46</v>
      </c>
      <c r="S1716" s="1" t="s">
        <v>2621</v>
      </c>
      <c r="T1716" s="1">
        <v>0</v>
      </c>
      <c r="U1716" s="1" t="s">
        <v>2622</v>
      </c>
      <c r="V1716" s="1" t="s">
        <v>2623</v>
      </c>
      <c r="W1716" s="1" t="s">
        <v>2624</v>
      </c>
      <c r="X1716" s="1" t="s">
        <v>2625</v>
      </c>
      <c r="Y1716" s="1" t="s">
        <v>2623</v>
      </c>
      <c r="Z1716" s="1" t="s">
        <v>2623</v>
      </c>
      <c r="AA1716" s="1">
        <v>6000</v>
      </c>
      <c r="AB1716" s="1" t="s">
        <v>2626</v>
      </c>
      <c r="AC1716" s="1" t="s">
        <v>2621</v>
      </c>
      <c r="AD1716" s="1" t="str">
        <f>TEXT(Sales_data[[#This Row],[Order_Date]],"MMM")</f>
        <v>Mar</v>
      </c>
      <c r="AE1716" s="1">
        <f t="shared" si="130"/>
        <v>2024</v>
      </c>
      <c r="AF1716" s="1" t="str">
        <f>TEXT(Sales_data[[#This Row],[Order_Date]],"ddd")</f>
        <v>Sun</v>
      </c>
      <c r="AG1716" s="1" t="str">
        <f t="shared" si="131"/>
        <v>On Time</v>
      </c>
      <c r="AH1716" s="1" t="str">
        <f t="shared" si="132"/>
        <v>Fast</v>
      </c>
      <c r="AI1716" s="1" t="str">
        <f t="shared" si="133"/>
        <v>High</v>
      </c>
      <c r="AJ1716" s="6" t="str">
        <f t="shared" si="134"/>
        <v>Weekend</v>
      </c>
    </row>
    <row r="1717" spans="1:36" x14ac:dyDescent="0.45">
      <c r="A1717" s="5" t="s">
        <v>2206</v>
      </c>
      <c r="B1717" s="2">
        <v>45362</v>
      </c>
      <c r="C1717" s="2">
        <v>45361</v>
      </c>
      <c r="D1717" s="2">
        <v>45367</v>
      </c>
      <c r="E1717" s="1" t="s">
        <v>2557</v>
      </c>
      <c r="F1717" s="1" t="s">
        <v>2606</v>
      </c>
      <c r="G1717" s="1" t="s">
        <v>26</v>
      </c>
      <c r="H1717" s="1" t="s">
        <v>71</v>
      </c>
      <c r="I1717" s="1" t="s">
        <v>92</v>
      </c>
      <c r="J1717" s="1">
        <v>-1</v>
      </c>
      <c r="K1717" s="1">
        <v>2000</v>
      </c>
      <c r="L1717" s="1">
        <v>-2000</v>
      </c>
      <c r="M1717" s="1" t="s">
        <v>56</v>
      </c>
      <c r="N1717" s="1" t="s">
        <v>30</v>
      </c>
      <c r="O1717" s="1" t="s">
        <v>64</v>
      </c>
      <c r="P1717" s="1" t="s">
        <v>85</v>
      </c>
      <c r="Q1717" s="1" t="s">
        <v>33</v>
      </c>
      <c r="R1717" s="1" t="s">
        <v>46</v>
      </c>
      <c r="S1717" s="1" t="s">
        <v>254</v>
      </c>
      <c r="T1717" s="1">
        <v>6</v>
      </c>
      <c r="U1717" s="1" t="s">
        <v>2622</v>
      </c>
      <c r="V1717" s="1" t="s">
        <v>2630</v>
      </c>
      <c r="W1717" s="1" t="s">
        <v>2624</v>
      </c>
      <c r="X1717" s="1" t="s">
        <v>2628</v>
      </c>
      <c r="Y1717" s="1" t="s">
        <v>2623</v>
      </c>
      <c r="Z1717" s="1" t="s">
        <v>2623</v>
      </c>
      <c r="AA1717" s="1">
        <v>-2000</v>
      </c>
      <c r="AB1717" s="1" t="s">
        <v>2626</v>
      </c>
      <c r="AC1717" s="1" t="s">
        <v>254</v>
      </c>
      <c r="AD1717" s="1" t="str">
        <f>TEXT(Sales_data[[#This Row],[Order_Date]],"MMM")</f>
        <v>Mar</v>
      </c>
      <c r="AE1717" s="1">
        <f t="shared" si="130"/>
        <v>2024</v>
      </c>
      <c r="AF1717" s="1" t="str">
        <f>TEXT(Sales_data[[#This Row],[Order_Date]],"ddd")</f>
        <v>Mon</v>
      </c>
      <c r="AG1717" s="1" t="str">
        <f t="shared" si="131"/>
        <v>Late</v>
      </c>
      <c r="AH1717" s="1" t="str">
        <f t="shared" si="132"/>
        <v>Slow</v>
      </c>
      <c r="AI1717" s="1" t="str">
        <f t="shared" si="133"/>
        <v>Low</v>
      </c>
      <c r="AJ1717" s="6" t="str">
        <f t="shared" si="134"/>
        <v>Weekday</v>
      </c>
    </row>
    <row r="1718" spans="1:36" x14ac:dyDescent="0.45">
      <c r="A1718" s="5" t="s">
        <v>2207</v>
      </c>
      <c r="B1718" s="2">
        <v>45506</v>
      </c>
      <c r="C1718" s="2">
        <v>45508</v>
      </c>
      <c r="D1718" s="2">
        <v>45514</v>
      </c>
      <c r="E1718" s="1" t="s">
        <v>2585</v>
      </c>
      <c r="F1718" s="1" t="s">
        <v>147</v>
      </c>
      <c r="G1718" s="1" t="s">
        <v>147</v>
      </c>
      <c r="H1718" s="1" t="s">
        <v>42</v>
      </c>
      <c r="I1718" s="1" t="s">
        <v>43</v>
      </c>
      <c r="J1718" s="1">
        <v>2</v>
      </c>
      <c r="K1718" s="1">
        <v>0</v>
      </c>
      <c r="L1718" s="1">
        <v>0</v>
      </c>
      <c r="M1718" s="1" t="s">
        <v>2619</v>
      </c>
      <c r="N1718" s="1" t="s">
        <v>30</v>
      </c>
      <c r="O1718" s="1" t="s">
        <v>64</v>
      </c>
      <c r="P1718" s="1" t="s">
        <v>58</v>
      </c>
      <c r="Q1718" s="1" t="s">
        <v>33</v>
      </c>
      <c r="R1718" s="1" t="s">
        <v>46</v>
      </c>
      <c r="S1718" s="1" t="s">
        <v>2621</v>
      </c>
      <c r="T1718" s="1">
        <v>6</v>
      </c>
      <c r="U1718" s="1" t="s">
        <v>2622</v>
      </c>
      <c r="V1718" s="1" t="s">
        <v>2623</v>
      </c>
      <c r="W1718" s="1" t="s">
        <v>2629</v>
      </c>
      <c r="X1718" s="1" t="s">
        <v>2625</v>
      </c>
      <c r="Y1718" s="1" t="s">
        <v>2630</v>
      </c>
      <c r="Z1718" s="1" t="s">
        <v>2623</v>
      </c>
      <c r="AA1718" s="1">
        <v>0</v>
      </c>
      <c r="AB1718" s="1" t="s">
        <v>2626</v>
      </c>
      <c r="AC1718" s="1" t="s">
        <v>2621</v>
      </c>
      <c r="AD1718" s="1" t="str">
        <f>TEXT(Sales_data[[#This Row],[Order_Date]],"MMM")</f>
        <v>Aug</v>
      </c>
      <c r="AE1718" s="1">
        <f t="shared" si="130"/>
        <v>2024</v>
      </c>
      <c r="AF1718" s="1" t="str">
        <f>TEXT(Sales_data[[#This Row],[Order_Date]],"ddd")</f>
        <v>Fri</v>
      </c>
      <c r="AG1718" s="1" t="str">
        <f t="shared" si="131"/>
        <v>Late</v>
      </c>
      <c r="AH1718" s="1" t="str">
        <f t="shared" si="132"/>
        <v>Slow</v>
      </c>
      <c r="AI1718" s="1" t="str">
        <f t="shared" si="133"/>
        <v>Low</v>
      </c>
      <c r="AJ1718" s="6" t="str">
        <f t="shared" si="134"/>
        <v>Weekday</v>
      </c>
    </row>
    <row r="1719" spans="1:36" x14ac:dyDescent="0.45">
      <c r="A1719" s="5" t="s">
        <v>2208</v>
      </c>
      <c r="B1719" s="2">
        <v>45534</v>
      </c>
      <c r="C1719" s="2">
        <v>45536</v>
      </c>
      <c r="D1719" s="2">
        <v>45543</v>
      </c>
      <c r="E1719" s="1" t="s">
        <v>2549</v>
      </c>
      <c r="F1719" s="1" t="s">
        <v>168</v>
      </c>
      <c r="G1719" s="1" t="s">
        <v>41</v>
      </c>
      <c r="H1719" s="1" t="s">
        <v>27</v>
      </c>
      <c r="I1719" s="1" t="s">
        <v>55</v>
      </c>
      <c r="J1719" s="1">
        <v>1</v>
      </c>
      <c r="K1719" s="1">
        <v>2000</v>
      </c>
      <c r="L1719" s="1">
        <v>2000</v>
      </c>
      <c r="M1719" s="1" t="s">
        <v>2619</v>
      </c>
      <c r="N1719" s="1" t="s">
        <v>93</v>
      </c>
      <c r="O1719" s="1" t="s">
        <v>79</v>
      </c>
      <c r="P1719" s="1" t="s">
        <v>58</v>
      </c>
      <c r="Q1719" s="1" t="s">
        <v>45</v>
      </c>
      <c r="R1719" s="1" t="s">
        <v>46</v>
      </c>
      <c r="S1719" s="1" t="s">
        <v>245</v>
      </c>
      <c r="T1719" s="1">
        <v>7</v>
      </c>
      <c r="U1719" s="1" t="s">
        <v>2622</v>
      </c>
      <c r="V1719" s="1" t="s">
        <v>2623</v>
      </c>
      <c r="W1719" s="1" t="s">
        <v>2624</v>
      </c>
      <c r="X1719" s="1" t="s">
        <v>2625</v>
      </c>
      <c r="Y1719" s="1" t="s">
        <v>2623</v>
      </c>
      <c r="Z1719" s="1" t="s">
        <v>2623</v>
      </c>
      <c r="AA1719" s="1">
        <v>2000</v>
      </c>
      <c r="AB1719" s="1" t="s">
        <v>2626</v>
      </c>
      <c r="AC1719" s="1" t="s">
        <v>245</v>
      </c>
      <c r="AD1719" s="1" t="str">
        <f>TEXT(Sales_data[[#This Row],[Order_Date]],"MMM")</f>
        <v>Aug</v>
      </c>
      <c r="AE1719" s="1">
        <f t="shared" si="130"/>
        <v>2024</v>
      </c>
      <c r="AF1719" s="1" t="str">
        <f>TEXT(Sales_data[[#This Row],[Order_Date]],"ddd")</f>
        <v>Fri</v>
      </c>
      <c r="AG1719" s="1" t="str">
        <f t="shared" si="131"/>
        <v>Late</v>
      </c>
      <c r="AH1719" s="1" t="str">
        <f t="shared" si="132"/>
        <v>Slow</v>
      </c>
      <c r="AI1719" s="1" t="str">
        <f t="shared" si="133"/>
        <v>Medium</v>
      </c>
      <c r="AJ1719" s="6" t="str">
        <f t="shared" si="134"/>
        <v>Weekday</v>
      </c>
    </row>
    <row r="1720" spans="1:36" x14ac:dyDescent="0.45">
      <c r="A1720" s="5" t="s">
        <v>2209</v>
      </c>
      <c r="B1720" s="2">
        <v>45421</v>
      </c>
      <c r="C1720" s="2">
        <v>45423</v>
      </c>
      <c r="D1720" s="2">
        <v>45429</v>
      </c>
      <c r="E1720" s="1" t="s">
        <v>2604</v>
      </c>
      <c r="F1720" s="1" t="s">
        <v>53</v>
      </c>
      <c r="G1720" s="1" t="s">
        <v>54</v>
      </c>
      <c r="H1720" s="1" t="s">
        <v>71</v>
      </c>
      <c r="I1720" s="1" t="s">
        <v>117</v>
      </c>
      <c r="J1720" s="1">
        <v>3</v>
      </c>
      <c r="K1720" s="1">
        <v>1000</v>
      </c>
      <c r="L1720" s="1">
        <v>3000</v>
      </c>
      <c r="M1720" s="1" t="s">
        <v>2619</v>
      </c>
      <c r="N1720" s="1" t="s">
        <v>30</v>
      </c>
      <c r="O1720" s="1" t="s">
        <v>44</v>
      </c>
      <c r="P1720" s="1" t="s">
        <v>58</v>
      </c>
      <c r="Q1720" s="1" t="s">
        <v>33</v>
      </c>
      <c r="R1720" s="1" t="s">
        <v>34</v>
      </c>
      <c r="S1720" s="1" t="s">
        <v>2620</v>
      </c>
      <c r="T1720" s="1">
        <v>6</v>
      </c>
      <c r="U1720" s="1" t="s">
        <v>2622</v>
      </c>
      <c r="V1720" s="1" t="s">
        <v>2623</v>
      </c>
      <c r="W1720" s="1" t="s">
        <v>2624</v>
      </c>
      <c r="X1720" s="1" t="s">
        <v>2625</v>
      </c>
      <c r="Y1720" s="1" t="s">
        <v>2623</v>
      </c>
      <c r="Z1720" s="1" t="s">
        <v>2623</v>
      </c>
      <c r="AA1720" s="1">
        <v>3000</v>
      </c>
      <c r="AB1720" s="1" t="s">
        <v>2626</v>
      </c>
      <c r="AC1720" s="1" t="s">
        <v>2627</v>
      </c>
      <c r="AD1720" s="1" t="str">
        <f>TEXT(Sales_data[[#This Row],[Order_Date]],"MMM")</f>
        <v>May</v>
      </c>
      <c r="AE1720" s="1">
        <f t="shared" si="130"/>
        <v>2024</v>
      </c>
      <c r="AF1720" s="1" t="str">
        <f>TEXT(Sales_data[[#This Row],[Order_Date]],"ddd")</f>
        <v>Thu</v>
      </c>
      <c r="AG1720" s="1" t="str">
        <f t="shared" si="131"/>
        <v>Late</v>
      </c>
      <c r="AH1720" s="1" t="str">
        <f t="shared" si="132"/>
        <v>Slow</v>
      </c>
      <c r="AI1720" s="1" t="str">
        <f t="shared" si="133"/>
        <v>Medium</v>
      </c>
      <c r="AJ1720" s="6" t="str">
        <f t="shared" si="134"/>
        <v>Weekday</v>
      </c>
    </row>
    <row r="1721" spans="1:36" x14ac:dyDescent="0.45">
      <c r="A1721" s="5" t="s">
        <v>2210</v>
      </c>
      <c r="B1721" s="2">
        <v>45412</v>
      </c>
      <c r="C1721" s="2">
        <v>45414</v>
      </c>
      <c r="D1721" s="2">
        <v>45418</v>
      </c>
      <c r="E1721" s="1" t="s">
        <v>2544</v>
      </c>
      <c r="F1721" s="1" t="s">
        <v>69</v>
      </c>
      <c r="G1721" s="1" t="s">
        <v>70</v>
      </c>
      <c r="H1721" s="1" t="s">
        <v>42</v>
      </c>
      <c r="I1721" s="1" t="s">
        <v>43</v>
      </c>
      <c r="J1721" s="1">
        <v>1</v>
      </c>
      <c r="K1721" s="1">
        <v>0</v>
      </c>
      <c r="L1721" s="1">
        <v>0</v>
      </c>
      <c r="M1721" s="1" t="s">
        <v>2619</v>
      </c>
      <c r="N1721" s="1" t="s">
        <v>30</v>
      </c>
      <c r="O1721" s="1" t="s">
        <v>79</v>
      </c>
      <c r="P1721" s="1" t="s">
        <v>85</v>
      </c>
      <c r="Q1721" s="1" t="s">
        <v>33</v>
      </c>
      <c r="R1721" s="1" t="s">
        <v>46</v>
      </c>
      <c r="S1721" s="1" t="s">
        <v>2621</v>
      </c>
      <c r="T1721" s="1">
        <v>4</v>
      </c>
      <c r="U1721" s="1" t="s">
        <v>2622</v>
      </c>
      <c r="V1721" s="1" t="s">
        <v>2623</v>
      </c>
      <c r="W1721" s="1" t="s">
        <v>2629</v>
      </c>
      <c r="X1721" s="1" t="s">
        <v>2625</v>
      </c>
      <c r="Y1721" s="1" t="s">
        <v>2630</v>
      </c>
      <c r="Z1721" s="1" t="s">
        <v>2623</v>
      </c>
      <c r="AA1721" s="1">
        <v>0</v>
      </c>
      <c r="AB1721" s="1" t="s">
        <v>2626</v>
      </c>
      <c r="AC1721" s="1" t="s">
        <v>2621</v>
      </c>
      <c r="AD1721" s="1" t="str">
        <f>TEXT(Sales_data[[#This Row],[Order_Date]],"MMM")</f>
        <v>Apr</v>
      </c>
      <c r="AE1721" s="1">
        <f t="shared" si="130"/>
        <v>2024</v>
      </c>
      <c r="AF1721" s="1" t="str">
        <f>TEXT(Sales_data[[#This Row],[Order_Date]],"ddd")</f>
        <v>Tue</v>
      </c>
      <c r="AG1721" s="1" t="str">
        <f t="shared" si="131"/>
        <v>On Time</v>
      </c>
      <c r="AH1721" s="1" t="str">
        <f t="shared" si="132"/>
        <v>Medium</v>
      </c>
      <c r="AI1721" s="1" t="str">
        <f t="shared" si="133"/>
        <v>Low</v>
      </c>
      <c r="AJ1721" s="6" t="str">
        <f t="shared" si="134"/>
        <v>Weekday</v>
      </c>
    </row>
    <row r="1722" spans="1:36" x14ac:dyDescent="0.45">
      <c r="A1722" s="5" t="s">
        <v>2211</v>
      </c>
      <c r="B1722" s="2">
        <v>45309</v>
      </c>
      <c r="C1722" s="2">
        <v>45311</v>
      </c>
      <c r="D1722" s="2">
        <v>45310</v>
      </c>
      <c r="E1722" s="1" t="s">
        <v>2599</v>
      </c>
      <c r="F1722" s="1" t="s">
        <v>168</v>
      </c>
      <c r="G1722" s="1" t="s">
        <v>41</v>
      </c>
      <c r="H1722" s="1" t="s">
        <v>27</v>
      </c>
      <c r="I1722" s="1" t="s">
        <v>28</v>
      </c>
      <c r="J1722" s="1">
        <v>0</v>
      </c>
      <c r="K1722" s="1">
        <v>500</v>
      </c>
      <c r="L1722" s="1">
        <v>0</v>
      </c>
      <c r="M1722" s="1" t="s">
        <v>2619</v>
      </c>
      <c r="N1722" s="1" t="s">
        <v>57</v>
      </c>
      <c r="O1722" s="1" t="s">
        <v>31</v>
      </c>
      <c r="P1722" s="1" t="s">
        <v>85</v>
      </c>
      <c r="Q1722" s="1" t="s">
        <v>33</v>
      </c>
      <c r="R1722" s="1" t="s">
        <v>46</v>
      </c>
      <c r="S1722" s="1" t="s">
        <v>2621</v>
      </c>
      <c r="T1722" s="1">
        <v>-1</v>
      </c>
      <c r="U1722" s="1" t="s">
        <v>2622</v>
      </c>
      <c r="V1722" s="1" t="s">
        <v>2630</v>
      </c>
      <c r="W1722" s="1" t="s">
        <v>2624</v>
      </c>
      <c r="X1722" s="1" t="s">
        <v>2631</v>
      </c>
      <c r="Y1722" s="1" t="s">
        <v>2623</v>
      </c>
      <c r="Z1722" s="1" t="s">
        <v>2623</v>
      </c>
      <c r="AA1722" s="1">
        <v>0</v>
      </c>
      <c r="AB1722" s="1" t="s">
        <v>2626</v>
      </c>
      <c r="AC1722" s="1" t="s">
        <v>2621</v>
      </c>
      <c r="AD1722" s="1" t="str">
        <f>TEXT(Sales_data[[#This Row],[Order_Date]],"MMM")</f>
        <v>Jan</v>
      </c>
      <c r="AE1722" s="1">
        <f t="shared" si="130"/>
        <v>2024</v>
      </c>
      <c r="AF1722" s="1" t="str">
        <f>TEXT(Sales_data[[#This Row],[Order_Date]],"ddd")</f>
        <v>Thu</v>
      </c>
      <c r="AG1722" s="1" t="str">
        <f t="shared" si="131"/>
        <v>On Time</v>
      </c>
      <c r="AH1722" s="1" t="str">
        <f t="shared" si="132"/>
        <v>Fast</v>
      </c>
      <c r="AI1722" s="1" t="str">
        <f t="shared" si="133"/>
        <v>Low</v>
      </c>
      <c r="AJ1722" s="6" t="str">
        <f t="shared" si="134"/>
        <v>Weekday</v>
      </c>
    </row>
    <row r="1723" spans="1:36" x14ac:dyDescent="0.45">
      <c r="A1723" s="5" t="s">
        <v>2212</v>
      </c>
      <c r="B1723" s="2">
        <v>45419</v>
      </c>
      <c r="C1723" s="2">
        <v>45422</v>
      </c>
      <c r="D1723" s="2">
        <v>45426</v>
      </c>
      <c r="E1723" s="1" t="s">
        <v>2584</v>
      </c>
      <c r="F1723" s="1" t="s">
        <v>2607</v>
      </c>
      <c r="G1723" s="1" t="s">
        <v>41</v>
      </c>
      <c r="H1723" s="1" t="s">
        <v>128</v>
      </c>
      <c r="I1723" s="1" t="s">
        <v>231</v>
      </c>
      <c r="J1723" s="1">
        <v>2</v>
      </c>
      <c r="K1723" s="1">
        <v>500</v>
      </c>
      <c r="L1723" s="1">
        <v>1000</v>
      </c>
      <c r="M1723" s="1" t="s">
        <v>29</v>
      </c>
      <c r="N1723" s="1" t="s">
        <v>57</v>
      </c>
      <c r="O1723" s="1" t="s">
        <v>31</v>
      </c>
      <c r="P1723" s="1" t="s">
        <v>85</v>
      </c>
      <c r="Q1723" s="1" t="s">
        <v>33</v>
      </c>
      <c r="R1723" s="1" t="s">
        <v>34</v>
      </c>
      <c r="S1723" s="1" t="s">
        <v>2620</v>
      </c>
      <c r="T1723" s="1">
        <v>4</v>
      </c>
      <c r="U1723" s="1" t="s">
        <v>2622</v>
      </c>
      <c r="V1723" s="1" t="s">
        <v>2623</v>
      </c>
      <c r="W1723" s="1" t="s">
        <v>2624</v>
      </c>
      <c r="X1723" s="1" t="s">
        <v>2625</v>
      </c>
      <c r="Y1723" s="1" t="s">
        <v>2623</v>
      </c>
      <c r="Z1723" s="1" t="s">
        <v>2623</v>
      </c>
      <c r="AA1723" s="1">
        <v>1000</v>
      </c>
      <c r="AB1723" s="1" t="s">
        <v>2626</v>
      </c>
      <c r="AC1723" s="1" t="s">
        <v>2627</v>
      </c>
      <c r="AD1723" s="1" t="str">
        <f>TEXT(Sales_data[[#This Row],[Order_Date]],"MMM")</f>
        <v>May</v>
      </c>
      <c r="AE1723" s="1">
        <f t="shared" si="130"/>
        <v>2024</v>
      </c>
      <c r="AF1723" s="1" t="str">
        <f>TEXT(Sales_data[[#This Row],[Order_Date]],"ddd")</f>
        <v>Tue</v>
      </c>
      <c r="AG1723" s="1" t="str">
        <f t="shared" si="131"/>
        <v>On Time</v>
      </c>
      <c r="AH1723" s="1" t="str">
        <f t="shared" si="132"/>
        <v>Medium</v>
      </c>
      <c r="AI1723" s="1" t="str">
        <f t="shared" si="133"/>
        <v>Low</v>
      </c>
      <c r="AJ1723" s="6" t="str">
        <f t="shared" si="134"/>
        <v>Weekday</v>
      </c>
    </row>
    <row r="1724" spans="1:36" x14ac:dyDescent="0.45">
      <c r="A1724" s="5" t="s">
        <v>2213</v>
      </c>
      <c r="B1724" s="2">
        <v>45652</v>
      </c>
      <c r="C1724" s="2">
        <v>45652</v>
      </c>
      <c r="D1724" s="2">
        <v>45658</v>
      </c>
      <c r="E1724" s="1" t="s">
        <v>2526</v>
      </c>
      <c r="F1724" s="1" t="s">
        <v>2609</v>
      </c>
      <c r="G1724" s="1" t="s">
        <v>116</v>
      </c>
      <c r="H1724" s="1" t="s">
        <v>128</v>
      </c>
      <c r="I1724" s="1" t="s">
        <v>129</v>
      </c>
      <c r="J1724" s="1">
        <v>-1</v>
      </c>
      <c r="K1724" s="1">
        <v>1000</v>
      </c>
      <c r="L1724" s="1">
        <v>-1000</v>
      </c>
      <c r="M1724" s="1" t="s">
        <v>29</v>
      </c>
      <c r="N1724" s="1" t="s">
        <v>57</v>
      </c>
      <c r="O1724" s="1" t="s">
        <v>79</v>
      </c>
      <c r="P1724" s="1" t="s">
        <v>85</v>
      </c>
      <c r="Q1724" s="1" t="s">
        <v>33</v>
      </c>
      <c r="R1724" s="1" t="s">
        <v>46</v>
      </c>
      <c r="S1724" s="1" t="s">
        <v>254</v>
      </c>
      <c r="T1724" s="1">
        <v>6</v>
      </c>
      <c r="U1724" s="1" t="s">
        <v>2622</v>
      </c>
      <c r="V1724" s="1" t="s">
        <v>2630</v>
      </c>
      <c r="W1724" s="1" t="s">
        <v>2624</v>
      </c>
      <c r="X1724" s="1" t="s">
        <v>2625</v>
      </c>
      <c r="Y1724" s="1" t="s">
        <v>2623</v>
      </c>
      <c r="Z1724" s="1" t="s">
        <v>2623</v>
      </c>
      <c r="AA1724" s="1">
        <v>-1000</v>
      </c>
      <c r="AB1724" s="1" t="s">
        <v>2626</v>
      </c>
      <c r="AC1724" s="1" t="s">
        <v>254</v>
      </c>
      <c r="AD1724" s="1" t="str">
        <f>TEXT(Sales_data[[#This Row],[Order_Date]],"MMM")</f>
        <v>Dec</v>
      </c>
      <c r="AE1724" s="1">
        <f t="shared" si="130"/>
        <v>2024</v>
      </c>
      <c r="AF1724" s="1" t="str">
        <f>TEXT(Sales_data[[#This Row],[Order_Date]],"ddd")</f>
        <v>Thu</v>
      </c>
      <c r="AG1724" s="1" t="str">
        <f t="shared" si="131"/>
        <v>Late</v>
      </c>
      <c r="AH1724" s="1" t="str">
        <f t="shared" si="132"/>
        <v>Slow</v>
      </c>
      <c r="AI1724" s="1" t="str">
        <f t="shared" si="133"/>
        <v>Low</v>
      </c>
      <c r="AJ1724" s="6" t="str">
        <f t="shared" si="134"/>
        <v>Weekday</v>
      </c>
    </row>
    <row r="1725" spans="1:36" x14ac:dyDescent="0.45">
      <c r="A1725" s="5" t="s">
        <v>2214</v>
      </c>
      <c r="B1725" s="2">
        <v>45346</v>
      </c>
      <c r="C1725" s="2">
        <v>45349</v>
      </c>
      <c r="D1725" s="2">
        <v>45353</v>
      </c>
      <c r="E1725" s="1" t="s">
        <v>2575</v>
      </c>
      <c r="F1725" s="1" t="s">
        <v>69</v>
      </c>
      <c r="G1725" s="1" t="s">
        <v>70</v>
      </c>
      <c r="H1725" s="1" t="s">
        <v>71</v>
      </c>
      <c r="I1725" s="1" t="s">
        <v>72</v>
      </c>
      <c r="J1725" s="1">
        <v>0</v>
      </c>
      <c r="K1725" s="1">
        <v>500</v>
      </c>
      <c r="L1725" s="1">
        <v>0</v>
      </c>
      <c r="M1725" s="1" t="s">
        <v>29</v>
      </c>
      <c r="N1725" s="1" t="s">
        <v>93</v>
      </c>
      <c r="O1725" s="1" t="s">
        <v>44</v>
      </c>
      <c r="P1725" s="1" t="s">
        <v>58</v>
      </c>
      <c r="Q1725" s="1" t="s">
        <v>33</v>
      </c>
      <c r="R1725" s="1" t="s">
        <v>2620</v>
      </c>
      <c r="S1725" s="1" t="s">
        <v>2620</v>
      </c>
      <c r="T1725" s="1">
        <v>4</v>
      </c>
      <c r="U1725" s="1" t="s">
        <v>2622</v>
      </c>
      <c r="V1725" s="1" t="s">
        <v>2630</v>
      </c>
      <c r="W1725" s="1" t="s">
        <v>2624</v>
      </c>
      <c r="X1725" s="1" t="s">
        <v>2625</v>
      </c>
      <c r="Y1725" s="1" t="s">
        <v>2623</v>
      </c>
      <c r="Z1725" s="1" t="s">
        <v>2623</v>
      </c>
      <c r="AA1725" s="1">
        <v>0</v>
      </c>
      <c r="AB1725" s="1" t="s">
        <v>2626</v>
      </c>
      <c r="AC1725" s="1" t="s">
        <v>2627</v>
      </c>
      <c r="AD1725" s="1" t="str">
        <f>TEXT(Sales_data[[#This Row],[Order_Date]],"MMM")</f>
        <v>Feb</v>
      </c>
      <c r="AE1725" s="1">
        <f t="shared" si="130"/>
        <v>2024</v>
      </c>
      <c r="AF1725" s="1" t="str">
        <f>TEXT(Sales_data[[#This Row],[Order_Date]],"ddd")</f>
        <v>Sat</v>
      </c>
      <c r="AG1725" s="1" t="str">
        <f t="shared" si="131"/>
        <v>On Time</v>
      </c>
      <c r="AH1725" s="1" t="str">
        <f t="shared" si="132"/>
        <v>Medium</v>
      </c>
      <c r="AI1725" s="1" t="str">
        <f t="shared" si="133"/>
        <v>Low</v>
      </c>
      <c r="AJ1725" s="6" t="str">
        <f t="shared" si="134"/>
        <v>Weekend</v>
      </c>
    </row>
    <row r="1726" spans="1:36" x14ac:dyDescent="0.45">
      <c r="A1726" s="5" t="s">
        <v>2215</v>
      </c>
      <c r="B1726" s="2">
        <v>45503</v>
      </c>
      <c r="C1726" s="2">
        <v>45504</v>
      </c>
      <c r="D1726" s="2">
        <v>45508</v>
      </c>
      <c r="E1726" s="1" t="s">
        <v>2557</v>
      </c>
      <c r="F1726" s="1" t="s">
        <v>2607</v>
      </c>
      <c r="G1726" s="1" t="s">
        <v>41</v>
      </c>
      <c r="H1726" s="1" t="s">
        <v>42</v>
      </c>
      <c r="I1726" s="1" t="s">
        <v>43</v>
      </c>
      <c r="J1726" s="1">
        <v>0</v>
      </c>
      <c r="K1726" s="1">
        <v>2000</v>
      </c>
      <c r="L1726" s="1">
        <v>0</v>
      </c>
      <c r="M1726" s="1" t="s">
        <v>63</v>
      </c>
      <c r="N1726" s="1" t="s">
        <v>57</v>
      </c>
      <c r="O1726" s="1" t="s">
        <v>31</v>
      </c>
      <c r="P1726" s="1" t="s">
        <v>58</v>
      </c>
      <c r="Q1726" s="1" t="s">
        <v>45</v>
      </c>
      <c r="R1726" s="1" t="s">
        <v>46</v>
      </c>
      <c r="S1726" s="1" t="s">
        <v>254</v>
      </c>
      <c r="T1726" s="1">
        <v>4</v>
      </c>
      <c r="U1726" s="1" t="s">
        <v>2622</v>
      </c>
      <c r="V1726" s="1" t="s">
        <v>2630</v>
      </c>
      <c r="W1726" s="1" t="s">
        <v>2624</v>
      </c>
      <c r="X1726" s="1" t="s">
        <v>2625</v>
      </c>
      <c r="Y1726" s="1" t="s">
        <v>2623</v>
      </c>
      <c r="Z1726" s="1" t="s">
        <v>2623</v>
      </c>
      <c r="AA1726" s="1">
        <v>0</v>
      </c>
      <c r="AB1726" s="1" t="s">
        <v>2626</v>
      </c>
      <c r="AC1726" s="1" t="s">
        <v>254</v>
      </c>
      <c r="AD1726" s="1" t="str">
        <f>TEXT(Sales_data[[#This Row],[Order_Date]],"MMM")</f>
        <v>Jul</v>
      </c>
      <c r="AE1726" s="1">
        <f t="shared" si="130"/>
        <v>2024</v>
      </c>
      <c r="AF1726" s="1" t="str">
        <f>TEXT(Sales_data[[#This Row],[Order_Date]],"ddd")</f>
        <v>Tue</v>
      </c>
      <c r="AG1726" s="1" t="str">
        <f t="shared" si="131"/>
        <v>On Time</v>
      </c>
      <c r="AH1726" s="1" t="str">
        <f t="shared" si="132"/>
        <v>Medium</v>
      </c>
      <c r="AI1726" s="1" t="str">
        <f t="shared" si="133"/>
        <v>Low</v>
      </c>
      <c r="AJ1726" s="6" t="str">
        <f t="shared" si="134"/>
        <v>Weekday</v>
      </c>
    </row>
    <row r="1727" spans="1:36" x14ac:dyDescent="0.45">
      <c r="A1727" s="5" t="s">
        <v>2216</v>
      </c>
      <c r="B1727" s="2">
        <v>45422</v>
      </c>
      <c r="C1727" s="2">
        <v>45421</v>
      </c>
      <c r="D1727" s="2">
        <v>45427</v>
      </c>
      <c r="E1727" s="1" t="s">
        <v>2556</v>
      </c>
      <c r="F1727" s="1" t="s">
        <v>2609</v>
      </c>
      <c r="G1727" s="1" t="s">
        <v>116</v>
      </c>
      <c r="H1727" s="1" t="s">
        <v>42</v>
      </c>
      <c r="I1727" s="1" t="s">
        <v>122</v>
      </c>
      <c r="J1727" s="1">
        <v>2</v>
      </c>
      <c r="K1727" s="1">
        <v>100</v>
      </c>
      <c r="L1727" s="1">
        <v>200</v>
      </c>
      <c r="M1727" s="1" t="s">
        <v>56</v>
      </c>
      <c r="N1727" s="1" t="s">
        <v>30</v>
      </c>
      <c r="O1727" s="1" t="s">
        <v>44</v>
      </c>
      <c r="P1727" s="1" t="s">
        <v>58</v>
      </c>
      <c r="Q1727" s="1" t="s">
        <v>33</v>
      </c>
      <c r="R1727" s="1" t="s">
        <v>46</v>
      </c>
      <c r="S1727" s="1" t="s">
        <v>2621</v>
      </c>
      <c r="T1727" s="1">
        <v>6</v>
      </c>
      <c r="U1727" s="1" t="s">
        <v>2622</v>
      </c>
      <c r="V1727" s="1" t="s">
        <v>2623</v>
      </c>
      <c r="W1727" s="1" t="s">
        <v>2624</v>
      </c>
      <c r="X1727" s="1" t="s">
        <v>2628</v>
      </c>
      <c r="Y1727" s="1" t="s">
        <v>2623</v>
      </c>
      <c r="Z1727" s="1" t="s">
        <v>2623</v>
      </c>
      <c r="AA1727" s="1">
        <v>200</v>
      </c>
      <c r="AB1727" s="1" t="s">
        <v>2626</v>
      </c>
      <c r="AC1727" s="1" t="s">
        <v>2621</v>
      </c>
      <c r="AD1727" s="1" t="str">
        <f>TEXT(Sales_data[[#This Row],[Order_Date]],"MMM")</f>
        <v>May</v>
      </c>
      <c r="AE1727" s="1">
        <f t="shared" si="130"/>
        <v>2024</v>
      </c>
      <c r="AF1727" s="1" t="str">
        <f>TEXT(Sales_data[[#This Row],[Order_Date]],"ddd")</f>
        <v>Fri</v>
      </c>
      <c r="AG1727" s="1" t="str">
        <f t="shared" si="131"/>
        <v>Late</v>
      </c>
      <c r="AH1727" s="1" t="str">
        <f t="shared" si="132"/>
        <v>Slow</v>
      </c>
      <c r="AI1727" s="1" t="str">
        <f t="shared" si="133"/>
        <v>Low</v>
      </c>
      <c r="AJ1727" s="6" t="str">
        <f t="shared" si="134"/>
        <v>Weekday</v>
      </c>
    </row>
    <row r="1728" spans="1:36" x14ac:dyDescent="0.45">
      <c r="A1728" s="5" t="s">
        <v>2217</v>
      </c>
      <c r="B1728" s="2">
        <v>45382</v>
      </c>
      <c r="C1728" s="2">
        <v>45381</v>
      </c>
      <c r="D1728" s="2">
        <v>45384</v>
      </c>
      <c r="E1728" s="1" t="s">
        <v>2600</v>
      </c>
      <c r="F1728" s="1" t="s">
        <v>2609</v>
      </c>
      <c r="G1728" s="1" t="s">
        <v>116</v>
      </c>
      <c r="H1728" s="1" t="s">
        <v>71</v>
      </c>
      <c r="I1728" s="1" t="s">
        <v>72</v>
      </c>
      <c r="J1728" s="1">
        <v>1</v>
      </c>
      <c r="K1728" s="1">
        <v>2000</v>
      </c>
      <c r="L1728" s="1">
        <v>2000</v>
      </c>
      <c r="M1728" s="1" t="s">
        <v>63</v>
      </c>
      <c r="N1728" s="1" t="s">
        <v>30</v>
      </c>
      <c r="O1728" s="1" t="s">
        <v>44</v>
      </c>
      <c r="P1728" s="1" t="s">
        <v>58</v>
      </c>
      <c r="Q1728" s="1" t="s">
        <v>45</v>
      </c>
      <c r="R1728" s="1" t="s">
        <v>34</v>
      </c>
      <c r="S1728" s="1" t="s">
        <v>2620</v>
      </c>
      <c r="T1728" s="1">
        <v>3</v>
      </c>
      <c r="U1728" s="1" t="s">
        <v>2622</v>
      </c>
      <c r="V1728" s="1" t="s">
        <v>2623</v>
      </c>
      <c r="W1728" s="1" t="s">
        <v>2624</v>
      </c>
      <c r="X1728" s="1" t="s">
        <v>2628</v>
      </c>
      <c r="Y1728" s="1" t="s">
        <v>2623</v>
      </c>
      <c r="Z1728" s="1" t="s">
        <v>2623</v>
      </c>
      <c r="AA1728" s="1">
        <v>2000</v>
      </c>
      <c r="AB1728" s="1" t="s">
        <v>2626</v>
      </c>
      <c r="AC1728" s="1" t="s">
        <v>2627</v>
      </c>
      <c r="AD1728" s="1" t="str">
        <f>TEXT(Sales_data[[#This Row],[Order_Date]],"MMM")</f>
        <v>Mar</v>
      </c>
      <c r="AE1728" s="1">
        <f t="shared" si="130"/>
        <v>2024</v>
      </c>
      <c r="AF1728" s="1" t="str">
        <f>TEXT(Sales_data[[#This Row],[Order_Date]],"ddd")</f>
        <v>Sun</v>
      </c>
      <c r="AG1728" s="1" t="str">
        <f t="shared" si="131"/>
        <v>On Time</v>
      </c>
      <c r="AH1728" s="1" t="str">
        <f t="shared" si="132"/>
        <v>Medium</v>
      </c>
      <c r="AI1728" s="1" t="str">
        <f t="shared" si="133"/>
        <v>Medium</v>
      </c>
      <c r="AJ1728" s="6" t="str">
        <f t="shared" si="134"/>
        <v>Weekend</v>
      </c>
    </row>
    <row r="1729" spans="1:36" x14ac:dyDescent="0.45">
      <c r="A1729" s="5" t="s">
        <v>2218</v>
      </c>
      <c r="B1729" s="2">
        <v>45492</v>
      </c>
      <c r="C1729" s="2">
        <v>45490</v>
      </c>
      <c r="D1729" s="2">
        <v>45495</v>
      </c>
      <c r="E1729" s="1" t="s">
        <v>2557</v>
      </c>
      <c r="F1729" s="1" t="s">
        <v>2607</v>
      </c>
      <c r="G1729" s="1" t="s">
        <v>41</v>
      </c>
      <c r="H1729" s="1" t="s">
        <v>128</v>
      </c>
      <c r="I1729" s="1" t="s">
        <v>129</v>
      </c>
      <c r="J1729" s="1">
        <v>1</v>
      </c>
      <c r="K1729" s="1">
        <v>500</v>
      </c>
      <c r="L1729" s="1">
        <v>500</v>
      </c>
      <c r="M1729" s="1" t="s">
        <v>56</v>
      </c>
      <c r="N1729" s="1" t="s">
        <v>93</v>
      </c>
      <c r="O1729" s="1" t="s">
        <v>79</v>
      </c>
      <c r="P1729" s="1" t="s">
        <v>85</v>
      </c>
      <c r="Q1729" s="1" t="s">
        <v>33</v>
      </c>
      <c r="R1729" s="1" t="s">
        <v>34</v>
      </c>
      <c r="S1729" s="1" t="s">
        <v>2620</v>
      </c>
      <c r="T1729" s="1">
        <v>5</v>
      </c>
      <c r="U1729" s="1" t="s">
        <v>2622</v>
      </c>
      <c r="V1729" s="1" t="s">
        <v>2623</v>
      </c>
      <c r="W1729" s="1" t="s">
        <v>2624</v>
      </c>
      <c r="X1729" s="1" t="s">
        <v>2628</v>
      </c>
      <c r="Y1729" s="1" t="s">
        <v>2623</v>
      </c>
      <c r="Z1729" s="1" t="s">
        <v>2623</v>
      </c>
      <c r="AA1729" s="1">
        <v>500</v>
      </c>
      <c r="AB1729" s="1" t="s">
        <v>2626</v>
      </c>
      <c r="AC1729" s="1" t="s">
        <v>2627</v>
      </c>
      <c r="AD1729" s="1" t="str">
        <f>TEXT(Sales_data[[#This Row],[Order_Date]],"MMM")</f>
        <v>Jul</v>
      </c>
      <c r="AE1729" s="1">
        <f t="shared" si="130"/>
        <v>2024</v>
      </c>
      <c r="AF1729" s="1" t="str">
        <f>TEXT(Sales_data[[#This Row],[Order_Date]],"ddd")</f>
        <v>Fri</v>
      </c>
      <c r="AG1729" s="1" t="str">
        <f t="shared" si="131"/>
        <v>On Time</v>
      </c>
      <c r="AH1729" s="1" t="str">
        <f t="shared" si="132"/>
        <v>Medium</v>
      </c>
      <c r="AI1729" s="1" t="str">
        <f t="shared" si="133"/>
        <v>Low</v>
      </c>
      <c r="AJ1729" s="6" t="str">
        <f t="shared" si="134"/>
        <v>Weekday</v>
      </c>
    </row>
    <row r="1730" spans="1:36" x14ac:dyDescent="0.45">
      <c r="A1730" s="5" t="s">
        <v>2219</v>
      </c>
      <c r="B1730" s="2">
        <v>45526</v>
      </c>
      <c r="C1730" s="2">
        <v>45526</v>
      </c>
      <c r="D1730" s="2">
        <v>45525</v>
      </c>
      <c r="E1730" s="1" t="s">
        <v>2580</v>
      </c>
      <c r="F1730" s="1" t="s">
        <v>2606</v>
      </c>
      <c r="G1730" s="1" t="s">
        <v>26</v>
      </c>
      <c r="H1730" s="1" t="s">
        <v>128</v>
      </c>
      <c r="I1730" s="1" t="s">
        <v>169</v>
      </c>
      <c r="J1730" s="1">
        <v>2</v>
      </c>
      <c r="K1730" s="1">
        <v>100</v>
      </c>
      <c r="L1730" s="1">
        <v>200</v>
      </c>
      <c r="M1730" s="1" t="s">
        <v>2619</v>
      </c>
      <c r="N1730" s="1" t="s">
        <v>57</v>
      </c>
      <c r="O1730" s="1" t="s">
        <v>79</v>
      </c>
      <c r="P1730" s="1" t="s">
        <v>85</v>
      </c>
      <c r="Q1730" s="1" t="s">
        <v>45</v>
      </c>
      <c r="R1730" s="1" t="s">
        <v>46</v>
      </c>
      <c r="S1730" s="1" t="s">
        <v>2621</v>
      </c>
      <c r="T1730" s="1">
        <v>-1</v>
      </c>
      <c r="U1730" s="1" t="s">
        <v>2622</v>
      </c>
      <c r="V1730" s="1" t="s">
        <v>2623</v>
      </c>
      <c r="W1730" s="1" t="s">
        <v>2624</v>
      </c>
      <c r="X1730" s="1" t="s">
        <v>2633</v>
      </c>
      <c r="Y1730" s="1" t="s">
        <v>2623</v>
      </c>
      <c r="Z1730" s="1" t="s">
        <v>2623</v>
      </c>
      <c r="AA1730" s="1">
        <v>200</v>
      </c>
      <c r="AB1730" s="1" t="s">
        <v>2626</v>
      </c>
      <c r="AC1730" s="1" t="s">
        <v>2621</v>
      </c>
      <c r="AD1730" s="1" t="str">
        <f>TEXT(Sales_data[[#This Row],[Order_Date]],"MMM")</f>
        <v>Aug</v>
      </c>
      <c r="AE1730" s="1">
        <f t="shared" si="130"/>
        <v>2024</v>
      </c>
      <c r="AF1730" s="1" t="str">
        <f>TEXT(Sales_data[[#This Row],[Order_Date]],"ddd")</f>
        <v>Thu</v>
      </c>
      <c r="AG1730" s="1" t="str">
        <f t="shared" si="131"/>
        <v>On Time</v>
      </c>
      <c r="AH1730" s="1" t="str">
        <f t="shared" si="132"/>
        <v>Fast</v>
      </c>
      <c r="AI1730" s="1" t="str">
        <f t="shared" si="133"/>
        <v>Low</v>
      </c>
      <c r="AJ1730" s="6" t="str">
        <f t="shared" si="134"/>
        <v>Weekday</v>
      </c>
    </row>
    <row r="1731" spans="1:36" x14ac:dyDescent="0.45">
      <c r="A1731" s="5" t="s">
        <v>2220</v>
      </c>
      <c r="B1731" s="2">
        <v>45364</v>
      </c>
      <c r="C1731" s="2">
        <v>45362</v>
      </c>
      <c r="D1731" s="2">
        <v>45362</v>
      </c>
      <c r="E1731" s="1" t="s">
        <v>2602</v>
      </c>
      <c r="F1731" s="1" t="s">
        <v>2607</v>
      </c>
      <c r="G1731" s="1" t="s">
        <v>41</v>
      </c>
      <c r="H1731" s="1" t="s">
        <v>27</v>
      </c>
      <c r="I1731" s="1" t="s">
        <v>28</v>
      </c>
      <c r="J1731" s="1">
        <v>-1</v>
      </c>
      <c r="K1731" s="1">
        <v>500</v>
      </c>
      <c r="L1731" s="1">
        <v>-500</v>
      </c>
      <c r="M1731" s="1" t="s">
        <v>56</v>
      </c>
      <c r="N1731" s="1" t="s">
        <v>57</v>
      </c>
      <c r="O1731" s="1" t="s">
        <v>79</v>
      </c>
      <c r="P1731" s="1" t="s">
        <v>58</v>
      </c>
      <c r="Q1731" s="1" t="s">
        <v>33</v>
      </c>
      <c r="R1731" s="1" t="s">
        <v>46</v>
      </c>
      <c r="S1731" s="1" t="s">
        <v>245</v>
      </c>
      <c r="T1731" s="1">
        <v>0</v>
      </c>
      <c r="U1731" s="1" t="s">
        <v>2622</v>
      </c>
      <c r="V1731" s="1" t="s">
        <v>2630</v>
      </c>
      <c r="W1731" s="1" t="s">
        <v>2624</v>
      </c>
      <c r="X1731" s="1" t="s">
        <v>2628</v>
      </c>
      <c r="Y1731" s="1" t="s">
        <v>2623</v>
      </c>
      <c r="Z1731" s="1" t="s">
        <v>2623</v>
      </c>
      <c r="AA1731" s="1">
        <v>-500</v>
      </c>
      <c r="AB1731" s="1" t="s">
        <v>2626</v>
      </c>
      <c r="AC1731" s="1" t="s">
        <v>245</v>
      </c>
      <c r="AD1731" s="1" t="str">
        <f>TEXT(Sales_data[[#This Row],[Order_Date]],"MMM")</f>
        <v>Mar</v>
      </c>
      <c r="AE1731" s="1">
        <f t="shared" ref="AE1731:AE1794" si="135">YEAR(C1731)</f>
        <v>2024</v>
      </c>
      <c r="AF1731" s="1" t="str">
        <f>TEXT(Sales_data[[#This Row],[Order_Date]],"ddd")</f>
        <v>Wed</v>
      </c>
      <c r="AG1731" s="1" t="str">
        <f t="shared" ref="AG1731:AG1794" si="136">IF(T1731&lt;=5,"On Time","Late")</f>
        <v>On Time</v>
      </c>
      <c r="AH1731" s="1" t="str">
        <f t="shared" ref="AH1731:AH1794" si="137">IF(T1731&lt;=2,"Fast",IF(T1731&lt;=5,"Medium","Slow"))</f>
        <v>Fast</v>
      </c>
      <c r="AI1731" s="1" t="str">
        <f t="shared" ref="AI1731:AI1794" si="138">IF(AA1731&gt;=5000,"High",IF(AA1731&gt;=2000,"Medium","Low"))</f>
        <v>Low</v>
      </c>
      <c r="AJ1731" s="6" t="str">
        <f t="shared" ref="AJ1731:AJ1794" si="139">IF(AF1731="Sat","Weekend",IF(AF1731="Sun","Weekend","Weekday"))</f>
        <v>Weekday</v>
      </c>
    </row>
    <row r="1732" spans="1:36" x14ac:dyDescent="0.45">
      <c r="A1732" s="5" t="s">
        <v>2221</v>
      </c>
      <c r="B1732" s="2">
        <v>45539</v>
      </c>
      <c r="C1732" s="2">
        <v>45539</v>
      </c>
      <c r="D1732" s="2">
        <v>45544</v>
      </c>
      <c r="E1732" s="1" t="s">
        <v>2564</v>
      </c>
      <c r="F1732" s="1" t="s">
        <v>168</v>
      </c>
      <c r="G1732" s="1" t="s">
        <v>41</v>
      </c>
      <c r="H1732" s="1" t="s">
        <v>27</v>
      </c>
      <c r="I1732" s="1" t="s">
        <v>84</v>
      </c>
      <c r="J1732" s="1">
        <v>1</v>
      </c>
      <c r="K1732" s="1">
        <v>2000</v>
      </c>
      <c r="L1732" s="1">
        <v>2000</v>
      </c>
      <c r="M1732" s="1" t="s">
        <v>2619</v>
      </c>
      <c r="N1732" s="1" t="s">
        <v>93</v>
      </c>
      <c r="O1732" s="1" t="s">
        <v>31</v>
      </c>
      <c r="P1732" s="1" t="s">
        <v>58</v>
      </c>
      <c r="Q1732" s="1" t="s">
        <v>33</v>
      </c>
      <c r="R1732" s="1" t="s">
        <v>46</v>
      </c>
      <c r="S1732" s="1" t="s">
        <v>47</v>
      </c>
      <c r="T1732" s="1">
        <v>5</v>
      </c>
      <c r="U1732" s="1" t="s">
        <v>2622</v>
      </c>
      <c r="V1732" s="1" t="s">
        <v>2623</v>
      </c>
      <c r="W1732" s="1" t="s">
        <v>2624</v>
      </c>
      <c r="X1732" s="1" t="s">
        <v>2625</v>
      </c>
      <c r="Y1732" s="1" t="s">
        <v>2623</v>
      </c>
      <c r="Z1732" s="1" t="s">
        <v>2623</v>
      </c>
      <c r="AA1732" s="1">
        <v>2000</v>
      </c>
      <c r="AB1732" s="1" t="s">
        <v>2626</v>
      </c>
      <c r="AC1732" s="1" t="s">
        <v>47</v>
      </c>
      <c r="AD1732" s="1" t="str">
        <f>TEXT(Sales_data[[#This Row],[Order_Date]],"MMM")</f>
        <v>Sep</v>
      </c>
      <c r="AE1732" s="1">
        <f t="shared" si="135"/>
        <v>2024</v>
      </c>
      <c r="AF1732" s="1" t="str">
        <f>TEXT(Sales_data[[#This Row],[Order_Date]],"ddd")</f>
        <v>Wed</v>
      </c>
      <c r="AG1732" s="1" t="str">
        <f t="shared" si="136"/>
        <v>On Time</v>
      </c>
      <c r="AH1732" s="1" t="str">
        <f t="shared" si="137"/>
        <v>Medium</v>
      </c>
      <c r="AI1732" s="1" t="str">
        <f t="shared" si="138"/>
        <v>Medium</v>
      </c>
      <c r="AJ1732" s="6" t="str">
        <f t="shared" si="139"/>
        <v>Weekday</v>
      </c>
    </row>
    <row r="1733" spans="1:36" x14ac:dyDescent="0.45">
      <c r="A1733" s="5" t="s">
        <v>2222</v>
      </c>
      <c r="B1733" s="2">
        <v>45579</v>
      </c>
      <c r="C1733" s="2">
        <v>45577</v>
      </c>
      <c r="D1733" s="2">
        <v>45579</v>
      </c>
      <c r="E1733" s="1" t="s">
        <v>2559</v>
      </c>
      <c r="F1733" s="1" t="s">
        <v>69</v>
      </c>
      <c r="G1733" s="1" t="s">
        <v>70</v>
      </c>
      <c r="H1733" s="1" t="s">
        <v>128</v>
      </c>
      <c r="I1733" s="1" t="s">
        <v>169</v>
      </c>
      <c r="J1733" s="1">
        <v>1</v>
      </c>
      <c r="K1733" s="1">
        <v>2000</v>
      </c>
      <c r="L1733" s="1">
        <v>2000</v>
      </c>
      <c r="M1733" s="1" t="s">
        <v>29</v>
      </c>
      <c r="N1733" s="1" t="s">
        <v>30</v>
      </c>
      <c r="O1733" s="1" t="s">
        <v>31</v>
      </c>
      <c r="P1733" s="1" t="s">
        <v>85</v>
      </c>
      <c r="Q1733" s="1" t="s">
        <v>45</v>
      </c>
      <c r="R1733" s="1" t="s">
        <v>2620</v>
      </c>
      <c r="S1733" s="1" t="s">
        <v>2620</v>
      </c>
      <c r="T1733" s="1">
        <v>2</v>
      </c>
      <c r="U1733" s="1" t="s">
        <v>2622</v>
      </c>
      <c r="V1733" s="1" t="s">
        <v>2623</v>
      </c>
      <c r="W1733" s="1" t="s">
        <v>2624</v>
      </c>
      <c r="X1733" s="1" t="s">
        <v>2628</v>
      </c>
      <c r="Y1733" s="1" t="s">
        <v>2623</v>
      </c>
      <c r="Z1733" s="1" t="s">
        <v>2623</v>
      </c>
      <c r="AA1733" s="1">
        <v>2000</v>
      </c>
      <c r="AB1733" s="1" t="s">
        <v>2626</v>
      </c>
      <c r="AC1733" s="1" t="s">
        <v>2627</v>
      </c>
      <c r="AD1733" s="1" t="str">
        <f>TEXT(Sales_data[[#This Row],[Order_Date]],"MMM")</f>
        <v>Oct</v>
      </c>
      <c r="AE1733" s="1">
        <f t="shared" si="135"/>
        <v>2024</v>
      </c>
      <c r="AF1733" s="1" t="str">
        <f>TEXT(Sales_data[[#This Row],[Order_Date]],"ddd")</f>
        <v>Mon</v>
      </c>
      <c r="AG1733" s="1" t="str">
        <f t="shared" si="136"/>
        <v>On Time</v>
      </c>
      <c r="AH1733" s="1" t="str">
        <f t="shared" si="137"/>
        <v>Fast</v>
      </c>
      <c r="AI1733" s="1" t="str">
        <f t="shared" si="138"/>
        <v>Medium</v>
      </c>
      <c r="AJ1733" s="6" t="str">
        <f t="shared" si="139"/>
        <v>Weekday</v>
      </c>
    </row>
    <row r="1734" spans="1:36" x14ac:dyDescent="0.45">
      <c r="A1734" s="5" t="s">
        <v>2223</v>
      </c>
      <c r="B1734" s="2">
        <v>45621</v>
      </c>
      <c r="C1734" s="2">
        <v>45624</v>
      </c>
      <c r="D1734" s="2">
        <v>45629</v>
      </c>
      <c r="E1734" s="1" t="s">
        <v>2528</v>
      </c>
      <c r="F1734" s="1" t="s">
        <v>168</v>
      </c>
      <c r="G1734" s="1" t="s">
        <v>41</v>
      </c>
      <c r="H1734" s="1" t="s">
        <v>27</v>
      </c>
      <c r="I1734" s="1" t="s">
        <v>28</v>
      </c>
      <c r="J1734" s="1">
        <v>0</v>
      </c>
      <c r="K1734" s="1">
        <v>0</v>
      </c>
      <c r="L1734" s="1">
        <v>0</v>
      </c>
      <c r="M1734" s="1" t="s">
        <v>56</v>
      </c>
      <c r="N1734" s="1" t="s">
        <v>57</v>
      </c>
      <c r="O1734" s="1" t="s">
        <v>31</v>
      </c>
      <c r="P1734" s="1" t="s">
        <v>58</v>
      </c>
      <c r="Q1734" s="1" t="s">
        <v>45</v>
      </c>
      <c r="R1734" s="1" t="s">
        <v>2620</v>
      </c>
      <c r="S1734" s="1" t="s">
        <v>2620</v>
      </c>
      <c r="T1734" s="1">
        <v>5</v>
      </c>
      <c r="U1734" s="1" t="s">
        <v>2622</v>
      </c>
      <c r="V1734" s="1" t="s">
        <v>2630</v>
      </c>
      <c r="W1734" s="1" t="s">
        <v>2629</v>
      </c>
      <c r="X1734" s="1" t="s">
        <v>2625</v>
      </c>
      <c r="Y1734" s="1" t="s">
        <v>2630</v>
      </c>
      <c r="Z1734" s="1" t="s">
        <v>2623</v>
      </c>
      <c r="AA1734" s="1">
        <v>0</v>
      </c>
      <c r="AB1734" s="1" t="s">
        <v>2626</v>
      </c>
      <c r="AC1734" s="1" t="s">
        <v>2627</v>
      </c>
      <c r="AD1734" s="1" t="str">
        <f>TEXT(Sales_data[[#This Row],[Order_Date]],"MMM")</f>
        <v>Nov</v>
      </c>
      <c r="AE1734" s="1">
        <f t="shared" si="135"/>
        <v>2024</v>
      </c>
      <c r="AF1734" s="1" t="str">
        <f>TEXT(Sales_data[[#This Row],[Order_Date]],"ddd")</f>
        <v>Mon</v>
      </c>
      <c r="AG1734" s="1" t="str">
        <f t="shared" si="136"/>
        <v>On Time</v>
      </c>
      <c r="AH1734" s="1" t="str">
        <f t="shared" si="137"/>
        <v>Medium</v>
      </c>
      <c r="AI1734" s="1" t="str">
        <f t="shared" si="138"/>
        <v>Low</v>
      </c>
      <c r="AJ1734" s="6" t="str">
        <f t="shared" si="139"/>
        <v>Weekday</v>
      </c>
    </row>
    <row r="1735" spans="1:36" x14ac:dyDescent="0.45">
      <c r="A1735" s="5" t="s">
        <v>2224</v>
      </c>
      <c r="B1735" s="2">
        <v>45616</v>
      </c>
      <c r="C1735" s="2">
        <v>45618</v>
      </c>
      <c r="D1735" s="2">
        <v>45617</v>
      </c>
      <c r="E1735" s="1" t="s">
        <v>2602</v>
      </c>
      <c r="F1735" s="1" t="s">
        <v>53</v>
      </c>
      <c r="G1735" s="1" t="s">
        <v>54</v>
      </c>
      <c r="H1735" s="1" t="s">
        <v>128</v>
      </c>
      <c r="I1735" s="1" t="s">
        <v>231</v>
      </c>
      <c r="J1735" s="1">
        <v>-1</v>
      </c>
      <c r="K1735" s="1">
        <v>0</v>
      </c>
      <c r="L1735" s="1">
        <v>0</v>
      </c>
      <c r="M1735" s="1" t="s">
        <v>56</v>
      </c>
      <c r="N1735" s="1" t="s">
        <v>93</v>
      </c>
      <c r="O1735" s="1" t="s">
        <v>44</v>
      </c>
      <c r="P1735" s="1" t="s">
        <v>32</v>
      </c>
      <c r="Q1735" s="1" t="s">
        <v>45</v>
      </c>
      <c r="R1735" s="1" t="s">
        <v>2620</v>
      </c>
      <c r="S1735" s="1" t="s">
        <v>2620</v>
      </c>
      <c r="T1735" s="1">
        <v>-1</v>
      </c>
      <c r="U1735" s="1" t="s">
        <v>2622</v>
      </c>
      <c r="V1735" s="1" t="s">
        <v>2630</v>
      </c>
      <c r="W1735" s="1" t="s">
        <v>2629</v>
      </c>
      <c r="X1735" s="1" t="s">
        <v>2631</v>
      </c>
      <c r="Y1735" s="1" t="s">
        <v>2630</v>
      </c>
      <c r="Z1735" s="1" t="s">
        <v>2623</v>
      </c>
      <c r="AA1735" s="1">
        <v>0</v>
      </c>
      <c r="AB1735" s="1" t="s">
        <v>2626</v>
      </c>
      <c r="AC1735" s="1" t="s">
        <v>2627</v>
      </c>
      <c r="AD1735" s="1" t="str">
        <f>TEXT(Sales_data[[#This Row],[Order_Date]],"MMM")</f>
        <v>Nov</v>
      </c>
      <c r="AE1735" s="1">
        <f t="shared" si="135"/>
        <v>2024</v>
      </c>
      <c r="AF1735" s="1" t="str">
        <f>TEXT(Sales_data[[#This Row],[Order_Date]],"ddd")</f>
        <v>Wed</v>
      </c>
      <c r="AG1735" s="1" t="str">
        <f t="shared" si="136"/>
        <v>On Time</v>
      </c>
      <c r="AH1735" s="1" t="str">
        <f t="shared" si="137"/>
        <v>Fast</v>
      </c>
      <c r="AI1735" s="1" t="str">
        <f t="shared" si="138"/>
        <v>Low</v>
      </c>
      <c r="AJ1735" s="6" t="str">
        <f t="shared" si="139"/>
        <v>Weekday</v>
      </c>
    </row>
    <row r="1736" spans="1:36" x14ac:dyDescent="0.45">
      <c r="A1736" s="5" t="s">
        <v>2225</v>
      </c>
      <c r="B1736" s="2">
        <v>45421</v>
      </c>
      <c r="C1736" s="2">
        <v>45421</v>
      </c>
      <c r="D1736" s="2">
        <v>45423</v>
      </c>
      <c r="E1736" s="1" t="s">
        <v>2580</v>
      </c>
      <c r="F1736" s="1" t="s">
        <v>53</v>
      </c>
      <c r="G1736" s="1" t="s">
        <v>54</v>
      </c>
      <c r="H1736" s="1" t="s">
        <v>42</v>
      </c>
      <c r="I1736" s="1" t="s">
        <v>122</v>
      </c>
      <c r="J1736" s="1">
        <v>0</v>
      </c>
      <c r="K1736" s="1">
        <v>500</v>
      </c>
      <c r="L1736" s="1">
        <v>0</v>
      </c>
      <c r="M1736" s="1" t="s">
        <v>29</v>
      </c>
      <c r="N1736" s="1" t="s">
        <v>93</v>
      </c>
      <c r="O1736" s="1" t="s">
        <v>31</v>
      </c>
      <c r="P1736" s="1" t="s">
        <v>85</v>
      </c>
      <c r="Q1736" s="1" t="s">
        <v>45</v>
      </c>
      <c r="R1736" s="1" t="s">
        <v>46</v>
      </c>
      <c r="S1736" s="1" t="s">
        <v>47</v>
      </c>
      <c r="T1736" s="1">
        <v>2</v>
      </c>
      <c r="U1736" s="1" t="s">
        <v>2622</v>
      </c>
      <c r="V1736" s="1" t="s">
        <v>2630</v>
      </c>
      <c r="W1736" s="1" t="s">
        <v>2624</v>
      </c>
      <c r="X1736" s="1" t="s">
        <v>2625</v>
      </c>
      <c r="Y1736" s="1" t="s">
        <v>2623</v>
      </c>
      <c r="Z1736" s="1" t="s">
        <v>2623</v>
      </c>
      <c r="AA1736" s="1">
        <v>0</v>
      </c>
      <c r="AB1736" s="1" t="s">
        <v>2626</v>
      </c>
      <c r="AC1736" s="1" t="s">
        <v>47</v>
      </c>
      <c r="AD1736" s="1" t="str">
        <f>TEXT(Sales_data[[#This Row],[Order_Date]],"MMM")</f>
        <v>May</v>
      </c>
      <c r="AE1736" s="1">
        <f t="shared" si="135"/>
        <v>2024</v>
      </c>
      <c r="AF1736" s="1" t="str">
        <f>TEXT(Sales_data[[#This Row],[Order_Date]],"ddd")</f>
        <v>Thu</v>
      </c>
      <c r="AG1736" s="1" t="str">
        <f t="shared" si="136"/>
        <v>On Time</v>
      </c>
      <c r="AH1736" s="1" t="str">
        <f t="shared" si="137"/>
        <v>Fast</v>
      </c>
      <c r="AI1736" s="1" t="str">
        <f t="shared" si="138"/>
        <v>Low</v>
      </c>
      <c r="AJ1736" s="6" t="str">
        <f t="shared" si="139"/>
        <v>Weekday</v>
      </c>
    </row>
    <row r="1737" spans="1:36" x14ac:dyDescent="0.45">
      <c r="A1737" s="5" t="s">
        <v>2226</v>
      </c>
      <c r="B1737" s="2">
        <v>45519</v>
      </c>
      <c r="C1737" s="2">
        <v>45518</v>
      </c>
      <c r="D1737" s="2">
        <v>45525</v>
      </c>
      <c r="E1737" s="1" t="s">
        <v>2537</v>
      </c>
      <c r="F1737" s="1" t="s">
        <v>2609</v>
      </c>
      <c r="G1737" s="1" t="s">
        <v>116</v>
      </c>
      <c r="H1737" s="1" t="s">
        <v>27</v>
      </c>
      <c r="I1737" s="1" t="s">
        <v>28</v>
      </c>
      <c r="J1737" s="1">
        <v>1</v>
      </c>
      <c r="K1737" s="1">
        <v>100</v>
      </c>
      <c r="L1737" s="1">
        <v>100</v>
      </c>
      <c r="M1737" s="1" t="s">
        <v>29</v>
      </c>
      <c r="N1737" s="1" t="s">
        <v>93</v>
      </c>
      <c r="O1737" s="1" t="s">
        <v>79</v>
      </c>
      <c r="P1737" s="1" t="s">
        <v>85</v>
      </c>
      <c r="Q1737" s="1" t="s">
        <v>45</v>
      </c>
      <c r="R1737" s="1" t="s">
        <v>2620</v>
      </c>
      <c r="S1737" s="1" t="s">
        <v>2620</v>
      </c>
      <c r="T1737" s="1">
        <v>7</v>
      </c>
      <c r="U1737" s="1" t="s">
        <v>2622</v>
      </c>
      <c r="V1737" s="1" t="s">
        <v>2623</v>
      </c>
      <c r="W1737" s="1" t="s">
        <v>2624</v>
      </c>
      <c r="X1737" s="1" t="s">
        <v>2628</v>
      </c>
      <c r="Y1737" s="1" t="s">
        <v>2623</v>
      </c>
      <c r="Z1737" s="1" t="s">
        <v>2623</v>
      </c>
      <c r="AA1737" s="1">
        <v>100</v>
      </c>
      <c r="AB1737" s="1" t="s">
        <v>2626</v>
      </c>
      <c r="AC1737" s="1" t="s">
        <v>2627</v>
      </c>
      <c r="AD1737" s="1" t="str">
        <f>TEXT(Sales_data[[#This Row],[Order_Date]],"MMM")</f>
        <v>Aug</v>
      </c>
      <c r="AE1737" s="1">
        <f t="shared" si="135"/>
        <v>2024</v>
      </c>
      <c r="AF1737" s="1" t="str">
        <f>TEXT(Sales_data[[#This Row],[Order_Date]],"ddd")</f>
        <v>Thu</v>
      </c>
      <c r="AG1737" s="1" t="str">
        <f t="shared" si="136"/>
        <v>Late</v>
      </c>
      <c r="AH1737" s="1" t="str">
        <f t="shared" si="137"/>
        <v>Slow</v>
      </c>
      <c r="AI1737" s="1" t="str">
        <f t="shared" si="138"/>
        <v>Low</v>
      </c>
      <c r="AJ1737" s="6" t="str">
        <f t="shared" si="139"/>
        <v>Weekday</v>
      </c>
    </row>
    <row r="1738" spans="1:36" x14ac:dyDescent="0.45">
      <c r="A1738" s="5" t="s">
        <v>2227</v>
      </c>
      <c r="B1738" s="2">
        <v>45362</v>
      </c>
      <c r="C1738" s="2">
        <v>45361</v>
      </c>
      <c r="D1738" s="2">
        <v>45365</v>
      </c>
      <c r="E1738" s="1" t="s">
        <v>2532</v>
      </c>
      <c r="F1738" s="1" t="s">
        <v>2606</v>
      </c>
      <c r="G1738" s="1" t="s">
        <v>26</v>
      </c>
      <c r="H1738" s="1" t="s">
        <v>128</v>
      </c>
      <c r="I1738" s="1" t="s">
        <v>169</v>
      </c>
      <c r="J1738" s="1">
        <v>3</v>
      </c>
      <c r="K1738" s="1">
        <v>100</v>
      </c>
      <c r="L1738" s="1">
        <v>300</v>
      </c>
      <c r="M1738" s="1" t="s">
        <v>29</v>
      </c>
      <c r="N1738" s="1" t="s">
        <v>93</v>
      </c>
      <c r="O1738" s="1" t="s">
        <v>31</v>
      </c>
      <c r="P1738" s="1" t="s">
        <v>32</v>
      </c>
      <c r="Q1738" s="1" t="s">
        <v>33</v>
      </c>
      <c r="R1738" s="1" t="s">
        <v>2620</v>
      </c>
      <c r="S1738" s="1" t="s">
        <v>2620</v>
      </c>
      <c r="T1738" s="1">
        <v>4</v>
      </c>
      <c r="U1738" s="1" t="s">
        <v>2622</v>
      </c>
      <c r="V1738" s="1" t="s">
        <v>2623</v>
      </c>
      <c r="W1738" s="1" t="s">
        <v>2624</v>
      </c>
      <c r="X1738" s="1" t="s">
        <v>2628</v>
      </c>
      <c r="Y1738" s="1" t="s">
        <v>2623</v>
      </c>
      <c r="Z1738" s="1" t="s">
        <v>2623</v>
      </c>
      <c r="AA1738" s="1">
        <v>300</v>
      </c>
      <c r="AB1738" s="1" t="s">
        <v>2626</v>
      </c>
      <c r="AC1738" s="1" t="s">
        <v>2627</v>
      </c>
      <c r="AD1738" s="1" t="str">
        <f>TEXT(Sales_data[[#This Row],[Order_Date]],"MMM")</f>
        <v>Mar</v>
      </c>
      <c r="AE1738" s="1">
        <f t="shared" si="135"/>
        <v>2024</v>
      </c>
      <c r="AF1738" s="1" t="str">
        <f>TEXT(Sales_data[[#This Row],[Order_Date]],"ddd")</f>
        <v>Mon</v>
      </c>
      <c r="AG1738" s="1" t="str">
        <f t="shared" si="136"/>
        <v>On Time</v>
      </c>
      <c r="AH1738" s="1" t="str">
        <f t="shared" si="137"/>
        <v>Medium</v>
      </c>
      <c r="AI1738" s="1" t="str">
        <f t="shared" si="138"/>
        <v>Low</v>
      </c>
      <c r="AJ1738" s="6" t="str">
        <f t="shared" si="139"/>
        <v>Weekday</v>
      </c>
    </row>
    <row r="1739" spans="1:36" x14ac:dyDescent="0.45">
      <c r="A1739" s="5" t="s">
        <v>2228</v>
      </c>
      <c r="B1739" s="2">
        <v>45373</v>
      </c>
      <c r="C1739" s="2">
        <v>45374</v>
      </c>
      <c r="D1739" s="2">
        <v>45374</v>
      </c>
      <c r="E1739" s="1" t="s">
        <v>2585</v>
      </c>
      <c r="F1739" s="1" t="s">
        <v>2607</v>
      </c>
      <c r="G1739" s="1" t="s">
        <v>41</v>
      </c>
      <c r="H1739" s="1" t="s">
        <v>42</v>
      </c>
      <c r="I1739" s="1" t="s">
        <v>122</v>
      </c>
      <c r="J1739" s="1">
        <v>3</v>
      </c>
      <c r="K1739" s="1">
        <v>500</v>
      </c>
      <c r="L1739" s="1">
        <v>1500</v>
      </c>
      <c r="M1739" s="1" t="s">
        <v>63</v>
      </c>
      <c r="N1739" s="1" t="s">
        <v>93</v>
      </c>
      <c r="O1739" s="1" t="s">
        <v>31</v>
      </c>
      <c r="P1739" s="1" t="s">
        <v>58</v>
      </c>
      <c r="Q1739" s="1" t="s">
        <v>45</v>
      </c>
      <c r="R1739" s="1" t="s">
        <v>2620</v>
      </c>
      <c r="S1739" s="1" t="s">
        <v>2620</v>
      </c>
      <c r="T1739" s="1">
        <v>0</v>
      </c>
      <c r="U1739" s="1" t="s">
        <v>2622</v>
      </c>
      <c r="V1739" s="1" t="s">
        <v>2623</v>
      </c>
      <c r="W1739" s="1" t="s">
        <v>2624</v>
      </c>
      <c r="X1739" s="1" t="s">
        <v>2625</v>
      </c>
      <c r="Y1739" s="1" t="s">
        <v>2623</v>
      </c>
      <c r="Z1739" s="1" t="s">
        <v>2623</v>
      </c>
      <c r="AA1739" s="1">
        <v>1500</v>
      </c>
      <c r="AB1739" s="1" t="s">
        <v>2626</v>
      </c>
      <c r="AC1739" s="1" t="s">
        <v>2627</v>
      </c>
      <c r="AD1739" s="1" t="str">
        <f>TEXT(Sales_data[[#This Row],[Order_Date]],"MMM")</f>
        <v>Mar</v>
      </c>
      <c r="AE1739" s="1">
        <f t="shared" si="135"/>
        <v>2024</v>
      </c>
      <c r="AF1739" s="1" t="str">
        <f>TEXT(Sales_data[[#This Row],[Order_Date]],"ddd")</f>
        <v>Fri</v>
      </c>
      <c r="AG1739" s="1" t="str">
        <f t="shared" si="136"/>
        <v>On Time</v>
      </c>
      <c r="AH1739" s="1" t="str">
        <f t="shared" si="137"/>
        <v>Fast</v>
      </c>
      <c r="AI1739" s="1" t="str">
        <f t="shared" si="138"/>
        <v>Low</v>
      </c>
      <c r="AJ1739" s="6" t="str">
        <f t="shared" si="139"/>
        <v>Weekday</v>
      </c>
    </row>
    <row r="1740" spans="1:36" x14ac:dyDescent="0.45">
      <c r="A1740" s="5" t="s">
        <v>2229</v>
      </c>
      <c r="B1740" s="2">
        <v>45352</v>
      </c>
      <c r="C1740" s="2">
        <v>45350</v>
      </c>
      <c r="D1740" s="2">
        <v>45352</v>
      </c>
      <c r="E1740" s="1" t="s">
        <v>2554</v>
      </c>
      <c r="F1740" s="1" t="s">
        <v>2609</v>
      </c>
      <c r="G1740" s="1" t="s">
        <v>116</v>
      </c>
      <c r="H1740" s="1" t="s">
        <v>42</v>
      </c>
      <c r="I1740" s="1" t="s">
        <v>122</v>
      </c>
      <c r="J1740" s="1">
        <v>1</v>
      </c>
      <c r="K1740" s="1">
        <v>1000</v>
      </c>
      <c r="L1740" s="1">
        <v>1000</v>
      </c>
      <c r="M1740" s="1" t="s">
        <v>56</v>
      </c>
      <c r="N1740" s="1" t="s">
        <v>93</v>
      </c>
      <c r="O1740" s="1" t="s">
        <v>44</v>
      </c>
      <c r="P1740" s="1" t="s">
        <v>32</v>
      </c>
      <c r="Q1740" s="1" t="s">
        <v>33</v>
      </c>
      <c r="R1740" s="1" t="s">
        <v>2620</v>
      </c>
      <c r="S1740" s="1" t="s">
        <v>2620</v>
      </c>
      <c r="T1740" s="1">
        <v>2</v>
      </c>
      <c r="U1740" s="1" t="s">
        <v>2622</v>
      </c>
      <c r="V1740" s="1" t="s">
        <v>2623</v>
      </c>
      <c r="W1740" s="1" t="s">
        <v>2624</v>
      </c>
      <c r="X1740" s="1" t="s">
        <v>2628</v>
      </c>
      <c r="Y1740" s="1" t="s">
        <v>2623</v>
      </c>
      <c r="Z1740" s="1" t="s">
        <v>2623</v>
      </c>
      <c r="AA1740" s="1">
        <v>1000</v>
      </c>
      <c r="AB1740" s="1" t="s">
        <v>2626</v>
      </c>
      <c r="AC1740" s="1" t="s">
        <v>2627</v>
      </c>
      <c r="AD1740" s="1" t="str">
        <f>TEXT(Sales_data[[#This Row],[Order_Date]],"MMM")</f>
        <v>Mar</v>
      </c>
      <c r="AE1740" s="1">
        <f t="shared" si="135"/>
        <v>2024</v>
      </c>
      <c r="AF1740" s="1" t="str">
        <f>TEXT(Sales_data[[#This Row],[Order_Date]],"ddd")</f>
        <v>Fri</v>
      </c>
      <c r="AG1740" s="1" t="str">
        <f t="shared" si="136"/>
        <v>On Time</v>
      </c>
      <c r="AH1740" s="1" t="str">
        <f t="shared" si="137"/>
        <v>Fast</v>
      </c>
      <c r="AI1740" s="1" t="str">
        <f t="shared" si="138"/>
        <v>Low</v>
      </c>
      <c r="AJ1740" s="6" t="str">
        <f t="shared" si="139"/>
        <v>Weekday</v>
      </c>
    </row>
    <row r="1741" spans="1:36" x14ac:dyDescent="0.45">
      <c r="A1741" s="5" t="s">
        <v>2230</v>
      </c>
      <c r="B1741" s="2">
        <v>45640</v>
      </c>
      <c r="C1741" s="2">
        <v>45641</v>
      </c>
      <c r="D1741" s="2">
        <v>45642</v>
      </c>
      <c r="E1741" s="1" t="s">
        <v>2601</v>
      </c>
      <c r="F1741" s="1" t="s">
        <v>2608</v>
      </c>
      <c r="G1741" s="1" t="s">
        <v>41</v>
      </c>
      <c r="H1741" s="1" t="s">
        <v>42</v>
      </c>
      <c r="I1741" s="1" t="s">
        <v>78</v>
      </c>
      <c r="J1741" s="1">
        <v>0</v>
      </c>
      <c r="K1741" s="1">
        <v>0</v>
      </c>
      <c r="L1741" s="1">
        <v>0</v>
      </c>
      <c r="M1741" s="1" t="s">
        <v>29</v>
      </c>
      <c r="N1741" s="1" t="s">
        <v>30</v>
      </c>
      <c r="O1741" s="1" t="s">
        <v>31</v>
      </c>
      <c r="P1741" s="1" t="s">
        <v>58</v>
      </c>
      <c r="Q1741" s="1" t="s">
        <v>45</v>
      </c>
      <c r="R1741" s="1" t="s">
        <v>34</v>
      </c>
      <c r="S1741" s="1" t="s">
        <v>2620</v>
      </c>
      <c r="T1741" s="1">
        <v>1</v>
      </c>
      <c r="U1741" s="1" t="s">
        <v>2622</v>
      </c>
      <c r="V1741" s="1" t="s">
        <v>2630</v>
      </c>
      <c r="W1741" s="1" t="s">
        <v>2629</v>
      </c>
      <c r="X1741" s="1" t="s">
        <v>2625</v>
      </c>
      <c r="Y1741" s="1" t="s">
        <v>2630</v>
      </c>
      <c r="Z1741" s="1" t="s">
        <v>2623</v>
      </c>
      <c r="AA1741" s="1">
        <v>0</v>
      </c>
      <c r="AB1741" s="1" t="s">
        <v>2626</v>
      </c>
      <c r="AC1741" s="1" t="s">
        <v>2627</v>
      </c>
      <c r="AD1741" s="1" t="str">
        <f>TEXT(Sales_data[[#This Row],[Order_Date]],"MMM")</f>
        <v>Dec</v>
      </c>
      <c r="AE1741" s="1">
        <f t="shared" si="135"/>
        <v>2024</v>
      </c>
      <c r="AF1741" s="1" t="str">
        <f>TEXT(Sales_data[[#This Row],[Order_Date]],"ddd")</f>
        <v>Sat</v>
      </c>
      <c r="AG1741" s="1" t="str">
        <f t="shared" si="136"/>
        <v>On Time</v>
      </c>
      <c r="AH1741" s="1" t="str">
        <f t="shared" si="137"/>
        <v>Fast</v>
      </c>
      <c r="AI1741" s="1" t="str">
        <f t="shared" si="138"/>
        <v>Low</v>
      </c>
      <c r="AJ1741" s="6" t="str">
        <f t="shared" si="139"/>
        <v>Weekend</v>
      </c>
    </row>
    <row r="1742" spans="1:36" x14ac:dyDescent="0.45">
      <c r="A1742" s="5" t="s">
        <v>2231</v>
      </c>
      <c r="B1742" s="2">
        <v>45488</v>
      </c>
      <c r="C1742" s="2">
        <v>45491</v>
      </c>
      <c r="D1742" s="2">
        <v>45496</v>
      </c>
      <c r="E1742" s="1" t="s">
        <v>2573</v>
      </c>
      <c r="F1742" s="1" t="s">
        <v>2608</v>
      </c>
      <c r="G1742" s="1" t="s">
        <v>41</v>
      </c>
      <c r="H1742" s="1" t="s">
        <v>42</v>
      </c>
      <c r="I1742" s="1" t="s">
        <v>43</v>
      </c>
      <c r="J1742" s="1">
        <v>2</v>
      </c>
      <c r="K1742" s="1">
        <v>500</v>
      </c>
      <c r="L1742" s="1">
        <v>1000</v>
      </c>
      <c r="M1742" s="1" t="s">
        <v>56</v>
      </c>
      <c r="N1742" s="1" t="s">
        <v>57</v>
      </c>
      <c r="O1742" s="1" t="s">
        <v>44</v>
      </c>
      <c r="P1742" s="1" t="s">
        <v>58</v>
      </c>
      <c r="Q1742" s="1" t="s">
        <v>45</v>
      </c>
      <c r="R1742" s="1" t="s">
        <v>34</v>
      </c>
      <c r="S1742" s="1" t="s">
        <v>2620</v>
      </c>
      <c r="T1742" s="1">
        <v>5</v>
      </c>
      <c r="U1742" s="1" t="s">
        <v>2622</v>
      </c>
      <c r="V1742" s="1" t="s">
        <v>2623</v>
      </c>
      <c r="W1742" s="1" t="s">
        <v>2624</v>
      </c>
      <c r="X1742" s="1" t="s">
        <v>2625</v>
      </c>
      <c r="Y1742" s="1" t="s">
        <v>2623</v>
      </c>
      <c r="Z1742" s="1" t="s">
        <v>2623</v>
      </c>
      <c r="AA1742" s="1">
        <v>1000</v>
      </c>
      <c r="AB1742" s="1" t="s">
        <v>2626</v>
      </c>
      <c r="AC1742" s="1" t="s">
        <v>2627</v>
      </c>
      <c r="AD1742" s="1" t="str">
        <f>TEXT(Sales_data[[#This Row],[Order_Date]],"MMM")</f>
        <v>Jul</v>
      </c>
      <c r="AE1742" s="1">
        <f t="shared" si="135"/>
        <v>2024</v>
      </c>
      <c r="AF1742" s="1" t="str">
        <f>TEXT(Sales_data[[#This Row],[Order_Date]],"ddd")</f>
        <v>Mon</v>
      </c>
      <c r="AG1742" s="1" t="str">
        <f t="shared" si="136"/>
        <v>On Time</v>
      </c>
      <c r="AH1742" s="1" t="str">
        <f t="shared" si="137"/>
        <v>Medium</v>
      </c>
      <c r="AI1742" s="1" t="str">
        <f t="shared" si="138"/>
        <v>Low</v>
      </c>
      <c r="AJ1742" s="6" t="str">
        <f t="shared" si="139"/>
        <v>Weekday</v>
      </c>
    </row>
    <row r="1743" spans="1:36" x14ac:dyDescent="0.45">
      <c r="A1743" s="5" t="s">
        <v>2232</v>
      </c>
      <c r="B1743" s="2">
        <v>45292</v>
      </c>
      <c r="C1743" s="2">
        <v>45294</v>
      </c>
      <c r="D1743" s="2">
        <v>45293</v>
      </c>
      <c r="E1743" s="1" t="s">
        <v>2601</v>
      </c>
      <c r="F1743" s="1" t="s">
        <v>53</v>
      </c>
      <c r="G1743" s="1" t="s">
        <v>54</v>
      </c>
      <c r="H1743" s="1" t="s">
        <v>27</v>
      </c>
      <c r="I1743" s="1" t="s">
        <v>55</v>
      </c>
      <c r="J1743" s="1">
        <v>2</v>
      </c>
      <c r="K1743" s="1">
        <v>1000</v>
      </c>
      <c r="L1743" s="1">
        <v>2000</v>
      </c>
      <c r="M1743" s="1" t="s">
        <v>63</v>
      </c>
      <c r="N1743" s="1" t="s">
        <v>93</v>
      </c>
      <c r="O1743" s="1" t="s">
        <v>44</v>
      </c>
      <c r="P1743" s="1" t="s">
        <v>85</v>
      </c>
      <c r="Q1743" s="1" t="s">
        <v>45</v>
      </c>
      <c r="R1743" s="1" t="s">
        <v>2620</v>
      </c>
      <c r="S1743" s="1" t="s">
        <v>2620</v>
      </c>
      <c r="T1743" s="1">
        <v>-1</v>
      </c>
      <c r="U1743" s="1" t="s">
        <v>2622</v>
      </c>
      <c r="V1743" s="1" t="s">
        <v>2623</v>
      </c>
      <c r="W1743" s="1" t="s">
        <v>2624</v>
      </c>
      <c r="X1743" s="1" t="s">
        <v>2631</v>
      </c>
      <c r="Y1743" s="1" t="s">
        <v>2623</v>
      </c>
      <c r="Z1743" s="1" t="s">
        <v>2623</v>
      </c>
      <c r="AA1743" s="1">
        <v>2000</v>
      </c>
      <c r="AB1743" s="1" t="s">
        <v>2626</v>
      </c>
      <c r="AC1743" s="1" t="s">
        <v>2627</v>
      </c>
      <c r="AD1743" s="1" t="str">
        <f>TEXT(Sales_data[[#This Row],[Order_Date]],"MMM")</f>
        <v>Jan</v>
      </c>
      <c r="AE1743" s="1">
        <f t="shared" si="135"/>
        <v>2024</v>
      </c>
      <c r="AF1743" s="1" t="str">
        <f>TEXT(Sales_data[[#This Row],[Order_Date]],"ddd")</f>
        <v>Mon</v>
      </c>
      <c r="AG1743" s="1" t="str">
        <f t="shared" si="136"/>
        <v>On Time</v>
      </c>
      <c r="AH1743" s="1" t="str">
        <f t="shared" si="137"/>
        <v>Fast</v>
      </c>
      <c r="AI1743" s="1" t="str">
        <f t="shared" si="138"/>
        <v>Medium</v>
      </c>
      <c r="AJ1743" s="6" t="str">
        <f t="shared" si="139"/>
        <v>Weekday</v>
      </c>
    </row>
    <row r="1744" spans="1:36" x14ac:dyDescent="0.45">
      <c r="A1744" s="5" t="s">
        <v>2233</v>
      </c>
      <c r="B1744" s="2">
        <v>45622</v>
      </c>
      <c r="C1744" s="2">
        <v>45622</v>
      </c>
      <c r="D1744" s="2">
        <v>45628</v>
      </c>
      <c r="E1744" s="1" t="s">
        <v>2602</v>
      </c>
      <c r="F1744" s="1" t="s">
        <v>2607</v>
      </c>
      <c r="G1744" s="1" t="s">
        <v>41</v>
      </c>
      <c r="H1744" s="1" t="s">
        <v>27</v>
      </c>
      <c r="I1744" s="1" t="s">
        <v>28</v>
      </c>
      <c r="J1744" s="1">
        <v>3</v>
      </c>
      <c r="K1744" s="1">
        <v>100</v>
      </c>
      <c r="L1744" s="1">
        <v>300</v>
      </c>
      <c r="M1744" s="1" t="s">
        <v>56</v>
      </c>
      <c r="N1744" s="1" t="s">
        <v>57</v>
      </c>
      <c r="O1744" s="1" t="s">
        <v>31</v>
      </c>
      <c r="P1744" s="1" t="s">
        <v>58</v>
      </c>
      <c r="Q1744" s="1" t="s">
        <v>45</v>
      </c>
      <c r="R1744" s="1" t="s">
        <v>34</v>
      </c>
      <c r="S1744" s="1" t="s">
        <v>2620</v>
      </c>
      <c r="T1744" s="1">
        <v>6</v>
      </c>
      <c r="U1744" s="1" t="s">
        <v>2622</v>
      </c>
      <c r="V1744" s="1" t="s">
        <v>2623</v>
      </c>
      <c r="W1744" s="1" t="s">
        <v>2624</v>
      </c>
      <c r="X1744" s="1" t="s">
        <v>2625</v>
      </c>
      <c r="Y1744" s="1" t="s">
        <v>2623</v>
      </c>
      <c r="Z1744" s="1" t="s">
        <v>2623</v>
      </c>
      <c r="AA1744" s="1">
        <v>300</v>
      </c>
      <c r="AB1744" s="1" t="s">
        <v>2626</v>
      </c>
      <c r="AC1744" s="1" t="s">
        <v>2627</v>
      </c>
      <c r="AD1744" s="1" t="str">
        <f>TEXT(Sales_data[[#This Row],[Order_Date]],"MMM")</f>
        <v>Nov</v>
      </c>
      <c r="AE1744" s="1">
        <f t="shared" si="135"/>
        <v>2024</v>
      </c>
      <c r="AF1744" s="1" t="str">
        <f>TEXT(Sales_data[[#This Row],[Order_Date]],"ddd")</f>
        <v>Tue</v>
      </c>
      <c r="AG1744" s="1" t="str">
        <f t="shared" si="136"/>
        <v>Late</v>
      </c>
      <c r="AH1744" s="1" t="str">
        <f t="shared" si="137"/>
        <v>Slow</v>
      </c>
      <c r="AI1744" s="1" t="str">
        <f t="shared" si="138"/>
        <v>Low</v>
      </c>
      <c r="AJ1744" s="6" t="str">
        <f t="shared" si="139"/>
        <v>Weekday</v>
      </c>
    </row>
    <row r="1745" spans="1:36" x14ac:dyDescent="0.45">
      <c r="A1745" s="5" t="s">
        <v>2234</v>
      </c>
      <c r="B1745" s="2">
        <v>45495</v>
      </c>
      <c r="C1745" s="2">
        <v>45498</v>
      </c>
      <c r="D1745" s="2">
        <v>45502</v>
      </c>
      <c r="E1745" s="1" t="s">
        <v>2546</v>
      </c>
      <c r="F1745" s="1" t="s">
        <v>2609</v>
      </c>
      <c r="G1745" s="1" t="s">
        <v>116</v>
      </c>
      <c r="H1745" s="1" t="s">
        <v>71</v>
      </c>
      <c r="I1745" s="1" t="s">
        <v>117</v>
      </c>
      <c r="J1745" s="1">
        <v>0</v>
      </c>
      <c r="K1745" s="1">
        <v>1000</v>
      </c>
      <c r="L1745" s="1">
        <v>0</v>
      </c>
      <c r="M1745" s="1" t="s">
        <v>29</v>
      </c>
      <c r="N1745" s="1" t="s">
        <v>93</v>
      </c>
      <c r="O1745" s="1" t="s">
        <v>79</v>
      </c>
      <c r="P1745" s="1" t="s">
        <v>32</v>
      </c>
      <c r="Q1745" s="1" t="s">
        <v>33</v>
      </c>
      <c r="R1745" s="1" t="s">
        <v>2620</v>
      </c>
      <c r="S1745" s="1" t="s">
        <v>2620</v>
      </c>
      <c r="T1745" s="1">
        <v>4</v>
      </c>
      <c r="U1745" s="1" t="s">
        <v>2622</v>
      </c>
      <c r="V1745" s="1" t="s">
        <v>2630</v>
      </c>
      <c r="W1745" s="1" t="s">
        <v>2624</v>
      </c>
      <c r="X1745" s="1" t="s">
        <v>2625</v>
      </c>
      <c r="Y1745" s="1" t="s">
        <v>2623</v>
      </c>
      <c r="Z1745" s="1" t="s">
        <v>2623</v>
      </c>
      <c r="AA1745" s="1">
        <v>0</v>
      </c>
      <c r="AB1745" s="1" t="s">
        <v>2626</v>
      </c>
      <c r="AC1745" s="1" t="s">
        <v>2627</v>
      </c>
      <c r="AD1745" s="1" t="str">
        <f>TEXT(Sales_data[[#This Row],[Order_Date]],"MMM")</f>
        <v>Jul</v>
      </c>
      <c r="AE1745" s="1">
        <f t="shared" si="135"/>
        <v>2024</v>
      </c>
      <c r="AF1745" s="1" t="str">
        <f>TEXT(Sales_data[[#This Row],[Order_Date]],"ddd")</f>
        <v>Mon</v>
      </c>
      <c r="AG1745" s="1" t="str">
        <f t="shared" si="136"/>
        <v>On Time</v>
      </c>
      <c r="AH1745" s="1" t="str">
        <f t="shared" si="137"/>
        <v>Medium</v>
      </c>
      <c r="AI1745" s="1" t="str">
        <f t="shared" si="138"/>
        <v>Low</v>
      </c>
      <c r="AJ1745" s="6" t="str">
        <f t="shared" si="139"/>
        <v>Weekday</v>
      </c>
    </row>
    <row r="1746" spans="1:36" x14ac:dyDescent="0.45">
      <c r="A1746" s="5" t="s">
        <v>2235</v>
      </c>
      <c r="B1746" s="2">
        <v>45349</v>
      </c>
      <c r="C1746" s="2">
        <v>45347</v>
      </c>
      <c r="D1746" s="2">
        <v>45348</v>
      </c>
      <c r="E1746" s="1" t="s">
        <v>2561</v>
      </c>
      <c r="F1746" s="1" t="s">
        <v>2609</v>
      </c>
      <c r="G1746" s="1" t="s">
        <v>116</v>
      </c>
      <c r="H1746" s="1" t="s">
        <v>42</v>
      </c>
      <c r="I1746" s="1" t="s">
        <v>43</v>
      </c>
      <c r="J1746" s="1">
        <v>-1</v>
      </c>
      <c r="K1746" s="1">
        <v>1000</v>
      </c>
      <c r="L1746" s="1">
        <v>-1000</v>
      </c>
      <c r="M1746" s="1" t="s">
        <v>63</v>
      </c>
      <c r="N1746" s="1" t="s">
        <v>57</v>
      </c>
      <c r="O1746" s="1" t="s">
        <v>64</v>
      </c>
      <c r="P1746" s="1" t="s">
        <v>32</v>
      </c>
      <c r="Q1746" s="1" t="s">
        <v>33</v>
      </c>
      <c r="R1746" s="1" t="s">
        <v>2620</v>
      </c>
      <c r="S1746" s="1" t="s">
        <v>2620</v>
      </c>
      <c r="T1746" s="1">
        <v>1</v>
      </c>
      <c r="U1746" s="1" t="s">
        <v>2622</v>
      </c>
      <c r="V1746" s="1" t="s">
        <v>2630</v>
      </c>
      <c r="W1746" s="1" t="s">
        <v>2624</v>
      </c>
      <c r="X1746" s="1" t="s">
        <v>2628</v>
      </c>
      <c r="Y1746" s="1" t="s">
        <v>2623</v>
      </c>
      <c r="Z1746" s="1" t="s">
        <v>2623</v>
      </c>
      <c r="AA1746" s="1">
        <v>-1000</v>
      </c>
      <c r="AB1746" s="1" t="s">
        <v>2626</v>
      </c>
      <c r="AC1746" s="1" t="s">
        <v>2632</v>
      </c>
      <c r="AD1746" s="1" t="str">
        <f>TEXT(Sales_data[[#This Row],[Order_Date]],"MMM")</f>
        <v>Feb</v>
      </c>
      <c r="AE1746" s="1">
        <f t="shared" si="135"/>
        <v>2024</v>
      </c>
      <c r="AF1746" s="1" t="str">
        <f>TEXT(Sales_data[[#This Row],[Order_Date]],"ddd")</f>
        <v>Tue</v>
      </c>
      <c r="AG1746" s="1" t="str">
        <f t="shared" si="136"/>
        <v>On Time</v>
      </c>
      <c r="AH1746" s="1" t="str">
        <f t="shared" si="137"/>
        <v>Fast</v>
      </c>
      <c r="AI1746" s="1" t="str">
        <f t="shared" si="138"/>
        <v>Low</v>
      </c>
      <c r="AJ1746" s="6" t="str">
        <f t="shared" si="139"/>
        <v>Weekday</v>
      </c>
    </row>
    <row r="1747" spans="1:36" x14ac:dyDescent="0.45">
      <c r="A1747" s="5" t="s">
        <v>2236</v>
      </c>
      <c r="B1747" s="2">
        <v>45315</v>
      </c>
      <c r="C1747" s="2">
        <v>45314</v>
      </c>
      <c r="D1747" s="2">
        <v>45320</v>
      </c>
      <c r="E1747" s="1" t="s">
        <v>2534</v>
      </c>
      <c r="F1747" s="1" t="s">
        <v>168</v>
      </c>
      <c r="G1747" s="1" t="s">
        <v>41</v>
      </c>
      <c r="H1747" s="1" t="s">
        <v>128</v>
      </c>
      <c r="I1747" s="1" t="s">
        <v>129</v>
      </c>
      <c r="J1747" s="1">
        <v>-1</v>
      </c>
      <c r="K1747" s="1">
        <v>500</v>
      </c>
      <c r="L1747" s="1">
        <v>-500</v>
      </c>
      <c r="M1747" s="1" t="s">
        <v>63</v>
      </c>
      <c r="N1747" s="1" t="s">
        <v>57</v>
      </c>
      <c r="O1747" s="1" t="s">
        <v>64</v>
      </c>
      <c r="P1747" s="1" t="s">
        <v>32</v>
      </c>
      <c r="Q1747" s="1" t="s">
        <v>33</v>
      </c>
      <c r="R1747" s="1" t="s">
        <v>34</v>
      </c>
      <c r="S1747" s="1" t="s">
        <v>2620</v>
      </c>
      <c r="T1747" s="1">
        <v>6</v>
      </c>
      <c r="U1747" s="1" t="s">
        <v>2622</v>
      </c>
      <c r="V1747" s="1" t="s">
        <v>2630</v>
      </c>
      <c r="W1747" s="1" t="s">
        <v>2624</v>
      </c>
      <c r="X1747" s="1" t="s">
        <v>2628</v>
      </c>
      <c r="Y1747" s="1" t="s">
        <v>2623</v>
      </c>
      <c r="Z1747" s="1" t="s">
        <v>2623</v>
      </c>
      <c r="AA1747" s="1">
        <v>-500</v>
      </c>
      <c r="AB1747" s="1" t="s">
        <v>2626</v>
      </c>
      <c r="AC1747" s="1" t="s">
        <v>2627</v>
      </c>
      <c r="AD1747" s="1" t="str">
        <f>TEXT(Sales_data[[#This Row],[Order_Date]],"MMM")</f>
        <v>Jan</v>
      </c>
      <c r="AE1747" s="1">
        <f t="shared" si="135"/>
        <v>2024</v>
      </c>
      <c r="AF1747" s="1" t="str">
        <f>TEXT(Sales_data[[#This Row],[Order_Date]],"ddd")</f>
        <v>Wed</v>
      </c>
      <c r="AG1747" s="1" t="str">
        <f t="shared" si="136"/>
        <v>Late</v>
      </c>
      <c r="AH1747" s="1" t="str">
        <f t="shared" si="137"/>
        <v>Slow</v>
      </c>
      <c r="AI1747" s="1" t="str">
        <f t="shared" si="138"/>
        <v>Low</v>
      </c>
      <c r="AJ1747" s="6" t="str">
        <f t="shared" si="139"/>
        <v>Weekday</v>
      </c>
    </row>
    <row r="1748" spans="1:36" x14ac:dyDescent="0.45">
      <c r="A1748" s="5" t="s">
        <v>2237</v>
      </c>
      <c r="B1748" s="2">
        <v>45537</v>
      </c>
      <c r="C1748" s="2">
        <v>45537</v>
      </c>
      <c r="D1748" s="2">
        <v>45542</v>
      </c>
      <c r="E1748" s="1" t="s">
        <v>2576</v>
      </c>
      <c r="F1748" s="1" t="s">
        <v>2609</v>
      </c>
      <c r="G1748" s="1" t="s">
        <v>116</v>
      </c>
      <c r="H1748" s="1" t="s">
        <v>27</v>
      </c>
      <c r="I1748" s="1" t="s">
        <v>84</v>
      </c>
      <c r="J1748" s="1">
        <v>-1</v>
      </c>
      <c r="K1748" s="1">
        <v>1000</v>
      </c>
      <c r="L1748" s="1">
        <v>-1000</v>
      </c>
      <c r="M1748" s="1" t="s">
        <v>2619</v>
      </c>
      <c r="N1748" s="1" t="s">
        <v>57</v>
      </c>
      <c r="O1748" s="1" t="s">
        <v>31</v>
      </c>
      <c r="P1748" s="1" t="s">
        <v>58</v>
      </c>
      <c r="Q1748" s="1" t="s">
        <v>45</v>
      </c>
      <c r="R1748" s="1" t="s">
        <v>46</v>
      </c>
      <c r="S1748" s="1" t="s">
        <v>47</v>
      </c>
      <c r="T1748" s="1">
        <v>5</v>
      </c>
      <c r="U1748" s="1" t="s">
        <v>2622</v>
      </c>
      <c r="V1748" s="1" t="s">
        <v>2630</v>
      </c>
      <c r="W1748" s="1" t="s">
        <v>2624</v>
      </c>
      <c r="X1748" s="1" t="s">
        <v>2625</v>
      </c>
      <c r="Y1748" s="1" t="s">
        <v>2623</v>
      </c>
      <c r="Z1748" s="1" t="s">
        <v>2623</v>
      </c>
      <c r="AA1748" s="1">
        <v>-1000</v>
      </c>
      <c r="AB1748" s="1" t="s">
        <v>2626</v>
      </c>
      <c r="AC1748" s="1" t="s">
        <v>47</v>
      </c>
      <c r="AD1748" s="1" t="str">
        <f>TEXT(Sales_data[[#This Row],[Order_Date]],"MMM")</f>
        <v>Sep</v>
      </c>
      <c r="AE1748" s="1">
        <f t="shared" si="135"/>
        <v>2024</v>
      </c>
      <c r="AF1748" s="1" t="str">
        <f>TEXT(Sales_data[[#This Row],[Order_Date]],"ddd")</f>
        <v>Mon</v>
      </c>
      <c r="AG1748" s="1" t="str">
        <f t="shared" si="136"/>
        <v>On Time</v>
      </c>
      <c r="AH1748" s="1" t="str">
        <f t="shared" si="137"/>
        <v>Medium</v>
      </c>
      <c r="AI1748" s="1" t="str">
        <f t="shared" si="138"/>
        <v>Low</v>
      </c>
      <c r="AJ1748" s="6" t="str">
        <f t="shared" si="139"/>
        <v>Weekday</v>
      </c>
    </row>
    <row r="1749" spans="1:36" x14ac:dyDescent="0.45">
      <c r="A1749" s="5" t="s">
        <v>2238</v>
      </c>
      <c r="B1749" s="2">
        <v>45537</v>
      </c>
      <c r="C1749" s="2">
        <v>45537</v>
      </c>
      <c r="D1749" s="2">
        <v>45541</v>
      </c>
      <c r="E1749" s="1" t="s">
        <v>2598</v>
      </c>
      <c r="F1749" s="1" t="s">
        <v>69</v>
      </c>
      <c r="G1749" s="1" t="s">
        <v>70</v>
      </c>
      <c r="H1749" s="1" t="s">
        <v>128</v>
      </c>
      <c r="I1749" s="1" t="s">
        <v>129</v>
      </c>
      <c r="J1749" s="1">
        <v>2</v>
      </c>
      <c r="K1749" s="1">
        <v>100</v>
      </c>
      <c r="L1749" s="1">
        <v>200</v>
      </c>
      <c r="M1749" s="1" t="s">
        <v>2619</v>
      </c>
      <c r="N1749" s="1" t="s">
        <v>30</v>
      </c>
      <c r="O1749" s="1" t="s">
        <v>44</v>
      </c>
      <c r="P1749" s="1" t="s">
        <v>32</v>
      </c>
      <c r="Q1749" s="1" t="s">
        <v>45</v>
      </c>
      <c r="R1749" s="1" t="s">
        <v>2620</v>
      </c>
      <c r="S1749" s="1" t="s">
        <v>2620</v>
      </c>
      <c r="T1749" s="1">
        <v>4</v>
      </c>
      <c r="U1749" s="1" t="s">
        <v>2622</v>
      </c>
      <c r="V1749" s="1" t="s">
        <v>2623</v>
      </c>
      <c r="W1749" s="1" t="s">
        <v>2624</v>
      </c>
      <c r="X1749" s="1" t="s">
        <v>2625</v>
      </c>
      <c r="Y1749" s="1" t="s">
        <v>2623</v>
      </c>
      <c r="Z1749" s="1" t="s">
        <v>2623</v>
      </c>
      <c r="AA1749" s="1">
        <v>200</v>
      </c>
      <c r="AB1749" s="1" t="s">
        <v>2626</v>
      </c>
      <c r="AC1749" s="1" t="s">
        <v>2627</v>
      </c>
      <c r="AD1749" s="1" t="str">
        <f>TEXT(Sales_data[[#This Row],[Order_Date]],"MMM")</f>
        <v>Sep</v>
      </c>
      <c r="AE1749" s="1">
        <f t="shared" si="135"/>
        <v>2024</v>
      </c>
      <c r="AF1749" s="1" t="str">
        <f>TEXT(Sales_data[[#This Row],[Order_Date]],"ddd")</f>
        <v>Mon</v>
      </c>
      <c r="AG1749" s="1" t="str">
        <f t="shared" si="136"/>
        <v>On Time</v>
      </c>
      <c r="AH1749" s="1" t="str">
        <f t="shared" si="137"/>
        <v>Medium</v>
      </c>
      <c r="AI1749" s="1" t="str">
        <f t="shared" si="138"/>
        <v>Low</v>
      </c>
      <c r="AJ1749" s="6" t="str">
        <f t="shared" si="139"/>
        <v>Weekday</v>
      </c>
    </row>
    <row r="1750" spans="1:36" x14ac:dyDescent="0.45">
      <c r="A1750" s="5" t="s">
        <v>2239</v>
      </c>
      <c r="B1750" s="2">
        <v>45474</v>
      </c>
      <c r="C1750" s="2">
        <v>45472</v>
      </c>
      <c r="D1750" s="2">
        <v>45479</v>
      </c>
      <c r="E1750" s="1" t="s">
        <v>2594</v>
      </c>
      <c r="F1750" s="1" t="s">
        <v>2607</v>
      </c>
      <c r="G1750" s="1" t="s">
        <v>41</v>
      </c>
      <c r="H1750" s="1" t="s">
        <v>128</v>
      </c>
      <c r="I1750" s="1" t="s">
        <v>231</v>
      </c>
      <c r="J1750" s="1">
        <v>2</v>
      </c>
      <c r="K1750" s="1">
        <v>2000</v>
      </c>
      <c r="L1750" s="1">
        <v>4000</v>
      </c>
      <c r="M1750" s="1" t="s">
        <v>2619</v>
      </c>
      <c r="N1750" s="1" t="s">
        <v>30</v>
      </c>
      <c r="O1750" s="1" t="s">
        <v>64</v>
      </c>
      <c r="P1750" s="1" t="s">
        <v>32</v>
      </c>
      <c r="Q1750" s="1" t="s">
        <v>45</v>
      </c>
      <c r="R1750" s="1" t="s">
        <v>34</v>
      </c>
      <c r="S1750" s="1" t="s">
        <v>2620</v>
      </c>
      <c r="T1750" s="1">
        <v>7</v>
      </c>
      <c r="U1750" s="1" t="s">
        <v>2622</v>
      </c>
      <c r="V1750" s="1" t="s">
        <v>2623</v>
      </c>
      <c r="W1750" s="1" t="s">
        <v>2624</v>
      </c>
      <c r="X1750" s="1" t="s">
        <v>2628</v>
      </c>
      <c r="Y1750" s="1" t="s">
        <v>2623</v>
      </c>
      <c r="Z1750" s="1" t="s">
        <v>2623</v>
      </c>
      <c r="AA1750" s="1">
        <v>4000</v>
      </c>
      <c r="AB1750" s="1" t="s">
        <v>2626</v>
      </c>
      <c r="AC1750" s="1" t="s">
        <v>2627</v>
      </c>
      <c r="AD1750" s="1" t="str">
        <f>TEXT(Sales_data[[#This Row],[Order_Date]],"MMM")</f>
        <v>Jul</v>
      </c>
      <c r="AE1750" s="1">
        <f t="shared" si="135"/>
        <v>2024</v>
      </c>
      <c r="AF1750" s="1" t="str">
        <f>TEXT(Sales_data[[#This Row],[Order_Date]],"ddd")</f>
        <v>Mon</v>
      </c>
      <c r="AG1750" s="1" t="str">
        <f t="shared" si="136"/>
        <v>Late</v>
      </c>
      <c r="AH1750" s="1" t="str">
        <f t="shared" si="137"/>
        <v>Slow</v>
      </c>
      <c r="AI1750" s="1" t="str">
        <f t="shared" si="138"/>
        <v>Medium</v>
      </c>
      <c r="AJ1750" s="6" t="str">
        <f t="shared" si="139"/>
        <v>Weekday</v>
      </c>
    </row>
    <row r="1751" spans="1:36" x14ac:dyDescent="0.45">
      <c r="A1751" s="5" t="s">
        <v>2240</v>
      </c>
      <c r="B1751" s="2">
        <v>45292</v>
      </c>
      <c r="C1751" s="2">
        <v>45294</v>
      </c>
      <c r="D1751" s="2">
        <v>45299</v>
      </c>
      <c r="E1751" s="1" t="s">
        <v>2596</v>
      </c>
      <c r="F1751" s="1" t="s">
        <v>2607</v>
      </c>
      <c r="G1751" s="1" t="s">
        <v>41</v>
      </c>
      <c r="H1751" s="1" t="s">
        <v>42</v>
      </c>
      <c r="I1751" s="1" t="s">
        <v>43</v>
      </c>
      <c r="J1751" s="1">
        <v>1</v>
      </c>
      <c r="K1751" s="1">
        <v>500</v>
      </c>
      <c r="L1751" s="1">
        <v>500</v>
      </c>
      <c r="M1751" s="1" t="s">
        <v>56</v>
      </c>
      <c r="N1751" s="1" t="s">
        <v>57</v>
      </c>
      <c r="O1751" s="1" t="s">
        <v>31</v>
      </c>
      <c r="P1751" s="1" t="s">
        <v>58</v>
      </c>
      <c r="Q1751" s="1" t="s">
        <v>33</v>
      </c>
      <c r="R1751" s="1" t="s">
        <v>34</v>
      </c>
      <c r="S1751" s="1" t="s">
        <v>2620</v>
      </c>
      <c r="T1751" s="1">
        <v>5</v>
      </c>
      <c r="U1751" s="1" t="s">
        <v>2622</v>
      </c>
      <c r="V1751" s="1" t="s">
        <v>2623</v>
      </c>
      <c r="W1751" s="1" t="s">
        <v>2624</v>
      </c>
      <c r="X1751" s="1" t="s">
        <v>2625</v>
      </c>
      <c r="Y1751" s="1" t="s">
        <v>2623</v>
      </c>
      <c r="Z1751" s="1" t="s">
        <v>2623</v>
      </c>
      <c r="AA1751" s="1">
        <v>500</v>
      </c>
      <c r="AB1751" s="1" t="s">
        <v>2626</v>
      </c>
      <c r="AC1751" s="1" t="s">
        <v>2627</v>
      </c>
      <c r="AD1751" s="1" t="str">
        <f>TEXT(Sales_data[[#This Row],[Order_Date]],"MMM")</f>
        <v>Jan</v>
      </c>
      <c r="AE1751" s="1">
        <f t="shared" si="135"/>
        <v>2024</v>
      </c>
      <c r="AF1751" s="1" t="str">
        <f>TEXT(Sales_data[[#This Row],[Order_Date]],"ddd")</f>
        <v>Mon</v>
      </c>
      <c r="AG1751" s="1" t="str">
        <f t="shared" si="136"/>
        <v>On Time</v>
      </c>
      <c r="AH1751" s="1" t="str">
        <f t="shared" si="137"/>
        <v>Medium</v>
      </c>
      <c r="AI1751" s="1" t="str">
        <f t="shared" si="138"/>
        <v>Low</v>
      </c>
      <c r="AJ1751" s="6" t="str">
        <f t="shared" si="139"/>
        <v>Weekday</v>
      </c>
    </row>
    <row r="1752" spans="1:36" x14ac:dyDescent="0.45">
      <c r="A1752" s="5" t="s">
        <v>2241</v>
      </c>
      <c r="B1752" s="2">
        <v>45529</v>
      </c>
      <c r="C1752" s="2">
        <v>45529</v>
      </c>
      <c r="D1752" s="2">
        <v>45530</v>
      </c>
      <c r="E1752" s="1" t="s">
        <v>2581</v>
      </c>
      <c r="F1752" s="1" t="s">
        <v>69</v>
      </c>
      <c r="G1752" s="1" t="s">
        <v>70</v>
      </c>
      <c r="H1752" s="1" t="s">
        <v>42</v>
      </c>
      <c r="I1752" s="1" t="s">
        <v>43</v>
      </c>
      <c r="J1752" s="1">
        <v>2</v>
      </c>
      <c r="K1752" s="1">
        <v>500</v>
      </c>
      <c r="L1752" s="1">
        <v>1000</v>
      </c>
      <c r="M1752" s="1" t="s">
        <v>63</v>
      </c>
      <c r="N1752" s="1" t="s">
        <v>93</v>
      </c>
      <c r="O1752" s="1" t="s">
        <v>64</v>
      </c>
      <c r="P1752" s="1" t="s">
        <v>85</v>
      </c>
      <c r="Q1752" s="1" t="s">
        <v>45</v>
      </c>
      <c r="R1752" s="1" t="s">
        <v>34</v>
      </c>
      <c r="S1752" s="1" t="s">
        <v>2620</v>
      </c>
      <c r="T1752" s="1">
        <v>1</v>
      </c>
      <c r="U1752" s="1" t="s">
        <v>2622</v>
      </c>
      <c r="V1752" s="1" t="s">
        <v>2623</v>
      </c>
      <c r="W1752" s="1" t="s">
        <v>2624</v>
      </c>
      <c r="X1752" s="1" t="s">
        <v>2625</v>
      </c>
      <c r="Y1752" s="1" t="s">
        <v>2623</v>
      </c>
      <c r="Z1752" s="1" t="s">
        <v>2623</v>
      </c>
      <c r="AA1752" s="1">
        <v>1000</v>
      </c>
      <c r="AB1752" s="1" t="s">
        <v>2626</v>
      </c>
      <c r="AC1752" s="1" t="s">
        <v>2627</v>
      </c>
      <c r="AD1752" s="1" t="str">
        <f>TEXT(Sales_data[[#This Row],[Order_Date]],"MMM")</f>
        <v>Aug</v>
      </c>
      <c r="AE1752" s="1">
        <f t="shared" si="135"/>
        <v>2024</v>
      </c>
      <c r="AF1752" s="1" t="str">
        <f>TEXT(Sales_data[[#This Row],[Order_Date]],"ddd")</f>
        <v>Sun</v>
      </c>
      <c r="AG1752" s="1" t="str">
        <f t="shared" si="136"/>
        <v>On Time</v>
      </c>
      <c r="AH1752" s="1" t="str">
        <f t="shared" si="137"/>
        <v>Fast</v>
      </c>
      <c r="AI1752" s="1" t="str">
        <f t="shared" si="138"/>
        <v>Low</v>
      </c>
      <c r="AJ1752" s="6" t="str">
        <f t="shared" si="139"/>
        <v>Weekend</v>
      </c>
    </row>
    <row r="1753" spans="1:36" x14ac:dyDescent="0.45">
      <c r="A1753" s="5" t="s">
        <v>2242</v>
      </c>
      <c r="B1753" s="2">
        <v>45572</v>
      </c>
      <c r="C1753" s="2">
        <v>45573</v>
      </c>
      <c r="D1753" s="2">
        <v>45574</v>
      </c>
      <c r="E1753" s="1" t="s">
        <v>2596</v>
      </c>
      <c r="F1753" s="1" t="s">
        <v>53</v>
      </c>
      <c r="G1753" s="1" t="s">
        <v>54</v>
      </c>
      <c r="H1753" s="1" t="s">
        <v>71</v>
      </c>
      <c r="I1753" s="1" t="s">
        <v>117</v>
      </c>
      <c r="J1753" s="1">
        <v>1</v>
      </c>
      <c r="K1753" s="1">
        <v>1000</v>
      </c>
      <c r="L1753" s="1">
        <v>1000</v>
      </c>
      <c r="M1753" s="1" t="s">
        <v>29</v>
      </c>
      <c r="N1753" s="1" t="s">
        <v>57</v>
      </c>
      <c r="O1753" s="1" t="s">
        <v>31</v>
      </c>
      <c r="P1753" s="1" t="s">
        <v>32</v>
      </c>
      <c r="Q1753" s="1" t="s">
        <v>33</v>
      </c>
      <c r="R1753" s="1" t="s">
        <v>46</v>
      </c>
      <c r="S1753" s="1" t="s">
        <v>254</v>
      </c>
      <c r="T1753" s="1">
        <v>1</v>
      </c>
      <c r="U1753" s="1" t="s">
        <v>2622</v>
      </c>
      <c r="V1753" s="1" t="s">
        <v>2623</v>
      </c>
      <c r="W1753" s="1" t="s">
        <v>2624</v>
      </c>
      <c r="X1753" s="1" t="s">
        <v>2625</v>
      </c>
      <c r="Y1753" s="1" t="s">
        <v>2623</v>
      </c>
      <c r="Z1753" s="1" t="s">
        <v>2623</v>
      </c>
      <c r="AA1753" s="1">
        <v>1000</v>
      </c>
      <c r="AB1753" s="1" t="s">
        <v>2626</v>
      </c>
      <c r="AC1753" s="1" t="s">
        <v>254</v>
      </c>
      <c r="AD1753" s="1" t="str">
        <f>TEXT(Sales_data[[#This Row],[Order_Date]],"MMM")</f>
        <v>Oct</v>
      </c>
      <c r="AE1753" s="1">
        <f t="shared" si="135"/>
        <v>2024</v>
      </c>
      <c r="AF1753" s="1" t="str">
        <f>TEXT(Sales_data[[#This Row],[Order_Date]],"ddd")</f>
        <v>Mon</v>
      </c>
      <c r="AG1753" s="1" t="str">
        <f t="shared" si="136"/>
        <v>On Time</v>
      </c>
      <c r="AH1753" s="1" t="str">
        <f t="shared" si="137"/>
        <v>Fast</v>
      </c>
      <c r="AI1753" s="1" t="str">
        <f t="shared" si="138"/>
        <v>Low</v>
      </c>
      <c r="AJ1753" s="6" t="str">
        <f t="shared" si="139"/>
        <v>Weekday</v>
      </c>
    </row>
    <row r="1754" spans="1:36" x14ac:dyDescent="0.45">
      <c r="A1754" s="5" t="s">
        <v>2243</v>
      </c>
      <c r="B1754" s="2">
        <v>45388</v>
      </c>
      <c r="C1754" s="2">
        <v>45390</v>
      </c>
      <c r="D1754" s="2">
        <v>45395</v>
      </c>
      <c r="E1754" s="1" t="s">
        <v>2590</v>
      </c>
      <c r="F1754" s="1" t="s">
        <v>69</v>
      </c>
      <c r="G1754" s="1" t="s">
        <v>70</v>
      </c>
      <c r="H1754" s="1" t="s">
        <v>71</v>
      </c>
      <c r="I1754" s="1" t="s">
        <v>92</v>
      </c>
      <c r="J1754" s="1">
        <v>0</v>
      </c>
      <c r="K1754" s="1">
        <v>2000</v>
      </c>
      <c r="L1754" s="1">
        <v>0</v>
      </c>
      <c r="M1754" s="1" t="s">
        <v>63</v>
      </c>
      <c r="N1754" s="1" t="s">
        <v>30</v>
      </c>
      <c r="O1754" s="1" t="s">
        <v>31</v>
      </c>
      <c r="P1754" s="1" t="s">
        <v>32</v>
      </c>
      <c r="Q1754" s="1" t="s">
        <v>45</v>
      </c>
      <c r="R1754" s="1" t="s">
        <v>2620</v>
      </c>
      <c r="S1754" s="1" t="s">
        <v>2620</v>
      </c>
      <c r="T1754" s="1">
        <v>5</v>
      </c>
      <c r="U1754" s="1" t="s">
        <v>2622</v>
      </c>
      <c r="V1754" s="1" t="s">
        <v>2630</v>
      </c>
      <c r="W1754" s="1" t="s">
        <v>2624</v>
      </c>
      <c r="X1754" s="1" t="s">
        <v>2625</v>
      </c>
      <c r="Y1754" s="1" t="s">
        <v>2623</v>
      </c>
      <c r="Z1754" s="1" t="s">
        <v>2623</v>
      </c>
      <c r="AA1754" s="1">
        <v>0</v>
      </c>
      <c r="AB1754" s="1" t="s">
        <v>2626</v>
      </c>
      <c r="AC1754" s="1" t="s">
        <v>2627</v>
      </c>
      <c r="AD1754" s="1" t="str">
        <f>TEXT(Sales_data[[#This Row],[Order_Date]],"MMM")</f>
        <v>Apr</v>
      </c>
      <c r="AE1754" s="1">
        <f t="shared" si="135"/>
        <v>2024</v>
      </c>
      <c r="AF1754" s="1" t="str">
        <f>TEXT(Sales_data[[#This Row],[Order_Date]],"ddd")</f>
        <v>Sat</v>
      </c>
      <c r="AG1754" s="1" t="str">
        <f t="shared" si="136"/>
        <v>On Time</v>
      </c>
      <c r="AH1754" s="1" t="str">
        <f t="shared" si="137"/>
        <v>Medium</v>
      </c>
      <c r="AI1754" s="1" t="str">
        <f t="shared" si="138"/>
        <v>Low</v>
      </c>
      <c r="AJ1754" s="6" t="str">
        <f t="shared" si="139"/>
        <v>Weekend</v>
      </c>
    </row>
    <row r="1755" spans="1:36" x14ac:dyDescent="0.45">
      <c r="A1755" s="5" t="s">
        <v>2244</v>
      </c>
      <c r="B1755" s="2">
        <v>45553</v>
      </c>
      <c r="C1755" s="2">
        <v>45552</v>
      </c>
      <c r="D1755" s="2">
        <v>45556</v>
      </c>
      <c r="E1755" s="1" t="s">
        <v>2585</v>
      </c>
      <c r="F1755" s="1" t="s">
        <v>147</v>
      </c>
      <c r="G1755" s="1" t="s">
        <v>147</v>
      </c>
      <c r="H1755" s="1" t="s">
        <v>71</v>
      </c>
      <c r="I1755" s="1" t="s">
        <v>117</v>
      </c>
      <c r="J1755" s="1">
        <v>-1</v>
      </c>
      <c r="K1755" s="1">
        <v>2000</v>
      </c>
      <c r="L1755" s="1">
        <v>-2000</v>
      </c>
      <c r="M1755" s="1" t="s">
        <v>63</v>
      </c>
      <c r="N1755" s="1" t="s">
        <v>57</v>
      </c>
      <c r="O1755" s="1" t="s">
        <v>31</v>
      </c>
      <c r="P1755" s="1" t="s">
        <v>58</v>
      </c>
      <c r="Q1755" s="1" t="s">
        <v>33</v>
      </c>
      <c r="R1755" s="1" t="s">
        <v>46</v>
      </c>
      <c r="S1755" s="1" t="s">
        <v>2621</v>
      </c>
      <c r="T1755" s="1">
        <v>4</v>
      </c>
      <c r="U1755" s="1" t="s">
        <v>2622</v>
      </c>
      <c r="V1755" s="1" t="s">
        <v>2630</v>
      </c>
      <c r="W1755" s="1" t="s">
        <v>2624</v>
      </c>
      <c r="X1755" s="1" t="s">
        <v>2628</v>
      </c>
      <c r="Y1755" s="1" t="s">
        <v>2623</v>
      </c>
      <c r="Z1755" s="1" t="s">
        <v>2623</v>
      </c>
      <c r="AA1755" s="1">
        <v>-2000</v>
      </c>
      <c r="AB1755" s="1" t="s">
        <v>2626</v>
      </c>
      <c r="AC1755" s="1" t="s">
        <v>2621</v>
      </c>
      <c r="AD1755" s="1" t="str">
        <f>TEXT(Sales_data[[#This Row],[Order_Date]],"MMM")</f>
        <v>Sep</v>
      </c>
      <c r="AE1755" s="1">
        <f t="shared" si="135"/>
        <v>2024</v>
      </c>
      <c r="AF1755" s="1" t="str">
        <f>TEXT(Sales_data[[#This Row],[Order_Date]],"ddd")</f>
        <v>Wed</v>
      </c>
      <c r="AG1755" s="1" t="str">
        <f t="shared" si="136"/>
        <v>On Time</v>
      </c>
      <c r="AH1755" s="1" t="str">
        <f t="shared" si="137"/>
        <v>Medium</v>
      </c>
      <c r="AI1755" s="1" t="str">
        <f t="shared" si="138"/>
        <v>Low</v>
      </c>
      <c r="AJ1755" s="6" t="str">
        <f t="shared" si="139"/>
        <v>Weekday</v>
      </c>
    </row>
    <row r="1756" spans="1:36" x14ac:dyDescent="0.45">
      <c r="A1756" s="5" t="s">
        <v>2245</v>
      </c>
      <c r="B1756" s="2">
        <v>45551</v>
      </c>
      <c r="C1756" s="2">
        <v>45554</v>
      </c>
      <c r="D1756" s="2">
        <v>45556</v>
      </c>
      <c r="E1756" s="1" t="s">
        <v>2579</v>
      </c>
      <c r="F1756" s="1" t="s">
        <v>2608</v>
      </c>
      <c r="G1756" s="1" t="s">
        <v>41</v>
      </c>
      <c r="H1756" s="1" t="s">
        <v>42</v>
      </c>
      <c r="I1756" s="1" t="s">
        <v>78</v>
      </c>
      <c r="J1756" s="1">
        <v>1</v>
      </c>
      <c r="K1756" s="1">
        <v>100</v>
      </c>
      <c r="L1756" s="1">
        <v>100</v>
      </c>
      <c r="M1756" s="1" t="s">
        <v>56</v>
      </c>
      <c r="N1756" s="1" t="s">
        <v>57</v>
      </c>
      <c r="O1756" s="1" t="s">
        <v>64</v>
      </c>
      <c r="P1756" s="1" t="s">
        <v>58</v>
      </c>
      <c r="Q1756" s="1" t="s">
        <v>33</v>
      </c>
      <c r="R1756" s="1" t="s">
        <v>34</v>
      </c>
      <c r="S1756" s="1" t="s">
        <v>2620</v>
      </c>
      <c r="T1756" s="1">
        <v>2</v>
      </c>
      <c r="U1756" s="1" t="s">
        <v>2622</v>
      </c>
      <c r="V1756" s="1" t="s">
        <v>2623</v>
      </c>
      <c r="W1756" s="1" t="s">
        <v>2624</v>
      </c>
      <c r="X1756" s="1" t="s">
        <v>2625</v>
      </c>
      <c r="Y1756" s="1" t="s">
        <v>2623</v>
      </c>
      <c r="Z1756" s="1" t="s">
        <v>2623</v>
      </c>
      <c r="AA1756" s="1">
        <v>100</v>
      </c>
      <c r="AB1756" s="1" t="s">
        <v>2626</v>
      </c>
      <c r="AC1756" s="1" t="s">
        <v>2627</v>
      </c>
      <c r="AD1756" s="1" t="str">
        <f>TEXT(Sales_data[[#This Row],[Order_Date]],"MMM")</f>
        <v>Sep</v>
      </c>
      <c r="AE1756" s="1">
        <f t="shared" si="135"/>
        <v>2024</v>
      </c>
      <c r="AF1756" s="1" t="str">
        <f>TEXT(Sales_data[[#This Row],[Order_Date]],"ddd")</f>
        <v>Mon</v>
      </c>
      <c r="AG1756" s="1" t="str">
        <f t="shared" si="136"/>
        <v>On Time</v>
      </c>
      <c r="AH1756" s="1" t="str">
        <f t="shared" si="137"/>
        <v>Fast</v>
      </c>
      <c r="AI1756" s="1" t="str">
        <f t="shared" si="138"/>
        <v>Low</v>
      </c>
      <c r="AJ1756" s="6" t="str">
        <f t="shared" si="139"/>
        <v>Weekday</v>
      </c>
    </row>
    <row r="1757" spans="1:36" x14ac:dyDescent="0.45">
      <c r="A1757" s="5" t="s">
        <v>2246</v>
      </c>
      <c r="B1757" s="2">
        <v>45587</v>
      </c>
      <c r="C1757" s="2">
        <v>45589</v>
      </c>
      <c r="D1757" s="2">
        <v>45590</v>
      </c>
      <c r="E1757" s="1" t="s">
        <v>2600</v>
      </c>
      <c r="F1757" s="1" t="s">
        <v>2607</v>
      </c>
      <c r="G1757" s="1" t="s">
        <v>41</v>
      </c>
      <c r="H1757" s="1" t="s">
        <v>128</v>
      </c>
      <c r="I1757" s="1" t="s">
        <v>129</v>
      </c>
      <c r="J1757" s="1">
        <v>3</v>
      </c>
      <c r="K1757" s="1">
        <v>0</v>
      </c>
      <c r="L1757" s="1">
        <v>0</v>
      </c>
      <c r="M1757" s="1" t="s">
        <v>29</v>
      </c>
      <c r="N1757" s="1" t="s">
        <v>93</v>
      </c>
      <c r="O1757" s="1" t="s">
        <v>44</v>
      </c>
      <c r="P1757" s="1" t="s">
        <v>85</v>
      </c>
      <c r="Q1757" s="1" t="s">
        <v>45</v>
      </c>
      <c r="R1757" s="1" t="s">
        <v>34</v>
      </c>
      <c r="S1757" s="1" t="s">
        <v>2620</v>
      </c>
      <c r="T1757" s="1">
        <v>1</v>
      </c>
      <c r="U1757" s="1" t="s">
        <v>2622</v>
      </c>
      <c r="V1757" s="1" t="s">
        <v>2623</v>
      </c>
      <c r="W1757" s="1" t="s">
        <v>2629</v>
      </c>
      <c r="X1757" s="1" t="s">
        <v>2625</v>
      </c>
      <c r="Y1757" s="1" t="s">
        <v>2630</v>
      </c>
      <c r="Z1757" s="1" t="s">
        <v>2623</v>
      </c>
      <c r="AA1757" s="1">
        <v>0</v>
      </c>
      <c r="AB1757" s="1" t="s">
        <v>2626</v>
      </c>
      <c r="AC1757" s="1" t="s">
        <v>2627</v>
      </c>
      <c r="AD1757" s="1" t="str">
        <f>TEXT(Sales_data[[#This Row],[Order_Date]],"MMM")</f>
        <v>Oct</v>
      </c>
      <c r="AE1757" s="1">
        <f t="shared" si="135"/>
        <v>2024</v>
      </c>
      <c r="AF1757" s="1" t="str">
        <f>TEXT(Sales_data[[#This Row],[Order_Date]],"ddd")</f>
        <v>Tue</v>
      </c>
      <c r="AG1757" s="1" t="str">
        <f t="shared" si="136"/>
        <v>On Time</v>
      </c>
      <c r="AH1757" s="1" t="str">
        <f t="shared" si="137"/>
        <v>Fast</v>
      </c>
      <c r="AI1757" s="1" t="str">
        <f t="shared" si="138"/>
        <v>Low</v>
      </c>
      <c r="AJ1757" s="6" t="str">
        <f t="shared" si="139"/>
        <v>Weekday</v>
      </c>
    </row>
    <row r="1758" spans="1:36" x14ac:dyDescent="0.45">
      <c r="A1758" s="5" t="s">
        <v>2247</v>
      </c>
      <c r="B1758" s="2">
        <v>45454</v>
      </c>
      <c r="C1758" s="2">
        <v>45455</v>
      </c>
      <c r="D1758" s="2">
        <v>45457</v>
      </c>
      <c r="E1758" s="1" t="s">
        <v>2594</v>
      </c>
      <c r="F1758" s="1" t="s">
        <v>2608</v>
      </c>
      <c r="G1758" s="1" t="s">
        <v>41</v>
      </c>
      <c r="H1758" s="1" t="s">
        <v>42</v>
      </c>
      <c r="I1758" s="1" t="s">
        <v>43</v>
      </c>
      <c r="J1758" s="1">
        <v>-1</v>
      </c>
      <c r="K1758" s="1">
        <v>2000</v>
      </c>
      <c r="L1758" s="1">
        <v>-2000</v>
      </c>
      <c r="M1758" s="1" t="s">
        <v>63</v>
      </c>
      <c r="N1758" s="1" t="s">
        <v>57</v>
      </c>
      <c r="O1758" s="1" t="s">
        <v>44</v>
      </c>
      <c r="P1758" s="1" t="s">
        <v>58</v>
      </c>
      <c r="Q1758" s="1" t="s">
        <v>45</v>
      </c>
      <c r="R1758" s="1" t="s">
        <v>2620</v>
      </c>
      <c r="S1758" s="1" t="s">
        <v>2620</v>
      </c>
      <c r="T1758" s="1">
        <v>2</v>
      </c>
      <c r="U1758" s="1" t="s">
        <v>2622</v>
      </c>
      <c r="V1758" s="1" t="s">
        <v>2630</v>
      </c>
      <c r="W1758" s="1" t="s">
        <v>2624</v>
      </c>
      <c r="X1758" s="1" t="s">
        <v>2625</v>
      </c>
      <c r="Y1758" s="1" t="s">
        <v>2623</v>
      </c>
      <c r="Z1758" s="1" t="s">
        <v>2623</v>
      </c>
      <c r="AA1758" s="1">
        <v>-2000</v>
      </c>
      <c r="AB1758" s="1" t="s">
        <v>2626</v>
      </c>
      <c r="AC1758" s="1" t="s">
        <v>2632</v>
      </c>
      <c r="AD1758" s="1" t="str">
        <f>TEXT(Sales_data[[#This Row],[Order_Date]],"MMM")</f>
        <v>Jun</v>
      </c>
      <c r="AE1758" s="1">
        <f t="shared" si="135"/>
        <v>2024</v>
      </c>
      <c r="AF1758" s="1" t="str">
        <f>TEXT(Sales_data[[#This Row],[Order_Date]],"ddd")</f>
        <v>Tue</v>
      </c>
      <c r="AG1758" s="1" t="str">
        <f t="shared" si="136"/>
        <v>On Time</v>
      </c>
      <c r="AH1758" s="1" t="str">
        <f t="shared" si="137"/>
        <v>Fast</v>
      </c>
      <c r="AI1758" s="1" t="str">
        <f t="shared" si="138"/>
        <v>Low</v>
      </c>
      <c r="AJ1758" s="6" t="str">
        <f t="shared" si="139"/>
        <v>Weekday</v>
      </c>
    </row>
    <row r="1759" spans="1:36" x14ac:dyDescent="0.45">
      <c r="A1759" s="5" t="s">
        <v>2248</v>
      </c>
      <c r="B1759" s="2">
        <v>45332</v>
      </c>
      <c r="C1759" s="2">
        <v>45332</v>
      </c>
      <c r="D1759" s="2">
        <v>45339</v>
      </c>
      <c r="E1759" s="1" t="s">
        <v>2562</v>
      </c>
      <c r="F1759" s="1" t="s">
        <v>2606</v>
      </c>
      <c r="G1759" s="1" t="s">
        <v>26</v>
      </c>
      <c r="H1759" s="1" t="s">
        <v>27</v>
      </c>
      <c r="I1759" s="1" t="s">
        <v>55</v>
      </c>
      <c r="J1759" s="1">
        <v>1</v>
      </c>
      <c r="K1759" s="1">
        <v>500</v>
      </c>
      <c r="L1759" s="1">
        <v>500</v>
      </c>
      <c r="M1759" s="1" t="s">
        <v>63</v>
      </c>
      <c r="N1759" s="1" t="s">
        <v>57</v>
      </c>
      <c r="O1759" s="1" t="s">
        <v>44</v>
      </c>
      <c r="P1759" s="1" t="s">
        <v>85</v>
      </c>
      <c r="Q1759" s="1" t="s">
        <v>45</v>
      </c>
      <c r="R1759" s="1" t="s">
        <v>2620</v>
      </c>
      <c r="S1759" s="1" t="s">
        <v>2620</v>
      </c>
      <c r="T1759" s="1">
        <v>7</v>
      </c>
      <c r="U1759" s="1" t="s">
        <v>2622</v>
      </c>
      <c r="V1759" s="1" t="s">
        <v>2623</v>
      </c>
      <c r="W1759" s="1" t="s">
        <v>2624</v>
      </c>
      <c r="X1759" s="1" t="s">
        <v>2625</v>
      </c>
      <c r="Y1759" s="1" t="s">
        <v>2623</v>
      </c>
      <c r="Z1759" s="1" t="s">
        <v>2623</v>
      </c>
      <c r="AA1759" s="1">
        <v>500</v>
      </c>
      <c r="AB1759" s="1" t="s">
        <v>2626</v>
      </c>
      <c r="AC1759" s="1" t="s">
        <v>2627</v>
      </c>
      <c r="AD1759" s="1" t="str">
        <f>TEXT(Sales_data[[#This Row],[Order_Date]],"MMM")</f>
        <v>Feb</v>
      </c>
      <c r="AE1759" s="1">
        <f t="shared" si="135"/>
        <v>2024</v>
      </c>
      <c r="AF1759" s="1" t="str">
        <f>TEXT(Sales_data[[#This Row],[Order_Date]],"ddd")</f>
        <v>Sat</v>
      </c>
      <c r="AG1759" s="1" t="str">
        <f t="shared" si="136"/>
        <v>Late</v>
      </c>
      <c r="AH1759" s="1" t="str">
        <f t="shared" si="137"/>
        <v>Slow</v>
      </c>
      <c r="AI1759" s="1" t="str">
        <f t="shared" si="138"/>
        <v>Low</v>
      </c>
      <c r="AJ1759" s="6" t="str">
        <f t="shared" si="139"/>
        <v>Weekend</v>
      </c>
    </row>
    <row r="1760" spans="1:36" x14ac:dyDescent="0.45">
      <c r="A1760" s="5" t="s">
        <v>2249</v>
      </c>
      <c r="B1760" s="2">
        <v>45472</v>
      </c>
      <c r="C1760" s="2">
        <v>45475</v>
      </c>
      <c r="D1760" s="2">
        <v>45476</v>
      </c>
      <c r="E1760" s="1" t="s">
        <v>2536</v>
      </c>
      <c r="F1760" s="1" t="s">
        <v>168</v>
      </c>
      <c r="G1760" s="1" t="s">
        <v>41</v>
      </c>
      <c r="H1760" s="1" t="s">
        <v>71</v>
      </c>
      <c r="I1760" s="1" t="s">
        <v>117</v>
      </c>
      <c r="J1760" s="1">
        <v>-1</v>
      </c>
      <c r="K1760" s="1">
        <v>500</v>
      </c>
      <c r="L1760" s="1">
        <v>-500</v>
      </c>
      <c r="M1760" s="1" t="s">
        <v>29</v>
      </c>
      <c r="N1760" s="1" t="s">
        <v>57</v>
      </c>
      <c r="O1760" s="1" t="s">
        <v>79</v>
      </c>
      <c r="P1760" s="1" t="s">
        <v>58</v>
      </c>
      <c r="Q1760" s="1" t="s">
        <v>33</v>
      </c>
      <c r="R1760" s="1" t="s">
        <v>2620</v>
      </c>
      <c r="S1760" s="1" t="s">
        <v>2620</v>
      </c>
      <c r="T1760" s="1">
        <v>1</v>
      </c>
      <c r="U1760" s="1" t="s">
        <v>2622</v>
      </c>
      <c r="V1760" s="1" t="s">
        <v>2630</v>
      </c>
      <c r="W1760" s="1" t="s">
        <v>2624</v>
      </c>
      <c r="X1760" s="1" t="s">
        <v>2625</v>
      </c>
      <c r="Y1760" s="1" t="s">
        <v>2623</v>
      </c>
      <c r="Z1760" s="1" t="s">
        <v>2623</v>
      </c>
      <c r="AA1760" s="1">
        <v>-500</v>
      </c>
      <c r="AB1760" s="1" t="s">
        <v>2626</v>
      </c>
      <c r="AC1760" s="1" t="s">
        <v>2632</v>
      </c>
      <c r="AD1760" s="1" t="str">
        <f>TEXT(Sales_data[[#This Row],[Order_Date]],"MMM")</f>
        <v>Jun</v>
      </c>
      <c r="AE1760" s="1">
        <f t="shared" si="135"/>
        <v>2024</v>
      </c>
      <c r="AF1760" s="1" t="str">
        <f>TEXT(Sales_data[[#This Row],[Order_Date]],"ddd")</f>
        <v>Sat</v>
      </c>
      <c r="AG1760" s="1" t="str">
        <f t="shared" si="136"/>
        <v>On Time</v>
      </c>
      <c r="AH1760" s="1" t="str">
        <f t="shared" si="137"/>
        <v>Fast</v>
      </c>
      <c r="AI1760" s="1" t="str">
        <f t="shared" si="138"/>
        <v>Low</v>
      </c>
      <c r="AJ1760" s="6" t="str">
        <f t="shared" si="139"/>
        <v>Weekend</v>
      </c>
    </row>
    <row r="1761" spans="1:36" x14ac:dyDescent="0.45">
      <c r="A1761" s="5" t="s">
        <v>2250</v>
      </c>
      <c r="B1761" s="2">
        <v>45459</v>
      </c>
      <c r="C1761" s="2">
        <v>45457</v>
      </c>
      <c r="D1761" s="2">
        <v>45459</v>
      </c>
      <c r="E1761" s="1" t="s">
        <v>2532</v>
      </c>
      <c r="F1761" s="1" t="s">
        <v>2606</v>
      </c>
      <c r="G1761" s="1" t="s">
        <v>26</v>
      </c>
      <c r="H1761" s="1" t="s">
        <v>71</v>
      </c>
      <c r="I1761" s="1" t="s">
        <v>92</v>
      </c>
      <c r="J1761" s="1">
        <v>-1</v>
      </c>
      <c r="K1761" s="1">
        <v>500</v>
      </c>
      <c r="L1761" s="1">
        <v>-500</v>
      </c>
      <c r="M1761" s="1" t="s">
        <v>63</v>
      </c>
      <c r="N1761" s="1" t="s">
        <v>57</v>
      </c>
      <c r="O1761" s="1" t="s">
        <v>31</v>
      </c>
      <c r="P1761" s="1" t="s">
        <v>32</v>
      </c>
      <c r="Q1761" s="1" t="s">
        <v>45</v>
      </c>
      <c r="R1761" s="1" t="s">
        <v>2620</v>
      </c>
      <c r="S1761" s="1" t="s">
        <v>2620</v>
      </c>
      <c r="T1761" s="1">
        <v>2</v>
      </c>
      <c r="U1761" s="1" t="s">
        <v>2622</v>
      </c>
      <c r="V1761" s="1" t="s">
        <v>2630</v>
      </c>
      <c r="W1761" s="1" t="s">
        <v>2624</v>
      </c>
      <c r="X1761" s="1" t="s">
        <v>2628</v>
      </c>
      <c r="Y1761" s="1" t="s">
        <v>2623</v>
      </c>
      <c r="Z1761" s="1" t="s">
        <v>2623</v>
      </c>
      <c r="AA1761" s="1">
        <v>-500</v>
      </c>
      <c r="AB1761" s="1" t="s">
        <v>2626</v>
      </c>
      <c r="AC1761" s="1" t="s">
        <v>2632</v>
      </c>
      <c r="AD1761" s="1" t="str">
        <f>TEXT(Sales_data[[#This Row],[Order_Date]],"MMM")</f>
        <v>Jun</v>
      </c>
      <c r="AE1761" s="1">
        <f t="shared" si="135"/>
        <v>2024</v>
      </c>
      <c r="AF1761" s="1" t="str">
        <f>TEXT(Sales_data[[#This Row],[Order_Date]],"ddd")</f>
        <v>Sun</v>
      </c>
      <c r="AG1761" s="1" t="str">
        <f t="shared" si="136"/>
        <v>On Time</v>
      </c>
      <c r="AH1761" s="1" t="str">
        <f t="shared" si="137"/>
        <v>Fast</v>
      </c>
      <c r="AI1761" s="1" t="str">
        <f t="shared" si="138"/>
        <v>Low</v>
      </c>
      <c r="AJ1761" s="6" t="str">
        <f t="shared" si="139"/>
        <v>Weekend</v>
      </c>
    </row>
    <row r="1762" spans="1:36" x14ac:dyDescent="0.45">
      <c r="A1762" s="5" t="s">
        <v>2251</v>
      </c>
      <c r="B1762" s="2">
        <v>45308</v>
      </c>
      <c r="C1762" s="2">
        <v>45311</v>
      </c>
      <c r="D1762" s="2">
        <v>45318</v>
      </c>
      <c r="E1762" s="1" t="s">
        <v>2569</v>
      </c>
      <c r="F1762" s="1" t="s">
        <v>2606</v>
      </c>
      <c r="G1762" s="1" t="s">
        <v>26</v>
      </c>
      <c r="H1762" s="1" t="s">
        <v>27</v>
      </c>
      <c r="I1762" s="1" t="s">
        <v>84</v>
      </c>
      <c r="J1762" s="1">
        <v>-1</v>
      </c>
      <c r="K1762" s="1">
        <v>100</v>
      </c>
      <c r="L1762" s="1">
        <v>-100</v>
      </c>
      <c r="M1762" s="1" t="s">
        <v>56</v>
      </c>
      <c r="N1762" s="1" t="s">
        <v>57</v>
      </c>
      <c r="O1762" s="1" t="s">
        <v>44</v>
      </c>
      <c r="P1762" s="1" t="s">
        <v>58</v>
      </c>
      <c r="Q1762" s="1" t="s">
        <v>33</v>
      </c>
      <c r="R1762" s="1" t="s">
        <v>34</v>
      </c>
      <c r="S1762" s="1" t="s">
        <v>2620</v>
      </c>
      <c r="T1762" s="1">
        <v>7</v>
      </c>
      <c r="U1762" s="1" t="s">
        <v>2622</v>
      </c>
      <c r="V1762" s="1" t="s">
        <v>2630</v>
      </c>
      <c r="W1762" s="1" t="s">
        <v>2624</v>
      </c>
      <c r="X1762" s="1" t="s">
        <v>2625</v>
      </c>
      <c r="Y1762" s="1" t="s">
        <v>2623</v>
      </c>
      <c r="Z1762" s="1" t="s">
        <v>2623</v>
      </c>
      <c r="AA1762" s="1">
        <v>-100</v>
      </c>
      <c r="AB1762" s="1" t="s">
        <v>2626</v>
      </c>
      <c r="AC1762" s="1" t="s">
        <v>2627</v>
      </c>
      <c r="AD1762" s="1" t="str">
        <f>TEXT(Sales_data[[#This Row],[Order_Date]],"MMM")</f>
        <v>Jan</v>
      </c>
      <c r="AE1762" s="1">
        <f t="shared" si="135"/>
        <v>2024</v>
      </c>
      <c r="AF1762" s="1" t="str">
        <f>TEXT(Sales_data[[#This Row],[Order_Date]],"ddd")</f>
        <v>Wed</v>
      </c>
      <c r="AG1762" s="1" t="str">
        <f t="shared" si="136"/>
        <v>Late</v>
      </c>
      <c r="AH1762" s="1" t="str">
        <f t="shared" si="137"/>
        <v>Slow</v>
      </c>
      <c r="AI1762" s="1" t="str">
        <f t="shared" si="138"/>
        <v>Low</v>
      </c>
      <c r="AJ1762" s="6" t="str">
        <f t="shared" si="139"/>
        <v>Weekday</v>
      </c>
    </row>
    <row r="1763" spans="1:36" x14ac:dyDescent="0.45">
      <c r="A1763" s="5" t="s">
        <v>2252</v>
      </c>
      <c r="B1763" s="2">
        <v>45313</v>
      </c>
      <c r="C1763" s="2">
        <v>45313</v>
      </c>
      <c r="D1763" s="2">
        <v>45317</v>
      </c>
      <c r="E1763" s="1" t="s">
        <v>2548</v>
      </c>
      <c r="F1763" s="1" t="s">
        <v>168</v>
      </c>
      <c r="G1763" s="1" t="s">
        <v>41</v>
      </c>
      <c r="H1763" s="1" t="s">
        <v>71</v>
      </c>
      <c r="I1763" s="1" t="s">
        <v>72</v>
      </c>
      <c r="J1763" s="1">
        <v>2</v>
      </c>
      <c r="K1763" s="1">
        <v>100</v>
      </c>
      <c r="L1763" s="1">
        <v>200</v>
      </c>
      <c r="M1763" s="1" t="s">
        <v>29</v>
      </c>
      <c r="N1763" s="1" t="s">
        <v>93</v>
      </c>
      <c r="O1763" s="1" t="s">
        <v>44</v>
      </c>
      <c r="P1763" s="1" t="s">
        <v>32</v>
      </c>
      <c r="Q1763" s="1" t="s">
        <v>33</v>
      </c>
      <c r="R1763" s="1" t="s">
        <v>2620</v>
      </c>
      <c r="S1763" s="1" t="s">
        <v>2620</v>
      </c>
      <c r="T1763" s="1">
        <v>4</v>
      </c>
      <c r="U1763" s="1" t="s">
        <v>2622</v>
      </c>
      <c r="V1763" s="1" t="s">
        <v>2623</v>
      </c>
      <c r="W1763" s="1" t="s">
        <v>2624</v>
      </c>
      <c r="X1763" s="1" t="s">
        <v>2625</v>
      </c>
      <c r="Y1763" s="1" t="s">
        <v>2623</v>
      </c>
      <c r="Z1763" s="1" t="s">
        <v>2623</v>
      </c>
      <c r="AA1763" s="1">
        <v>200</v>
      </c>
      <c r="AB1763" s="1" t="s">
        <v>2626</v>
      </c>
      <c r="AC1763" s="1" t="s">
        <v>2627</v>
      </c>
      <c r="AD1763" s="1" t="str">
        <f>TEXT(Sales_data[[#This Row],[Order_Date]],"MMM")</f>
        <v>Jan</v>
      </c>
      <c r="AE1763" s="1">
        <f t="shared" si="135"/>
        <v>2024</v>
      </c>
      <c r="AF1763" s="1" t="str">
        <f>TEXT(Sales_data[[#This Row],[Order_Date]],"ddd")</f>
        <v>Mon</v>
      </c>
      <c r="AG1763" s="1" t="str">
        <f t="shared" si="136"/>
        <v>On Time</v>
      </c>
      <c r="AH1763" s="1" t="str">
        <f t="shared" si="137"/>
        <v>Medium</v>
      </c>
      <c r="AI1763" s="1" t="str">
        <f t="shared" si="138"/>
        <v>Low</v>
      </c>
      <c r="AJ1763" s="6" t="str">
        <f t="shared" si="139"/>
        <v>Weekday</v>
      </c>
    </row>
    <row r="1764" spans="1:36" x14ac:dyDescent="0.45">
      <c r="A1764" s="5" t="s">
        <v>2253</v>
      </c>
      <c r="B1764" s="2">
        <v>45341</v>
      </c>
      <c r="C1764" s="2">
        <v>45342</v>
      </c>
      <c r="D1764" s="2">
        <v>45345</v>
      </c>
      <c r="E1764" s="1" t="s">
        <v>2586</v>
      </c>
      <c r="F1764" s="1" t="s">
        <v>2606</v>
      </c>
      <c r="G1764" s="1" t="s">
        <v>26</v>
      </c>
      <c r="H1764" s="1" t="s">
        <v>27</v>
      </c>
      <c r="I1764" s="1" t="s">
        <v>28</v>
      </c>
      <c r="J1764" s="1">
        <v>0</v>
      </c>
      <c r="K1764" s="1">
        <v>500</v>
      </c>
      <c r="L1764" s="1">
        <v>0</v>
      </c>
      <c r="M1764" s="1" t="s">
        <v>63</v>
      </c>
      <c r="N1764" s="1" t="s">
        <v>30</v>
      </c>
      <c r="O1764" s="1" t="s">
        <v>44</v>
      </c>
      <c r="P1764" s="1" t="s">
        <v>85</v>
      </c>
      <c r="Q1764" s="1" t="s">
        <v>33</v>
      </c>
      <c r="R1764" s="1" t="s">
        <v>46</v>
      </c>
      <c r="S1764" s="1" t="s">
        <v>47</v>
      </c>
      <c r="T1764" s="1">
        <v>3</v>
      </c>
      <c r="U1764" s="1" t="s">
        <v>2622</v>
      </c>
      <c r="V1764" s="1" t="s">
        <v>2630</v>
      </c>
      <c r="W1764" s="1" t="s">
        <v>2624</v>
      </c>
      <c r="X1764" s="1" t="s">
        <v>2625</v>
      </c>
      <c r="Y1764" s="1" t="s">
        <v>2623</v>
      </c>
      <c r="Z1764" s="1" t="s">
        <v>2623</v>
      </c>
      <c r="AA1764" s="1">
        <v>0</v>
      </c>
      <c r="AB1764" s="1" t="s">
        <v>2626</v>
      </c>
      <c r="AC1764" s="1" t="s">
        <v>47</v>
      </c>
      <c r="AD1764" s="1" t="str">
        <f>TEXT(Sales_data[[#This Row],[Order_Date]],"MMM")</f>
        <v>Feb</v>
      </c>
      <c r="AE1764" s="1">
        <f t="shared" si="135"/>
        <v>2024</v>
      </c>
      <c r="AF1764" s="1" t="str">
        <f>TEXT(Sales_data[[#This Row],[Order_Date]],"ddd")</f>
        <v>Mon</v>
      </c>
      <c r="AG1764" s="1" t="str">
        <f t="shared" si="136"/>
        <v>On Time</v>
      </c>
      <c r="AH1764" s="1" t="str">
        <f t="shared" si="137"/>
        <v>Medium</v>
      </c>
      <c r="AI1764" s="1" t="str">
        <f t="shared" si="138"/>
        <v>Low</v>
      </c>
      <c r="AJ1764" s="6" t="str">
        <f t="shared" si="139"/>
        <v>Weekday</v>
      </c>
    </row>
    <row r="1765" spans="1:36" x14ac:dyDescent="0.45">
      <c r="A1765" s="5" t="s">
        <v>2522</v>
      </c>
      <c r="B1765" s="2">
        <v>45594</v>
      </c>
      <c r="C1765" s="2">
        <v>45595</v>
      </c>
      <c r="D1765" s="2">
        <v>45597</v>
      </c>
      <c r="E1765" s="1" t="s">
        <v>2547</v>
      </c>
      <c r="F1765" s="1" t="s">
        <v>2609</v>
      </c>
      <c r="G1765" s="1" t="s">
        <v>116</v>
      </c>
      <c r="H1765" s="1" t="s">
        <v>128</v>
      </c>
      <c r="I1765" s="1" t="s">
        <v>129</v>
      </c>
      <c r="J1765" s="1">
        <v>1</v>
      </c>
      <c r="K1765" s="1">
        <v>500</v>
      </c>
      <c r="L1765" s="1">
        <v>500</v>
      </c>
      <c r="M1765" s="1" t="s">
        <v>29</v>
      </c>
      <c r="N1765" s="1" t="s">
        <v>57</v>
      </c>
      <c r="O1765" s="1" t="s">
        <v>64</v>
      </c>
      <c r="P1765" s="1" t="s">
        <v>85</v>
      </c>
      <c r="Q1765" s="1" t="s">
        <v>33</v>
      </c>
      <c r="R1765" s="1" t="s">
        <v>34</v>
      </c>
      <c r="S1765" s="1" t="s">
        <v>2620</v>
      </c>
      <c r="T1765" s="1">
        <v>2</v>
      </c>
      <c r="U1765" s="1" t="s">
        <v>2622</v>
      </c>
      <c r="V1765" s="1" t="s">
        <v>2623</v>
      </c>
      <c r="W1765" s="1" t="s">
        <v>2624</v>
      </c>
      <c r="X1765" s="1" t="s">
        <v>2625</v>
      </c>
      <c r="Y1765" s="1" t="s">
        <v>2623</v>
      </c>
      <c r="Z1765" s="1" t="s">
        <v>2623</v>
      </c>
      <c r="AA1765" s="1">
        <v>500</v>
      </c>
      <c r="AB1765" s="1" t="s">
        <v>2626</v>
      </c>
      <c r="AC1765" s="1" t="s">
        <v>2627</v>
      </c>
      <c r="AD1765" s="1" t="str">
        <f>TEXT(Sales_data[[#This Row],[Order_Date]],"MMM")</f>
        <v>Oct</v>
      </c>
      <c r="AE1765" s="1">
        <f t="shared" si="135"/>
        <v>2024</v>
      </c>
      <c r="AF1765" s="1" t="str">
        <f>TEXT(Sales_data[[#This Row],[Order_Date]],"ddd")</f>
        <v>Tue</v>
      </c>
      <c r="AG1765" s="1" t="str">
        <f t="shared" si="136"/>
        <v>On Time</v>
      </c>
      <c r="AH1765" s="1" t="str">
        <f t="shared" si="137"/>
        <v>Fast</v>
      </c>
      <c r="AI1765" s="1" t="str">
        <f t="shared" si="138"/>
        <v>Low</v>
      </c>
      <c r="AJ1765" s="6" t="str">
        <f t="shared" si="139"/>
        <v>Weekday</v>
      </c>
    </row>
    <row r="1766" spans="1:36" x14ac:dyDescent="0.45">
      <c r="A1766" s="5" t="s">
        <v>2254</v>
      </c>
      <c r="B1766" s="2">
        <v>45499</v>
      </c>
      <c r="C1766" s="2">
        <v>45501</v>
      </c>
      <c r="D1766" s="2">
        <v>45505</v>
      </c>
      <c r="E1766" s="1" t="s">
        <v>2572</v>
      </c>
      <c r="F1766" s="1" t="s">
        <v>147</v>
      </c>
      <c r="G1766" s="1" t="s">
        <v>147</v>
      </c>
      <c r="H1766" s="1" t="s">
        <v>27</v>
      </c>
      <c r="I1766" s="1" t="s">
        <v>84</v>
      </c>
      <c r="J1766" s="1">
        <v>0</v>
      </c>
      <c r="K1766" s="1">
        <v>500</v>
      </c>
      <c r="L1766" s="1">
        <v>0</v>
      </c>
      <c r="M1766" s="1" t="s">
        <v>29</v>
      </c>
      <c r="N1766" s="1" t="s">
        <v>57</v>
      </c>
      <c r="O1766" s="1" t="s">
        <v>79</v>
      </c>
      <c r="P1766" s="1" t="s">
        <v>58</v>
      </c>
      <c r="Q1766" s="1" t="s">
        <v>33</v>
      </c>
      <c r="R1766" s="1" t="s">
        <v>46</v>
      </c>
      <c r="S1766" s="1" t="s">
        <v>2621</v>
      </c>
      <c r="T1766" s="1">
        <v>4</v>
      </c>
      <c r="U1766" s="1" t="s">
        <v>2622</v>
      </c>
      <c r="V1766" s="1" t="s">
        <v>2630</v>
      </c>
      <c r="W1766" s="1" t="s">
        <v>2624</v>
      </c>
      <c r="X1766" s="1" t="s">
        <v>2625</v>
      </c>
      <c r="Y1766" s="1" t="s">
        <v>2623</v>
      </c>
      <c r="Z1766" s="1" t="s">
        <v>2623</v>
      </c>
      <c r="AA1766" s="1">
        <v>0</v>
      </c>
      <c r="AB1766" s="1" t="s">
        <v>2626</v>
      </c>
      <c r="AC1766" s="1" t="s">
        <v>2621</v>
      </c>
      <c r="AD1766" s="1" t="str">
        <f>TEXT(Sales_data[[#This Row],[Order_Date]],"MMM")</f>
        <v>Jul</v>
      </c>
      <c r="AE1766" s="1">
        <f t="shared" si="135"/>
        <v>2024</v>
      </c>
      <c r="AF1766" s="1" t="str">
        <f>TEXT(Sales_data[[#This Row],[Order_Date]],"ddd")</f>
        <v>Fri</v>
      </c>
      <c r="AG1766" s="1" t="str">
        <f t="shared" si="136"/>
        <v>On Time</v>
      </c>
      <c r="AH1766" s="1" t="str">
        <f t="shared" si="137"/>
        <v>Medium</v>
      </c>
      <c r="AI1766" s="1" t="str">
        <f t="shared" si="138"/>
        <v>Low</v>
      </c>
      <c r="AJ1766" s="6" t="str">
        <f t="shared" si="139"/>
        <v>Weekday</v>
      </c>
    </row>
    <row r="1767" spans="1:36" x14ac:dyDescent="0.45">
      <c r="A1767" s="5" t="s">
        <v>2255</v>
      </c>
      <c r="B1767" s="2">
        <v>45573</v>
      </c>
      <c r="C1767" s="2">
        <v>45572</v>
      </c>
      <c r="D1767" s="2">
        <v>45576</v>
      </c>
      <c r="E1767" s="1" t="s">
        <v>2589</v>
      </c>
      <c r="F1767" s="1" t="s">
        <v>2606</v>
      </c>
      <c r="G1767" s="1" t="s">
        <v>26</v>
      </c>
      <c r="H1767" s="1" t="s">
        <v>27</v>
      </c>
      <c r="I1767" s="1" t="s">
        <v>55</v>
      </c>
      <c r="J1767" s="1">
        <v>0</v>
      </c>
      <c r="K1767" s="1">
        <v>500</v>
      </c>
      <c r="L1767" s="1">
        <v>0</v>
      </c>
      <c r="M1767" s="1" t="s">
        <v>63</v>
      </c>
      <c r="N1767" s="1" t="s">
        <v>93</v>
      </c>
      <c r="O1767" s="1" t="s">
        <v>79</v>
      </c>
      <c r="P1767" s="1" t="s">
        <v>85</v>
      </c>
      <c r="Q1767" s="1" t="s">
        <v>33</v>
      </c>
      <c r="R1767" s="1" t="s">
        <v>46</v>
      </c>
      <c r="S1767" s="1" t="s">
        <v>245</v>
      </c>
      <c r="T1767" s="1">
        <v>4</v>
      </c>
      <c r="U1767" s="1" t="s">
        <v>2622</v>
      </c>
      <c r="V1767" s="1" t="s">
        <v>2630</v>
      </c>
      <c r="W1767" s="1" t="s">
        <v>2624</v>
      </c>
      <c r="X1767" s="1" t="s">
        <v>2628</v>
      </c>
      <c r="Y1767" s="1" t="s">
        <v>2623</v>
      </c>
      <c r="Z1767" s="1" t="s">
        <v>2623</v>
      </c>
      <c r="AA1767" s="1">
        <v>0</v>
      </c>
      <c r="AB1767" s="1" t="s">
        <v>2626</v>
      </c>
      <c r="AC1767" s="1" t="s">
        <v>245</v>
      </c>
      <c r="AD1767" s="1" t="str">
        <f>TEXT(Sales_data[[#This Row],[Order_Date]],"MMM")</f>
        <v>Oct</v>
      </c>
      <c r="AE1767" s="1">
        <f t="shared" si="135"/>
        <v>2024</v>
      </c>
      <c r="AF1767" s="1" t="str">
        <f>TEXT(Sales_data[[#This Row],[Order_Date]],"ddd")</f>
        <v>Tue</v>
      </c>
      <c r="AG1767" s="1" t="str">
        <f t="shared" si="136"/>
        <v>On Time</v>
      </c>
      <c r="AH1767" s="1" t="str">
        <f t="shared" si="137"/>
        <v>Medium</v>
      </c>
      <c r="AI1767" s="1" t="str">
        <f t="shared" si="138"/>
        <v>Low</v>
      </c>
      <c r="AJ1767" s="6" t="str">
        <f t="shared" si="139"/>
        <v>Weekday</v>
      </c>
    </row>
    <row r="1768" spans="1:36" x14ac:dyDescent="0.45">
      <c r="A1768" s="5" t="s">
        <v>2256</v>
      </c>
      <c r="B1768" s="2">
        <v>45438</v>
      </c>
      <c r="C1768" s="2">
        <v>45438</v>
      </c>
      <c r="D1768" s="2">
        <v>45441</v>
      </c>
      <c r="E1768" s="1" t="s">
        <v>2578</v>
      </c>
      <c r="F1768" s="1" t="s">
        <v>2606</v>
      </c>
      <c r="G1768" s="1" t="s">
        <v>26</v>
      </c>
      <c r="H1768" s="1" t="s">
        <v>71</v>
      </c>
      <c r="I1768" s="1" t="s">
        <v>72</v>
      </c>
      <c r="J1768" s="1">
        <v>1</v>
      </c>
      <c r="K1768" s="1">
        <v>500</v>
      </c>
      <c r="L1768" s="1">
        <v>500</v>
      </c>
      <c r="M1768" s="1" t="s">
        <v>2619</v>
      </c>
      <c r="N1768" s="1" t="s">
        <v>57</v>
      </c>
      <c r="O1768" s="1" t="s">
        <v>31</v>
      </c>
      <c r="P1768" s="1" t="s">
        <v>32</v>
      </c>
      <c r="Q1768" s="1" t="s">
        <v>33</v>
      </c>
      <c r="R1768" s="1" t="s">
        <v>2620</v>
      </c>
      <c r="S1768" s="1" t="s">
        <v>2620</v>
      </c>
      <c r="T1768" s="1">
        <v>3</v>
      </c>
      <c r="U1768" s="1" t="s">
        <v>2622</v>
      </c>
      <c r="V1768" s="1" t="s">
        <v>2623</v>
      </c>
      <c r="W1768" s="1" t="s">
        <v>2624</v>
      </c>
      <c r="X1768" s="1" t="s">
        <v>2625</v>
      </c>
      <c r="Y1768" s="1" t="s">
        <v>2623</v>
      </c>
      <c r="Z1768" s="1" t="s">
        <v>2623</v>
      </c>
      <c r="AA1768" s="1">
        <v>500</v>
      </c>
      <c r="AB1768" s="1" t="s">
        <v>2626</v>
      </c>
      <c r="AC1768" s="1" t="s">
        <v>2627</v>
      </c>
      <c r="AD1768" s="1" t="str">
        <f>TEXT(Sales_data[[#This Row],[Order_Date]],"MMM")</f>
        <v>May</v>
      </c>
      <c r="AE1768" s="1">
        <f t="shared" si="135"/>
        <v>2024</v>
      </c>
      <c r="AF1768" s="1" t="str">
        <f>TEXT(Sales_data[[#This Row],[Order_Date]],"ddd")</f>
        <v>Sun</v>
      </c>
      <c r="AG1768" s="1" t="str">
        <f t="shared" si="136"/>
        <v>On Time</v>
      </c>
      <c r="AH1768" s="1" t="str">
        <f t="shared" si="137"/>
        <v>Medium</v>
      </c>
      <c r="AI1768" s="1" t="str">
        <f t="shared" si="138"/>
        <v>Low</v>
      </c>
      <c r="AJ1768" s="6" t="str">
        <f t="shared" si="139"/>
        <v>Weekend</v>
      </c>
    </row>
    <row r="1769" spans="1:36" x14ac:dyDescent="0.45">
      <c r="A1769" s="5" t="s">
        <v>2257</v>
      </c>
      <c r="B1769" s="2">
        <v>45654</v>
      </c>
      <c r="C1769" s="2">
        <v>45654</v>
      </c>
      <c r="D1769" s="2">
        <v>45660</v>
      </c>
      <c r="E1769" s="1" t="s">
        <v>2573</v>
      </c>
      <c r="F1769" s="1" t="s">
        <v>147</v>
      </c>
      <c r="G1769" s="1" t="s">
        <v>147</v>
      </c>
      <c r="H1769" s="1" t="s">
        <v>42</v>
      </c>
      <c r="I1769" s="1" t="s">
        <v>78</v>
      </c>
      <c r="J1769" s="1">
        <v>-1</v>
      </c>
      <c r="K1769" s="1">
        <v>100</v>
      </c>
      <c r="L1769" s="1">
        <v>-100</v>
      </c>
      <c r="M1769" s="1" t="s">
        <v>56</v>
      </c>
      <c r="N1769" s="1" t="s">
        <v>57</v>
      </c>
      <c r="O1769" s="1" t="s">
        <v>79</v>
      </c>
      <c r="P1769" s="1" t="s">
        <v>85</v>
      </c>
      <c r="Q1769" s="1" t="s">
        <v>45</v>
      </c>
      <c r="R1769" s="1" t="s">
        <v>46</v>
      </c>
      <c r="S1769" s="1" t="s">
        <v>245</v>
      </c>
      <c r="T1769" s="1">
        <v>6</v>
      </c>
      <c r="U1769" s="1" t="s">
        <v>2622</v>
      </c>
      <c r="V1769" s="1" t="s">
        <v>2630</v>
      </c>
      <c r="W1769" s="1" t="s">
        <v>2624</v>
      </c>
      <c r="X1769" s="1" t="s">
        <v>2625</v>
      </c>
      <c r="Y1769" s="1" t="s">
        <v>2623</v>
      </c>
      <c r="Z1769" s="1" t="s">
        <v>2623</v>
      </c>
      <c r="AA1769" s="1">
        <v>-100</v>
      </c>
      <c r="AB1769" s="1" t="s">
        <v>2626</v>
      </c>
      <c r="AC1769" s="1" t="s">
        <v>245</v>
      </c>
      <c r="AD1769" s="1" t="str">
        <f>TEXT(Sales_data[[#This Row],[Order_Date]],"MMM")</f>
        <v>Dec</v>
      </c>
      <c r="AE1769" s="1">
        <f t="shared" si="135"/>
        <v>2024</v>
      </c>
      <c r="AF1769" s="1" t="str">
        <f>TEXT(Sales_data[[#This Row],[Order_Date]],"ddd")</f>
        <v>Sat</v>
      </c>
      <c r="AG1769" s="1" t="str">
        <f t="shared" si="136"/>
        <v>Late</v>
      </c>
      <c r="AH1769" s="1" t="str">
        <f t="shared" si="137"/>
        <v>Slow</v>
      </c>
      <c r="AI1769" s="1" t="str">
        <f t="shared" si="138"/>
        <v>Low</v>
      </c>
      <c r="AJ1769" s="6" t="str">
        <f t="shared" si="139"/>
        <v>Weekend</v>
      </c>
    </row>
    <row r="1770" spans="1:36" x14ac:dyDescent="0.45">
      <c r="A1770" s="5" t="s">
        <v>2258</v>
      </c>
      <c r="B1770" s="2">
        <v>45404</v>
      </c>
      <c r="C1770" s="2">
        <v>45403</v>
      </c>
      <c r="D1770" s="2">
        <v>45405</v>
      </c>
      <c r="E1770" s="1" t="s">
        <v>2588</v>
      </c>
      <c r="F1770" s="1" t="s">
        <v>147</v>
      </c>
      <c r="G1770" s="1" t="s">
        <v>147</v>
      </c>
      <c r="H1770" s="1" t="s">
        <v>27</v>
      </c>
      <c r="I1770" s="1" t="s">
        <v>28</v>
      </c>
      <c r="J1770" s="1">
        <v>-1</v>
      </c>
      <c r="K1770" s="1">
        <v>2000</v>
      </c>
      <c r="L1770" s="1">
        <v>-2000</v>
      </c>
      <c r="M1770" s="1" t="s">
        <v>56</v>
      </c>
      <c r="N1770" s="1" t="s">
        <v>93</v>
      </c>
      <c r="O1770" s="1" t="s">
        <v>31</v>
      </c>
      <c r="P1770" s="1" t="s">
        <v>32</v>
      </c>
      <c r="Q1770" s="1" t="s">
        <v>33</v>
      </c>
      <c r="R1770" s="1" t="s">
        <v>2620</v>
      </c>
      <c r="S1770" s="1" t="s">
        <v>2620</v>
      </c>
      <c r="T1770" s="1">
        <v>2</v>
      </c>
      <c r="U1770" s="1" t="s">
        <v>2622</v>
      </c>
      <c r="V1770" s="1" t="s">
        <v>2630</v>
      </c>
      <c r="W1770" s="1" t="s">
        <v>2624</v>
      </c>
      <c r="X1770" s="1" t="s">
        <v>2628</v>
      </c>
      <c r="Y1770" s="1" t="s">
        <v>2623</v>
      </c>
      <c r="Z1770" s="1" t="s">
        <v>2623</v>
      </c>
      <c r="AA1770" s="1">
        <v>-2000</v>
      </c>
      <c r="AB1770" s="1" t="s">
        <v>2626</v>
      </c>
      <c r="AC1770" s="1" t="s">
        <v>2632</v>
      </c>
      <c r="AD1770" s="1" t="str">
        <f>TEXT(Sales_data[[#This Row],[Order_Date]],"MMM")</f>
        <v>Apr</v>
      </c>
      <c r="AE1770" s="1">
        <f t="shared" si="135"/>
        <v>2024</v>
      </c>
      <c r="AF1770" s="1" t="str">
        <f>TEXT(Sales_data[[#This Row],[Order_Date]],"ddd")</f>
        <v>Mon</v>
      </c>
      <c r="AG1770" s="1" t="str">
        <f t="shared" si="136"/>
        <v>On Time</v>
      </c>
      <c r="AH1770" s="1" t="str">
        <f t="shared" si="137"/>
        <v>Fast</v>
      </c>
      <c r="AI1770" s="1" t="str">
        <f t="shared" si="138"/>
        <v>Low</v>
      </c>
      <c r="AJ1770" s="6" t="str">
        <f t="shared" si="139"/>
        <v>Weekday</v>
      </c>
    </row>
    <row r="1771" spans="1:36" x14ac:dyDescent="0.45">
      <c r="A1771" s="5" t="s">
        <v>2259</v>
      </c>
      <c r="B1771" s="2">
        <v>45614</v>
      </c>
      <c r="C1771" s="2">
        <v>45613</v>
      </c>
      <c r="D1771" s="2">
        <v>45613</v>
      </c>
      <c r="E1771" s="1" t="s">
        <v>2572</v>
      </c>
      <c r="F1771" s="1" t="s">
        <v>168</v>
      </c>
      <c r="G1771" s="1" t="s">
        <v>41</v>
      </c>
      <c r="H1771" s="1" t="s">
        <v>128</v>
      </c>
      <c r="I1771" s="1" t="s">
        <v>231</v>
      </c>
      <c r="J1771" s="1">
        <v>2</v>
      </c>
      <c r="K1771" s="1">
        <v>0</v>
      </c>
      <c r="L1771" s="1">
        <v>0</v>
      </c>
      <c r="M1771" s="1" t="s">
        <v>2619</v>
      </c>
      <c r="N1771" s="1" t="s">
        <v>30</v>
      </c>
      <c r="O1771" s="1" t="s">
        <v>44</v>
      </c>
      <c r="P1771" s="1" t="s">
        <v>58</v>
      </c>
      <c r="Q1771" s="1" t="s">
        <v>33</v>
      </c>
      <c r="R1771" s="1" t="s">
        <v>46</v>
      </c>
      <c r="S1771" s="1" t="s">
        <v>47</v>
      </c>
      <c r="T1771" s="1">
        <v>0</v>
      </c>
      <c r="U1771" s="1" t="s">
        <v>2622</v>
      </c>
      <c r="V1771" s="1" t="s">
        <v>2623</v>
      </c>
      <c r="W1771" s="1" t="s">
        <v>2629</v>
      </c>
      <c r="X1771" s="1" t="s">
        <v>2628</v>
      </c>
      <c r="Y1771" s="1" t="s">
        <v>2630</v>
      </c>
      <c r="Z1771" s="1" t="s">
        <v>2623</v>
      </c>
      <c r="AA1771" s="1">
        <v>0</v>
      </c>
      <c r="AB1771" s="1" t="s">
        <v>2626</v>
      </c>
      <c r="AC1771" s="1" t="s">
        <v>47</v>
      </c>
      <c r="AD1771" s="1" t="str">
        <f>TEXT(Sales_data[[#This Row],[Order_Date]],"MMM")</f>
        <v>Nov</v>
      </c>
      <c r="AE1771" s="1">
        <f t="shared" si="135"/>
        <v>2024</v>
      </c>
      <c r="AF1771" s="1" t="str">
        <f>TEXT(Sales_data[[#This Row],[Order_Date]],"ddd")</f>
        <v>Mon</v>
      </c>
      <c r="AG1771" s="1" t="str">
        <f t="shared" si="136"/>
        <v>On Time</v>
      </c>
      <c r="AH1771" s="1" t="str">
        <f t="shared" si="137"/>
        <v>Fast</v>
      </c>
      <c r="AI1771" s="1" t="str">
        <f t="shared" si="138"/>
        <v>Low</v>
      </c>
      <c r="AJ1771" s="6" t="str">
        <f t="shared" si="139"/>
        <v>Weekday</v>
      </c>
    </row>
    <row r="1772" spans="1:36" x14ac:dyDescent="0.45">
      <c r="A1772" s="5" t="s">
        <v>2260</v>
      </c>
      <c r="B1772" s="2">
        <v>45503</v>
      </c>
      <c r="C1772" s="2">
        <v>45504</v>
      </c>
      <c r="D1772" s="2">
        <v>45510</v>
      </c>
      <c r="E1772" s="1" t="s">
        <v>2526</v>
      </c>
      <c r="F1772" s="1" t="s">
        <v>168</v>
      </c>
      <c r="G1772" s="1" t="s">
        <v>41</v>
      </c>
      <c r="H1772" s="1" t="s">
        <v>71</v>
      </c>
      <c r="I1772" s="1" t="s">
        <v>92</v>
      </c>
      <c r="J1772" s="1">
        <v>2</v>
      </c>
      <c r="K1772" s="1">
        <v>1000</v>
      </c>
      <c r="L1772" s="1">
        <v>2000</v>
      </c>
      <c r="M1772" s="1" t="s">
        <v>56</v>
      </c>
      <c r="N1772" s="1" t="s">
        <v>30</v>
      </c>
      <c r="O1772" s="1" t="s">
        <v>79</v>
      </c>
      <c r="P1772" s="1" t="s">
        <v>32</v>
      </c>
      <c r="Q1772" s="1" t="s">
        <v>33</v>
      </c>
      <c r="R1772" s="1" t="s">
        <v>46</v>
      </c>
      <c r="S1772" s="1" t="s">
        <v>2621</v>
      </c>
      <c r="T1772" s="1">
        <v>6</v>
      </c>
      <c r="U1772" s="1" t="s">
        <v>2622</v>
      </c>
      <c r="V1772" s="1" t="s">
        <v>2623</v>
      </c>
      <c r="W1772" s="1" t="s">
        <v>2624</v>
      </c>
      <c r="X1772" s="1" t="s">
        <v>2625</v>
      </c>
      <c r="Y1772" s="1" t="s">
        <v>2623</v>
      </c>
      <c r="Z1772" s="1" t="s">
        <v>2623</v>
      </c>
      <c r="AA1772" s="1">
        <v>2000</v>
      </c>
      <c r="AB1772" s="1" t="s">
        <v>2626</v>
      </c>
      <c r="AC1772" s="1" t="s">
        <v>2621</v>
      </c>
      <c r="AD1772" s="1" t="str">
        <f>TEXT(Sales_data[[#This Row],[Order_Date]],"MMM")</f>
        <v>Jul</v>
      </c>
      <c r="AE1772" s="1">
        <f t="shared" si="135"/>
        <v>2024</v>
      </c>
      <c r="AF1772" s="1" t="str">
        <f>TEXT(Sales_data[[#This Row],[Order_Date]],"ddd")</f>
        <v>Tue</v>
      </c>
      <c r="AG1772" s="1" t="str">
        <f t="shared" si="136"/>
        <v>Late</v>
      </c>
      <c r="AH1772" s="1" t="str">
        <f t="shared" si="137"/>
        <v>Slow</v>
      </c>
      <c r="AI1772" s="1" t="str">
        <f t="shared" si="138"/>
        <v>Medium</v>
      </c>
      <c r="AJ1772" s="6" t="str">
        <f t="shared" si="139"/>
        <v>Weekday</v>
      </c>
    </row>
    <row r="1773" spans="1:36" x14ac:dyDescent="0.45">
      <c r="A1773" s="5" t="s">
        <v>2261</v>
      </c>
      <c r="B1773" s="2">
        <v>45354</v>
      </c>
      <c r="C1773" s="2">
        <v>45354</v>
      </c>
      <c r="D1773" s="2">
        <v>45355</v>
      </c>
      <c r="E1773" s="1" t="s">
        <v>2603</v>
      </c>
      <c r="F1773" s="1" t="s">
        <v>147</v>
      </c>
      <c r="G1773" s="1" t="s">
        <v>147</v>
      </c>
      <c r="H1773" s="1" t="s">
        <v>128</v>
      </c>
      <c r="I1773" s="1" t="s">
        <v>169</v>
      </c>
      <c r="J1773" s="1">
        <v>1</v>
      </c>
      <c r="K1773" s="1">
        <v>1000</v>
      </c>
      <c r="L1773" s="1">
        <v>1000</v>
      </c>
      <c r="M1773" s="1" t="s">
        <v>63</v>
      </c>
      <c r="N1773" s="1" t="s">
        <v>93</v>
      </c>
      <c r="O1773" s="1" t="s">
        <v>79</v>
      </c>
      <c r="P1773" s="1" t="s">
        <v>58</v>
      </c>
      <c r="Q1773" s="1" t="s">
        <v>33</v>
      </c>
      <c r="R1773" s="1" t="s">
        <v>46</v>
      </c>
      <c r="S1773" s="1" t="s">
        <v>254</v>
      </c>
      <c r="T1773" s="1">
        <v>1</v>
      </c>
      <c r="U1773" s="1" t="s">
        <v>2622</v>
      </c>
      <c r="V1773" s="1" t="s">
        <v>2623</v>
      </c>
      <c r="W1773" s="1" t="s">
        <v>2624</v>
      </c>
      <c r="X1773" s="1" t="s">
        <v>2625</v>
      </c>
      <c r="Y1773" s="1" t="s">
        <v>2623</v>
      </c>
      <c r="Z1773" s="1" t="s">
        <v>2623</v>
      </c>
      <c r="AA1773" s="1">
        <v>1000</v>
      </c>
      <c r="AB1773" s="1" t="s">
        <v>2626</v>
      </c>
      <c r="AC1773" s="1" t="s">
        <v>254</v>
      </c>
      <c r="AD1773" s="1" t="str">
        <f>TEXT(Sales_data[[#This Row],[Order_Date]],"MMM")</f>
        <v>Mar</v>
      </c>
      <c r="AE1773" s="1">
        <f t="shared" si="135"/>
        <v>2024</v>
      </c>
      <c r="AF1773" s="1" t="str">
        <f>TEXT(Sales_data[[#This Row],[Order_Date]],"ddd")</f>
        <v>Sun</v>
      </c>
      <c r="AG1773" s="1" t="str">
        <f t="shared" si="136"/>
        <v>On Time</v>
      </c>
      <c r="AH1773" s="1" t="str">
        <f t="shared" si="137"/>
        <v>Fast</v>
      </c>
      <c r="AI1773" s="1" t="str">
        <f t="shared" si="138"/>
        <v>Low</v>
      </c>
      <c r="AJ1773" s="6" t="str">
        <f t="shared" si="139"/>
        <v>Weekend</v>
      </c>
    </row>
    <row r="1774" spans="1:36" x14ac:dyDescent="0.45">
      <c r="A1774" s="5" t="s">
        <v>2262</v>
      </c>
      <c r="B1774" s="2">
        <v>45547</v>
      </c>
      <c r="C1774" s="2">
        <v>45549</v>
      </c>
      <c r="D1774" s="2">
        <v>45550</v>
      </c>
      <c r="E1774" s="1" t="s">
        <v>2546</v>
      </c>
      <c r="F1774" s="1" t="s">
        <v>2607</v>
      </c>
      <c r="G1774" s="1" t="s">
        <v>41</v>
      </c>
      <c r="H1774" s="1" t="s">
        <v>27</v>
      </c>
      <c r="I1774" s="1" t="s">
        <v>84</v>
      </c>
      <c r="J1774" s="1">
        <v>1</v>
      </c>
      <c r="K1774" s="1">
        <v>2000</v>
      </c>
      <c r="L1774" s="1">
        <v>2000</v>
      </c>
      <c r="M1774" s="1" t="s">
        <v>63</v>
      </c>
      <c r="N1774" s="1" t="s">
        <v>57</v>
      </c>
      <c r="O1774" s="1" t="s">
        <v>79</v>
      </c>
      <c r="P1774" s="1" t="s">
        <v>32</v>
      </c>
      <c r="Q1774" s="1" t="s">
        <v>33</v>
      </c>
      <c r="R1774" s="1" t="s">
        <v>2620</v>
      </c>
      <c r="S1774" s="1" t="s">
        <v>2620</v>
      </c>
      <c r="T1774" s="1">
        <v>1</v>
      </c>
      <c r="U1774" s="1" t="s">
        <v>2622</v>
      </c>
      <c r="V1774" s="1" t="s">
        <v>2623</v>
      </c>
      <c r="W1774" s="1" t="s">
        <v>2624</v>
      </c>
      <c r="X1774" s="1" t="s">
        <v>2625</v>
      </c>
      <c r="Y1774" s="1" t="s">
        <v>2623</v>
      </c>
      <c r="Z1774" s="1" t="s">
        <v>2623</v>
      </c>
      <c r="AA1774" s="1">
        <v>2000</v>
      </c>
      <c r="AB1774" s="1" t="s">
        <v>2626</v>
      </c>
      <c r="AC1774" s="1" t="s">
        <v>2627</v>
      </c>
      <c r="AD1774" s="1" t="str">
        <f>TEXT(Sales_data[[#This Row],[Order_Date]],"MMM")</f>
        <v>Sep</v>
      </c>
      <c r="AE1774" s="1">
        <f t="shared" si="135"/>
        <v>2024</v>
      </c>
      <c r="AF1774" s="1" t="str">
        <f>TEXT(Sales_data[[#This Row],[Order_Date]],"ddd")</f>
        <v>Thu</v>
      </c>
      <c r="AG1774" s="1" t="str">
        <f t="shared" si="136"/>
        <v>On Time</v>
      </c>
      <c r="AH1774" s="1" t="str">
        <f t="shared" si="137"/>
        <v>Fast</v>
      </c>
      <c r="AI1774" s="1" t="str">
        <f t="shared" si="138"/>
        <v>Medium</v>
      </c>
      <c r="AJ1774" s="6" t="str">
        <f t="shared" si="139"/>
        <v>Weekday</v>
      </c>
    </row>
    <row r="1775" spans="1:36" x14ac:dyDescent="0.45">
      <c r="A1775" s="5" t="s">
        <v>2263</v>
      </c>
      <c r="B1775" s="2">
        <v>45314</v>
      </c>
      <c r="C1775" s="2">
        <v>45315</v>
      </c>
      <c r="D1775" s="2">
        <v>45319</v>
      </c>
      <c r="E1775" s="1" t="s">
        <v>2568</v>
      </c>
      <c r="F1775" s="1" t="s">
        <v>53</v>
      </c>
      <c r="G1775" s="1" t="s">
        <v>54</v>
      </c>
      <c r="H1775" s="1" t="s">
        <v>128</v>
      </c>
      <c r="I1775" s="1" t="s">
        <v>231</v>
      </c>
      <c r="J1775" s="1">
        <v>3</v>
      </c>
      <c r="K1775" s="1">
        <v>1000</v>
      </c>
      <c r="L1775" s="1">
        <v>3000</v>
      </c>
      <c r="M1775" s="1" t="s">
        <v>63</v>
      </c>
      <c r="N1775" s="1" t="s">
        <v>57</v>
      </c>
      <c r="O1775" s="1" t="s">
        <v>31</v>
      </c>
      <c r="P1775" s="1" t="s">
        <v>85</v>
      </c>
      <c r="Q1775" s="1" t="s">
        <v>45</v>
      </c>
      <c r="R1775" s="1" t="s">
        <v>2620</v>
      </c>
      <c r="S1775" s="1" t="s">
        <v>2620</v>
      </c>
      <c r="T1775" s="1">
        <v>4</v>
      </c>
      <c r="U1775" s="1" t="s">
        <v>2622</v>
      </c>
      <c r="V1775" s="1" t="s">
        <v>2623</v>
      </c>
      <c r="W1775" s="1" t="s">
        <v>2624</v>
      </c>
      <c r="X1775" s="1" t="s">
        <v>2625</v>
      </c>
      <c r="Y1775" s="1" t="s">
        <v>2623</v>
      </c>
      <c r="Z1775" s="1" t="s">
        <v>2623</v>
      </c>
      <c r="AA1775" s="1">
        <v>3000</v>
      </c>
      <c r="AB1775" s="1" t="s">
        <v>2626</v>
      </c>
      <c r="AC1775" s="1" t="s">
        <v>2627</v>
      </c>
      <c r="AD1775" s="1" t="str">
        <f>TEXT(Sales_data[[#This Row],[Order_Date]],"MMM")</f>
        <v>Jan</v>
      </c>
      <c r="AE1775" s="1">
        <f t="shared" si="135"/>
        <v>2024</v>
      </c>
      <c r="AF1775" s="1" t="str">
        <f>TEXT(Sales_data[[#This Row],[Order_Date]],"ddd")</f>
        <v>Tue</v>
      </c>
      <c r="AG1775" s="1" t="str">
        <f t="shared" si="136"/>
        <v>On Time</v>
      </c>
      <c r="AH1775" s="1" t="str">
        <f t="shared" si="137"/>
        <v>Medium</v>
      </c>
      <c r="AI1775" s="1" t="str">
        <f t="shared" si="138"/>
        <v>Medium</v>
      </c>
      <c r="AJ1775" s="6" t="str">
        <f t="shared" si="139"/>
        <v>Weekday</v>
      </c>
    </row>
    <row r="1776" spans="1:36" x14ac:dyDescent="0.45">
      <c r="A1776" s="5" t="s">
        <v>2264</v>
      </c>
      <c r="B1776" s="2">
        <v>45610</v>
      </c>
      <c r="C1776" s="2">
        <v>45608</v>
      </c>
      <c r="D1776" s="2">
        <v>45610</v>
      </c>
      <c r="E1776" s="1" t="s">
        <v>2561</v>
      </c>
      <c r="F1776" s="1" t="s">
        <v>69</v>
      </c>
      <c r="G1776" s="1" t="s">
        <v>70</v>
      </c>
      <c r="H1776" s="1" t="s">
        <v>71</v>
      </c>
      <c r="I1776" s="1" t="s">
        <v>117</v>
      </c>
      <c r="J1776" s="1">
        <v>1</v>
      </c>
      <c r="K1776" s="1">
        <v>1000</v>
      </c>
      <c r="L1776" s="1">
        <v>1000</v>
      </c>
      <c r="M1776" s="1" t="s">
        <v>29</v>
      </c>
      <c r="N1776" s="1" t="s">
        <v>57</v>
      </c>
      <c r="O1776" s="1" t="s">
        <v>31</v>
      </c>
      <c r="P1776" s="1" t="s">
        <v>32</v>
      </c>
      <c r="Q1776" s="1" t="s">
        <v>45</v>
      </c>
      <c r="R1776" s="1" t="s">
        <v>34</v>
      </c>
      <c r="S1776" s="1" t="s">
        <v>2620</v>
      </c>
      <c r="T1776" s="1">
        <v>2</v>
      </c>
      <c r="U1776" s="1" t="s">
        <v>2622</v>
      </c>
      <c r="V1776" s="1" t="s">
        <v>2623</v>
      </c>
      <c r="W1776" s="1" t="s">
        <v>2624</v>
      </c>
      <c r="X1776" s="1" t="s">
        <v>2628</v>
      </c>
      <c r="Y1776" s="1" t="s">
        <v>2623</v>
      </c>
      <c r="Z1776" s="1" t="s">
        <v>2623</v>
      </c>
      <c r="AA1776" s="1">
        <v>1000</v>
      </c>
      <c r="AB1776" s="1" t="s">
        <v>2626</v>
      </c>
      <c r="AC1776" s="1" t="s">
        <v>2627</v>
      </c>
      <c r="AD1776" s="1" t="str">
        <f>TEXT(Sales_data[[#This Row],[Order_Date]],"MMM")</f>
        <v>Nov</v>
      </c>
      <c r="AE1776" s="1">
        <f t="shared" si="135"/>
        <v>2024</v>
      </c>
      <c r="AF1776" s="1" t="str">
        <f>TEXT(Sales_data[[#This Row],[Order_Date]],"ddd")</f>
        <v>Thu</v>
      </c>
      <c r="AG1776" s="1" t="str">
        <f t="shared" si="136"/>
        <v>On Time</v>
      </c>
      <c r="AH1776" s="1" t="str">
        <f t="shared" si="137"/>
        <v>Fast</v>
      </c>
      <c r="AI1776" s="1" t="str">
        <f t="shared" si="138"/>
        <v>Low</v>
      </c>
      <c r="AJ1776" s="6" t="str">
        <f t="shared" si="139"/>
        <v>Weekday</v>
      </c>
    </row>
    <row r="1777" spans="1:36" x14ac:dyDescent="0.45">
      <c r="A1777" s="5" t="s">
        <v>2265</v>
      </c>
      <c r="B1777" s="2">
        <v>45655</v>
      </c>
      <c r="C1777" s="2">
        <v>45657</v>
      </c>
      <c r="D1777" s="2">
        <v>45660</v>
      </c>
      <c r="E1777" s="1" t="s">
        <v>2577</v>
      </c>
      <c r="F1777" s="1" t="s">
        <v>147</v>
      </c>
      <c r="G1777" s="1" t="s">
        <v>147</v>
      </c>
      <c r="H1777" s="1" t="s">
        <v>42</v>
      </c>
      <c r="I1777" s="1" t="s">
        <v>122</v>
      </c>
      <c r="J1777" s="1">
        <v>0</v>
      </c>
      <c r="K1777" s="1">
        <v>0</v>
      </c>
      <c r="L1777" s="1">
        <v>0</v>
      </c>
      <c r="M1777" s="1" t="s">
        <v>29</v>
      </c>
      <c r="N1777" s="1" t="s">
        <v>57</v>
      </c>
      <c r="O1777" s="1" t="s">
        <v>64</v>
      </c>
      <c r="P1777" s="1" t="s">
        <v>85</v>
      </c>
      <c r="Q1777" s="1" t="s">
        <v>45</v>
      </c>
      <c r="R1777" s="1" t="s">
        <v>34</v>
      </c>
      <c r="S1777" s="1" t="s">
        <v>2620</v>
      </c>
      <c r="T1777" s="1">
        <v>3</v>
      </c>
      <c r="U1777" s="1" t="s">
        <v>2622</v>
      </c>
      <c r="V1777" s="1" t="s">
        <v>2630</v>
      </c>
      <c r="W1777" s="1" t="s">
        <v>2629</v>
      </c>
      <c r="X1777" s="1" t="s">
        <v>2625</v>
      </c>
      <c r="Y1777" s="1" t="s">
        <v>2630</v>
      </c>
      <c r="Z1777" s="1" t="s">
        <v>2623</v>
      </c>
      <c r="AA1777" s="1">
        <v>0</v>
      </c>
      <c r="AB1777" s="1" t="s">
        <v>2626</v>
      </c>
      <c r="AC1777" s="1" t="s">
        <v>2627</v>
      </c>
      <c r="AD1777" s="1" t="str">
        <f>TEXT(Sales_data[[#This Row],[Order_Date]],"MMM")</f>
        <v>Dec</v>
      </c>
      <c r="AE1777" s="1">
        <f t="shared" si="135"/>
        <v>2024</v>
      </c>
      <c r="AF1777" s="1" t="str">
        <f>TEXT(Sales_data[[#This Row],[Order_Date]],"ddd")</f>
        <v>Sun</v>
      </c>
      <c r="AG1777" s="1" t="str">
        <f t="shared" si="136"/>
        <v>On Time</v>
      </c>
      <c r="AH1777" s="1" t="str">
        <f t="shared" si="137"/>
        <v>Medium</v>
      </c>
      <c r="AI1777" s="1" t="str">
        <f t="shared" si="138"/>
        <v>Low</v>
      </c>
      <c r="AJ1777" s="6" t="str">
        <f t="shared" si="139"/>
        <v>Weekend</v>
      </c>
    </row>
    <row r="1778" spans="1:36" x14ac:dyDescent="0.45">
      <c r="A1778" s="5" t="s">
        <v>2266</v>
      </c>
      <c r="B1778" s="2">
        <v>45443</v>
      </c>
      <c r="C1778" s="2">
        <v>45442</v>
      </c>
      <c r="D1778" s="2">
        <v>45445</v>
      </c>
      <c r="E1778" s="1" t="s">
        <v>2598</v>
      </c>
      <c r="F1778" s="1" t="s">
        <v>2608</v>
      </c>
      <c r="G1778" s="1" t="s">
        <v>41</v>
      </c>
      <c r="H1778" s="1" t="s">
        <v>128</v>
      </c>
      <c r="I1778" s="1" t="s">
        <v>231</v>
      </c>
      <c r="J1778" s="1">
        <v>2</v>
      </c>
      <c r="K1778" s="1">
        <v>0</v>
      </c>
      <c r="L1778" s="1">
        <v>0</v>
      </c>
      <c r="M1778" s="1" t="s">
        <v>63</v>
      </c>
      <c r="N1778" s="1" t="s">
        <v>57</v>
      </c>
      <c r="O1778" s="1" t="s">
        <v>79</v>
      </c>
      <c r="P1778" s="1" t="s">
        <v>32</v>
      </c>
      <c r="Q1778" s="1" t="s">
        <v>33</v>
      </c>
      <c r="R1778" s="1" t="s">
        <v>46</v>
      </c>
      <c r="S1778" s="1" t="s">
        <v>254</v>
      </c>
      <c r="T1778" s="1">
        <v>3</v>
      </c>
      <c r="U1778" s="1" t="s">
        <v>2622</v>
      </c>
      <c r="V1778" s="1" t="s">
        <v>2623</v>
      </c>
      <c r="W1778" s="1" t="s">
        <v>2629</v>
      </c>
      <c r="X1778" s="1" t="s">
        <v>2628</v>
      </c>
      <c r="Y1778" s="1" t="s">
        <v>2630</v>
      </c>
      <c r="Z1778" s="1" t="s">
        <v>2623</v>
      </c>
      <c r="AA1778" s="1">
        <v>0</v>
      </c>
      <c r="AB1778" s="1" t="s">
        <v>2626</v>
      </c>
      <c r="AC1778" s="1" t="s">
        <v>254</v>
      </c>
      <c r="AD1778" s="1" t="str">
        <f>TEXT(Sales_data[[#This Row],[Order_Date]],"MMM")</f>
        <v>May</v>
      </c>
      <c r="AE1778" s="1">
        <f t="shared" si="135"/>
        <v>2024</v>
      </c>
      <c r="AF1778" s="1" t="str">
        <f>TEXT(Sales_data[[#This Row],[Order_Date]],"ddd")</f>
        <v>Fri</v>
      </c>
      <c r="AG1778" s="1" t="str">
        <f t="shared" si="136"/>
        <v>On Time</v>
      </c>
      <c r="AH1778" s="1" t="str">
        <f t="shared" si="137"/>
        <v>Medium</v>
      </c>
      <c r="AI1778" s="1" t="str">
        <f t="shared" si="138"/>
        <v>Low</v>
      </c>
      <c r="AJ1778" s="6" t="str">
        <f t="shared" si="139"/>
        <v>Weekday</v>
      </c>
    </row>
    <row r="1779" spans="1:36" x14ac:dyDescent="0.45">
      <c r="A1779" s="5" t="s">
        <v>2267</v>
      </c>
      <c r="B1779" s="2">
        <v>45551</v>
      </c>
      <c r="C1779" s="2">
        <v>45551</v>
      </c>
      <c r="D1779" s="2">
        <v>45557</v>
      </c>
      <c r="E1779" s="1" t="s">
        <v>2534</v>
      </c>
      <c r="F1779" s="1" t="s">
        <v>69</v>
      </c>
      <c r="G1779" s="1" t="s">
        <v>70</v>
      </c>
      <c r="H1779" s="1" t="s">
        <v>128</v>
      </c>
      <c r="I1779" s="1" t="s">
        <v>169</v>
      </c>
      <c r="J1779" s="1">
        <v>1</v>
      </c>
      <c r="K1779" s="1">
        <v>1000</v>
      </c>
      <c r="L1779" s="1">
        <v>1000</v>
      </c>
      <c r="M1779" s="1" t="s">
        <v>2619</v>
      </c>
      <c r="N1779" s="1" t="s">
        <v>30</v>
      </c>
      <c r="O1779" s="1" t="s">
        <v>79</v>
      </c>
      <c r="P1779" s="1" t="s">
        <v>32</v>
      </c>
      <c r="Q1779" s="1" t="s">
        <v>33</v>
      </c>
      <c r="R1779" s="1" t="s">
        <v>2620</v>
      </c>
      <c r="S1779" s="1" t="s">
        <v>2620</v>
      </c>
      <c r="T1779" s="1">
        <v>6</v>
      </c>
      <c r="U1779" s="1" t="s">
        <v>2622</v>
      </c>
      <c r="V1779" s="1" t="s">
        <v>2623</v>
      </c>
      <c r="W1779" s="1" t="s">
        <v>2624</v>
      </c>
      <c r="X1779" s="1" t="s">
        <v>2625</v>
      </c>
      <c r="Y1779" s="1" t="s">
        <v>2623</v>
      </c>
      <c r="Z1779" s="1" t="s">
        <v>2623</v>
      </c>
      <c r="AA1779" s="1">
        <v>1000</v>
      </c>
      <c r="AB1779" s="1" t="s">
        <v>2626</v>
      </c>
      <c r="AC1779" s="1" t="s">
        <v>2627</v>
      </c>
      <c r="AD1779" s="1" t="str">
        <f>TEXT(Sales_data[[#This Row],[Order_Date]],"MMM")</f>
        <v>Sep</v>
      </c>
      <c r="AE1779" s="1">
        <f t="shared" si="135"/>
        <v>2024</v>
      </c>
      <c r="AF1779" s="1" t="str">
        <f>TEXT(Sales_data[[#This Row],[Order_Date]],"ddd")</f>
        <v>Mon</v>
      </c>
      <c r="AG1779" s="1" t="str">
        <f t="shared" si="136"/>
        <v>Late</v>
      </c>
      <c r="AH1779" s="1" t="str">
        <f t="shared" si="137"/>
        <v>Slow</v>
      </c>
      <c r="AI1779" s="1" t="str">
        <f t="shared" si="138"/>
        <v>Low</v>
      </c>
      <c r="AJ1779" s="6" t="str">
        <f t="shared" si="139"/>
        <v>Weekday</v>
      </c>
    </row>
    <row r="1780" spans="1:36" x14ac:dyDescent="0.45">
      <c r="A1780" s="5" t="s">
        <v>2268</v>
      </c>
      <c r="B1780" s="2">
        <v>45583</v>
      </c>
      <c r="C1780" s="2">
        <v>45585</v>
      </c>
      <c r="D1780" s="2">
        <v>45592</v>
      </c>
      <c r="E1780" s="1" t="s">
        <v>2573</v>
      </c>
      <c r="F1780" s="1" t="s">
        <v>2606</v>
      </c>
      <c r="G1780" s="1" t="s">
        <v>26</v>
      </c>
      <c r="H1780" s="1" t="s">
        <v>128</v>
      </c>
      <c r="I1780" s="1" t="s">
        <v>169</v>
      </c>
      <c r="J1780" s="1">
        <v>3</v>
      </c>
      <c r="K1780" s="1">
        <v>1000</v>
      </c>
      <c r="L1780" s="1">
        <v>3000</v>
      </c>
      <c r="M1780" s="1" t="s">
        <v>29</v>
      </c>
      <c r="N1780" s="1" t="s">
        <v>57</v>
      </c>
      <c r="O1780" s="1" t="s">
        <v>44</v>
      </c>
      <c r="P1780" s="1" t="s">
        <v>85</v>
      </c>
      <c r="Q1780" s="1" t="s">
        <v>45</v>
      </c>
      <c r="R1780" s="1" t="s">
        <v>34</v>
      </c>
      <c r="S1780" s="1" t="s">
        <v>2620</v>
      </c>
      <c r="T1780" s="1">
        <v>7</v>
      </c>
      <c r="U1780" s="1" t="s">
        <v>2622</v>
      </c>
      <c r="V1780" s="1" t="s">
        <v>2623</v>
      </c>
      <c r="W1780" s="1" t="s">
        <v>2624</v>
      </c>
      <c r="X1780" s="1" t="s">
        <v>2625</v>
      </c>
      <c r="Y1780" s="1" t="s">
        <v>2623</v>
      </c>
      <c r="Z1780" s="1" t="s">
        <v>2623</v>
      </c>
      <c r="AA1780" s="1">
        <v>3000</v>
      </c>
      <c r="AB1780" s="1" t="s">
        <v>2626</v>
      </c>
      <c r="AC1780" s="1" t="s">
        <v>2627</v>
      </c>
      <c r="AD1780" s="1" t="str">
        <f>TEXT(Sales_data[[#This Row],[Order_Date]],"MMM")</f>
        <v>Oct</v>
      </c>
      <c r="AE1780" s="1">
        <f t="shared" si="135"/>
        <v>2024</v>
      </c>
      <c r="AF1780" s="1" t="str">
        <f>TEXT(Sales_data[[#This Row],[Order_Date]],"ddd")</f>
        <v>Fri</v>
      </c>
      <c r="AG1780" s="1" t="str">
        <f t="shared" si="136"/>
        <v>Late</v>
      </c>
      <c r="AH1780" s="1" t="str">
        <f t="shared" si="137"/>
        <v>Slow</v>
      </c>
      <c r="AI1780" s="1" t="str">
        <f t="shared" si="138"/>
        <v>Medium</v>
      </c>
      <c r="AJ1780" s="6" t="str">
        <f t="shared" si="139"/>
        <v>Weekday</v>
      </c>
    </row>
    <row r="1781" spans="1:36" x14ac:dyDescent="0.45">
      <c r="A1781" s="5" t="s">
        <v>2269</v>
      </c>
      <c r="B1781" s="2">
        <v>45395</v>
      </c>
      <c r="C1781" s="2">
        <v>45395</v>
      </c>
      <c r="D1781" s="2">
        <v>45400</v>
      </c>
      <c r="E1781" s="1" t="s">
        <v>2596</v>
      </c>
      <c r="F1781" s="1" t="s">
        <v>147</v>
      </c>
      <c r="G1781" s="1" t="s">
        <v>147</v>
      </c>
      <c r="H1781" s="1" t="s">
        <v>71</v>
      </c>
      <c r="I1781" s="1" t="s">
        <v>117</v>
      </c>
      <c r="J1781" s="1">
        <v>0</v>
      </c>
      <c r="K1781" s="1">
        <v>0</v>
      </c>
      <c r="L1781" s="1">
        <v>0</v>
      </c>
      <c r="M1781" s="1" t="s">
        <v>29</v>
      </c>
      <c r="N1781" s="1" t="s">
        <v>57</v>
      </c>
      <c r="O1781" s="1" t="s">
        <v>31</v>
      </c>
      <c r="P1781" s="1" t="s">
        <v>85</v>
      </c>
      <c r="Q1781" s="1" t="s">
        <v>45</v>
      </c>
      <c r="R1781" s="1" t="s">
        <v>2620</v>
      </c>
      <c r="S1781" s="1" t="s">
        <v>2620</v>
      </c>
      <c r="T1781" s="1">
        <v>5</v>
      </c>
      <c r="U1781" s="1" t="s">
        <v>2622</v>
      </c>
      <c r="V1781" s="1" t="s">
        <v>2630</v>
      </c>
      <c r="W1781" s="1" t="s">
        <v>2629</v>
      </c>
      <c r="X1781" s="1" t="s">
        <v>2625</v>
      </c>
      <c r="Y1781" s="1" t="s">
        <v>2630</v>
      </c>
      <c r="Z1781" s="1" t="s">
        <v>2623</v>
      </c>
      <c r="AA1781" s="1">
        <v>0</v>
      </c>
      <c r="AB1781" s="1" t="s">
        <v>2626</v>
      </c>
      <c r="AC1781" s="1" t="s">
        <v>2627</v>
      </c>
      <c r="AD1781" s="1" t="str">
        <f>TEXT(Sales_data[[#This Row],[Order_Date]],"MMM")</f>
        <v>Apr</v>
      </c>
      <c r="AE1781" s="1">
        <f t="shared" si="135"/>
        <v>2024</v>
      </c>
      <c r="AF1781" s="1" t="str">
        <f>TEXT(Sales_data[[#This Row],[Order_Date]],"ddd")</f>
        <v>Sat</v>
      </c>
      <c r="AG1781" s="1" t="str">
        <f t="shared" si="136"/>
        <v>On Time</v>
      </c>
      <c r="AH1781" s="1" t="str">
        <f t="shared" si="137"/>
        <v>Medium</v>
      </c>
      <c r="AI1781" s="1" t="str">
        <f t="shared" si="138"/>
        <v>Low</v>
      </c>
      <c r="AJ1781" s="6" t="str">
        <f t="shared" si="139"/>
        <v>Weekend</v>
      </c>
    </row>
    <row r="1782" spans="1:36" x14ac:dyDescent="0.45">
      <c r="A1782" s="5" t="s">
        <v>2270</v>
      </c>
      <c r="B1782" s="2">
        <v>45547</v>
      </c>
      <c r="C1782" s="2">
        <v>45549</v>
      </c>
      <c r="D1782" s="2">
        <v>45554</v>
      </c>
      <c r="E1782" s="1" t="s">
        <v>2603</v>
      </c>
      <c r="F1782" s="1" t="s">
        <v>147</v>
      </c>
      <c r="G1782" s="1" t="s">
        <v>147</v>
      </c>
      <c r="H1782" s="1" t="s">
        <v>71</v>
      </c>
      <c r="I1782" s="1" t="s">
        <v>117</v>
      </c>
      <c r="J1782" s="1">
        <v>2</v>
      </c>
      <c r="K1782" s="1">
        <v>500</v>
      </c>
      <c r="L1782" s="1">
        <v>1000</v>
      </c>
      <c r="M1782" s="1" t="s">
        <v>56</v>
      </c>
      <c r="N1782" s="1" t="s">
        <v>93</v>
      </c>
      <c r="O1782" s="1" t="s">
        <v>44</v>
      </c>
      <c r="P1782" s="1" t="s">
        <v>32</v>
      </c>
      <c r="Q1782" s="1" t="s">
        <v>45</v>
      </c>
      <c r="R1782" s="1" t="s">
        <v>46</v>
      </c>
      <c r="S1782" s="1" t="s">
        <v>47</v>
      </c>
      <c r="T1782" s="1">
        <v>5</v>
      </c>
      <c r="U1782" s="1" t="s">
        <v>2622</v>
      </c>
      <c r="V1782" s="1" t="s">
        <v>2623</v>
      </c>
      <c r="W1782" s="1" t="s">
        <v>2624</v>
      </c>
      <c r="X1782" s="1" t="s">
        <v>2625</v>
      </c>
      <c r="Y1782" s="1" t="s">
        <v>2623</v>
      </c>
      <c r="Z1782" s="1" t="s">
        <v>2623</v>
      </c>
      <c r="AA1782" s="1">
        <v>1000</v>
      </c>
      <c r="AB1782" s="1" t="s">
        <v>2626</v>
      </c>
      <c r="AC1782" s="1" t="s">
        <v>47</v>
      </c>
      <c r="AD1782" s="1" t="str">
        <f>TEXT(Sales_data[[#This Row],[Order_Date]],"MMM")</f>
        <v>Sep</v>
      </c>
      <c r="AE1782" s="1">
        <f t="shared" si="135"/>
        <v>2024</v>
      </c>
      <c r="AF1782" s="1" t="str">
        <f>TEXT(Sales_data[[#This Row],[Order_Date]],"ddd")</f>
        <v>Thu</v>
      </c>
      <c r="AG1782" s="1" t="str">
        <f t="shared" si="136"/>
        <v>On Time</v>
      </c>
      <c r="AH1782" s="1" t="str">
        <f t="shared" si="137"/>
        <v>Medium</v>
      </c>
      <c r="AI1782" s="1" t="str">
        <f t="shared" si="138"/>
        <v>Low</v>
      </c>
      <c r="AJ1782" s="6" t="str">
        <f t="shared" si="139"/>
        <v>Weekday</v>
      </c>
    </row>
    <row r="1783" spans="1:36" x14ac:dyDescent="0.45">
      <c r="A1783" s="5" t="s">
        <v>2271</v>
      </c>
      <c r="B1783" s="2">
        <v>45609</v>
      </c>
      <c r="C1783" s="2">
        <v>45610</v>
      </c>
      <c r="D1783" s="2">
        <v>45611</v>
      </c>
      <c r="E1783" s="1" t="s">
        <v>2547</v>
      </c>
      <c r="F1783" s="1" t="s">
        <v>168</v>
      </c>
      <c r="G1783" s="1" t="s">
        <v>41</v>
      </c>
      <c r="H1783" s="1" t="s">
        <v>42</v>
      </c>
      <c r="I1783" s="1" t="s">
        <v>43</v>
      </c>
      <c r="J1783" s="1">
        <v>3</v>
      </c>
      <c r="K1783" s="1">
        <v>100</v>
      </c>
      <c r="L1783" s="1">
        <v>300</v>
      </c>
      <c r="M1783" s="1" t="s">
        <v>63</v>
      </c>
      <c r="N1783" s="1" t="s">
        <v>93</v>
      </c>
      <c r="O1783" s="1" t="s">
        <v>79</v>
      </c>
      <c r="P1783" s="1" t="s">
        <v>85</v>
      </c>
      <c r="Q1783" s="1" t="s">
        <v>45</v>
      </c>
      <c r="R1783" s="1" t="s">
        <v>2620</v>
      </c>
      <c r="S1783" s="1" t="s">
        <v>2620</v>
      </c>
      <c r="T1783" s="1">
        <v>1</v>
      </c>
      <c r="U1783" s="1" t="s">
        <v>2622</v>
      </c>
      <c r="V1783" s="1" t="s">
        <v>2623</v>
      </c>
      <c r="W1783" s="1" t="s">
        <v>2624</v>
      </c>
      <c r="X1783" s="1" t="s">
        <v>2625</v>
      </c>
      <c r="Y1783" s="1" t="s">
        <v>2623</v>
      </c>
      <c r="Z1783" s="1" t="s">
        <v>2623</v>
      </c>
      <c r="AA1783" s="1">
        <v>300</v>
      </c>
      <c r="AB1783" s="1" t="s">
        <v>2626</v>
      </c>
      <c r="AC1783" s="1" t="s">
        <v>2627</v>
      </c>
      <c r="AD1783" s="1" t="str">
        <f>TEXT(Sales_data[[#This Row],[Order_Date]],"MMM")</f>
        <v>Nov</v>
      </c>
      <c r="AE1783" s="1">
        <f t="shared" si="135"/>
        <v>2024</v>
      </c>
      <c r="AF1783" s="1" t="str">
        <f>TEXT(Sales_data[[#This Row],[Order_Date]],"ddd")</f>
        <v>Wed</v>
      </c>
      <c r="AG1783" s="1" t="str">
        <f t="shared" si="136"/>
        <v>On Time</v>
      </c>
      <c r="AH1783" s="1" t="str">
        <f t="shared" si="137"/>
        <v>Fast</v>
      </c>
      <c r="AI1783" s="1" t="str">
        <f t="shared" si="138"/>
        <v>Low</v>
      </c>
      <c r="AJ1783" s="6" t="str">
        <f t="shared" si="139"/>
        <v>Weekday</v>
      </c>
    </row>
    <row r="1784" spans="1:36" x14ac:dyDescent="0.45">
      <c r="A1784" s="5" t="s">
        <v>2272</v>
      </c>
      <c r="B1784" s="2">
        <v>45506</v>
      </c>
      <c r="C1784" s="2">
        <v>45505</v>
      </c>
      <c r="D1784" s="2">
        <v>45510</v>
      </c>
      <c r="E1784" s="1" t="s">
        <v>2534</v>
      </c>
      <c r="F1784" s="1" t="s">
        <v>2609</v>
      </c>
      <c r="G1784" s="1" t="s">
        <v>116</v>
      </c>
      <c r="H1784" s="1" t="s">
        <v>71</v>
      </c>
      <c r="I1784" s="1" t="s">
        <v>72</v>
      </c>
      <c r="J1784" s="1">
        <v>-1</v>
      </c>
      <c r="K1784" s="1">
        <v>0</v>
      </c>
      <c r="L1784" s="1">
        <v>0</v>
      </c>
      <c r="M1784" s="1" t="s">
        <v>56</v>
      </c>
      <c r="N1784" s="1" t="s">
        <v>93</v>
      </c>
      <c r="O1784" s="1" t="s">
        <v>31</v>
      </c>
      <c r="P1784" s="1" t="s">
        <v>85</v>
      </c>
      <c r="Q1784" s="1" t="s">
        <v>45</v>
      </c>
      <c r="R1784" s="1" t="s">
        <v>2620</v>
      </c>
      <c r="S1784" s="1" t="s">
        <v>2620</v>
      </c>
      <c r="T1784" s="1">
        <v>5</v>
      </c>
      <c r="U1784" s="1" t="s">
        <v>2622</v>
      </c>
      <c r="V1784" s="1" t="s">
        <v>2630</v>
      </c>
      <c r="W1784" s="1" t="s">
        <v>2629</v>
      </c>
      <c r="X1784" s="1" t="s">
        <v>2628</v>
      </c>
      <c r="Y1784" s="1" t="s">
        <v>2630</v>
      </c>
      <c r="Z1784" s="1" t="s">
        <v>2623</v>
      </c>
      <c r="AA1784" s="1">
        <v>0</v>
      </c>
      <c r="AB1784" s="1" t="s">
        <v>2626</v>
      </c>
      <c r="AC1784" s="1" t="s">
        <v>2627</v>
      </c>
      <c r="AD1784" s="1" t="str">
        <f>TEXT(Sales_data[[#This Row],[Order_Date]],"MMM")</f>
        <v>Aug</v>
      </c>
      <c r="AE1784" s="1">
        <f t="shared" si="135"/>
        <v>2024</v>
      </c>
      <c r="AF1784" s="1" t="str">
        <f>TEXT(Sales_data[[#This Row],[Order_Date]],"ddd")</f>
        <v>Fri</v>
      </c>
      <c r="AG1784" s="1" t="str">
        <f t="shared" si="136"/>
        <v>On Time</v>
      </c>
      <c r="AH1784" s="1" t="str">
        <f t="shared" si="137"/>
        <v>Medium</v>
      </c>
      <c r="AI1784" s="1" t="str">
        <f t="shared" si="138"/>
        <v>Low</v>
      </c>
      <c r="AJ1784" s="6" t="str">
        <f t="shared" si="139"/>
        <v>Weekday</v>
      </c>
    </row>
    <row r="1785" spans="1:36" x14ac:dyDescent="0.45">
      <c r="A1785" s="5" t="s">
        <v>2273</v>
      </c>
      <c r="B1785" s="2">
        <v>45317</v>
      </c>
      <c r="C1785" s="2">
        <v>45319</v>
      </c>
      <c r="D1785" s="2">
        <v>45318</v>
      </c>
      <c r="E1785" s="1" t="s">
        <v>2598</v>
      </c>
      <c r="F1785" s="1" t="s">
        <v>2607</v>
      </c>
      <c r="G1785" s="1" t="s">
        <v>41</v>
      </c>
      <c r="H1785" s="1" t="s">
        <v>42</v>
      </c>
      <c r="I1785" s="1" t="s">
        <v>78</v>
      </c>
      <c r="J1785" s="1">
        <v>2</v>
      </c>
      <c r="K1785" s="1">
        <v>500</v>
      </c>
      <c r="L1785" s="1">
        <v>1000</v>
      </c>
      <c r="M1785" s="1" t="s">
        <v>2619</v>
      </c>
      <c r="N1785" s="1" t="s">
        <v>30</v>
      </c>
      <c r="O1785" s="1" t="s">
        <v>64</v>
      </c>
      <c r="P1785" s="1" t="s">
        <v>58</v>
      </c>
      <c r="Q1785" s="1" t="s">
        <v>33</v>
      </c>
      <c r="R1785" s="1" t="s">
        <v>34</v>
      </c>
      <c r="S1785" s="1" t="s">
        <v>2620</v>
      </c>
      <c r="T1785" s="1">
        <v>-1</v>
      </c>
      <c r="U1785" s="1" t="s">
        <v>2622</v>
      </c>
      <c r="V1785" s="1" t="s">
        <v>2623</v>
      </c>
      <c r="W1785" s="1" t="s">
        <v>2624</v>
      </c>
      <c r="X1785" s="1" t="s">
        <v>2631</v>
      </c>
      <c r="Y1785" s="1" t="s">
        <v>2623</v>
      </c>
      <c r="Z1785" s="1" t="s">
        <v>2623</v>
      </c>
      <c r="AA1785" s="1">
        <v>1000</v>
      </c>
      <c r="AB1785" s="1" t="s">
        <v>2626</v>
      </c>
      <c r="AC1785" s="1" t="s">
        <v>2627</v>
      </c>
      <c r="AD1785" s="1" t="str">
        <f>TEXT(Sales_data[[#This Row],[Order_Date]],"MMM")</f>
        <v>Jan</v>
      </c>
      <c r="AE1785" s="1">
        <f t="shared" si="135"/>
        <v>2024</v>
      </c>
      <c r="AF1785" s="1" t="str">
        <f>TEXT(Sales_data[[#This Row],[Order_Date]],"ddd")</f>
        <v>Fri</v>
      </c>
      <c r="AG1785" s="1" t="str">
        <f t="shared" si="136"/>
        <v>On Time</v>
      </c>
      <c r="AH1785" s="1" t="str">
        <f t="shared" si="137"/>
        <v>Fast</v>
      </c>
      <c r="AI1785" s="1" t="str">
        <f t="shared" si="138"/>
        <v>Low</v>
      </c>
      <c r="AJ1785" s="6" t="str">
        <f t="shared" si="139"/>
        <v>Weekday</v>
      </c>
    </row>
    <row r="1786" spans="1:36" x14ac:dyDescent="0.45">
      <c r="A1786" s="5" t="s">
        <v>2274</v>
      </c>
      <c r="B1786" s="2">
        <v>45477</v>
      </c>
      <c r="C1786" s="2">
        <v>45480</v>
      </c>
      <c r="D1786" s="2">
        <v>45479</v>
      </c>
      <c r="E1786" s="1" t="s">
        <v>2530</v>
      </c>
      <c r="F1786" s="1" t="s">
        <v>69</v>
      </c>
      <c r="G1786" s="1" t="s">
        <v>70</v>
      </c>
      <c r="H1786" s="1" t="s">
        <v>27</v>
      </c>
      <c r="I1786" s="1" t="s">
        <v>84</v>
      </c>
      <c r="J1786" s="1">
        <v>1</v>
      </c>
      <c r="K1786" s="1">
        <v>0</v>
      </c>
      <c r="L1786" s="1">
        <v>0</v>
      </c>
      <c r="M1786" s="1" t="s">
        <v>63</v>
      </c>
      <c r="N1786" s="1" t="s">
        <v>57</v>
      </c>
      <c r="O1786" s="1" t="s">
        <v>31</v>
      </c>
      <c r="P1786" s="1" t="s">
        <v>85</v>
      </c>
      <c r="Q1786" s="1" t="s">
        <v>33</v>
      </c>
      <c r="R1786" s="1" t="s">
        <v>46</v>
      </c>
      <c r="S1786" s="1" t="s">
        <v>254</v>
      </c>
      <c r="T1786" s="1">
        <v>-1</v>
      </c>
      <c r="U1786" s="1" t="s">
        <v>2622</v>
      </c>
      <c r="V1786" s="1" t="s">
        <v>2623</v>
      </c>
      <c r="W1786" s="1" t="s">
        <v>2629</v>
      </c>
      <c r="X1786" s="1" t="s">
        <v>2631</v>
      </c>
      <c r="Y1786" s="1" t="s">
        <v>2630</v>
      </c>
      <c r="Z1786" s="1" t="s">
        <v>2623</v>
      </c>
      <c r="AA1786" s="1">
        <v>0</v>
      </c>
      <c r="AB1786" s="1" t="s">
        <v>2626</v>
      </c>
      <c r="AC1786" s="1" t="s">
        <v>254</v>
      </c>
      <c r="AD1786" s="1" t="str">
        <f>TEXT(Sales_data[[#This Row],[Order_Date]],"MMM")</f>
        <v>Jul</v>
      </c>
      <c r="AE1786" s="1">
        <f t="shared" si="135"/>
        <v>2024</v>
      </c>
      <c r="AF1786" s="1" t="str">
        <f>TEXT(Sales_data[[#This Row],[Order_Date]],"ddd")</f>
        <v>Thu</v>
      </c>
      <c r="AG1786" s="1" t="str">
        <f t="shared" si="136"/>
        <v>On Time</v>
      </c>
      <c r="AH1786" s="1" t="str">
        <f t="shared" si="137"/>
        <v>Fast</v>
      </c>
      <c r="AI1786" s="1" t="str">
        <f t="shared" si="138"/>
        <v>Low</v>
      </c>
      <c r="AJ1786" s="6" t="str">
        <f t="shared" si="139"/>
        <v>Weekday</v>
      </c>
    </row>
    <row r="1787" spans="1:36" x14ac:dyDescent="0.45">
      <c r="A1787" s="5" t="s">
        <v>2275</v>
      </c>
      <c r="B1787" s="2">
        <v>45451</v>
      </c>
      <c r="C1787" s="2">
        <v>45452</v>
      </c>
      <c r="D1787" s="2">
        <v>45459</v>
      </c>
      <c r="E1787" s="1" t="s">
        <v>2531</v>
      </c>
      <c r="F1787" s="1" t="s">
        <v>2606</v>
      </c>
      <c r="G1787" s="1" t="s">
        <v>26</v>
      </c>
      <c r="H1787" s="1" t="s">
        <v>71</v>
      </c>
      <c r="I1787" s="1" t="s">
        <v>117</v>
      </c>
      <c r="J1787" s="1">
        <v>3</v>
      </c>
      <c r="K1787" s="1">
        <v>2000</v>
      </c>
      <c r="L1787" s="1">
        <v>6000</v>
      </c>
      <c r="M1787" s="1" t="s">
        <v>29</v>
      </c>
      <c r="N1787" s="1" t="s">
        <v>57</v>
      </c>
      <c r="O1787" s="1" t="s">
        <v>79</v>
      </c>
      <c r="P1787" s="1" t="s">
        <v>85</v>
      </c>
      <c r="Q1787" s="1" t="s">
        <v>45</v>
      </c>
      <c r="R1787" s="1" t="s">
        <v>46</v>
      </c>
      <c r="S1787" s="1" t="s">
        <v>254</v>
      </c>
      <c r="T1787" s="1">
        <v>7</v>
      </c>
      <c r="U1787" s="1" t="s">
        <v>2622</v>
      </c>
      <c r="V1787" s="1" t="s">
        <v>2623</v>
      </c>
      <c r="W1787" s="1" t="s">
        <v>2624</v>
      </c>
      <c r="X1787" s="1" t="s">
        <v>2625</v>
      </c>
      <c r="Y1787" s="1" t="s">
        <v>2623</v>
      </c>
      <c r="Z1787" s="1" t="s">
        <v>2623</v>
      </c>
      <c r="AA1787" s="1">
        <v>6000</v>
      </c>
      <c r="AB1787" s="1" t="s">
        <v>2626</v>
      </c>
      <c r="AC1787" s="1" t="s">
        <v>254</v>
      </c>
      <c r="AD1787" s="1" t="str">
        <f>TEXT(Sales_data[[#This Row],[Order_Date]],"MMM")</f>
        <v>Jun</v>
      </c>
      <c r="AE1787" s="1">
        <f t="shared" si="135"/>
        <v>2024</v>
      </c>
      <c r="AF1787" s="1" t="str">
        <f>TEXT(Sales_data[[#This Row],[Order_Date]],"ddd")</f>
        <v>Sat</v>
      </c>
      <c r="AG1787" s="1" t="str">
        <f t="shared" si="136"/>
        <v>Late</v>
      </c>
      <c r="AH1787" s="1" t="str">
        <f t="shared" si="137"/>
        <v>Slow</v>
      </c>
      <c r="AI1787" s="1" t="str">
        <f t="shared" si="138"/>
        <v>High</v>
      </c>
      <c r="AJ1787" s="6" t="str">
        <f t="shared" si="139"/>
        <v>Weekend</v>
      </c>
    </row>
    <row r="1788" spans="1:36" x14ac:dyDescent="0.45">
      <c r="A1788" s="5" t="s">
        <v>2276</v>
      </c>
      <c r="B1788" s="2">
        <v>45657</v>
      </c>
      <c r="C1788" s="2">
        <v>45657</v>
      </c>
      <c r="D1788" s="2">
        <v>45660</v>
      </c>
      <c r="E1788" s="1" t="s">
        <v>2566</v>
      </c>
      <c r="F1788" s="1" t="s">
        <v>69</v>
      </c>
      <c r="G1788" s="1" t="s">
        <v>70</v>
      </c>
      <c r="H1788" s="1" t="s">
        <v>42</v>
      </c>
      <c r="I1788" s="1" t="s">
        <v>78</v>
      </c>
      <c r="J1788" s="1">
        <v>2</v>
      </c>
      <c r="K1788" s="1">
        <v>100</v>
      </c>
      <c r="L1788" s="1">
        <v>200</v>
      </c>
      <c r="M1788" s="1" t="s">
        <v>63</v>
      </c>
      <c r="N1788" s="1" t="s">
        <v>57</v>
      </c>
      <c r="O1788" s="1" t="s">
        <v>44</v>
      </c>
      <c r="P1788" s="1" t="s">
        <v>85</v>
      </c>
      <c r="Q1788" s="1" t="s">
        <v>33</v>
      </c>
      <c r="R1788" s="1" t="s">
        <v>2620</v>
      </c>
      <c r="S1788" s="1" t="s">
        <v>2620</v>
      </c>
      <c r="T1788" s="1">
        <v>3</v>
      </c>
      <c r="U1788" s="1" t="s">
        <v>2622</v>
      </c>
      <c r="V1788" s="1" t="s">
        <v>2623</v>
      </c>
      <c r="W1788" s="1" t="s">
        <v>2624</v>
      </c>
      <c r="X1788" s="1" t="s">
        <v>2625</v>
      </c>
      <c r="Y1788" s="1" t="s">
        <v>2623</v>
      </c>
      <c r="Z1788" s="1" t="s">
        <v>2623</v>
      </c>
      <c r="AA1788" s="1">
        <v>200</v>
      </c>
      <c r="AB1788" s="1" t="s">
        <v>2626</v>
      </c>
      <c r="AC1788" s="1" t="s">
        <v>2627</v>
      </c>
      <c r="AD1788" s="1" t="str">
        <f>TEXT(Sales_data[[#This Row],[Order_Date]],"MMM")</f>
        <v>Dec</v>
      </c>
      <c r="AE1788" s="1">
        <f t="shared" si="135"/>
        <v>2024</v>
      </c>
      <c r="AF1788" s="1" t="str">
        <f>TEXT(Sales_data[[#This Row],[Order_Date]],"ddd")</f>
        <v>Tue</v>
      </c>
      <c r="AG1788" s="1" t="str">
        <f t="shared" si="136"/>
        <v>On Time</v>
      </c>
      <c r="AH1788" s="1" t="str">
        <f t="shared" si="137"/>
        <v>Medium</v>
      </c>
      <c r="AI1788" s="1" t="str">
        <f t="shared" si="138"/>
        <v>Low</v>
      </c>
      <c r="AJ1788" s="6" t="str">
        <f t="shared" si="139"/>
        <v>Weekday</v>
      </c>
    </row>
    <row r="1789" spans="1:36" x14ac:dyDescent="0.45">
      <c r="A1789" s="5" t="s">
        <v>2277</v>
      </c>
      <c r="B1789" s="2">
        <v>45400</v>
      </c>
      <c r="C1789" s="2">
        <v>45403</v>
      </c>
      <c r="D1789" s="2">
        <v>45403</v>
      </c>
      <c r="E1789" s="1" t="s">
        <v>2580</v>
      </c>
      <c r="F1789" s="1" t="s">
        <v>53</v>
      </c>
      <c r="G1789" s="1" t="s">
        <v>54</v>
      </c>
      <c r="H1789" s="1" t="s">
        <v>128</v>
      </c>
      <c r="I1789" s="1" t="s">
        <v>169</v>
      </c>
      <c r="J1789" s="1">
        <v>0</v>
      </c>
      <c r="K1789" s="1">
        <v>1000</v>
      </c>
      <c r="L1789" s="1">
        <v>0</v>
      </c>
      <c r="M1789" s="1" t="s">
        <v>56</v>
      </c>
      <c r="N1789" s="1" t="s">
        <v>30</v>
      </c>
      <c r="O1789" s="1" t="s">
        <v>31</v>
      </c>
      <c r="P1789" s="1" t="s">
        <v>85</v>
      </c>
      <c r="Q1789" s="1" t="s">
        <v>33</v>
      </c>
      <c r="R1789" s="1" t="s">
        <v>34</v>
      </c>
      <c r="S1789" s="1" t="s">
        <v>2620</v>
      </c>
      <c r="T1789" s="1">
        <v>0</v>
      </c>
      <c r="U1789" s="1" t="s">
        <v>2622</v>
      </c>
      <c r="V1789" s="1" t="s">
        <v>2630</v>
      </c>
      <c r="W1789" s="1" t="s">
        <v>2624</v>
      </c>
      <c r="X1789" s="1" t="s">
        <v>2625</v>
      </c>
      <c r="Y1789" s="1" t="s">
        <v>2623</v>
      </c>
      <c r="Z1789" s="1" t="s">
        <v>2623</v>
      </c>
      <c r="AA1789" s="1">
        <v>0</v>
      </c>
      <c r="AB1789" s="1" t="s">
        <v>2626</v>
      </c>
      <c r="AC1789" s="1" t="s">
        <v>2627</v>
      </c>
      <c r="AD1789" s="1" t="str">
        <f>TEXT(Sales_data[[#This Row],[Order_Date]],"MMM")</f>
        <v>Apr</v>
      </c>
      <c r="AE1789" s="1">
        <f t="shared" si="135"/>
        <v>2024</v>
      </c>
      <c r="AF1789" s="1" t="str">
        <f>TEXT(Sales_data[[#This Row],[Order_Date]],"ddd")</f>
        <v>Thu</v>
      </c>
      <c r="AG1789" s="1" t="str">
        <f t="shared" si="136"/>
        <v>On Time</v>
      </c>
      <c r="AH1789" s="1" t="str">
        <f t="shared" si="137"/>
        <v>Fast</v>
      </c>
      <c r="AI1789" s="1" t="str">
        <f t="shared" si="138"/>
        <v>Low</v>
      </c>
      <c r="AJ1789" s="6" t="str">
        <f t="shared" si="139"/>
        <v>Weekday</v>
      </c>
    </row>
    <row r="1790" spans="1:36" x14ac:dyDescent="0.45">
      <c r="A1790" s="5" t="s">
        <v>2278</v>
      </c>
      <c r="B1790" s="2">
        <v>45570</v>
      </c>
      <c r="C1790" s="2">
        <v>45569</v>
      </c>
      <c r="D1790" s="2">
        <v>45575</v>
      </c>
      <c r="E1790" s="1" t="s">
        <v>2587</v>
      </c>
      <c r="F1790" s="1" t="s">
        <v>2606</v>
      </c>
      <c r="G1790" s="1" t="s">
        <v>26</v>
      </c>
      <c r="H1790" s="1" t="s">
        <v>42</v>
      </c>
      <c r="I1790" s="1" t="s">
        <v>122</v>
      </c>
      <c r="J1790" s="1">
        <v>2</v>
      </c>
      <c r="K1790" s="1">
        <v>500</v>
      </c>
      <c r="L1790" s="1">
        <v>1000</v>
      </c>
      <c r="M1790" s="1" t="s">
        <v>63</v>
      </c>
      <c r="N1790" s="1" t="s">
        <v>57</v>
      </c>
      <c r="O1790" s="1" t="s">
        <v>31</v>
      </c>
      <c r="P1790" s="1" t="s">
        <v>85</v>
      </c>
      <c r="Q1790" s="1" t="s">
        <v>45</v>
      </c>
      <c r="R1790" s="1" t="s">
        <v>2620</v>
      </c>
      <c r="S1790" s="1" t="s">
        <v>2620</v>
      </c>
      <c r="T1790" s="1">
        <v>6</v>
      </c>
      <c r="U1790" s="1" t="s">
        <v>2622</v>
      </c>
      <c r="V1790" s="1" t="s">
        <v>2623</v>
      </c>
      <c r="W1790" s="1" t="s">
        <v>2624</v>
      </c>
      <c r="X1790" s="1" t="s">
        <v>2628</v>
      </c>
      <c r="Y1790" s="1" t="s">
        <v>2623</v>
      </c>
      <c r="Z1790" s="1" t="s">
        <v>2623</v>
      </c>
      <c r="AA1790" s="1">
        <v>1000</v>
      </c>
      <c r="AB1790" s="1" t="s">
        <v>2626</v>
      </c>
      <c r="AC1790" s="1" t="s">
        <v>2627</v>
      </c>
      <c r="AD1790" s="1" t="str">
        <f>TEXT(Sales_data[[#This Row],[Order_Date]],"MMM")</f>
        <v>Oct</v>
      </c>
      <c r="AE1790" s="1">
        <f t="shared" si="135"/>
        <v>2024</v>
      </c>
      <c r="AF1790" s="1" t="str">
        <f>TEXT(Sales_data[[#This Row],[Order_Date]],"ddd")</f>
        <v>Sat</v>
      </c>
      <c r="AG1790" s="1" t="str">
        <f t="shared" si="136"/>
        <v>Late</v>
      </c>
      <c r="AH1790" s="1" t="str">
        <f t="shared" si="137"/>
        <v>Slow</v>
      </c>
      <c r="AI1790" s="1" t="str">
        <f t="shared" si="138"/>
        <v>Low</v>
      </c>
      <c r="AJ1790" s="6" t="str">
        <f t="shared" si="139"/>
        <v>Weekend</v>
      </c>
    </row>
    <row r="1791" spans="1:36" x14ac:dyDescent="0.45">
      <c r="A1791" s="5" t="s">
        <v>2279</v>
      </c>
      <c r="B1791" s="2">
        <v>45294</v>
      </c>
      <c r="C1791" s="2">
        <v>45293</v>
      </c>
      <c r="D1791" s="2">
        <v>45293</v>
      </c>
      <c r="E1791" s="1" t="s">
        <v>2580</v>
      </c>
      <c r="F1791" s="1" t="s">
        <v>2608</v>
      </c>
      <c r="G1791" s="1" t="s">
        <v>41</v>
      </c>
      <c r="H1791" s="1" t="s">
        <v>27</v>
      </c>
      <c r="I1791" s="1" t="s">
        <v>84</v>
      </c>
      <c r="J1791" s="1">
        <v>0</v>
      </c>
      <c r="K1791" s="1">
        <v>500</v>
      </c>
      <c r="L1791" s="1">
        <v>0</v>
      </c>
      <c r="M1791" s="1" t="s">
        <v>63</v>
      </c>
      <c r="N1791" s="1" t="s">
        <v>30</v>
      </c>
      <c r="O1791" s="1" t="s">
        <v>31</v>
      </c>
      <c r="P1791" s="1" t="s">
        <v>85</v>
      </c>
      <c r="Q1791" s="1" t="s">
        <v>33</v>
      </c>
      <c r="R1791" s="1" t="s">
        <v>46</v>
      </c>
      <c r="S1791" s="1" t="s">
        <v>254</v>
      </c>
      <c r="T1791" s="1">
        <v>0</v>
      </c>
      <c r="U1791" s="1" t="s">
        <v>2622</v>
      </c>
      <c r="V1791" s="1" t="s">
        <v>2630</v>
      </c>
      <c r="W1791" s="1" t="s">
        <v>2624</v>
      </c>
      <c r="X1791" s="1" t="s">
        <v>2628</v>
      </c>
      <c r="Y1791" s="1" t="s">
        <v>2623</v>
      </c>
      <c r="Z1791" s="1" t="s">
        <v>2623</v>
      </c>
      <c r="AA1791" s="1">
        <v>0</v>
      </c>
      <c r="AB1791" s="1" t="s">
        <v>2626</v>
      </c>
      <c r="AC1791" s="1" t="s">
        <v>254</v>
      </c>
      <c r="AD1791" s="1" t="str">
        <f>TEXT(Sales_data[[#This Row],[Order_Date]],"MMM")</f>
        <v>Jan</v>
      </c>
      <c r="AE1791" s="1">
        <f t="shared" si="135"/>
        <v>2024</v>
      </c>
      <c r="AF1791" s="1" t="str">
        <f>TEXT(Sales_data[[#This Row],[Order_Date]],"ddd")</f>
        <v>Wed</v>
      </c>
      <c r="AG1791" s="1" t="str">
        <f t="shared" si="136"/>
        <v>On Time</v>
      </c>
      <c r="AH1791" s="1" t="str">
        <f t="shared" si="137"/>
        <v>Fast</v>
      </c>
      <c r="AI1791" s="1" t="str">
        <f t="shared" si="138"/>
        <v>Low</v>
      </c>
      <c r="AJ1791" s="6" t="str">
        <f t="shared" si="139"/>
        <v>Weekday</v>
      </c>
    </row>
    <row r="1792" spans="1:36" x14ac:dyDescent="0.45">
      <c r="A1792" s="5" t="s">
        <v>2280</v>
      </c>
      <c r="B1792" s="2">
        <v>45512</v>
      </c>
      <c r="C1792" s="2">
        <v>45515</v>
      </c>
      <c r="D1792" s="2">
        <v>45516</v>
      </c>
      <c r="E1792" s="1" t="s">
        <v>2597</v>
      </c>
      <c r="F1792" s="1" t="s">
        <v>2608</v>
      </c>
      <c r="G1792" s="1" t="s">
        <v>41</v>
      </c>
      <c r="H1792" s="1" t="s">
        <v>27</v>
      </c>
      <c r="I1792" s="1" t="s">
        <v>28</v>
      </c>
      <c r="J1792" s="1">
        <v>3</v>
      </c>
      <c r="K1792" s="1">
        <v>1000</v>
      </c>
      <c r="L1792" s="1">
        <v>3000</v>
      </c>
      <c r="M1792" s="1" t="s">
        <v>29</v>
      </c>
      <c r="N1792" s="1" t="s">
        <v>93</v>
      </c>
      <c r="O1792" s="1" t="s">
        <v>31</v>
      </c>
      <c r="P1792" s="1" t="s">
        <v>58</v>
      </c>
      <c r="Q1792" s="1" t="s">
        <v>45</v>
      </c>
      <c r="R1792" s="1" t="s">
        <v>2620</v>
      </c>
      <c r="S1792" s="1" t="s">
        <v>2620</v>
      </c>
      <c r="T1792" s="1">
        <v>1</v>
      </c>
      <c r="U1792" s="1" t="s">
        <v>2622</v>
      </c>
      <c r="V1792" s="1" t="s">
        <v>2623</v>
      </c>
      <c r="W1792" s="1" t="s">
        <v>2624</v>
      </c>
      <c r="X1792" s="1" t="s">
        <v>2625</v>
      </c>
      <c r="Y1792" s="1" t="s">
        <v>2623</v>
      </c>
      <c r="Z1792" s="1" t="s">
        <v>2623</v>
      </c>
      <c r="AA1792" s="1">
        <v>3000</v>
      </c>
      <c r="AB1792" s="1" t="s">
        <v>2626</v>
      </c>
      <c r="AC1792" s="1" t="s">
        <v>2627</v>
      </c>
      <c r="AD1792" s="1" t="str">
        <f>TEXT(Sales_data[[#This Row],[Order_Date]],"MMM")</f>
        <v>Aug</v>
      </c>
      <c r="AE1792" s="1">
        <f t="shared" si="135"/>
        <v>2024</v>
      </c>
      <c r="AF1792" s="1" t="str">
        <f>TEXT(Sales_data[[#This Row],[Order_Date]],"ddd")</f>
        <v>Thu</v>
      </c>
      <c r="AG1792" s="1" t="str">
        <f t="shared" si="136"/>
        <v>On Time</v>
      </c>
      <c r="AH1792" s="1" t="str">
        <f t="shared" si="137"/>
        <v>Fast</v>
      </c>
      <c r="AI1792" s="1" t="str">
        <f t="shared" si="138"/>
        <v>Medium</v>
      </c>
      <c r="AJ1792" s="6" t="str">
        <f t="shared" si="139"/>
        <v>Weekday</v>
      </c>
    </row>
    <row r="1793" spans="1:36" x14ac:dyDescent="0.45">
      <c r="A1793" s="5" t="s">
        <v>2281</v>
      </c>
      <c r="B1793" s="2">
        <v>45479</v>
      </c>
      <c r="C1793" s="2">
        <v>45478</v>
      </c>
      <c r="D1793" s="2">
        <v>45479</v>
      </c>
      <c r="E1793" s="1" t="s">
        <v>2598</v>
      </c>
      <c r="F1793" s="1" t="s">
        <v>2606</v>
      </c>
      <c r="G1793" s="1" t="s">
        <v>26</v>
      </c>
      <c r="H1793" s="1" t="s">
        <v>27</v>
      </c>
      <c r="I1793" s="1" t="s">
        <v>55</v>
      </c>
      <c r="J1793" s="1">
        <v>-1</v>
      </c>
      <c r="K1793" s="1">
        <v>500</v>
      </c>
      <c r="L1793" s="1">
        <v>-500</v>
      </c>
      <c r="M1793" s="1" t="s">
        <v>29</v>
      </c>
      <c r="N1793" s="1" t="s">
        <v>57</v>
      </c>
      <c r="O1793" s="1" t="s">
        <v>31</v>
      </c>
      <c r="P1793" s="1" t="s">
        <v>32</v>
      </c>
      <c r="Q1793" s="1" t="s">
        <v>33</v>
      </c>
      <c r="R1793" s="1" t="s">
        <v>2620</v>
      </c>
      <c r="S1793" s="1" t="s">
        <v>2620</v>
      </c>
      <c r="T1793" s="1">
        <v>1</v>
      </c>
      <c r="U1793" s="1" t="s">
        <v>2622</v>
      </c>
      <c r="V1793" s="1" t="s">
        <v>2630</v>
      </c>
      <c r="W1793" s="1" t="s">
        <v>2624</v>
      </c>
      <c r="X1793" s="1" t="s">
        <v>2628</v>
      </c>
      <c r="Y1793" s="1" t="s">
        <v>2623</v>
      </c>
      <c r="Z1793" s="1" t="s">
        <v>2623</v>
      </c>
      <c r="AA1793" s="1">
        <v>-500</v>
      </c>
      <c r="AB1793" s="1" t="s">
        <v>2626</v>
      </c>
      <c r="AC1793" s="1" t="s">
        <v>2632</v>
      </c>
      <c r="AD1793" s="1" t="str">
        <f>TEXT(Sales_data[[#This Row],[Order_Date]],"MMM")</f>
        <v>Jul</v>
      </c>
      <c r="AE1793" s="1">
        <f t="shared" si="135"/>
        <v>2024</v>
      </c>
      <c r="AF1793" s="1" t="str">
        <f>TEXT(Sales_data[[#This Row],[Order_Date]],"ddd")</f>
        <v>Sat</v>
      </c>
      <c r="AG1793" s="1" t="str">
        <f t="shared" si="136"/>
        <v>On Time</v>
      </c>
      <c r="AH1793" s="1" t="str">
        <f t="shared" si="137"/>
        <v>Fast</v>
      </c>
      <c r="AI1793" s="1" t="str">
        <f t="shared" si="138"/>
        <v>Low</v>
      </c>
      <c r="AJ1793" s="6" t="str">
        <f t="shared" si="139"/>
        <v>Weekend</v>
      </c>
    </row>
    <row r="1794" spans="1:36" x14ac:dyDescent="0.45">
      <c r="A1794" s="5" t="s">
        <v>2282</v>
      </c>
      <c r="B1794" s="2">
        <v>45599</v>
      </c>
      <c r="C1794" s="2">
        <v>45598</v>
      </c>
      <c r="D1794" s="2">
        <v>45602</v>
      </c>
      <c r="E1794" s="1" t="s">
        <v>2575</v>
      </c>
      <c r="F1794" s="1" t="s">
        <v>2607</v>
      </c>
      <c r="G1794" s="1" t="s">
        <v>41</v>
      </c>
      <c r="H1794" s="1" t="s">
        <v>71</v>
      </c>
      <c r="I1794" s="1" t="s">
        <v>92</v>
      </c>
      <c r="J1794" s="1">
        <v>0</v>
      </c>
      <c r="K1794" s="1">
        <v>2000</v>
      </c>
      <c r="L1794" s="1">
        <v>0</v>
      </c>
      <c r="M1794" s="1" t="s">
        <v>29</v>
      </c>
      <c r="N1794" s="1" t="s">
        <v>30</v>
      </c>
      <c r="O1794" s="1" t="s">
        <v>79</v>
      </c>
      <c r="P1794" s="1" t="s">
        <v>32</v>
      </c>
      <c r="Q1794" s="1" t="s">
        <v>45</v>
      </c>
      <c r="R1794" s="1" t="s">
        <v>2620</v>
      </c>
      <c r="S1794" s="1" t="s">
        <v>2620</v>
      </c>
      <c r="T1794" s="1">
        <v>4</v>
      </c>
      <c r="U1794" s="1" t="s">
        <v>2622</v>
      </c>
      <c r="V1794" s="1" t="s">
        <v>2630</v>
      </c>
      <c r="W1794" s="1" t="s">
        <v>2624</v>
      </c>
      <c r="X1794" s="1" t="s">
        <v>2628</v>
      </c>
      <c r="Y1794" s="1" t="s">
        <v>2623</v>
      </c>
      <c r="Z1794" s="1" t="s">
        <v>2623</v>
      </c>
      <c r="AA1794" s="1">
        <v>0</v>
      </c>
      <c r="AB1794" s="1" t="s">
        <v>2626</v>
      </c>
      <c r="AC1794" s="1" t="s">
        <v>2627</v>
      </c>
      <c r="AD1794" s="1" t="str">
        <f>TEXT(Sales_data[[#This Row],[Order_Date]],"MMM")</f>
        <v>Nov</v>
      </c>
      <c r="AE1794" s="1">
        <f t="shared" si="135"/>
        <v>2024</v>
      </c>
      <c r="AF1794" s="1" t="str">
        <f>TEXT(Sales_data[[#This Row],[Order_Date]],"ddd")</f>
        <v>Sun</v>
      </c>
      <c r="AG1794" s="1" t="str">
        <f t="shared" si="136"/>
        <v>On Time</v>
      </c>
      <c r="AH1794" s="1" t="str">
        <f t="shared" si="137"/>
        <v>Medium</v>
      </c>
      <c r="AI1794" s="1" t="str">
        <f t="shared" si="138"/>
        <v>Low</v>
      </c>
      <c r="AJ1794" s="6" t="str">
        <f t="shared" si="139"/>
        <v>Weekend</v>
      </c>
    </row>
    <row r="1795" spans="1:36" x14ac:dyDescent="0.45">
      <c r="A1795" s="5" t="s">
        <v>2283</v>
      </c>
      <c r="B1795" s="2">
        <v>45578</v>
      </c>
      <c r="C1795" s="2">
        <v>45578</v>
      </c>
      <c r="D1795" s="2">
        <v>45581</v>
      </c>
      <c r="E1795" s="1" t="s">
        <v>2578</v>
      </c>
      <c r="F1795" s="1" t="s">
        <v>53</v>
      </c>
      <c r="G1795" s="1" t="s">
        <v>54</v>
      </c>
      <c r="H1795" s="1" t="s">
        <v>128</v>
      </c>
      <c r="I1795" s="1" t="s">
        <v>231</v>
      </c>
      <c r="J1795" s="1">
        <v>2</v>
      </c>
      <c r="K1795" s="1">
        <v>1000</v>
      </c>
      <c r="L1795" s="1">
        <v>2000</v>
      </c>
      <c r="M1795" s="1" t="s">
        <v>29</v>
      </c>
      <c r="N1795" s="1" t="s">
        <v>93</v>
      </c>
      <c r="O1795" s="1" t="s">
        <v>31</v>
      </c>
      <c r="P1795" s="1" t="s">
        <v>32</v>
      </c>
      <c r="Q1795" s="1" t="s">
        <v>33</v>
      </c>
      <c r="R1795" s="1" t="s">
        <v>2620</v>
      </c>
      <c r="S1795" s="1" t="s">
        <v>2620</v>
      </c>
      <c r="T1795" s="1">
        <v>3</v>
      </c>
      <c r="U1795" s="1" t="s">
        <v>2622</v>
      </c>
      <c r="V1795" s="1" t="s">
        <v>2623</v>
      </c>
      <c r="W1795" s="1" t="s">
        <v>2624</v>
      </c>
      <c r="X1795" s="1" t="s">
        <v>2625</v>
      </c>
      <c r="Y1795" s="1" t="s">
        <v>2623</v>
      </c>
      <c r="Z1795" s="1" t="s">
        <v>2623</v>
      </c>
      <c r="AA1795" s="1">
        <v>2000</v>
      </c>
      <c r="AB1795" s="1" t="s">
        <v>2626</v>
      </c>
      <c r="AC1795" s="1" t="s">
        <v>2627</v>
      </c>
      <c r="AD1795" s="1" t="str">
        <f>TEXT(Sales_data[[#This Row],[Order_Date]],"MMM")</f>
        <v>Oct</v>
      </c>
      <c r="AE1795" s="1">
        <f t="shared" ref="AE1795:AE1858" si="140">YEAR(C1795)</f>
        <v>2024</v>
      </c>
      <c r="AF1795" s="1" t="str">
        <f>TEXT(Sales_data[[#This Row],[Order_Date]],"ddd")</f>
        <v>Sun</v>
      </c>
      <c r="AG1795" s="1" t="str">
        <f t="shared" ref="AG1795:AG1858" si="141">IF(T1795&lt;=5,"On Time","Late")</f>
        <v>On Time</v>
      </c>
      <c r="AH1795" s="1" t="str">
        <f t="shared" ref="AH1795:AH1858" si="142">IF(T1795&lt;=2,"Fast",IF(T1795&lt;=5,"Medium","Slow"))</f>
        <v>Medium</v>
      </c>
      <c r="AI1795" s="1" t="str">
        <f t="shared" ref="AI1795:AI1858" si="143">IF(AA1795&gt;=5000,"High",IF(AA1795&gt;=2000,"Medium","Low"))</f>
        <v>Medium</v>
      </c>
      <c r="AJ1795" s="6" t="str">
        <f t="shared" ref="AJ1795:AJ1858" si="144">IF(AF1795="Sat","Weekend",IF(AF1795="Sun","Weekend","Weekday"))</f>
        <v>Weekend</v>
      </c>
    </row>
    <row r="1796" spans="1:36" x14ac:dyDescent="0.45">
      <c r="A1796" s="5" t="s">
        <v>2284</v>
      </c>
      <c r="B1796" s="2">
        <v>45622</v>
      </c>
      <c r="C1796" s="2">
        <v>45620</v>
      </c>
      <c r="D1796" s="2">
        <v>45623</v>
      </c>
      <c r="E1796" s="1" t="s">
        <v>2578</v>
      </c>
      <c r="F1796" s="1" t="s">
        <v>53</v>
      </c>
      <c r="G1796" s="1" t="s">
        <v>54</v>
      </c>
      <c r="H1796" s="1" t="s">
        <v>42</v>
      </c>
      <c r="I1796" s="1" t="s">
        <v>43</v>
      </c>
      <c r="J1796" s="1">
        <v>3</v>
      </c>
      <c r="K1796" s="1">
        <v>0</v>
      </c>
      <c r="L1796" s="1">
        <v>0</v>
      </c>
      <c r="M1796" s="1" t="s">
        <v>2619</v>
      </c>
      <c r="N1796" s="1" t="s">
        <v>93</v>
      </c>
      <c r="O1796" s="1" t="s">
        <v>44</v>
      </c>
      <c r="P1796" s="1" t="s">
        <v>32</v>
      </c>
      <c r="Q1796" s="1" t="s">
        <v>33</v>
      </c>
      <c r="R1796" s="1" t="s">
        <v>46</v>
      </c>
      <c r="S1796" s="1" t="s">
        <v>2621</v>
      </c>
      <c r="T1796" s="1">
        <v>3</v>
      </c>
      <c r="U1796" s="1" t="s">
        <v>2622</v>
      </c>
      <c r="V1796" s="1" t="s">
        <v>2623</v>
      </c>
      <c r="W1796" s="1" t="s">
        <v>2629</v>
      </c>
      <c r="X1796" s="1" t="s">
        <v>2628</v>
      </c>
      <c r="Y1796" s="1" t="s">
        <v>2630</v>
      </c>
      <c r="Z1796" s="1" t="s">
        <v>2623</v>
      </c>
      <c r="AA1796" s="1">
        <v>0</v>
      </c>
      <c r="AB1796" s="1" t="s">
        <v>2626</v>
      </c>
      <c r="AC1796" s="1" t="s">
        <v>2621</v>
      </c>
      <c r="AD1796" s="1" t="str">
        <f>TEXT(Sales_data[[#This Row],[Order_Date]],"MMM")</f>
        <v>Nov</v>
      </c>
      <c r="AE1796" s="1">
        <f t="shared" si="140"/>
        <v>2024</v>
      </c>
      <c r="AF1796" s="1" t="str">
        <f>TEXT(Sales_data[[#This Row],[Order_Date]],"ddd")</f>
        <v>Tue</v>
      </c>
      <c r="AG1796" s="1" t="str">
        <f t="shared" si="141"/>
        <v>On Time</v>
      </c>
      <c r="AH1796" s="1" t="str">
        <f t="shared" si="142"/>
        <v>Medium</v>
      </c>
      <c r="AI1796" s="1" t="str">
        <f t="shared" si="143"/>
        <v>Low</v>
      </c>
      <c r="AJ1796" s="6" t="str">
        <f t="shared" si="144"/>
        <v>Weekday</v>
      </c>
    </row>
    <row r="1797" spans="1:36" x14ac:dyDescent="0.45">
      <c r="A1797" s="5" t="s">
        <v>2285</v>
      </c>
      <c r="B1797" s="2">
        <v>45469</v>
      </c>
      <c r="C1797" s="2">
        <v>45471</v>
      </c>
      <c r="D1797" s="2">
        <v>45470</v>
      </c>
      <c r="E1797" s="1" t="s">
        <v>2586</v>
      </c>
      <c r="F1797" s="1" t="s">
        <v>2608</v>
      </c>
      <c r="G1797" s="1" t="s">
        <v>41</v>
      </c>
      <c r="H1797" s="1" t="s">
        <v>128</v>
      </c>
      <c r="I1797" s="1" t="s">
        <v>231</v>
      </c>
      <c r="J1797" s="1">
        <v>0</v>
      </c>
      <c r="K1797" s="1">
        <v>500</v>
      </c>
      <c r="L1797" s="1">
        <v>0</v>
      </c>
      <c r="M1797" s="1" t="s">
        <v>2619</v>
      </c>
      <c r="N1797" s="1" t="s">
        <v>57</v>
      </c>
      <c r="O1797" s="1" t="s">
        <v>31</v>
      </c>
      <c r="P1797" s="1" t="s">
        <v>32</v>
      </c>
      <c r="Q1797" s="1" t="s">
        <v>45</v>
      </c>
      <c r="R1797" s="1" t="s">
        <v>46</v>
      </c>
      <c r="S1797" s="1" t="s">
        <v>254</v>
      </c>
      <c r="T1797" s="1">
        <v>-1</v>
      </c>
      <c r="U1797" s="1" t="s">
        <v>2622</v>
      </c>
      <c r="V1797" s="1" t="s">
        <v>2630</v>
      </c>
      <c r="W1797" s="1" t="s">
        <v>2624</v>
      </c>
      <c r="X1797" s="1" t="s">
        <v>2631</v>
      </c>
      <c r="Y1797" s="1" t="s">
        <v>2623</v>
      </c>
      <c r="Z1797" s="1" t="s">
        <v>2623</v>
      </c>
      <c r="AA1797" s="1">
        <v>0</v>
      </c>
      <c r="AB1797" s="1" t="s">
        <v>2626</v>
      </c>
      <c r="AC1797" s="1" t="s">
        <v>254</v>
      </c>
      <c r="AD1797" s="1" t="str">
        <f>TEXT(Sales_data[[#This Row],[Order_Date]],"MMM")</f>
        <v>Jun</v>
      </c>
      <c r="AE1797" s="1">
        <f t="shared" si="140"/>
        <v>2024</v>
      </c>
      <c r="AF1797" s="1" t="str">
        <f>TEXT(Sales_data[[#This Row],[Order_Date]],"ddd")</f>
        <v>Wed</v>
      </c>
      <c r="AG1797" s="1" t="str">
        <f t="shared" si="141"/>
        <v>On Time</v>
      </c>
      <c r="AH1797" s="1" t="str">
        <f t="shared" si="142"/>
        <v>Fast</v>
      </c>
      <c r="AI1797" s="1" t="str">
        <f t="shared" si="143"/>
        <v>Low</v>
      </c>
      <c r="AJ1797" s="6" t="str">
        <f t="shared" si="144"/>
        <v>Weekday</v>
      </c>
    </row>
    <row r="1798" spans="1:36" x14ac:dyDescent="0.45">
      <c r="A1798" s="5" t="s">
        <v>2286</v>
      </c>
      <c r="B1798" s="2">
        <v>45319</v>
      </c>
      <c r="C1798" s="2">
        <v>45320</v>
      </c>
      <c r="D1798" s="2">
        <v>45326</v>
      </c>
      <c r="E1798" s="1" t="s">
        <v>2588</v>
      </c>
      <c r="F1798" s="1" t="s">
        <v>168</v>
      </c>
      <c r="G1798" s="1" t="s">
        <v>41</v>
      </c>
      <c r="H1798" s="1" t="s">
        <v>71</v>
      </c>
      <c r="I1798" s="1" t="s">
        <v>92</v>
      </c>
      <c r="J1798" s="1">
        <v>3</v>
      </c>
      <c r="K1798" s="1">
        <v>100</v>
      </c>
      <c r="L1798" s="1">
        <v>300</v>
      </c>
      <c r="M1798" s="1" t="s">
        <v>29</v>
      </c>
      <c r="N1798" s="1" t="s">
        <v>57</v>
      </c>
      <c r="O1798" s="1" t="s">
        <v>31</v>
      </c>
      <c r="P1798" s="1" t="s">
        <v>32</v>
      </c>
      <c r="Q1798" s="1" t="s">
        <v>45</v>
      </c>
      <c r="R1798" s="1" t="s">
        <v>46</v>
      </c>
      <c r="S1798" s="1" t="s">
        <v>254</v>
      </c>
      <c r="T1798" s="1">
        <v>6</v>
      </c>
      <c r="U1798" s="1" t="s">
        <v>2622</v>
      </c>
      <c r="V1798" s="1" t="s">
        <v>2623</v>
      </c>
      <c r="W1798" s="1" t="s">
        <v>2624</v>
      </c>
      <c r="X1798" s="1" t="s">
        <v>2625</v>
      </c>
      <c r="Y1798" s="1" t="s">
        <v>2623</v>
      </c>
      <c r="Z1798" s="1" t="s">
        <v>2623</v>
      </c>
      <c r="AA1798" s="1">
        <v>300</v>
      </c>
      <c r="AB1798" s="1" t="s">
        <v>2626</v>
      </c>
      <c r="AC1798" s="1" t="s">
        <v>254</v>
      </c>
      <c r="AD1798" s="1" t="str">
        <f>TEXT(Sales_data[[#This Row],[Order_Date]],"MMM")</f>
        <v>Jan</v>
      </c>
      <c r="AE1798" s="1">
        <f t="shared" si="140"/>
        <v>2024</v>
      </c>
      <c r="AF1798" s="1" t="str">
        <f>TEXT(Sales_data[[#This Row],[Order_Date]],"ddd")</f>
        <v>Sun</v>
      </c>
      <c r="AG1798" s="1" t="str">
        <f t="shared" si="141"/>
        <v>Late</v>
      </c>
      <c r="AH1798" s="1" t="str">
        <f t="shared" si="142"/>
        <v>Slow</v>
      </c>
      <c r="AI1798" s="1" t="str">
        <f t="shared" si="143"/>
        <v>Low</v>
      </c>
      <c r="AJ1798" s="6" t="str">
        <f t="shared" si="144"/>
        <v>Weekend</v>
      </c>
    </row>
    <row r="1799" spans="1:36" x14ac:dyDescent="0.45">
      <c r="A1799" s="5" t="s">
        <v>2287</v>
      </c>
      <c r="B1799" s="2">
        <v>45619</v>
      </c>
      <c r="C1799" s="2">
        <v>45618</v>
      </c>
      <c r="D1799" s="2">
        <v>45619</v>
      </c>
      <c r="E1799" s="1" t="s">
        <v>2556</v>
      </c>
      <c r="F1799" s="1" t="s">
        <v>2608</v>
      </c>
      <c r="G1799" s="1" t="s">
        <v>41</v>
      </c>
      <c r="H1799" s="1" t="s">
        <v>27</v>
      </c>
      <c r="I1799" s="1" t="s">
        <v>55</v>
      </c>
      <c r="J1799" s="1">
        <v>0</v>
      </c>
      <c r="K1799" s="1">
        <v>1000</v>
      </c>
      <c r="L1799" s="1">
        <v>0</v>
      </c>
      <c r="M1799" s="1" t="s">
        <v>63</v>
      </c>
      <c r="N1799" s="1" t="s">
        <v>93</v>
      </c>
      <c r="O1799" s="1" t="s">
        <v>44</v>
      </c>
      <c r="P1799" s="1" t="s">
        <v>58</v>
      </c>
      <c r="Q1799" s="1" t="s">
        <v>33</v>
      </c>
      <c r="R1799" s="1" t="s">
        <v>2620</v>
      </c>
      <c r="S1799" s="1" t="s">
        <v>2620</v>
      </c>
      <c r="T1799" s="1">
        <v>1</v>
      </c>
      <c r="U1799" s="1" t="s">
        <v>2622</v>
      </c>
      <c r="V1799" s="1" t="s">
        <v>2630</v>
      </c>
      <c r="W1799" s="1" t="s">
        <v>2624</v>
      </c>
      <c r="X1799" s="1" t="s">
        <v>2628</v>
      </c>
      <c r="Y1799" s="1" t="s">
        <v>2623</v>
      </c>
      <c r="Z1799" s="1" t="s">
        <v>2623</v>
      </c>
      <c r="AA1799" s="1">
        <v>0</v>
      </c>
      <c r="AB1799" s="1" t="s">
        <v>2626</v>
      </c>
      <c r="AC1799" s="1" t="s">
        <v>2627</v>
      </c>
      <c r="AD1799" s="1" t="str">
        <f>TEXT(Sales_data[[#This Row],[Order_Date]],"MMM")</f>
        <v>Nov</v>
      </c>
      <c r="AE1799" s="1">
        <f t="shared" si="140"/>
        <v>2024</v>
      </c>
      <c r="AF1799" s="1" t="str">
        <f>TEXT(Sales_data[[#This Row],[Order_Date]],"ddd")</f>
        <v>Sat</v>
      </c>
      <c r="AG1799" s="1" t="str">
        <f t="shared" si="141"/>
        <v>On Time</v>
      </c>
      <c r="AH1799" s="1" t="str">
        <f t="shared" si="142"/>
        <v>Fast</v>
      </c>
      <c r="AI1799" s="1" t="str">
        <f t="shared" si="143"/>
        <v>Low</v>
      </c>
      <c r="AJ1799" s="6" t="str">
        <f t="shared" si="144"/>
        <v>Weekend</v>
      </c>
    </row>
    <row r="1800" spans="1:36" x14ac:dyDescent="0.45">
      <c r="A1800" s="5" t="s">
        <v>2288</v>
      </c>
      <c r="B1800" s="2">
        <v>45363</v>
      </c>
      <c r="C1800" s="2">
        <v>45363</v>
      </c>
      <c r="D1800" s="2">
        <v>45362</v>
      </c>
      <c r="E1800" s="1" t="s">
        <v>2574</v>
      </c>
      <c r="F1800" s="1" t="s">
        <v>147</v>
      </c>
      <c r="G1800" s="1" t="s">
        <v>147</v>
      </c>
      <c r="H1800" s="1" t="s">
        <v>128</v>
      </c>
      <c r="I1800" s="1" t="s">
        <v>169</v>
      </c>
      <c r="J1800" s="1">
        <v>3</v>
      </c>
      <c r="K1800" s="1">
        <v>1000</v>
      </c>
      <c r="L1800" s="1">
        <v>3000</v>
      </c>
      <c r="M1800" s="1" t="s">
        <v>63</v>
      </c>
      <c r="N1800" s="1" t="s">
        <v>57</v>
      </c>
      <c r="O1800" s="1" t="s">
        <v>79</v>
      </c>
      <c r="P1800" s="1" t="s">
        <v>85</v>
      </c>
      <c r="Q1800" s="1" t="s">
        <v>45</v>
      </c>
      <c r="R1800" s="1" t="s">
        <v>2620</v>
      </c>
      <c r="S1800" s="1" t="s">
        <v>2620</v>
      </c>
      <c r="T1800" s="1">
        <v>-1</v>
      </c>
      <c r="U1800" s="1" t="s">
        <v>2622</v>
      </c>
      <c r="V1800" s="1" t="s">
        <v>2623</v>
      </c>
      <c r="W1800" s="1" t="s">
        <v>2624</v>
      </c>
      <c r="X1800" s="1" t="s">
        <v>2633</v>
      </c>
      <c r="Y1800" s="1" t="s">
        <v>2623</v>
      </c>
      <c r="Z1800" s="1" t="s">
        <v>2623</v>
      </c>
      <c r="AA1800" s="1">
        <v>3000</v>
      </c>
      <c r="AB1800" s="1" t="s">
        <v>2626</v>
      </c>
      <c r="AC1800" s="1" t="s">
        <v>2627</v>
      </c>
      <c r="AD1800" s="1" t="str">
        <f>TEXT(Sales_data[[#This Row],[Order_Date]],"MMM")</f>
        <v>Mar</v>
      </c>
      <c r="AE1800" s="1">
        <f t="shared" si="140"/>
        <v>2024</v>
      </c>
      <c r="AF1800" s="1" t="str">
        <f>TEXT(Sales_data[[#This Row],[Order_Date]],"ddd")</f>
        <v>Tue</v>
      </c>
      <c r="AG1800" s="1" t="str">
        <f t="shared" si="141"/>
        <v>On Time</v>
      </c>
      <c r="AH1800" s="1" t="str">
        <f t="shared" si="142"/>
        <v>Fast</v>
      </c>
      <c r="AI1800" s="1" t="str">
        <f t="shared" si="143"/>
        <v>Medium</v>
      </c>
      <c r="AJ1800" s="6" t="str">
        <f t="shared" si="144"/>
        <v>Weekday</v>
      </c>
    </row>
    <row r="1801" spans="1:36" x14ac:dyDescent="0.45">
      <c r="A1801" s="5" t="s">
        <v>2289</v>
      </c>
      <c r="B1801" s="2">
        <v>45372</v>
      </c>
      <c r="C1801" s="2">
        <v>45373</v>
      </c>
      <c r="D1801" s="2">
        <v>45379</v>
      </c>
      <c r="E1801" s="1" t="s">
        <v>2568</v>
      </c>
      <c r="F1801" s="1" t="s">
        <v>2607</v>
      </c>
      <c r="G1801" s="1" t="s">
        <v>41</v>
      </c>
      <c r="H1801" s="1" t="s">
        <v>42</v>
      </c>
      <c r="I1801" s="1" t="s">
        <v>43</v>
      </c>
      <c r="J1801" s="1">
        <v>-1</v>
      </c>
      <c r="K1801" s="1">
        <v>0</v>
      </c>
      <c r="L1801" s="1">
        <v>0</v>
      </c>
      <c r="M1801" s="1" t="s">
        <v>56</v>
      </c>
      <c r="N1801" s="1" t="s">
        <v>93</v>
      </c>
      <c r="O1801" s="1" t="s">
        <v>44</v>
      </c>
      <c r="P1801" s="1" t="s">
        <v>32</v>
      </c>
      <c r="Q1801" s="1" t="s">
        <v>45</v>
      </c>
      <c r="R1801" s="1" t="s">
        <v>2620</v>
      </c>
      <c r="S1801" s="1" t="s">
        <v>2620</v>
      </c>
      <c r="T1801" s="1">
        <v>6</v>
      </c>
      <c r="U1801" s="1" t="s">
        <v>2622</v>
      </c>
      <c r="V1801" s="1" t="s">
        <v>2630</v>
      </c>
      <c r="W1801" s="1" t="s">
        <v>2629</v>
      </c>
      <c r="X1801" s="1" t="s">
        <v>2625</v>
      </c>
      <c r="Y1801" s="1" t="s">
        <v>2630</v>
      </c>
      <c r="Z1801" s="1" t="s">
        <v>2623</v>
      </c>
      <c r="AA1801" s="1">
        <v>0</v>
      </c>
      <c r="AB1801" s="1" t="s">
        <v>2626</v>
      </c>
      <c r="AC1801" s="1" t="s">
        <v>2627</v>
      </c>
      <c r="AD1801" s="1" t="str">
        <f>TEXT(Sales_data[[#This Row],[Order_Date]],"MMM")</f>
        <v>Mar</v>
      </c>
      <c r="AE1801" s="1">
        <f t="shared" si="140"/>
        <v>2024</v>
      </c>
      <c r="AF1801" s="1" t="str">
        <f>TEXT(Sales_data[[#This Row],[Order_Date]],"ddd")</f>
        <v>Thu</v>
      </c>
      <c r="AG1801" s="1" t="str">
        <f t="shared" si="141"/>
        <v>Late</v>
      </c>
      <c r="AH1801" s="1" t="str">
        <f t="shared" si="142"/>
        <v>Slow</v>
      </c>
      <c r="AI1801" s="1" t="str">
        <f t="shared" si="143"/>
        <v>Low</v>
      </c>
      <c r="AJ1801" s="6" t="str">
        <f t="shared" si="144"/>
        <v>Weekday</v>
      </c>
    </row>
    <row r="1802" spans="1:36" x14ac:dyDescent="0.45">
      <c r="A1802" s="5" t="s">
        <v>2290</v>
      </c>
      <c r="B1802" s="2">
        <v>45501</v>
      </c>
      <c r="C1802" s="2">
        <v>45500</v>
      </c>
      <c r="D1802" s="2">
        <v>45502</v>
      </c>
      <c r="E1802" s="1" t="s">
        <v>2559</v>
      </c>
      <c r="F1802" s="1" t="s">
        <v>53</v>
      </c>
      <c r="G1802" s="1" t="s">
        <v>54</v>
      </c>
      <c r="H1802" s="1" t="s">
        <v>71</v>
      </c>
      <c r="I1802" s="1" t="s">
        <v>92</v>
      </c>
      <c r="J1802" s="1">
        <v>3</v>
      </c>
      <c r="K1802" s="1">
        <v>100</v>
      </c>
      <c r="L1802" s="1">
        <v>300</v>
      </c>
      <c r="M1802" s="1" t="s">
        <v>29</v>
      </c>
      <c r="N1802" s="1" t="s">
        <v>93</v>
      </c>
      <c r="O1802" s="1" t="s">
        <v>44</v>
      </c>
      <c r="P1802" s="1" t="s">
        <v>85</v>
      </c>
      <c r="Q1802" s="1" t="s">
        <v>33</v>
      </c>
      <c r="R1802" s="1" t="s">
        <v>34</v>
      </c>
      <c r="S1802" s="1" t="s">
        <v>2620</v>
      </c>
      <c r="T1802" s="1">
        <v>2</v>
      </c>
      <c r="U1802" s="1" t="s">
        <v>2622</v>
      </c>
      <c r="V1802" s="1" t="s">
        <v>2623</v>
      </c>
      <c r="W1802" s="1" t="s">
        <v>2624</v>
      </c>
      <c r="X1802" s="1" t="s">
        <v>2628</v>
      </c>
      <c r="Y1802" s="1" t="s">
        <v>2623</v>
      </c>
      <c r="Z1802" s="1" t="s">
        <v>2623</v>
      </c>
      <c r="AA1802" s="1">
        <v>300</v>
      </c>
      <c r="AB1802" s="1" t="s">
        <v>2626</v>
      </c>
      <c r="AC1802" s="1" t="s">
        <v>2627</v>
      </c>
      <c r="AD1802" s="1" t="str">
        <f>TEXT(Sales_data[[#This Row],[Order_Date]],"MMM")</f>
        <v>Jul</v>
      </c>
      <c r="AE1802" s="1">
        <f t="shared" si="140"/>
        <v>2024</v>
      </c>
      <c r="AF1802" s="1" t="str">
        <f>TEXT(Sales_data[[#This Row],[Order_Date]],"ddd")</f>
        <v>Sun</v>
      </c>
      <c r="AG1802" s="1" t="str">
        <f t="shared" si="141"/>
        <v>On Time</v>
      </c>
      <c r="AH1802" s="1" t="str">
        <f t="shared" si="142"/>
        <v>Fast</v>
      </c>
      <c r="AI1802" s="1" t="str">
        <f t="shared" si="143"/>
        <v>Low</v>
      </c>
      <c r="AJ1802" s="6" t="str">
        <f t="shared" si="144"/>
        <v>Weekend</v>
      </c>
    </row>
    <row r="1803" spans="1:36" x14ac:dyDescent="0.45">
      <c r="A1803" s="5" t="s">
        <v>2291</v>
      </c>
      <c r="B1803" s="2">
        <v>45608</v>
      </c>
      <c r="C1803" s="2">
        <v>45610</v>
      </c>
      <c r="D1803" s="2">
        <v>45613</v>
      </c>
      <c r="E1803" s="1" t="s">
        <v>2578</v>
      </c>
      <c r="F1803" s="1" t="s">
        <v>53</v>
      </c>
      <c r="G1803" s="1" t="s">
        <v>54</v>
      </c>
      <c r="H1803" s="1" t="s">
        <v>27</v>
      </c>
      <c r="I1803" s="1" t="s">
        <v>55</v>
      </c>
      <c r="J1803" s="1">
        <v>2</v>
      </c>
      <c r="K1803" s="1">
        <v>1000</v>
      </c>
      <c r="L1803" s="1">
        <v>2000</v>
      </c>
      <c r="M1803" s="1" t="s">
        <v>2619</v>
      </c>
      <c r="N1803" s="1" t="s">
        <v>93</v>
      </c>
      <c r="O1803" s="1" t="s">
        <v>44</v>
      </c>
      <c r="P1803" s="1" t="s">
        <v>85</v>
      </c>
      <c r="Q1803" s="1" t="s">
        <v>45</v>
      </c>
      <c r="R1803" s="1" t="s">
        <v>46</v>
      </c>
      <c r="S1803" s="1" t="s">
        <v>254</v>
      </c>
      <c r="T1803" s="1">
        <v>3</v>
      </c>
      <c r="U1803" s="1" t="s">
        <v>2622</v>
      </c>
      <c r="V1803" s="1" t="s">
        <v>2623</v>
      </c>
      <c r="W1803" s="1" t="s">
        <v>2624</v>
      </c>
      <c r="X1803" s="1" t="s">
        <v>2625</v>
      </c>
      <c r="Y1803" s="1" t="s">
        <v>2623</v>
      </c>
      <c r="Z1803" s="1" t="s">
        <v>2623</v>
      </c>
      <c r="AA1803" s="1">
        <v>2000</v>
      </c>
      <c r="AB1803" s="1" t="s">
        <v>2626</v>
      </c>
      <c r="AC1803" s="1" t="s">
        <v>254</v>
      </c>
      <c r="AD1803" s="1" t="str">
        <f>TEXT(Sales_data[[#This Row],[Order_Date]],"MMM")</f>
        <v>Nov</v>
      </c>
      <c r="AE1803" s="1">
        <f t="shared" si="140"/>
        <v>2024</v>
      </c>
      <c r="AF1803" s="1" t="str">
        <f>TEXT(Sales_data[[#This Row],[Order_Date]],"ddd")</f>
        <v>Tue</v>
      </c>
      <c r="AG1803" s="1" t="str">
        <f t="shared" si="141"/>
        <v>On Time</v>
      </c>
      <c r="AH1803" s="1" t="str">
        <f t="shared" si="142"/>
        <v>Medium</v>
      </c>
      <c r="AI1803" s="1" t="str">
        <f t="shared" si="143"/>
        <v>Medium</v>
      </c>
      <c r="AJ1803" s="6" t="str">
        <f t="shared" si="144"/>
        <v>Weekday</v>
      </c>
    </row>
    <row r="1804" spans="1:36" x14ac:dyDescent="0.45">
      <c r="A1804" s="5" t="s">
        <v>2292</v>
      </c>
      <c r="B1804" s="2">
        <v>45430</v>
      </c>
      <c r="C1804" s="2">
        <v>45430</v>
      </c>
      <c r="D1804" s="2">
        <v>45434</v>
      </c>
      <c r="E1804" s="1" t="s">
        <v>2589</v>
      </c>
      <c r="F1804" s="1" t="s">
        <v>69</v>
      </c>
      <c r="G1804" s="1" t="s">
        <v>70</v>
      </c>
      <c r="H1804" s="1" t="s">
        <v>27</v>
      </c>
      <c r="I1804" s="1" t="s">
        <v>28</v>
      </c>
      <c r="J1804" s="1">
        <v>3</v>
      </c>
      <c r="K1804" s="1">
        <v>0</v>
      </c>
      <c r="L1804" s="1">
        <v>0</v>
      </c>
      <c r="M1804" s="1" t="s">
        <v>2619</v>
      </c>
      <c r="N1804" s="1" t="s">
        <v>57</v>
      </c>
      <c r="O1804" s="1" t="s">
        <v>31</v>
      </c>
      <c r="P1804" s="1" t="s">
        <v>58</v>
      </c>
      <c r="Q1804" s="1" t="s">
        <v>33</v>
      </c>
      <c r="R1804" s="1" t="s">
        <v>2620</v>
      </c>
      <c r="S1804" s="1" t="s">
        <v>2620</v>
      </c>
      <c r="T1804" s="1">
        <v>4</v>
      </c>
      <c r="U1804" s="1" t="s">
        <v>2622</v>
      </c>
      <c r="V1804" s="1" t="s">
        <v>2623</v>
      </c>
      <c r="W1804" s="1" t="s">
        <v>2629</v>
      </c>
      <c r="X1804" s="1" t="s">
        <v>2625</v>
      </c>
      <c r="Y1804" s="1" t="s">
        <v>2630</v>
      </c>
      <c r="Z1804" s="1" t="s">
        <v>2623</v>
      </c>
      <c r="AA1804" s="1">
        <v>0</v>
      </c>
      <c r="AB1804" s="1" t="s">
        <v>2626</v>
      </c>
      <c r="AC1804" s="1" t="s">
        <v>2627</v>
      </c>
      <c r="AD1804" s="1" t="str">
        <f>TEXT(Sales_data[[#This Row],[Order_Date]],"MMM")</f>
        <v>May</v>
      </c>
      <c r="AE1804" s="1">
        <f t="shared" si="140"/>
        <v>2024</v>
      </c>
      <c r="AF1804" s="1" t="str">
        <f>TEXT(Sales_data[[#This Row],[Order_Date]],"ddd")</f>
        <v>Sat</v>
      </c>
      <c r="AG1804" s="1" t="str">
        <f t="shared" si="141"/>
        <v>On Time</v>
      </c>
      <c r="AH1804" s="1" t="str">
        <f t="shared" si="142"/>
        <v>Medium</v>
      </c>
      <c r="AI1804" s="1" t="str">
        <f t="shared" si="143"/>
        <v>Low</v>
      </c>
      <c r="AJ1804" s="6" t="str">
        <f t="shared" si="144"/>
        <v>Weekend</v>
      </c>
    </row>
    <row r="1805" spans="1:36" x14ac:dyDescent="0.45">
      <c r="A1805" s="5" t="s">
        <v>2293</v>
      </c>
      <c r="B1805" s="2">
        <v>45567</v>
      </c>
      <c r="C1805" s="2">
        <v>45568</v>
      </c>
      <c r="D1805" s="2">
        <v>45569</v>
      </c>
      <c r="E1805" s="1" t="s">
        <v>2579</v>
      </c>
      <c r="F1805" s="1" t="s">
        <v>69</v>
      </c>
      <c r="G1805" s="1" t="s">
        <v>70</v>
      </c>
      <c r="H1805" s="1" t="s">
        <v>27</v>
      </c>
      <c r="I1805" s="1" t="s">
        <v>28</v>
      </c>
      <c r="J1805" s="1">
        <v>0</v>
      </c>
      <c r="K1805" s="1">
        <v>1000</v>
      </c>
      <c r="L1805" s="1">
        <v>0</v>
      </c>
      <c r="M1805" s="1" t="s">
        <v>63</v>
      </c>
      <c r="N1805" s="1" t="s">
        <v>57</v>
      </c>
      <c r="O1805" s="1" t="s">
        <v>44</v>
      </c>
      <c r="P1805" s="1" t="s">
        <v>85</v>
      </c>
      <c r="Q1805" s="1" t="s">
        <v>33</v>
      </c>
      <c r="R1805" s="1" t="s">
        <v>2620</v>
      </c>
      <c r="S1805" s="1" t="s">
        <v>2620</v>
      </c>
      <c r="T1805" s="1">
        <v>1</v>
      </c>
      <c r="U1805" s="1" t="s">
        <v>2622</v>
      </c>
      <c r="V1805" s="1" t="s">
        <v>2630</v>
      </c>
      <c r="W1805" s="1" t="s">
        <v>2624</v>
      </c>
      <c r="X1805" s="1" t="s">
        <v>2625</v>
      </c>
      <c r="Y1805" s="1" t="s">
        <v>2623</v>
      </c>
      <c r="Z1805" s="1" t="s">
        <v>2623</v>
      </c>
      <c r="AA1805" s="1">
        <v>0</v>
      </c>
      <c r="AB1805" s="1" t="s">
        <v>2626</v>
      </c>
      <c r="AC1805" s="1" t="s">
        <v>2627</v>
      </c>
      <c r="AD1805" s="1" t="str">
        <f>TEXT(Sales_data[[#This Row],[Order_Date]],"MMM")</f>
        <v>Oct</v>
      </c>
      <c r="AE1805" s="1">
        <f t="shared" si="140"/>
        <v>2024</v>
      </c>
      <c r="AF1805" s="1" t="str">
        <f>TEXT(Sales_data[[#This Row],[Order_Date]],"ddd")</f>
        <v>Wed</v>
      </c>
      <c r="AG1805" s="1" t="str">
        <f t="shared" si="141"/>
        <v>On Time</v>
      </c>
      <c r="AH1805" s="1" t="str">
        <f t="shared" si="142"/>
        <v>Fast</v>
      </c>
      <c r="AI1805" s="1" t="str">
        <f t="shared" si="143"/>
        <v>Low</v>
      </c>
      <c r="AJ1805" s="6" t="str">
        <f t="shared" si="144"/>
        <v>Weekday</v>
      </c>
    </row>
    <row r="1806" spans="1:36" x14ac:dyDescent="0.45">
      <c r="A1806" s="5" t="s">
        <v>2294</v>
      </c>
      <c r="B1806" s="2">
        <v>45386</v>
      </c>
      <c r="C1806" s="2">
        <v>45384</v>
      </c>
      <c r="D1806" s="2">
        <v>45385</v>
      </c>
      <c r="E1806" s="1" t="s">
        <v>2549</v>
      </c>
      <c r="F1806" s="1" t="s">
        <v>168</v>
      </c>
      <c r="G1806" s="1" t="s">
        <v>41</v>
      </c>
      <c r="H1806" s="1" t="s">
        <v>42</v>
      </c>
      <c r="I1806" s="1" t="s">
        <v>78</v>
      </c>
      <c r="J1806" s="1">
        <v>2</v>
      </c>
      <c r="K1806" s="1">
        <v>100</v>
      </c>
      <c r="L1806" s="1">
        <v>200</v>
      </c>
      <c r="M1806" s="1" t="s">
        <v>2619</v>
      </c>
      <c r="N1806" s="1" t="s">
        <v>30</v>
      </c>
      <c r="O1806" s="1" t="s">
        <v>31</v>
      </c>
      <c r="P1806" s="1" t="s">
        <v>85</v>
      </c>
      <c r="Q1806" s="1" t="s">
        <v>45</v>
      </c>
      <c r="R1806" s="1" t="s">
        <v>2620</v>
      </c>
      <c r="S1806" s="1" t="s">
        <v>2620</v>
      </c>
      <c r="T1806" s="1">
        <v>1</v>
      </c>
      <c r="U1806" s="1" t="s">
        <v>2622</v>
      </c>
      <c r="V1806" s="1" t="s">
        <v>2623</v>
      </c>
      <c r="W1806" s="1" t="s">
        <v>2624</v>
      </c>
      <c r="X1806" s="1" t="s">
        <v>2628</v>
      </c>
      <c r="Y1806" s="1" t="s">
        <v>2623</v>
      </c>
      <c r="Z1806" s="1" t="s">
        <v>2623</v>
      </c>
      <c r="AA1806" s="1">
        <v>200</v>
      </c>
      <c r="AB1806" s="1" t="s">
        <v>2626</v>
      </c>
      <c r="AC1806" s="1" t="s">
        <v>2627</v>
      </c>
      <c r="AD1806" s="1" t="str">
        <f>TEXT(Sales_data[[#This Row],[Order_Date]],"MMM")</f>
        <v>Apr</v>
      </c>
      <c r="AE1806" s="1">
        <f t="shared" si="140"/>
        <v>2024</v>
      </c>
      <c r="AF1806" s="1" t="str">
        <f>TEXT(Sales_data[[#This Row],[Order_Date]],"ddd")</f>
        <v>Thu</v>
      </c>
      <c r="AG1806" s="1" t="str">
        <f t="shared" si="141"/>
        <v>On Time</v>
      </c>
      <c r="AH1806" s="1" t="str">
        <f t="shared" si="142"/>
        <v>Fast</v>
      </c>
      <c r="AI1806" s="1" t="str">
        <f t="shared" si="143"/>
        <v>Low</v>
      </c>
      <c r="AJ1806" s="6" t="str">
        <f t="shared" si="144"/>
        <v>Weekday</v>
      </c>
    </row>
    <row r="1807" spans="1:36" x14ac:dyDescent="0.45">
      <c r="A1807" s="5" t="s">
        <v>2295</v>
      </c>
      <c r="B1807" s="2">
        <v>45639</v>
      </c>
      <c r="C1807" s="2">
        <v>45640</v>
      </c>
      <c r="D1807" s="2">
        <v>45647</v>
      </c>
      <c r="E1807" s="1" t="s">
        <v>2577</v>
      </c>
      <c r="F1807" s="1" t="s">
        <v>2609</v>
      </c>
      <c r="G1807" s="1" t="s">
        <v>116</v>
      </c>
      <c r="H1807" s="1" t="s">
        <v>71</v>
      </c>
      <c r="I1807" s="1" t="s">
        <v>117</v>
      </c>
      <c r="J1807" s="1">
        <v>3</v>
      </c>
      <c r="K1807" s="1">
        <v>100</v>
      </c>
      <c r="L1807" s="1">
        <v>300</v>
      </c>
      <c r="M1807" s="1" t="s">
        <v>63</v>
      </c>
      <c r="N1807" s="1" t="s">
        <v>57</v>
      </c>
      <c r="O1807" s="1" t="s">
        <v>31</v>
      </c>
      <c r="P1807" s="1" t="s">
        <v>85</v>
      </c>
      <c r="Q1807" s="1" t="s">
        <v>45</v>
      </c>
      <c r="R1807" s="1" t="s">
        <v>2620</v>
      </c>
      <c r="S1807" s="1" t="s">
        <v>2620</v>
      </c>
      <c r="T1807" s="1">
        <v>7</v>
      </c>
      <c r="U1807" s="1" t="s">
        <v>2622</v>
      </c>
      <c r="V1807" s="1" t="s">
        <v>2623</v>
      </c>
      <c r="W1807" s="1" t="s">
        <v>2624</v>
      </c>
      <c r="X1807" s="1" t="s">
        <v>2625</v>
      </c>
      <c r="Y1807" s="1" t="s">
        <v>2623</v>
      </c>
      <c r="Z1807" s="1" t="s">
        <v>2623</v>
      </c>
      <c r="AA1807" s="1">
        <v>300</v>
      </c>
      <c r="AB1807" s="1" t="s">
        <v>2626</v>
      </c>
      <c r="AC1807" s="1" t="s">
        <v>2627</v>
      </c>
      <c r="AD1807" s="1" t="str">
        <f>TEXT(Sales_data[[#This Row],[Order_Date]],"MMM")</f>
        <v>Dec</v>
      </c>
      <c r="AE1807" s="1">
        <f t="shared" si="140"/>
        <v>2024</v>
      </c>
      <c r="AF1807" s="1" t="str">
        <f>TEXT(Sales_data[[#This Row],[Order_Date]],"ddd")</f>
        <v>Fri</v>
      </c>
      <c r="AG1807" s="1" t="str">
        <f t="shared" si="141"/>
        <v>Late</v>
      </c>
      <c r="AH1807" s="1" t="str">
        <f t="shared" si="142"/>
        <v>Slow</v>
      </c>
      <c r="AI1807" s="1" t="str">
        <f t="shared" si="143"/>
        <v>Low</v>
      </c>
      <c r="AJ1807" s="6" t="str">
        <f t="shared" si="144"/>
        <v>Weekday</v>
      </c>
    </row>
    <row r="1808" spans="1:36" x14ac:dyDescent="0.45">
      <c r="A1808" s="5" t="s">
        <v>2296</v>
      </c>
      <c r="B1808" s="2">
        <v>45518</v>
      </c>
      <c r="C1808" s="2">
        <v>45518</v>
      </c>
      <c r="D1808" s="2">
        <v>45525</v>
      </c>
      <c r="E1808" s="1" t="s">
        <v>2560</v>
      </c>
      <c r="F1808" s="1" t="s">
        <v>53</v>
      </c>
      <c r="G1808" s="1" t="s">
        <v>54</v>
      </c>
      <c r="H1808" s="1" t="s">
        <v>42</v>
      </c>
      <c r="I1808" s="1" t="s">
        <v>43</v>
      </c>
      <c r="J1808" s="1">
        <v>3</v>
      </c>
      <c r="K1808" s="1">
        <v>1000</v>
      </c>
      <c r="L1808" s="1">
        <v>3000</v>
      </c>
      <c r="M1808" s="1" t="s">
        <v>56</v>
      </c>
      <c r="N1808" s="1" t="s">
        <v>57</v>
      </c>
      <c r="O1808" s="1" t="s">
        <v>44</v>
      </c>
      <c r="P1808" s="1" t="s">
        <v>32</v>
      </c>
      <c r="Q1808" s="1" t="s">
        <v>45</v>
      </c>
      <c r="R1808" s="1" t="s">
        <v>2620</v>
      </c>
      <c r="S1808" s="1" t="s">
        <v>2620</v>
      </c>
      <c r="T1808" s="1">
        <v>7</v>
      </c>
      <c r="U1808" s="1" t="s">
        <v>2622</v>
      </c>
      <c r="V1808" s="1" t="s">
        <v>2623</v>
      </c>
      <c r="W1808" s="1" t="s">
        <v>2624</v>
      </c>
      <c r="X1808" s="1" t="s">
        <v>2625</v>
      </c>
      <c r="Y1808" s="1" t="s">
        <v>2623</v>
      </c>
      <c r="Z1808" s="1" t="s">
        <v>2623</v>
      </c>
      <c r="AA1808" s="1">
        <v>3000</v>
      </c>
      <c r="AB1808" s="1" t="s">
        <v>2626</v>
      </c>
      <c r="AC1808" s="1" t="s">
        <v>2627</v>
      </c>
      <c r="AD1808" s="1" t="str">
        <f>TEXT(Sales_data[[#This Row],[Order_Date]],"MMM")</f>
        <v>Aug</v>
      </c>
      <c r="AE1808" s="1">
        <f t="shared" si="140"/>
        <v>2024</v>
      </c>
      <c r="AF1808" s="1" t="str">
        <f>TEXT(Sales_data[[#This Row],[Order_Date]],"ddd")</f>
        <v>Wed</v>
      </c>
      <c r="AG1808" s="1" t="str">
        <f t="shared" si="141"/>
        <v>Late</v>
      </c>
      <c r="AH1808" s="1" t="str">
        <f t="shared" si="142"/>
        <v>Slow</v>
      </c>
      <c r="AI1808" s="1" t="str">
        <f t="shared" si="143"/>
        <v>Medium</v>
      </c>
      <c r="AJ1808" s="6" t="str">
        <f t="shared" si="144"/>
        <v>Weekday</v>
      </c>
    </row>
    <row r="1809" spans="1:36" x14ac:dyDescent="0.45">
      <c r="A1809" s="5" t="s">
        <v>2297</v>
      </c>
      <c r="B1809" s="2">
        <v>45522</v>
      </c>
      <c r="C1809" s="2">
        <v>45520</v>
      </c>
      <c r="D1809" s="2">
        <v>45524</v>
      </c>
      <c r="E1809" s="1" t="s">
        <v>2583</v>
      </c>
      <c r="F1809" s="1" t="s">
        <v>2606</v>
      </c>
      <c r="G1809" s="1" t="s">
        <v>26</v>
      </c>
      <c r="H1809" s="1" t="s">
        <v>42</v>
      </c>
      <c r="I1809" s="1" t="s">
        <v>122</v>
      </c>
      <c r="J1809" s="1">
        <v>2</v>
      </c>
      <c r="K1809" s="1">
        <v>1000</v>
      </c>
      <c r="L1809" s="1">
        <v>2000</v>
      </c>
      <c r="M1809" s="1" t="s">
        <v>63</v>
      </c>
      <c r="N1809" s="1" t="s">
        <v>57</v>
      </c>
      <c r="O1809" s="1" t="s">
        <v>79</v>
      </c>
      <c r="P1809" s="1" t="s">
        <v>32</v>
      </c>
      <c r="Q1809" s="1" t="s">
        <v>45</v>
      </c>
      <c r="R1809" s="1" t="s">
        <v>46</v>
      </c>
      <c r="S1809" s="1" t="s">
        <v>2621</v>
      </c>
      <c r="T1809" s="1">
        <v>4</v>
      </c>
      <c r="U1809" s="1" t="s">
        <v>2622</v>
      </c>
      <c r="V1809" s="1" t="s">
        <v>2623</v>
      </c>
      <c r="W1809" s="1" t="s">
        <v>2624</v>
      </c>
      <c r="X1809" s="1" t="s">
        <v>2628</v>
      </c>
      <c r="Y1809" s="1" t="s">
        <v>2623</v>
      </c>
      <c r="Z1809" s="1" t="s">
        <v>2623</v>
      </c>
      <c r="AA1809" s="1">
        <v>2000</v>
      </c>
      <c r="AB1809" s="1" t="s">
        <v>2626</v>
      </c>
      <c r="AC1809" s="1" t="s">
        <v>2621</v>
      </c>
      <c r="AD1809" s="1" t="str">
        <f>TEXT(Sales_data[[#This Row],[Order_Date]],"MMM")</f>
        <v>Aug</v>
      </c>
      <c r="AE1809" s="1">
        <f t="shared" si="140"/>
        <v>2024</v>
      </c>
      <c r="AF1809" s="1" t="str">
        <f>TEXT(Sales_data[[#This Row],[Order_Date]],"ddd")</f>
        <v>Sun</v>
      </c>
      <c r="AG1809" s="1" t="str">
        <f t="shared" si="141"/>
        <v>On Time</v>
      </c>
      <c r="AH1809" s="1" t="str">
        <f t="shared" si="142"/>
        <v>Medium</v>
      </c>
      <c r="AI1809" s="1" t="str">
        <f t="shared" si="143"/>
        <v>Medium</v>
      </c>
      <c r="AJ1809" s="6" t="str">
        <f t="shared" si="144"/>
        <v>Weekend</v>
      </c>
    </row>
    <row r="1810" spans="1:36" x14ac:dyDescent="0.45">
      <c r="A1810" s="5" t="s">
        <v>2298</v>
      </c>
      <c r="B1810" s="2">
        <v>45351</v>
      </c>
      <c r="C1810" s="2">
        <v>45354</v>
      </c>
      <c r="D1810" s="2">
        <v>45357</v>
      </c>
      <c r="E1810" s="1" t="s">
        <v>2565</v>
      </c>
      <c r="F1810" s="1" t="s">
        <v>2609</v>
      </c>
      <c r="G1810" s="1" t="s">
        <v>116</v>
      </c>
      <c r="H1810" s="1" t="s">
        <v>71</v>
      </c>
      <c r="I1810" s="1" t="s">
        <v>92</v>
      </c>
      <c r="J1810" s="1">
        <v>-1</v>
      </c>
      <c r="K1810" s="1">
        <v>1000</v>
      </c>
      <c r="L1810" s="1">
        <v>-1000</v>
      </c>
      <c r="M1810" s="1" t="s">
        <v>63</v>
      </c>
      <c r="N1810" s="1" t="s">
        <v>57</v>
      </c>
      <c r="O1810" s="1" t="s">
        <v>44</v>
      </c>
      <c r="P1810" s="1" t="s">
        <v>85</v>
      </c>
      <c r="Q1810" s="1" t="s">
        <v>33</v>
      </c>
      <c r="R1810" s="1" t="s">
        <v>2620</v>
      </c>
      <c r="S1810" s="1" t="s">
        <v>2620</v>
      </c>
      <c r="T1810" s="1">
        <v>3</v>
      </c>
      <c r="U1810" s="1" t="s">
        <v>2622</v>
      </c>
      <c r="V1810" s="1" t="s">
        <v>2630</v>
      </c>
      <c r="W1810" s="1" t="s">
        <v>2624</v>
      </c>
      <c r="X1810" s="1" t="s">
        <v>2625</v>
      </c>
      <c r="Y1810" s="1" t="s">
        <v>2623</v>
      </c>
      <c r="Z1810" s="1" t="s">
        <v>2623</v>
      </c>
      <c r="AA1810" s="1">
        <v>-1000</v>
      </c>
      <c r="AB1810" s="1" t="s">
        <v>2626</v>
      </c>
      <c r="AC1810" s="1" t="s">
        <v>2632</v>
      </c>
      <c r="AD1810" s="1" t="str">
        <f>TEXT(Sales_data[[#This Row],[Order_Date]],"MMM")</f>
        <v>Feb</v>
      </c>
      <c r="AE1810" s="1">
        <f t="shared" si="140"/>
        <v>2024</v>
      </c>
      <c r="AF1810" s="1" t="str">
        <f>TEXT(Sales_data[[#This Row],[Order_Date]],"ddd")</f>
        <v>Thu</v>
      </c>
      <c r="AG1810" s="1" t="str">
        <f t="shared" si="141"/>
        <v>On Time</v>
      </c>
      <c r="AH1810" s="1" t="str">
        <f t="shared" si="142"/>
        <v>Medium</v>
      </c>
      <c r="AI1810" s="1" t="str">
        <f t="shared" si="143"/>
        <v>Low</v>
      </c>
      <c r="AJ1810" s="6" t="str">
        <f t="shared" si="144"/>
        <v>Weekday</v>
      </c>
    </row>
    <row r="1811" spans="1:36" x14ac:dyDescent="0.45">
      <c r="A1811" s="5" t="s">
        <v>2299</v>
      </c>
      <c r="B1811" s="2">
        <v>45647</v>
      </c>
      <c r="C1811" s="2">
        <v>45650</v>
      </c>
      <c r="D1811" s="2">
        <v>45651</v>
      </c>
      <c r="E1811" s="1" t="s">
        <v>2563</v>
      </c>
      <c r="F1811" s="1" t="s">
        <v>2607</v>
      </c>
      <c r="G1811" s="1" t="s">
        <v>41</v>
      </c>
      <c r="H1811" s="1" t="s">
        <v>42</v>
      </c>
      <c r="I1811" s="1" t="s">
        <v>122</v>
      </c>
      <c r="J1811" s="1">
        <v>2</v>
      </c>
      <c r="K1811" s="1">
        <v>0</v>
      </c>
      <c r="L1811" s="1">
        <v>0</v>
      </c>
      <c r="M1811" s="1" t="s">
        <v>29</v>
      </c>
      <c r="N1811" s="1" t="s">
        <v>30</v>
      </c>
      <c r="O1811" s="1" t="s">
        <v>31</v>
      </c>
      <c r="P1811" s="1" t="s">
        <v>58</v>
      </c>
      <c r="Q1811" s="1" t="s">
        <v>33</v>
      </c>
      <c r="R1811" s="1" t="s">
        <v>2620</v>
      </c>
      <c r="S1811" s="1" t="s">
        <v>2620</v>
      </c>
      <c r="T1811" s="1">
        <v>1</v>
      </c>
      <c r="U1811" s="1" t="s">
        <v>2622</v>
      </c>
      <c r="V1811" s="1" t="s">
        <v>2623</v>
      </c>
      <c r="W1811" s="1" t="s">
        <v>2629</v>
      </c>
      <c r="X1811" s="1" t="s">
        <v>2625</v>
      </c>
      <c r="Y1811" s="1" t="s">
        <v>2630</v>
      </c>
      <c r="Z1811" s="1" t="s">
        <v>2623</v>
      </c>
      <c r="AA1811" s="1">
        <v>0</v>
      </c>
      <c r="AB1811" s="1" t="s">
        <v>2626</v>
      </c>
      <c r="AC1811" s="1" t="s">
        <v>2627</v>
      </c>
      <c r="AD1811" s="1" t="str">
        <f>TEXT(Sales_data[[#This Row],[Order_Date]],"MMM")</f>
        <v>Dec</v>
      </c>
      <c r="AE1811" s="1">
        <f t="shared" si="140"/>
        <v>2024</v>
      </c>
      <c r="AF1811" s="1" t="str">
        <f>TEXT(Sales_data[[#This Row],[Order_Date]],"ddd")</f>
        <v>Sat</v>
      </c>
      <c r="AG1811" s="1" t="str">
        <f t="shared" si="141"/>
        <v>On Time</v>
      </c>
      <c r="AH1811" s="1" t="str">
        <f t="shared" si="142"/>
        <v>Fast</v>
      </c>
      <c r="AI1811" s="1" t="str">
        <f t="shared" si="143"/>
        <v>Low</v>
      </c>
      <c r="AJ1811" s="6" t="str">
        <f t="shared" si="144"/>
        <v>Weekend</v>
      </c>
    </row>
    <row r="1812" spans="1:36" x14ac:dyDescent="0.45">
      <c r="A1812" s="5" t="s">
        <v>2300</v>
      </c>
      <c r="B1812" s="2">
        <v>45298</v>
      </c>
      <c r="C1812" s="2">
        <v>45299</v>
      </c>
      <c r="D1812" s="2">
        <v>45301</v>
      </c>
      <c r="E1812" s="1" t="s">
        <v>2581</v>
      </c>
      <c r="F1812" s="1" t="s">
        <v>2609</v>
      </c>
      <c r="G1812" s="1" t="s">
        <v>116</v>
      </c>
      <c r="H1812" s="1" t="s">
        <v>42</v>
      </c>
      <c r="I1812" s="1" t="s">
        <v>122</v>
      </c>
      <c r="J1812" s="1">
        <v>1</v>
      </c>
      <c r="K1812" s="1">
        <v>1000</v>
      </c>
      <c r="L1812" s="1">
        <v>1000</v>
      </c>
      <c r="M1812" s="1" t="s">
        <v>56</v>
      </c>
      <c r="N1812" s="1" t="s">
        <v>93</v>
      </c>
      <c r="O1812" s="1" t="s">
        <v>64</v>
      </c>
      <c r="P1812" s="1" t="s">
        <v>58</v>
      </c>
      <c r="Q1812" s="1" t="s">
        <v>45</v>
      </c>
      <c r="R1812" s="1" t="s">
        <v>46</v>
      </c>
      <c r="S1812" s="1" t="s">
        <v>254</v>
      </c>
      <c r="T1812" s="1">
        <v>2</v>
      </c>
      <c r="U1812" s="1" t="s">
        <v>2622</v>
      </c>
      <c r="V1812" s="1" t="s">
        <v>2623</v>
      </c>
      <c r="W1812" s="1" t="s">
        <v>2624</v>
      </c>
      <c r="X1812" s="1" t="s">
        <v>2625</v>
      </c>
      <c r="Y1812" s="1" t="s">
        <v>2623</v>
      </c>
      <c r="Z1812" s="1" t="s">
        <v>2623</v>
      </c>
      <c r="AA1812" s="1">
        <v>1000</v>
      </c>
      <c r="AB1812" s="1" t="s">
        <v>2626</v>
      </c>
      <c r="AC1812" s="1" t="s">
        <v>254</v>
      </c>
      <c r="AD1812" s="1" t="str">
        <f>TEXT(Sales_data[[#This Row],[Order_Date]],"MMM")</f>
        <v>Jan</v>
      </c>
      <c r="AE1812" s="1">
        <f t="shared" si="140"/>
        <v>2024</v>
      </c>
      <c r="AF1812" s="1" t="str">
        <f>TEXT(Sales_data[[#This Row],[Order_Date]],"ddd")</f>
        <v>Sun</v>
      </c>
      <c r="AG1812" s="1" t="str">
        <f t="shared" si="141"/>
        <v>On Time</v>
      </c>
      <c r="AH1812" s="1" t="str">
        <f t="shared" si="142"/>
        <v>Fast</v>
      </c>
      <c r="AI1812" s="1" t="str">
        <f t="shared" si="143"/>
        <v>Low</v>
      </c>
      <c r="AJ1812" s="6" t="str">
        <f t="shared" si="144"/>
        <v>Weekend</v>
      </c>
    </row>
    <row r="1813" spans="1:36" x14ac:dyDescent="0.45">
      <c r="A1813" s="5" t="s">
        <v>2301</v>
      </c>
      <c r="B1813" s="2">
        <v>45608</v>
      </c>
      <c r="C1813" s="2">
        <v>45609</v>
      </c>
      <c r="D1813" s="2">
        <v>45613</v>
      </c>
      <c r="E1813" s="1" t="s">
        <v>2576</v>
      </c>
      <c r="F1813" s="1" t="s">
        <v>2606</v>
      </c>
      <c r="G1813" s="1" t="s">
        <v>26</v>
      </c>
      <c r="H1813" s="1" t="s">
        <v>42</v>
      </c>
      <c r="I1813" s="1" t="s">
        <v>122</v>
      </c>
      <c r="J1813" s="1">
        <v>1</v>
      </c>
      <c r="K1813" s="1">
        <v>0</v>
      </c>
      <c r="L1813" s="1">
        <v>0</v>
      </c>
      <c r="M1813" s="1" t="s">
        <v>63</v>
      </c>
      <c r="N1813" s="1" t="s">
        <v>57</v>
      </c>
      <c r="O1813" s="1" t="s">
        <v>44</v>
      </c>
      <c r="P1813" s="1" t="s">
        <v>85</v>
      </c>
      <c r="Q1813" s="1" t="s">
        <v>33</v>
      </c>
      <c r="R1813" s="1" t="s">
        <v>34</v>
      </c>
      <c r="S1813" s="1" t="s">
        <v>2620</v>
      </c>
      <c r="T1813" s="1">
        <v>4</v>
      </c>
      <c r="U1813" s="1" t="s">
        <v>2622</v>
      </c>
      <c r="V1813" s="1" t="s">
        <v>2623</v>
      </c>
      <c r="W1813" s="1" t="s">
        <v>2629</v>
      </c>
      <c r="X1813" s="1" t="s">
        <v>2625</v>
      </c>
      <c r="Y1813" s="1" t="s">
        <v>2630</v>
      </c>
      <c r="Z1813" s="1" t="s">
        <v>2623</v>
      </c>
      <c r="AA1813" s="1">
        <v>0</v>
      </c>
      <c r="AB1813" s="1" t="s">
        <v>2626</v>
      </c>
      <c r="AC1813" s="1" t="s">
        <v>2627</v>
      </c>
      <c r="AD1813" s="1" t="str">
        <f>TEXT(Sales_data[[#This Row],[Order_Date]],"MMM")</f>
        <v>Nov</v>
      </c>
      <c r="AE1813" s="1">
        <f t="shared" si="140"/>
        <v>2024</v>
      </c>
      <c r="AF1813" s="1" t="str">
        <f>TEXT(Sales_data[[#This Row],[Order_Date]],"ddd")</f>
        <v>Tue</v>
      </c>
      <c r="AG1813" s="1" t="str">
        <f t="shared" si="141"/>
        <v>On Time</v>
      </c>
      <c r="AH1813" s="1" t="str">
        <f t="shared" si="142"/>
        <v>Medium</v>
      </c>
      <c r="AI1813" s="1" t="str">
        <f t="shared" si="143"/>
        <v>Low</v>
      </c>
      <c r="AJ1813" s="6" t="str">
        <f t="shared" si="144"/>
        <v>Weekday</v>
      </c>
    </row>
    <row r="1814" spans="1:36" x14ac:dyDescent="0.45">
      <c r="A1814" s="5" t="s">
        <v>2302</v>
      </c>
      <c r="B1814" s="2">
        <v>45456</v>
      </c>
      <c r="C1814" s="2">
        <v>45456</v>
      </c>
      <c r="D1814" s="2">
        <v>45461</v>
      </c>
      <c r="E1814" s="1" t="s">
        <v>2576</v>
      </c>
      <c r="F1814" s="1" t="s">
        <v>2608</v>
      </c>
      <c r="G1814" s="1" t="s">
        <v>41</v>
      </c>
      <c r="H1814" s="1" t="s">
        <v>71</v>
      </c>
      <c r="I1814" s="1" t="s">
        <v>92</v>
      </c>
      <c r="J1814" s="1">
        <v>1</v>
      </c>
      <c r="K1814" s="1">
        <v>0</v>
      </c>
      <c r="L1814" s="1">
        <v>0</v>
      </c>
      <c r="M1814" s="1" t="s">
        <v>29</v>
      </c>
      <c r="N1814" s="1" t="s">
        <v>57</v>
      </c>
      <c r="O1814" s="1" t="s">
        <v>31</v>
      </c>
      <c r="P1814" s="1" t="s">
        <v>58</v>
      </c>
      <c r="Q1814" s="1" t="s">
        <v>33</v>
      </c>
      <c r="R1814" s="1" t="s">
        <v>46</v>
      </c>
      <c r="S1814" s="1" t="s">
        <v>47</v>
      </c>
      <c r="T1814" s="1">
        <v>5</v>
      </c>
      <c r="U1814" s="1" t="s">
        <v>2622</v>
      </c>
      <c r="V1814" s="1" t="s">
        <v>2623</v>
      </c>
      <c r="W1814" s="1" t="s">
        <v>2629</v>
      </c>
      <c r="X1814" s="1" t="s">
        <v>2625</v>
      </c>
      <c r="Y1814" s="1" t="s">
        <v>2630</v>
      </c>
      <c r="Z1814" s="1" t="s">
        <v>2623</v>
      </c>
      <c r="AA1814" s="1">
        <v>0</v>
      </c>
      <c r="AB1814" s="1" t="s">
        <v>2626</v>
      </c>
      <c r="AC1814" s="1" t="s">
        <v>47</v>
      </c>
      <c r="AD1814" s="1" t="str">
        <f>TEXT(Sales_data[[#This Row],[Order_Date]],"MMM")</f>
        <v>Jun</v>
      </c>
      <c r="AE1814" s="1">
        <f t="shared" si="140"/>
        <v>2024</v>
      </c>
      <c r="AF1814" s="1" t="str">
        <f>TEXT(Sales_data[[#This Row],[Order_Date]],"ddd")</f>
        <v>Thu</v>
      </c>
      <c r="AG1814" s="1" t="str">
        <f t="shared" si="141"/>
        <v>On Time</v>
      </c>
      <c r="AH1814" s="1" t="str">
        <f t="shared" si="142"/>
        <v>Medium</v>
      </c>
      <c r="AI1814" s="1" t="str">
        <f t="shared" si="143"/>
        <v>Low</v>
      </c>
      <c r="AJ1814" s="6" t="str">
        <f t="shared" si="144"/>
        <v>Weekday</v>
      </c>
    </row>
    <row r="1815" spans="1:36" x14ac:dyDescent="0.45">
      <c r="A1815" s="5" t="s">
        <v>2303</v>
      </c>
      <c r="B1815" s="2">
        <v>45515</v>
      </c>
      <c r="C1815" s="2">
        <v>45517</v>
      </c>
      <c r="D1815" s="2">
        <v>45517</v>
      </c>
      <c r="E1815" s="1" t="s">
        <v>2582</v>
      </c>
      <c r="F1815" s="1" t="s">
        <v>147</v>
      </c>
      <c r="G1815" s="1" t="s">
        <v>147</v>
      </c>
      <c r="H1815" s="1" t="s">
        <v>71</v>
      </c>
      <c r="I1815" s="1" t="s">
        <v>117</v>
      </c>
      <c r="J1815" s="1">
        <v>-1</v>
      </c>
      <c r="K1815" s="1">
        <v>0</v>
      </c>
      <c r="L1815" s="1">
        <v>0</v>
      </c>
      <c r="M1815" s="1" t="s">
        <v>63</v>
      </c>
      <c r="N1815" s="1" t="s">
        <v>93</v>
      </c>
      <c r="O1815" s="1" t="s">
        <v>31</v>
      </c>
      <c r="P1815" s="1" t="s">
        <v>58</v>
      </c>
      <c r="Q1815" s="1" t="s">
        <v>33</v>
      </c>
      <c r="R1815" s="1" t="s">
        <v>2620</v>
      </c>
      <c r="S1815" s="1" t="s">
        <v>2620</v>
      </c>
      <c r="T1815" s="1">
        <v>0</v>
      </c>
      <c r="U1815" s="1" t="s">
        <v>2622</v>
      </c>
      <c r="V1815" s="1" t="s">
        <v>2630</v>
      </c>
      <c r="W1815" s="1" t="s">
        <v>2629</v>
      </c>
      <c r="X1815" s="1" t="s">
        <v>2625</v>
      </c>
      <c r="Y1815" s="1" t="s">
        <v>2630</v>
      </c>
      <c r="Z1815" s="1" t="s">
        <v>2623</v>
      </c>
      <c r="AA1815" s="1">
        <v>0</v>
      </c>
      <c r="AB1815" s="1" t="s">
        <v>2626</v>
      </c>
      <c r="AC1815" s="1" t="s">
        <v>2627</v>
      </c>
      <c r="AD1815" s="1" t="str">
        <f>TEXT(Sales_data[[#This Row],[Order_Date]],"MMM")</f>
        <v>Aug</v>
      </c>
      <c r="AE1815" s="1">
        <f t="shared" si="140"/>
        <v>2024</v>
      </c>
      <c r="AF1815" s="1" t="str">
        <f>TEXT(Sales_data[[#This Row],[Order_Date]],"ddd")</f>
        <v>Sun</v>
      </c>
      <c r="AG1815" s="1" t="str">
        <f t="shared" si="141"/>
        <v>On Time</v>
      </c>
      <c r="AH1815" s="1" t="str">
        <f t="shared" si="142"/>
        <v>Fast</v>
      </c>
      <c r="AI1815" s="1" t="str">
        <f t="shared" si="143"/>
        <v>Low</v>
      </c>
      <c r="AJ1815" s="6" t="str">
        <f t="shared" si="144"/>
        <v>Weekend</v>
      </c>
    </row>
    <row r="1816" spans="1:36" x14ac:dyDescent="0.45">
      <c r="A1816" s="5" t="s">
        <v>2304</v>
      </c>
      <c r="B1816" s="2">
        <v>45479</v>
      </c>
      <c r="C1816" s="2">
        <v>45479</v>
      </c>
      <c r="D1816" s="2">
        <v>45479</v>
      </c>
      <c r="E1816" s="1" t="s">
        <v>2544</v>
      </c>
      <c r="F1816" s="1" t="s">
        <v>2606</v>
      </c>
      <c r="G1816" s="1" t="s">
        <v>26</v>
      </c>
      <c r="H1816" s="1" t="s">
        <v>128</v>
      </c>
      <c r="I1816" s="1" t="s">
        <v>129</v>
      </c>
      <c r="J1816" s="1">
        <v>3</v>
      </c>
      <c r="K1816" s="1">
        <v>500</v>
      </c>
      <c r="L1816" s="1">
        <v>1500</v>
      </c>
      <c r="M1816" s="1" t="s">
        <v>29</v>
      </c>
      <c r="N1816" s="1" t="s">
        <v>57</v>
      </c>
      <c r="O1816" s="1" t="s">
        <v>31</v>
      </c>
      <c r="P1816" s="1" t="s">
        <v>85</v>
      </c>
      <c r="Q1816" s="1" t="s">
        <v>33</v>
      </c>
      <c r="R1816" s="1" t="s">
        <v>2620</v>
      </c>
      <c r="S1816" s="1" t="s">
        <v>2620</v>
      </c>
      <c r="T1816" s="1">
        <v>0</v>
      </c>
      <c r="U1816" s="1" t="s">
        <v>2622</v>
      </c>
      <c r="V1816" s="1" t="s">
        <v>2623</v>
      </c>
      <c r="W1816" s="1" t="s">
        <v>2624</v>
      </c>
      <c r="X1816" s="1" t="s">
        <v>2625</v>
      </c>
      <c r="Y1816" s="1" t="s">
        <v>2623</v>
      </c>
      <c r="Z1816" s="1" t="s">
        <v>2623</v>
      </c>
      <c r="AA1816" s="1">
        <v>1500</v>
      </c>
      <c r="AB1816" s="1" t="s">
        <v>2626</v>
      </c>
      <c r="AC1816" s="1" t="s">
        <v>2627</v>
      </c>
      <c r="AD1816" s="1" t="str">
        <f>TEXT(Sales_data[[#This Row],[Order_Date]],"MMM")</f>
        <v>Jul</v>
      </c>
      <c r="AE1816" s="1">
        <f t="shared" si="140"/>
        <v>2024</v>
      </c>
      <c r="AF1816" s="1" t="str">
        <f>TEXT(Sales_data[[#This Row],[Order_Date]],"ddd")</f>
        <v>Sat</v>
      </c>
      <c r="AG1816" s="1" t="str">
        <f t="shared" si="141"/>
        <v>On Time</v>
      </c>
      <c r="AH1816" s="1" t="str">
        <f t="shared" si="142"/>
        <v>Fast</v>
      </c>
      <c r="AI1816" s="1" t="str">
        <f t="shared" si="143"/>
        <v>Low</v>
      </c>
      <c r="AJ1816" s="6" t="str">
        <f t="shared" si="144"/>
        <v>Weekend</v>
      </c>
    </row>
    <row r="1817" spans="1:36" x14ac:dyDescent="0.45">
      <c r="A1817" s="5" t="s">
        <v>2305</v>
      </c>
      <c r="B1817" s="2">
        <v>45433</v>
      </c>
      <c r="C1817" s="2">
        <v>45435</v>
      </c>
      <c r="D1817" s="2">
        <v>45441</v>
      </c>
      <c r="E1817" s="1" t="s">
        <v>2549</v>
      </c>
      <c r="F1817" s="1" t="s">
        <v>2607</v>
      </c>
      <c r="G1817" s="1" t="s">
        <v>41</v>
      </c>
      <c r="H1817" s="1" t="s">
        <v>42</v>
      </c>
      <c r="I1817" s="1" t="s">
        <v>43</v>
      </c>
      <c r="J1817" s="1">
        <v>-1</v>
      </c>
      <c r="K1817" s="1">
        <v>1000</v>
      </c>
      <c r="L1817" s="1">
        <v>-1000</v>
      </c>
      <c r="M1817" s="1" t="s">
        <v>63</v>
      </c>
      <c r="N1817" s="1" t="s">
        <v>57</v>
      </c>
      <c r="O1817" s="1" t="s">
        <v>79</v>
      </c>
      <c r="P1817" s="1" t="s">
        <v>85</v>
      </c>
      <c r="Q1817" s="1" t="s">
        <v>33</v>
      </c>
      <c r="R1817" s="1" t="s">
        <v>46</v>
      </c>
      <c r="S1817" s="1" t="s">
        <v>245</v>
      </c>
      <c r="T1817" s="1">
        <v>6</v>
      </c>
      <c r="U1817" s="1" t="s">
        <v>2622</v>
      </c>
      <c r="V1817" s="1" t="s">
        <v>2630</v>
      </c>
      <c r="W1817" s="1" t="s">
        <v>2624</v>
      </c>
      <c r="X1817" s="1" t="s">
        <v>2625</v>
      </c>
      <c r="Y1817" s="1" t="s">
        <v>2623</v>
      </c>
      <c r="Z1817" s="1" t="s">
        <v>2623</v>
      </c>
      <c r="AA1817" s="1">
        <v>-1000</v>
      </c>
      <c r="AB1817" s="1" t="s">
        <v>2626</v>
      </c>
      <c r="AC1817" s="1" t="s">
        <v>245</v>
      </c>
      <c r="AD1817" s="1" t="str">
        <f>TEXT(Sales_data[[#This Row],[Order_Date]],"MMM")</f>
        <v>May</v>
      </c>
      <c r="AE1817" s="1">
        <f t="shared" si="140"/>
        <v>2024</v>
      </c>
      <c r="AF1817" s="1" t="str">
        <f>TEXT(Sales_data[[#This Row],[Order_Date]],"ddd")</f>
        <v>Tue</v>
      </c>
      <c r="AG1817" s="1" t="str">
        <f t="shared" si="141"/>
        <v>Late</v>
      </c>
      <c r="AH1817" s="1" t="str">
        <f t="shared" si="142"/>
        <v>Slow</v>
      </c>
      <c r="AI1817" s="1" t="str">
        <f t="shared" si="143"/>
        <v>Low</v>
      </c>
      <c r="AJ1817" s="6" t="str">
        <f t="shared" si="144"/>
        <v>Weekday</v>
      </c>
    </row>
    <row r="1818" spans="1:36" x14ac:dyDescent="0.45">
      <c r="A1818" s="5" t="s">
        <v>2306</v>
      </c>
      <c r="B1818" s="2">
        <v>45349</v>
      </c>
      <c r="C1818" s="2">
        <v>45352</v>
      </c>
      <c r="D1818" s="2">
        <v>45351</v>
      </c>
      <c r="E1818" s="1" t="s">
        <v>2561</v>
      </c>
      <c r="F1818" s="1" t="s">
        <v>2607</v>
      </c>
      <c r="G1818" s="1" t="s">
        <v>41</v>
      </c>
      <c r="H1818" s="1" t="s">
        <v>128</v>
      </c>
      <c r="I1818" s="1" t="s">
        <v>231</v>
      </c>
      <c r="J1818" s="1">
        <v>3</v>
      </c>
      <c r="K1818" s="1">
        <v>1000</v>
      </c>
      <c r="L1818" s="1">
        <v>3000</v>
      </c>
      <c r="M1818" s="1" t="s">
        <v>63</v>
      </c>
      <c r="N1818" s="1" t="s">
        <v>93</v>
      </c>
      <c r="O1818" s="1" t="s">
        <v>44</v>
      </c>
      <c r="P1818" s="1" t="s">
        <v>58</v>
      </c>
      <c r="Q1818" s="1" t="s">
        <v>33</v>
      </c>
      <c r="R1818" s="1" t="s">
        <v>2620</v>
      </c>
      <c r="S1818" s="1" t="s">
        <v>2620</v>
      </c>
      <c r="T1818" s="1">
        <v>-1</v>
      </c>
      <c r="U1818" s="1" t="s">
        <v>2622</v>
      </c>
      <c r="V1818" s="1" t="s">
        <v>2623</v>
      </c>
      <c r="W1818" s="1" t="s">
        <v>2624</v>
      </c>
      <c r="X1818" s="1" t="s">
        <v>2631</v>
      </c>
      <c r="Y1818" s="1" t="s">
        <v>2623</v>
      </c>
      <c r="Z1818" s="1" t="s">
        <v>2623</v>
      </c>
      <c r="AA1818" s="1">
        <v>3000</v>
      </c>
      <c r="AB1818" s="1" t="s">
        <v>2626</v>
      </c>
      <c r="AC1818" s="1" t="s">
        <v>2627</v>
      </c>
      <c r="AD1818" s="1" t="str">
        <f>TEXT(Sales_data[[#This Row],[Order_Date]],"MMM")</f>
        <v>Feb</v>
      </c>
      <c r="AE1818" s="1">
        <f t="shared" si="140"/>
        <v>2024</v>
      </c>
      <c r="AF1818" s="1" t="str">
        <f>TEXT(Sales_data[[#This Row],[Order_Date]],"ddd")</f>
        <v>Tue</v>
      </c>
      <c r="AG1818" s="1" t="str">
        <f t="shared" si="141"/>
        <v>On Time</v>
      </c>
      <c r="AH1818" s="1" t="str">
        <f t="shared" si="142"/>
        <v>Fast</v>
      </c>
      <c r="AI1818" s="1" t="str">
        <f t="shared" si="143"/>
        <v>Medium</v>
      </c>
      <c r="AJ1818" s="6" t="str">
        <f t="shared" si="144"/>
        <v>Weekday</v>
      </c>
    </row>
    <row r="1819" spans="1:36" x14ac:dyDescent="0.45">
      <c r="A1819" s="5" t="s">
        <v>2307</v>
      </c>
      <c r="B1819" s="2">
        <v>45576</v>
      </c>
      <c r="C1819" s="2">
        <v>45574</v>
      </c>
      <c r="D1819" s="2">
        <v>45579</v>
      </c>
      <c r="E1819" s="1" t="s">
        <v>2531</v>
      </c>
      <c r="F1819" s="1" t="s">
        <v>147</v>
      </c>
      <c r="G1819" s="1" t="s">
        <v>147</v>
      </c>
      <c r="H1819" s="1" t="s">
        <v>27</v>
      </c>
      <c r="I1819" s="1" t="s">
        <v>84</v>
      </c>
      <c r="J1819" s="1">
        <v>2</v>
      </c>
      <c r="K1819" s="1">
        <v>0</v>
      </c>
      <c r="L1819" s="1">
        <v>0</v>
      </c>
      <c r="M1819" s="1" t="s">
        <v>56</v>
      </c>
      <c r="N1819" s="1" t="s">
        <v>93</v>
      </c>
      <c r="O1819" s="1" t="s">
        <v>44</v>
      </c>
      <c r="P1819" s="1" t="s">
        <v>58</v>
      </c>
      <c r="Q1819" s="1" t="s">
        <v>33</v>
      </c>
      <c r="R1819" s="1" t="s">
        <v>2620</v>
      </c>
      <c r="S1819" s="1" t="s">
        <v>2620</v>
      </c>
      <c r="T1819" s="1">
        <v>5</v>
      </c>
      <c r="U1819" s="1" t="s">
        <v>2622</v>
      </c>
      <c r="V1819" s="1" t="s">
        <v>2623</v>
      </c>
      <c r="W1819" s="1" t="s">
        <v>2629</v>
      </c>
      <c r="X1819" s="1" t="s">
        <v>2628</v>
      </c>
      <c r="Y1819" s="1" t="s">
        <v>2630</v>
      </c>
      <c r="Z1819" s="1" t="s">
        <v>2623</v>
      </c>
      <c r="AA1819" s="1">
        <v>0</v>
      </c>
      <c r="AB1819" s="1" t="s">
        <v>2626</v>
      </c>
      <c r="AC1819" s="1" t="s">
        <v>2627</v>
      </c>
      <c r="AD1819" s="1" t="str">
        <f>TEXT(Sales_data[[#This Row],[Order_Date]],"MMM")</f>
        <v>Oct</v>
      </c>
      <c r="AE1819" s="1">
        <f t="shared" si="140"/>
        <v>2024</v>
      </c>
      <c r="AF1819" s="1" t="str">
        <f>TEXT(Sales_data[[#This Row],[Order_Date]],"ddd")</f>
        <v>Fri</v>
      </c>
      <c r="AG1819" s="1" t="str">
        <f t="shared" si="141"/>
        <v>On Time</v>
      </c>
      <c r="AH1819" s="1" t="str">
        <f t="shared" si="142"/>
        <v>Medium</v>
      </c>
      <c r="AI1819" s="1" t="str">
        <f t="shared" si="143"/>
        <v>Low</v>
      </c>
      <c r="AJ1819" s="6" t="str">
        <f t="shared" si="144"/>
        <v>Weekday</v>
      </c>
    </row>
    <row r="1820" spans="1:36" x14ac:dyDescent="0.45">
      <c r="A1820" s="5" t="s">
        <v>2308</v>
      </c>
      <c r="B1820" s="2">
        <v>45326</v>
      </c>
      <c r="C1820" s="2">
        <v>45325</v>
      </c>
      <c r="D1820" s="2">
        <v>45327</v>
      </c>
      <c r="E1820" s="1" t="s">
        <v>2564</v>
      </c>
      <c r="F1820" s="1" t="s">
        <v>69</v>
      </c>
      <c r="G1820" s="1" t="s">
        <v>70</v>
      </c>
      <c r="H1820" s="1" t="s">
        <v>128</v>
      </c>
      <c r="I1820" s="1" t="s">
        <v>129</v>
      </c>
      <c r="J1820" s="1">
        <v>0</v>
      </c>
      <c r="K1820" s="1">
        <v>1000</v>
      </c>
      <c r="L1820" s="1">
        <v>0</v>
      </c>
      <c r="M1820" s="1" t="s">
        <v>29</v>
      </c>
      <c r="N1820" s="1" t="s">
        <v>57</v>
      </c>
      <c r="O1820" s="1" t="s">
        <v>79</v>
      </c>
      <c r="P1820" s="1" t="s">
        <v>85</v>
      </c>
      <c r="Q1820" s="1" t="s">
        <v>33</v>
      </c>
      <c r="R1820" s="1" t="s">
        <v>2620</v>
      </c>
      <c r="S1820" s="1" t="s">
        <v>2620</v>
      </c>
      <c r="T1820" s="1">
        <v>2</v>
      </c>
      <c r="U1820" s="1" t="s">
        <v>2622</v>
      </c>
      <c r="V1820" s="1" t="s">
        <v>2630</v>
      </c>
      <c r="W1820" s="1" t="s">
        <v>2624</v>
      </c>
      <c r="X1820" s="1" t="s">
        <v>2628</v>
      </c>
      <c r="Y1820" s="1" t="s">
        <v>2623</v>
      </c>
      <c r="Z1820" s="1" t="s">
        <v>2623</v>
      </c>
      <c r="AA1820" s="1">
        <v>0</v>
      </c>
      <c r="AB1820" s="1" t="s">
        <v>2626</v>
      </c>
      <c r="AC1820" s="1" t="s">
        <v>2627</v>
      </c>
      <c r="AD1820" s="1" t="str">
        <f>TEXT(Sales_data[[#This Row],[Order_Date]],"MMM")</f>
        <v>Feb</v>
      </c>
      <c r="AE1820" s="1">
        <f t="shared" si="140"/>
        <v>2024</v>
      </c>
      <c r="AF1820" s="1" t="str">
        <f>TEXT(Sales_data[[#This Row],[Order_Date]],"ddd")</f>
        <v>Sun</v>
      </c>
      <c r="AG1820" s="1" t="str">
        <f t="shared" si="141"/>
        <v>On Time</v>
      </c>
      <c r="AH1820" s="1" t="str">
        <f t="shared" si="142"/>
        <v>Fast</v>
      </c>
      <c r="AI1820" s="1" t="str">
        <f t="shared" si="143"/>
        <v>Low</v>
      </c>
      <c r="AJ1820" s="6" t="str">
        <f t="shared" si="144"/>
        <v>Weekend</v>
      </c>
    </row>
    <row r="1821" spans="1:36" x14ac:dyDescent="0.45">
      <c r="A1821" s="5" t="s">
        <v>2309</v>
      </c>
      <c r="B1821" s="2">
        <v>45646</v>
      </c>
      <c r="C1821" s="2">
        <v>45648</v>
      </c>
      <c r="D1821" s="2">
        <v>45653</v>
      </c>
      <c r="E1821" s="1" t="s">
        <v>2604</v>
      </c>
      <c r="F1821" s="1" t="s">
        <v>2607</v>
      </c>
      <c r="G1821" s="1" t="s">
        <v>41</v>
      </c>
      <c r="H1821" s="1" t="s">
        <v>128</v>
      </c>
      <c r="I1821" s="1" t="s">
        <v>231</v>
      </c>
      <c r="J1821" s="1">
        <v>3</v>
      </c>
      <c r="K1821" s="1">
        <v>100</v>
      </c>
      <c r="L1821" s="1">
        <v>300</v>
      </c>
      <c r="M1821" s="1" t="s">
        <v>56</v>
      </c>
      <c r="N1821" s="1" t="s">
        <v>30</v>
      </c>
      <c r="O1821" s="1" t="s">
        <v>31</v>
      </c>
      <c r="P1821" s="1" t="s">
        <v>32</v>
      </c>
      <c r="Q1821" s="1" t="s">
        <v>33</v>
      </c>
      <c r="R1821" s="1" t="s">
        <v>2620</v>
      </c>
      <c r="S1821" s="1" t="s">
        <v>2620</v>
      </c>
      <c r="T1821" s="1">
        <v>5</v>
      </c>
      <c r="U1821" s="1" t="s">
        <v>2622</v>
      </c>
      <c r="V1821" s="1" t="s">
        <v>2623</v>
      </c>
      <c r="W1821" s="1" t="s">
        <v>2624</v>
      </c>
      <c r="X1821" s="1" t="s">
        <v>2625</v>
      </c>
      <c r="Y1821" s="1" t="s">
        <v>2623</v>
      </c>
      <c r="Z1821" s="1" t="s">
        <v>2623</v>
      </c>
      <c r="AA1821" s="1">
        <v>300</v>
      </c>
      <c r="AB1821" s="1" t="s">
        <v>2626</v>
      </c>
      <c r="AC1821" s="1" t="s">
        <v>2627</v>
      </c>
      <c r="AD1821" s="1" t="str">
        <f>TEXT(Sales_data[[#This Row],[Order_Date]],"MMM")</f>
        <v>Dec</v>
      </c>
      <c r="AE1821" s="1">
        <f t="shared" si="140"/>
        <v>2024</v>
      </c>
      <c r="AF1821" s="1" t="str">
        <f>TEXT(Sales_data[[#This Row],[Order_Date]],"ddd")</f>
        <v>Fri</v>
      </c>
      <c r="AG1821" s="1" t="str">
        <f t="shared" si="141"/>
        <v>On Time</v>
      </c>
      <c r="AH1821" s="1" t="str">
        <f t="shared" si="142"/>
        <v>Medium</v>
      </c>
      <c r="AI1821" s="1" t="str">
        <f t="shared" si="143"/>
        <v>Low</v>
      </c>
      <c r="AJ1821" s="6" t="str">
        <f t="shared" si="144"/>
        <v>Weekday</v>
      </c>
    </row>
    <row r="1822" spans="1:36" x14ac:dyDescent="0.45">
      <c r="A1822" s="5" t="s">
        <v>2310</v>
      </c>
      <c r="B1822" s="2">
        <v>45300</v>
      </c>
      <c r="C1822" s="2">
        <v>45299</v>
      </c>
      <c r="D1822" s="2">
        <v>45305</v>
      </c>
      <c r="E1822" s="1" t="s">
        <v>2581</v>
      </c>
      <c r="F1822" s="1" t="s">
        <v>2607</v>
      </c>
      <c r="G1822" s="1" t="s">
        <v>41</v>
      </c>
      <c r="H1822" s="1" t="s">
        <v>71</v>
      </c>
      <c r="I1822" s="1" t="s">
        <v>117</v>
      </c>
      <c r="J1822" s="1">
        <v>3</v>
      </c>
      <c r="K1822" s="1">
        <v>0</v>
      </c>
      <c r="L1822" s="1">
        <v>0</v>
      </c>
      <c r="M1822" s="1" t="s">
        <v>63</v>
      </c>
      <c r="N1822" s="1" t="s">
        <v>57</v>
      </c>
      <c r="O1822" s="1" t="s">
        <v>44</v>
      </c>
      <c r="P1822" s="1" t="s">
        <v>32</v>
      </c>
      <c r="Q1822" s="1" t="s">
        <v>45</v>
      </c>
      <c r="R1822" s="1" t="s">
        <v>34</v>
      </c>
      <c r="S1822" s="1" t="s">
        <v>2620</v>
      </c>
      <c r="T1822" s="1">
        <v>6</v>
      </c>
      <c r="U1822" s="1" t="s">
        <v>2622</v>
      </c>
      <c r="V1822" s="1" t="s">
        <v>2623</v>
      </c>
      <c r="W1822" s="1" t="s">
        <v>2629</v>
      </c>
      <c r="X1822" s="1" t="s">
        <v>2628</v>
      </c>
      <c r="Y1822" s="1" t="s">
        <v>2630</v>
      </c>
      <c r="Z1822" s="1" t="s">
        <v>2623</v>
      </c>
      <c r="AA1822" s="1">
        <v>0</v>
      </c>
      <c r="AB1822" s="1" t="s">
        <v>2626</v>
      </c>
      <c r="AC1822" s="1" t="s">
        <v>2627</v>
      </c>
      <c r="AD1822" s="1" t="str">
        <f>TEXT(Sales_data[[#This Row],[Order_Date]],"MMM")</f>
        <v>Jan</v>
      </c>
      <c r="AE1822" s="1">
        <f t="shared" si="140"/>
        <v>2024</v>
      </c>
      <c r="AF1822" s="1" t="str">
        <f>TEXT(Sales_data[[#This Row],[Order_Date]],"ddd")</f>
        <v>Tue</v>
      </c>
      <c r="AG1822" s="1" t="str">
        <f t="shared" si="141"/>
        <v>Late</v>
      </c>
      <c r="AH1822" s="1" t="str">
        <f t="shared" si="142"/>
        <v>Slow</v>
      </c>
      <c r="AI1822" s="1" t="str">
        <f t="shared" si="143"/>
        <v>Low</v>
      </c>
      <c r="AJ1822" s="6" t="str">
        <f t="shared" si="144"/>
        <v>Weekday</v>
      </c>
    </row>
    <row r="1823" spans="1:36" x14ac:dyDescent="0.45">
      <c r="A1823" s="5" t="s">
        <v>2311</v>
      </c>
      <c r="B1823" s="2">
        <v>45386</v>
      </c>
      <c r="C1823" s="2">
        <v>45386</v>
      </c>
      <c r="D1823" s="2">
        <v>45389</v>
      </c>
      <c r="E1823" s="1" t="s">
        <v>2571</v>
      </c>
      <c r="F1823" s="1" t="s">
        <v>168</v>
      </c>
      <c r="G1823" s="1" t="s">
        <v>41</v>
      </c>
      <c r="H1823" s="1" t="s">
        <v>71</v>
      </c>
      <c r="I1823" s="1" t="s">
        <v>117</v>
      </c>
      <c r="J1823" s="1">
        <v>2</v>
      </c>
      <c r="K1823" s="1">
        <v>500</v>
      </c>
      <c r="L1823" s="1">
        <v>1000</v>
      </c>
      <c r="M1823" s="1" t="s">
        <v>56</v>
      </c>
      <c r="N1823" s="1" t="s">
        <v>30</v>
      </c>
      <c r="O1823" s="1" t="s">
        <v>31</v>
      </c>
      <c r="P1823" s="1" t="s">
        <v>85</v>
      </c>
      <c r="Q1823" s="1" t="s">
        <v>45</v>
      </c>
      <c r="R1823" s="1" t="s">
        <v>34</v>
      </c>
      <c r="S1823" s="1" t="s">
        <v>2620</v>
      </c>
      <c r="T1823" s="1">
        <v>3</v>
      </c>
      <c r="U1823" s="1" t="s">
        <v>2622</v>
      </c>
      <c r="V1823" s="1" t="s">
        <v>2623</v>
      </c>
      <c r="W1823" s="1" t="s">
        <v>2624</v>
      </c>
      <c r="X1823" s="1" t="s">
        <v>2625</v>
      </c>
      <c r="Y1823" s="1" t="s">
        <v>2623</v>
      </c>
      <c r="Z1823" s="1" t="s">
        <v>2623</v>
      </c>
      <c r="AA1823" s="1">
        <v>1000</v>
      </c>
      <c r="AB1823" s="1" t="s">
        <v>2626</v>
      </c>
      <c r="AC1823" s="1" t="s">
        <v>2627</v>
      </c>
      <c r="AD1823" s="1" t="str">
        <f>TEXT(Sales_data[[#This Row],[Order_Date]],"MMM")</f>
        <v>Apr</v>
      </c>
      <c r="AE1823" s="1">
        <f t="shared" si="140"/>
        <v>2024</v>
      </c>
      <c r="AF1823" s="1" t="str">
        <f>TEXT(Sales_data[[#This Row],[Order_Date]],"ddd")</f>
        <v>Thu</v>
      </c>
      <c r="AG1823" s="1" t="str">
        <f t="shared" si="141"/>
        <v>On Time</v>
      </c>
      <c r="AH1823" s="1" t="str">
        <f t="shared" si="142"/>
        <v>Medium</v>
      </c>
      <c r="AI1823" s="1" t="str">
        <f t="shared" si="143"/>
        <v>Low</v>
      </c>
      <c r="AJ1823" s="6" t="str">
        <f t="shared" si="144"/>
        <v>Weekday</v>
      </c>
    </row>
    <row r="1824" spans="1:36" x14ac:dyDescent="0.45">
      <c r="A1824" s="5" t="s">
        <v>2312</v>
      </c>
      <c r="B1824" s="2">
        <v>45429</v>
      </c>
      <c r="C1824" s="2">
        <v>45432</v>
      </c>
      <c r="D1824" s="2">
        <v>45438</v>
      </c>
      <c r="E1824" s="1" t="s">
        <v>2598</v>
      </c>
      <c r="F1824" s="1" t="s">
        <v>2608</v>
      </c>
      <c r="G1824" s="1" t="s">
        <v>41</v>
      </c>
      <c r="H1824" s="1" t="s">
        <v>128</v>
      </c>
      <c r="I1824" s="1" t="s">
        <v>231</v>
      </c>
      <c r="J1824" s="1">
        <v>-1</v>
      </c>
      <c r="K1824" s="1">
        <v>0</v>
      </c>
      <c r="L1824" s="1">
        <v>0</v>
      </c>
      <c r="M1824" s="1" t="s">
        <v>29</v>
      </c>
      <c r="N1824" s="1" t="s">
        <v>30</v>
      </c>
      <c r="O1824" s="1" t="s">
        <v>31</v>
      </c>
      <c r="P1824" s="1" t="s">
        <v>85</v>
      </c>
      <c r="Q1824" s="1" t="s">
        <v>33</v>
      </c>
      <c r="R1824" s="1" t="s">
        <v>34</v>
      </c>
      <c r="S1824" s="1" t="s">
        <v>2620</v>
      </c>
      <c r="T1824" s="1">
        <v>6</v>
      </c>
      <c r="U1824" s="1" t="s">
        <v>2622</v>
      </c>
      <c r="V1824" s="1" t="s">
        <v>2630</v>
      </c>
      <c r="W1824" s="1" t="s">
        <v>2629</v>
      </c>
      <c r="X1824" s="1" t="s">
        <v>2625</v>
      </c>
      <c r="Y1824" s="1" t="s">
        <v>2630</v>
      </c>
      <c r="Z1824" s="1" t="s">
        <v>2623</v>
      </c>
      <c r="AA1824" s="1">
        <v>0</v>
      </c>
      <c r="AB1824" s="1" t="s">
        <v>2626</v>
      </c>
      <c r="AC1824" s="1" t="s">
        <v>2627</v>
      </c>
      <c r="AD1824" s="1" t="str">
        <f>TEXT(Sales_data[[#This Row],[Order_Date]],"MMM")</f>
        <v>May</v>
      </c>
      <c r="AE1824" s="1">
        <f t="shared" si="140"/>
        <v>2024</v>
      </c>
      <c r="AF1824" s="1" t="str">
        <f>TEXT(Sales_data[[#This Row],[Order_Date]],"ddd")</f>
        <v>Fri</v>
      </c>
      <c r="AG1824" s="1" t="str">
        <f t="shared" si="141"/>
        <v>Late</v>
      </c>
      <c r="AH1824" s="1" t="str">
        <f t="shared" si="142"/>
        <v>Slow</v>
      </c>
      <c r="AI1824" s="1" t="str">
        <f t="shared" si="143"/>
        <v>Low</v>
      </c>
      <c r="AJ1824" s="6" t="str">
        <f t="shared" si="144"/>
        <v>Weekday</v>
      </c>
    </row>
    <row r="1825" spans="1:36" x14ac:dyDescent="0.45">
      <c r="A1825" s="5" t="s">
        <v>2313</v>
      </c>
      <c r="B1825" s="2">
        <v>45308</v>
      </c>
      <c r="C1825" s="2">
        <v>45308</v>
      </c>
      <c r="D1825" s="2">
        <v>45312</v>
      </c>
      <c r="E1825" s="1" t="s">
        <v>2558</v>
      </c>
      <c r="F1825" s="1" t="s">
        <v>168</v>
      </c>
      <c r="G1825" s="1" t="s">
        <v>41</v>
      </c>
      <c r="H1825" s="1" t="s">
        <v>128</v>
      </c>
      <c r="I1825" s="1" t="s">
        <v>169</v>
      </c>
      <c r="J1825" s="1">
        <v>3</v>
      </c>
      <c r="K1825" s="1">
        <v>0</v>
      </c>
      <c r="L1825" s="1">
        <v>0</v>
      </c>
      <c r="M1825" s="1" t="s">
        <v>56</v>
      </c>
      <c r="N1825" s="1" t="s">
        <v>93</v>
      </c>
      <c r="O1825" s="1" t="s">
        <v>79</v>
      </c>
      <c r="P1825" s="1" t="s">
        <v>58</v>
      </c>
      <c r="Q1825" s="1" t="s">
        <v>33</v>
      </c>
      <c r="R1825" s="1" t="s">
        <v>34</v>
      </c>
      <c r="S1825" s="1" t="s">
        <v>2620</v>
      </c>
      <c r="T1825" s="1">
        <v>4</v>
      </c>
      <c r="U1825" s="1" t="s">
        <v>2622</v>
      </c>
      <c r="V1825" s="1" t="s">
        <v>2623</v>
      </c>
      <c r="W1825" s="1" t="s">
        <v>2629</v>
      </c>
      <c r="X1825" s="1" t="s">
        <v>2625</v>
      </c>
      <c r="Y1825" s="1" t="s">
        <v>2630</v>
      </c>
      <c r="Z1825" s="1" t="s">
        <v>2623</v>
      </c>
      <c r="AA1825" s="1">
        <v>0</v>
      </c>
      <c r="AB1825" s="1" t="s">
        <v>2626</v>
      </c>
      <c r="AC1825" s="1" t="s">
        <v>2627</v>
      </c>
      <c r="AD1825" s="1" t="str">
        <f>TEXT(Sales_data[[#This Row],[Order_Date]],"MMM")</f>
        <v>Jan</v>
      </c>
      <c r="AE1825" s="1">
        <f t="shared" si="140"/>
        <v>2024</v>
      </c>
      <c r="AF1825" s="1" t="str">
        <f>TEXT(Sales_data[[#This Row],[Order_Date]],"ddd")</f>
        <v>Wed</v>
      </c>
      <c r="AG1825" s="1" t="str">
        <f t="shared" si="141"/>
        <v>On Time</v>
      </c>
      <c r="AH1825" s="1" t="str">
        <f t="shared" si="142"/>
        <v>Medium</v>
      </c>
      <c r="AI1825" s="1" t="str">
        <f t="shared" si="143"/>
        <v>Low</v>
      </c>
      <c r="AJ1825" s="6" t="str">
        <f t="shared" si="144"/>
        <v>Weekday</v>
      </c>
    </row>
    <row r="1826" spans="1:36" x14ac:dyDescent="0.45">
      <c r="A1826" s="5" t="s">
        <v>2314</v>
      </c>
      <c r="B1826" s="2">
        <v>45603</v>
      </c>
      <c r="C1826" s="2">
        <v>45602</v>
      </c>
      <c r="D1826" s="2">
        <v>45601</v>
      </c>
      <c r="E1826" s="1" t="s">
        <v>2561</v>
      </c>
      <c r="F1826" s="1" t="s">
        <v>53</v>
      </c>
      <c r="G1826" s="1" t="s">
        <v>54</v>
      </c>
      <c r="H1826" s="1" t="s">
        <v>128</v>
      </c>
      <c r="I1826" s="1" t="s">
        <v>129</v>
      </c>
      <c r="J1826" s="1">
        <v>-1</v>
      </c>
      <c r="K1826" s="1">
        <v>0</v>
      </c>
      <c r="L1826" s="1">
        <v>0</v>
      </c>
      <c r="M1826" s="1" t="s">
        <v>2619</v>
      </c>
      <c r="N1826" s="1" t="s">
        <v>57</v>
      </c>
      <c r="O1826" s="1" t="s">
        <v>79</v>
      </c>
      <c r="P1826" s="1" t="s">
        <v>58</v>
      </c>
      <c r="Q1826" s="1" t="s">
        <v>33</v>
      </c>
      <c r="R1826" s="1" t="s">
        <v>34</v>
      </c>
      <c r="S1826" s="1" t="s">
        <v>2620</v>
      </c>
      <c r="T1826" s="1">
        <v>-1</v>
      </c>
      <c r="U1826" s="1" t="s">
        <v>2622</v>
      </c>
      <c r="V1826" s="1" t="s">
        <v>2630</v>
      </c>
      <c r="W1826" s="1" t="s">
        <v>2629</v>
      </c>
      <c r="X1826" s="1" t="s">
        <v>2628</v>
      </c>
      <c r="Y1826" s="1" t="s">
        <v>2630</v>
      </c>
      <c r="Z1826" s="1" t="s">
        <v>2623</v>
      </c>
      <c r="AA1826" s="1">
        <v>0</v>
      </c>
      <c r="AB1826" s="1" t="s">
        <v>2626</v>
      </c>
      <c r="AC1826" s="1" t="s">
        <v>2627</v>
      </c>
      <c r="AD1826" s="1" t="str">
        <f>TEXT(Sales_data[[#This Row],[Order_Date]],"MMM")</f>
        <v>Nov</v>
      </c>
      <c r="AE1826" s="1">
        <f t="shared" si="140"/>
        <v>2024</v>
      </c>
      <c r="AF1826" s="1" t="str">
        <f>TEXT(Sales_data[[#This Row],[Order_Date]],"ddd")</f>
        <v>Thu</v>
      </c>
      <c r="AG1826" s="1" t="str">
        <f t="shared" si="141"/>
        <v>On Time</v>
      </c>
      <c r="AH1826" s="1" t="str">
        <f t="shared" si="142"/>
        <v>Fast</v>
      </c>
      <c r="AI1826" s="1" t="str">
        <f t="shared" si="143"/>
        <v>Low</v>
      </c>
      <c r="AJ1826" s="6" t="str">
        <f t="shared" si="144"/>
        <v>Weekday</v>
      </c>
    </row>
    <row r="1827" spans="1:36" x14ac:dyDescent="0.45">
      <c r="A1827" s="5" t="s">
        <v>2315</v>
      </c>
      <c r="B1827" s="2">
        <v>45639</v>
      </c>
      <c r="C1827" s="2">
        <v>45638</v>
      </c>
      <c r="D1827" s="2">
        <v>45637</v>
      </c>
      <c r="E1827" s="1" t="s">
        <v>2528</v>
      </c>
      <c r="F1827" s="1" t="s">
        <v>2609</v>
      </c>
      <c r="G1827" s="1" t="s">
        <v>116</v>
      </c>
      <c r="H1827" s="1" t="s">
        <v>42</v>
      </c>
      <c r="I1827" s="1" t="s">
        <v>43</v>
      </c>
      <c r="J1827" s="1">
        <v>1</v>
      </c>
      <c r="K1827" s="1">
        <v>1000</v>
      </c>
      <c r="L1827" s="1">
        <v>1000</v>
      </c>
      <c r="M1827" s="1" t="s">
        <v>63</v>
      </c>
      <c r="N1827" s="1" t="s">
        <v>30</v>
      </c>
      <c r="O1827" s="1" t="s">
        <v>79</v>
      </c>
      <c r="P1827" s="1" t="s">
        <v>85</v>
      </c>
      <c r="Q1827" s="1" t="s">
        <v>45</v>
      </c>
      <c r="R1827" s="1" t="s">
        <v>2620</v>
      </c>
      <c r="S1827" s="1" t="s">
        <v>2620</v>
      </c>
      <c r="T1827" s="1">
        <v>-1</v>
      </c>
      <c r="U1827" s="1" t="s">
        <v>2622</v>
      </c>
      <c r="V1827" s="1" t="s">
        <v>2623</v>
      </c>
      <c r="W1827" s="1" t="s">
        <v>2624</v>
      </c>
      <c r="X1827" s="1" t="s">
        <v>2628</v>
      </c>
      <c r="Y1827" s="1" t="s">
        <v>2623</v>
      </c>
      <c r="Z1827" s="1" t="s">
        <v>2623</v>
      </c>
      <c r="AA1827" s="1">
        <v>1000</v>
      </c>
      <c r="AB1827" s="1" t="s">
        <v>2626</v>
      </c>
      <c r="AC1827" s="1" t="s">
        <v>2627</v>
      </c>
      <c r="AD1827" s="1" t="str">
        <f>TEXT(Sales_data[[#This Row],[Order_Date]],"MMM")</f>
        <v>Dec</v>
      </c>
      <c r="AE1827" s="1">
        <f t="shared" si="140"/>
        <v>2024</v>
      </c>
      <c r="AF1827" s="1" t="str">
        <f>TEXT(Sales_data[[#This Row],[Order_Date]],"ddd")</f>
        <v>Fri</v>
      </c>
      <c r="AG1827" s="1" t="str">
        <f t="shared" si="141"/>
        <v>On Time</v>
      </c>
      <c r="AH1827" s="1" t="str">
        <f t="shared" si="142"/>
        <v>Fast</v>
      </c>
      <c r="AI1827" s="1" t="str">
        <f t="shared" si="143"/>
        <v>Low</v>
      </c>
      <c r="AJ1827" s="6" t="str">
        <f t="shared" si="144"/>
        <v>Weekday</v>
      </c>
    </row>
    <row r="1828" spans="1:36" x14ac:dyDescent="0.45">
      <c r="A1828" s="5" t="s">
        <v>2316</v>
      </c>
      <c r="B1828" s="2">
        <v>45554</v>
      </c>
      <c r="C1828" s="2">
        <v>45554</v>
      </c>
      <c r="D1828" s="2">
        <v>45553</v>
      </c>
      <c r="E1828" s="1" t="s">
        <v>2593</v>
      </c>
      <c r="F1828" s="1" t="s">
        <v>2608</v>
      </c>
      <c r="G1828" s="1" t="s">
        <v>41</v>
      </c>
      <c r="H1828" s="1" t="s">
        <v>27</v>
      </c>
      <c r="I1828" s="1" t="s">
        <v>55</v>
      </c>
      <c r="J1828" s="1">
        <v>1</v>
      </c>
      <c r="K1828" s="1">
        <v>2000</v>
      </c>
      <c r="L1828" s="1">
        <v>2000</v>
      </c>
      <c r="M1828" s="1" t="s">
        <v>29</v>
      </c>
      <c r="N1828" s="1" t="s">
        <v>57</v>
      </c>
      <c r="O1828" s="1" t="s">
        <v>31</v>
      </c>
      <c r="P1828" s="1" t="s">
        <v>32</v>
      </c>
      <c r="Q1828" s="1" t="s">
        <v>45</v>
      </c>
      <c r="R1828" s="1" t="s">
        <v>46</v>
      </c>
      <c r="S1828" s="1" t="s">
        <v>245</v>
      </c>
      <c r="T1828" s="1">
        <v>-1</v>
      </c>
      <c r="U1828" s="1" t="s">
        <v>2622</v>
      </c>
      <c r="V1828" s="1" t="s">
        <v>2623</v>
      </c>
      <c r="W1828" s="1" t="s">
        <v>2624</v>
      </c>
      <c r="X1828" s="1" t="s">
        <v>2633</v>
      </c>
      <c r="Y1828" s="1" t="s">
        <v>2623</v>
      </c>
      <c r="Z1828" s="1" t="s">
        <v>2623</v>
      </c>
      <c r="AA1828" s="1">
        <v>2000</v>
      </c>
      <c r="AB1828" s="1" t="s">
        <v>2626</v>
      </c>
      <c r="AC1828" s="1" t="s">
        <v>245</v>
      </c>
      <c r="AD1828" s="1" t="str">
        <f>TEXT(Sales_data[[#This Row],[Order_Date]],"MMM")</f>
        <v>Sep</v>
      </c>
      <c r="AE1828" s="1">
        <f t="shared" si="140"/>
        <v>2024</v>
      </c>
      <c r="AF1828" s="1" t="str">
        <f>TEXT(Sales_data[[#This Row],[Order_Date]],"ddd")</f>
        <v>Thu</v>
      </c>
      <c r="AG1828" s="1" t="str">
        <f t="shared" si="141"/>
        <v>On Time</v>
      </c>
      <c r="AH1828" s="1" t="str">
        <f t="shared" si="142"/>
        <v>Fast</v>
      </c>
      <c r="AI1828" s="1" t="str">
        <f t="shared" si="143"/>
        <v>Medium</v>
      </c>
      <c r="AJ1828" s="6" t="str">
        <f t="shared" si="144"/>
        <v>Weekday</v>
      </c>
    </row>
    <row r="1829" spans="1:36" x14ac:dyDescent="0.45">
      <c r="A1829" s="5" t="s">
        <v>2317</v>
      </c>
      <c r="B1829" s="2">
        <v>45426</v>
      </c>
      <c r="C1829" s="2">
        <v>45426</v>
      </c>
      <c r="D1829" s="2">
        <v>45425</v>
      </c>
      <c r="E1829" s="1" t="s">
        <v>2554</v>
      </c>
      <c r="F1829" s="1" t="s">
        <v>2608</v>
      </c>
      <c r="G1829" s="1" t="s">
        <v>41</v>
      </c>
      <c r="H1829" s="1" t="s">
        <v>42</v>
      </c>
      <c r="I1829" s="1" t="s">
        <v>43</v>
      </c>
      <c r="J1829" s="1">
        <v>1</v>
      </c>
      <c r="K1829" s="1">
        <v>100</v>
      </c>
      <c r="L1829" s="1">
        <v>100</v>
      </c>
      <c r="M1829" s="1" t="s">
        <v>2619</v>
      </c>
      <c r="N1829" s="1" t="s">
        <v>30</v>
      </c>
      <c r="O1829" s="1" t="s">
        <v>44</v>
      </c>
      <c r="P1829" s="1" t="s">
        <v>85</v>
      </c>
      <c r="Q1829" s="1" t="s">
        <v>33</v>
      </c>
      <c r="R1829" s="1" t="s">
        <v>34</v>
      </c>
      <c r="S1829" s="1" t="s">
        <v>2620</v>
      </c>
      <c r="T1829" s="1">
        <v>-1</v>
      </c>
      <c r="U1829" s="1" t="s">
        <v>2622</v>
      </c>
      <c r="V1829" s="1" t="s">
        <v>2623</v>
      </c>
      <c r="W1829" s="1" t="s">
        <v>2624</v>
      </c>
      <c r="X1829" s="1" t="s">
        <v>2633</v>
      </c>
      <c r="Y1829" s="1" t="s">
        <v>2623</v>
      </c>
      <c r="Z1829" s="1" t="s">
        <v>2623</v>
      </c>
      <c r="AA1829" s="1">
        <v>100</v>
      </c>
      <c r="AB1829" s="1" t="s">
        <v>2626</v>
      </c>
      <c r="AC1829" s="1" t="s">
        <v>2627</v>
      </c>
      <c r="AD1829" s="1" t="str">
        <f>TEXT(Sales_data[[#This Row],[Order_Date]],"MMM")</f>
        <v>May</v>
      </c>
      <c r="AE1829" s="1">
        <f t="shared" si="140"/>
        <v>2024</v>
      </c>
      <c r="AF1829" s="1" t="str">
        <f>TEXT(Sales_data[[#This Row],[Order_Date]],"ddd")</f>
        <v>Tue</v>
      </c>
      <c r="AG1829" s="1" t="str">
        <f t="shared" si="141"/>
        <v>On Time</v>
      </c>
      <c r="AH1829" s="1" t="str">
        <f t="shared" si="142"/>
        <v>Fast</v>
      </c>
      <c r="AI1829" s="1" t="str">
        <f t="shared" si="143"/>
        <v>Low</v>
      </c>
      <c r="AJ1829" s="6" t="str">
        <f t="shared" si="144"/>
        <v>Weekday</v>
      </c>
    </row>
    <row r="1830" spans="1:36" x14ac:dyDescent="0.45">
      <c r="A1830" s="5" t="s">
        <v>2318</v>
      </c>
      <c r="B1830" s="2">
        <v>45327</v>
      </c>
      <c r="C1830" s="2">
        <v>45330</v>
      </c>
      <c r="D1830" s="2">
        <v>45332</v>
      </c>
      <c r="E1830" s="1" t="s">
        <v>2571</v>
      </c>
      <c r="F1830" s="1" t="s">
        <v>2609</v>
      </c>
      <c r="G1830" s="1" t="s">
        <v>116</v>
      </c>
      <c r="H1830" s="1" t="s">
        <v>71</v>
      </c>
      <c r="I1830" s="1" t="s">
        <v>117</v>
      </c>
      <c r="J1830" s="1">
        <v>1</v>
      </c>
      <c r="K1830" s="1">
        <v>500</v>
      </c>
      <c r="L1830" s="1">
        <v>500</v>
      </c>
      <c r="M1830" s="1" t="s">
        <v>63</v>
      </c>
      <c r="N1830" s="1" t="s">
        <v>30</v>
      </c>
      <c r="O1830" s="1" t="s">
        <v>44</v>
      </c>
      <c r="P1830" s="1" t="s">
        <v>58</v>
      </c>
      <c r="Q1830" s="1" t="s">
        <v>45</v>
      </c>
      <c r="R1830" s="1" t="s">
        <v>46</v>
      </c>
      <c r="S1830" s="1" t="s">
        <v>245</v>
      </c>
      <c r="T1830" s="1">
        <v>2</v>
      </c>
      <c r="U1830" s="1" t="s">
        <v>2622</v>
      </c>
      <c r="V1830" s="1" t="s">
        <v>2623</v>
      </c>
      <c r="W1830" s="1" t="s">
        <v>2624</v>
      </c>
      <c r="X1830" s="1" t="s">
        <v>2625</v>
      </c>
      <c r="Y1830" s="1" t="s">
        <v>2623</v>
      </c>
      <c r="Z1830" s="1" t="s">
        <v>2623</v>
      </c>
      <c r="AA1830" s="1">
        <v>500</v>
      </c>
      <c r="AB1830" s="1" t="s">
        <v>2626</v>
      </c>
      <c r="AC1830" s="1" t="s">
        <v>245</v>
      </c>
      <c r="AD1830" s="1" t="str">
        <f>TEXT(Sales_data[[#This Row],[Order_Date]],"MMM")</f>
        <v>Feb</v>
      </c>
      <c r="AE1830" s="1">
        <f t="shared" si="140"/>
        <v>2024</v>
      </c>
      <c r="AF1830" s="1" t="str">
        <f>TEXT(Sales_data[[#This Row],[Order_Date]],"ddd")</f>
        <v>Mon</v>
      </c>
      <c r="AG1830" s="1" t="str">
        <f t="shared" si="141"/>
        <v>On Time</v>
      </c>
      <c r="AH1830" s="1" t="str">
        <f t="shared" si="142"/>
        <v>Fast</v>
      </c>
      <c r="AI1830" s="1" t="str">
        <f t="shared" si="143"/>
        <v>Low</v>
      </c>
      <c r="AJ1830" s="6" t="str">
        <f t="shared" si="144"/>
        <v>Weekday</v>
      </c>
    </row>
    <row r="1831" spans="1:36" x14ac:dyDescent="0.45">
      <c r="A1831" s="5" t="s">
        <v>2319</v>
      </c>
      <c r="B1831" s="2">
        <v>45493</v>
      </c>
      <c r="C1831" s="2">
        <v>45495</v>
      </c>
      <c r="D1831" s="2">
        <v>45498</v>
      </c>
      <c r="E1831" s="1" t="s">
        <v>2533</v>
      </c>
      <c r="F1831" s="1" t="s">
        <v>2609</v>
      </c>
      <c r="G1831" s="1" t="s">
        <v>116</v>
      </c>
      <c r="H1831" s="1" t="s">
        <v>42</v>
      </c>
      <c r="I1831" s="1" t="s">
        <v>78</v>
      </c>
      <c r="J1831" s="1">
        <v>-1</v>
      </c>
      <c r="K1831" s="1">
        <v>500</v>
      </c>
      <c r="L1831" s="1">
        <v>-500</v>
      </c>
      <c r="M1831" s="1" t="s">
        <v>2619</v>
      </c>
      <c r="N1831" s="1" t="s">
        <v>30</v>
      </c>
      <c r="O1831" s="1" t="s">
        <v>64</v>
      </c>
      <c r="P1831" s="1" t="s">
        <v>85</v>
      </c>
      <c r="Q1831" s="1" t="s">
        <v>33</v>
      </c>
      <c r="R1831" s="1" t="s">
        <v>34</v>
      </c>
      <c r="S1831" s="1" t="s">
        <v>2620</v>
      </c>
      <c r="T1831" s="1">
        <v>3</v>
      </c>
      <c r="U1831" s="1" t="s">
        <v>2622</v>
      </c>
      <c r="V1831" s="1" t="s">
        <v>2630</v>
      </c>
      <c r="W1831" s="1" t="s">
        <v>2624</v>
      </c>
      <c r="X1831" s="1" t="s">
        <v>2625</v>
      </c>
      <c r="Y1831" s="1" t="s">
        <v>2623</v>
      </c>
      <c r="Z1831" s="1" t="s">
        <v>2623</v>
      </c>
      <c r="AA1831" s="1">
        <v>-500</v>
      </c>
      <c r="AB1831" s="1" t="s">
        <v>2626</v>
      </c>
      <c r="AC1831" s="1" t="s">
        <v>2627</v>
      </c>
      <c r="AD1831" s="1" t="str">
        <f>TEXT(Sales_data[[#This Row],[Order_Date]],"MMM")</f>
        <v>Jul</v>
      </c>
      <c r="AE1831" s="1">
        <f t="shared" si="140"/>
        <v>2024</v>
      </c>
      <c r="AF1831" s="1" t="str">
        <f>TEXT(Sales_data[[#This Row],[Order_Date]],"ddd")</f>
        <v>Sat</v>
      </c>
      <c r="AG1831" s="1" t="str">
        <f t="shared" si="141"/>
        <v>On Time</v>
      </c>
      <c r="AH1831" s="1" t="str">
        <f t="shared" si="142"/>
        <v>Medium</v>
      </c>
      <c r="AI1831" s="1" t="str">
        <f t="shared" si="143"/>
        <v>Low</v>
      </c>
      <c r="AJ1831" s="6" t="str">
        <f t="shared" si="144"/>
        <v>Weekend</v>
      </c>
    </row>
    <row r="1832" spans="1:36" x14ac:dyDescent="0.45">
      <c r="A1832" s="5" t="s">
        <v>2320</v>
      </c>
      <c r="B1832" s="2">
        <v>45604</v>
      </c>
      <c r="C1832" s="2">
        <v>45603</v>
      </c>
      <c r="D1832" s="2">
        <v>45607</v>
      </c>
      <c r="E1832" s="1" t="s">
        <v>2575</v>
      </c>
      <c r="F1832" s="1" t="s">
        <v>2608</v>
      </c>
      <c r="G1832" s="1" t="s">
        <v>41</v>
      </c>
      <c r="H1832" s="1" t="s">
        <v>42</v>
      </c>
      <c r="I1832" s="1" t="s">
        <v>43</v>
      </c>
      <c r="J1832" s="1">
        <v>-1</v>
      </c>
      <c r="K1832" s="1">
        <v>0</v>
      </c>
      <c r="L1832" s="1">
        <v>0</v>
      </c>
      <c r="M1832" s="1" t="s">
        <v>56</v>
      </c>
      <c r="N1832" s="1" t="s">
        <v>57</v>
      </c>
      <c r="O1832" s="1" t="s">
        <v>31</v>
      </c>
      <c r="P1832" s="1" t="s">
        <v>58</v>
      </c>
      <c r="Q1832" s="1" t="s">
        <v>33</v>
      </c>
      <c r="R1832" s="1" t="s">
        <v>34</v>
      </c>
      <c r="S1832" s="1" t="s">
        <v>2620</v>
      </c>
      <c r="T1832" s="1">
        <v>4</v>
      </c>
      <c r="U1832" s="1" t="s">
        <v>2622</v>
      </c>
      <c r="V1832" s="1" t="s">
        <v>2630</v>
      </c>
      <c r="W1832" s="1" t="s">
        <v>2629</v>
      </c>
      <c r="X1832" s="1" t="s">
        <v>2628</v>
      </c>
      <c r="Y1832" s="1" t="s">
        <v>2630</v>
      </c>
      <c r="Z1832" s="1" t="s">
        <v>2623</v>
      </c>
      <c r="AA1832" s="1">
        <v>0</v>
      </c>
      <c r="AB1832" s="1" t="s">
        <v>2626</v>
      </c>
      <c r="AC1832" s="1" t="s">
        <v>2627</v>
      </c>
      <c r="AD1832" s="1" t="str">
        <f>TEXT(Sales_data[[#This Row],[Order_Date]],"MMM")</f>
        <v>Nov</v>
      </c>
      <c r="AE1832" s="1">
        <f t="shared" si="140"/>
        <v>2024</v>
      </c>
      <c r="AF1832" s="1" t="str">
        <f>TEXT(Sales_data[[#This Row],[Order_Date]],"ddd")</f>
        <v>Fri</v>
      </c>
      <c r="AG1832" s="1" t="str">
        <f t="shared" si="141"/>
        <v>On Time</v>
      </c>
      <c r="AH1832" s="1" t="str">
        <f t="shared" si="142"/>
        <v>Medium</v>
      </c>
      <c r="AI1832" s="1" t="str">
        <f t="shared" si="143"/>
        <v>Low</v>
      </c>
      <c r="AJ1832" s="6" t="str">
        <f t="shared" si="144"/>
        <v>Weekday</v>
      </c>
    </row>
    <row r="1833" spans="1:36" x14ac:dyDescent="0.45">
      <c r="A1833" s="5" t="s">
        <v>2321</v>
      </c>
      <c r="B1833" s="2">
        <v>45595</v>
      </c>
      <c r="C1833" s="2">
        <v>45595</v>
      </c>
      <c r="D1833" s="2">
        <v>45600</v>
      </c>
      <c r="E1833" s="1" t="s">
        <v>2540</v>
      </c>
      <c r="F1833" s="1" t="s">
        <v>2606</v>
      </c>
      <c r="G1833" s="1" t="s">
        <v>26</v>
      </c>
      <c r="H1833" s="1" t="s">
        <v>27</v>
      </c>
      <c r="I1833" s="1" t="s">
        <v>55</v>
      </c>
      <c r="J1833" s="1">
        <v>1</v>
      </c>
      <c r="K1833" s="1">
        <v>2000</v>
      </c>
      <c r="L1833" s="1">
        <v>2000</v>
      </c>
      <c r="M1833" s="1" t="s">
        <v>63</v>
      </c>
      <c r="N1833" s="1" t="s">
        <v>93</v>
      </c>
      <c r="O1833" s="1" t="s">
        <v>31</v>
      </c>
      <c r="P1833" s="1" t="s">
        <v>58</v>
      </c>
      <c r="Q1833" s="1" t="s">
        <v>45</v>
      </c>
      <c r="R1833" s="1" t="s">
        <v>46</v>
      </c>
      <c r="S1833" s="1" t="s">
        <v>2621</v>
      </c>
      <c r="T1833" s="1">
        <v>5</v>
      </c>
      <c r="U1833" s="1" t="s">
        <v>2622</v>
      </c>
      <c r="V1833" s="1" t="s">
        <v>2623</v>
      </c>
      <c r="W1833" s="1" t="s">
        <v>2624</v>
      </c>
      <c r="X1833" s="1" t="s">
        <v>2625</v>
      </c>
      <c r="Y1833" s="1" t="s">
        <v>2623</v>
      </c>
      <c r="Z1833" s="1" t="s">
        <v>2623</v>
      </c>
      <c r="AA1833" s="1">
        <v>2000</v>
      </c>
      <c r="AB1833" s="1" t="s">
        <v>2626</v>
      </c>
      <c r="AC1833" s="1" t="s">
        <v>2621</v>
      </c>
      <c r="AD1833" s="1" t="str">
        <f>TEXT(Sales_data[[#This Row],[Order_Date]],"MMM")</f>
        <v>Oct</v>
      </c>
      <c r="AE1833" s="1">
        <f t="shared" si="140"/>
        <v>2024</v>
      </c>
      <c r="AF1833" s="1" t="str">
        <f>TEXT(Sales_data[[#This Row],[Order_Date]],"ddd")</f>
        <v>Wed</v>
      </c>
      <c r="AG1833" s="1" t="str">
        <f t="shared" si="141"/>
        <v>On Time</v>
      </c>
      <c r="AH1833" s="1" t="str">
        <f t="shared" si="142"/>
        <v>Medium</v>
      </c>
      <c r="AI1833" s="1" t="str">
        <f t="shared" si="143"/>
        <v>Medium</v>
      </c>
      <c r="AJ1833" s="6" t="str">
        <f t="shared" si="144"/>
        <v>Weekday</v>
      </c>
    </row>
    <row r="1834" spans="1:36" x14ac:dyDescent="0.45">
      <c r="A1834" s="5" t="s">
        <v>2322</v>
      </c>
      <c r="B1834" s="2">
        <v>45586</v>
      </c>
      <c r="C1834" s="2">
        <v>45584</v>
      </c>
      <c r="D1834" s="2">
        <v>45591</v>
      </c>
      <c r="E1834" s="1" t="s">
        <v>2586</v>
      </c>
      <c r="F1834" s="1" t="s">
        <v>147</v>
      </c>
      <c r="G1834" s="1" t="s">
        <v>147</v>
      </c>
      <c r="H1834" s="1" t="s">
        <v>128</v>
      </c>
      <c r="I1834" s="1" t="s">
        <v>169</v>
      </c>
      <c r="J1834" s="1">
        <v>2</v>
      </c>
      <c r="K1834" s="1">
        <v>0</v>
      </c>
      <c r="L1834" s="1">
        <v>0</v>
      </c>
      <c r="M1834" s="1" t="s">
        <v>63</v>
      </c>
      <c r="N1834" s="1" t="s">
        <v>57</v>
      </c>
      <c r="O1834" s="1" t="s">
        <v>31</v>
      </c>
      <c r="P1834" s="1" t="s">
        <v>58</v>
      </c>
      <c r="Q1834" s="1" t="s">
        <v>45</v>
      </c>
      <c r="R1834" s="1" t="s">
        <v>46</v>
      </c>
      <c r="S1834" s="1" t="s">
        <v>2621</v>
      </c>
      <c r="T1834" s="1">
        <v>7</v>
      </c>
      <c r="U1834" s="1" t="s">
        <v>2622</v>
      </c>
      <c r="V1834" s="1" t="s">
        <v>2623</v>
      </c>
      <c r="W1834" s="1" t="s">
        <v>2629</v>
      </c>
      <c r="X1834" s="1" t="s">
        <v>2628</v>
      </c>
      <c r="Y1834" s="1" t="s">
        <v>2630</v>
      </c>
      <c r="Z1834" s="1" t="s">
        <v>2623</v>
      </c>
      <c r="AA1834" s="1">
        <v>0</v>
      </c>
      <c r="AB1834" s="1" t="s">
        <v>2626</v>
      </c>
      <c r="AC1834" s="1" t="s">
        <v>2621</v>
      </c>
      <c r="AD1834" s="1" t="str">
        <f>TEXT(Sales_data[[#This Row],[Order_Date]],"MMM")</f>
        <v>Oct</v>
      </c>
      <c r="AE1834" s="1">
        <f t="shared" si="140"/>
        <v>2024</v>
      </c>
      <c r="AF1834" s="1" t="str">
        <f>TEXT(Sales_data[[#This Row],[Order_Date]],"ddd")</f>
        <v>Mon</v>
      </c>
      <c r="AG1834" s="1" t="str">
        <f t="shared" si="141"/>
        <v>Late</v>
      </c>
      <c r="AH1834" s="1" t="str">
        <f t="shared" si="142"/>
        <v>Slow</v>
      </c>
      <c r="AI1834" s="1" t="str">
        <f t="shared" si="143"/>
        <v>Low</v>
      </c>
      <c r="AJ1834" s="6" t="str">
        <f t="shared" si="144"/>
        <v>Weekday</v>
      </c>
    </row>
    <row r="1835" spans="1:36" x14ac:dyDescent="0.45">
      <c r="A1835" s="5" t="s">
        <v>2323</v>
      </c>
      <c r="B1835" s="2">
        <v>45503</v>
      </c>
      <c r="C1835" s="2">
        <v>45506</v>
      </c>
      <c r="D1835" s="2">
        <v>45512</v>
      </c>
      <c r="E1835" s="1" t="s">
        <v>2605</v>
      </c>
      <c r="F1835" s="1" t="s">
        <v>147</v>
      </c>
      <c r="G1835" s="1" t="s">
        <v>147</v>
      </c>
      <c r="H1835" s="1" t="s">
        <v>71</v>
      </c>
      <c r="I1835" s="1" t="s">
        <v>92</v>
      </c>
      <c r="J1835" s="1">
        <v>1</v>
      </c>
      <c r="K1835" s="1">
        <v>100</v>
      </c>
      <c r="L1835" s="1">
        <v>100</v>
      </c>
      <c r="M1835" s="1" t="s">
        <v>63</v>
      </c>
      <c r="N1835" s="1" t="s">
        <v>57</v>
      </c>
      <c r="O1835" s="1" t="s">
        <v>31</v>
      </c>
      <c r="P1835" s="1" t="s">
        <v>85</v>
      </c>
      <c r="Q1835" s="1" t="s">
        <v>45</v>
      </c>
      <c r="R1835" s="1" t="s">
        <v>34</v>
      </c>
      <c r="S1835" s="1" t="s">
        <v>2620</v>
      </c>
      <c r="T1835" s="1">
        <v>6</v>
      </c>
      <c r="U1835" s="1" t="s">
        <v>2622</v>
      </c>
      <c r="V1835" s="1" t="s">
        <v>2623</v>
      </c>
      <c r="W1835" s="1" t="s">
        <v>2624</v>
      </c>
      <c r="X1835" s="1" t="s">
        <v>2625</v>
      </c>
      <c r="Y1835" s="1" t="s">
        <v>2623</v>
      </c>
      <c r="Z1835" s="1" t="s">
        <v>2623</v>
      </c>
      <c r="AA1835" s="1">
        <v>100</v>
      </c>
      <c r="AB1835" s="1" t="s">
        <v>2626</v>
      </c>
      <c r="AC1835" s="1" t="s">
        <v>2627</v>
      </c>
      <c r="AD1835" s="1" t="str">
        <f>TEXT(Sales_data[[#This Row],[Order_Date]],"MMM")</f>
        <v>Jul</v>
      </c>
      <c r="AE1835" s="1">
        <f t="shared" si="140"/>
        <v>2024</v>
      </c>
      <c r="AF1835" s="1" t="str">
        <f>TEXT(Sales_data[[#This Row],[Order_Date]],"ddd")</f>
        <v>Tue</v>
      </c>
      <c r="AG1835" s="1" t="str">
        <f t="shared" si="141"/>
        <v>Late</v>
      </c>
      <c r="AH1835" s="1" t="str">
        <f t="shared" si="142"/>
        <v>Slow</v>
      </c>
      <c r="AI1835" s="1" t="str">
        <f t="shared" si="143"/>
        <v>Low</v>
      </c>
      <c r="AJ1835" s="6" t="str">
        <f t="shared" si="144"/>
        <v>Weekday</v>
      </c>
    </row>
    <row r="1836" spans="1:36" x14ac:dyDescent="0.45">
      <c r="A1836" s="5" t="s">
        <v>2324</v>
      </c>
      <c r="B1836" s="2">
        <v>45372</v>
      </c>
      <c r="C1836" s="2">
        <v>45371</v>
      </c>
      <c r="D1836" s="2">
        <v>45370</v>
      </c>
      <c r="E1836" s="1" t="s">
        <v>2547</v>
      </c>
      <c r="F1836" s="1" t="s">
        <v>2606</v>
      </c>
      <c r="G1836" s="1" t="s">
        <v>26</v>
      </c>
      <c r="H1836" s="1" t="s">
        <v>128</v>
      </c>
      <c r="I1836" s="1" t="s">
        <v>169</v>
      </c>
      <c r="J1836" s="1">
        <v>1</v>
      </c>
      <c r="K1836" s="1">
        <v>500</v>
      </c>
      <c r="L1836" s="1">
        <v>500</v>
      </c>
      <c r="M1836" s="1" t="s">
        <v>2619</v>
      </c>
      <c r="N1836" s="1" t="s">
        <v>30</v>
      </c>
      <c r="O1836" s="1" t="s">
        <v>79</v>
      </c>
      <c r="P1836" s="1" t="s">
        <v>58</v>
      </c>
      <c r="Q1836" s="1" t="s">
        <v>45</v>
      </c>
      <c r="R1836" s="1" t="s">
        <v>46</v>
      </c>
      <c r="S1836" s="1" t="s">
        <v>2621</v>
      </c>
      <c r="T1836" s="1">
        <v>-1</v>
      </c>
      <c r="U1836" s="1" t="s">
        <v>2622</v>
      </c>
      <c r="V1836" s="1" t="s">
        <v>2623</v>
      </c>
      <c r="W1836" s="1" t="s">
        <v>2624</v>
      </c>
      <c r="X1836" s="1" t="s">
        <v>2628</v>
      </c>
      <c r="Y1836" s="1" t="s">
        <v>2623</v>
      </c>
      <c r="Z1836" s="1" t="s">
        <v>2623</v>
      </c>
      <c r="AA1836" s="1">
        <v>500</v>
      </c>
      <c r="AB1836" s="1" t="s">
        <v>2626</v>
      </c>
      <c r="AC1836" s="1" t="s">
        <v>2621</v>
      </c>
      <c r="AD1836" s="1" t="str">
        <f>TEXT(Sales_data[[#This Row],[Order_Date]],"MMM")</f>
        <v>Mar</v>
      </c>
      <c r="AE1836" s="1">
        <f t="shared" si="140"/>
        <v>2024</v>
      </c>
      <c r="AF1836" s="1" t="str">
        <f>TEXT(Sales_data[[#This Row],[Order_Date]],"ddd")</f>
        <v>Thu</v>
      </c>
      <c r="AG1836" s="1" t="str">
        <f t="shared" si="141"/>
        <v>On Time</v>
      </c>
      <c r="AH1836" s="1" t="str">
        <f t="shared" si="142"/>
        <v>Fast</v>
      </c>
      <c r="AI1836" s="1" t="str">
        <f t="shared" si="143"/>
        <v>Low</v>
      </c>
      <c r="AJ1836" s="6" t="str">
        <f t="shared" si="144"/>
        <v>Weekday</v>
      </c>
    </row>
    <row r="1837" spans="1:36" x14ac:dyDescent="0.45">
      <c r="A1837" s="5" t="s">
        <v>2325</v>
      </c>
      <c r="B1837" s="2">
        <v>45370</v>
      </c>
      <c r="C1837" s="2">
        <v>45371</v>
      </c>
      <c r="D1837" s="2">
        <v>45374</v>
      </c>
      <c r="E1837" s="1" t="s">
        <v>2577</v>
      </c>
      <c r="F1837" s="1" t="s">
        <v>69</v>
      </c>
      <c r="G1837" s="1" t="s">
        <v>70</v>
      </c>
      <c r="H1837" s="1" t="s">
        <v>71</v>
      </c>
      <c r="I1837" s="1" t="s">
        <v>72</v>
      </c>
      <c r="J1837" s="1">
        <v>0</v>
      </c>
      <c r="K1837" s="1">
        <v>1000</v>
      </c>
      <c r="L1837" s="1">
        <v>0</v>
      </c>
      <c r="M1837" s="1" t="s">
        <v>29</v>
      </c>
      <c r="N1837" s="1" t="s">
        <v>57</v>
      </c>
      <c r="O1837" s="1" t="s">
        <v>31</v>
      </c>
      <c r="P1837" s="1" t="s">
        <v>58</v>
      </c>
      <c r="Q1837" s="1" t="s">
        <v>45</v>
      </c>
      <c r="R1837" s="1" t="s">
        <v>34</v>
      </c>
      <c r="S1837" s="1" t="s">
        <v>2620</v>
      </c>
      <c r="T1837" s="1">
        <v>3</v>
      </c>
      <c r="U1837" s="1" t="s">
        <v>2622</v>
      </c>
      <c r="V1837" s="1" t="s">
        <v>2630</v>
      </c>
      <c r="W1837" s="1" t="s">
        <v>2624</v>
      </c>
      <c r="X1837" s="1" t="s">
        <v>2625</v>
      </c>
      <c r="Y1837" s="1" t="s">
        <v>2623</v>
      </c>
      <c r="Z1837" s="1" t="s">
        <v>2623</v>
      </c>
      <c r="AA1837" s="1">
        <v>0</v>
      </c>
      <c r="AB1837" s="1" t="s">
        <v>2626</v>
      </c>
      <c r="AC1837" s="1" t="s">
        <v>2627</v>
      </c>
      <c r="AD1837" s="1" t="str">
        <f>TEXT(Sales_data[[#This Row],[Order_Date]],"MMM")</f>
        <v>Mar</v>
      </c>
      <c r="AE1837" s="1">
        <f t="shared" si="140"/>
        <v>2024</v>
      </c>
      <c r="AF1837" s="1" t="str">
        <f>TEXT(Sales_data[[#This Row],[Order_Date]],"ddd")</f>
        <v>Tue</v>
      </c>
      <c r="AG1837" s="1" t="str">
        <f t="shared" si="141"/>
        <v>On Time</v>
      </c>
      <c r="AH1837" s="1" t="str">
        <f t="shared" si="142"/>
        <v>Medium</v>
      </c>
      <c r="AI1837" s="1" t="str">
        <f t="shared" si="143"/>
        <v>Low</v>
      </c>
      <c r="AJ1837" s="6" t="str">
        <f t="shared" si="144"/>
        <v>Weekday</v>
      </c>
    </row>
    <row r="1838" spans="1:36" x14ac:dyDescent="0.45">
      <c r="A1838" s="5" t="s">
        <v>2326</v>
      </c>
      <c r="B1838" s="2">
        <v>45610</v>
      </c>
      <c r="C1838" s="2">
        <v>45613</v>
      </c>
      <c r="D1838" s="2">
        <v>45618</v>
      </c>
      <c r="E1838" s="1" t="s">
        <v>2548</v>
      </c>
      <c r="F1838" s="1" t="s">
        <v>2606</v>
      </c>
      <c r="G1838" s="1" t="s">
        <v>26</v>
      </c>
      <c r="H1838" s="1" t="s">
        <v>27</v>
      </c>
      <c r="I1838" s="1" t="s">
        <v>84</v>
      </c>
      <c r="J1838" s="1">
        <v>0</v>
      </c>
      <c r="K1838" s="1">
        <v>0</v>
      </c>
      <c r="L1838" s="1">
        <v>0</v>
      </c>
      <c r="M1838" s="1" t="s">
        <v>2619</v>
      </c>
      <c r="N1838" s="1" t="s">
        <v>93</v>
      </c>
      <c r="O1838" s="1" t="s">
        <v>31</v>
      </c>
      <c r="P1838" s="1" t="s">
        <v>85</v>
      </c>
      <c r="Q1838" s="1" t="s">
        <v>45</v>
      </c>
      <c r="R1838" s="1" t="s">
        <v>46</v>
      </c>
      <c r="S1838" s="1" t="s">
        <v>47</v>
      </c>
      <c r="T1838" s="1">
        <v>5</v>
      </c>
      <c r="U1838" s="1" t="s">
        <v>2622</v>
      </c>
      <c r="V1838" s="1" t="s">
        <v>2630</v>
      </c>
      <c r="W1838" s="1" t="s">
        <v>2629</v>
      </c>
      <c r="X1838" s="1" t="s">
        <v>2625</v>
      </c>
      <c r="Y1838" s="1" t="s">
        <v>2630</v>
      </c>
      <c r="Z1838" s="1" t="s">
        <v>2623</v>
      </c>
      <c r="AA1838" s="1">
        <v>0</v>
      </c>
      <c r="AB1838" s="1" t="s">
        <v>2626</v>
      </c>
      <c r="AC1838" s="1" t="s">
        <v>47</v>
      </c>
      <c r="AD1838" s="1" t="str">
        <f>TEXT(Sales_data[[#This Row],[Order_Date]],"MMM")</f>
        <v>Nov</v>
      </c>
      <c r="AE1838" s="1">
        <f t="shared" si="140"/>
        <v>2024</v>
      </c>
      <c r="AF1838" s="1" t="str">
        <f>TEXT(Sales_data[[#This Row],[Order_Date]],"ddd")</f>
        <v>Thu</v>
      </c>
      <c r="AG1838" s="1" t="str">
        <f t="shared" si="141"/>
        <v>On Time</v>
      </c>
      <c r="AH1838" s="1" t="str">
        <f t="shared" si="142"/>
        <v>Medium</v>
      </c>
      <c r="AI1838" s="1" t="str">
        <f t="shared" si="143"/>
        <v>Low</v>
      </c>
      <c r="AJ1838" s="6" t="str">
        <f t="shared" si="144"/>
        <v>Weekday</v>
      </c>
    </row>
    <row r="1839" spans="1:36" x14ac:dyDescent="0.45">
      <c r="A1839" s="5" t="s">
        <v>2327</v>
      </c>
      <c r="B1839" s="2">
        <v>45348</v>
      </c>
      <c r="C1839" s="2">
        <v>45351</v>
      </c>
      <c r="D1839" s="2">
        <v>45350</v>
      </c>
      <c r="E1839" s="1" t="s">
        <v>2552</v>
      </c>
      <c r="F1839" s="1" t="s">
        <v>69</v>
      </c>
      <c r="G1839" s="1" t="s">
        <v>70</v>
      </c>
      <c r="H1839" s="1" t="s">
        <v>71</v>
      </c>
      <c r="I1839" s="1" t="s">
        <v>117</v>
      </c>
      <c r="J1839" s="1">
        <v>1</v>
      </c>
      <c r="K1839" s="1">
        <v>500</v>
      </c>
      <c r="L1839" s="1">
        <v>500</v>
      </c>
      <c r="M1839" s="1" t="s">
        <v>63</v>
      </c>
      <c r="N1839" s="1" t="s">
        <v>30</v>
      </c>
      <c r="O1839" s="1" t="s">
        <v>79</v>
      </c>
      <c r="P1839" s="1" t="s">
        <v>85</v>
      </c>
      <c r="Q1839" s="1" t="s">
        <v>45</v>
      </c>
      <c r="R1839" s="1" t="s">
        <v>34</v>
      </c>
      <c r="S1839" s="1" t="s">
        <v>2620</v>
      </c>
      <c r="T1839" s="1">
        <v>-1</v>
      </c>
      <c r="U1839" s="1" t="s">
        <v>2622</v>
      </c>
      <c r="V1839" s="1" t="s">
        <v>2623</v>
      </c>
      <c r="W1839" s="1" t="s">
        <v>2624</v>
      </c>
      <c r="X1839" s="1" t="s">
        <v>2631</v>
      </c>
      <c r="Y1839" s="1" t="s">
        <v>2623</v>
      </c>
      <c r="Z1839" s="1" t="s">
        <v>2623</v>
      </c>
      <c r="AA1839" s="1">
        <v>500</v>
      </c>
      <c r="AB1839" s="1" t="s">
        <v>2626</v>
      </c>
      <c r="AC1839" s="1" t="s">
        <v>2627</v>
      </c>
      <c r="AD1839" s="1" t="str">
        <f>TEXT(Sales_data[[#This Row],[Order_Date]],"MMM")</f>
        <v>Feb</v>
      </c>
      <c r="AE1839" s="1">
        <f t="shared" si="140"/>
        <v>2024</v>
      </c>
      <c r="AF1839" s="1" t="str">
        <f>TEXT(Sales_data[[#This Row],[Order_Date]],"ddd")</f>
        <v>Mon</v>
      </c>
      <c r="AG1839" s="1" t="str">
        <f t="shared" si="141"/>
        <v>On Time</v>
      </c>
      <c r="AH1839" s="1" t="str">
        <f t="shared" si="142"/>
        <v>Fast</v>
      </c>
      <c r="AI1839" s="1" t="str">
        <f t="shared" si="143"/>
        <v>Low</v>
      </c>
      <c r="AJ1839" s="6" t="str">
        <f t="shared" si="144"/>
        <v>Weekday</v>
      </c>
    </row>
    <row r="1840" spans="1:36" x14ac:dyDescent="0.45">
      <c r="A1840" s="5" t="s">
        <v>2328</v>
      </c>
      <c r="B1840" s="2">
        <v>45587</v>
      </c>
      <c r="C1840" s="2">
        <v>45585</v>
      </c>
      <c r="D1840" s="2">
        <v>45588</v>
      </c>
      <c r="E1840" s="1" t="s">
        <v>2592</v>
      </c>
      <c r="F1840" s="1" t="s">
        <v>53</v>
      </c>
      <c r="G1840" s="1" t="s">
        <v>54</v>
      </c>
      <c r="H1840" s="1" t="s">
        <v>42</v>
      </c>
      <c r="I1840" s="1" t="s">
        <v>78</v>
      </c>
      <c r="J1840" s="1">
        <v>-1</v>
      </c>
      <c r="K1840" s="1">
        <v>500</v>
      </c>
      <c r="L1840" s="1">
        <v>-500</v>
      </c>
      <c r="M1840" s="1" t="s">
        <v>2619</v>
      </c>
      <c r="N1840" s="1" t="s">
        <v>93</v>
      </c>
      <c r="O1840" s="1" t="s">
        <v>64</v>
      </c>
      <c r="P1840" s="1" t="s">
        <v>85</v>
      </c>
      <c r="Q1840" s="1" t="s">
        <v>33</v>
      </c>
      <c r="R1840" s="1" t="s">
        <v>2620</v>
      </c>
      <c r="S1840" s="1" t="s">
        <v>2620</v>
      </c>
      <c r="T1840" s="1">
        <v>3</v>
      </c>
      <c r="U1840" s="1" t="s">
        <v>2622</v>
      </c>
      <c r="V1840" s="1" t="s">
        <v>2630</v>
      </c>
      <c r="W1840" s="1" t="s">
        <v>2624</v>
      </c>
      <c r="X1840" s="1" t="s">
        <v>2628</v>
      </c>
      <c r="Y1840" s="1" t="s">
        <v>2623</v>
      </c>
      <c r="Z1840" s="1" t="s">
        <v>2623</v>
      </c>
      <c r="AA1840" s="1">
        <v>-500</v>
      </c>
      <c r="AB1840" s="1" t="s">
        <v>2626</v>
      </c>
      <c r="AC1840" s="1" t="s">
        <v>2632</v>
      </c>
      <c r="AD1840" s="1" t="str">
        <f>TEXT(Sales_data[[#This Row],[Order_Date]],"MMM")</f>
        <v>Oct</v>
      </c>
      <c r="AE1840" s="1">
        <f t="shared" si="140"/>
        <v>2024</v>
      </c>
      <c r="AF1840" s="1" t="str">
        <f>TEXT(Sales_data[[#This Row],[Order_Date]],"ddd")</f>
        <v>Tue</v>
      </c>
      <c r="AG1840" s="1" t="str">
        <f t="shared" si="141"/>
        <v>On Time</v>
      </c>
      <c r="AH1840" s="1" t="str">
        <f t="shared" si="142"/>
        <v>Medium</v>
      </c>
      <c r="AI1840" s="1" t="str">
        <f t="shared" si="143"/>
        <v>Low</v>
      </c>
      <c r="AJ1840" s="6" t="str">
        <f t="shared" si="144"/>
        <v>Weekday</v>
      </c>
    </row>
    <row r="1841" spans="1:36" x14ac:dyDescent="0.45">
      <c r="A1841" s="5" t="s">
        <v>2329</v>
      </c>
      <c r="B1841" s="2">
        <v>45619</v>
      </c>
      <c r="C1841" s="2">
        <v>45622</v>
      </c>
      <c r="D1841" s="2">
        <v>45622</v>
      </c>
      <c r="E1841" s="1" t="s">
        <v>2581</v>
      </c>
      <c r="F1841" s="1" t="s">
        <v>53</v>
      </c>
      <c r="G1841" s="1" t="s">
        <v>54</v>
      </c>
      <c r="H1841" s="1" t="s">
        <v>27</v>
      </c>
      <c r="I1841" s="1" t="s">
        <v>55</v>
      </c>
      <c r="J1841" s="1">
        <v>0</v>
      </c>
      <c r="K1841" s="1">
        <v>0</v>
      </c>
      <c r="L1841" s="1">
        <v>0</v>
      </c>
      <c r="M1841" s="1" t="s">
        <v>2619</v>
      </c>
      <c r="N1841" s="1" t="s">
        <v>30</v>
      </c>
      <c r="O1841" s="1" t="s">
        <v>44</v>
      </c>
      <c r="P1841" s="1" t="s">
        <v>32</v>
      </c>
      <c r="Q1841" s="1" t="s">
        <v>45</v>
      </c>
      <c r="R1841" s="1" t="s">
        <v>34</v>
      </c>
      <c r="S1841" s="1" t="s">
        <v>2620</v>
      </c>
      <c r="T1841" s="1">
        <v>0</v>
      </c>
      <c r="U1841" s="1" t="s">
        <v>2622</v>
      </c>
      <c r="V1841" s="1" t="s">
        <v>2630</v>
      </c>
      <c r="W1841" s="1" t="s">
        <v>2629</v>
      </c>
      <c r="X1841" s="1" t="s">
        <v>2625</v>
      </c>
      <c r="Y1841" s="1" t="s">
        <v>2630</v>
      </c>
      <c r="Z1841" s="1" t="s">
        <v>2623</v>
      </c>
      <c r="AA1841" s="1">
        <v>0</v>
      </c>
      <c r="AB1841" s="1" t="s">
        <v>2626</v>
      </c>
      <c r="AC1841" s="1" t="s">
        <v>2627</v>
      </c>
      <c r="AD1841" s="1" t="str">
        <f>TEXT(Sales_data[[#This Row],[Order_Date]],"MMM")</f>
        <v>Nov</v>
      </c>
      <c r="AE1841" s="1">
        <f t="shared" si="140"/>
        <v>2024</v>
      </c>
      <c r="AF1841" s="1" t="str">
        <f>TEXT(Sales_data[[#This Row],[Order_Date]],"ddd")</f>
        <v>Sat</v>
      </c>
      <c r="AG1841" s="1" t="str">
        <f t="shared" si="141"/>
        <v>On Time</v>
      </c>
      <c r="AH1841" s="1" t="str">
        <f t="shared" si="142"/>
        <v>Fast</v>
      </c>
      <c r="AI1841" s="1" t="str">
        <f t="shared" si="143"/>
        <v>Low</v>
      </c>
      <c r="AJ1841" s="6" t="str">
        <f t="shared" si="144"/>
        <v>Weekend</v>
      </c>
    </row>
    <row r="1842" spans="1:36" x14ac:dyDescent="0.45">
      <c r="A1842" s="5" t="s">
        <v>2330</v>
      </c>
      <c r="B1842" s="2">
        <v>45447</v>
      </c>
      <c r="C1842" s="2">
        <v>45445</v>
      </c>
      <c r="D1842" s="2">
        <v>45444</v>
      </c>
      <c r="E1842" s="1" t="s">
        <v>2562</v>
      </c>
      <c r="F1842" s="1" t="s">
        <v>2608</v>
      </c>
      <c r="G1842" s="1" t="s">
        <v>41</v>
      </c>
      <c r="H1842" s="1" t="s">
        <v>71</v>
      </c>
      <c r="I1842" s="1" t="s">
        <v>92</v>
      </c>
      <c r="J1842" s="1">
        <v>-1</v>
      </c>
      <c r="K1842" s="1">
        <v>0</v>
      </c>
      <c r="L1842" s="1">
        <v>0</v>
      </c>
      <c r="M1842" s="1" t="s">
        <v>63</v>
      </c>
      <c r="N1842" s="1" t="s">
        <v>57</v>
      </c>
      <c r="O1842" s="1" t="s">
        <v>31</v>
      </c>
      <c r="P1842" s="1" t="s">
        <v>32</v>
      </c>
      <c r="Q1842" s="1" t="s">
        <v>33</v>
      </c>
      <c r="R1842" s="1" t="s">
        <v>2620</v>
      </c>
      <c r="S1842" s="1" t="s">
        <v>2620</v>
      </c>
      <c r="T1842" s="1">
        <v>-1</v>
      </c>
      <c r="U1842" s="1" t="s">
        <v>2622</v>
      </c>
      <c r="V1842" s="1" t="s">
        <v>2630</v>
      </c>
      <c r="W1842" s="1" t="s">
        <v>2629</v>
      </c>
      <c r="X1842" s="1" t="s">
        <v>2628</v>
      </c>
      <c r="Y1842" s="1" t="s">
        <v>2630</v>
      </c>
      <c r="Z1842" s="1" t="s">
        <v>2623</v>
      </c>
      <c r="AA1842" s="1">
        <v>0</v>
      </c>
      <c r="AB1842" s="1" t="s">
        <v>2626</v>
      </c>
      <c r="AC1842" s="1" t="s">
        <v>2627</v>
      </c>
      <c r="AD1842" s="1" t="str">
        <f>TEXT(Sales_data[[#This Row],[Order_Date]],"MMM")</f>
        <v>Jun</v>
      </c>
      <c r="AE1842" s="1">
        <f t="shared" si="140"/>
        <v>2024</v>
      </c>
      <c r="AF1842" s="1" t="str">
        <f>TEXT(Sales_data[[#This Row],[Order_Date]],"ddd")</f>
        <v>Tue</v>
      </c>
      <c r="AG1842" s="1" t="str">
        <f t="shared" si="141"/>
        <v>On Time</v>
      </c>
      <c r="AH1842" s="1" t="str">
        <f t="shared" si="142"/>
        <v>Fast</v>
      </c>
      <c r="AI1842" s="1" t="str">
        <f t="shared" si="143"/>
        <v>Low</v>
      </c>
      <c r="AJ1842" s="6" t="str">
        <f t="shared" si="144"/>
        <v>Weekday</v>
      </c>
    </row>
    <row r="1843" spans="1:36" x14ac:dyDescent="0.45">
      <c r="A1843" s="5" t="s">
        <v>2331</v>
      </c>
      <c r="B1843" s="2">
        <v>45553</v>
      </c>
      <c r="C1843" s="2">
        <v>45552</v>
      </c>
      <c r="D1843" s="2">
        <v>45558</v>
      </c>
      <c r="E1843" s="1" t="s">
        <v>2565</v>
      </c>
      <c r="F1843" s="1" t="s">
        <v>2606</v>
      </c>
      <c r="G1843" s="1" t="s">
        <v>26</v>
      </c>
      <c r="H1843" s="1" t="s">
        <v>128</v>
      </c>
      <c r="I1843" s="1" t="s">
        <v>231</v>
      </c>
      <c r="J1843" s="1">
        <v>-1</v>
      </c>
      <c r="K1843" s="1">
        <v>100</v>
      </c>
      <c r="L1843" s="1">
        <v>-100</v>
      </c>
      <c r="M1843" s="1" t="s">
        <v>56</v>
      </c>
      <c r="N1843" s="1" t="s">
        <v>57</v>
      </c>
      <c r="O1843" s="1" t="s">
        <v>31</v>
      </c>
      <c r="P1843" s="1" t="s">
        <v>85</v>
      </c>
      <c r="Q1843" s="1" t="s">
        <v>33</v>
      </c>
      <c r="R1843" s="1" t="s">
        <v>46</v>
      </c>
      <c r="S1843" s="1" t="s">
        <v>2621</v>
      </c>
      <c r="T1843" s="1">
        <v>6</v>
      </c>
      <c r="U1843" s="1" t="s">
        <v>2622</v>
      </c>
      <c r="V1843" s="1" t="s">
        <v>2630</v>
      </c>
      <c r="W1843" s="1" t="s">
        <v>2624</v>
      </c>
      <c r="X1843" s="1" t="s">
        <v>2628</v>
      </c>
      <c r="Y1843" s="1" t="s">
        <v>2623</v>
      </c>
      <c r="Z1843" s="1" t="s">
        <v>2623</v>
      </c>
      <c r="AA1843" s="1">
        <v>-100</v>
      </c>
      <c r="AB1843" s="1" t="s">
        <v>2626</v>
      </c>
      <c r="AC1843" s="1" t="s">
        <v>2621</v>
      </c>
      <c r="AD1843" s="1" t="str">
        <f>TEXT(Sales_data[[#This Row],[Order_Date]],"MMM")</f>
        <v>Sep</v>
      </c>
      <c r="AE1843" s="1">
        <f t="shared" si="140"/>
        <v>2024</v>
      </c>
      <c r="AF1843" s="1" t="str">
        <f>TEXT(Sales_data[[#This Row],[Order_Date]],"ddd")</f>
        <v>Wed</v>
      </c>
      <c r="AG1843" s="1" t="str">
        <f t="shared" si="141"/>
        <v>Late</v>
      </c>
      <c r="AH1843" s="1" t="str">
        <f t="shared" si="142"/>
        <v>Slow</v>
      </c>
      <c r="AI1843" s="1" t="str">
        <f t="shared" si="143"/>
        <v>Low</v>
      </c>
      <c r="AJ1843" s="6" t="str">
        <f t="shared" si="144"/>
        <v>Weekday</v>
      </c>
    </row>
    <row r="1844" spans="1:36" x14ac:dyDescent="0.45">
      <c r="A1844" s="5" t="s">
        <v>2332</v>
      </c>
      <c r="B1844" s="2">
        <v>45565</v>
      </c>
      <c r="C1844" s="2">
        <v>45567</v>
      </c>
      <c r="D1844" s="2">
        <v>45571</v>
      </c>
      <c r="E1844" s="1" t="s">
        <v>2601</v>
      </c>
      <c r="F1844" s="1" t="s">
        <v>53</v>
      </c>
      <c r="G1844" s="1" t="s">
        <v>54</v>
      </c>
      <c r="H1844" s="1" t="s">
        <v>71</v>
      </c>
      <c r="I1844" s="1" t="s">
        <v>72</v>
      </c>
      <c r="J1844" s="1">
        <v>2</v>
      </c>
      <c r="K1844" s="1">
        <v>100</v>
      </c>
      <c r="L1844" s="1">
        <v>200</v>
      </c>
      <c r="M1844" s="1" t="s">
        <v>29</v>
      </c>
      <c r="N1844" s="1" t="s">
        <v>30</v>
      </c>
      <c r="O1844" s="1" t="s">
        <v>44</v>
      </c>
      <c r="P1844" s="1" t="s">
        <v>32</v>
      </c>
      <c r="Q1844" s="1" t="s">
        <v>33</v>
      </c>
      <c r="R1844" s="1" t="s">
        <v>34</v>
      </c>
      <c r="S1844" s="1" t="s">
        <v>2620</v>
      </c>
      <c r="T1844" s="1">
        <v>4</v>
      </c>
      <c r="U1844" s="1" t="s">
        <v>2622</v>
      </c>
      <c r="V1844" s="1" t="s">
        <v>2623</v>
      </c>
      <c r="W1844" s="1" t="s">
        <v>2624</v>
      </c>
      <c r="X1844" s="1" t="s">
        <v>2625</v>
      </c>
      <c r="Y1844" s="1" t="s">
        <v>2623</v>
      </c>
      <c r="Z1844" s="1" t="s">
        <v>2623</v>
      </c>
      <c r="AA1844" s="1">
        <v>200</v>
      </c>
      <c r="AB1844" s="1" t="s">
        <v>2626</v>
      </c>
      <c r="AC1844" s="1" t="s">
        <v>2627</v>
      </c>
      <c r="AD1844" s="1" t="str">
        <f>TEXT(Sales_data[[#This Row],[Order_Date]],"MMM")</f>
        <v>Sep</v>
      </c>
      <c r="AE1844" s="1">
        <f t="shared" si="140"/>
        <v>2024</v>
      </c>
      <c r="AF1844" s="1" t="str">
        <f>TEXT(Sales_data[[#This Row],[Order_Date]],"ddd")</f>
        <v>Mon</v>
      </c>
      <c r="AG1844" s="1" t="str">
        <f t="shared" si="141"/>
        <v>On Time</v>
      </c>
      <c r="AH1844" s="1" t="str">
        <f t="shared" si="142"/>
        <v>Medium</v>
      </c>
      <c r="AI1844" s="1" t="str">
        <f t="shared" si="143"/>
        <v>Low</v>
      </c>
      <c r="AJ1844" s="6" t="str">
        <f t="shared" si="144"/>
        <v>Weekday</v>
      </c>
    </row>
    <row r="1845" spans="1:36" x14ac:dyDescent="0.45">
      <c r="A1845" s="5" t="s">
        <v>2333</v>
      </c>
      <c r="B1845" s="2">
        <v>45547</v>
      </c>
      <c r="C1845" s="2">
        <v>45547</v>
      </c>
      <c r="D1845" s="2">
        <v>45553</v>
      </c>
      <c r="E1845" s="1" t="s">
        <v>2540</v>
      </c>
      <c r="F1845" s="1" t="s">
        <v>2607</v>
      </c>
      <c r="G1845" s="1" t="s">
        <v>41</v>
      </c>
      <c r="H1845" s="1" t="s">
        <v>27</v>
      </c>
      <c r="I1845" s="1" t="s">
        <v>84</v>
      </c>
      <c r="J1845" s="1">
        <v>1</v>
      </c>
      <c r="K1845" s="1">
        <v>100</v>
      </c>
      <c r="L1845" s="1">
        <v>100</v>
      </c>
      <c r="M1845" s="1" t="s">
        <v>2619</v>
      </c>
      <c r="N1845" s="1" t="s">
        <v>93</v>
      </c>
      <c r="O1845" s="1" t="s">
        <v>44</v>
      </c>
      <c r="P1845" s="1" t="s">
        <v>85</v>
      </c>
      <c r="Q1845" s="1" t="s">
        <v>45</v>
      </c>
      <c r="R1845" s="1" t="s">
        <v>2620</v>
      </c>
      <c r="S1845" s="1" t="s">
        <v>2620</v>
      </c>
      <c r="T1845" s="1">
        <v>6</v>
      </c>
      <c r="U1845" s="1" t="s">
        <v>2622</v>
      </c>
      <c r="V1845" s="1" t="s">
        <v>2623</v>
      </c>
      <c r="W1845" s="1" t="s">
        <v>2624</v>
      </c>
      <c r="X1845" s="1" t="s">
        <v>2625</v>
      </c>
      <c r="Y1845" s="1" t="s">
        <v>2623</v>
      </c>
      <c r="Z1845" s="1" t="s">
        <v>2623</v>
      </c>
      <c r="AA1845" s="1">
        <v>100</v>
      </c>
      <c r="AB1845" s="1" t="s">
        <v>2626</v>
      </c>
      <c r="AC1845" s="1" t="s">
        <v>2627</v>
      </c>
      <c r="AD1845" s="1" t="str">
        <f>TEXT(Sales_data[[#This Row],[Order_Date]],"MMM")</f>
        <v>Sep</v>
      </c>
      <c r="AE1845" s="1">
        <f t="shared" si="140"/>
        <v>2024</v>
      </c>
      <c r="AF1845" s="1" t="str">
        <f>TEXT(Sales_data[[#This Row],[Order_Date]],"ddd")</f>
        <v>Thu</v>
      </c>
      <c r="AG1845" s="1" t="str">
        <f t="shared" si="141"/>
        <v>Late</v>
      </c>
      <c r="AH1845" s="1" t="str">
        <f t="shared" si="142"/>
        <v>Slow</v>
      </c>
      <c r="AI1845" s="1" t="str">
        <f t="shared" si="143"/>
        <v>Low</v>
      </c>
      <c r="AJ1845" s="6" t="str">
        <f t="shared" si="144"/>
        <v>Weekday</v>
      </c>
    </row>
    <row r="1846" spans="1:36" x14ac:dyDescent="0.45">
      <c r="A1846" s="5" t="s">
        <v>2334</v>
      </c>
      <c r="B1846" s="2">
        <v>45419</v>
      </c>
      <c r="C1846" s="2">
        <v>45420</v>
      </c>
      <c r="D1846" s="2">
        <v>45423</v>
      </c>
      <c r="E1846" s="1" t="s">
        <v>2581</v>
      </c>
      <c r="F1846" s="1" t="s">
        <v>168</v>
      </c>
      <c r="G1846" s="1" t="s">
        <v>41</v>
      </c>
      <c r="H1846" s="1" t="s">
        <v>71</v>
      </c>
      <c r="I1846" s="1" t="s">
        <v>117</v>
      </c>
      <c r="J1846" s="1">
        <v>1</v>
      </c>
      <c r="K1846" s="1">
        <v>1000</v>
      </c>
      <c r="L1846" s="1">
        <v>1000</v>
      </c>
      <c r="M1846" s="1" t="s">
        <v>29</v>
      </c>
      <c r="N1846" s="1" t="s">
        <v>30</v>
      </c>
      <c r="O1846" s="1" t="s">
        <v>44</v>
      </c>
      <c r="P1846" s="1" t="s">
        <v>32</v>
      </c>
      <c r="Q1846" s="1" t="s">
        <v>45</v>
      </c>
      <c r="R1846" s="1" t="s">
        <v>2620</v>
      </c>
      <c r="S1846" s="1" t="s">
        <v>2620</v>
      </c>
      <c r="T1846" s="1">
        <v>3</v>
      </c>
      <c r="U1846" s="1" t="s">
        <v>2622</v>
      </c>
      <c r="V1846" s="1" t="s">
        <v>2623</v>
      </c>
      <c r="W1846" s="1" t="s">
        <v>2624</v>
      </c>
      <c r="X1846" s="1" t="s">
        <v>2625</v>
      </c>
      <c r="Y1846" s="1" t="s">
        <v>2623</v>
      </c>
      <c r="Z1846" s="1" t="s">
        <v>2623</v>
      </c>
      <c r="AA1846" s="1">
        <v>1000</v>
      </c>
      <c r="AB1846" s="1" t="s">
        <v>2626</v>
      </c>
      <c r="AC1846" s="1" t="s">
        <v>2627</v>
      </c>
      <c r="AD1846" s="1" t="str">
        <f>TEXT(Sales_data[[#This Row],[Order_Date]],"MMM")</f>
        <v>May</v>
      </c>
      <c r="AE1846" s="1">
        <f t="shared" si="140"/>
        <v>2024</v>
      </c>
      <c r="AF1846" s="1" t="str">
        <f>TEXT(Sales_data[[#This Row],[Order_Date]],"ddd")</f>
        <v>Tue</v>
      </c>
      <c r="AG1846" s="1" t="str">
        <f t="shared" si="141"/>
        <v>On Time</v>
      </c>
      <c r="AH1846" s="1" t="str">
        <f t="shared" si="142"/>
        <v>Medium</v>
      </c>
      <c r="AI1846" s="1" t="str">
        <f t="shared" si="143"/>
        <v>Low</v>
      </c>
      <c r="AJ1846" s="6" t="str">
        <f t="shared" si="144"/>
        <v>Weekday</v>
      </c>
    </row>
    <row r="1847" spans="1:36" x14ac:dyDescent="0.45">
      <c r="A1847" s="5" t="s">
        <v>2335</v>
      </c>
      <c r="B1847" s="2">
        <v>45554</v>
      </c>
      <c r="C1847" s="2">
        <v>45553</v>
      </c>
      <c r="D1847" s="2">
        <v>45560</v>
      </c>
      <c r="E1847" s="1" t="s">
        <v>2550</v>
      </c>
      <c r="F1847" s="1" t="s">
        <v>147</v>
      </c>
      <c r="G1847" s="1" t="s">
        <v>147</v>
      </c>
      <c r="H1847" s="1" t="s">
        <v>71</v>
      </c>
      <c r="I1847" s="1" t="s">
        <v>117</v>
      </c>
      <c r="J1847" s="1">
        <v>2</v>
      </c>
      <c r="K1847" s="1">
        <v>2000</v>
      </c>
      <c r="L1847" s="1">
        <v>4000</v>
      </c>
      <c r="M1847" s="1" t="s">
        <v>2619</v>
      </c>
      <c r="N1847" s="1" t="s">
        <v>93</v>
      </c>
      <c r="O1847" s="1" t="s">
        <v>79</v>
      </c>
      <c r="P1847" s="1" t="s">
        <v>58</v>
      </c>
      <c r="Q1847" s="1" t="s">
        <v>45</v>
      </c>
      <c r="R1847" s="1" t="s">
        <v>46</v>
      </c>
      <c r="S1847" s="1" t="s">
        <v>245</v>
      </c>
      <c r="T1847" s="1">
        <v>7</v>
      </c>
      <c r="U1847" s="1" t="s">
        <v>2622</v>
      </c>
      <c r="V1847" s="1" t="s">
        <v>2623</v>
      </c>
      <c r="W1847" s="1" t="s">
        <v>2624</v>
      </c>
      <c r="X1847" s="1" t="s">
        <v>2628</v>
      </c>
      <c r="Y1847" s="1" t="s">
        <v>2623</v>
      </c>
      <c r="Z1847" s="1" t="s">
        <v>2623</v>
      </c>
      <c r="AA1847" s="1">
        <v>4000</v>
      </c>
      <c r="AB1847" s="1" t="s">
        <v>2626</v>
      </c>
      <c r="AC1847" s="1" t="s">
        <v>245</v>
      </c>
      <c r="AD1847" s="1" t="str">
        <f>TEXT(Sales_data[[#This Row],[Order_Date]],"MMM")</f>
        <v>Sep</v>
      </c>
      <c r="AE1847" s="1">
        <f t="shared" si="140"/>
        <v>2024</v>
      </c>
      <c r="AF1847" s="1" t="str">
        <f>TEXT(Sales_data[[#This Row],[Order_Date]],"ddd")</f>
        <v>Thu</v>
      </c>
      <c r="AG1847" s="1" t="str">
        <f t="shared" si="141"/>
        <v>Late</v>
      </c>
      <c r="AH1847" s="1" t="str">
        <f t="shared" si="142"/>
        <v>Slow</v>
      </c>
      <c r="AI1847" s="1" t="str">
        <f t="shared" si="143"/>
        <v>Medium</v>
      </c>
      <c r="AJ1847" s="6" t="str">
        <f t="shared" si="144"/>
        <v>Weekday</v>
      </c>
    </row>
    <row r="1848" spans="1:36" x14ac:dyDescent="0.45">
      <c r="A1848" s="5" t="s">
        <v>2336</v>
      </c>
      <c r="B1848" s="2">
        <v>45440</v>
      </c>
      <c r="C1848" s="2">
        <v>45439</v>
      </c>
      <c r="D1848" s="2">
        <v>45444</v>
      </c>
      <c r="E1848" s="1" t="s">
        <v>2556</v>
      </c>
      <c r="F1848" s="1" t="s">
        <v>2606</v>
      </c>
      <c r="G1848" s="1" t="s">
        <v>26</v>
      </c>
      <c r="H1848" s="1" t="s">
        <v>71</v>
      </c>
      <c r="I1848" s="1" t="s">
        <v>92</v>
      </c>
      <c r="J1848" s="1">
        <v>-1</v>
      </c>
      <c r="K1848" s="1">
        <v>100</v>
      </c>
      <c r="L1848" s="1">
        <v>-100</v>
      </c>
      <c r="M1848" s="1" t="s">
        <v>2619</v>
      </c>
      <c r="N1848" s="1" t="s">
        <v>57</v>
      </c>
      <c r="O1848" s="1" t="s">
        <v>31</v>
      </c>
      <c r="P1848" s="1" t="s">
        <v>58</v>
      </c>
      <c r="Q1848" s="1" t="s">
        <v>33</v>
      </c>
      <c r="R1848" s="1" t="s">
        <v>34</v>
      </c>
      <c r="S1848" s="1" t="s">
        <v>2620</v>
      </c>
      <c r="T1848" s="1">
        <v>5</v>
      </c>
      <c r="U1848" s="1" t="s">
        <v>2622</v>
      </c>
      <c r="V1848" s="1" t="s">
        <v>2630</v>
      </c>
      <c r="W1848" s="1" t="s">
        <v>2624</v>
      </c>
      <c r="X1848" s="1" t="s">
        <v>2628</v>
      </c>
      <c r="Y1848" s="1" t="s">
        <v>2623</v>
      </c>
      <c r="Z1848" s="1" t="s">
        <v>2623</v>
      </c>
      <c r="AA1848" s="1">
        <v>-100</v>
      </c>
      <c r="AB1848" s="1" t="s">
        <v>2626</v>
      </c>
      <c r="AC1848" s="1" t="s">
        <v>2627</v>
      </c>
      <c r="AD1848" s="1" t="str">
        <f>TEXT(Sales_data[[#This Row],[Order_Date]],"MMM")</f>
        <v>May</v>
      </c>
      <c r="AE1848" s="1">
        <f t="shared" si="140"/>
        <v>2024</v>
      </c>
      <c r="AF1848" s="1" t="str">
        <f>TEXT(Sales_data[[#This Row],[Order_Date]],"ddd")</f>
        <v>Tue</v>
      </c>
      <c r="AG1848" s="1" t="str">
        <f t="shared" si="141"/>
        <v>On Time</v>
      </c>
      <c r="AH1848" s="1" t="str">
        <f t="shared" si="142"/>
        <v>Medium</v>
      </c>
      <c r="AI1848" s="1" t="str">
        <f t="shared" si="143"/>
        <v>Low</v>
      </c>
      <c r="AJ1848" s="6" t="str">
        <f t="shared" si="144"/>
        <v>Weekday</v>
      </c>
    </row>
    <row r="1849" spans="1:36" x14ac:dyDescent="0.45">
      <c r="A1849" s="5" t="s">
        <v>2337</v>
      </c>
      <c r="B1849" s="2">
        <v>45520</v>
      </c>
      <c r="C1849" s="2">
        <v>45518</v>
      </c>
      <c r="D1849" s="2">
        <v>45520</v>
      </c>
      <c r="E1849" s="1" t="s">
        <v>2526</v>
      </c>
      <c r="F1849" s="1" t="s">
        <v>2608</v>
      </c>
      <c r="G1849" s="1" t="s">
        <v>41</v>
      </c>
      <c r="H1849" s="1" t="s">
        <v>128</v>
      </c>
      <c r="I1849" s="1" t="s">
        <v>169</v>
      </c>
      <c r="J1849" s="1">
        <v>0</v>
      </c>
      <c r="K1849" s="1">
        <v>100</v>
      </c>
      <c r="L1849" s="1">
        <v>0</v>
      </c>
      <c r="M1849" s="1" t="s">
        <v>29</v>
      </c>
      <c r="N1849" s="1" t="s">
        <v>30</v>
      </c>
      <c r="O1849" s="1" t="s">
        <v>44</v>
      </c>
      <c r="P1849" s="1" t="s">
        <v>58</v>
      </c>
      <c r="Q1849" s="1" t="s">
        <v>33</v>
      </c>
      <c r="R1849" s="1" t="s">
        <v>34</v>
      </c>
      <c r="S1849" s="1" t="s">
        <v>2620</v>
      </c>
      <c r="T1849" s="1">
        <v>2</v>
      </c>
      <c r="U1849" s="1" t="s">
        <v>2622</v>
      </c>
      <c r="V1849" s="1" t="s">
        <v>2630</v>
      </c>
      <c r="W1849" s="1" t="s">
        <v>2624</v>
      </c>
      <c r="X1849" s="1" t="s">
        <v>2628</v>
      </c>
      <c r="Y1849" s="1" t="s">
        <v>2623</v>
      </c>
      <c r="Z1849" s="1" t="s">
        <v>2623</v>
      </c>
      <c r="AA1849" s="1">
        <v>0</v>
      </c>
      <c r="AB1849" s="1" t="s">
        <v>2626</v>
      </c>
      <c r="AC1849" s="1" t="s">
        <v>2627</v>
      </c>
      <c r="AD1849" s="1" t="str">
        <f>TEXT(Sales_data[[#This Row],[Order_Date]],"MMM")</f>
        <v>Aug</v>
      </c>
      <c r="AE1849" s="1">
        <f t="shared" si="140"/>
        <v>2024</v>
      </c>
      <c r="AF1849" s="1" t="str">
        <f>TEXT(Sales_data[[#This Row],[Order_Date]],"ddd")</f>
        <v>Fri</v>
      </c>
      <c r="AG1849" s="1" t="str">
        <f t="shared" si="141"/>
        <v>On Time</v>
      </c>
      <c r="AH1849" s="1" t="str">
        <f t="shared" si="142"/>
        <v>Fast</v>
      </c>
      <c r="AI1849" s="1" t="str">
        <f t="shared" si="143"/>
        <v>Low</v>
      </c>
      <c r="AJ1849" s="6" t="str">
        <f t="shared" si="144"/>
        <v>Weekday</v>
      </c>
    </row>
    <row r="1850" spans="1:36" x14ac:dyDescent="0.45">
      <c r="A1850" s="5" t="s">
        <v>2338</v>
      </c>
      <c r="B1850" s="2">
        <v>45443</v>
      </c>
      <c r="C1850" s="2">
        <v>45446</v>
      </c>
      <c r="D1850" s="2">
        <v>45449</v>
      </c>
      <c r="E1850" s="1" t="s">
        <v>2570</v>
      </c>
      <c r="F1850" s="1" t="s">
        <v>53</v>
      </c>
      <c r="G1850" s="1" t="s">
        <v>54</v>
      </c>
      <c r="H1850" s="1" t="s">
        <v>42</v>
      </c>
      <c r="I1850" s="1" t="s">
        <v>43</v>
      </c>
      <c r="J1850" s="1">
        <v>0</v>
      </c>
      <c r="K1850" s="1">
        <v>2000</v>
      </c>
      <c r="L1850" s="1">
        <v>0</v>
      </c>
      <c r="M1850" s="1" t="s">
        <v>2619</v>
      </c>
      <c r="N1850" s="1" t="s">
        <v>93</v>
      </c>
      <c r="O1850" s="1" t="s">
        <v>44</v>
      </c>
      <c r="P1850" s="1" t="s">
        <v>85</v>
      </c>
      <c r="Q1850" s="1" t="s">
        <v>33</v>
      </c>
      <c r="R1850" s="1" t="s">
        <v>2620</v>
      </c>
      <c r="S1850" s="1" t="s">
        <v>2620</v>
      </c>
      <c r="T1850" s="1">
        <v>3</v>
      </c>
      <c r="U1850" s="1" t="s">
        <v>2622</v>
      </c>
      <c r="V1850" s="1" t="s">
        <v>2630</v>
      </c>
      <c r="W1850" s="1" t="s">
        <v>2624</v>
      </c>
      <c r="X1850" s="1" t="s">
        <v>2625</v>
      </c>
      <c r="Y1850" s="1" t="s">
        <v>2623</v>
      </c>
      <c r="Z1850" s="1" t="s">
        <v>2623</v>
      </c>
      <c r="AA1850" s="1">
        <v>0</v>
      </c>
      <c r="AB1850" s="1" t="s">
        <v>2626</v>
      </c>
      <c r="AC1850" s="1" t="s">
        <v>2627</v>
      </c>
      <c r="AD1850" s="1" t="str">
        <f>TEXT(Sales_data[[#This Row],[Order_Date]],"MMM")</f>
        <v>May</v>
      </c>
      <c r="AE1850" s="1">
        <f t="shared" si="140"/>
        <v>2024</v>
      </c>
      <c r="AF1850" s="1" t="str">
        <f>TEXT(Sales_data[[#This Row],[Order_Date]],"ddd")</f>
        <v>Fri</v>
      </c>
      <c r="AG1850" s="1" t="str">
        <f t="shared" si="141"/>
        <v>On Time</v>
      </c>
      <c r="AH1850" s="1" t="str">
        <f t="shared" si="142"/>
        <v>Medium</v>
      </c>
      <c r="AI1850" s="1" t="str">
        <f t="shared" si="143"/>
        <v>Low</v>
      </c>
      <c r="AJ1850" s="6" t="str">
        <f t="shared" si="144"/>
        <v>Weekday</v>
      </c>
    </row>
    <row r="1851" spans="1:36" x14ac:dyDescent="0.45">
      <c r="A1851" s="5" t="s">
        <v>2339</v>
      </c>
      <c r="B1851" s="2">
        <v>45564</v>
      </c>
      <c r="C1851" s="2">
        <v>45565</v>
      </c>
      <c r="D1851" s="2">
        <v>45570</v>
      </c>
      <c r="E1851" s="1" t="s">
        <v>2594</v>
      </c>
      <c r="F1851" s="1" t="s">
        <v>2609</v>
      </c>
      <c r="G1851" s="1" t="s">
        <v>116</v>
      </c>
      <c r="H1851" s="1" t="s">
        <v>27</v>
      </c>
      <c r="I1851" s="1" t="s">
        <v>55</v>
      </c>
      <c r="J1851" s="1">
        <v>2</v>
      </c>
      <c r="K1851" s="1">
        <v>500</v>
      </c>
      <c r="L1851" s="1">
        <v>1000</v>
      </c>
      <c r="M1851" s="1" t="s">
        <v>56</v>
      </c>
      <c r="N1851" s="1" t="s">
        <v>57</v>
      </c>
      <c r="O1851" s="1" t="s">
        <v>44</v>
      </c>
      <c r="P1851" s="1" t="s">
        <v>58</v>
      </c>
      <c r="Q1851" s="1" t="s">
        <v>33</v>
      </c>
      <c r="R1851" s="1" t="s">
        <v>46</v>
      </c>
      <c r="S1851" s="1" t="s">
        <v>2621</v>
      </c>
      <c r="T1851" s="1">
        <v>5</v>
      </c>
      <c r="U1851" s="1" t="s">
        <v>2622</v>
      </c>
      <c r="V1851" s="1" t="s">
        <v>2623</v>
      </c>
      <c r="W1851" s="1" t="s">
        <v>2624</v>
      </c>
      <c r="X1851" s="1" t="s">
        <v>2625</v>
      </c>
      <c r="Y1851" s="1" t="s">
        <v>2623</v>
      </c>
      <c r="Z1851" s="1" t="s">
        <v>2623</v>
      </c>
      <c r="AA1851" s="1">
        <v>1000</v>
      </c>
      <c r="AB1851" s="1" t="s">
        <v>2626</v>
      </c>
      <c r="AC1851" s="1" t="s">
        <v>2621</v>
      </c>
      <c r="AD1851" s="1" t="str">
        <f>TEXT(Sales_data[[#This Row],[Order_Date]],"MMM")</f>
        <v>Sep</v>
      </c>
      <c r="AE1851" s="1">
        <f t="shared" si="140"/>
        <v>2024</v>
      </c>
      <c r="AF1851" s="1" t="str">
        <f>TEXT(Sales_data[[#This Row],[Order_Date]],"ddd")</f>
        <v>Sun</v>
      </c>
      <c r="AG1851" s="1" t="str">
        <f t="shared" si="141"/>
        <v>On Time</v>
      </c>
      <c r="AH1851" s="1" t="str">
        <f t="shared" si="142"/>
        <v>Medium</v>
      </c>
      <c r="AI1851" s="1" t="str">
        <f t="shared" si="143"/>
        <v>Low</v>
      </c>
      <c r="AJ1851" s="6" t="str">
        <f t="shared" si="144"/>
        <v>Weekend</v>
      </c>
    </row>
    <row r="1852" spans="1:36" x14ac:dyDescent="0.45">
      <c r="A1852" s="5" t="s">
        <v>2340</v>
      </c>
      <c r="B1852" s="2">
        <v>45423</v>
      </c>
      <c r="C1852" s="2">
        <v>45425</v>
      </c>
      <c r="D1852" s="2">
        <v>45428</v>
      </c>
      <c r="E1852" s="1" t="s">
        <v>2535</v>
      </c>
      <c r="F1852" s="1" t="s">
        <v>168</v>
      </c>
      <c r="G1852" s="1" t="s">
        <v>41</v>
      </c>
      <c r="H1852" s="1" t="s">
        <v>42</v>
      </c>
      <c r="I1852" s="1" t="s">
        <v>78</v>
      </c>
      <c r="J1852" s="1">
        <v>2</v>
      </c>
      <c r="K1852" s="1">
        <v>1000</v>
      </c>
      <c r="L1852" s="1">
        <v>2000</v>
      </c>
      <c r="M1852" s="1" t="s">
        <v>56</v>
      </c>
      <c r="N1852" s="1" t="s">
        <v>30</v>
      </c>
      <c r="O1852" s="1" t="s">
        <v>44</v>
      </c>
      <c r="P1852" s="1" t="s">
        <v>32</v>
      </c>
      <c r="Q1852" s="1" t="s">
        <v>33</v>
      </c>
      <c r="R1852" s="1" t="s">
        <v>2620</v>
      </c>
      <c r="S1852" s="1" t="s">
        <v>2620</v>
      </c>
      <c r="T1852" s="1">
        <v>3</v>
      </c>
      <c r="U1852" s="1" t="s">
        <v>2622</v>
      </c>
      <c r="V1852" s="1" t="s">
        <v>2623</v>
      </c>
      <c r="W1852" s="1" t="s">
        <v>2624</v>
      </c>
      <c r="X1852" s="1" t="s">
        <v>2625</v>
      </c>
      <c r="Y1852" s="1" t="s">
        <v>2623</v>
      </c>
      <c r="Z1852" s="1" t="s">
        <v>2623</v>
      </c>
      <c r="AA1852" s="1">
        <v>2000</v>
      </c>
      <c r="AB1852" s="1" t="s">
        <v>2626</v>
      </c>
      <c r="AC1852" s="1" t="s">
        <v>2627</v>
      </c>
      <c r="AD1852" s="1" t="str">
        <f>TEXT(Sales_data[[#This Row],[Order_Date]],"MMM")</f>
        <v>May</v>
      </c>
      <c r="AE1852" s="1">
        <f t="shared" si="140"/>
        <v>2024</v>
      </c>
      <c r="AF1852" s="1" t="str">
        <f>TEXT(Sales_data[[#This Row],[Order_Date]],"ddd")</f>
        <v>Sat</v>
      </c>
      <c r="AG1852" s="1" t="str">
        <f t="shared" si="141"/>
        <v>On Time</v>
      </c>
      <c r="AH1852" s="1" t="str">
        <f t="shared" si="142"/>
        <v>Medium</v>
      </c>
      <c r="AI1852" s="1" t="str">
        <f t="shared" si="143"/>
        <v>Medium</v>
      </c>
      <c r="AJ1852" s="6" t="str">
        <f t="shared" si="144"/>
        <v>Weekend</v>
      </c>
    </row>
    <row r="1853" spans="1:36" x14ac:dyDescent="0.45">
      <c r="A1853" s="5" t="s">
        <v>2341</v>
      </c>
      <c r="B1853" s="2">
        <v>45457</v>
      </c>
      <c r="C1853" s="2">
        <v>45460</v>
      </c>
      <c r="D1853" s="2">
        <v>45467</v>
      </c>
      <c r="E1853" s="1" t="s">
        <v>2537</v>
      </c>
      <c r="F1853" s="1" t="s">
        <v>2607</v>
      </c>
      <c r="G1853" s="1" t="s">
        <v>41</v>
      </c>
      <c r="H1853" s="1" t="s">
        <v>27</v>
      </c>
      <c r="I1853" s="1" t="s">
        <v>55</v>
      </c>
      <c r="J1853" s="1">
        <v>-1</v>
      </c>
      <c r="K1853" s="1">
        <v>2000</v>
      </c>
      <c r="L1853" s="1">
        <v>-2000</v>
      </c>
      <c r="M1853" s="1" t="s">
        <v>56</v>
      </c>
      <c r="N1853" s="1" t="s">
        <v>57</v>
      </c>
      <c r="O1853" s="1" t="s">
        <v>44</v>
      </c>
      <c r="P1853" s="1" t="s">
        <v>32</v>
      </c>
      <c r="Q1853" s="1" t="s">
        <v>45</v>
      </c>
      <c r="R1853" s="1" t="s">
        <v>46</v>
      </c>
      <c r="S1853" s="1" t="s">
        <v>47</v>
      </c>
      <c r="T1853" s="1">
        <v>7</v>
      </c>
      <c r="U1853" s="1" t="s">
        <v>2622</v>
      </c>
      <c r="V1853" s="1" t="s">
        <v>2630</v>
      </c>
      <c r="W1853" s="1" t="s">
        <v>2624</v>
      </c>
      <c r="X1853" s="1" t="s">
        <v>2625</v>
      </c>
      <c r="Y1853" s="1" t="s">
        <v>2623</v>
      </c>
      <c r="Z1853" s="1" t="s">
        <v>2623</v>
      </c>
      <c r="AA1853" s="1">
        <v>-2000</v>
      </c>
      <c r="AB1853" s="1" t="s">
        <v>2626</v>
      </c>
      <c r="AC1853" s="1" t="s">
        <v>47</v>
      </c>
      <c r="AD1853" s="1" t="str">
        <f>TEXT(Sales_data[[#This Row],[Order_Date]],"MMM")</f>
        <v>Jun</v>
      </c>
      <c r="AE1853" s="1">
        <f t="shared" si="140"/>
        <v>2024</v>
      </c>
      <c r="AF1853" s="1" t="str">
        <f>TEXT(Sales_data[[#This Row],[Order_Date]],"ddd")</f>
        <v>Fri</v>
      </c>
      <c r="AG1853" s="1" t="str">
        <f t="shared" si="141"/>
        <v>Late</v>
      </c>
      <c r="AH1853" s="1" t="str">
        <f t="shared" si="142"/>
        <v>Slow</v>
      </c>
      <c r="AI1853" s="1" t="str">
        <f t="shared" si="143"/>
        <v>Low</v>
      </c>
      <c r="AJ1853" s="6" t="str">
        <f t="shared" si="144"/>
        <v>Weekday</v>
      </c>
    </row>
    <row r="1854" spans="1:36" x14ac:dyDescent="0.45">
      <c r="A1854" s="5" t="s">
        <v>2342</v>
      </c>
      <c r="B1854" s="2">
        <v>45611</v>
      </c>
      <c r="C1854" s="2">
        <v>45612</v>
      </c>
      <c r="D1854" s="2">
        <v>45613</v>
      </c>
      <c r="E1854" s="1" t="s">
        <v>2526</v>
      </c>
      <c r="F1854" s="1" t="s">
        <v>53</v>
      </c>
      <c r="G1854" s="1" t="s">
        <v>54</v>
      </c>
      <c r="H1854" s="1" t="s">
        <v>42</v>
      </c>
      <c r="I1854" s="1" t="s">
        <v>43</v>
      </c>
      <c r="J1854" s="1">
        <v>-1</v>
      </c>
      <c r="K1854" s="1">
        <v>1000</v>
      </c>
      <c r="L1854" s="1">
        <v>-1000</v>
      </c>
      <c r="M1854" s="1" t="s">
        <v>29</v>
      </c>
      <c r="N1854" s="1" t="s">
        <v>93</v>
      </c>
      <c r="O1854" s="1" t="s">
        <v>79</v>
      </c>
      <c r="P1854" s="1" t="s">
        <v>85</v>
      </c>
      <c r="Q1854" s="1" t="s">
        <v>33</v>
      </c>
      <c r="R1854" s="1" t="s">
        <v>2620</v>
      </c>
      <c r="S1854" s="1" t="s">
        <v>2620</v>
      </c>
      <c r="T1854" s="1">
        <v>1</v>
      </c>
      <c r="U1854" s="1" t="s">
        <v>2622</v>
      </c>
      <c r="V1854" s="1" t="s">
        <v>2630</v>
      </c>
      <c r="W1854" s="1" t="s">
        <v>2624</v>
      </c>
      <c r="X1854" s="1" t="s">
        <v>2625</v>
      </c>
      <c r="Y1854" s="1" t="s">
        <v>2623</v>
      </c>
      <c r="Z1854" s="1" t="s">
        <v>2623</v>
      </c>
      <c r="AA1854" s="1">
        <v>-1000</v>
      </c>
      <c r="AB1854" s="1" t="s">
        <v>2626</v>
      </c>
      <c r="AC1854" s="1" t="s">
        <v>2632</v>
      </c>
      <c r="AD1854" s="1" t="str">
        <f>TEXT(Sales_data[[#This Row],[Order_Date]],"MMM")</f>
        <v>Nov</v>
      </c>
      <c r="AE1854" s="1">
        <f t="shared" si="140"/>
        <v>2024</v>
      </c>
      <c r="AF1854" s="1" t="str">
        <f>TEXT(Sales_data[[#This Row],[Order_Date]],"ddd")</f>
        <v>Fri</v>
      </c>
      <c r="AG1854" s="1" t="str">
        <f t="shared" si="141"/>
        <v>On Time</v>
      </c>
      <c r="AH1854" s="1" t="str">
        <f t="shared" si="142"/>
        <v>Fast</v>
      </c>
      <c r="AI1854" s="1" t="str">
        <f t="shared" si="143"/>
        <v>Low</v>
      </c>
      <c r="AJ1854" s="6" t="str">
        <f t="shared" si="144"/>
        <v>Weekday</v>
      </c>
    </row>
    <row r="1855" spans="1:36" x14ac:dyDescent="0.45">
      <c r="A1855" s="5" t="s">
        <v>2343</v>
      </c>
      <c r="B1855" s="2">
        <v>45578</v>
      </c>
      <c r="C1855" s="2">
        <v>45576</v>
      </c>
      <c r="D1855" s="2">
        <v>45575</v>
      </c>
      <c r="E1855" s="1" t="s">
        <v>2581</v>
      </c>
      <c r="F1855" s="1" t="s">
        <v>147</v>
      </c>
      <c r="G1855" s="1" t="s">
        <v>147</v>
      </c>
      <c r="H1855" s="1" t="s">
        <v>128</v>
      </c>
      <c r="I1855" s="1" t="s">
        <v>169</v>
      </c>
      <c r="J1855" s="1">
        <v>0</v>
      </c>
      <c r="K1855" s="1">
        <v>2000</v>
      </c>
      <c r="L1855" s="1">
        <v>0</v>
      </c>
      <c r="M1855" s="1" t="s">
        <v>2619</v>
      </c>
      <c r="N1855" s="1" t="s">
        <v>93</v>
      </c>
      <c r="O1855" s="1" t="s">
        <v>64</v>
      </c>
      <c r="P1855" s="1" t="s">
        <v>32</v>
      </c>
      <c r="Q1855" s="1" t="s">
        <v>45</v>
      </c>
      <c r="R1855" s="1" t="s">
        <v>46</v>
      </c>
      <c r="S1855" s="1" t="s">
        <v>254</v>
      </c>
      <c r="T1855" s="1">
        <v>-1</v>
      </c>
      <c r="U1855" s="1" t="s">
        <v>2622</v>
      </c>
      <c r="V1855" s="1" t="s">
        <v>2630</v>
      </c>
      <c r="W1855" s="1" t="s">
        <v>2624</v>
      </c>
      <c r="X1855" s="1" t="s">
        <v>2628</v>
      </c>
      <c r="Y1855" s="1" t="s">
        <v>2623</v>
      </c>
      <c r="Z1855" s="1" t="s">
        <v>2623</v>
      </c>
      <c r="AA1855" s="1">
        <v>0</v>
      </c>
      <c r="AB1855" s="1" t="s">
        <v>2626</v>
      </c>
      <c r="AC1855" s="1" t="s">
        <v>254</v>
      </c>
      <c r="AD1855" s="1" t="str">
        <f>TEXT(Sales_data[[#This Row],[Order_Date]],"MMM")</f>
        <v>Oct</v>
      </c>
      <c r="AE1855" s="1">
        <f t="shared" si="140"/>
        <v>2024</v>
      </c>
      <c r="AF1855" s="1" t="str">
        <f>TEXT(Sales_data[[#This Row],[Order_Date]],"ddd")</f>
        <v>Sun</v>
      </c>
      <c r="AG1855" s="1" t="str">
        <f t="shared" si="141"/>
        <v>On Time</v>
      </c>
      <c r="AH1855" s="1" t="str">
        <f t="shared" si="142"/>
        <v>Fast</v>
      </c>
      <c r="AI1855" s="1" t="str">
        <f t="shared" si="143"/>
        <v>Low</v>
      </c>
      <c r="AJ1855" s="6" t="str">
        <f t="shared" si="144"/>
        <v>Weekend</v>
      </c>
    </row>
    <row r="1856" spans="1:36" x14ac:dyDescent="0.45">
      <c r="A1856" s="5" t="s">
        <v>2344</v>
      </c>
      <c r="B1856" s="2">
        <v>45505</v>
      </c>
      <c r="C1856" s="2">
        <v>45504</v>
      </c>
      <c r="D1856" s="2">
        <v>45505</v>
      </c>
      <c r="E1856" s="1" t="s">
        <v>2588</v>
      </c>
      <c r="F1856" s="1" t="s">
        <v>53</v>
      </c>
      <c r="G1856" s="1" t="s">
        <v>54</v>
      </c>
      <c r="H1856" s="1" t="s">
        <v>128</v>
      </c>
      <c r="I1856" s="1" t="s">
        <v>169</v>
      </c>
      <c r="J1856" s="1">
        <v>2</v>
      </c>
      <c r="K1856" s="1">
        <v>0</v>
      </c>
      <c r="L1856" s="1">
        <v>0</v>
      </c>
      <c r="M1856" s="1" t="s">
        <v>2619</v>
      </c>
      <c r="N1856" s="1" t="s">
        <v>57</v>
      </c>
      <c r="O1856" s="1" t="s">
        <v>31</v>
      </c>
      <c r="P1856" s="1" t="s">
        <v>85</v>
      </c>
      <c r="Q1856" s="1" t="s">
        <v>33</v>
      </c>
      <c r="R1856" s="1" t="s">
        <v>2620</v>
      </c>
      <c r="S1856" s="1" t="s">
        <v>2620</v>
      </c>
      <c r="T1856" s="1">
        <v>1</v>
      </c>
      <c r="U1856" s="1" t="s">
        <v>2622</v>
      </c>
      <c r="V1856" s="1" t="s">
        <v>2623</v>
      </c>
      <c r="W1856" s="1" t="s">
        <v>2629</v>
      </c>
      <c r="X1856" s="1" t="s">
        <v>2628</v>
      </c>
      <c r="Y1856" s="1" t="s">
        <v>2630</v>
      </c>
      <c r="Z1856" s="1" t="s">
        <v>2623</v>
      </c>
      <c r="AA1856" s="1">
        <v>0</v>
      </c>
      <c r="AB1856" s="1" t="s">
        <v>2626</v>
      </c>
      <c r="AC1856" s="1" t="s">
        <v>2627</v>
      </c>
      <c r="AD1856" s="1" t="str">
        <f>TEXT(Sales_data[[#This Row],[Order_Date]],"MMM")</f>
        <v>Aug</v>
      </c>
      <c r="AE1856" s="1">
        <f t="shared" si="140"/>
        <v>2024</v>
      </c>
      <c r="AF1856" s="1" t="str">
        <f>TEXT(Sales_data[[#This Row],[Order_Date]],"ddd")</f>
        <v>Thu</v>
      </c>
      <c r="AG1856" s="1" t="str">
        <f t="shared" si="141"/>
        <v>On Time</v>
      </c>
      <c r="AH1856" s="1" t="str">
        <f t="shared" si="142"/>
        <v>Fast</v>
      </c>
      <c r="AI1856" s="1" t="str">
        <f t="shared" si="143"/>
        <v>Low</v>
      </c>
      <c r="AJ1856" s="6" t="str">
        <f t="shared" si="144"/>
        <v>Weekday</v>
      </c>
    </row>
    <row r="1857" spans="1:36" x14ac:dyDescent="0.45">
      <c r="A1857" s="5" t="s">
        <v>2345</v>
      </c>
      <c r="B1857" s="2">
        <v>45341</v>
      </c>
      <c r="C1857" s="2">
        <v>45343</v>
      </c>
      <c r="D1857" s="2">
        <v>45346</v>
      </c>
      <c r="E1857" s="1" t="s">
        <v>2538</v>
      </c>
      <c r="F1857" s="1" t="s">
        <v>168</v>
      </c>
      <c r="G1857" s="1" t="s">
        <v>41</v>
      </c>
      <c r="H1857" s="1" t="s">
        <v>128</v>
      </c>
      <c r="I1857" s="1" t="s">
        <v>169</v>
      </c>
      <c r="J1857" s="1">
        <v>1</v>
      </c>
      <c r="K1857" s="1">
        <v>1000</v>
      </c>
      <c r="L1857" s="1">
        <v>1000</v>
      </c>
      <c r="M1857" s="1" t="s">
        <v>56</v>
      </c>
      <c r="N1857" s="1" t="s">
        <v>57</v>
      </c>
      <c r="O1857" s="1" t="s">
        <v>31</v>
      </c>
      <c r="P1857" s="1" t="s">
        <v>85</v>
      </c>
      <c r="Q1857" s="1" t="s">
        <v>45</v>
      </c>
      <c r="R1857" s="1" t="s">
        <v>34</v>
      </c>
      <c r="S1857" s="1" t="s">
        <v>2620</v>
      </c>
      <c r="T1857" s="1">
        <v>3</v>
      </c>
      <c r="U1857" s="1" t="s">
        <v>2622</v>
      </c>
      <c r="V1857" s="1" t="s">
        <v>2623</v>
      </c>
      <c r="W1857" s="1" t="s">
        <v>2624</v>
      </c>
      <c r="X1857" s="1" t="s">
        <v>2625</v>
      </c>
      <c r="Y1857" s="1" t="s">
        <v>2623</v>
      </c>
      <c r="Z1857" s="1" t="s">
        <v>2623</v>
      </c>
      <c r="AA1857" s="1">
        <v>1000</v>
      </c>
      <c r="AB1857" s="1" t="s">
        <v>2626</v>
      </c>
      <c r="AC1857" s="1" t="s">
        <v>2627</v>
      </c>
      <c r="AD1857" s="1" t="str">
        <f>TEXT(Sales_data[[#This Row],[Order_Date]],"MMM")</f>
        <v>Feb</v>
      </c>
      <c r="AE1857" s="1">
        <f t="shared" si="140"/>
        <v>2024</v>
      </c>
      <c r="AF1857" s="1" t="str">
        <f>TEXT(Sales_data[[#This Row],[Order_Date]],"ddd")</f>
        <v>Mon</v>
      </c>
      <c r="AG1857" s="1" t="str">
        <f t="shared" si="141"/>
        <v>On Time</v>
      </c>
      <c r="AH1857" s="1" t="str">
        <f t="shared" si="142"/>
        <v>Medium</v>
      </c>
      <c r="AI1857" s="1" t="str">
        <f t="shared" si="143"/>
        <v>Low</v>
      </c>
      <c r="AJ1857" s="6" t="str">
        <f t="shared" si="144"/>
        <v>Weekday</v>
      </c>
    </row>
    <row r="1858" spans="1:36" x14ac:dyDescent="0.45">
      <c r="A1858" s="5" t="s">
        <v>2346</v>
      </c>
      <c r="B1858" s="2">
        <v>45364</v>
      </c>
      <c r="C1858" s="2">
        <v>45366</v>
      </c>
      <c r="D1858" s="2">
        <v>45365</v>
      </c>
      <c r="E1858" s="1" t="s">
        <v>2557</v>
      </c>
      <c r="F1858" s="1" t="s">
        <v>69</v>
      </c>
      <c r="G1858" s="1" t="s">
        <v>70</v>
      </c>
      <c r="H1858" s="1" t="s">
        <v>42</v>
      </c>
      <c r="I1858" s="1" t="s">
        <v>78</v>
      </c>
      <c r="J1858" s="1">
        <v>1</v>
      </c>
      <c r="K1858" s="1">
        <v>1000</v>
      </c>
      <c r="L1858" s="1">
        <v>1000</v>
      </c>
      <c r="M1858" s="1" t="s">
        <v>2619</v>
      </c>
      <c r="N1858" s="1" t="s">
        <v>30</v>
      </c>
      <c r="O1858" s="1" t="s">
        <v>44</v>
      </c>
      <c r="P1858" s="1" t="s">
        <v>85</v>
      </c>
      <c r="Q1858" s="1" t="s">
        <v>33</v>
      </c>
      <c r="R1858" s="1" t="s">
        <v>2620</v>
      </c>
      <c r="S1858" s="1" t="s">
        <v>2620</v>
      </c>
      <c r="T1858" s="1">
        <v>-1</v>
      </c>
      <c r="U1858" s="1" t="s">
        <v>2622</v>
      </c>
      <c r="V1858" s="1" t="s">
        <v>2623</v>
      </c>
      <c r="W1858" s="1" t="s">
        <v>2624</v>
      </c>
      <c r="X1858" s="1" t="s">
        <v>2631</v>
      </c>
      <c r="Y1858" s="1" t="s">
        <v>2623</v>
      </c>
      <c r="Z1858" s="1" t="s">
        <v>2623</v>
      </c>
      <c r="AA1858" s="1">
        <v>1000</v>
      </c>
      <c r="AB1858" s="1" t="s">
        <v>2626</v>
      </c>
      <c r="AC1858" s="1" t="s">
        <v>2627</v>
      </c>
      <c r="AD1858" s="1" t="str">
        <f>TEXT(Sales_data[[#This Row],[Order_Date]],"MMM")</f>
        <v>Mar</v>
      </c>
      <c r="AE1858" s="1">
        <f t="shared" si="140"/>
        <v>2024</v>
      </c>
      <c r="AF1858" s="1" t="str">
        <f>TEXT(Sales_data[[#This Row],[Order_Date]],"ddd")</f>
        <v>Wed</v>
      </c>
      <c r="AG1858" s="1" t="str">
        <f t="shared" si="141"/>
        <v>On Time</v>
      </c>
      <c r="AH1858" s="1" t="str">
        <f t="shared" si="142"/>
        <v>Fast</v>
      </c>
      <c r="AI1858" s="1" t="str">
        <f t="shared" si="143"/>
        <v>Low</v>
      </c>
      <c r="AJ1858" s="6" t="str">
        <f t="shared" si="144"/>
        <v>Weekday</v>
      </c>
    </row>
    <row r="1859" spans="1:36" x14ac:dyDescent="0.45">
      <c r="A1859" s="5" t="s">
        <v>2347</v>
      </c>
      <c r="B1859" s="2">
        <v>45456</v>
      </c>
      <c r="C1859" s="2">
        <v>45454</v>
      </c>
      <c r="D1859" s="2">
        <v>45457</v>
      </c>
      <c r="E1859" s="1" t="s">
        <v>2534</v>
      </c>
      <c r="F1859" s="1" t="s">
        <v>147</v>
      </c>
      <c r="G1859" s="1" t="s">
        <v>147</v>
      </c>
      <c r="H1859" s="1" t="s">
        <v>71</v>
      </c>
      <c r="I1859" s="1" t="s">
        <v>72</v>
      </c>
      <c r="J1859" s="1">
        <v>0</v>
      </c>
      <c r="K1859" s="1">
        <v>500</v>
      </c>
      <c r="L1859" s="1">
        <v>0</v>
      </c>
      <c r="M1859" s="1" t="s">
        <v>63</v>
      </c>
      <c r="N1859" s="1" t="s">
        <v>57</v>
      </c>
      <c r="O1859" s="1" t="s">
        <v>64</v>
      </c>
      <c r="P1859" s="1" t="s">
        <v>85</v>
      </c>
      <c r="Q1859" s="1" t="s">
        <v>45</v>
      </c>
      <c r="R1859" s="1" t="s">
        <v>46</v>
      </c>
      <c r="S1859" s="1" t="s">
        <v>254</v>
      </c>
      <c r="T1859" s="1">
        <v>3</v>
      </c>
      <c r="U1859" s="1" t="s">
        <v>2622</v>
      </c>
      <c r="V1859" s="1" t="s">
        <v>2630</v>
      </c>
      <c r="W1859" s="1" t="s">
        <v>2624</v>
      </c>
      <c r="X1859" s="1" t="s">
        <v>2628</v>
      </c>
      <c r="Y1859" s="1" t="s">
        <v>2623</v>
      </c>
      <c r="Z1859" s="1" t="s">
        <v>2623</v>
      </c>
      <c r="AA1859" s="1">
        <v>0</v>
      </c>
      <c r="AB1859" s="1" t="s">
        <v>2626</v>
      </c>
      <c r="AC1859" s="1" t="s">
        <v>254</v>
      </c>
      <c r="AD1859" s="1" t="str">
        <f>TEXT(Sales_data[[#This Row],[Order_Date]],"MMM")</f>
        <v>Jun</v>
      </c>
      <c r="AE1859" s="1">
        <f t="shared" ref="AE1859:AE1922" si="145">YEAR(C1859)</f>
        <v>2024</v>
      </c>
      <c r="AF1859" s="1" t="str">
        <f>TEXT(Sales_data[[#This Row],[Order_Date]],"ddd")</f>
        <v>Thu</v>
      </c>
      <c r="AG1859" s="1" t="str">
        <f t="shared" ref="AG1859:AG1922" si="146">IF(T1859&lt;=5,"On Time","Late")</f>
        <v>On Time</v>
      </c>
      <c r="AH1859" s="1" t="str">
        <f t="shared" ref="AH1859:AH1922" si="147">IF(T1859&lt;=2,"Fast",IF(T1859&lt;=5,"Medium","Slow"))</f>
        <v>Medium</v>
      </c>
      <c r="AI1859" s="1" t="str">
        <f t="shared" ref="AI1859:AI1922" si="148">IF(AA1859&gt;=5000,"High",IF(AA1859&gt;=2000,"Medium","Low"))</f>
        <v>Low</v>
      </c>
      <c r="AJ1859" s="6" t="str">
        <f t="shared" ref="AJ1859:AJ1922" si="149">IF(AF1859="Sat","Weekend",IF(AF1859="Sun","Weekend","Weekday"))</f>
        <v>Weekday</v>
      </c>
    </row>
    <row r="1860" spans="1:36" x14ac:dyDescent="0.45">
      <c r="A1860" s="5" t="s">
        <v>2348</v>
      </c>
      <c r="B1860" s="2">
        <v>45518</v>
      </c>
      <c r="C1860" s="2">
        <v>45520</v>
      </c>
      <c r="D1860" s="2">
        <v>45519</v>
      </c>
      <c r="E1860" s="1" t="s">
        <v>2600</v>
      </c>
      <c r="F1860" s="1" t="s">
        <v>53</v>
      </c>
      <c r="G1860" s="1" t="s">
        <v>54</v>
      </c>
      <c r="H1860" s="1" t="s">
        <v>128</v>
      </c>
      <c r="I1860" s="1" t="s">
        <v>231</v>
      </c>
      <c r="J1860" s="1">
        <v>2</v>
      </c>
      <c r="K1860" s="1">
        <v>0</v>
      </c>
      <c r="L1860" s="1">
        <v>0</v>
      </c>
      <c r="M1860" s="1" t="s">
        <v>63</v>
      </c>
      <c r="N1860" s="1" t="s">
        <v>57</v>
      </c>
      <c r="O1860" s="1" t="s">
        <v>44</v>
      </c>
      <c r="P1860" s="1" t="s">
        <v>58</v>
      </c>
      <c r="Q1860" s="1" t="s">
        <v>45</v>
      </c>
      <c r="R1860" s="1" t="s">
        <v>34</v>
      </c>
      <c r="S1860" s="1" t="s">
        <v>2620</v>
      </c>
      <c r="T1860" s="1">
        <v>-1</v>
      </c>
      <c r="U1860" s="1" t="s">
        <v>2622</v>
      </c>
      <c r="V1860" s="1" t="s">
        <v>2623</v>
      </c>
      <c r="W1860" s="1" t="s">
        <v>2629</v>
      </c>
      <c r="X1860" s="1" t="s">
        <v>2631</v>
      </c>
      <c r="Y1860" s="1" t="s">
        <v>2630</v>
      </c>
      <c r="Z1860" s="1" t="s">
        <v>2623</v>
      </c>
      <c r="AA1860" s="1">
        <v>0</v>
      </c>
      <c r="AB1860" s="1" t="s">
        <v>2626</v>
      </c>
      <c r="AC1860" s="1" t="s">
        <v>2627</v>
      </c>
      <c r="AD1860" s="1" t="str">
        <f>TEXT(Sales_data[[#This Row],[Order_Date]],"MMM")</f>
        <v>Aug</v>
      </c>
      <c r="AE1860" s="1">
        <f t="shared" si="145"/>
        <v>2024</v>
      </c>
      <c r="AF1860" s="1" t="str">
        <f>TEXT(Sales_data[[#This Row],[Order_Date]],"ddd")</f>
        <v>Wed</v>
      </c>
      <c r="AG1860" s="1" t="str">
        <f t="shared" si="146"/>
        <v>On Time</v>
      </c>
      <c r="AH1860" s="1" t="str">
        <f t="shared" si="147"/>
        <v>Fast</v>
      </c>
      <c r="AI1860" s="1" t="str">
        <f t="shared" si="148"/>
        <v>Low</v>
      </c>
      <c r="AJ1860" s="6" t="str">
        <f t="shared" si="149"/>
        <v>Weekday</v>
      </c>
    </row>
    <row r="1861" spans="1:36" x14ac:dyDescent="0.45">
      <c r="A1861" s="5" t="s">
        <v>2349</v>
      </c>
      <c r="B1861" s="2">
        <v>45471</v>
      </c>
      <c r="C1861" s="2">
        <v>45469</v>
      </c>
      <c r="D1861" s="2">
        <v>45469</v>
      </c>
      <c r="E1861" s="1" t="s">
        <v>2594</v>
      </c>
      <c r="F1861" s="1" t="s">
        <v>2607</v>
      </c>
      <c r="G1861" s="1" t="s">
        <v>41</v>
      </c>
      <c r="H1861" s="1" t="s">
        <v>128</v>
      </c>
      <c r="I1861" s="1" t="s">
        <v>231</v>
      </c>
      <c r="J1861" s="1">
        <v>-1</v>
      </c>
      <c r="K1861" s="1">
        <v>2000</v>
      </c>
      <c r="L1861" s="1">
        <v>-2000</v>
      </c>
      <c r="M1861" s="1" t="s">
        <v>56</v>
      </c>
      <c r="N1861" s="1" t="s">
        <v>93</v>
      </c>
      <c r="O1861" s="1" t="s">
        <v>44</v>
      </c>
      <c r="P1861" s="1" t="s">
        <v>32</v>
      </c>
      <c r="Q1861" s="1" t="s">
        <v>45</v>
      </c>
      <c r="R1861" s="1" t="s">
        <v>2620</v>
      </c>
      <c r="S1861" s="1" t="s">
        <v>2620</v>
      </c>
      <c r="T1861" s="1">
        <v>0</v>
      </c>
      <c r="U1861" s="1" t="s">
        <v>2622</v>
      </c>
      <c r="V1861" s="1" t="s">
        <v>2630</v>
      </c>
      <c r="W1861" s="1" t="s">
        <v>2624</v>
      </c>
      <c r="X1861" s="1" t="s">
        <v>2628</v>
      </c>
      <c r="Y1861" s="1" t="s">
        <v>2623</v>
      </c>
      <c r="Z1861" s="1" t="s">
        <v>2623</v>
      </c>
      <c r="AA1861" s="1">
        <v>-2000</v>
      </c>
      <c r="AB1861" s="1" t="s">
        <v>2626</v>
      </c>
      <c r="AC1861" s="1" t="s">
        <v>2632</v>
      </c>
      <c r="AD1861" s="1" t="str">
        <f>TEXT(Sales_data[[#This Row],[Order_Date]],"MMM")</f>
        <v>Jun</v>
      </c>
      <c r="AE1861" s="1">
        <f t="shared" si="145"/>
        <v>2024</v>
      </c>
      <c r="AF1861" s="1" t="str">
        <f>TEXT(Sales_data[[#This Row],[Order_Date]],"ddd")</f>
        <v>Fri</v>
      </c>
      <c r="AG1861" s="1" t="str">
        <f t="shared" si="146"/>
        <v>On Time</v>
      </c>
      <c r="AH1861" s="1" t="str">
        <f t="shared" si="147"/>
        <v>Fast</v>
      </c>
      <c r="AI1861" s="1" t="str">
        <f t="shared" si="148"/>
        <v>Low</v>
      </c>
      <c r="AJ1861" s="6" t="str">
        <f t="shared" si="149"/>
        <v>Weekday</v>
      </c>
    </row>
    <row r="1862" spans="1:36" x14ac:dyDescent="0.45">
      <c r="A1862" s="5" t="s">
        <v>2350</v>
      </c>
      <c r="B1862" s="2">
        <v>45369</v>
      </c>
      <c r="C1862" s="2">
        <v>45367</v>
      </c>
      <c r="D1862" s="2">
        <v>45368</v>
      </c>
      <c r="E1862" s="1" t="s">
        <v>2574</v>
      </c>
      <c r="F1862" s="1" t="s">
        <v>2607</v>
      </c>
      <c r="G1862" s="1" t="s">
        <v>41</v>
      </c>
      <c r="H1862" s="1" t="s">
        <v>71</v>
      </c>
      <c r="I1862" s="1" t="s">
        <v>72</v>
      </c>
      <c r="J1862" s="1">
        <v>-1</v>
      </c>
      <c r="K1862" s="1">
        <v>1000</v>
      </c>
      <c r="L1862" s="1">
        <v>-1000</v>
      </c>
      <c r="M1862" s="1" t="s">
        <v>2619</v>
      </c>
      <c r="N1862" s="1" t="s">
        <v>57</v>
      </c>
      <c r="O1862" s="1" t="s">
        <v>31</v>
      </c>
      <c r="P1862" s="1" t="s">
        <v>58</v>
      </c>
      <c r="Q1862" s="1" t="s">
        <v>45</v>
      </c>
      <c r="R1862" s="1" t="s">
        <v>34</v>
      </c>
      <c r="S1862" s="1" t="s">
        <v>2620</v>
      </c>
      <c r="T1862" s="1">
        <v>1</v>
      </c>
      <c r="U1862" s="1" t="s">
        <v>2622</v>
      </c>
      <c r="V1862" s="1" t="s">
        <v>2630</v>
      </c>
      <c r="W1862" s="1" t="s">
        <v>2624</v>
      </c>
      <c r="X1862" s="1" t="s">
        <v>2628</v>
      </c>
      <c r="Y1862" s="1" t="s">
        <v>2623</v>
      </c>
      <c r="Z1862" s="1" t="s">
        <v>2623</v>
      </c>
      <c r="AA1862" s="1">
        <v>-1000</v>
      </c>
      <c r="AB1862" s="1" t="s">
        <v>2626</v>
      </c>
      <c r="AC1862" s="1" t="s">
        <v>2627</v>
      </c>
      <c r="AD1862" s="1" t="str">
        <f>TEXT(Sales_data[[#This Row],[Order_Date]],"MMM")</f>
        <v>Mar</v>
      </c>
      <c r="AE1862" s="1">
        <f t="shared" si="145"/>
        <v>2024</v>
      </c>
      <c r="AF1862" s="1" t="str">
        <f>TEXT(Sales_data[[#This Row],[Order_Date]],"ddd")</f>
        <v>Mon</v>
      </c>
      <c r="AG1862" s="1" t="str">
        <f t="shared" si="146"/>
        <v>On Time</v>
      </c>
      <c r="AH1862" s="1" t="str">
        <f t="shared" si="147"/>
        <v>Fast</v>
      </c>
      <c r="AI1862" s="1" t="str">
        <f t="shared" si="148"/>
        <v>Low</v>
      </c>
      <c r="AJ1862" s="6" t="str">
        <f t="shared" si="149"/>
        <v>Weekday</v>
      </c>
    </row>
    <row r="1863" spans="1:36" x14ac:dyDescent="0.45">
      <c r="A1863" s="5" t="s">
        <v>2351</v>
      </c>
      <c r="B1863" s="2">
        <v>45400</v>
      </c>
      <c r="C1863" s="2">
        <v>45400</v>
      </c>
      <c r="D1863" s="2">
        <v>45406</v>
      </c>
      <c r="E1863" s="1" t="s">
        <v>2532</v>
      </c>
      <c r="F1863" s="1" t="s">
        <v>2607</v>
      </c>
      <c r="G1863" s="1" t="s">
        <v>41</v>
      </c>
      <c r="H1863" s="1" t="s">
        <v>42</v>
      </c>
      <c r="I1863" s="1" t="s">
        <v>43</v>
      </c>
      <c r="J1863" s="1">
        <v>2</v>
      </c>
      <c r="K1863" s="1">
        <v>0</v>
      </c>
      <c r="L1863" s="1">
        <v>0</v>
      </c>
      <c r="M1863" s="1" t="s">
        <v>63</v>
      </c>
      <c r="N1863" s="1" t="s">
        <v>93</v>
      </c>
      <c r="O1863" s="1" t="s">
        <v>31</v>
      </c>
      <c r="P1863" s="1" t="s">
        <v>85</v>
      </c>
      <c r="Q1863" s="1" t="s">
        <v>45</v>
      </c>
      <c r="R1863" s="1" t="s">
        <v>34</v>
      </c>
      <c r="S1863" s="1" t="s">
        <v>2620</v>
      </c>
      <c r="T1863" s="1">
        <v>6</v>
      </c>
      <c r="U1863" s="1" t="s">
        <v>2622</v>
      </c>
      <c r="V1863" s="1" t="s">
        <v>2623</v>
      </c>
      <c r="W1863" s="1" t="s">
        <v>2629</v>
      </c>
      <c r="X1863" s="1" t="s">
        <v>2625</v>
      </c>
      <c r="Y1863" s="1" t="s">
        <v>2630</v>
      </c>
      <c r="Z1863" s="1" t="s">
        <v>2623</v>
      </c>
      <c r="AA1863" s="1">
        <v>0</v>
      </c>
      <c r="AB1863" s="1" t="s">
        <v>2626</v>
      </c>
      <c r="AC1863" s="1" t="s">
        <v>2627</v>
      </c>
      <c r="AD1863" s="1" t="str">
        <f>TEXT(Sales_data[[#This Row],[Order_Date]],"MMM")</f>
        <v>Apr</v>
      </c>
      <c r="AE1863" s="1">
        <f t="shared" si="145"/>
        <v>2024</v>
      </c>
      <c r="AF1863" s="1" t="str">
        <f>TEXT(Sales_data[[#This Row],[Order_Date]],"ddd")</f>
        <v>Thu</v>
      </c>
      <c r="AG1863" s="1" t="str">
        <f t="shared" si="146"/>
        <v>Late</v>
      </c>
      <c r="AH1863" s="1" t="str">
        <f t="shared" si="147"/>
        <v>Slow</v>
      </c>
      <c r="AI1863" s="1" t="str">
        <f t="shared" si="148"/>
        <v>Low</v>
      </c>
      <c r="AJ1863" s="6" t="str">
        <f t="shared" si="149"/>
        <v>Weekday</v>
      </c>
    </row>
    <row r="1864" spans="1:36" x14ac:dyDescent="0.45">
      <c r="A1864" s="5" t="s">
        <v>2352</v>
      </c>
      <c r="B1864" s="2">
        <v>45574</v>
      </c>
      <c r="C1864" s="2">
        <v>45577</v>
      </c>
      <c r="D1864" s="2">
        <v>45584</v>
      </c>
      <c r="E1864" s="1" t="s">
        <v>2545</v>
      </c>
      <c r="F1864" s="1" t="s">
        <v>69</v>
      </c>
      <c r="G1864" s="1" t="s">
        <v>70</v>
      </c>
      <c r="H1864" s="1" t="s">
        <v>128</v>
      </c>
      <c r="I1864" s="1" t="s">
        <v>129</v>
      </c>
      <c r="J1864" s="1">
        <v>0</v>
      </c>
      <c r="K1864" s="1">
        <v>100</v>
      </c>
      <c r="L1864" s="1">
        <v>0</v>
      </c>
      <c r="M1864" s="1" t="s">
        <v>29</v>
      </c>
      <c r="N1864" s="1" t="s">
        <v>93</v>
      </c>
      <c r="O1864" s="1" t="s">
        <v>44</v>
      </c>
      <c r="P1864" s="1" t="s">
        <v>58</v>
      </c>
      <c r="Q1864" s="1" t="s">
        <v>33</v>
      </c>
      <c r="R1864" s="1" t="s">
        <v>46</v>
      </c>
      <c r="S1864" s="1" t="s">
        <v>245</v>
      </c>
      <c r="T1864" s="1">
        <v>7</v>
      </c>
      <c r="U1864" s="1" t="s">
        <v>2622</v>
      </c>
      <c r="V1864" s="1" t="s">
        <v>2630</v>
      </c>
      <c r="W1864" s="1" t="s">
        <v>2624</v>
      </c>
      <c r="X1864" s="1" t="s">
        <v>2625</v>
      </c>
      <c r="Y1864" s="1" t="s">
        <v>2623</v>
      </c>
      <c r="Z1864" s="1" t="s">
        <v>2623</v>
      </c>
      <c r="AA1864" s="1">
        <v>0</v>
      </c>
      <c r="AB1864" s="1" t="s">
        <v>2626</v>
      </c>
      <c r="AC1864" s="1" t="s">
        <v>245</v>
      </c>
      <c r="AD1864" s="1" t="str">
        <f>TEXT(Sales_data[[#This Row],[Order_Date]],"MMM")</f>
        <v>Oct</v>
      </c>
      <c r="AE1864" s="1">
        <f t="shared" si="145"/>
        <v>2024</v>
      </c>
      <c r="AF1864" s="1" t="str">
        <f>TEXT(Sales_data[[#This Row],[Order_Date]],"ddd")</f>
        <v>Wed</v>
      </c>
      <c r="AG1864" s="1" t="str">
        <f t="shared" si="146"/>
        <v>Late</v>
      </c>
      <c r="AH1864" s="1" t="str">
        <f t="shared" si="147"/>
        <v>Slow</v>
      </c>
      <c r="AI1864" s="1" t="str">
        <f t="shared" si="148"/>
        <v>Low</v>
      </c>
      <c r="AJ1864" s="6" t="str">
        <f t="shared" si="149"/>
        <v>Weekday</v>
      </c>
    </row>
    <row r="1865" spans="1:36" x14ac:dyDescent="0.45">
      <c r="A1865" s="5" t="s">
        <v>2353</v>
      </c>
      <c r="B1865" s="2">
        <v>45525</v>
      </c>
      <c r="C1865" s="2">
        <v>45525</v>
      </c>
      <c r="D1865" s="2">
        <v>45526</v>
      </c>
      <c r="E1865" s="1" t="s">
        <v>2528</v>
      </c>
      <c r="F1865" s="1" t="s">
        <v>147</v>
      </c>
      <c r="G1865" s="1" t="s">
        <v>147</v>
      </c>
      <c r="H1865" s="1" t="s">
        <v>27</v>
      </c>
      <c r="I1865" s="1" t="s">
        <v>84</v>
      </c>
      <c r="J1865" s="1">
        <v>2</v>
      </c>
      <c r="K1865" s="1">
        <v>500</v>
      </c>
      <c r="L1865" s="1">
        <v>1000</v>
      </c>
      <c r="M1865" s="1" t="s">
        <v>63</v>
      </c>
      <c r="N1865" s="1" t="s">
        <v>57</v>
      </c>
      <c r="O1865" s="1" t="s">
        <v>79</v>
      </c>
      <c r="P1865" s="1" t="s">
        <v>85</v>
      </c>
      <c r="Q1865" s="1" t="s">
        <v>33</v>
      </c>
      <c r="R1865" s="1" t="s">
        <v>46</v>
      </c>
      <c r="S1865" s="1" t="s">
        <v>47</v>
      </c>
      <c r="T1865" s="1">
        <v>1</v>
      </c>
      <c r="U1865" s="1" t="s">
        <v>2622</v>
      </c>
      <c r="V1865" s="1" t="s">
        <v>2623</v>
      </c>
      <c r="W1865" s="1" t="s">
        <v>2624</v>
      </c>
      <c r="X1865" s="1" t="s">
        <v>2625</v>
      </c>
      <c r="Y1865" s="1" t="s">
        <v>2623</v>
      </c>
      <c r="Z1865" s="1" t="s">
        <v>2623</v>
      </c>
      <c r="AA1865" s="1">
        <v>1000</v>
      </c>
      <c r="AB1865" s="1" t="s">
        <v>2626</v>
      </c>
      <c r="AC1865" s="1" t="s">
        <v>47</v>
      </c>
      <c r="AD1865" s="1" t="str">
        <f>TEXT(Sales_data[[#This Row],[Order_Date]],"MMM")</f>
        <v>Aug</v>
      </c>
      <c r="AE1865" s="1">
        <f t="shared" si="145"/>
        <v>2024</v>
      </c>
      <c r="AF1865" s="1" t="str">
        <f>TEXT(Sales_data[[#This Row],[Order_Date]],"ddd")</f>
        <v>Wed</v>
      </c>
      <c r="AG1865" s="1" t="str">
        <f t="shared" si="146"/>
        <v>On Time</v>
      </c>
      <c r="AH1865" s="1" t="str">
        <f t="shared" si="147"/>
        <v>Fast</v>
      </c>
      <c r="AI1865" s="1" t="str">
        <f t="shared" si="148"/>
        <v>Low</v>
      </c>
      <c r="AJ1865" s="6" t="str">
        <f t="shared" si="149"/>
        <v>Weekday</v>
      </c>
    </row>
    <row r="1866" spans="1:36" x14ac:dyDescent="0.45">
      <c r="A1866" s="5" t="s">
        <v>2354</v>
      </c>
      <c r="B1866" s="2">
        <v>45381</v>
      </c>
      <c r="C1866" s="2">
        <v>45382</v>
      </c>
      <c r="D1866" s="2">
        <v>45384</v>
      </c>
      <c r="E1866" s="1" t="s">
        <v>2541</v>
      </c>
      <c r="F1866" s="1" t="s">
        <v>147</v>
      </c>
      <c r="G1866" s="1" t="s">
        <v>147</v>
      </c>
      <c r="H1866" s="1" t="s">
        <v>42</v>
      </c>
      <c r="I1866" s="1" t="s">
        <v>43</v>
      </c>
      <c r="J1866" s="1">
        <v>1</v>
      </c>
      <c r="K1866" s="1">
        <v>1000</v>
      </c>
      <c r="L1866" s="1">
        <v>1000</v>
      </c>
      <c r="M1866" s="1" t="s">
        <v>63</v>
      </c>
      <c r="N1866" s="1" t="s">
        <v>57</v>
      </c>
      <c r="O1866" s="1" t="s">
        <v>64</v>
      </c>
      <c r="P1866" s="1" t="s">
        <v>85</v>
      </c>
      <c r="Q1866" s="1" t="s">
        <v>33</v>
      </c>
      <c r="R1866" s="1" t="s">
        <v>46</v>
      </c>
      <c r="S1866" s="1" t="s">
        <v>47</v>
      </c>
      <c r="T1866" s="1">
        <v>2</v>
      </c>
      <c r="U1866" s="1" t="s">
        <v>2622</v>
      </c>
      <c r="V1866" s="1" t="s">
        <v>2623</v>
      </c>
      <c r="W1866" s="1" t="s">
        <v>2624</v>
      </c>
      <c r="X1866" s="1" t="s">
        <v>2625</v>
      </c>
      <c r="Y1866" s="1" t="s">
        <v>2623</v>
      </c>
      <c r="Z1866" s="1" t="s">
        <v>2623</v>
      </c>
      <c r="AA1866" s="1">
        <v>1000</v>
      </c>
      <c r="AB1866" s="1" t="s">
        <v>2626</v>
      </c>
      <c r="AC1866" s="1" t="s">
        <v>47</v>
      </c>
      <c r="AD1866" s="1" t="str">
        <f>TEXT(Sales_data[[#This Row],[Order_Date]],"MMM")</f>
        <v>Mar</v>
      </c>
      <c r="AE1866" s="1">
        <f t="shared" si="145"/>
        <v>2024</v>
      </c>
      <c r="AF1866" s="1" t="str">
        <f>TEXT(Sales_data[[#This Row],[Order_Date]],"ddd")</f>
        <v>Sat</v>
      </c>
      <c r="AG1866" s="1" t="str">
        <f t="shared" si="146"/>
        <v>On Time</v>
      </c>
      <c r="AH1866" s="1" t="str">
        <f t="shared" si="147"/>
        <v>Fast</v>
      </c>
      <c r="AI1866" s="1" t="str">
        <f t="shared" si="148"/>
        <v>Low</v>
      </c>
      <c r="AJ1866" s="6" t="str">
        <f t="shared" si="149"/>
        <v>Weekend</v>
      </c>
    </row>
    <row r="1867" spans="1:36" x14ac:dyDescent="0.45">
      <c r="A1867" s="5" t="s">
        <v>2355</v>
      </c>
      <c r="B1867" s="2">
        <v>45509</v>
      </c>
      <c r="C1867" s="2">
        <v>45512</v>
      </c>
      <c r="D1867" s="2">
        <v>45516</v>
      </c>
      <c r="E1867" s="1" t="s">
        <v>2566</v>
      </c>
      <c r="F1867" s="1" t="s">
        <v>53</v>
      </c>
      <c r="G1867" s="1" t="s">
        <v>54</v>
      </c>
      <c r="H1867" s="1" t="s">
        <v>42</v>
      </c>
      <c r="I1867" s="1" t="s">
        <v>78</v>
      </c>
      <c r="J1867" s="1">
        <v>1</v>
      </c>
      <c r="K1867" s="1">
        <v>1000</v>
      </c>
      <c r="L1867" s="1">
        <v>1000</v>
      </c>
      <c r="M1867" s="1" t="s">
        <v>56</v>
      </c>
      <c r="N1867" s="1" t="s">
        <v>57</v>
      </c>
      <c r="O1867" s="1" t="s">
        <v>44</v>
      </c>
      <c r="P1867" s="1" t="s">
        <v>32</v>
      </c>
      <c r="Q1867" s="1" t="s">
        <v>33</v>
      </c>
      <c r="R1867" s="1" t="s">
        <v>34</v>
      </c>
      <c r="S1867" s="1" t="s">
        <v>2620</v>
      </c>
      <c r="T1867" s="1">
        <v>4</v>
      </c>
      <c r="U1867" s="1" t="s">
        <v>2622</v>
      </c>
      <c r="V1867" s="1" t="s">
        <v>2623</v>
      </c>
      <c r="W1867" s="1" t="s">
        <v>2624</v>
      </c>
      <c r="X1867" s="1" t="s">
        <v>2625</v>
      </c>
      <c r="Y1867" s="1" t="s">
        <v>2623</v>
      </c>
      <c r="Z1867" s="1" t="s">
        <v>2623</v>
      </c>
      <c r="AA1867" s="1">
        <v>1000</v>
      </c>
      <c r="AB1867" s="1" t="s">
        <v>2626</v>
      </c>
      <c r="AC1867" s="1" t="s">
        <v>2627</v>
      </c>
      <c r="AD1867" s="1" t="str">
        <f>TEXT(Sales_data[[#This Row],[Order_Date]],"MMM")</f>
        <v>Aug</v>
      </c>
      <c r="AE1867" s="1">
        <f t="shared" si="145"/>
        <v>2024</v>
      </c>
      <c r="AF1867" s="1" t="str">
        <f>TEXT(Sales_data[[#This Row],[Order_Date]],"ddd")</f>
        <v>Mon</v>
      </c>
      <c r="AG1867" s="1" t="str">
        <f t="shared" si="146"/>
        <v>On Time</v>
      </c>
      <c r="AH1867" s="1" t="str">
        <f t="shared" si="147"/>
        <v>Medium</v>
      </c>
      <c r="AI1867" s="1" t="str">
        <f t="shared" si="148"/>
        <v>Low</v>
      </c>
      <c r="AJ1867" s="6" t="str">
        <f t="shared" si="149"/>
        <v>Weekday</v>
      </c>
    </row>
    <row r="1868" spans="1:36" x14ac:dyDescent="0.45">
      <c r="A1868" s="5" t="s">
        <v>2356</v>
      </c>
      <c r="B1868" s="2">
        <v>45321</v>
      </c>
      <c r="C1868" s="2">
        <v>45319</v>
      </c>
      <c r="D1868" s="2">
        <v>45321</v>
      </c>
      <c r="E1868" s="1" t="s">
        <v>2593</v>
      </c>
      <c r="F1868" s="1" t="s">
        <v>168</v>
      </c>
      <c r="G1868" s="1" t="s">
        <v>41</v>
      </c>
      <c r="H1868" s="1" t="s">
        <v>128</v>
      </c>
      <c r="I1868" s="1" t="s">
        <v>169</v>
      </c>
      <c r="J1868" s="1">
        <v>2</v>
      </c>
      <c r="K1868" s="1">
        <v>1000</v>
      </c>
      <c r="L1868" s="1">
        <v>2000</v>
      </c>
      <c r="M1868" s="1" t="s">
        <v>56</v>
      </c>
      <c r="N1868" s="1" t="s">
        <v>93</v>
      </c>
      <c r="O1868" s="1" t="s">
        <v>79</v>
      </c>
      <c r="P1868" s="1" t="s">
        <v>32</v>
      </c>
      <c r="Q1868" s="1" t="s">
        <v>33</v>
      </c>
      <c r="R1868" s="1" t="s">
        <v>34</v>
      </c>
      <c r="S1868" s="1" t="s">
        <v>2620</v>
      </c>
      <c r="T1868" s="1">
        <v>2</v>
      </c>
      <c r="U1868" s="1" t="s">
        <v>2622</v>
      </c>
      <c r="V1868" s="1" t="s">
        <v>2623</v>
      </c>
      <c r="W1868" s="1" t="s">
        <v>2624</v>
      </c>
      <c r="X1868" s="1" t="s">
        <v>2628</v>
      </c>
      <c r="Y1868" s="1" t="s">
        <v>2623</v>
      </c>
      <c r="Z1868" s="1" t="s">
        <v>2623</v>
      </c>
      <c r="AA1868" s="1">
        <v>2000</v>
      </c>
      <c r="AB1868" s="1" t="s">
        <v>2626</v>
      </c>
      <c r="AC1868" s="1" t="s">
        <v>2627</v>
      </c>
      <c r="AD1868" s="1" t="str">
        <f>TEXT(Sales_data[[#This Row],[Order_Date]],"MMM")</f>
        <v>Jan</v>
      </c>
      <c r="AE1868" s="1">
        <f t="shared" si="145"/>
        <v>2024</v>
      </c>
      <c r="AF1868" s="1" t="str">
        <f>TEXT(Sales_data[[#This Row],[Order_Date]],"ddd")</f>
        <v>Tue</v>
      </c>
      <c r="AG1868" s="1" t="str">
        <f t="shared" si="146"/>
        <v>On Time</v>
      </c>
      <c r="AH1868" s="1" t="str">
        <f t="shared" si="147"/>
        <v>Fast</v>
      </c>
      <c r="AI1868" s="1" t="str">
        <f t="shared" si="148"/>
        <v>Medium</v>
      </c>
      <c r="AJ1868" s="6" t="str">
        <f t="shared" si="149"/>
        <v>Weekday</v>
      </c>
    </row>
    <row r="1869" spans="1:36" x14ac:dyDescent="0.45">
      <c r="A1869" s="5" t="s">
        <v>2357</v>
      </c>
      <c r="B1869" s="2">
        <v>45299</v>
      </c>
      <c r="C1869" s="2">
        <v>45297</v>
      </c>
      <c r="D1869" s="2">
        <v>45300</v>
      </c>
      <c r="E1869" s="1" t="s">
        <v>2598</v>
      </c>
      <c r="F1869" s="1" t="s">
        <v>69</v>
      </c>
      <c r="G1869" s="1" t="s">
        <v>70</v>
      </c>
      <c r="H1869" s="1" t="s">
        <v>42</v>
      </c>
      <c r="I1869" s="1" t="s">
        <v>78</v>
      </c>
      <c r="J1869" s="1">
        <v>3</v>
      </c>
      <c r="K1869" s="1">
        <v>0</v>
      </c>
      <c r="L1869" s="1">
        <v>0</v>
      </c>
      <c r="M1869" s="1" t="s">
        <v>29</v>
      </c>
      <c r="N1869" s="1" t="s">
        <v>93</v>
      </c>
      <c r="O1869" s="1" t="s">
        <v>64</v>
      </c>
      <c r="P1869" s="1" t="s">
        <v>58</v>
      </c>
      <c r="Q1869" s="1" t="s">
        <v>33</v>
      </c>
      <c r="R1869" s="1" t="s">
        <v>46</v>
      </c>
      <c r="S1869" s="1" t="s">
        <v>2621</v>
      </c>
      <c r="T1869" s="1">
        <v>3</v>
      </c>
      <c r="U1869" s="1" t="s">
        <v>2622</v>
      </c>
      <c r="V1869" s="1" t="s">
        <v>2623</v>
      </c>
      <c r="W1869" s="1" t="s">
        <v>2629</v>
      </c>
      <c r="X1869" s="1" t="s">
        <v>2628</v>
      </c>
      <c r="Y1869" s="1" t="s">
        <v>2630</v>
      </c>
      <c r="Z1869" s="1" t="s">
        <v>2623</v>
      </c>
      <c r="AA1869" s="1">
        <v>0</v>
      </c>
      <c r="AB1869" s="1" t="s">
        <v>2626</v>
      </c>
      <c r="AC1869" s="1" t="s">
        <v>2621</v>
      </c>
      <c r="AD1869" s="1" t="str">
        <f>TEXT(Sales_data[[#This Row],[Order_Date]],"MMM")</f>
        <v>Jan</v>
      </c>
      <c r="AE1869" s="1">
        <f t="shared" si="145"/>
        <v>2024</v>
      </c>
      <c r="AF1869" s="1" t="str">
        <f>TEXT(Sales_data[[#This Row],[Order_Date]],"ddd")</f>
        <v>Mon</v>
      </c>
      <c r="AG1869" s="1" t="str">
        <f t="shared" si="146"/>
        <v>On Time</v>
      </c>
      <c r="AH1869" s="1" t="str">
        <f t="shared" si="147"/>
        <v>Medium</v>
      </c>
      <c r="AI1869" s="1" t="str">
        <f t="shared" si="148"/>
        <v>Low</v>
      </c>
      <c r="AJ1869" s="6" t="str">
        <f t="shared" si="149"/>
        <v>Weekday</v>
      </c>
    </row>
    <row r="1870" spans="1:36" x14ac:dyDescent="0.45">
      <c r="A1870" s="5" t="s">
        <v>2523</v>
      </c>
      <c r="B1870" s="2">
        <v>45569</v>
      </c>
      <c r="C1870" s="2">
        <v>45570</v>
      </c>
      <c r="D1870" s="2">
        <v>45574</v>
      </c>
      <c r="E1870" s="1" t="s">
        <v>2569</v>
      </c>
      <c r="F1870" s="1" t="s">
        <v>168</v>
      </c>
      <c r="G1870" s="1" t="s">
        <v>41</v>
      </c>
      <c r="H1870" s="1" t="s">
        <v>27</v>
      </c>
      <c r="I1870" s="1" t="s">
        <v>55</v>
      </c>
      <c r="J1870" s="1">
        <v>0</v>
      </c>
      <c r="K1870" s="1">
        <v>100</v>
      </c>
      <c r="L1870" s="1">
        <v>0</v>
      </c>
      <c r="M1870" s="1" t="s">
        <v>56</v>
      </c>
      <c r="N1870" s="1" t="s">
        <v>57</v>
      </c>
      <c r="O1870" s="1" t="s">
        <v>79</v>
      </c>
      <c r="P1870" s="1" t="s">
        <v>85</v>
      </c>
      <c r="Q1870" s="1" t="s">
        <v>33</v>
      </c>
      <c r="R1870" s="1" t="s">
        <v>2620</v>
      </c>
      <c r="S1870" s="1" t="s">
        <v>2620</v>
      </c>
      <c r="T1870" s="1">
        <v>4</v>
      </c>
      <c r="U1870" s="1" t="s">
        <v>2622</v>
      </c>
      <c r="V1870" s="1" t="s">
        <v>2630</v>
      </c>
      <c r="W1870" s="1" t="s">
        <v>2624</v>
      </c>
      <c r="X1870" s="1" t="s">
        <v>2625</v>
      </c>
      <c r="Y1870" s="1" t="s">
        <v>2623</v>
      </c>
      <c r="Z1870" s="1" t="s">
        <v>2623</v>
      </c>
      <c r="AA1870" s="1">
        <v>0</v>
      </c>
      <c r="AB1870" s="1" t="s">
        <v>2626</v>
      </c>
      <c r="AC1870" s="1" t="s">
        <v>2627</v>
      </c>
      <c r="AD1870" s="1" t="str">
        <f>TEXT(Sales_data[[#This Row],[Order_Date]],"MMM")</f>
        <v>Oct</v>
      </c>
      <c r="AE1870" s="1">
        <f t="shared" si="145"/>
        <v>2024</v>
      </c>
      <c r="AF1870" s="1" t="str">
        <f>TEXT(Sales_data[[#This Row],[Order_Date]],"ddd")</f>
        <v>Fri</v>
      </c>
      <c r="AG1870" s="1" t="str">
        <f t="shared" si="146"/>
        <v>On Time</v>
      </c>
      <c r="AH1870" s="1" t="str">
        <f t="shared" si="147"/>
        <v>Medium</v>
      </c>
      <c r="AI1870" s="1" t="str">
        <f t="shared" si="148"/>
        <v>Low</v>
      </c>
      <c r="AJ1870" s="6" t="str">
        <f t="shared" si="149"/>
        <v>Weekday</v>
      </c>
    </row>
    <row r="1871" spans="1:36" x14ac:dyDescent="0.45">
      <c r="A1871" s="5" t="s">
        <v>2358</v>
      </c>
      <c r="B1871" s="2">
        <v>45460</v>
      </c>
      <c r="C1871" s="2">
        <v>45461</v>
      </c>
      <c r="D1871" s="2">
        <v>45464</v>
      </c>
      <c r="E1871" s="1" t="s">
        <v>2533</v>
      </c>
      <c r="F1871" s="1" t="s">
        <v>168</v>
      </c>
      <c r="G1871" s="1" t="s">
        <v>41</v>
      </c>
      <c r="H1871" s="1" t="s">
        <v>27</v>
      </c>
      <c r="I1871" s="1" t="s">
        <v>84</v>
      </c>
      <c r="J1871" s="1">
        <v>3</v>
      </c>
      <c r="K1871" s="1">
        <v>2000</v>
      </c>
      <c r="L1871" s="1">
        <v>6000</v>
      </c>
      <c r="M1871" s="1" t="s">
        <v>2619</v>
      </c>
      <c r="N1871" s="1" t="s">
        <v>93</v>
      </c>
      <c r="O1871" s="1" t="s">
        <v>31</v>
      </c>
      <c r="P1871" s="1" t="s">
        <v>32</v>
      </c>
      <c r="Q1871" s="1" t="s">
        <v>45</v>
      </c>
      <c r="R1871" s="1" t="s">
        <v>34</v>
      </c>
      <c r="S1871" s="1" t="s">
        <v>2620</v>
      </c>
      <c r="T1871" s="1">
        <v>3</v>
      </c>
      <c r="U1871" s="1" t="s">
        <v>2622</v>
      </c>
      <c r="V1871" s="1" t="s">
        <v>2623</v>
      </c>
      <c r="W1871" s="1" t="s">
        <v>2624</v>
      </c>
      <c r="X1871" s="1" t="s">
        <v>2625</v>
      </c>
      <c r="Y1871" s="1" t="s">
        <v>2623</v>
      </c>
      <c r="Z1871" s="1" t="s">
        <v>2623</v>
      </c>
      <c r="AA1871" s="1">
        <v>6000</v>
      </c>
      <c r="AB1871" s="1" t="s">
        <v>2626</v>
      </c>
      <c r="AC1871" s="1" t="s">
        <v>2627</v>
      </c>
      <c r="AD1871" s="1" t="str">
        <f>TEXT(Sales_data[[#This Row],[Order_Date]],"MMM")</f>
        <v>Jun</v>
      </c>
      <c r="AE1871" s="1">
        <f t="shared" si="145"/>
        <v>2024</v>
      </c>
      <c r="AF1871" s="1" t="str">
        <f>TEXT(Sales_data[[#This Row],[Order_Date]],"ddd")</f>
        <v>Mon</v>
      </c>
      <c r="AG1871" s="1" t="str">
        <f t="shared" si="146"/>
        <v>On Time</v>
      </c>
      <c r="AH1871" s="1" t="str">
        <f t="shared" si="147"/>
        <v>Medium</v>
      </c>
      <c r="AI1871" s="1" t="str">
        <f t="shared" si="148"/>
        <v>High</v>
      </c>
      <c r="AJ1871" s="6" t="str">
        <f t="shared" si="149"/>
        <v>Weekday</v>
      </c>
    </row>
    <row r="1872" spans="1:36" x14ac:dyDescent="0.45">
      <c r="A1872" s="5" t="s">
        <v>2359</v>
      </c>
      <c r="B1872" s="2">
        <v>45652</v>
      </c>
      <c r="C1872" s="2">
        <v>45650</v>
      </c>
      <c r="D1872" s="2">
        <v>45651</v>
      </c>
      <c r="E1872" s="1" t="s">
        <v>2603</v>
      </c>
      <c r="F1872" s="1" t="s">
        <v>2606</v>
      </c>
      <c r="G1872" s="1" t="s">
        <v>26</v>
      </c>
      <c r="H1872" s="1" t="s">
        <v>27</v>
      </c>
      <c r="I1872" s="1" t="s">
        <v>84</v>
      </c>
      <c r="J1872" s="1">
        <v>3</v>
      </c>
      <c r="K1872" s="1">
        <v>100</v>
      </c>
      <c r="L1872" s="1">
        <v>300</v>
      </c>
      <c r="M1872" s="1" t="s">
        <v>2619</v>
      </c>
      <c r="N1872" s="1" t="s">
        <v>30</v>
      </c>
      <c r="O1872" s="1" t="s">
        <v>44</v>
      </c>
      <c r="P1872" s="1" t="s">
        <v>58</v>
      </c>
      <c r="Q1872" s="1" t="s">
        <v>33</v>
      </c>
      <c r="R1872" s="1" t="s">
        <v>46</v>
      </c>
      <c r="S1872" s="1" t="s">
        <v>47</v>
      </c>
      <c r="T1872" s="1">
        <v>1</v>
      </c>
      <c r="U1872" s="1" t="s">
        <v>2622</v>
      </c>
      <c r="V1872" s="1" t="s">
        <v>2623</v>
      </c>
      <c r="W1872" s="1" t="s">
        <v>2624</v>
      </c>
      <c r="X1872" s="1" t="s">
        <v>2628</v>
      </c>
      <c r="Y1872" s="1" t="s">
        <v>2623</v>
      </c>
      <c r="Z1872" s="1" t="s">
        <v>2623</v>
      </c>
      <c r="AA1872" s="1">
        <v>300</v>
      </c>
      <c r="AB1872" s="1" t="s">
        <v>2626</v>
      </c>
      <c r="AC1872" s="1" t="s">
        <v>47</v>
      </c>
      <c r="AD1872" s="1" t="str">
        <f>TEXT(Sales_data[[#This Row],[Order_Date]],"MMM")</f>
        <v>Dec</v>
      </c>
      <c r="AE1872" s="1">
        <f t="shared" si="145"/>
        <v>2024</v>
      </c>
      <c r="AF1872" s="1" t="str">
        <f>TEXT(Sales_data[[#This Row],[Order_Date]],"ddd")</f>
        <v>Thu</v>
      </c>
      <c r="AG1872" s="1" t="str">
        <f t="shared" si="146"/>
        <v>On Time</v>
      </c>
      <c r="AH1872" s="1" t="str">
        <f t="shared" si="147"/>
        <v>Fast</v>
      </c>
      <c r="AI1872" s="1" t="str">
        <f t="shared" si="148"/>
        <v>Low</v>
      </c>
      <c r="AJ1872" s="6" t="str">
        <f t="shared" si="149"/>
        <v>Weekday</v>
      </c>
    </row>
    <row r="1873" spans="1:36" x14ac:dyDescent="0.45">
      <c r="A1873" s="5" t="s">
        <v>2360</v>
      </c>
      <c r="B1873" s="2">
        <v>45527</v>
      </c>
      <c r="C1873" s="2">
        <v>45525</v>
      </c>
      <c r="D1873" s="2">
        <v>45531</v>
      </c>
      <c r="E1873" s="1" t="s">
        <v>2601</v>
      </c>
      <c r="F1873" s="1" t="s">
        <v>2609</v>
      </c>
      <c r="G1873" s="1" t="s">
        <v>116</v>
      </c>
      <c r="H1873" s="1" t="s">
        <v>71</v>
      </c>
      <c r="I1873" s="1" t="s">
        <v>117</v>
      </c>
      <c r="J1873" s="1">
        <v>2</v>
      </c>
      <c r="K1873" s="1">
        <v>0</v>
      </c>
      <c r="L1873" s="1">
        <v>0</v>
      </c>
      <c r="M1873" s="1" t="s">
        <v>2619</v>
      </c>
      <c r="N1873" s="1" t="s">
        <v>93</v>
      </c>
      <c r="O1873" s="1" t="s">
        <v>64</v>
      </c>
      <c r="P1873" s="1" t="s">
        <v>85</v>
      </c>
      <c r="Q1873" s="1" t="s">
        <v>33</v>
      </c>
      <c r="R1873" s="1" t="s">
        <v>34</v>
      </c>
      <c r="S1873" s="1" t="s">
        <v>2620</v>
      </c>
      <c r="T1873" s="1">
        <v>6</v>
      </c>
      <c r="U1873" s="1" t="s">
        <v>2622</v>
      </c>
      <c r="V1873" s="1" t="s">
        <v>2623</v>
      </c>
      <c r="W1873" s="1" t="s">
        <v>2629</v>
      </c>
      <c r="X1873" s="1" t="s">
        <v>2628</v>
      </c>
      <c r="Y1873" s="1" t="s">
        <v>2630</v>
      </c>
      <c r="Z1873" s="1" t="s">
        <v>2623</v>
      </c>
      <c r="AA1873" s="1">
        <v>0</v>
      </c>
      <c r="AB1873" s="1" t="s">
        <v>2626</v>
      </c>
      <c r="AC1873" s="1" t="s">
        <v>2627</v>
      </c>
      <c r="AD1873" s="1" t="str">
        <f>TEXT(Sales_data[[#This Row],[Order_Date]],"MMM")</f>
        <v>Aug</v>
      </c>
      <c r="AE1873" s="1">
        <f t="shared" si="145"/>
        <v>2024</v>
      </c>
      <c r="AF1873" s="1" t="str">
        <f>TEXT(Sales_data[[#This Row],[Order_Date]],"ddd")</f>
        <v>Fri</v>
      </c>
      <c r="AG1873" s="1" t="str">
        <f t="shared" si="146"/>
        <v>Late</v>
      </c>
      <c r="AH1873" s="1" t="str">
        <f t="shared" si="147"/>
        <v>Slow</v>
      </c>
      <c r="AI1873" s="1" t="str">
        <f t="shared" si="148"/>
        <v>Low</v>
      </c>
      <c r="AJ1873" s="6" t="str">
        <f t="shared" si="149"/>
        <v>Weekday</v>
      </c>
    </row>
    <row r="1874" spans="1:36" x14ac:dyDescent="0.45">
      <c r="A1874" s="5" t="s">
        <v>2361</v>
      </c>
      <c r="B1874" s="2">
        <v>45342</v>
      </c>
      <c r="C1874" s="2">
        <v>45344</v>
      </c>
      <c r="D1874" s="2">
        <v>45349</v>
      </c>
      <c r="E1874" s="1" t="s">
        <v>2578</v>
      </c>
      <c r="F1874" s="1" t="s">
        <v>53</v>
      </c>
      <c r="G1874" s="1" t="s">
        <v>54</v>
      </c>
      <c r="H1874" s="1" t="s">
        <v>27</v>
      </c>
      <c r="I1874" s="1" t="s">
        <v>84</v>
      </c>
      <c r="J1874" s="1">
        <v>3</v>
      </c>
      <c r="K1874" s="1">
        <v>0</v>
      </c>
      <c r="L1874" s="1">
        <v>0</v>
      </c>
      <c r="M1874" s="1" t="s">
        <v>63</v>
      </c>
      <c r="N1874" s="1" t="s">
        <v>57</v>
      </c>
      <c r="O1874" s="1" t="s">
        <v>31</v>
      </c>
      <c r="P1874" s="1" t="s">
        <v>58</v>
      </c>
      <c r="Q1874" s="1" t="s">
        <v>33</v>
      </c>
      <c r="R1874" s="1" t="s">
        <v>2620</v>
      </c>
      <c r="S1874" s="1" t="s">
        <v>2620</v>
      </c>
      <c r="T1874" s="1">
        <v>5</v>
      </c>
      <c r="U1874" s="1" t="s">
        <v>2622</v>
      </c>
      <c r="V1874" s="1" t="s">
        <v>2623</v>
      </c>
      <c r="W1874" s="1" t="s">
        <v>2629</v>
      </c>
      <c r="X1874" s="1" t="s">
        <v>2625</v>
      </c>
      <c r="Y1874" s="1" t="s">
        <v>2630</v>
      </c>
      <c r="Z1874" s="1" t="s">
        <v>2623</v>
      </c>
      <c r="AA1874" s="1">
        <v>0</v>
      </c>
      <c r="AB1874" s="1" t="s">
        <v>2626</v>
      </c>
      <c r="AC1874" s="1" t="s">
        <v>2627</v>
      </c>
      <c r="AD1874" s="1" t="str">
        <f>TEXT(Sales_data[[#This Row],[Order_Date]],"MMM")</f>
        <v>Feb</v>
      </c>
      <c r="AE1874" s="1">
        <f t="shared" si="145"/>
        <v>2024</v>
      </c>
      <c r="AF1874" s="1" t="str">
        <f>TEXT(Sales_data[[#This Row],[Order_Date]],"ddd")</f>
        <v>Tue</v>
      </c>
      <c r="AG1874" s="1" t="str">
        <f t="shared" si="146"/>
        <v>On Time</v>
      </c>
      <c r="AH1874" s="1" t="str">
        <f t="shared" si="147"/>
        <v>Medium</v>
      </c>
      <c r="AI1874" s="1" t="str">
        <f t="shared" si="148"/>
        <v>Low</v>
      </c>
      <c r="AJ1874" s="6" t="str">
        <f t="shared" si="149"/>
        <v>Weekday</v>
      </c>
    </row>
    <row r="1875" spans="1:36" x14ac:dyDescent="0.45">
      <c r="A1875" s="5" t="s">
        <v>2362</v>
      </c>
      <c r="B1875" s="2">
        <v>45417</v>
      </c>
      <c r="C1875" s="2">
        <v>45420</v>
      </c>
      <c r="D1875" s="2">
        <v>45424</v>
      </c>
      <c r="E1875" s="1" t="s">
        <v>2597</v>
      </c>
      <c r="F1875" s="1" t="s">
        <v>168</v>
      </c>
      <c r="G1875" s="1" t="s">
        <v>41</v>
      </c>
      <c r="H1875" s="1" t="s">
        <v>128</v>
      </c>
      <c r="I1875" s="1" t="s">
        <v>129</v>
      </c>
      <c r="J1875" s="1">
        <v>-1</v>
      </c>
      <c r="K1875" s="1">
        <v>2000</v>
      </c>
      <c r="L1875" s="1">
        <v>-2000</v>
      </c>
      <c r="M1875" s="1" t="s">
        <v>29</v>
      </c>
      <c r="N1875" s="1" t="s">
        <v>93</v>
      </c>
      <c r="O1875" s="1" t="s">
        <v>31</v>
      </c>
      <c r="P1875" s="1" t="s">
        <v>85</v>
      </c>
      <c r="Q1875" s="1" t="s">
        <v>33</v>
      </c>
      <c r="R1875" s="1" t="s">
        <v>34</v>
      </c>
      <c r="S1875" s="1" t="s">
        <v>2620</v>
      </c>
      <c r="T1875" s="1">
        <v>4</v>
      </c>
      <c r="U1875" s="1" t="s">
        <v>2622</v>
      </c>
      <c r="V1875" s="1" t="s">
        <v>2630</v>
      </c>
      <c r="W1875" s="1" t="s">
        <v>2624</v>
      </c>
      <c r="X1875" s="1" t="s">
        <v>2625</v>
      </c>
      <c r="Y1875" s="1" t="s">
        <v>2623</v>
      </c>
      <c r="Z1875" s="1" t="s">
        <v>2623</v>
      </c>
      <c r="AA1875" s="1">
        <v>-2000</v>
      </c>
      <c r="AB1875" s="1" t="s">
        <v>2626</v>
      </c>
      <c r="AC1875" s="1" t="s">
        <v>2627</v>
      </c>
      <c r="AD1875" s="1" t="str">
        <f>TEXT(Sales_data[[#This Row],[Order_Date]],"MMM")</f>
        <v>May</v>
      </c>
      <c r="AE1875" s="1">
        <f t="shared" si="145"/>
        <v>2024</v>
      </c>
      <c r="AF1875" s="1" t="str">
        <f>TEXT(Sales_data[[#This Row],[Order_Date]],"ddd")</f>
        <v>Sun</v>
      </c>
      <c r="AG1875" s="1" t="str">
        <f t="shared" si="146"/>
        <v>On Time</v>
      </c>
      <c r="AH1875" s="1" t="str">
        <f t="shared" si="147"/>
        <v>Medium</v>
      </c>
      <c r="AI1875" s="1" t="str">
        <f t="shared" si="148"/>
        <v>Low</v>
      </c>
      <c r="AJ1875" s="6" t="str">
        <f t="shared" si="149"/>
        <v>Weekend</v>
      </c>
    </row>
    <row r="1876" spans="1:36" x14ac:dyDescent="0.45">
      <c r="A1876" s="5" t="s">
        <v>2363</v>
      </c>
      <c r="B1876" s="2">
        <v>45567</v>
      </c>
      <c r="C1876" s="2">
        <v>45568</v>
      </c>
      <c r="D1876" s="2">
        <v>45571</v>
      </c>
      <c r="E1876" s="1" t="s">
        <v>2605</v>
      </c>
      <c r="F1876" s="1" t="s">
        <v>69</v>
      </c>
      <c r="G1876" s="1" t="s">
        <v>70</v>
      </c>
      <c r="H1876" s="1" t="s">
        <v>128</v>
      </c>
      <c r="I1876" s="1" t="s">
        <v>169</v>
      </c>
      <c r="J1876" s="1">
        <v>1</v>
      </c>
      <c r="K1876" s="1">
        <v>100</v>
      </c>
      <c r="L1876" s="1">
        <v>100</v>
      </c>
      <c r="M1876" s="1" t="s">
        <v>63</v>
      </c>
      <c r="N1876" s="1" t="s">
        <v>57</v>
      </c>
      <c r="O1876" s="1" t="s">
        <v>64</v>
      </c>
      <c r="P1876" s="1" t="s">
        <v>32</v>
      </c>
      <c r="Q1876" s="1" t="s">
        <v>33</v>
      </c>
      <c r="R1876" s="1" t="s">
        <v>46</v>
      </c>
      <c r="S1876" s="1" t="s">
        <v>245</v>
      </c>
      <c r="T1876" s="1">
        <v>3</v>
      </c>
      <c r="U1876" s="1" t="s">
        <v>2622</v>
      </c>
      <c r="V1876" s="1" t="s">
        <v>2623</v>
      </c>
      <c r="W1876" s="1" t="s">
        <v>2624</v>
      </c>
      <c r="X1876" s="1" t="s">
        <v>2625</v>
      </c>
      <c r="Y1876" s="1" t="s">
        <v>2623</v>
      </c>
      <c r="Z1876" s="1" t="s">
        <v>2623</v>
      </c>
      <c r="AA1876" s="1">
        <v>100</v>
      </c>
      <c r="AB1876" s="1" t="s">
        <v>2626</v>
      </c>
      <c r="AC1876" s="1" t="s">
        <v>245</v>
      </c>
      <c r="AD1876" s="1" t="str">
        <f>TEXT(Sales_data[[#This Row],[Order_Date]],"MMM")</f>
        <v>Oct</v>
      </c>
      <c r="AE1876" s="1">
        <f t="shared" si="145"/>
        <v>2024</v>
      </c>
      <c r="AF1876" s="1" t="str">
        <f>TEXT(Sales_data[[#This Row],[Order_Date]],"ddd")</f>
        <v>Wed</v>
      </c>
      <c r="AG1876" s="1" t="str">
        <f t="shared" si="146"/>
        <v>On Time</v>
      </c>
      <c r="AH1876" s="1" t="str">
        <f t="shared" si="147"/>
        <v>Medium</v>
      </c>
      <c r="AI1876" s="1" t="str">
        <f t="shared" si="148"/>
        <v>Low</v>
      </c>
      <c r="AJ1876" s="6" t="str">
        <f t="shared" si="149"/>
        <v>Weekday</v>
      </c>
    </row>
    <row r="1877" spans="1:36" x14ac:dyDescent="0.45">
      <c r="A1877" s="5" t="s">
        <v>2364</v>
      </c>
      <c r="B1877" s="2">
        <v>45555</v>
      </c>
      <c r="C1877" s="2">
        <v>45555</v>
      </c>
      <c r="D1877" s="2">
        <v>45558</v>
      </c>
      <c r="E1877" s="1" t="s">
        <v>2553</v>
      </c>
      <c r="F1877" s="1" t="s">
        <v>53</v>
      </c>
      <c r="G1877" s="1" t="s">
        <v>54</v>
      </c>
      <c r="H1877" s="1" t="s">
        <v>27</v>
      </c>
      <c r="I1877" s="1" t="s">
        <v>28</v>
      </c>
      <c r="J1877" s="1">
        <v>1</v>
      </c>
      <c r="K1877" s="1">
        <v>500</v>
      </c>
      <c r="L1877" s="1">
        <v>500</v>
      </c>
      <c r="M1877" s="1" t="s">
        <v>29</v>
      </c>
      <c r="N1877" s="1" t="s">
        <v>57</v>
      </c>
      <c r="O1877" s="1" t="s">
        <v>44</v>
      </c>
      <c r="P1877" s="1" t="s">
        <v>58</v>
      </c>
      <c r="Q1877" s="1" t="s">
        <v>45</v>
      </c>
      <c r="R1877" s="1" t="s">
        <v>46</v>
      </c>
      <c r="S1877" s="1" t="s">
        <v>2621</v>
      </c>
      <c r="T1877" s="1">
        <v>3</v>
      </c>
      <c r="U1877" s="1" t="s">
        <v>2622</v>
      </c>
      <c r="V1877" s="1" t="s">
        <v>2623</v>
      </c>
      <c r="W1877" s="1" t="s">
        <v>2624</v>
      </c>
      <c r="X1877" s="1" t="s">
        <v>2625</v>
      </c>
      <c r="Y1877" s="1" t="s">
        <v>2623</v>
      </c>
      <c r="Z1877" s="1" t="s">
        <v>2623</v>
      </c>
      <c r="AA1877" s="1">
        <v>500</v>
      </c>
      <c r="AB1877" s="1" t="s">
        <v>2626</v>
      </c>
      <c r="AC1877" s="1" t="s">
        <v>2621</v>
      </c>
      <c r="AD1877" s="1" t="str">
        <f>TEXT(Sales_data[[#This Row],[Order_Date]],"MMM")</f>
        <v>Sep</v>
      </c>
      <c r="AE1877" s="1">
        <f t="shared" si="145"/>
        <v>2024</v>
      </c>
      <c r="AF1877" s="1" t="str">
        <f>TEXT(Sales_data[[#This Row],[Order_Date]],"ddd")</f>
        <v>Fri</v>
      </c>
      <c r="AG1877" s="1" t="str">
        <f t="shared" si="146"/>
        <v>On Time</v>
      </c>
      <c r="AH1877" s="1" t="str">
        <f t="shared" si="147"/>
        <v>Medium</v>
      </c>
      <c r="AI1877" s="1" t="str">
        <f t="shared" si="148"/>
        <v>Low</v>
      </c>
      <c r="AJ1877" s="6" t="str">
        <f t="shared" si="149"/>
        <v>Weekday</v>
      </c>
    </row>
    <row r="1878" spans="1:36" x14ac:dyDescent="0.45">
      <c r="A1878" s="5" t="s">
        <v>2365</v>
      </c>
      <c r="B1878" s="2">
        <v>45554</v>
      </c>
      <c r="C1878" s="2">
        <v>45553</v>
      </c>
      <c r="D1878" s="2">
        <v>45552</v>
      </c>
      <c r="E1878" s="1" t="s">
        <v>2602</v>
      </c>
      <c r="F1878" s="1" t="s">
        <v>2608</v>
      </c>
      <c r="G1878" s="1" t="s">
        <v>41</v>
      </c>
      <c r="H1878" s="1" t="s">
        <v>71</v>
      </c>
      <c r="I1878" s="1" t="s">
        <v>117</v>
      </c>
      <c r="J1878" s="1">
        <v>2</v>
      </c>
      <c r="K1878" s="1">
        <v>1000</v>
      </c>
      <c r="L1878" s="1">
        <v>2000</v>
      </c>
      <c r="M1878" s="1" t="s">
        <v>56</v>
      </c>
      <c r="N1878" s="1" t="s">
        <v>57</v>
      </c>
      <c r="O1878" s="1" t="s">
        <v>44</v>
      </c>
      <c r="P1878" s="1" t="s">
        <v>85</v>
      </c>
      <c r="Q1878" s="1" t="s">
        <v>45</v>
      </c>
      <c r="R1878" s="1" t="s">
        <v>2620</v>
      </c>
      <c r="S1878" s="1" t="s">
        <v>2620</v>
      </c>
      <c r="T1878" s="1">
        <v>-1</v>
      </c>
      <c r="U1878" s="1" t="s">
        <v>2622</v>
      </c>
      <c r="V1878" s="1" t="s">
        <v>2623</v>
      </c>
      <c r="W1878" s="1" t="s">
        <v>2624</v>
      </c>
      <c r="X1878" s="1" t="s">
        <v>2628</v>
      </c>
      <c r="Y1878" s="1" t="s">
        <v>2623</v>
      </c>
      <c r="Z1878" s="1" t="s">
        <v>2623</v>
      </c>
      <c r="AA1878" s="1">
        <v>2000</v>
      </c>
      <c r="AB1878" s="1" t="s">
        <v>2626</v>
      </c>
      <c r="AC1878" s="1" t="s">
        <v>2627</v>
      </c>
      <c r="AD1878" s="1" t="str">
        <f>TEXT(Sales_data[[#This Row],[Order_Date]],"MMM")</f>
        <v>Sep</v>
      </c>
      <c r="AE1878" s="1">
        <f t="shared" si="145"/>
        <v>2024</v>
      </c>
      <c r="AF1878" s="1" t="str">
        <f>TEXT(Sales_data[[#This Row],[Order_Date]],"ddd")</f>
        <v>Thu</v>
      </c>
      <c r="AG1878" s="1" t="str">
        <f t="shared" si="146"/>
        <v>On Time</v>
      </c>
      <c r="AH1878" s="1" t="str">
        <f t="shared" si="147"/>
        <v>Fast</v>
      </c>
      <c r="AI1878" s="1" t="str">
        <f t="shared" si="148"/>
        <v>Medium</v>
      </c>
      <c r="AJ1878" s="6" t="str">
        <f t="shared" si="149"/>
        <v>Weekday</v>
      </c>
    </row>
    <row r="1879" spans="1:36" x14ac:dyDescent="0.45">
      <c r="A1879" s="5" t="s">
        <v>2366</v>
      </c>
      <c r="B1879" s="2">
        <v>45316</v>
      </c>
      <c r="C1879" s="2">
        <v>45317</v>
      </c>
      <c r="D1879" s="2">
        <v>45322</v>
      </c>
      <c r="E1879" s="1" t="s">
        <v>2527</v>
      </c>
      <c r="F1879" s="1" t="s">
        <v>2609</v>
      </c>
      <c r="G1879" s="1" t="s">
        <v>116</v>
      </c>
      <c r="H1879" s="1" t="s">
        <v>128</v>
      </c>
      <c r="I1879" s="1" t="s">
        <v>231</v>
      </c>
      <c r="J1879" s="1">
        <v>1</v>
      </c>
      <c r="K1879" s="1">
        <v>500</v>
      </c>
      <c r="L1879" s="1">
        <v>500</v>
      </c>
      <c r="M1879" s="1" t="s">
        <v>63</v>
      </c>
      <c r="N1879" s="1" t="s">
        <v>57</v>
      </c>
      <c r="O1879" s="1" t="s">
        <v>64</v>
      </c>
      <c r="P1879" s="1" t="s">
        <v>85</v>
      </c>
      <c r="Q1879" s="1" t="s">
        <v>33</v>
      </c>
      <c r="R1879" s="1" t="s">
        <v>46</v>
      </c>
      <c r="S1879" s="1" t="s">
        <v>254</v>
      </c>
      <c r="T1879" s="1">
        <v>5</v>
      </c>
      <c r="U1879" s="1" t="s">
        <v>2622</v>
      </c>
      <c r="V1879" s="1" t="s">
        <v>2623</v>
      </c>
      <c r="W1879" s="1" t="s">
        <v>2624</v>
      </c>
      <c r="X1879" s="1" t="s">
        <v>2625</v>
      </c>
      <c r="Y1879" s="1" t="s">
        <v>2623</v>
      </c>
      <c r="Z1879" s="1" t="s">
        <v>2623</v>
      </c>
      <c r="AA1879" s="1">
        <v>500</v>
      </c>
      <c r="AB1879" s="1" t="s">
        <v>2626</v>
      </c>
      <c r="AC1879" s="1" t="s">
        <v>254</v>
      </c>
      <c r="AD1879" s="1" t="str">
        <f>TEXT(Sales_data[[#This Row],[Order_Date]],"MMM")</f>
        <v>Jan</v>
      </c>
      <c r="AE1879" s="1">
        <f t="shared" si="145"/>
        <v>2024</v>
      </c>
      <c r="AF1879" s="1" t="str">
        <f>TEXT(Sales_data[[#This Row],[Order_Date]],"ddd")</f>
        <v>Thu</v>
      </c>
      <c r="AG1879" s="1" t="str">
        <f t="shared" si="146"/>
        <v>On Time</v>
      </c>
      <c r="AH1879" s="1" t="str">
        <f t="shared" si="147"/>
        <v>Medium</v>
      </c>
      <c r="AI1879" s="1" t="str">
        <f t="shared" si="148"/>
        <v>Low</v>
      </c>
      <c r="AJ1879" s="6" t="str">
        <f t="shared" si="149"/>
        <v>Weekday</v>
      </c>
    </row>
    <row r="1880" spans="1:36" x14ac:dyDescent="0.45">
      <c r="A1880" s="5" t="s">
        <v>2367</v>
      </c>
      <c r="B1880" s="2">
        <v>45626</v>
      </c>
      <c r="C1880" s="2">
        <v>45628</v>
      </c>
      <c r="D1880" s="2">
        <v>45634</v>
      </c>
      <c r="E1880" s="1" t="s">
        <v>2587</v>
      </c>
      <c r="F1880" s="1" t="s">
        <v>69</v>
      </c>
      <c r="G1880" s="1" t="s">
        <v>70</v>
      </c>
      <c r="H1880" s="1" t="s">
        <v>42</v>
      </c>
      <c r="I1880" s="1" t="s">
        <v>43</v>
      </c>
      <c r="J1880" s="1">
        <v>1</v>
      </c>
      <c r="K1880" s="1">
        <v>0</v>
      </c>
      <c r="L1880" s="1">
        <v>0</v>
      </c>
      <c r="M1880" s="1" t="s">
        <v>29</v>
      </c>
      <c r="N1880" s="1" t="s">
        <v>93</v>
      </c>
      <c r="O1880" s="1" t="s">
        <v>79</v>
      </c>
      <c r="P1880" s="1" t="s">
        <v>58</v>
      </c>
      <c r="Q1880" s="1" t="s">
        <v>33</v>
      </c>
      <c r="R1880" s="1" t="s">
        <v>2620</v>
      </c>
      <c r="S1880" s="1" t="s">
        <v>2620</v>
      </c>
      <c r="T1880" s="1">
        <v>6</v>
      </c>
      <c r="U1880" s="1" t="s">
        <v>2622</v>
      </c>
      <c r="V1880" s="1" t="s">
        <v>2623</v>
      </c>
      <c r="W1880" s="1" t="s">
        <v>2629</v>
      </c>
      <c r="X1880" s="1" t="s">
        <v>2625</v>
      </c>
      <c r="Y1880" s="1" t="s">
        <v>2630</v>
      </c>
      <c r="Z1880" s="1" t="s">
        <v>2623</v>
      </c>
      <c r="AA1880" s="1">
        <v>0</v>
      </c>
      <c r="AB1880" s="1" t="s">
        <v>2626</v>
      </c>
      <c r="AC1880" s="1" t="s">
        <v>2627</v>
      </c>
      <c r="AD1880" s="1" t="str">
        <f>TEXT(Sales_data[[#This Row],[Order_Date]],"MMM")</f>
        <v>Nov</v>
      </c>
      <c r="AE1880" s="1">
        <f t="shared" si="145"/>
        <v>2024</v>
      </c>
      <c r="AF1880" s="1" t="str">
        <f>TEXT(Sales_data[[#This Row],[Order_Date]],"ddd")</f>
        <v>Sat</v>
      </c>
      <c r="AG1880" s="1" t="str">
        <f t="shared" si="146"/>
        <v>Late</v>
      </c>
      <c r="AH1880" s="1" t="str">
        <f t="shared" si="147"/>
        <v>Slow</v>
      </c>
      <c r="AI1880" s="1" t="str">
        <f t="shared" si="148"/>
        <v>Low</v>
      </c>
      <c r="AJ1880" s="6" t="str">
        <f t="shared" si="149"/>
        <v>Weekend</v>
      </c>
    </row>
    <row r="1881" spans="1:36" x14ac:dyDescent="0.45">
      <c r="A1881" s="5" t="s">
        <v>2368</v>
      </c>
      <c r="B1881" s="2">
        <v>45530</v>
      </c>
      <c r="C1881" s="2">
        <v>45533</v>
      </c>
      <c r="D1881" s="2">
        <v>45532</v>
      </c>
      <c r="E1881" s="1" t="s">
        <v>2583</v>
      </c>
      <c r="F1881" s="1" t="s">
        <v>2607</v>
      </c>
      <c r="G1881" s="1" t="s">
        <v>41</v>
      </c>
      <c r="H1881" s="1" t="s">
        <v>27</v>
      </c>
      <c r="I1881" s="1" t="s">
        <v>28</v>
      </c>
      <c r="J1881" s="1">
        <v>-1</v>
      </c>
      <c r="K1881" s="1">
        <v>100</v>
      </c>
      <c r="L1881" s="1">
        <v>-100</v>
      </c>
      <c r="M1881" s="1" t="s">
        <v>56</v>
      </c>
      <c r="N1881" s="1" t="s">
        <v>30</v>
      </c>
      <c r="O1881" s="1" t="s">
        <v>79</v>
      </c>
      <c r="P1881" s="1" t="s">
        <v>58</v>
      </c>
      <c r="Q1881" s="1" t="s">
        <v>33</v>
      </c>
      <c r="R1881" s="1" t="s">
        <v>34</v>
      </c>
      <c r="S1881" s="1" t="s">
        <v>2620</v>
      </c>
      <c r="T1881" s="1">
        <v>-1</v>
      </c>
      <c r="U1881" s="1" t="s">
        <v>2622</v>
      </c>
      <c r="V1881" s="1" t="s">
        <v>2630</v>
      </c>
      <c r="W1881" s="1" t="s">
        <v>2624</v>
      </c>
      <c r="X1881" s="1" t="s">
        <v>2631</v>
      </c>
      <c r="Y1881" s="1" t="s">
        <v>2623</v>
      </c>
      <c r="Z1881" s="1" t="s">
        <v>2623</v>
      </c>
      <c r="AA1881" s="1">
        <v>-100</v>
      </c>
      <c r="AB1881" s="1" t="s">
        <v>2626</v>
      </c>
      <c r="AC1881" s="1" t="s">
        <v>2627</v>
      </c>
      <c r="AD1881" s="1" t="str">
        <f>TEXT(Sales_data[[#This Row],[Order_Date]],"MMM")</f>
        <v>Aug</v>
      </c>
      <c r="AE1881" s="1">
        <f t="shared" si="145"/>
        <v>2024</v>
      </c>
      <c r="AF1881" s="1" t="str">
        <f>TEXT(Sales_data[[#This Row],[Order_Date]],"ddd")</f>
        <v>Mon</v>
      </c>
      <c r="AG1881" s="1" t="str">
        <f t="shared" si="146"/>
        <v>On Time</v>
      </c>
      <c r="AH1881" s="1" t="str">
        <f t="shared" si="147"/>
        <v>Fast</v>
      </c>
      <c r="AI1881" s="1" t="str">
        <f t="shared" si="148"/>
        <v>Low</v>
      </c>
      <c r="AJ1881" s="6" t="str">
        <f t="shared" si="149"/>
        <v>Weekday</v>
      </c>
    </row>
    <row r="1882" spans="1:36" x14ac:dyDescent="0.45">
      <c r="A1882" s="5" t="s">
        <v>2369</v>
      </c>
      <c r="B1882" s="2">
        <v>45417</v>
      </c>
      <c r="C1882" s="2">
        <v>45417</v>
      </c>
      <c r="D1882" s="2">
        <v>45419</v>
      </c>
      <c r="E1882" s="1" t="s">
        <v>2570</v>
      </c>
      <c r="F1882" s="1" t="s">
        <v>2607</v>
      </c>
      <c r="G1882" s="1" t="s">
        <v>41</v>
      </c>
      <c r="H1882" s="1" t="s">
        <v>128</v>
      </c>
      <c r="I1882" s="1" t="s">
        <v>169</v>
      </c>
      <c r="J1882" s="1">
        <v>1</v>
      </c>
      <c r="K1882" s="1">
        <v>2000</v>
      </c>
      <c r="L1882" s="1">
        <v>2000</v>
      </c>
      <c r="M1882" s="1" t="s">
        <v>2619</v>
      </c>
      <c r="N1882" s="1" t="s">
        <v>57</v>
      </c>
      <c r="O1882" s="1" t="s">
        <v>31</v>
      </c>
      <c r="P1882" s="1" t="s">
        <v>32</v>
      </c>
      <c r="Q1882" s="1" t="s">
        <v>45</v>
      </c>
      <c r="R1882" s="1" t="s">
        <v>46</v>
      </c>
      <c r="S1882" s="1" t="s">
        <v>245</v>
      </c>
      <c r="T1882" s="1">
        <v>2</v>
      </c>
      <c r="U1882" s="1" t="s">
        <v>2622</v>
      </c>
      <c r="V1882" s="1" t="s">
        <v>2623</v>
      </c>
      <c r="W1882" s="1" t="s">
        <v>2624</v>
      </c>
      <c r="X1882" s="1" t="s">
        <v>2625</v>
      </c>
      <c r="Y1882" s="1" t="s">
        <v>2623</v>
      </c>
      <c r="Z1882" s="1" t="s">
        <v>2623</v>
      </c>
      <c r="AA1882" s="1">
        <v>2000</v>
      </c>
      <c r="AB1882" s="1" t="s">
        <v>2626</v>
      </c>
      <c r="AC1882" s="1" t="s">
        <v>245</v>
      </c>
      <c r="AD1882" s="1" t="str">
        <f>TEXT(Sales_data[[#This Row],[Order_Date]],"MMM")</f>
        <v>May</v>
      </c>
      <c r="AE1882" s="1">
        <f t="shared" si="145"/>
        <v>2024</v>
      </c>
      <c r="AF1882" s="1" t="str">
        <f>TEXT(Sales_data[[#This Row],[Order_Date]],"ddd")</f>
        <v>Sun</v>
      </c>
      <c r="AG1882" s="1" t="str">
        <f t="shared" si="146"/>
        <v>On Time</v>
      </c>
      <c r="AH1882" s="1" t="str">
        <f t="shared" si="147"/>
        <v>Fast</v>
      </c>
      <c r="AI1882" s="1" t="str">
        <f t="shared" si="148"/>
        <v>Medium</v>
      </c>
      <c r="AJ1882" s="6" t="str">
        <f t="shared" si="149"/>
        <v>Weekend</v>
      </c>
    </row>
    <row r="1883" spans="1:36" x14ac:dyDescent="0.45">
      <c r="A1883" s="5" t="s">
        <v>2370</v>
      </c>
      <c r="B1883" s="2">
        <v>45316</v>
      </c>
      <c r="C1883" s="2">
        <v>45314</v>
      </c>
      <c r="D1883" s="2">
        <v>45316</v>
      </c>
      <c r="E1883" s="1" t="s">
        <v>2586</v>
      </c>
      <c r="F1883" s="1" t="s">
        <v>2606</v>
      </c>
      <c r="G1883" s="1" t="s">
        <v>26</v>
      </c>
      <c r="H1883" s="1" t="s">
        <v>27</v>
      </c>
      <c r="I1883" s="1" t="s">
        <v>84</v>
      </c>
      <c r="J1883" s="1">
        <v>-1</v>
      </c>
      <c r="K1883" s="1">
        <v>1000</v>
      </c>
      <c r="L1883" s="1">
        <v>-1000</v>
      </c>
      <c r="M1883" s="1" t="s">
        <v>63</v>
      </c>
      <c r="N1883" s="1" t="s">
        <v>30</v>
      </c>
      <c r="O1883" s="1" t="s">
        <v>31</v>
      </c>
      <c r="P1883" s="1" t="s">
        <v>85</v>
      </c>
      <c r="Q1883" s="1" t="s">
        <v>33</v>
      </c>
      <c r="R1883" s="1" t="s">
        <v>34</v>
      </c>
      <c r="S1883" s="1" t="s">
        <v>2620</v>
      </c>
      <c r="T1883" s="1">
        <v>2</v>
      </c>
      <c r="U1883" s="1" t="s">
        <v>2622</v>
      </c>
      <c r="V1883" s="1" t="s">
        <v>2630</v>
      </c>
      <c r="W1883" s="1" t="s">
        <v>2624</v>
      </c>
      <c r="X1883" s="1" t="s">
        <v>2628</v>
      </c>
      <c r="Y1883" s="1" t="s">
        <v>2623</v>
      </c>
      <c r="Z1883" s="1" t="s">
        <v>2623</v>
      </c>
      <c r="AA1883" s="1">
        <v>-1000</v>
      </c>
      <c r="AB1883" s="1" t="s">
        <v>2626</v>
      </c>
      <c r="AC1883" s="1" t="s">
        <v>2627</v>
      </c>
      <c r="AD1883" s="1" t="str">
        <f>TEXT(Sales_data[[#This Row],[Order_Date]],"MMM")</f>
        <v>Jan</v>
      </c>
      <c r="AE1883" s="1">
        <f t="shared" si="145"/>
        <v>2024</v>
      </c>
      <c r="AF1883" s="1" t="str">
        <f>TEXT(Sales_data[[#This Row],[Order_Date]],"ddd")</f>
        <v>Thu</v>
      </c>
      <c r="AG1883" s="1" t="str">
        <f t="shared" si="146"/>
        <v>On Time</v>
      </c>
      <c r="AH1883" s="1" t="str">
        <f t="shared" si="147"/>
        <v>Fast</v>
      </c>
      <c r="AI1883" s="1" t="str">
        <f t="shared" si="148"/>
        <v>Low</v>
      </c>
      <c r="AJ1883" s="6" t="str">
        <f t="shared" si="149"/>
        <v>Weekday</v>
      </c>
    </row>
    <row r="1884" spans="1:36" x14ac:dyDescent="0.45">
      <c r="A1884" s="5" t="s">
        <v>2371</v>
      </c>
      <c r="B1884" s="2">
        <v>45496</v>
      </c>
      <c r="C1884" s="2">
        <v>45495</v>
      </c>
      <c r="D1884" s="2">
        <v>45501</v>
      </c>
      <c r="E1884" s="1" t="s">
        <v>2583</v>
      </c>
      <c r="F1884" s="1" t="s">
        <v>2609</v>
      </c>
      <c r="G1884" s="1" t="s">
        <v>116</v>
      </c>
      <c r="H1884" s="1" t="s">
        <v>27</v>
      </c>
      <c r="I1884" s="1" t="s">
        <v>28</v>
      </c>
      <c r="J1884" s="1">
        <v>-1</v>
      </c>
      <c r="K1884" s="1">
        <v>0</v>
      </c>
      <c r="L1884" s="1">
        <v>0</v>
      </c>
      <c r="M1884" s="1" t="s">
        <v>2619</v>
      </c>
      <c r="N1884" s="1" t="s">
        <v>57</v>
      </c>
      <c r="O1884" s="1" t="s">
        <v>79</v>
      </c>
      <c r="P1884" s="1" t="s">
        <v>32</v>
      </c>
      <c r="Q1884" s="1" t="s">
        <v>45</v>
      </c>
      <c r="R1884" s="1" t="s">
        <v>2620</v>
      </c>
      <c r="S1884" s="1" t="s">
        <v>2620</v>
      </c>
      <c r="T1884" s="1">
        <v>6</v>
      </c>
      <c r="U1884" s="1" t="s">
        <v>2622</v>
      </c>
      <c r="V1884" s="1" t="s">
        <v>2630</v>
      </c>
      <c r="W1884" s="1" t="s">
        <v>2629</v>
      </c>
      <c r="X1884" s="1" t="s">
        <v>2628</v>
      </c>
      <c r="Y1884" s="1" t="s">
        <v>2630</v>
      </c>
      <c r="Z1884" s="1" t="s">
        <v>2623</v>
      </c>
      <c r="AA1884" s="1">
        <v>0</v>
      </c>
      <c r="AB1884" s="1" t="s">
        <v>2626</v>
      </c>
      <c r="AC1884" s="1" t="s">
        <v>2627</v>
      </c>
      <c r="AD1884" s="1" t="str">
        <f>TEXT(Sales_data[[#This Row],[Order_Date]],"MMM")</f>
        <v>Jul</v>
      </c>
      <c r="AE1884" s="1">
        <f t="shared" si="145"/>
        <v>2024</v>
      </c>
      <c r="AF1884" s="1" t="str">
        <f>TEXT(Sales_data[[#This Row],[Order_Date]],"ddd")</f>
        <v>Tue</v>
      </c>
      <c r="AG1884" s="1" t="str">
        <f t="shared" si="146"/>
        <v>Late</v>
      </c>
      <c r="AH1884" s="1" t="str">
        <f t="shared" si="147"/>
        <v>Slow</v>
      </c>
      <c r="AI1884" s="1" t="str">
        <f t="shared" si="148"/>
        <v>Low</v>
      </c>
      <c r="AJ1884" s="6" t="str">
        <f t="shared" si="149"/>
        <v>Weekday</v>
      </c>
    </row>
    <row r="1885" spans="1:36" x14ac:dyDescent="0.45">
      <c r="A1885" s="5" t="s">
        <v>2372</v>
      </c>
      <c r="B1885" s="2">
        <v>45375</v>
      </c>
      <c r="C1885" s="2">
        <v>45377</v>
      </c>
      <c r="D1885" s="2">
        <v>45380</v>
      </c>
      <c r="E1885" s="1" t="s">
        <v>2583</v>
      </c>
      <c r="F1885" s="1" t="s">
        <v>168</v>
      </c>
      <c r="G1885" s="1" t="s">
        <v>41</v>
      </c>
      <c r="H1885" s="1" t="s">
        <v>27</v>
      </c>
      <c r="I1885" s="1" t="s">
        <v>28</v>
      </c>
      <c r="J1885" s="1">
        <v>3</v>
      </c>
      <c r="K1885" s="1">
        <v>2000</v>
      </c>
      <c r="L1885" s="1">
        <v>6000</v>
      </c>
      <c r="M1885" s="1" t="s">
        <v>29</v>
      </c>
      <c r="N1885" s="1" t="s">
        <v>30</v>
      </c>
      <c r="O1885" s="1" t="s">
        <v>79</v>
      </c>
      <c r="P1885" s="1" t="s">
        <v>32</v>
      </c>
      <c r="Q1885" s="1" t="s">
        <v>45</v>
      </c>
      <c r="R1885" s="1" t="s">
        <v>2620</v>
      </c>
      <c r="S1885" s="1" t="s">
        <v>2620</v>
      </c>
      <c r="T1885" s="1">
        <v>3</v>
      </c>
      <c r="U1885" s="1" t="s">
        <v>2622</v>
      </c>
      <c r="V1885" s="1" t="s">
        <v>2623</v>
      </c>
      <c r="W1885" s="1" t="s">
        <v>2624</v>
      </c>
      <c r="X1885" s="1" t="s">
        <v>2625</v>
      </c>
      <c r="Y1885" s="1" t="s">
        <v>2623</v>
      </c>
      <c r="Z1885" s="1" t="s">
        <v>2623</v>
      </c>
      <c r="AA1885" s="1">
        <v>6000</v>
      </c>
      <c r="AB1885" s="1" t="s">
        <v>2626</v>
      </c>
      <c r="AC1885" s="1" t="s">
        <v>2627</v>
      </c>
      <c r="AD1885" s="1" t="str">
        <f>TEXT(Sales_data[[#This Row],[Order_Date]],"MMM")</f>
        <v>Mar</v>
      </c>
      <c r="AE1885" s="1">
        <f t="shared" si="145"/>
        <v>2024</v>
      </c>
      <c r="AF1885" s="1" t="str">
        <f>TEXT(Sales_data[[#This Row],[Order_Date]],"ddd")</f>
        <v>Sun</v>
      </c>
      <c r="AG1885" s="1" t="str">
        <f t="shared" si="146"/>
        <v>On Time</v>
      </c>
      <c r="AH1885" s="1" t="str">
        <f t="shared" si="147"/>
        <v>Medium</v>
      </c>
      <c r="AI1885" s="1" t="str">
        <f t="shared" si="148"/>
        <v>High</v>
      </c>
      <c r="AJ1885" s="6" t="str">
        <f t="shared" si="149"/>
        <v>Weekend</v>
      </c>
    </row>
    <row r="1886" spans="1:36" x14ac:dyDescent="0.45">
      <c r="A1886" s="5" t="s">
        <v>2373</v>
      </c>
      <c r="B1886" s="2">
        <v>45383</v>
      </c>
      <c r="C1886" s="2">
        <v>45385</v>
      </c>
      <c r="D1886" s="2">
        <v>45390</v>
      </c>
      <c r="E1886" s="1" t="s">
        <v>2593</v>
      </c>
      <c r="F1886" s="1" t="s">
        <v>53</v>
      </c>
      <c r="G1886" s="1" t="s">
        <v>54</v>
      </c>
      <c r="H1886" s="1" t="s">
        <v>42</v>
      </c>
      <c r="I1886" s="1" t="s">
        <v>78</v>
      </c>
      <c r="J1886" s="1">
        <v>3</v>
      </c>
      <c r="K1886" s="1">
        <v>2000</v>
      </c>
      <c r="L1886" s="1">
        <v>6000</v>
      </c>
      <c r="M1886" s="1" t="s">
        <v>2619</v>
      </c>
      <c r="N1886" s="1" t="s">
        <v>57</v>
      </c>
      <c r="O1886" s="1" t="s">
        <v>44</v>
      </c>
      <c r="P1886" s="1" t="s">
        <v>32</v>
      </c>
      <c r="Q1886" s="1" t="s">
        <v>33</v>
      </c>
      <c r="R1886" s="1" t="s">
        <v>2620</v>
      </c>
      <c r="S1886" s="1" t="s">
        <v>2620</v>
      </c>
      <c r="T1886" s="1">
        <v>5</v>
      </c>
      <c r="U1886" s="1" t="s">
        <v>2622</v>
      </c>
      <c r="V1886" s="1" t="s">
        <v>2623</v>
      </c>
      <c r="W1886" s="1" t="s">
        <v>2624</v>
      </c>
      <c r="X1886" s="1" t="s">
        <v>2625</v>
      </c>
      <c r="Y1886" s="1" t="s">
        <v>2623</v>
      </c>
      <c r="Z1886" s="1" t="s">
        <v>2623</v>
      </c>
      <c r="AA1886" s="1">
        <v>6000</v>
      </c>
      <c r="AB1886" s="1" t="s">
        <v>2626</v>
      </c>
      <c r="AC1886" s="1" t="s">
        <v>2627</v>
      </c>
      <c r="AD1886" s="1" t="str">
        <f>TEXT(Sales_data[[#This Row],[Order_Date]],"MMM")</f>
        <v>Apr</v>
      </c>
      <c r="AE1886" s="1">
        <f t="shared" si="145"/>
        <v>2024</v>
      </c>
      <c r="AF1886" s="1" t="str">
        <f>TEXT(Sales_data[[#This Row],[Order_Date]],"ddd")</f>
        <v>Mon</v>
      </c>
      <c r="AG1886" s="1" t="str">
        <f t="shared" si="146"/>
        <v>On Time</v>
      </c>
      <c r="AH1886" s="1" t="str">
        <f t="shared" si="147"/>
        <v>Medium</v>
      </c>
      <c r="AI1886" s="1" t="str">
        <f t="shared" si="148"/>
        <v>High</v>
      </c>
      <c r="AJ1886" s="6" t="str">
        <f t="shared" si="149"/>
        <v>Weekday</v>
      </c>
    </row>
    <row r="1887" spans="1:36" x14ac:dyDescent="0.45">
      <c r="A1887" s="5" t="s">
        <v>2374</v>
      </c>
      <c r="B1887" s="2">
        <v>45644</v>
      </c>
      <c r="C1887" s="2">
        <v>45645</v>
      </c>
      <c r="D1887" s="2">
        <v>45651</v>
      </c>
      <c r="E1887" s="1" t="s">
        <v>2604</v>
      </c>
      <c r="F1887" s="1" t="s">
        <v>2607</v>
      </c>
      <c r="G1887" s="1" t="s">
        <v>41</v>
      </c>
      <c r="H1887" s="1" t="s">
        <v>42</v>
      </c>
      <c r="I1887" s="1" t="s">
        <v>78</v>
      </c>
      <c r="J1887" s="1">
        <v>-1</v>
      </c>
      <c r="K1887" s="1">
        <v>100</v>
      </c>
      <c r="L1887" s="1">
        <v>-100</v>
      </c>
      <c r="M1887" s="1" t="s">
        <v>63</v>
      </c>
      <c r="N1887" s="1" t="s">
        <v>57</v>
      </c>
      <c r="O1887" s="1" t="s">
        <v>44</v>
      </c>
      <c r="P1887" s="1" t="s">
        <v>58</v>
      </c>
      <c r="Q1887" s="1" t="s">
        <v>45</v>
      </c>
      <c r="R1887" s="1" t="s">
        <v>34</v>
      </c>
      <c r="S1887" s="1" t="s">
        <v>2620</v>
      </c>
      <c r="T1887" s="1">
        <v>6</v>
      </c>
      <c r="U1887" s="1" t="s">
        <v>2622</v>
      </c>
      <c r="V1887" s="1" t="s">
        <v>2630</v>
      </c>
      <c r="W1887" s="1" t="s">
        <v>2624</v>
      </c>
      <c r="X1887" s="1" t="s">
        <v>2625</v>
      </c>
      <c r="Y1887" s="1" t="s">
        <v>2623</v>
      </c>
      <c r="Z1887" s="1" t="s">
        <v>2623</v>
      </c>
      <c r="AA1887" s="1">
        <v>-100</v>
      </c>
      <c r="AB1887" s="1" t="s">
        <v>2626</v>
      </c>
      <c r="AC1887" s="1" t="s">
        <v>2627</v>
      </c>
      <c r="AD1887" s="1" t="str">
        <f>TEXT(Sales_data[[#This Row],[Order_Date]],"MMM")</f>
        <v>Dec</v>
      </c>
      <c r="AE1887" s="1">
        <f t="shared" si="145"/>
        <v>2024</v>
      </c>
      <c r="AF1887" s="1" t="str">
        <f>TEXT(Sales_data[[#This Row],[Order_Date]],"ddd")</f>
        <v>Wed</v>
      </c>
      <c r="AG1887" s="1" t="str">
        <f t="shared" si="146"/>
        <v>Late</v>
      </c>
      <c r="AH1887" s="1" t="str">
        <f t="shared" si="147"/>
        <v>Slow</v>
      </c>
      <c r="AI1887" s="1" t="str">
        <f t="shared" si="148"/>
        <v>Low</v>
      </c>
      <c r="AJ1887" s="6" t="str">
        <f t="shared" si="149"/>
        <v>Weekday</v>
      </c>
    </row>
    <row r="1888" spans="1:36" x14ac:dyDescent="0.45">
      <c r="A1888" s="5" t="s">
        <v>2375</v>
      </c>
      <c r="B1888" s="2">
        <v>45482</v>
      </c>
      <c r="C1888" s="2">
        <v>45485</v>
      </c>
      <c r="D1888" s="2">
        <v>45491</v>
      </c>
      <c r="E1888" s="1" t="s">
        <v>2589</v>
      </c>
      <c r="F1888" s="1" t="s">
        <v>2606</v>
      </c>
      <c r="G1888" s="1" t="s">
        <v>26</v>
      </c>
      <c r="H1888" s="1" t="s">
        <v>71</v>
      </c>
      <c r="I1888" s="1" t="s">
        <v>92</v>
      </c>
      <c r="J1888" s="1">
        <v>0</v>
      </c>
      <c r="K1888" s="1">
        <v>2000</v>
      </c>
      <c r="L1888" s="1">
        <v>0</v>
      </c>
      <c r="M1888" s="1" t="s">
        <v>63</v>
      </c>
      <c r="N1888" s="1" t="s">
        <v>57</v>
      </c>
      <c r="O1888" s="1" t="s">
        <v>31</v>
      </c>
      <c r="P1888" s="1" t="s">
        <v>85</v>
      </c>
      <c r="Q1888" s="1" t="s">
        <v>33</v>
      </c>
      <c r="R1888" s="1" t="s">
        <v>2620</v>
      </c>
      <c r="S1888" s="1" t="s">
        <v>2620</v>
      </c>
      <c r="T1888" s="1">
        <v>6</v>
      </c>
      <c r="U1888" s="1" t="s">
        <v>2622</v>
      </c>
      <c r="V1888" s="1" t="s">
        <v>2630</v>
      </c>
      <c r="W1888" s="1" t="s">
        <v>2624</v>
      </c>
      <c r="X1888" s="1" t="s">
        <v>2625</v>
      </c>
      <c r="Y1888" s="1" t="s">
        <v>2623</v>
      </c>
      <c r="Z1888" s="1" t="s">
        <v>2623</v>
      </c>
      <c r="AA1888" s="1">
        <v>0</v>
      </c>
      <c r="AB1888" s="1" t="s">
        <v>2626</v>
      </c>
      <c r="AC1888" s="1" t="s">
        <v>2627</v>
      </c>
      <c r="AD1888" s="1" t="str">
        <f>TEXT(Sales_data[[#This Row],[Order_Date]],"MMM")</f>
        <v>Jul</v>
      </c>
      <c r="AE1888" s="1">
        <f t="shared" si="145"/>
        <v>2024</v>
      </c>
      <c r="AF1888" s="1" t="str">
        <f>TEXT(Sales_data[[#This Row],[Order_Date]],"ddd")</f>
        <v>Tue</v>
      </c>
      <c r="AG1888" s="1" t="str">
        <f t="shared" si="146"/>
        <v>Late</v>
      </c>
      <c r="AH1888" s="1" t="str">
        <f t="shared" si="147"/>
        <v>Slow</v>
      </c>
      <c r="AI1888" s="1" t="str">
        <f t="shared" si="148"/>
        <v>Low</v>
      </c>
      <c r="AJ1888" s="6" t="str">
        <f t="shared" si="149"/>
        <v>Weekday</v>
      </c>
    </row>
    <row r="1889" spans="1:36" x14ac:dyDescent="0.45">
      <c r="A1889" s="5" t="s">
        <v>2376</v>
      </c>
      <c r="B1889" s="2">
        <v>45447</v>
      </c>
      <c r="C1889" s="2">
        <v>45445</v>
      </c>
      <c r="D1889" s="2">
        <v>45451</v>
      </c>
      <c r="E1889" s="1" t="s">
        <v>2552</v>
      </c>
      <c r="F1889" s="1" t="s">
        <v>2606</v>
      </c>
      <c r="G1889" s="1" t="s">
        <v>26</v>
      </c>
      <c r="H1889" s="1" t="s">
        <v>27</v>
      </c>
      <c r="I1889" s="1" t="s">
        <v>55</v>
      </c>
      <c r="J1889" s="1">
        <v>2</v>
      </c>
      <c r="K1889" s="1">
        <v>1000</v>
      </c>
      <c r="L1889" s="1">
        <v>2000</v>
      </c>
      <c r="M1889" s="1" t="s">
        <v>29</v>
      </c>
      <c r="N1889" s="1" t="s">
        <v>93</v>
      </c>
      <c r="O1889" s="1" t="s">
        <v>79</v>
      </c>
      <c r="P1889" s="1" t="s">
        <v>58</v>
      </c>
      <c r="Q1889" s="1" t="s">
        <v>33</v>
      </c>
      <c r="R1889" s="1" t="s">
        <v>2620</v>
      </c>
      <c r="S1889" s="1" t="s">
        <v>2620</v>
      </c>
      <c r="T1889" s="1">
        <v>6</v>
      </c>
      <c r="U1889" s="1" t="s">
        <v>2622</v>
      </c>
      <c r="V1889" s="1" t="s">
        <v>2623</v>
      </c>
      <c r="W1889" s="1" t="s">
        <v>2624</v>
      </c>
      <c r="X1889" s="1" t="s">
        <v>2628</v>
      </c>
      <c r="Y1889" s="1" t="s">
        <v>2623</v>
      </c>
      <c r="Z1889" s="1" t="s">
        <v>2623</v>
      </c>
      <c r="AA1889" s="1">
        <v>2000</v>
      </c>
      <c r="AB1889" s="1" t="s">
        <v>2626</v>
      </c>
      <c r="AC1889" s="1" t="s">
        <v>2627</v>
      </c>
      <c r="AD1889" s="1" t="str">
        <f>TEXT(Sales_data[[#This Row],[Order_Date]],"MMM")</f>
        <v>Jun</v>
      </c>
      <c r="AE1889" s="1">
        <f t="shared" si="145"/>
        <v>2024</v>
      </c>
      <c r="AF1889" s="1" t="str">
        <f>TEXT(Sales_data[[#This Row],[Order_Date]],"ddd")</f>
        <v>Tue</v>
      </c>
      <c r="AG1889" s="1" t="str">
        <f t="shared" si="146"/>
        <v>Late</v>
      </c>
      <c r="AH1889" s="1" t="str">
        <f t="shared" si="147"/>
        <v>Slow</v>
      </c>
      <c r="AI1889" s="1" t="str">
        <f t="shared" si="148"/>
        <v>Medium</v>
      </c>
      <c r="AJ1889" s="6" t="str">
        <f t="shared" si="149"/>
        <v>Weekday</v>
      </c>
    </row>
    <row r="1890" spans="1:36" x14ac:dyDescent="0.45">
      <c r="A1890" s="5" t="s">
        <v>2377</v>
      </c>
      <c r="B1890" s="2">
        <v>45350</v>
      </c>
      <c r="C1890" s="2">
        <v>45351</v>
      </c>
      <c r="D1890" s="2">
        <v>45355</v>
      </c>
      <c r="E1890" s="1" t="s">
        <v>2570</v>
      </c>
      <c r="F1890" s="1" t="s">
        <v>69</v>
      </c>
      <c r="G1890" s="1" t="s">
        <v>70</v>
      </c>
      <c r="H1890" s="1" t="s">
        <v>71</v>
      </c>
      <c r="I1890" s="1" t="s">
        <v>72</v>
      </c>
      <c r="J1890" s="1">
        <v>1</v>
      </c>
      <c r="K1890" s="1">
        <v>100</v>
      </c>
      <c r="L1890" s="1">
        <v>100</v>
      </c>
      <c r="M1890" s="1" t="s">
        <v>56</v>
      </c>
      <c r="N1890" s="1" t="s">
        <v>57</v>
      </c>
      <c r="O1890" s="1" t="s">
        <v>64</v>
      </c>
      <c r="P1890" s="1" t="s">
        <v>32</v>
      </c>
      <c r="Q1890" s="1" t="s">
        <v>33</v>
      </c>
      <c r="R1890" s="1" t="s">
        <v>34</v>
      </c>
      <c r="S1890" s="1" t="s">
        <v>2620</v>
      </c>
      <c r="T1890" s="1">
        <v>4</v>
      </c>
      <c r="U1890" s="1" t="s">
        <v>2622</v>
      </c>
      <c r="V1890" s="1" t="s">
        <v>2623</v>
      </c>
      <c r="W1890" s="1" t="s">
        <v>2624</v>
      </c>
      <c r="X1890" s="1" t="s">
        <v>2625</v>
      </c>
      <c r="Y1890" s="1" t="s">
        <v>2623</v>
      </c>
      <c r="Z1890" s="1" t="s">
        <v>2623</v>
      </c>
      <c r="AA1890" s="1">
        <v>100</v>
      </c>
      <c r="AB1890" s="1" t="s">
        <v>2626</v>
      </c>
      <c r="AC1890" s="1" t="s">
        <v>2627</v>
      </c>
      <c r="AD1890" s="1" t="str">
        <f>TEXT(Sales_data[[#This Row],[Order_Date]],"MMM")</f>
        <v>Feb</v>
      </c>
      <c r="AE1890" s="1">
        <f t="shared" si="145"/>
        <v>2024</v>
      </c>
      <c r="AF1890" s="1" t="str">
        <f>TEXT(Sales_data[[#This Row],[Order_Date]],"ddd")</f>
        <v>Wed</v>
      </c>
      <c r="AG1890" s="1" t="str">
        <f t="shared" si="146"/>
        <v>On Time</v>
      </c>
      <c r="AH1890" s="1" t="str">
        <f t="shared" si="147"/>
        <v>Medium</v>
      </c>
      <c r="AI1890" s="1" t="str">
        <f t="shared" si="148"/>
        <v>Low</v>
      </c>
      <c r="AJ1890" s="6" t="str">
        <f t="shared" si="149"/>
        <v>Weekday</v>
      </c>
    </row>
    <row r="1891" spans="1:36" x14ac:dyDescent="0.45">
      <c r="A1891" s="5" t="s">
        <v>2378</v>
      </c>
      <c r="B1891" s="2">
        <v>45359</v>
      </c>
      <c r="C1891" s="2">
        <v>45362</v>
      </c>
      <c r="D1891" s="2">
        <v>45364</v>
      </c>
      <c r="E1891" s="1" t="s">
        <v>2535</v>
      </c>
      <c r="F1891" s="1" t="s">
        <v>2607</v>
      </c>
      <c r="G1891" s="1" t="s">
        <v>41</v>
      </c>
      <c r="H1891" s="1" t="s">
        <v>27</v>
      </c>
      <c r="I1891" s="1" t="s">
        <v>84</v>
      </c>
      <c r="J1891" s="1">
        <v>2</v>
      </c>
      <c r="K1891" s="1">
        <v>100</v>
      </c>
      <c r="L1891" s="1">
        <v>200</v>
      </c>
      <c r="M1891" s="1" t="s">
        <v>56</v>
      </c>
      <c r="N1891" s="1" t="s">
        <v>57</v>
      </c>
      <c r="O1891" s="1" t="s">
        <v>31</v>
      </c>
      <c r="P1891" s="1" t="s">
        <v>58</v>
      </c>
      <c r="Q1891" s="1" t="s">
        <v>33</v>
      </c>
      <c r="R1891" s="1" t="s">
        <v>2620</v>
      </c>
      <c r="S1891" s="1" t="s">
        <v>2620</v>
      </c>
      <c r="T1891" s="1">
        <v>2</v>
      </c>
      <c r="U1891" s="1" t="s">
        <v>2622</v>
      </c>
      <c r="V1891" s="1" t="s">
        <v>2623</v>
      </c>
      <c r="W1891" s="1" t="s">
        <v>2624</v>
      </c>
      <c r="X1891" s="1" t="s">
        <v>2625</v>
      </c>
      <c r="Y1891" s="1" t="s">
        <v>2623</v>
      </c>
      <c r="Z1891" s="1" t="s">
        <v>2623</v>
      </c>
      <c r="AA1891" s="1">
        <v>200</v>
      </c>
      <c r="AB1891" s="1" t="s">
        <v>2626</v>
      </c>
      <c r="AC1891" s="1" t="s">
        <v>2627</v>
      </c>
      <c r="AD1891" s="1" t="str">
        <f>TEXT(Sales_data[[#This Row],[Order_Date]],"MMM")</f>
        <v>Mar</v>
      </c>
      <c r="AE1891" s="1">
        <f t="shared" si="145"/>
        <v>2024</v>
      </c>
      <c r="AF1891" s="1" t="str">
        <f>TEXT(Sales_data[[#This Row],[Order_Date]],"ddd")</f>
        <v>Fri</v>
      </c>
      <c r="AG1891" s="1" t="str">
        <f t="shared" si="146"/>
        <v>On Time</v>
      </c>
      <c r="AH1891" s="1" t="str">
        <f t="shared" si="147"/>
        <v>Fast</v>
      </c>
      <c r="AI1891" s="1" t="str">
        <f t="shared" si="148"/>
        <v>Low</v>
      </c>
      <c r="AJ1891" s="6" t="str">
        <f t="shared" si="149"/>
        <v>Weekday</v>
      </c>
    </row>
    <row r="1892" spans="1:36" x14ac:dyDescent="0.45">
      <c r="A1892" s="5" t="s">
        <v>2379</v>
      </c>
      <c r="B1892" s="2">
        <v>45386</v>
      </c>
      <c r="C1892" s="2">
        <v>45387</v>
      </c>
      <c r="D1892" s="2">
        <v>45388</v>
      </c>
      <c r="E1892" s="1" t="s">
        <v>2539</v>
      </c>
      <c r="F1892" s="1" t="s">
        <v>147</v>
      </c>
      <c r="G1892" s="1" t="s">
        <v>147</v>
      </c>
      <c r="H1892" s="1" t="s">
        <v>128</v>
      </c>
      <c r="I1892" s="1" t="s">
        <v>231</v>
      </c>
      <c r="J1892" s="1">
        <v>0</v>
      </c>
      <c r="K1892" s="1">
        <v>500</v>
      </c>
      <c r="L1892" s="1">
        <v>0</v>
      </c>
      <c r="M1892" s="1" t="s">
        <v>56</v>
      </c>
      <c r="N1892" s="1" t="s">
        <v>57</v>
      </c>
      <c r="O1892" s="1" t="s">
        <v>31</v>
      </c>
      <c r="P1892" s="1" t="s">
        <v>85</v>
      </c>
      <c r="Q1892" s="1" t="s">
        <v>33</v>
      </c>
      <c r="R1892" s="1" t="s">
        <v>46</v>
      </c>
      <c r="S1892" s="1" t="s">
        <v>2621</v>
      </c>
      <c r="T1892" s="1">
        <v>1</v>
      </c>
      <c r="U1892" s="1" t="s">
        <v>2622</v>
      </c>
      <c r="V1892" s="1" t="s">
        <v>2630</v>
      </c>
      <c r="W1892" s="1" t="s">
        <v>2624</v>
      </c>
      <c r="X1892" s="1" t="s">
        <v>2625</v>
      </c>
      <c r="Y1892" s="1" t="s">
        <v>2623</v>
      </c>
      <c r="Z1892" s="1" t="s">
        <v>2623</v>
      </c>
      <c r="AA1892" s="1">
        <v>0</v>
      </c>
      <c r="AB1892" s="1" t="s">
        <v>2626</v>
      </c>
      <c r="AC1892" s="1" t="s">
        <v>2621</v>
      </c>
      <c r="AD1892" s="1" t="str">
        <f>TEXT(Sales_data[[#This Row],[Order_Date]],"MMM")</f>
        <v>Apr</v>
      </c>
      <c r="AE1892" s="1">
        <f t="shared" si="145"/>
        <v>2024</v>
      </c>
      <c r="AF1892" s="1" t="str">
        <f>TEXT(Sales_data[[#This Row],[Order_Date]],"ddd")</f>
        <v>Thu</v>
      </c>
      <c r="AG1892" s="1" t="str">
        <f t="shared" si="146"/>
        <v>On Time</v>
      </c>
      <c r="AH1892" s="1" t="str">
        <f t="shared" si="147"/>
        <v>Fast</v>
      </c>
      <c r="AI1892" s="1" t="str">
        <f t="shared" si="148"/>
        <v>Low</v>
      </c>
      <c r="AJ1892" s="6" t="str">
        <f t="shared" si="149"/>
        <v>Weekday</v>
      </c>
    </row>
    <row r="1893" spans="1:36" x14ac:dyDescent="0.45">
      <c r="A1893" s="5" t="s">
        <v>2380</v>
      </c>
      <c r="B1893" s="2">
        <v>45553</v>
      </c>
      <c r="C1893" s="2">
        <v>45555</v>
      </c>
      <c r="D1893" s="2">
        <v>45555</v>
      </c>
      <c r="E1893" s="1" t="s">
        <v>2538</v>
      </c>
      <c r="F1893" s="1" t="s">
        <v>2608</v>
      </c>
      <c r="G1893" s="1" t="s">
        <v>41</v>
      </c>
      <c r="H1893" s="1" t="s">
        <v>27</v>
      </c>
      <c r="I1893" s="1" t="s">
        <v>28</v>
      </c>
      <c r="J1893" s="1">
        <v>1</v>
      </c>
      <c r="K1893" s="1">
        <v>2000</v>
      </c>
      <c r="L1893" s="1">
        <v>2000</v>
      </c>
      <c r="M1893" s="1" t="s">
        <v>56</v>
      </c>
      <c r="N1893" s="1" t="s">
        <v>93</v>
      </c>
      <c r="O1893" s="1" t="s">
        <v>79</v>
      </c>
      <c r="P1893" s="1" t="s">
        <v>58</v>
      </c>
      <c r="Q1893" s="1" t="s">
        <v>45</v>
      </c>
      <c r="R1893" s="1" t="s">
        <v>34</v>
      </c>
      <c r="S1893" s="1" t="s">
        <v>2620</v>
      </c>
      <c r="T1893" s="1">
        <v>0</v>
      </c>
      <c r="U1893" s="1" t="s">
        <v>2622</v>
      </c>
      <c r="V1893" s="1" t="s">
        <v>2623</v>
      </c>
      <c r="W1893" s="1" t="s">
        <v>2624</v>
      </c>
      <c r="X1893" s="1" t="s">
        <v>2625</v>
      </c>
      <c r="Y1893" s="1" t="s">
        <v>2623</v>
      </c>
      <c r="Z1893" s="1" t="s">
        <v>2623</v>
      </c>
      <c r="AA1893" s="1">
        <v>2000</v>
      </c>
      <c r="AB1893" s="1" t="s">
        <v>2626</v>
      </c>
      <c r="AC1893" s="1" t="s">
        <v>2627</v>
      </c>
      <c r="AD1893" s="1" t="str">
        <f>TEXT(Sales_data[[#This Row],[Order_Date]],"MMM")</f>
        <v>Sep</v>
      </c>
      <c r="AE1893" s="1">
        <f t="shared" si="145"/>
        <v>2024</v>
      </c>
      <c r="AF1893" s="1" t="str">
        <f>TEXT(Sales_data[[#This Row],[Order_Date]],"ddd")</f>
        <v>Wed</v>
      </c>
      <c r="AG1893" s="1" t="str">
        <f t="shared" si="146"/>
        <v>On Time</v>
      </c>
      <c r="AH1893" s="1" t="str">
        <f t="shared" si="147"/>
        <v>Fast</v>
      </c>
      <c r="AI1893" s="1" t="str">
        <f t="shared" si="148"/>
        <v>Medium</v>
      </c>
      <c r="AJ1893" s="6" t="str">
        <f t="shared" si="149"/>
        <v>Weekday</v>
      </c>
    </row>
    <row r="1894" spans="1:36" x14ac:dyDescent="0.45">
      <c r="A1894" s="5" t="s">
        <v>2381</v>
      </c>
      <c r="B1894" s="2">
        <v>45466</v>
      </c>
      <c r="C1894" s="2">
        <v>45466</v>
      </c>
      <c r="D1894" s="2">
        <v>45467</v>
      </c>
      <c r="E1894" s="1" t="s">
        <v>2595</v>
      </c>
      <c r="F1894" s="1" t="s">
        <v>2608</v>
      </c>
      <c r="G1894" s="1" t="s">
        <v>41</v>
      </c>
      <c r="H1894" s="1" t="s">
        <v>71</v>
      </c>
      <c r="I1894" s="1" t="s">
        <v>117</v>
      </c>
      <c r="J1894" s="1">
        <v>3</v>
      </c>
      <c r="K1894" s="1">
        <v>100</v>
      </c>
      <c r="L1894" s="1">
        <v>300</v>
      </c>
      <c r="M1894" s="1" t="s">
        <v>2619</v>
      </c>
      <c r="N1894" s="1" t="s">
        <v>57</v>
      </c>
      <c r="O1894" s="1" t="s">
        <v>44</v>
      </c>
      <c r="P1894" s="1" t="s">
        <v>85</v>
      </c>
      <c r="Q1894" s="1" t="s">
        <v>33</v>
      </c>
      <c r="R1894" s="1" t="s">
        <v>2620</v>
      </c>
      <c r="S1894" s="1" t="s">
        <v>2620</v>
      </c>
      <c r="T1894" s="1">
        <v>1</v>
      </c>
      <c r="U1894" s="1" t="s">
        <v>2622</v>
      </c>
      <c r="V1894" s="1" t="s">
        <v>2623</v>
      </c>
      <c r="W1894" s="1" t="s">
        <v>2624</v>
      </c>
      <c r="X1894" s="1" t="s">
        <v>2625</v>
      </c>
      <c r="Y1894" s="1" t="s">
        <v>2623</v>
      </c>
      <c r="Z1894" s="1" t="s">
        <v>2623</v>
      </c>
      <c r="AA1894" s="1">
        <v>300</v>
      </c>
      <c r="AB1894" s="1" t="s">
        <v>2626</v>
      </c>
      <c r="AC1894" s="1" t="s">
        <v>2627</v>
      </c>
      <c r="AD1894" s="1" t="str">
        <f>TEXT(Sales_data[[#This Row],[Order_Date]],"MMM")</f>
        <v>Jun</v>
      </c>
      <c r="AE1894" s="1">
        <f t="shared" si="145"/>
        <v>2024</v>
      </c>
      <c r="AF1894" s="1" t="str">
        <f>TEXT(Sales_data[[#This Row],[Order_Date]],"ddd")</f>
        <v>Sun</v>
      </c>
      <c r="AG1894" s="1" t="str">
        <f t="shared" si="146"/>
        <v>On Time</v>
      </c>
      <c r="AH1894" s="1" t="str">
        <f t="shared" si="147"/>
        <v>Fast</v>
      </c>
      <c r="AI1894" s="1" t="str">
        <f t="shared" si="148"/>
        <v>Low</v>
      </c>
      <c r="AJ1894" s="6" t="str">
        <f t="shared" si="149"/>
        <v>Weekend</v>
      </c>
    </row>
    <row r="1895" spans="1:36" x14ac:dyDescent="0.45">
      <c r="A1895" s="5" t="s">
        <v>2382</v>
      </c>
      <c r="B1895" s="2">
        <v>45632</v>
      </c>
      <c r="C1895" s="2">
        <v>45632</v>
      </c>
      <c r="D1895" s="2">
        <v>45635</v>
      </c>
      <c r="E1895" s="1" t="s">
        <v>2563</v>
      </c>
      <c r="F1895" s="1" t="s">
        <v>53</v>
      </c>
      <c r="G1895" s="1" t="s">
        <v>54</v>
      </c>
      <c r="H1895" s="1" t="s">
        <v>71</v>
      </c>
      <c r="I1895" s="1" t="s">
        <v>117</v>
      </c>
      <c r="J1895" s="1">
        <v>2</v>
      </c>
      <c r="K1895" s="1">
        <v>500</v>
      </c>
      <c r="L1895" s="1">
        <v>1000</v>
      </c>
      <c r="M1895" s="1" t="s">
        <v>2619</v>
      </c>
      <c r="N1895" s="1" t="s">
        <v>30</v>
      </c>
      <c r="O1895" s="1" t="s">
        <v>31</v>
      </c>
      <c r="P1895" s="1" t="s">
        <v>32</v>
      </c>
      <c r="Q1895" s="1" t="s">
        <v>45</v>
      </c>
      <c r="R1895" s="1" t="s">
        <v>2620</v>
      </c>
      <c r="S1895" s="1" t="s">
        <v>2620</v>
      </c>
      <c r="T1895" s="1">
        <v>3</v>
      </c>
      <c r="U1895" s="1" t="s">
        <v>2622</v>
      </c>
      <c r="V1895" s="1" t="s">
        <v>2623</v>
      </c>
      <c r="W1895" s="1" t="s">
        <v>2624</v>
      </c>
      <c r="X1895" s="1" t="s">
        <v>2625</v>
      </c>
      <c r="Y1895" s="1" t="s">
        <v>2623</v>
      </c>
      <c r="Z1895" s="1" t="s">
        <v>2623</v>
      </c>
      <c r="AA1895" s="1">
        <v>1000</v>
      </c>
      <c r="AB1895" s="1" t="s">
        <v>2626</v>
      </c>
      <c r="AC1895" s="1" t="s">
        <v>2627</v>
      </c>
      <c r="AD1895" s="1" t="str">
        <f>TEXT(Sales_data[[#This Row],[Order_Date]],"MMM")</f>
        <v>Dec</v>
      </c>
      <c r="AE1895" s="1">
        <f t="shared" si="145"/>
        <v>2024</v>
      </c>
      <c r="AF1895" s="1" t="str">
        <f>TEXT(Sales_data[[#This Row],[Order_Date]],"ddd")</f>
        <v>Fri</v>
      </c>
      <c r="AG1895" s="1" t="str">
        <f t="shared" si="146"/>
        <v>On Time</v>
      </c>
      <c r="AH1895" s="1" t="str">
        <f t="shared" si="147"/>
        <v>Medium</v>
      </c>
      <c r="AI1895" s="1" t="str">
        <f t="shared" si="148"/>
        <v>Low</v>
      </c>
      <c r="AJ1895" s="6" t="str">
        <f t="shared" si="149"/>
        <v>Weekday</v>
      </c>
    </row>
    <row r="1896" spans="1:36" x14ac:dyDescent="0.45">
      <c r="A1896" s="5" t="s">
        <v>2383</v>
      </c>
      <c r="B1896" s="2">
        <v>45335</v>
      </c>
      <c r="C1896" s="2">
        <v>45338</v>
      </c>
      <c r="D1896" s="2">
        <v>45337</v>
      </c>
      <c r="E1896" s="1" t="s">
        <v>2563</v>
      </c>
      <c r="F1896" s="1" t="s">
        <v>2608</v>
      </c>
      <c r="G1896" s="1" t="s">
        <v>41</v>
      </c>
      <c r="H1896" s="1" t="s">
        <v>71</v>
      </c>
      <c r="I1896" s="1" t="s">
        <v>72</v>
      </c>
      <c r="J1896" s="1">
        <v>-1</v>
      </c>
      <c r="K1896" s="1">
        <v>0</v>
      </c>
      <c r="L1896" s="1">
        <v>0</v>
      </c>
      <c r="M1896" s="1" t="s">
        <v>63</v>
      </c>
      <c r="N1896" s="1" t="s">
        <v>93</v>
      </c>
      <c r="O1896" s="1" t="s">
        <v>31</v>
      </c>
      <c r="P1896" s="1" t="s">
        <v>32</v>
      </c>
      <c r="Q1896" s="1" t="s">
        <v>45</v>
      </c>
      <c r="R1896" s="1" t="s">
        <v>2620</v>
      </c>
      <c r="S1896" s="1" t="s">
        <v>2620</v>
      </c>
      <c r="T1896" s="1">
        <v>-1</v>
      </c>
      <c r="U1896" s="1" t="s">
        <v>2622</v>
      </c>
      <c r="V1896" s="1" t="s">
        <v>2630</v>
      </c>
      <c r="W1896" s="1" t="s">
        <v>2629</v>
      </c>
      <c r="X1896" s="1" t="s">
        <v>2631</v>
      </c>
      <c r="Y1896" s="1" t="s">
        <v>2630</v>
      </c>
      <c r="Z1896" s="1" t="s">
        <v>2623</v>
      </c>
      <c r="AA1896" s="1">
        <v>0</v>
      </c>
      <c r="AB1896" s="1" t="s">
        <v>2626</v>
      </c>
      <c r="AC1896" s="1" t="s">
        <v>2627</v>
      </c>
      <c r="AD1896" s="1" t="str">
        <f>TEXT(Sales_data[[#This Row],[Order_Date]],"MMM")</f>
        <v>Feb</v>
      </c>
      <c r="AE1896" s="1">
        <f t="shared" si="145"/>
        <v>2024</v>
      </c>
      <c r="AF1896" s="1" t="str">
        <f>TEXT(Sales_data[[#This Row],[Order_Date]],"ddd")</f>
        <v>Tue</v>
      </c>
      <c r="AG1896" s="1" t="str">
        <f t="shared" si="146"/>
        <v>On Time</v>
      </c>
      <c r="AH1896" s="1" t="str">
        <f t="shared" si="147"/>
        <v>Fast</v>
      </c>
      <c r="AI1896" s="1" t="str">
        <f t="shared" si="148"/>
        <v>Low</v>
      </c>
      <c r="AJ1896" s="6" t="str">
        <f t="shared" si="149"/>
        <v>Weekday</v>
      </c>
    </row>
    <row r="1897" spans="1:36" x14ac:dyDescent="0.45">
      <c r="A1897" s="5" t="s">
        <v>2384</v>
      </c>
      <c r="B1897" s="2">
        <v>45630</v>
      </c>
      <c r="C1897" s="2">
        <v>45632</v>
      </c>
      <c r="D1897" s="2">
        <v>45634</v>
      </c>
      <c r="E1897" s="1" t="s">
        <v>2555</v>
      </c>
      <c r="F1897" s="1" t="s">
        <v>2606</v>
      </c>
      <c r="G1897" s="1" t="s">
        <v>26</v>
      </c>
      <c r="H1897" s="1" t="s">
        <v>27</v>
      </c>
      <c r="I1897" s="1" t="s">
        <v>55</v>
      </c>
      <c r="J1897" s="1">
        <v>0</v>
      </c>
      <c r="K1897" s="1">
        <v>2000</v>
      </c>
      <c r="L1897" s="1">
        <v>0</v>
      </c>
      <c r="M1897" s="1" t="s">
        <v>63</v>
      </c>
      <c r="N1897" s="1" t="s">
        <v>57</v>
      </c>
      <c r="O1897" s="1" t="s">
        <v>44</v>
      </c>
      <c r="P1897" s="1" t="s">
        <v>58</v>
      </c>
      <c r="Q1897" s="1" t="s">
        <v>33</v>
      </c>
      <c r="R1897" s="1" t="s">
        <v>46</v>
      </c>
      <c r="S1897" s="1" t="s">
        <v>2621</v>
      </c>
      <c r="T1897" s="1">
        <v>2</v>
      </c>
      <c r="U1897" s="1" t="s">
        <v>2622</v>
      </c>
      <c r="V1897" s="1" t="s">
        <v>2630</v>
      </c>
      <c r="W1897" s="1" t="s">
        <v>2624</v>
      </c>
      <c r="X1897" s="1" t="s">
        <v>2625</v>
      </c>
      <c r="Y1897" s="1" t="s">
        <v>2623</v>
      </c>
      <c r="Z1897" s="1" t="s">
        <v>2623</v>
      </c>
      <c r="AA1897" s="1">
        <v>0</v>
      </c>
      <c r="AB1897" s="1" t="s">
        <v>2626</v>
      </c>
      <c r="AC1897" s="1" t="s">
        <v>2621</v>
      </c>
      <c r="AD1897" s="1" t="str">
        <f>TEXT(Sales_data[[#This Row],[Order_Date]],"MMM")</f>
        <v>Dec</v>
      </c>
      <c r="AE1897" s="1">
        <f t="shared" si="145"/>
        <v>2024</v>
      </c>
      <c r="AF1897" s="1" t="str">
        <f>TEXT(Sales_data[[#This Row],[Order_Date]],"ddd")</f>
        <v>Wed</v>
      </c>
      <c r="AG1897" s="1" t="str">
        <f t="shared" si="146"/>
        <v>On Time</v>
      </c>
      <c r="AH1897" s="1" t="str">
        <f t="shared" si="147"/>
        <v>Fast</v>
      </c>
      <c r="AI1897" s="1" t="str">
        <f t="shared" si="148"/>
        <v>Low</v>
      </c>
      <c r="AJ1897" s="6" t="str">
        <f t="shared" si="149"/>
        <v>Weekday</v>
      </c>
    </row>
    <row r="1898" spans="1:36" x14ac:dyDescent="0.45">
      <c r="A1898" s="5" t="s">
        <v>2385</v>
      </c>
      <c r="B1898" s="2">
        <v>45609</v>
      </c>
      <c r="C1898" s="2">
        <v>45609</v>
      </c>
      <c r="D1898" s="2">
        <v>45615</v>
      </c>
      <c r="E1898" s="1" t="s">
        <v>2544</v>
      </c>
      <c r="F1898" s="1" t="s">
        <v>53</v>
      </c>
      <c r="G1898" s="1" t="s">
        <v>54</v>
      </c>
      <c r="H1898" s="1" t="s">
        <v>27</v>
      </c>
      <c r="I1898" s="1" t="s">
        <v>84</v>
      </c>
      <c r="J1898" s="1">
        <v>3</v>
      </c>
      <c r="K1898" s="1">
        <v>500</v>
      </c>
      <c r="L1898" s="1">
        <v>1500</v>
      </c>
      <c r="M1898" s="1" t="s">
        <v>56</v>
      </c>
      <c r="N1898" s="1" t="s">
        <v>93</v>
      </c>
      <c r="O1898" s="1" t="s">
        <v>31</v>
      </c>
      <c r="P1898" s="1" t="s">
        <v>85</v>
      </c>
      <c r="Q1898" s="1" t="s">
        <v>45</v>
      </c>
      <c r="R1898" s="1" t="s">
        <v>2620</v>
      </c>
      <c r="S1898" s="1" t="s">
        <v>2620</v>
      </c>
      <c r="T1898" s="1">
        <v>6</v>
      </c>
      <c r="U1898" s="1" t="s">
        <v>2622</v>
      </c>
      <c r="V1898" s="1" t="s">
        <v>2623</v>
      </c>
      <c r="W1898" s="1" t="s">
        <v>2624</v>
      </c>
      <c r="X1898" s="1" t="s">
        <v>2625</v>
      </c>
      <c r="Y1898" s="1" t="s">
        <v>2623</v>
      </c>
      <c r="Z1898" s="1" t="s">
        <v>2623</v>
      </c>
      <c r="AA1898" s="1">
        <v>1500</v>
      </c>
      <c r="AB1898" s="1" t="s">
        <v>2626</v>
      </c>
      <c r="AC1898" s="1" t="s">
        <v>2627</v>
      </c>
      <c r="AD1898" s="1" t="str">
        <f>TEXT(Sales_data[[#This Row],[Order_Date]],"MMM")</f>
        <v>Nov</v>
      </c>
      <c r="AE1898" s="1">
        <f t="shared" si="145"/>
        <v>2024</v>
      </c>
      <c r="AF1898" s="1" t="str">
        <f>TEXT(Sales_data[[#This Row],[Order_Date]],"ddd")</f>
        <v>Wed</v>
      </c>
      <c r="AG1898" s="1" t="str">
        <f t="shared" si="146"/>
        <v>Late</v>
      </c>
      <c r="AH1898" s="1" t="str">
        <f t="shared" si="147"/>
        <v>Slow</v>
      </c>
      <c r="AI1898" s="1" t="str">
        <f t="shared" si="148"/>
        <v>Low</v>
      </c>
      <c r="AJ1898" s="6" t="str">
        <f t="shared" si="149"/>
        <v>Weekday</v>
      </c>
    </row>
    <row r="1899" spans="1:36" x14ac:dyDescent="0.45">
      <c r="A1899" s="5" t="s">
        <v>2386</v>
      </c>
      <c r="B1899" s="2">
        <v>45468</v>
      </c>
      <c r="C1899" s="2">
        <v>45470</v>
      </c>
      <c r="D1899" s="2">
        <v>45473</v>
      </c>
      <c r="E1899" s="1" t="s">
        <v>2600</v>
      </c>
      <c r="F1899" s="1" t="s">
        <v>147</v>
      </c>
      <c r="G1899" s="1" t="s">
        <v>147</v>
      </c>
      <c r="H1899" s="1" t="s">
        <v>128</v>
      </c>
      <c r="I1899" s="1" t="s">
        <v>169</v>
      </c>
      <c r="J1899" s="1">
        <v>0</v>
      </c>
      <c r="K1899" s="1">
        <v>500</v>
      </c>
      <c r="L1899" s="1">
        <v>0</v>
      </c>
      <c r="M1899" s="1" t="s">
        <v>56</v>
      </c>
      <c r="N1899" s="1" t="s">
        <v>57</v>
      </c>
      <c r="O1899" s="1" t="s">
        <v>79</v>
      </c>
      <c r="P1899" s="1" t="s">
        <v>85</v>
      </c>
      <c r="Q1899" s="1" t="s">
        <v>45</v>
      </c>
      <c r="R1899" s="1" t="s">
        <v>46</v>
      </c>
      <c r="S1899" s="1" t="s">
        <v>2621</v>
      </c>
      <c r="T1899" s="1">
        <v>3</v>
      </c>
      <c r="U1899" s="1" t="s">
        <v>2622</v>
      </c>
      <c r="V1899" s="1" t="s">
        <v>2630</v>
      </c>
      <c r="W1899" s="1" t="s">
        <v>2624</v>
      </c>
      <c r="X1899" s="1" t="s">
        <v>2625</v>
      </c>
      <c r="Y1899" s="1" t="s">
        <v>2623</v>
      </c>
      <c r="Z1899" s="1" t="s">
        <v>2623</v>
      </c>
      <c r="AA1899" s="1">
        <v>0</v>
      </c>
      <c r="AB1899" s="1" t="s">
        <v>2626</v>
      </c>
      <c r="AC1899" s="1" t="s">
        <v>2621</v>
      </c>
      <c r="AD1899" s="1" t="str">
        <f>TEXT(Sales_data[[#This Row],[Order_Date]],"MMM")</f>
        <v>Jun</v>
      </c>
      <c r="AE1899" s="1">
        <f t="shared" si="145"/>
        <v>2024</v>
      </c>
      <c r="AF1899" s="1" t="str">
        <f>TEXT(Sales_data[[#This Row],[Order_Date]],"ddd")</f>
        <v>Tue</v>
      </c>
      <c r="AG1899" s="1" t="str">
        <f t="shared" si="146"/>
        <v>On Time</v>
      </c>
      <c r="AH1899" s="1" t="str">
        <f t="shared" si="147"/>
        <v>Medium</v>
      </c>
      <c r="AI1899" s="1" t="str">
        <f t="shared" si="148"/>
        <v>Low</v>
      </c>
      <c r="AJ1899" s="6" t="str">
        <f t="shared" si="149"/>
        <v>Weekday</v>
      </c>
    </row>
    <row r="1900" spans="1:36" x14ac:dyDescent="0.45">
      <c r="A1900" s="5" t="s">
        <v>2387</v>
      </c>
      <c r="B1900" s="2">
        <v>45308</v>
      </c>
      <c r="C1900" s="2">
        <v>45307</v>
      </c>
      <c r="D1900" s="2">
        <v>45309</v>
      </c>
      <c r="E1900" s="1" t="s">
        <v>2532</v>
      </c>
      <c r="F1900" s="1" t="s">
        <v>2607</v>
      </c>
      <c r="G1900" s="1" t="s">
        <v>41</v>
      </c>
      <c r="H1900" s="1" t="s">
        <v>42</v>
      </c>
      <c r="I1900" s="1" t="s">
        <v>78</v>
      </c>
      <c r="J1900" s="1">
        <v>3</v>
      </c>
      <c r="K1900" s="1">
        <v>500</v>
      </c>
      <c r="L1900" s="1">
        <v>1500</v>
      </c>
      <c r="M1900" s="1" t="s">
        <v>56</v>
      </c>
      <c r="N1900" s="1" t="s">
        <v>57</v>
      </c>
      <c r="O1900" s="1" t="s">
        <v>44</v>
      </c>
      <c r="P1900" s="1" t="s">
        <v>85</v>
      </c>
      <c r="Q1900" s="1" t="s">
        <v>45</v>
      </c>
      <c r="R1900" s="1" t="s">
        <v>46</v>
      </c>
      <c r="S1900" s="1" t="s">
        <v>47</v>
      </c>
      <c r="T1900" s="1">
        <v>2</v>
      </c>
      <c r="U1900" s="1" t="s">
        <v>2622</v>
      </c>
      <c r="V1900" s="1" t="s">
        <v>2623</v>
      </c>
      <c r="W1900" s="1" t="s">
        <v>2624</v>
      </c>
      <c r="X1900" s="1" t="s">
        <v>2628</v>
      </c>
      <c r="Y1900" s="1" t="s">
        <v>2623</v>
      </c>
      <c r="Z1900" s="1" t="s">
        <v>2623</v>
      </c>
      <c r="AA1900" s="1">
        <v>1500</v>
      </c>
      <c r="AB1900" s="1" t="s">
        <v>2626</v>
      </c>
      <c r="AC1900" s="1" t="s">
        <v>47</v>
      </c>
      <c r="AD1900" s="1" t="str">
        <f>TEXT(Sales_data[[#This Row],[Order_Date]],"MMM")</f>
        <v>Jan</v>
      </c>
      <c r="AE1900" s="1">
        <f t="shared" si="145"/>
        <v>2024</v>
      </c>
      <c r="AF1900" s="1" t="str">
        <f>TEXT(Sales_data[[#This Row],[Order_Date]],"ddd")</f>
        <v>Wed</v>
      </c>
      <c r="AG1900" s="1" t="str">
        <f t="shared" si="146"/>
        <v>On Time</v>
      </c>
      <c r="AH1900" s="1" t="str">
        <f t="shared" si="147"/>
        <v>Fast</v>
      </c>
      <c r="AI1900" s="1" t="str">
        <f t="shared" si="148"/>
        <v>Low</v>
      </c>
      <c r="AJ1900" s="6" t="str">
        <f t="shared" si="149"/>
        <v>Weekday</v>
      </c>
    </row>
    <row r="1901" spans="1:36" x14ac:dyDescent="0.45">
      <c r="A1901" s="5" t="s">
        <v>2388</v>
      </c>
      <c r="B1901" s="2">
        <v>45639</v>
      </c>
      <c r="C1901" s="2">
        <v>45637</v>
      </c>
      <c r="D1901" s="2">
        <v>45643</v>
      </c>
      <c r="E1901" s="1" t="s">
        <v>2575</v>
      </c>
      <c r="F1901" s="1" t="s">
        <v>168</v>
      </c>
      <c r="G1901" s="1" t="s">
        <v>41</v>
      </c>
      <c r="H1901" s="1" t="s">
        <v>27</v>
      </c>
      <c r="I1901" s="1" t="s">
        <v>84</v>
      </c>
      <c r="J1901" s="1">
        <v>-1</v>
      </c>
      <c r="K1901" s="1">
        <v>1000</v>
      </c>
      <c r="L1901" s="1">
        <v>-1000</v>
      </c>
      <c r="M1901" s="1" t="s">
        <v>29</v>
      </c>
      <c r="N1901" s="1" t="s">
        <v>30</v>
      </c>
      <c r="O1901" s="1" t="s">
        <v>79</v>
      </c>
      <c r="P1901" s="1" t="s">
        <v>58</v>
      </c>
      <c r="Q1901" s="1" t="s">
        <v>33</v>
      </c>
      <c r="R1901" s="1" t="s">
        <v>46</v>
      </c>
      <c r="S1901" s="1" t="s">
        <v>47</v>
      </c>
      <c r="T1901" s="1">
        <v>6</v>
      </c>
      <c r="U1901" s="1" t="s">
        <v>2622</v>
      </c>
      <c r="V1901" s="1" t="s">
        <v>2630</v>
      </c>
      <c r="W1901" s="1" t="s">
        <v>2624</v>
      </c>
      <c r="X1901" s="1" t="s">
        <v>2628</v>
      </c>
      <c r="Y1901" s="1" t="s">
        <v>2623</v>
      </c>
      <c r="Z1901" s="1" t="s">
        <v>2623</v>
      </c>
      <c r="AA1901" s="1">
        <v>-1000</v>
      </c>
      <c r="AB1901" s="1" t="s">
        <v>2626</v>
      </c>
      <c r="AC1901" s="1" t="s">
        <v>47</v>
      </c>
      <c r="AD1901" s="1" t="str">
        <f>TEXT(Sales_data[[#This Row],[Order_Date]],"MMM")</f>
        <v>Dec</v>
      </c>
      <c r="AE1901" s="1">
        <f t="shared" si="145"/>
        <v>2024</v>
      </c>
      <c r="AF1901" s="1" t="str">
        <f>TEXT(Sales_data[[#This Row],[Order_Date]],"ddd")</f>
        <v>Fri</v>
      </c>
      <c r="AG1901" s="1" t="str">
        <f t="shared" si="146"/>
        <v>Late</v>
      </c>
      <c r="AH1901" s="1" t="str">
        <f t="shared" si="147"/>
        <v>Slow</v>
      </c>
      <c r="AI1901" s="1" t="str">
        <f t="shared" si="148"/>
        <v>Low</v>
      </c>
      <c r="AJ1901" s="6" t="str">
        <f t="shared" si="149"/>
        <v>Weekday</v>
      </c>
    </row>
    <row r="1902" spans="1:36" x14ac:dyDescent="0.45">
      <c r="A1902" s="5" t="s">
        <v>2389</v>
      </c>
      <c r="B1902" s="2">
        <v>45548</v>
      </c>
      <c r="C1902" s="2">
        <v>45550</v>
      </c>
      <c r="D1902" s="2">
        <v>45557</v>
      </c>
      <c r="E1902" s="1" t="s">
        <v>2539</v>
      </c>
      <c r="F1902" s="1" t="s">
        <v>2606</v>
      </c>
      <c r="G1902" s="1" t="s">
        <v>26</v>
      </c>
      <c r="H1902" s="1" t="s">
        <v>27</v>
      </c>
      <c r="I1902" s="1" t="s">
        <v>55</v>
      </c>
      <c r="J1902" s="1">
        <v>2</v>
      </c>
      <c r="K1902" s="1">
        <v>500</v>
      </c>
      <c r="L1902" s="1">
        <v>1000</v>
      </c>
      <c r="M1902" s="1" t="s">
        <v>63</v>
      </c>
      <c r="N1902" s="1" t="s">
        <v>93</v>
      </c>
      <c r="O1902" s="1" t="s">
        <v>44</v>
      </c>
      <c r="P1902" s="1" t="s">
        <v>85</v>
      </c>
      <c r="Q1902" s="1" t="s">
        <v>33</v>
      </c>
      <c r="R1902" s="1" t="s">
        <v>34</v>
      </c>
      <c r="S1902" s="1" t="s">
        <v>2620</v>
      </c>
      <c r="T1902" s="1">
        <v>7</v>
      </c>
      <c r="U1902" s="1" t="s">
        <v>2622</v>
      </c>
      <c r="V1902" s="1" t="s">
        <v>2623</v>
      </c>
      <c r="W1902" s="1" t="s">
        <v>2624</v>
      </c>
      <c r="X1902" s="1" t="s">
        <v>2625</v>
      </c>
      <c r="Y1902" s="1" t="s">
        <v>2623</v>
      </c>
      <c r="Z1902" s="1" t="s">
        <v>2623</v>
      </c>
      <c r="AA1902" s="1">
        <v>1000</v>
      </c>
      <c r="AB1902" s="1" t="s">
        <v>2626</v>
      </c>
      <c r="AC1902" s="1" t="s">
        <v>2627</v>
      </c>
      <c r="AD1902" s="1" t="str">
        <f>TEXT(Sales_data[[#This Row],[Order_Date]],"MMM")</f>
        <v>Sep</v>
      </c>
      <c r="AE1902" s="1">
        <f t="shared" si="145"/>
        <v>2024</v>
      </c>
      <c r="AF1902" s="1" t="str">
        <f>TEXT(Sales_data[[#This Row],[Order_Date]],"ddd")</f>
        <v>Fri</v>
      </c>
      <c r="AG1902" s="1" t="str">
        <f t="shared" si="146"/>
        <v>Late</v>
      </c>
      <c r="AH1902" s="1" t="str">
        <f t="shared" si="147"/>
        <v>Slow</v>
      </c>
      <c r="AI1902" s="1" t="str">
        <f t="shared" si="148"/>
        <v>Low</v>
      </c>
      <c r="AJ1902" s="6" t="str">
        <f t="shared" si="149"/>
        <v>Weekday</v>
      </c>
    </row>
    <row r="1903" spans="1:36" x14ac:dyDescent="0.45">
      <c r="A1903" s="5" t="s">
        <v>2390</v>
      </c>
      <c r="B1903" s="2">
        <v>45505</v>
      </c>
      <c r="C1903" s="2">
        <v>45507</v>
      </c>
      <c r="D1903" s="2">
        <v>45509</v>
      </c>
      <c r="E1903" s="1" t="s">
        <v>2532</v>
      </c>
      <c r="F1903" s="1" t="s">
        <v>2608</v>
      </c>
      <c r="G1903" s="1" t="s">
        <v>41</v>
      </c>
      <c r="H1903" s="1" t="s">
        <v>27</v>
      </c>
      <c r="I1903" s="1" t="s">
        <v>55</v>
      </c>
      <c r="J1903" s="1">
        <v>1</v>
      </c>
      <c r="K1903" s="1">
        <v>100</v>
      </c>
      <c r="L1903" s="1">
        <v>100</v>
      </c>
      <c r="M1903" s="1" t="s">
        <v>63</v>
      </c>
      <c r="N1903" s="1" t="s">
        <v>57</v>
      </c>
      <c r="O1903" s="1" t="s">
        <v>79</v>
      </c>
      <c r="P1903" s="1" t="s">
        <v>58</v>
      </c>
      <c r="Q1903" s="1" t="s">
        <v>33</v>
      </c>
      <c r="R1903" s="1" t="s">
        <v>34</v>
      </c>
      <c r="S1903" s="1" t="s">
        <v>2620</v>
      </c>
      <c r="T1903" s="1">
        <v>2</v>
      </c>
      <c r="U1903" s="1" t="s">
        <v>2622</v>
      </c>
      <c r="V1903" s="1" t="s">
        <v>2623</v>
      </c>
      <c r="W1903" s="1" t="s">
        <v>2624</v>
      </c>
      <c r="X1903" s="1" t="s">
        <v>2625</v>
      </c>
      <c r="Y1903" s="1" t="s">
        <v>2623</v>
      </c>
      <c r="Z1903" s="1" t="s">
        <v>2623</v>
      </c>
      <c r="AA1903" s="1">
        <v>100</v>
      </c>
      <c r="AB1903" s="1" t="s">
        <v>2626</v>
      </c>
      <c r="AC1903" s="1" t="s">
        <v>2627</v>
      </c>
      <c r="AD1903" s="1" t="str">
        <f>TEXT(Sales_data[[#This Row],[Order_Date]],"MMM")</f>
        <v>Aug</v>
      </c>
      <c r="AE1903" s="1">
        <f t="shared" si="145"/>
        <v>2024</v>
      </c>
      <c r="AF1903" s="1" t="str">
        <f>TEXT(Sales_data[[#This Row],[Order_Date]],"ddd")</f>
        <v>Thu</v>
      </c>
      <c r="AG1903" s="1" t="str">
        <f t="shared" si="146"/>
        <v>On Time</v>
      </c>
      <c r="AH1903" s="1" t="str">
        <f t="shared" si="147"/>
        <v>Fast</v>
      </c>
      <c r="AI1903" s="1" t="str">
        <f t="shared" si="148"/>
        <v>Low</v>
      </c>
      <c r="AJ1903" s="6" t="str">
        <f t="shared" si="149"/>
        <v>Weekday</v>
      </c>
    </row>
    <row r="1904" spans="1:36" x14ac:dyDescent="0.45">
      <c r="A1904" s="5" t="s">
        <v>2391</v>
      </c>
      <c r="B1904" s="2">
        <v>45522</v>
      </c>
      <c r="C1904" s="2">
        <v>45523</v>
      </c>
      <c r="D1904" s="2">
        <v>45529</v>
      </c>
      <c r="E1904" s="1" t="s">
        <v>2542</v>
      </c>
      <c r="F1904" s="1" t="s">
        <v>2607</v>
      </c>
      <c r="G1904" s="1" t="s">
        <v>41</v>
      </c>
      <c r="H1904" s="1" t="s">
        <v>42</v>
      </c>
      <c r="I1904" s="1" t="s">
        <v>122</v>
      </c>
      <c r="J1904" s="1">
        <v>2</v>
      </c>
      <c r="K1904" s="1">
        <v>100</v>
      </c>
      <c r="L1904" s="1">
        <v>200</v>
      </c>
      <c r="M1904" s="1" t="s">
        <v>56</v>
      </c>
      <c r="N1904" s="1" t="s">
        <v>30</v>
      </c>
      <c r="O1904" s="1" t="s">
        <v>31</v>
      </c>
      <c r="P1904" s="1" t="s">
        <v>58</v>
      </c>
      <c r="Q1904" s="1" t="s">
        <v>45</v>
      </c>
      <c r="R1904" s="1" t="s">
        <v>34</v>
      </c>
      <c r="S1904" s="1" t="s">
        <v>2620</v>
      </c>
      <c r="T1904" s="1">
        <v>6</v>
      </c>
      <c r="U1904" s="1" t="s">
        <v>2622</v>
      </c>
      <c r="V1904" s="1" t="s">
        <v>2623</v>
      </c>
      <c r="W1904" s="1" t="s">
        <v>2624</v>
      </c>
      <c r="X1904" s="1" t="s">
        <v>2625</v>
      </c>
      <c r="Y1904" s="1" t="s">
        <v>2623</v>
      </c>
      <c r="Z1904" s="1" t="s">
        <v>2623</v>
      </c>
      <c r="AA1904" s="1">
        <v>200</v>
      </c>
      <c r="AB1904" s="1" t="s">
        <v>2626</v>
      </c>
      <c r="AC1904" s="1" t="s">
        <v>2627</v>
      </c>
      <c r="AD1904" s="1" t="str">
        <f>TEXT(Sales_data[[#This Row],[Order_Date]],"MMM")</f>
        <v>Aug</v>
      </c>
      <c r="AE1904" s="1">
        <f t="shared" si="145"/>
        <v>2024</v>
      </c>
      <c r="AF1904" s="1" t="str">
        <f>TEXT(Sales_data[[#This Row],[Order_Date]],"ddd")</f>
        <v>Sun</v>
      </c>
      <c r="AG1904" s="1" t="str">
        <f t="shared" si="146"/>
        <v>Late</v>
      </c>
      <c r="AH1904" s="1" t="str">
        <f t="shared" si="147"/>
        <v>Slow</v>
      </c>
      <c r="AI1904" s="1" t="str">
        <f t="shared" si="148"/>
        <v>Low</v>
      </c>
      <c r="AJ1904" s="6" t="str">
        <f t="shared" si="149"/>
        <v>Weekend</v>
      </c>
    </row>
    <row r="1905" spans="1:36" x14ac:dyDescent="0.45">
      <c r="A1905" s="5" t="s">
        <v>2392</v>
      </c>
      <c r="B1905" s="2">
        <v>45419</v>
      </c>
      <c r="C1905" s="2">
        <v>45420</v>
      </c>
      <c r="D1905" s="2">
        <v>45426</v>
      </c>
      <c r="E1905" s="1" t="s">
        <v>2533</v>
      </c>
      <c r="F1905" s="1" t="s">
        <v>2608</v>
      </c>
      <c r="G1905" s="1" t="s">
        <v>41</v>
      </c>
      <c r="H1905" s="1" t="s">
        <v>42</v>
      </c>
      <c r="I1905" s="1" t="s">
        <v>122</v>
      </c>
      <c r="J1905" s="1">
        <v>3</v>
      </c>
      <c r="K1905" s="1">
        <v>0</v>
      </c>
      <c r="L1905" s="1">
        <v>0</v>
      </c>
      <c r="M1905" s="1" t="s">
        <v>56</v>
      </c>
      <c r="N1905" s="1" t="s">
        <v>30</v>
      </c>
      <c r="O1905" s="1" t="s">
        <v>79</v>
      </c>
      <c r="P1905" s="1" t="s">
        <v>58</v>
      </c>
      <c r="Q1905" s="1" t="s">
        <v>33</v>
      </c>
      <c r="R1905" s="1" t="s">
        <v>46</v>
      </c>
      <c r="S1905" s="1" t="s">
        <v>254</v>
      </c>
      <c r="T1905" s="1">
        <v>6</v>
      </c>
      <c r="U1905" s="1" t="s">
        <v>2622</v>
      </c>
      <c r="V1905" s="1" t="s">
        <v>2623</v>
      </c>
      <c r="W1905" s="1" t="s">
        <v>2629</v>
      </c>
      <c r="X1905" s="1" t="s">
        <v>2625</v>
      </c>
      <c r="Y1905" s="1" t="s">
        <v>2630</v>
      </c>
      <c r="Z1905" s="1" t="s">
        <v>2623</v>
      </c>
      <c r="AA1905" s="1">
        <v>0</v>
      </c>
      <c r="AB1905" s="1" t="s">
        <v>2626</v>
      </c>
      <c r="AC1905" s="1" t="s">
        <v>254</v>
      </c>
      <c r="AD1905" s="1" t="str">
        <f>TEXT(Sales_data[[#This Row],[Order_Date]],"MMM")</f>
        <v>May</v>
      </c>
      <c r="AE1905" s="1">
        <f t="shared" si="145"/>
        <v>2024</v>
      </c>
      <c r="AF1905" s="1" t="str">
        <f>TEXT(Sales_data[[#This Row],[Order_Date]],"ddd")</f>
        <v>Tue</v>
      </c>
      <c r="AG1905" s="1" t="str">
        <f t="shared" si="146"/>
        <v>Late</v>
      </c>
      <c r="AH1905" s="1" t="str">
        <f t="shared" si="147"/>
        <v>Slow</v>
      </c>
      <c r="AI1905" s="1" t="str">
        <f t="shared" si="148"/>
        <v>Low</v>
      </c>
      <c r="AJ1905" s="6" t="str">
        <f t="shared" si="149"/>
        <v>Weekday</v>
      </c>
    </row>
    <row r="1906" spans="1:36" x14ac:dyDescent="0.45">
      <c r="A1906" s="5" t="s">
        <v>2393</v>
      </c>
      <c r="B1906" s="2">
        <v>45407</v>
      </c>
      <c r="C1906" s="2">
        <v>45408</v>
      </c>
      <c r="D1906" s="2">
        <v>45407</v>
      </c>
      <c r="E1906" s="1" t="s">
        <v>2596</v>
      </c>
      <c r="F1906" s="1" t="s">
        <v>147</v>
      </c>
      <c r="G1906" s="1" t="s">
        <v>147</v>
      </c>
      <c r="H1906" s="1" t="s">
        <v>27</v>
      </c>
      <c r="I1906" s="1" t="s">
        <v>28</v>
      </c>
      <c r="J1906" s="1">
        <v>2</v>
      </c>
      <c r="K1906" s="1">
        <v>500</v>
      </c>
      <c r="L1906" s="1">
        <v>1000</v>
      </c>
      <c r="M1906" s="1" t="s">
        <v>56</v>
      </c>
      <c r="N1906" s="1" t="s">
        <v>93</v>
      </c>
      <c r="O1906" s="1" t="s">
        <v>31</v>
      </c>
      <c r="P1906" s="1" t="s">
        <v>32</v>
      </c>
      <c r="Q1906" s="1" t="s">
        <v>45</v>
      </c>
      <c r="R1906" s="1" t="s">
        <v>34</v>
      </c>
      <c r="S1906" s="1" t="s">
        <v>2620</v>
      </c>
      <c r="T1906" s="1">
        <v>-1</v>
      </c>
      <c r="U1906" s="1" t="s">
        <v>2622</v>
      </c>
      <c r="V1906" s="1" t="s">
        <v>2623</v>
      </c>
      <c r="W1906" s="1" t="s">
        <v>2624</v>
      </c>
      <c r="X1906" s="1" t="s">
        <v>2631</v>
      </c>
      <c r="Y1906" s="1" t="s">
        <v>2623</v>
      </c>
      <c r="Z1906" s="1" t="s">
        <v>2623</v>
      </c>
      <c r="AA1906" s="1">
        <v>1000</v>
      </c>
      <c r="AB1906" s="1" t="s">
        <v>2626</v>
      </c>
      <c r="AC1906" s="1" t="s">
        <v>2627</v>
      </c>
      <c r="AD1906" s="1" t="str">
        <f>TEXT(Sales_data[[#This Row],[Order_Date]],"MMM")</f>
        <v>Apr</v>
      </c>
      <c r="AE1906" s="1">
        <f t="shared" si="145"/>
        <v>2024</v>
      </c>
      <c r="AF1906" s="1" t="str">
        <f>TEXT(Sales_data[[#This Row],[Order_Date]],"ddd")</f>
        <v>Thu</v>
      </c>
      <c r="AG1906" s="1" t="str">
        <f t="shared" si="146"/>
        <v>On Time</v>
      </c>
      <c r="AH1906" s="1" t="str">
        <f t="shared" si="147"/>
        <v>Fast</v>
      </c>
      <c r="AI1906" s="1" t="str">
        <f t="shared" si="148"/>
        <v>Low</v>
      </c>
      <c r="AJ1906" s="6" t="str">
        <f t="shared" si="149"/>
        <v>Weekday</v>
      </c>
    </row>
    <row r="1907" spans="1:36" x14ac:dyDescent="0.45">
      <c r="A1907" s="5" t="s">
        <v>2394</v>
      </c>
      <c r="B1907" s="2">
        <v>45530</v>
      </c>
      <c r="C1907" s="2">
        <v>45532</v>
      </c>
      <c r="D1907" s="2">
        <v>45539</v>
      </c>
      <c r="E1907" s="1" t="s">
        <v>2527</v>
      </c>
      <c r="F1907" s="1" t="s">
        <v>69</v>
      </c>
      <c r="G1907" s="1" t="s">
        <v>70</v>
      </c>
      <c r="H1907" s="1" t="s">
        <v>42</v>
      </c>
      <c r="I1907" s="1" t="s">
        <v>43</v>
      </c>
      <c r="J1907" s="1">
        <v>3</v>
      </c>
      <c r="K1907" s="1">
        <v>1000</v>
      </c>
      <c r="L1907" s="1">
        <v>3000</v>
      </c>
      <c r="M1907" s="1" t="s">
        <v>63</v>
      </c>
      <c r="N1907" s="1" t="s">
        <v>30</v>
      </c>
      <c r="O1907" s="1" t="s">
        <v>64</v>
      </c>
      <c r="P1907" s="1" t="s">
        <v>85</v>
      </c>
      <c r="Q1907" s="1" t="s">
        <v>45</v>
      </c>
      <c r="R1907" s="1" t="s">
        <v>46</v>
      </c>
      <c r="S1907" s="1" t="s">
        <v>2621</v>
      </c>
      <c r="T1907" s="1">
        <v>7</v>
      </c>
      <c r="U1907" s="1" t="s">
        <v>2622</v>
      </c>
      <c r="V1907" s="1" t="s">
        <v>2623</v>
      </c>
      <c r="W1907" s="1" t="s">
        <v>2624</v>
      </c>
      <c r="X1907" s="1" t="s">
        <v>2625</v>
      </c>
      <c r="Y1907" s="1" t="s">
        <v>2623</v>
      </c>
      <c r="Z1907" s="1" t="s">
        <v>2623</v>
      </c>
      <c r="AA1907" s="1">
        <v>3000</v>
      </c>
      <c r="AB1907" s="1" t="s">
        <v>2626</v>
      </c>
      <c r="AC1907" s="1" t="s">
        <v>2621</v>
      </c>
      <c r="AD1907" s="1" t="str">
        <f>TEXT(Sales_data[[#This Row],[Order_Date]],"MMM")</f>
        <v>Aug</v>
      </c>
      <c r="AE1907" s="1">
        <f t="shared" si="145"/>
        <v>2024</v>
      </c>
      <c r="AF1907" s="1" t="str">
        <f>TEXT(Sales_data[[#This Row],[Order_Date]],"ddd")</f>
        <v>Mon</v>
      </c>
      <c r="AG1907" s="1" t="str">
        <f t="shared" si="146"/>
        <v>Late</v>
      </c>
      <c r="AH1907" s="1" t="str">
        <f t="shared" si="147"/>
        <v>Slow</v>
      </c>
      <c r="AI1907" s="1" t="str">
        <f t="shared" si="148"/>
        <v>Medium</v>
      </c>
      <c r="AJ1907" s="6" t="str">
        <f t="shared" si="149"/>
        <v>Weekday</v>
      </c>
    </row>
    <row r="1908" spans="1:36" x14ac:dyDescent="0.45">
      <c r="A1908" s="5" t="s">
        <v>2395</v>
      </c>
      <c r="B1908" s="2">
        <v>45416</v>
      </c>
      <c r="C1908" s="2">
        <v>45418</v>
      </c>
      <c r="D1908" s="2">
        <v>45424</v>
      </c>
      <c r="E1908" s="1" t="s">
        <v>2530</v>
      </c>
      <c r="F1908" s="1" t="s">
        <v>53</v>
      </c>
      <c r="G1908" s="1" t="s">
        <v>54</v>
      </c>
      <c r="H1908" s="1" t="s">
        <v>27</v>
      </c>
      <c r="I1908" s="1" t="s">
        <v>28</v>
      </c>
      <c r="J1908" s="1">
        <v>-1</v>
      </c>
      <c r="K1908" s="1">
        <v>500</v>
      </c>
      <c r="L1908" s="1">
        <v>-500</v>
      </c>
      <c r="M1908" s="1" t="s">
        <v>2619</v>
      </c>
      <c r="N1908" s="1" t="s">
        <v>30</v>
      </c>
      <c r="O1908" s="1" t="s">
        <v>79</v>
      </c>
      <c r="P1908" s="1" t="s">
        <v>85</v>
      </c>
      <c r="Q1908" s="1" t="s">
        <v>33</v>
      </c>
      <c r="R1908" s="1" t="s">
        <v>34</v>
      </c>
      <c r="S1908" s="1" t="s">
        <v>2620</v>
      </c>
      <c r="T1908" s="1">
        <v>6</v>
      </c>
      <c r="U1908" s="1" t="s">
        <v>2622</v>
      </c>
      <c r="V1908" s="1" t="s">
        <v>2630</v>
      </c>
      <c r="W1908" s="1" t="s">
        <v>2624</v>
      </c>
      <c r="X1908" s="1" t="s">
        <v>2625</v>
      </c>
      <c r="Y1908" s="1" t="s">
        <v>2623</v>
      </c>
      <c r="Z1908" s="1" t="s">
        <v>2623</v>
      </c>
      <c r="AA1908" s="1">
        <v>-500</v>
      </c>
      <c r="AB1908" s="1" t="s">
        <v>2626</v>
      </c>
      <c r="AC1908" s="1" t="s">
        <v>2627</v>
      </c>
      <c r="AD1908" s="1" t="str">
        <f>TEXT(Sales_data[[#This Row],[Order_Date]],"MMM")</f>
        <v>May</v>
      </c>
      <c r="AE1908" s="1">
        <f t="shared" si="145"/>
        <v>2024</v>
      </c>
      <c r="AF1908" s="1" t="str">
        <f>TEXT(Sales_data[[#This Row],[Order_Date]],"ddd")</f>
        <v>Sat</v>
      </c>
      <c r="AG1908" s="1" t="str">
        <f t="shared" si="146"/>
        <v>Late</v>
      </c>
      <c r="AH1908" s="1" t="str">
        <f t="shared" si="147"/>
        <v>Slow</v>
      </c>
      <c r="AI1908" s="1" t="str">
        <f t="shared" si="148"/>
        <v>Low</v>
      </c>
      <c r="AJ1908" s="6" t="str">
        <f t="shared" si="149"/>
        <v>Weekend</v>
      </c>
    </row>
    <row r="1909" spans="1:36" x14ac:dyDescent="0.45">
      <c r="A1909" s="5" t="s">
        <v>2396</v>
      </c>
      <c r="B1909" s="2">
        <v>45618</v>
      </c>
      <c r="C1909" s="2">
        <v>45618</v>
      </c>
      <c r="D1909" s="2">
        <v>45617</v>
      </c>
      <c r="E1909" s="1" t="s">
        <v>2526</v>
      </c>
      <c r="F1909" s="1" t="s">
        <v>2606</v>
      </c>
      <c r="G1909" s="1" t="s">
        <v>26</v>
      </c>
      <c r="H1909" s="1" t="s">
        <v>42</v>
      </c>
      <c r="I1909" s="1" t="s">
        <v>122</v>
      </c>
      <c r="J1909" s="1">
        <v>1</v>
      </c>
      <c r="K1909" s="1">
        <v>500</v>
      </c>
      <c r="L1909" s="1">
        <v>500</v>
      </c>
      <c r="M1909" s="1" t="s">
        <v>63</v>
      </c>
      <c r="N1909" s="1" t="s">
        <v>57</v>
      </c>
      <c r="O1909" s="1" t="s">
        <v>79</v>
      </c>
      <c r="P1909" s="1" t="s">
        <v>58</v>
      </c>
      <c r="Q1909" s="1" t="s">
        <v>45</v>
      </c>
      <c r="R1909" s="1" t="s">
        <v>34</v>
      </c>
      <c r="S1909" s="1" t="s">
        <v>2620</v>
      </c>
      <c r="T1909" s="1">
        <v>-1</v>
      </c>
      <c r="U1909" s="1" t="s">
        <v>2622</v>
      </c>
      <c r="V1909" s="1" t="s">
        <v>2623</v>
      </c>
      <c r="W1909" s="1" t="s">
        <v>2624</v>
      </c>
      <c r="X1909" s="1" t="s">
        <v>2633</v>
      </c>
      <c r="Y1909" s="1" t="s">
        <v>2623</v>
      </c>
      <c r="Z1909" s="1" t="s">
        <v>2623</v>
      </c>
      <c r="AA1909" s="1">
        <v>500</v>
      </c>
      <c r="AB1909" s="1" t="s">
        <v>2626</v>
      </c>
      <c r="AC1909" s="1" t="s">
        <v>2627</v>
      </c>
      <c r="AD1909" s="1" t="str">
        <f>TEXT(Sales_data[[#This Row],[Order_Date]],"MMM")</f>
        <v>Nov</v>
      </c>
      <c r="AE1909" s="1">
        <f t="shared" si="145"/>
        <v>2024</v>
      </c>
      <c r="AF1909" s="1" t="str">
        <f>TEXT(Sales_data[[#This Row],[Order_Date]],"ddd")</f>
        <v>Fri</v>
      </c>
      <c r="AG1909" s="1" t="str">
        <f t="shared" si="146"/>
        <v>On Time</v>
      </c>
      <c r="AH1909" s="1" t="str">
        <f t="shared" si="147"/>
        <v>Fast</v>
      </c>
      <c r="AI1909" s="1" t="str">
        <f t="shared" si="148"/>
        <v>Low</v>
      </c>
      <c r="AJ1909" s="6" t="str">
        <f t="shared" si="149"/>
        <v>Weekday</v>
      </c>
    </row>
    <row r="1910" spans="1:36" x14ac:dyDescent="0.45">
      <c r="A1910" s="5" t="s">
        <v>2397</v>
      </c>
      <c r="B1910" s="2">
        <v>45625</v>
      </c>
      <c r="C1910" s="2">
        <v>45628</v>
      </c>
      <c r="D1910" s="2">
        <v>45628</v>
      </c>
      <c r="E1910" s="1" t="s">
        <v>2605</v>
      </c>
      <c r="F1910" s="1" t="s">
        <v>2608</v>
      </c>
      <c r="G1910" s="1" t="s">
        <v>41</v>
      </c>
      <c r="H1910" s="1" t="s">
        <v>42</v>
      </c>
      <c r="I1910" s="1" t="s">
        <v>43</v>
      </c>
      <c r="J1910" s="1">
        <v>2</v>
      </c>
      <c r="K1910" s="1">
        <v>1000</v>
      </c>
      <c r="L1910" s="1">
        <v>2000</v>
      </c>
      <c r="M1910" s="1" t="s">
        <v>56</v>
      </c>
      <c r="N1910" s="1" t="s">
        <v>30</v>
      </c>
      <c r="O1910" s="1" t="s">
        <v>79</v>
      </c>
      <c r="P1910" s="1" t="s">
        <v>58</v>
      </c>
      <c r="Q1910" s="1" t="s">
        <v>33</v>
      </c>
      <c r="R1910" s="1" t="s">
        <v>34</v>
      </c>
      <c r="S1910" s="1" t="s">
        <v>2620</v>
      </c>
      <c r="T1910" s="1">
        <v>0</v>
      </c>
      <c r="U1910" s="1" t="s">
        <v>2622</v>
      </c>
      <c r="V1910" s="1" t="s">
        <v>2623</v>
      </c>
      <c r="W1910" s="1" t="s">
        <v>2624</v>
      </c>
      <c r="X1910" s="1" t="s">
        <v>2625</v>
      </c>
      <c r="Y1910" s="1" t="s">
        <v>2623</v>
      </c>
      <c r="Z1910" s="1" t="s">
        <v>2623</v>
      </c>
      <c r="AA1910" s="1">
        <v>2000</v>
      </c>
      <c r="AB1910" s="1" t="s">
        <v>2626</v>
      </c>
      <c r="AC1910" s="1" t="s">
        <v>2627</v>
      </c>
      <c r="AD1910" s="1" t="str">
        <f>TEXT(Sales_data[[#This Row],[Order_Date]],"MMM")</f>
        <v>Nov</v>
      </c>
      <c r="AE1910" s="1">
        <f t="shared" si="145"/>
        <v>2024</v>
      </c>
      <c r="AF1910" s="1" t="str">
        <f>TEXT(Sales_data[[#This Row],[Order_Date]],"ddd")</f>
        <v>Fri</v>
      </c>
      <c r="AG1910" s="1" t="str">
        <f t="shared" si="146"/>
        <v>On Time</v>
      </c>
      <c r="AH1910" s="1" t="str">
        <f t="shared" si="147"/>
        <v>Fast</v>
      </c>
      <c r="AI1910" s="1" t="str">
        <f t="shared" si="148"/>
        <v>Medium</v>
      </c>
      <c r="AJ1910" s="6" t="str">
        <f t="shared" si="149"/>
        <v>Weekday</v>
      </c>
    </row>
    <row r="1911" spans="1:36" x14ac:dyDescent="0.45">
      <c r="A1911" s="5" t="s">
        <v>2398</v>
      </c>
      <c r="B1911" s="2">
        <v>45644</v>
      </c>
      <c r="C1911" s="2">
        <v>45646</v>
      </c>
      <c r="D1911" s="2">
        <v>45645</v>
      </c>
      <c r="E1911" s="1" t="s">
        <v>2555</v>
      </c>
      <c r="F1911" s="1" t="s">
        <v>2607</v>
      </c>
      <c r="G1911" s="1" t="s">
        <v>41</v>
      </c>
      <c r="H1911" s="1" t="s">
        <v>128</v>
      </c>
      <c r="I1911" s="1" t="s">
        <v>169</v>
      </c>
      <c r="J1911" s="1">
        <v>1</v>
      </c>
      <c r="K1911" s="1">
        <v>1000</v>
      </c>
      <c r="L1911" s="1">
        <v>1000</v>
      </c>
      <c r="M1911" s="1" t="s">
        <v>56</v>
      </c>
      <c r="N1911" s="1" t="s">
        <v>57</v>
      </c>
      <c r="O1911" s="1" t="s">
        <v>64</v>
      </c>
      <c r="P1911" s="1" t="s">
        <v>85</v>
      </c>
      <c r="Q1911" s="1" t="s">
        <v>45</v>
      </c>
      <c r="R1911" s="1" t="s">
        <v>34</v>
      </c>
      <c r="S1911" s="1" t="s">
        <v>2620</v>
      </c>
      <c r="T1911" s="1">
        <v>-1</v>
      </c>
      <c r="U1911" s="1" t="s">
        <v>2622</v>
      </c>
      <c r="V1911" s="1" t="s">
        <v>2623</v>
      </c>
      <c r="W1911" s="1" t="s">
        <v>2624</v>
      </c>
      <c r="X1911" s="1" t="s">
        <v>2631</v>
      </c>
      <c r="Y1911" s="1" t="s">
        <v>2623</v>
      </c>
      <c r="Z1911" s="1" t="s">
        <v>2623</v>
      </c>
      <c r="AA1911" s="1">
        <v>1000</v>
      </c>
      <c r="AB1911" s="1" t="s">
        <v>2626</v>
      </c>
      <c r="AC1911" s="1" t="s">
        <v>2627</v>
      </c>
      <c r="AD1911" s="1" t="str">
        <f>TEXT(Sales_data[[#This Row],[Order_Date]],"MMM")</f>
        <v>Dec</v>
      </c>
      <c r="AE1911" s="1">
        <f t="shared" si="145"/>
        <v>2024</v>
      </c>
      <c r="AF1911" s="1" t="str">
        <f>TEXT(Sales_data[[#This Row],[Order_Date]],"ddd")</f>
        <v>Wed</v>
      </c>
      <c r="AG1911" s="1" t="str">
        <f t="shared" si="146"/>
        <v>On Time</v>
      </c>
      <c r="AH1911" s="1" t="str">
        <f t="shared" si="147"/>
        <v>Fast</v>
      </c>
      <c r="AI1911" s="1" t="str">
        <f t="shared" si="148"/>
        <v>Low</v>
      </c>
      <c r="AJ1911" s="6" t="str">
        <f t="shared" si="149"/>
        <v>Weekday</v>
      </c>
    </row>
    <row r="1912" spans="1:36" x14ac:dyDescent="0.45">
      <c r="A1912" s="5" t="s">
        <v>2399</v>
      </c>
      <c r="B1912" s="2">
        <v>45465</v>
      </c>
      <c r="C1912" s="2">
        <v>45468</v>
      </c>
      <c r="D1912" s="2">
        <v>45469</v>
      </c>
      <c r="E1912" s="1" t="s">
        <v>2580</v>
      </c>
      <c r="F1912" s="1" t="s">
        <v>2608</v>
      </c>
      <c r="G1912" s="1" t="s">
        <v>41</v>
      </c>
      <c r="H1912" s="1" t="s">
        <v>42</v>
      </c>
      <c r="I1912" s="1" t="s">
        <v>78</v>
      </c>
      <c r="J1912" s="1">
        <v>2</v>
      </c>
      <c r="K1912" s="1">
        <v>1000</v>
      </c>
      <c r="L1912" s="1">
        <v>2000</v>
      </c>
      <c r="M1912" s="1" t="s">
        <v>2619</v>
      </c>
      <c r="N1912" s="1" t="s">
        <v>57</v>
      </c>
      <c r="O1912" s="1" t="s">
        <v>44</v>
      </c>
      <c r="P1912" s="1" t="s">
        <v>58</v>
      </c>
      <c r="Q1912" s="1" t="s">
        <v>33</v>
      </c>
      <c r="R1912" s="1" t="s">
        <v>34</v>
      </c>
      <c r="S1912" s="1" t="s">
        <v>2620</v>
      </c>
      <c r="T1912" s="1">
        <v>1</v>
      </c>
      <c r="U1912" s="1" t="s">
        <v>2622</v>
      </c>
      <c r="V1912" s="1" t="s">
        <v>2623</v>
      </c>
      <c r="W1912" s="1" t="s">
        <v>2624</v>
      </c>
      <c r="X1912" s="1" t="s">
        <v>2625</v>
      </c>
      <c r="Y1912" s="1" t="s">
        <v>2623</v>
      </c>
      <c r="Z1912" s="1" t="s">
        <v>2623</v>
      </c>
      <c r="AA1912" s="1">
        <v>2000</v>
      </c>
      <c r="AB1912" s="1" t="s">
        <v>2626</v>
      </c>
      <c r="AC1912" s="1" t="s">
        <v>2627</v>
      </c>
      <c r="AD1912" s="1" t="str">
        <f>TEXT(Sales_data[[#This Row],[Order_Date]],"MMM")</f>
        <v>Jun</v>
      </c>
      <c r="AE1912" s="1">
        <f t="shared" si="145"/>
        <v>2024</v>
      </c>
      <c r="AF1912" s="1" t="str">
        <f>TEXT(Sales_data[[#This Row],[Order_Date]],"ddd")</f>
        <v>Sat</v>
      </c>
      <c r="AG1912" s="1" t="str">
        <f t="shared" si="146"/>
        <v>On Time</v>
      </c>
      <c r="AH1912" s="1" t="str">
        <f t="shared" si="147"/>
        <v>Fast</v>
      </c>
      <c r="AI1912" s="1" t="str">
        <f t="shared" si="148"/>
        <v>Medium</v>
      </c>
      <c r="AJ1912" s="6" t="str">
        <f t="shared" si="149"/>
        <v>Weekend</v>
      </c>
    </row>
    <row r="1913" spans="1:36" x14ac:dyDescent="0.45">
      <c r="A1913" s="5" t="s">
        <v>2400</v>
      </c>
      <c r="B1913" s="2">
        <v>45636</v>
      </c>
      <c r="C1913" s="2">
        <v>45636</v>
      </c>
      <c r="D1913" s="2">
        <v>45640</v>
      </c>
      <c r="E1913" s="1" t="s">
        <v>2538</v>
      </c>
      <c r="F1913" s="1" t="s">
        <v>2608</v>
      </c>
      <c r="G1913" s="1" t="s">
        <v>41</v>
      </c>
      <c r="H1913" s="1" t="s">
        <v>71</v>
      </c>
      <c r="I1913" s="1" t="s">
        <v>72</v>
      </c>
      <c r="J1913" s="1">
        <v>3</v>
      </c>
      <c r="K1913" s="1">
        <v>2000</v>
      </c>
      <c r="L1913" s="1">
        <v>6000</v>
      </c>
      <c r="M1913" s="1" t="s">
        <v>56</v>
      </c>
      <c r="N1913" s="1" t="s">
        <v>57</v>
      </c>
      <c r="O1913" s="1" t="s">
        <v>64</v>
      </c>
      <c r="P1913" s="1" t="s">
        <v>32</v>
      </c>
      <c r="Q1913" s="1" t="s">
        <v>33</v>
      </c>
      <c r="R1913" s="1" t="s">
        <v>34</v>
      </c>
      <c r="S1913" s="1" t="s">
        <v>2620</v>
      </c>
      <c r="T1913" s="1">
        <v>4</v>
      </c>
      <c r="U1913" s="1" t="s">
        <v>2622</v>
      </c>
      <c r="V1913" s="1" t="s">
        <v>2623</v>
      </c>
      <c r="W1913" s="1" t="s">
        <v>2624</v>
      </c>
      <c r="X1913" s="1" t="s">
        <v>2625</v>
      </c>
      <c r="Y1913" s="1" t="s">
        <v>2623</v>
      </c>
      <c r="Z1913" s="1" t="s">
        <v>2623</v>
      </c>
      <c r="AA1913" s="1">
        <v>6000</v>
      </c>
      <c r="AB1913" s="1" t="s">
        <v>2626</v>
      </c>
      <c r="AC1913" s="1" t="s">
        <v>2627</v>
      </c>
      <c r="AD1913" s="1" t="str">
        <f>TEXT(Sales_data[[#This Row],[Order_Date]],"MMM")</f>
        <v>Dec</v>
      </c>
      <c r="AE1913" s="1">
        <f t="shared" si="145"/>
        <v>2024</v>
      </c>
      <c r="AF1913" s="1" t="str">
        <f>TEXT(Sales_data[[#This Row],[Order_Date]],"ddd")</f>
        <v>Tue</v>
      </c>
      <c r="AG1913" s="1" t="str">
        <f t="shared" si="146"/>
        <v>On Time</v>
      </c>
      <c r="AH1913" s="1" t="str">
        <f t="shared" si="147"/>
        <v>Medium</v>
      </c>
      <c r="AI1913" s="1" t="str">
        <f t="shared" si="148"/>
        <v>High</v>
      </c>
      <c r="AJ1913" s="6" t="str">
        <f t="shared" si="149"/>
        <v>Weekday</v>
      </c>
    </row>
    <row r="1914" spans="1:36" x14ac:dyDescent="0.45">
      <c r="A1914" s="5" t="s">
        <v>2524</v>
      </c>
      <c r="B1914" s="2">
        <v>45539</v>
      </c>
      <c r="C1914" s="2">
        <v>45542</v>
      </c>
      <c r="D1914" s="2">
        <v>45549</v>
      </c>
      <c r="E1914" s="1" t="s">
        <v>2568</v>
      </c>
      <c r="F1914" s="1" t="s">
        <v>147</v>
      </c>
      <c r="G1914" s="1" t="s">
        <v>147</v>
      </c>
      <c r="H1914" s="1" t="s">
        <v>27</v>
      </c>
      <c r="I1914" s="1" t="s">
        <v>84</v>
      </c>
      <c r="J1914" s="1">
        <v>2</v>
      </c>
      <c r="K1914" s="1">
        <v>2000</v>
      </c>
      <c r="L1914" s="1">
        <v>4000</v>
      </c>
      <c r="M1914" s="1" t="s">
        <v>2619</v>
      </c>
      <c r="N1914" s="1" t="s">
        <v>30</v>
      </c>
      <c r="O1914" s="1" t="s">
        <v>31</v>
      </c>
      <c r="P1914" s="1" t="s">
        <v>58</v>
      </c>
      <c r="Q1914" s="1" t="s">
        <v>33</v>
      </c>
      <c r="R1914" s="1" t="s">
        <v>2620</v>
      </c>
      <c r="S1914" s="1" t="s">
        <v>2620</v>
      </c>
      <c r="T1914" s="1">
        <v>7</v>
      </c>
      <c r="U1914" s="1" t="s">
        <v>2622</v>
      </c>
      <c r="V1914" s="1" t="s">
        <v>2623</v>
      </c>
      <c r="W1914" s="1" t="s">
        <v>2624</v>
      </c>
      <c r="X1914" s="1" t="s">
        <v>2625</v>
      </c>
      <c r="Y1914" s="1" t="s">
        <v>2623</v>
      </c>
      <c r="Z1914" s="1" t="s">
        <v>2623</v>
      </c>
      <c r="AA1914" s="1">
        <v>4000</v>
      </c>
      <c r="AB1914" s="1" t="s">
        <v>2626</v>
      </c>
      <c r="AC1914" s="1" t="s">
        <v>2627</v>
      </c>
      <c r="AD1914" s="1" t="str">
        <f>TEXT(Sales_data[[#This Row],[Order_Date]],"MMM")</f>
        <v>Sep</v>
      </c>
      <c r="AE1914" s="1">
        <f t="shared" si="145"/>
        <v>2024</v>
      </c>
      <c r="AF1914" s="1" t="str">
        <f>TEXT(Sales_data[[#This Row],[Order_Date]],"ddd")</f>
        <v>Wed</v>
      </c>
      <c r="AG1914" s="1" t="str">
        <f t="shared" si="146"/>
        <v>Late</v>
      </c>
      <c r="AH1914" s="1" t="str">
        <f t="shared" si="147"/>
        <v>Slow</v>
      </c>
      <c r="AI1914" s="1" t="str">
        <f t="shared" si="148"/>
        <v>Medium</v>
      </c>
      <c r="AJ1914" s="6" t="str">
        <f t="shared" si="149"/>
        <v>Weekday</v>
      </c>
    </row>
    <row r="1915" spans="1:36" x14ac:dyDescent="0.45">
      <c r="A1915" s="5" t="s">
        <v>2401</v>
      </c>
      <c r="B1915" s="2">
        <v>45435</v>
      </c>
      <c r="C1915" s="2">
        <v>45433</v>
      </c>
      <c r="D1915" s="2">
        <v>45433</v>
      </c>
      <c r="E1915" s="1" t="s">
        <v>2576</v>
      </c>
      <c r="F1915" s="1" t="s">
        <v>53</v>
      </c>
      <c r="G1915" s="1" t="s">
        <v>54</v>
      </c>
      <c r="H1915" s="1" t="s">
        <v>42</v>
      </c>
      <c r="I1915" s="1" t="s">
        <v>78</v>
      </c>
      <c r="J1915" s="1">
        <v>-1</v>
      </c>
      <c r="K1915" s="1">
        <v>1000</v>
      </c>
      <c r="L1915" s="1">
        <v>-1000</v>
      </c>
      <c r="M1915" s="1" t="s">
        <v>56</v>
      </c>
      <c r="N1915" s="1" t="s">
        <v>57</v>
      </c>
      <c r="O1915" s="1" t="s">
        <v>79</v>
      </c>
      <c r="P1915" s="1" t="s">
        <v>85</v>
      </c>
      <c r="Q1915" s="1" t="s">
        <v>33</v>
      </c>
      <c r="R1915" s="1" t="s">
        <v>34</v>
      </c>
      <c r="S1915" s="1" t="s">
        <v>2620</v>
      </c>
      <c r="T1915" s="1">
        <v>0</v>
      </c>
      <c r="U1915" s="1" t="s">
        <v>2622</v>
      </c>
      <c r="V1915" s="1" t="s">
        <v>2630</v>
      </c>
      <c r="W1915" s="1" t="s">
        <v>2624</v>
      </c>
      <c r="X1915" s="1" t="s">
        <v>2628</v>
      </c>
      <c r="Y1915" s="1" t="s">
        <v>2623</v>
      </c>
      <c r="Z1915" s="1" t="s">
        <v>2623</v>
      </c>
      <c r="AA1915" s="1">
        <v>-1000</v>
      </c>
      <c r="AB1915" s="1" t="s">
        <v>2626</v>
      </c>
      <c r="AC1915" s="1" t="s">
        <v>2627</v>
      </c>
      <c r="AD1915" s="1" t="str">
        <f>TEXT(Sales_data[[#This Row],[Order_Date]],"MMM")</f>
        <v>May</v>
      </c>
      <c r="AE1915" s="1">
        <f t="shared" si="145"/>
        <v>2024</v>
      </c>
      <c r="AF1915" s="1" t="str">
        <f>TEXT(Sales_data[[#This Row],[Order_Date]],"ddd")</f>
        <v>Thu</v>
      </c>
      <c r="AG1915" s="1" t="str">
        <f t="shared" si="146"/>
        <v>On Time</v>
      </c>
      <c r="AH1915" s="1" t="str">
        <f t="shared" si="147"/>
        <v>Fast</v>
      </c>
      <c r="AI1915" s="1" t="str">
        <f t="shared" si="148"/>
        <v>Low</v>
      </c>
      <c r="AJ1915" s="6" t="str">
        <f t="shared" si="149"/>
        <v>Weekday</v>
      </c>
    </row>
    <row r="1916" spans="1:36" x14ac:dyDescent="0.45">
      <c r="A1916" s="5" t="s">
        <v>2402</v>
      </c>
      <c r="B1916" s="2">
        <v>45586</v>
      </c>
      <c r="C1916" s="2">
        <v>45588</v>
      </c>
      <c r="D1916" s="2">
        <v>45591</v>
      </c>
      <c r="E1916" s="1" t="s">
        <v>2602</v>
      </c>
      <c r="F1916" s="1" t="s">
        <v>53</v>
      </c>
      <c r="G1916" s="1" t="s">
        <v>54</v>
      </c>
      <c r="H1916" s="1" t="s">
        <v>42</v>
      </c>
      <c r="I1916" s="1" t="s">
        <v>122</v>
      </c>
      <c r="J1916" s="1">
        <v>0</v>
      </c>
      <c r="K1916" s="1">
        <v>2000</v>
      </c>
      <c r="L1916" s="1">
        <v>0</v>
      </c>
      <c r="M1916" s="1" t="s">
        <v>2619</v>
      </c>
      <c r="N1916" s="1" t="s">
        <v>30</v>
      </c>
      <c r="O1916" s="1" t="s">
        <v>79</v>
      </c>
      <c r="P1916" s="1" t="s">
        <v>85</v>
      </c>
      <c r="Q1916" s="1" t="s">
        <v>33</v>
      </c>
      <c r="R1916" s="1" t="s">
        <v>46</v>
      </c>
      <c r="S1916" s="1" t="s">
        <v>245</v>
      </c>
      <c r="T1916" s="1">
        <v>3</v>
      </c>
      <c r="U1916" s="1" t="s">
        <v>2622</v>
      </c>
      <c r="V1916" s="1" t="s">
        <v>2630</v>
      </c>
      <c r="W1916" s="1" t="s">
        <v>2624</v>
      </c>
      <c r="X1916" s="1" t="s">
        <v>2625</v>
      </c>
      <c r="Y1916" s="1" t="s">
        <v>2623</v>
      </c>
      <c r="Z1916" s="1" t="s">
        <v>2623</v>
      </c>
      <c r="AA1916" s="1">
        <v>0</v>
      </c>
      <c r="AB1916" s="1" t="s">
        <v>2626</v>
      </c>
      <c r="AC1916" s="1" t="s">
        <v>245</v>
      </c>
      <c r="AD1916" s="1" t="str">
        <f>TEXT(Sales_data[[#This Row],[Order_Date]],"MMM")</f>
        <v>Oct</v>
      </c>
      <c r="AE1916" s="1">
        <f t="shared" si="145"/>
        <v>2024</v>
      </c>
      <c r="AF1916" s="1" t="str">
        <f>TEXT(Sales_data[[#This Row],[Order_Date]],"ddd")</f>
        <v>Mon</v>
      </c>
      <c r="AG1916" s="1" t="str">
        <f t="shared" si="146"/>
        <v>On Time</v>
      </c>
      <c r="AH1916" s="1" t="str">
        <f t="shared" si="147"/>
        <v>Medium</v>
      </c>
      <c r="AI1916" s="1" t="str">
        <f t="shared" si="148"/>
        <v>Low</v>
      </c>
      <c r="AJ1916" s="6" t="str">
        <f t="shared" si="149"/>
        <v>Weekday</v>
      </c>
    </row>
    <row r="1917" spans="1:36" x14ac:dyDescent="0.45">
      <c r="A1917" s="5" t="s">
        <v>2403</v>
      </c>
      <c r="B1917" s="2">
        <v>45301</v>
      </c>
      <c r="C1917" s="2">
        <v>45301</v>
      </c>
      <c r="D1917" s="2">
        <v>45302</v>
      </c>
      <c r="E1917" s="1" t="s">
        <v>2585</v>
      </c>
      <c r="F1917" s="1" t="s">
        <v>2607</v>
      </c>
      <c r="G1917" s="1" t="s">
        <v>41</v>
      </c>
      <c r="H1917" s="1" t="s">
        <v>27</v>
      </c>
      <c r="I1917" s="1" t="s">
        <v>55</v>
      </c>
      <c r="J1917" s="1">
        <v>2</v>
      </c>
      <c r="K1917" s="1">
        <v>2000</v>
      </c>
      <c r="L1917" s="1">
        <v>4000</v>
      </c>
      <c r="M1917" s="1" t="s">
        <v>29</v>
      </c>
      <c r="N1917" s="1" t="s">
        <v>57</v>
      </c>
      <c r="O1917" s="1" t="s">
        <v>31</v>
      </c>
      <c r="P1917" s="1" t="s">
        <v>85</v>
      </c>
      <c r="Q1917" s="1" t="s">
        <v>33</v>
      </c>
      <c r="R1917" s="1" t="s">
        <v>2620</v>
      </c>
      <c r="S1917" s="1" t="s">
        <v>2620</v>
      </c>
      <c r="T1917" s="1">
        <v>1</v>
      </c>
      <c r="U1917" s="1" t="s">
        <v>2622</v>
      </c>
      <c r="V1917" s="1" t="s">
        <v>2623</v>
      </c>
      <c r="W1917" s="1" t="s">
        <v>2624</v>
      </c>
      <c r="X1917" s="1" t="s">
        <v>2625</v>
      </c>
      <c r="Y1917" s="1" t="s">
        <v>2623</v>
      </c>
      <c r="Z1917" s="1" t="s">
        <v>2623</v>
      </c>
      <c r="AA1917" s="1">
        <v>4000</v>
      </c>
      <c r="AB1917" s="1" t="s">
        <v>2626</v>
      </c>
      <c r="AC1917" s="1" t="s">
        <v>2627</v>
      </c>
      <c r="AD1917" s="1" t="str">
        <f>TEXT(Sales_data[[#This Row],[Order_Date]],"MMM")</f>
        <v>Jan</v>
      </c>
      <c r="AE1917" s="1">
        <f t="shared" si="145"/>
        <v>2024</v>
      </c>
      <c r="AF1917" s="1" t="str">
        <f>TEXT(Sales_data[[#This Row],[Order_Date]],"ddd")</f>
        <v>Wed</v>
      </c>
      <c r="AG1917" s="1" t="str">
        <f t="shared" si="146"/>
        <v>On Time</v>
      </c>
      <c r="AH1917" s="1" t="str">
        <f t="shared" si="147"/>
        <v>Fast</v>
      </c>
      <c r="AI1917" s="1" t="str">
        <f t="shared" si="148"/>
        <v>Medium</v>
      </c>
      <c r="AJ1917" s="6" t="str">
        <f t="shared" si="149"/>
        <v>Weekday</v>
      </c>
    </row>
    <row r="1918" spans="1:36" x14ac:dyDescent="0.45">
      <c r="A1918" s="5" t="s">
        <v>2404</v>
      </c>
      <c r="B1918" s="2">
        <v>45493</v>
      </c>
      <c r="C1918" s="2">
        <v>45495</v>
      </c>
      <c r="D1918" s="2">
        <v>45501</v>
      </c>
      <c r="E1918" s="1" t="s">
        <v>2566</v>
      </c>
      <c r="F1918" s="1" t="s">
        <v>53</v>
      </c>
      <c r="G1918" s="1" t="s">
        <v>54</v>
      </c>
      <c r="H1918" s="1" t="s">
        <v>128</v>
      </c>
      <c r="I1918" s="1" t="s">
        <v>129</v>
      </c>
      <c r="J1918" s="1">
        <v>2</v>
      </c>
      <c r="K1918" s="1">
        <v>500</v>
      </c>
      <c r="L1918" s="1">
        <v>1000</v>
      </c>
      <c r="M1918" s="1" t="s">
        <v>56</v>
      </c>
      <c r="N1918" s="1" t="s">
        <v>57</v>
      </c>
      <c r="O1918" s="1" t="s">
        <v>31</v>
      </c>
      <c r="P1918" s="1" t="s">
        <v>58</v>
      </c>
      <c r="Q1918" s="1" t="s">
        <v>33</v>
      </c>
      <c r="R1918" s="1" t="s">
        <v>2620</v>
      </c>
      <c r="S1918" s="1" t="s">
        <v>2620</v>
      </c>
      <c r="T1918" s="1">
        <v>6</v>
      </c>
      <c r="U1918" s="1" t="s">
        <v>2622</v>
      </c>
      <c r="V1918" s="1" t="s">
        <v>2623</v>
      </c>
      <c r="W1918" s="1" t="s">
        <v>2624</v>
      </c>
      <c r="X1918" s="1" t="s">
        <v>2625</v>
      </c>
      <c r="Y1918" s="1" t="s">
        <v>2623</v>
      </c>
      <c r="Z1918" s="1" t="s">
        <v>2623</v>
      </c>
      <c r="AA1918" s="1">
        <v>1000</v>
      </c>
      <c r="AB1918" s="1" t="s">
        <v>2626</v>
      </c>
      <c r="AC1918" s="1" t="s">
        <v>2627</v>
      </c>
      <c r="AD1918" s="1" t="str">
        <f>TEXT(Sales_data[[#This Row],[Order_Date]],"MMM")</f>
        <v>Jul</v>
      </c>
      <c r="AE1918" s="1">
        <f t="shared" si="145"/>
        <v>2024</v>
      </c>
      <c r="AF1918" s="1" t="str">
        <f>TEXT(Sales_data[[#This Row],[Order_Date]],"ddd")</f>
        <v>Sat</v>
      </c>
      <c r="AG1918" s="1" t="str">
        <f t="shared" si="146"/>
        <v>Late</v>
      </c>
      <c r="AH1918" s="1" t="str">
        <f t="shared" si="147"/>
        <v>Slow</v>
      </c>
      <c r="AI1918" s="1" t="str">
        <f t="shared" si="148"/>
        <v>Low</v>
      </c>
      <c r="AJ1918" s="6" t="str">
        <f t="shared" si="149"/>
        <v>Weekend</v>
      </c>
    </row>
    <row r="1919" spans="1:36" x14ac:dyDescent="0.45">
      <c r="A1919" s="5" t="s">
        <v>2405</v>
      </c>
      <c r="B1919" s="2">
        <v>45350</v>
      </c>
      <c r="C1919" s="2">
        <v>45353</v>
      </c>
      <c r="D1919" s="2">
        <v>45356</v>
      </c>
      <c r="E1919" s="1" t="s">
        <v>2583</v>
      </c>
      <c r="F1919" s="1" t="s">
        <v>2606</v>
      </c>
      <c r="G1919" s="1" t="s">
        <v>26</v>
      </c>
      <c r="H1919" s="1" t="s">
        <v>128</v>
      </c>
      <c r="I1919" s="1" t="s">
        <v>169</v>
      </c>
      <c r="J1919" s="1">
        <v>0</v>
      </c>
      <c r="K1919" s="1">
        <v>2000</v>
      </c>
      <c r="L1919" s="1">
        <v>0</v>
      </c>
      <c r="M1919" s="1" t="s">
        <v>63</v>
      </c>
      <c r="N1919" s="1" t="s">
        <v>57</v>
      </c>
      <c r="O1919" s="1" t="s">
        <v>31</v>
      </c>
      <c r="P1919" s="1" t="s">
        <v>32</v>
      </c>
      <c r="Q1919" s="1" t="s">
        <v>45</v>
      </c>
      <c r="R1919" s="1" t="s">
        <v>46</v>
      </c>
      <c r="S1919" s="1" t="s">
        <v>47</v>
      </c>
      <c r="T1919" s="1">
        <v>3</v>
      </c>
      <c r="U1919" s="1" t="s">
        <v>2622</v>
      </c>
      <c r="V1919" s="1" t="s">
        <v>2630</v>
      </c>
      <c r="W1919" s="1" t="s">
        <v>2624</v>
      </c>
      <c r="X1919" s="1" t="s">
        <v>2625</v>
      </c>
      <c r="Y1919" s="1" t="s">
        <v>2623</v>
      </c>
      <c r="Z1919" s="1" t="s">
        <v>2623</v>
      </c>
      <c r="AA1919" s="1">
        <v>0</v>
      </c>
      <c r="AB1919" s="1" t="s">
        <v>2626</v>
      </c>
      <c r="AC1919" s="1" t="s">
        <v>47</v>
      </c>
      <c r="AD1919" s="1" t="str">
        <f>TEXT(Sales_data[[#This Row],[Order_Date]],"MMM")</f>
        <v>Feb</v>
      </c>
      <c r="AE1919" s="1">
        <f t="shared" si="145"/>
        <v>2024</v>
      </c>
      <c r="AF1919" s="1" t="str">
        <f>TEXT(Sales_data[[#This Row],[Order_Date]],"ddd")</f>
        <v>Wed</v>
      </c>
      <c r="AG1919" s="1" t="str">
        <f t="shared" si="146"/>
        <v>On Time</v>
      </c>
      <c r="AH1919" s="1" t="str">
        <f t="shared" si="147"/>
        <v>Medium</v>
      </c>
      <c r="AI1919" s="1" t="str">
        <f t="shared" si="148"/>
        <v>Low</v>
      </c>
      <c r="AJ1919" s="6" t="str">
        <f t="shared" si="149"/>
        <v>Weekday</v>
      </c>
    </row>
    <row r="1920" spans="1:36" x14ac:dyDescent="0.45">
      <c r="A1920" s="5" t="s">
        <v>2406</v>
      </c>
      <c r="B1920" s="2">
        <v>45482</v>
      </c>
      <c r="C1920" s="2">
        <v>45483</v>
      </c>
      <c r="D1920" s="2">
        <v>45487</v>
      </c>
      <c r="E1920" s="1" t="s">
        <v>2571</v>
      </c>
      <c r="F1920" s="1" t="s">
        <v>2607</v>
      </c>
      <c r="G1920" s="1" t="s">
        <v>41</v>
      </c>
      <c r="H1920" s="1" t="s">
        <v>42</v>
      </c>
      <c r="I1920" s="1" t="s">
        <v>43</v>
      </c>
      <c r="J1920" s="1">
        <v>0</v>
      </c>
      <c r="K1920" s="1">
        <v>100</v>
      </c>
      <c r="L1920" s="1">
        <v>0</v>
      </c>
      <c r="M1920" s="1" t="s">
        <v>29</v>
      </c>
      <c r="N1920" s="1" t="s">
        <v>57</v>
      </c>
      <c r="O1920" s="1" t="s">
        <v>31</v>
      </c>
      <c r="P1920" s="1" t="s">
        <v>32</v>
      </c>
      <c r="Q1920" s="1" t="s">
        <v>45</v>
      </c>
      <c r="R1920" s="1" t="s">
        <v>2620</v>
      </c>
      <c r="S1920" s="1" t="s">
        <v>2620</v>
      </c>
      <c r="T1920" s="1">
        <v>4</v>
      </c>
      <c r="U1920" s="1" t="s">
        <v>2622</v>
      </c>
      <c r="V1920" s="1" t="s">
        <v>2630</v>
      </c>
      <c r="W1920" s="1" t="s">
        <v>2624</v>
      </c>
      <c r="X1920" s="1" t="s">
        <v>2625</v>
      </c>
      <c r="Y1920" s="1" t="s">
        <v>2623</v>
      </c>
      <c r="Z1920" s="1" t="s">
        <v>2623</v>
      </c>
      <c r="AA1920" s="1">
        <v>0</v>
      </c>
      <c r="AB1920" s="1" t="s">
        <v>2626</v>
      </c>
      <c r="AC1920" s="1" t="s">
        <v>2627</v>
      </c>
      <c r="AD1920" s="1" t="str">
        <f>TEXT(Sales_data[[#This Row],[Order_Date]],"MMM")</f>
        <v>Jul</v>
      </c>
      <c r="AE1920" s="1">
        <f t="shared" si="145"/>
        <v>2024</v>
      </c>
      <c r="AF1920" s="1" t="str">
        <f>TEXT(Sales_data[[#This Row],[Order_Date]],"ddd")</f>
        <v>Tue</v>
      </c>
      <c r="AG1920" s="1" t="str">
        <f t="shared" si="146"/>
        <v>On Time</v>
      </c>
      <c r="AH1920" s="1" t="str">
        <f t="shared" si="147"/>
        <v>Medium</v>
      </c>
      <c r="AI1920" s="1" t="str">
        <f t="shared" si="148"/>
        <v>Low</v>
      </c>
      <c r="AJ1920" s="6" t="str">
        <f t="shared" si="149"/>
        <v>Weekday</v>
      </c>
    </row>
    <row r="1921" spans="1:36" x14ac:dyDescent="0.45">
      <c r="A1921" s="5" t="s">
        <v>2407</v>
      </c>
      <c r="B1921" s="2">
        <v>45486</v>
      </c>
      <c r="C1921" s="2">
        <v>45485</v>
      </c>
      <c r="D1921" s="2">
        <v>45487</v>
      </c>
      <c r="E1921" s="1" t="s">
        <v>2565</v>
      </c>
      <c r="F1921" s="1" t="s">
        <v>2608</v>
      </c>
      <c r="G1921" s="1" t="s">
        <v>41</v>
      </c>
      <c r="H1921" s="1" t="s">
        <v>128</v>
      </c>
      <c r="I1921" s="1" t="s">
        <v>169</v>
      </c>
      <c r="J1921" s="1">
        <v>-1</v>
      </c>
      <c r="K1921" s="1">
        <v>0</v>
      </c>
      <c r="L1921" s="1">
        <v>0</v>
      </c>
      <c r="M1921" s="1" t="s">
        <v>2619</v>
      </c>
      <c r="N1921" s="1" t="s">
        <v>57</v>
      </c>
      <c r="O1921" s="1" t="s">
        <v>79</v>
      </c>
      <c r="P1921" s="1" t="s">
        <v>85</v>
      </c>
      <c r="Q1921" s="1" t="s">
        <v>33</v>
      </c>
      <c r="R1921" s="1" t="s">
        <v>34</v>
      </c>
      <c r="S1921" s="1" t="s">
        <v>2620</v>
      </c>
      <c r="T1921" s="1">
        <v>2</v>
      </c>
      <c r="U1921" s="1" t="s">
        <v>2622</v>
      </c>
      <c r="V1921" s="1" t="s">
        <v>2630</v>
      </c>
      <c r="W1921" s="1" t="s">
        <v>2629</v>
      </c>
      <c r="X1921" s="1" t="s">
        <v>2628</v>
      </c>
      <c r="Y1921" s="1" t="s">
        <v>2630</v>
      </c>
      <c r="Z1921" s="1" t="s">
        <v>2623</v>
      </c>
      <c r="AA1921" s="1">
        <v>0</v>
      </c>
      <c r="AB1921" s="1" t="s">
        <v>2626</v>
      </c>
      <c r="AC1921" s="1" t="s">
        <v>2627</v>
      </c>
      <c r="AD1921" s="1" t="str">
        <f>TEXT(Sales_data[[#This Row],[Order_Date]],"MMM")</f>
        <v>Jul</v>
      </c>
      <c r="AE1921" s="1">
        <f t="shared" si="145"/>
        <v>2024</v>
      </c>
      <c r="AF1921" s="1" t="str">
        <f>TEXT(Sales_data[[#This Row],[Order_Date]],"ddd")</f>
        <v>Sat</v>
      </c>
      <c r="AG1921" s="1" t="str">
        <f t="shared" si="146"/>
        <v>On Time</v>
      </c>
      <c r="AH1921" s="1" t="str">
        <f t="shared" si="147"/>
        <v>Fast</v>
      </c>
      <c r="AI1921" s="1" t="str">
        <f t="shared" si="148"/>
        <v>Low</v>
      </c>
      <c r="AJ1921" s="6" t="str">
        <f t="shared" si="149"/>
        <v>Weekend</v>
      </c>
    </row>
    <row r="1922" spans="1:36" x14ac:dyDescent="0.45">
      <c r="A1922" s="5" t="s">
        <v>2408</v>
      </c>
      <c r="B1922" s="2">
        <v>45532</v>
      </c>
      <c r="C1922" s="2">
        <v>45531</v>
      </c>
      <c r="D1922" s="2">
        <v>45535</v>
      </c>
      <c r="E1922" s="1" t="s">
        <v>2540</v>
      </c>
      <c r="F1922" s="1" t="s">
        <v>2606</v>
      </c>
      <c r="G1922" s="1" t="s">
        <v>26</v>
      </c>
      <c r="H1922" s="1" t="s">
        <v>71</v>
      </c>
      <c r="I1922" s="1" t="s">
        <v>92</v>
      </c>
      <c r="J1922" s="1">
        <v>-1</v>
      </c>
      <c r="K1922" s="1">
        <v>0</v>
      </c>
      <c r="L1922" s="1">
        <v>0</v>
      </c>
      <c r="M1922" s="1" t="s">
        <v>2619</v>
      </c>
      <c r="N1922" s="1" t="s">
        <v>57</v>
      </c>
      <c r="O1922" s="1" t="s">
        <v>31</v>
      </c>
      <c r="P1922" s="1" t="s">
        <v>58</v>
      </c>
      <c r="Q1922" s="1" t="s">
        <v>33</v>
      </c>
      <c r="R1922" s="1" t="s">
        <v>2620</v>
      </c>
      <c r="S1922" s="1" t="s">
        <v>2620</v>
      </c>
      <c r="T1922" s="1">
        <v>4</v>
      </c>
      <c r="U1922" s="1" t="s">
        <v>2622</v>
      </c>
      <c r="V1922" s="1" t="s">
        <v>2630</v>
      </c>
      <c r="W1922" s="1" t="s">
        <v>2629</v>
      </c>
      <c r="X1922" s="1" t="s">
        <v>2628</v>
      </c>
      <c r="Y1922" s="1" t="s">
        <v>2630</v>
      </c>
      <c r="Z1922" s="1" t="s">
        <v>2623</v>
      </c>
      <c r="AA1922" s="1">
        <v>0</v>
      </c>
      <c r="AB1922" s="1" t="s">
        <v>2626</v>
      </c>
      <c r="AC1922" s="1" t="s">
        <v>2627</v>
      </c>
      <c r="AD1922" s="1" t="str">
        <f>TEXT(Sales_data[[#This Row],[Order_Date]],"MMM")</f>
        <v>Aug</v>
      </c>
      <c r="AE1922" s="1">
        <f t="shared" si="145"/>
        <v>2024</v>
      </c>
      <c r="AF1922" s="1" t="str">
        <f>TEXT(Sales_data[[#This Row],[Order_Date]],"ddd")</f>
        <v>Wed</v>
      </c>
      <c r="AG1922" s="1" t="str">
        <f t="shared" si="146"/>
        <v>On Time</v>
      </c>
      <c r="AH1922" s="1" t="str">
        <f t="shared" si="147"/>
        <v>Medium</v>
      </c>
      <c r="AI1922" s="1" t="str">
        <f t="shared" si="148"/>
        <v>Low</v>
      </c>
      <c r="AJ1922" s="6" t="str">
        <f t="shared" si="149"/>
        <v>Weekday</v>
      </c>
    </row>
    <row r="1923" spans="1:36" x14ac:dyDescent="0.45">
      <c r="A1923" s="5" t="s">
        <v>2409</v>
      </c>
      <c r="B1923" s="2">
        <v>45514</v>
      </c>
      <c r="C1923" s="2">
        <v>45513</v>
      </c>
      <c r="D1923" s="2">
        <v>45518</v>
      </c>
      <c r="E1923" s="1" t="s">
        <v>2581</v>
      </c>
      <c r="F1923" s="1" t="s">
        <v>168</v>
      </c>
      <c r="G1923" s="1" t="s">
        <v>41</v>
      </c>
      <c r="H1923" s="1" t="s">
        <v>27</v>
      </c>
      <c r="I1923" s="1" t="s">
        <v>55</v>
      </c>
      <c r="J1923" s="1">
        <v>0</v>
      </c>
      <c r="K1923" s="1">
        <v>0</v>
      </c>
      <c r="L1923" s="1">
        <v>0</v>
      </c>
      <c r="M1923" s="1" t="s">
        <v>63</v>
      </c>
      <c r="N1923" s="1" t="s">
        <v>57</v>
      </c>
      <c r="O1923" s="1" t="s">
        <v>44</v>
      </c>
      <c r="P1923" s="1" t="s">
        <v>85</v>
      </c>
      <c r="Q1923" s="1" t="s">
        <v>45</v>
      </c>
      <c r="R1923" s="1" t="s">
        <v>2620</v>
      </c>
      <c r="S1923" s="1" t="s">
        <v>2620</v>
      </c>
      <c r="T1923" s="1">
        <v>5</v>
      </c>
      <c r="U1923" s="1" t="s">
        <v>2622</v>
      </c>
      <c r="V1923" s="1" t="s">
        <v>2630</v>
      </c>
      <c r="W1923" s="1" t="s">
        <v>2629</v>
      </c>
      <c r="X1923" s="1" t="s">
        <v>2628</v>
      </c>
      <c r="Y1923" s="1" t="s">
        <v>2630</v>
      </c>
      <c r="Z1923" s="1" t="s">
        <v>2623</v>
      </c>
      <c r="AA1923" s="1">
        <v>0</v>
      </c>
      <c r="AB1923" s="1" t="s">
        <v>2626</v>
      </c>
      <c r="AC1923" s="1" t="s">
        <v>2627</v>
      </c>
      <c r="AD1923" s="1" t="str">
        <f>TEXT(Sales_data[[#This Row],[Order_Date]],"MMM")</f>
        <v>Aug</v>
      </c>
      <c r="AE1923" s="1">
        <f t="shared" ref="AE1923:AE1986" si="150">YEAR(C1923)</f>
        <v>2024</v>
      </c>
      <c r="AF1923" s="1" t="str">
        <f>TEXT(Sales_data[[#This Row],[Order_Date]],"ddd")</f>
        <v>Sat</v>
      </c>
      <c r="AG1923" s="1" t="str">
        <f t="shared" ref="AG1923:AG1986" si="151">IF(T1923&lt;=5,"On Time","Late")</f>
        <v>On Time</v>
      </c>
      <c r="AH1923" s="1" t="str">
        <f t="shared" ref="AH1923:AH1986" si="152">IF(T1923&lt;=2,"Fast",IF(T1923&lt;=5,"Medium","Slow"))</f>
        <v>Medium</v>
      </c>
      <c r="AI1923" s="1" t="str">
        <f t="shared" ref="AI1923:AI1986" si="153">IF(AA1923&gt;=5000,"High",IF(AA1923&gt;=2000,"Medium","Low"))</f>
        <v>Low</v>
      </c>
      <c r="AJ1923" s="6" t="str">
        <f t="shared" ref="AJ1923:AJ1986" si="154">IF(AF1923="Sat","Weekend",IF(AF1923="Sun","Weekend","Weekday"))</f>
        <v>Weekend</v>
      </c>
    </row>
    <row r="1924" spans="1:36" x14ac:dyDescent="0.45">
      <c r="A1924" s="5" t="s">
        <v>2410</v>
      </c>
      <c r="B1924" s="2">
        <v>45454</v>
      </c>
      <c r="C1924" s="2">
        <v>45452</v>
      </c>
      <c r="D1924" s="2">
        <v>45455</v>
      </c>
      <c r="E1924" s="1" t="s">
        <v>2559</v>
      </c>
      <c r="F1924" s="1" t="s">
        <v>2606</v>
      </c>
      <c r="G1924" s="1" t="s">
        <v>26</v>
      </c>
      <c r="H1924" s="1" t="s">
        <v>71</v>
      </c>
      <c r="I1924" s="1" t="s">
        <v>117</v>
      </c>
      <c r="J1924" s="1">
        <v>-1</v>
      </c>
      <c r="K1924" s="1">
        <v>1000</v>
      </c>
      <c r="L1924" s="1">
        <v>-1000</v>
      </c>
      <c r="M1924" s="1" t="s">
        <v>63</v>
      </c>
      <c r="N1924" s="1" t="s">
        <v>57</v>
      </c>
      <c r="O1924" s="1" t="s">
        <v>64</v>
      </c>
      <c r="P1924" s="1" t="s">
        <v>58</v>
      </c>
      <c r="Q1924" s="1" t="s">
        <v>45</v>
      </c>
      <c r="R1924" s="1" t="s">
        <v>34</v>
      </c>
      <c r="S1924" s="1" t="s">
        <v>2620</v>
      </c>
      <c r="T1924" s="1">
        <v>3</v>
      </c>
      <c r="U1924" s="1" t="s">
        <v>2622</v>
      </c>
      <c r="V1924" s="1" t="s">
        <v>2630</v>
      </c>
      <c r="W1924" s="1" t="s">
        <v>2624</v>
      </c>
      <c r="X1924" s="1" t="s">
        <v>2628</v>
      </c>
      <c r="Y1924" s="1" t="s">
        <v>2623</v>
      </c>
      <c r="Z1924" s="1" t="s">
        <v>2623</v>
      </c>
      <c r="AA1924" s="1">
        <v>-1000</v>
      </c>
      <c r="AB1924" s="1" t="s">
        <v>2626</v>
      </c>
      <c r="AC1924" s="1" t="s">
        <v>2627</v>
      </c>
      <c r="AD1924" s="1" t="str">
        <f>TEXT(Sales_data[[#This Row],[Order_Date]],"MMM")</f>
        <v>Jun</v>
      </c>
      <c r="AE1924" s="1">
        <f t="shared" si="150"/>
        <v>2024</v>
      </c>
      <c r="AF1924" s="1" t="str">
        <f>TEXT(Sales_data[[#This Row],[Order_Date]],"ddd")</f>
        <v>Tue</v>
      </c>
      <c r="AG1924" s="1" t="str">
        <f t="shared" si="151"/>
        <v>On Time</v>
      </c>
      <c r="AH1924" s="1" t="str">
        <f t="shared" si="152"/>
        <v>Medium</v>
      </c>
      <c r="AI1924" s="1" t="str">
        <f t="shared" si="153"/>
        <v>Low</v>
      </c>
      <c r="AJ1924" s="6" t="str">
        <f t="shared" si="154"/>
        <v>Weekday</v>
      </c>
    </row>
    <row r="1925" spans="1:36" x14ac:dyDescent="0.45">
      <c r="A1925" s="5" t="s">
        <v>2411</v>
      </c>
      <c r="B1925" s="2">
        <v>45327</v>
      </c>
      <c r="C1925" s="2">
        <v>45329</v>
      </c>
      <c r="D1925" s="2">
        <v>45333</v>
      </c>
      <c r="E1925" s="1" t="s">
        <v>2558</v>
      </c>
      <c r="F1925" s="1" t="s">
        <v>53</v>
      </c>
      <c r="G1925" s="1" t="s">
        <v>54</v>
      </c>
      <c r="H1925" s="1" t="s">
        <v>128</v>
      </c>
      <c r="I1925" s="1" t="s">
        <v>129</v>
      </c>
      <c r="J1925" s="1">
        <v>0</v>
      </c>
      <c r="K1925" s="1">
        <v>1000</v>
      </c>
      <c r="L1925" s="1">
        <v>0</v>
      </c>
      <c r="M1925" s="1" t="s">
        <v>2619</v>
      </c>
      <c r="N1925" s="1" t="s">
        <v>30</v>
      </c>
      <c r="O1925" s="1" t="s">
        <v>64</v>
      </c>
      <c r="P1925" s="1" t="s">
        <v>58</v>
      </c>
      <c r="Q1925" s="1" t="s">
        <v>45</v>
      </c>
      <c r="R1925" s="1" t="s">
        <v>46</v>
      </c>
      <c r="S1925" s="1" t="s">
        <v>47</v>
      </c>
      <c r="T1925" s="1">
        <v>4</v>
      </c>
      <c r="U1925" s="1" t="s">
        <v>2622</v>
      </c>
      <c r="V1925" s="1" t="s">
        <v>2630</v>
      </c>
      <c r="W1925" s="1" t="s">
        <v>2624</v>
      </c>
      <c r="X1925" s="1" t="s">
        <v>2625</v>
      </c>
      <c r="Y1925" s="1" t="s">
        <v>2623</v>
      </c>
      <c r="Z1925" s="1" t="s">
        <v>2623</v>
      </c>
      <c r="AA1925" s="1">
        <v>0</v>
      </c>
      <c r="AB1925" s="1" t="s">
        <v>2626</v>
      </c>
      <c r="AC1925" s="1" t="s">
        <v>47</v>
      </c>
      <c r="AD1925" s="1" t="str">
        <f>TEXT(Sales_data[[#This Row],[Order_Date]],"MMM")</f>
        <v>Feb</v>
      </c>
      <c r="AE1925" s="1">
        <f t="shared" si="150"/>
        <v>2024</v>
      </c>
      <c r="AF1925" s="1" t="str">
        <f>TEXT(Sales_data[[#This Row],[Order_Date]],"ddd")</f>
        <v>Mon</v>
      </c>
      <c r="AG1925" s="1" t="str">
        <f t="shared" si="151"/>
        <v>On Time</v>
      </c>
      <c r="AH1925" s="1" t="str">
        <f t="shared" si="152"/>
        <v>Medium</v>
      </c>
      <c r="AI1925" s="1" t="str">
        <f t="shared" si="153"/>
        <v>Low</v>
      </c>
      <c r="AJ1925" s="6" t="str">
        <f t="shared" si="154"/>
        <v>Weekday</v>
      </c>
    </row>
    <row r="1926" spans="1:36" x14ac:dyDescent="0.45">
      <c r="A1926" s="5" t="s">
        <v>2412</v>
      </c>
      <c r="B1926" s="2">
        <v>45481</v>
      </c>
      <c r="C1926" s="2">
        <v>45479</v>
      </c>
      <c r="D1926" s="2">
        <v>45484</v>
      </c>
      <c r="E1926" s="1" t="s">
        <v>2591</v>
      </c>
      <c r="F1926" s="1" t="s">
        <v>2606</v>
      </c>
      <c r="G1926" s="1" t="s">
        <v>26</v>
      </c>
      <c r="H1926" s="1" t="s">
        <v>42</v>
      </c>
      <c r="I1926" s="1" t="s">
        <v>122</v>
      </c>
      <c r="J1926" s="1">
        <v>-1</v>
      </c>
      <c r="K1926" s="1">
        <v>100</v>
      </c>
      <c r="L1926" s="1">
        <v>-100</v>
      </c>
      <c r="M1926" s="1" t="s">
        <v>56</v>
      </c>
      <c r="N1926" s="1" t="s">
        <v>57</v>
      </c>
      <c r="O1926" s="1" t="s">
        <v>79</v>
      </c>
      <c r="P1926" s="1" t="s">
        <v>85</v>
      </c>
      <c r="Q1926" s="1" t="s">
        <v>33</v>
      </c>
      <c r="R1926" s="1" t="s">
        <v>2620</v>
      </c>
      <c r="S1926" s="1" t="s">
        <v>2620</v>
      </c>
      <c r="T1926" s="1">
        <v>5</v>
      </c>
      <c r="U1926" s="1" t="s">
        <v>2622</v>
      </c>
      <c r="V1926" s="1" t="s">
        <v>2630</v>
      </c>
      <c r="W1926" s="1" t="s">
        <v>2624</v>
      </c>
      <c r="X1926" s="1" t="s">
        <v>2628</v>
      </c>
      <c r="Y1926" s="1" t="s">
        <v>2623</v>
      </c>
      <c r="Z1926" s="1" t="s">
        <v>2623</v>
      </c>
      <c r="AA1926" s="1">
        <v>-100</v>
      </c>
      <c r="AB1926" s="1" t="s">
        <v>2626</v>
      </c>
      <c r="AC1926" s="1" t="s">
        <v>2632</v>
      </c>
      <c r="AD1926" s="1" t="str">
        <f>TEXT(Sales_data[[#This Row],[Order_Date]],"MMM")</f>
        <v>Jul</v>
      </c>
      <c r="AE1926" s="1">
        <f t="shared" si="150"/>
        <v>2024</v>
      </c>
      <c r="AF1926" s="1" t="str">
        <f>TEXT(Sales_data[[#This Row],[Order_Date]],"ddd")</f>
        <v>Mon</v>
      </c>
      <c r="AG1926" s="1" t="str">
        <f t="shared" si="151"/>
        <v>On Time</v>
      </c>
      <c r="AH1926" s="1" t="str">
        <f t="shared" si="152"/>
        <v>Medium</v>
      </c>
      <c r="AI1926" s="1" t="str">
        <f t="shared" si="153"/>
        <v>Low</v>
      </c>
      <c r="AJ1926" s="6" t="str">
        <f t="shared" si="154"/>
        <v>Weekday</v>
      </c>
    </row>
    <row r="1927" spans="1:36" x14ac:dyDescent="0.45">
      <c r="A1927" s="5" t="s">
        <v>2413</v>
      </c>
      <c r="B1927" s="2">
        <v>45380</v>
      </c>
      <c r="C1927" s="2">
        <v>45382</v>
      </c>
      <c r="D1927" s="2">
        <v>45384</v>
      </c>
      <c r="E1927" s="1" t="s">
        <v>2572</v>
      </c>
      <c r="F1927" s="1" t="s">
        <v>2606</v>
      </c>
      <c r="G1927" s="1" t="s">
        <v>26</v>
      </c>
      <c r="H1927" s="1" t="s">
        <v>128</v>
      </c>
      <c r="I1927" s="1" t="s">
        <v>231</v>
      </c>
      <c r="J1927" s="1">
        <v>3</v>
      </c>
      <c r="K1927" s="1">
        <v>500</v>
      </c>
      <c r="L1927" s="1">
        <v>1500</v>
      </c>
      <c r="M1927" s="1" t="s">
        <v>29</v>
      </c>
      <c r="N1927" s="1" t="s">
        <v>93</v>
      </c>
      <c r="O1927" s="1" t="s">
        <v>64</v>
      </c>
      <c r="P1927" s="1" t="s">
        <v>85</v>
      </c>
      <c r="Q1927" s="1" t="s">
        <v>45</v>
      </c>
      <c r="R1927" s="1" t="s">
        <v>34</v>
      </c>
      <c r="S1927" s="1" t="s">
        <v>2620</v>
      </c>
      <c r="T1927" s="1">
        <v>2</v>
      </c>
      <c r="U1927" s="1" t="s">
        <v>2622</v>
      </c>
      <c r="V1927" s="1" t="s">
        <v>2623</v>
      </c>
      <c r="W1927" s="1" t="s">
        <v>2624</v>
      </c>
      <c r="X1927" s="1" t="s">
        <v>2625</v>
      </c>
      <c r="Y1927" s="1" t="s">
        <v>2623</v>
      </c>
      <c r="Z1927" s="1" t="s">
        <v>2623</v>
      </c>
      <c r="AA1927" s="1">
        <v>1500</v>
      </c>
      <c r="AB1927" s="1" t="s">
        <v>2626</v>
      </c>
      <c r="AC1927" s="1" t="s">
        <v>2627</v>
      </c>
      <c r="AD1927" s="1" t="str">
        <f>TEXT(Sales_data[[#This Row],[Order_Date]],"MMM")</f>
        <v>Mar</v>
      </c>
      <c r="AE1927" s="1">
        <f t="shared" si="150"/>
        <v>2024</v>
      </c>
      <c r="AF1927" s="1" t="str">
        <f>TEXT(Sales_data[[#This Row],[Order_Date]],"ddd")</f>
        <v>Fri</v>
      </c>
      <c r="AG1927" s="1" t="str">
        <f t="shared" si="151"/>
        <v>On Time</v>
      </c>
      <c r="AH1927" s="1" t="str">
        <f t="shared" si="152"/>
        <v>Fast</v>
      </c>
      <c r="AI1927" s="1" t="str">
        <f t="shared" si="153"/>
        <v>Low</v>
      </c>
      <c r="AJ1927" s="6" t="str">
        <f t="shared" si="154"/>
        <v>Weekday</v>
      </c>
    </row>
    <row r="1928" spans="1:36" x14ac:dyDescent="0.45">
      <c r="A1928" s="5" t="s">
        <v>2414</v>
      </c>
      <c r="B1928" s="2">
        <v>45429</v>
      </c>
      <c r="C1928" s="2">
        <v>45431</v>
      </c>
      <c r="D1928" s="2">
        <v>45436</v>
      </c>
      <c r="E1928" s="1" t="s">
        <v>2549</v>
      </c>
      <c r="F1928" s="1" t="s">
        <v>53</v>
      </c>
      <c r="G1928" s="1" t="s">
        <v>54</v>
      </c>
      <c r="H1928" s="1" t="s">
        <v>42</v>
      </c>
      <c r="I1928" s="1" t="s">
        <v>78</v>
      </c>
      <c r="J1928" s="1">
        <v>-1</v>
      </c>
      <c r="K1928" s="1">
        <v>2000</v>
      </c>
      <c r="L1928" s="1">
        <v>-2000</v>
      </c>
      <c r="M1928" s="1" t="s">
        <v>2619</v>
      </c>
      <c r="N1928" s="1" t="s">
        <v>57</v>
      </c>
      <c r="O1928" s="1" t="s">
        <v>44</v>
      </c>
      <c r="P1928" s="1" t="s">
        <v>85</v>
      </c>
      <c r="Q1928" s="1" t="s">
        <v>45</v>
      </c>
      <c r="R1928" s="1" t="s">
        <v>2620</v>
      </c>
      <c r="S1928" s="1" t="s">
        <v>2620</v>
      </c>
      <c r="T1928" s="1">
        <v>5</v>
      </c>
      <c r="U1928" s="1" t="s">
        <v>2622</v>
      </c>
      <c r="V1928" s="1" t="s">
        <v>2630</v>
      </c>
      <c r="W1928" s="1" t="s">
        <v>2624</v>
      </c>
      <c r="X1928" s="1" t="s">
        <v>2625</v>
      </c>
      <c r="Y1928" s="1" t="s">
        <v>2623</v>
      </c>
      <c r="Z1928" s="1" t="s">
        <v>2623</v>
      </c>
      <c r="AA1928" s="1">
        <v>-2000</v>
      </c>
      <c r="AB1928" s="1" t="s">
        <v>2626</v>
      </c>
      <c r="AC1928" s="1" t="s">
        <v>2632</v>
      </c>
      <c r="AD1928" s="1" t="str">
        <f>TEXT(Sales_data[[#This Row],[Order_Date]],"MMM")</f>
        <v>May</v>
      </c>
      <c r="AE1928" s="1">
        <f t="shared" si="150"/>
        <v>2024</v>
      </c>
      <c r="AF1928" s="1" t="str">
        <f>TEXT(Sales_data[[#This Row],[Order_Date]],"ddd")</f>
        <v>Fri</v>
      </c>
      <c r="AG1928" s="1" t="str">
        <f t="shared" si="151"/>
        <v>On Time</v>
      </c>
      <c r="AH1928" s="1" t="str">
        <f t="shared" si="152"/>
        <v>Medium</v>
      </c>
      <c r="AI1928" s="1" t="str">
        <f t="shared" si="153"/>
        <v>Low</v>
      </c>
      <c r="AJ1928" s="6" t="str">
        <f t="shared" si="154"/>
        <v>Weekday</v>
      </c>
    </row>
    <row r="1929" spans="1:36" x14ac:dyDescent="0.45">
      <c r="A1929" s="5" t="s">
        <v>2415</v>
      </c>
      <c r="B1929" s="2">
        <v>45593</v>
      </c>
      <c r="C1929" s="2">
        <v>45592</v>
      </c>
      <c r="D1929" s="2">
        <v>45591</v>
      </c>
      <c r="E1929" s="1" t="s">
        <v>2574</v>
      </c>
      <c r="F1929" s="1" t="s">
        <v>147</v>
      </c>
      <c r="G1929" s="1" t="s">
        <v>147</v>
      </c>
      <c r="H1929" s="1" t="s">
        <v>71</v>
      </c>
      <c r="I1929" s="1" t="s">
        <v>72</v>
      </c>
      <c r="J1929" s="1">
        <v>2</v>
      </c>
      <c r="K1929" s="1">
        <v>500</v>
      </c>
      <c r="L1929" s="1">
        <v>1000</v>
      </c>
      <c r="M1929" s="1" t="s">
        <v>63</v>
      </c>
      <c r="N1929" s="1" t="s">
        <v>57</v>
      </c>
      <c r="O1929" s="1" t="s">
        <v>44</v>
      </c>
      <c r="P1929" s="1" t="s">
        <v>85</v>
      </c>
      <c r="Q1929" s="1" t="s">
        <v>33</v>
      </c>
      <c r="R1929" s="1" t="s">
        <v>2620</v>
      </c>
      <c r="S1929" s="1" t="s">
        <v>2620</v>
      </c>
      <c r="T1929" s="1">
        <v>-1</v>
      </c>
      <c r="U1929" s="1" t="s">
        <v>2622</v>
      </c>
      <c r="V1929" s="1" t="s">
        <v>2623</v>
      </c>
      <c r="W1929" s="1" t="s">
        <v>2624</v>
      </c>
      <c r="X1929" s="1" t="s">
        <v>2628</v>
      </c>
      <c r="Y1929" s="1" t="s">
        <v>2623</v>
      </c>
      <c r="Z1929" s="1" t="s">
        <v>2623</v>
      </c>
      <c r="AA1929" s="1">
        <v>1000</v>
      </c>
      <c r="AB1929" s="1" t="s">
        <v>2626</v>
      </c>
      <c r="AC1929" s="1" t="s">
        <v>2627</v>
      </c>
      <c r="AD1929" s="1" t="str">
        <f>TEXT(Sales_data[[#This Row],[Order_Date]],"MMM")</f>
        <v>Oct</v>
      </c>
      <c r="AE1929" s="1">
        <f t="shared" si="150"/>
        <v>2024</v>
      </c>
      <c r="AF1929" s="1" t="str">
        <f>TEXT(Sales_data[[#This Row],[Order_Date]],"ddd")</f>
        <v>Mon</v>
      </c>
      <c r="AG1929" s="1" t="str">
        <f t="shared" si="151"/>
        <v>On Time</v>
      </c>
      <c r="AH1929" s="1" t="str">
        <f t="shared" si="152"/>
        <v>Fast</v>
      </c>
      <c r="AI1929" s="1" t="str">
        <f t="shared" si="153"/>
        <v>Low</v>
      </c>
      <c r="AJ1929" s="6" t="str">
        <f t="shared" si="154"/>
        <v>Weekday</v>
      </c>
    </row>
    <row r="1930" spans="1:36" x14ac:dyDescent="0.45">
      <c r="A1930" s="5" t="s">
        <v>2416</v>
      </c>
      <c r="B1930" s="2">
        <v>45626</v>
      </c>
      <c r="C1930" s="2">
        <v>45625</v>
      </c>
      <c r="D1930" s="2">
        <v>45627</v>
      </c>
      <c r="E1930" s="1" t="s">
        <v>2581</v>
      </c>
      <c r="F1930" s="1" t="s">
        <v>53</v>
      </c>
      <c r="G1930" s="1" t="s">
        <v>54</v>
      </c>
      <c r="H1930" s="1" t="s">
        <v>128</v>
      </c>
      <c r="I1930" s="1" t="s">
        <v>231</v>
      </c>
      <c r="J1930" s="1">
        <v>2</v>
      </c>
      <c r="K1930" s="1">
        <v>1000</v>
      </c>
      <c r="L1930" s="1">
        <v>2000</v>
      </c>
      <c r="M1930" s="1" t="s">
        <v>2619</v>
      </c>
      <c r="N1930" s="1" t="s">
        <v>93</v>
      </c>
      <c r="O1930" s="1" t="s">
        <v>31</v>
      </c>
      <c r="P1930" s="1" t="s">
        <v>58</v>
      </c>
      <c r="Q1930" s="1" t="s">
        <v>45</v>
      </c>
      <c r="R1930" s="1" t="s">
        <v>34</v>
      </c>
      <c r="S1930" s="1" t="s">
        <v>2620</v>
      </c>
      <c r="T1930" s="1">
        <v>2</v>
      </c>
      <c r="U1930" s="1" t="s">
        <v>2622</v>
      </c>
      <c r="V1930" s="1" t="s">
        <v>2623</v>
      </c>
      <c r="W1930" s="1" t="s">
        <v>2624</v>
      </c>
      <c r="X1930" s="1" t="s">
        <v>2628</v>
      </c>
      <c r="Y1930" s="1" t="s">
        <v>2623</v>
      </c>
      <c r="Z1930" s="1" t="s">
        <v>2623</v>
      </c>
      <c r="AA1930" s="1">
        <v>2000</v>
      </c>
      <c r="AB1930" s="1" t="s">
        <v>2626</v>
      </c>
      <c r="AC1930" s="1" t="s">
        <v>2627</v>
      </c>
      <c r="AD1930" s="1" t="str">
        <f>TEXT(Sales_data[[#This Row],[Order_Date]],"MMM")</f>
        <v>Nov</v>
      </c>
      <c r="AE1930" s="1">
        <f t="shared" si="150"/>
        <v>2024</v>
      </c>
      <c r="AF1930" s="1" t="str">
        <f>TEXT(Sales_data[[#This Row],[Order_Date]],"ddd")</f>
        <v>Sat</v>
      </c>
      <c r="AG1930" s="1" t="str">
        <f t="shared" si="151"/>
        <v>On Time</v>
      </c>
      <c r="AH1930" s="1" t="str">
        <f t="shared" si="152"/>
        <v>Fast</v>
      </c>
      <c r="AI1930" s="1" t="str">
        <f t="shared" si="153"/>
        <v>Medium</v>
      </c>
      <c r="AJ1930" s="6" t="str">
        <f t="shared" si="154"/>
        <v>Weekend</v>
      </c>
    </row>
    <row r="1931" spans="1:36" x14ac:dyDescent="0.45">
      <c r="A1931" s="5" t="s">
        <v>2417</v>
      </c>
      <c r="B1931" s="2">
        <v>45512</v>
      </c>
      <c r="C1931" s="2">
        <v>45511</v>
      </c>
      <c r="D1931" s="2">
        <v>45514</v>
      </c>
      <c r="E1931" s="1" t="s">
        <v>2551</v>
      </c>
      <c r="F1931" s="1" t="s">
        <v>2609</v>
      </c>
      <c r="G1931" s="1" t="s">
        <v>116</v>
      </c>
      <c r="H1931" s="1" t="s">
        <v>128</v>
      </c>
      <c r="I1931" s="1" t="s">
        <v>169</v>
      </c>
      <c r="J1931" s="1">
        <v>0</v>
      </c>
      <c r="K1931" s="1">
        <v>100</v>
      </c>
      <c r="L1931" s="1">
        <v>0</v>
      </c>
      <c r="M1931" s="1" t="s">
        <v>63</v>
      </c>
      <c r="N1931" s="1" t="s">
        <v>57</v>
      </c>
      <c r="O1931" s="1" t="s">
        <v>79</v>
      </c>
      <c r="P1931" s="1" t="s">
        <v>85</v>
      </c>
      <c r="Q1931" s="1" t="s">
        <v>45</v>
      </c>
      <c r="R1931" s="1" t="s">
        <v>46</v>
      </c>
      <c r="S1931" s="1" t="s">
        <v>47</v>
      </c>
      <c r="T1931" s="1">
        <v>3</v>
      </c>
      <c r="U1931" s="1" t="s">
        <v>2622</v>
      </c>
      <c r="V1931" s="1" t="s">
        <v>2630</v>
      </c>
      <c r="W1931" s="1" t="s">
        <v>2624</v>
      </c>
      <c r="X1931" s="1" t="s">
        <v>2628</v>
      </c>
      <c r="Y1931" s="1" t="s">
        <v>2623</v>
      </c>
      <c r="Z1931" s="1" t="s">
        <v>2623</v>
      </c>
      <c r="AA1931" s="1">
        <v>0</v>
      </c>
      <c r="AB1931" s="1" t="s">
        <v>2626</v>
      </c>
      <c r="AC1931" s="1" t="s">
        <v>47</v>
      </c>
      <c r="AD1931" s="1" t="str">
        <f>TEXT(Sales_data[[#This Row],[Order_Date]],"MMM")</f>
        <v>Aug</v>
      </c>
      <c r="AE1931" s="1">
        <f t="shared" si="150"/>
        <v>2024</v>
      </c>
      <c r="AF1931" s="1" t="str">
        <f>TEXT(Sales_data[[#This Row],[Order_Date]],"ddd")</f>
        <v>Thu</v>
      </c>
      <c r="AG1931" s="1" t="str">
        <f t="shared" si="151"/>
        <v>On Time</v>
      </c>
      <c r="AH1931" s="1" t="str">
        <f t="shared" si="152"/>
        <v>Medium</v>
      </c>
      <c r="AI1931" s="1" t="str">
        <f t="shared" si="153"/>
        <v>Low</v>
      </c>
      <c r="AJ1931" s="6" t="str">
        <f t="shared" si="154"/>
        <v>Weekday</v>
      </c>
    </row>
    <row r="1932" spans="1:36" x14ac:dyDescent="0.45">
      <c r="A1932" s="5" t="s">
        <v>2418</v>
      </c>
      <c r="B1932" s="2">
        <v>45510</v>
      </c>
      <c r="C1932" s="2">
        <v>45513</v>
      </c>
      <c r="D1932" s="2">
        <v>45512</v>
      </c>
      <c r="E1932" s="1" t="s">
        <v>2605</v>
      </c>
      <c r="F1932" s="1" t="s">
        <v>69</v>
      </c>
      <c r="G1932" s="1" t="s">
        <v>70</v>
      </c>
      <c r="H1932" s="1" t="s">
        <v>128</v>
      </c>
      <c r="I1932" s="1" t="s">
        <v>169</v>
      </c>
      <c r="J1932" s="1">
        <v>-1</v>
      </c>
      <c r="K1932" s="1">
        <v>2000</v>
      </c>
      <c r="L1932" s="1">
        <v>-2000</v>
      </c>
      <c r="M1932" s="1" t="s">
        <v>29</v>
      </c>
      <c r="N1932" s="1" t="s">
        <v>93</v>
      </c>
      <c r="O1932" s="1" t="s">
        <v>79</v>
      </c>
      <c r="P1932" s="1" t="s">
        <v>58</v>
      </c>
      <c r="Q1932" s="1" t="s">
        <v>33</v>
      </c>
      <c r="R1932" s="1" t="s">
        <v>34</v>
      </c>
      <c r="S1932" s="1" t="s">
        <v>2620</v>
      </c>
      <c r="T1932" s="1">
        <v>-1</v>
      </c>
      <c r="U1932" s="1" t="s">
        <v>2622</v>
      </c>
      <c r="V1932" s="1" t="s">
        <v>2630</v>
      </c>
      <c r="W1932" s="1" t="s">
        <v>2624</v>
      </c>
      <c r="X1932" s="1" t="s">
        <v>2631</v>
      </c>
      <c r="Y1932" s="1" t="s">
        <v>2623</v>
      </c>
      <c r="Z1932" s="1" t="s">
        <v>2623</v>
      </c>
      <c r="AA1932" s="1">
        <v>-2000</v>
      </c>
      <c r="AB1932" s="1" t="s">
        <v>2626</v>
      </c>
      <c r="AC1932" s="1" t="s">
        <v>2627</v>
      </c>
      <c r="AD1932" s="1" t="str">
        <f>TEXT(Sales_data[[#This Row],[Order_Date]],"MMM")</f>
        <v>Aug</v>
      </c>
      <c r="AE1932" s="1">
        <f t="shared" si="150"/>
        <v>2024</v>
      </c>
      <c r="AF1932" s="1" t="str">
        <f>TEXT(Sales_data[[#This Row],[Order_Date]],"ddd")</f>
        <v>Tue</v>
      </c>
      <c r="AG1932" s="1" t="str">
        <f t="shared" si="151"/>
        <v>On Time</v>
      </c>
      <c r="AH1932" s="1" t="str">
        <f t="shared" si="152"/>
        <v>Fast</v>
      </c>
      <c r="AI1932" s="1" t="str">
        <f t="shared" si="153"/>
        <v>Low</v>
      </c>
      <c r="AJ1932" s="6" t="str">
        <f t="shared" si="154"/>
        <v>Weekday</v>
      </c>
    </row>
    <row r="1933" spans="1:36" x14ac:dyDescent="0.45">
      <c r="A1933" s="5" t="s">
        <v>2419</v>
      </c>
      <c r="B1933" s="2">
        <v>45393</v>
      </c>
      <c r="C1933" s="2">
        <v>45395</v>
      </c>
      <c r="D1933" s="2">
        <v>45397</v>
      </c>
      <c r="E1933" s="1" t="s">
        <v>2581</v>
      </c>
      <c r="F1933" s="1" t="s">
        <v>147</v>
      </c>
      <c r="G1933" s="1" t="s">
        <v>147</v>
      </c>
      <c r="H1933" s="1" t="s">
        <v>27</v>
      </c>
      <c r="I1933" s="1" t="s">
        <v>84</v>
      </c>
      <c r="J1933" s="1">
        <v>0</v>
      </c>
      <c r="K1933" s="1">
        <v>500</v>
      </c>
      <c r="L1933" s="1">
        <v>0</v>
      </c>
      <c r="M1933" s="1" t="s">
        <v>56</v>
      </c>
      <c r="N1933" s="1" t="s">
        <v>93</v>
      </c>
      <c r="O1933" s="1" t="s">
        <v>31</v>
      </c>
      <c r="P1933" s="1" t="s">
        <v>85</v>
      </c>
      <c r="Q1933" s="1" t="s">
        <v>45</v>
      </c>
      <c r="R1933" s="1" t="s">
        <v>46</v>
      </c>
      <c r="S1933" s="1" t="s">
        <v>245</v>
      </c>
      <c r="T1933" s="1">
        <v>2</v>
      </c>
      <c r="U1933" s="1" t="s">
        <v>2622</v>
      </c>
      <c r="V1933" s="1" t="s">
        <v>2630</v>
      </c>
      <c r="W1933" s="1" t="s">
        <v>2624</v>
      </c>
      <c r="X1933" s="1" t="s">
        <v>2625</v>
      </c>
      <c r="Y1933" s="1" t="s">
        <v>2623</v>
      </c>
      <c r="Z1933" s="1" t="s">
        <v>2623</v>
      </c>
      <c r="AA1933" s="1">
        <v>0</v>
      </c>
      <c r="AB1933" s="1" t="s">
        <v>2626</v>
      </c>
      <c r="AC1933" s="1" t="s">
        <v>245</v>
      </c>
      <c r="AD1933" s="1" t="str">
        <f>TEXT(Sales_data[[#This Row],[Order_Date]],"MMM")</f>
        <v>Apr</v>
      </c>
      <c r="AE1933" s="1">
        <f t="shared" si="150"/>
        <v>2024</v>
      </c>
      <c r="AF1933" s="1" t="str">
        <f>TEXT(Sales_data[[#This Row],[Order_Date]],"ddd")</f>
        <v>Thu</v>
      </c>
      <c r="AG1933" s="1" t="str">
        <f t="shared" si="151"/>
        <v>On Time</v>
      </c>
      <c r="AH1933" s="1" t="str">
        <f t="shared" si="152"/>
        <v>Fast</v>
      </c>
      <c r="AI1933" s="1" t="str">
        <f t="shared" si="153"/>
        <v>Low</v>
      </c>
      <c r="AJ1933" s="6" t="str">
        <f t="shared" si="154"/>
        <v>Weekday</v>
      </c>
    </row>
    <row r="1934" spans="1:36" x14ac:dyDescent="0.45">
      <c r="A1934" s="5" t="s">
        <v>2420</v>
      </c>
      <c r="B1934" s="2">
        <v>45415</v>
      </c>
      <c r="C1934" s="2">
        <v>45417</v>
      </c>
      <c r="D1934" s="2">
        <v>45417</v>
      </c>
      <c r="E1934" s="1" t="s">
        <v>2570</v>
      </c>
      <c r="F1934" s="1" t="s">
        <v>2606</v>
      </c>
      <c r="G1934" s="1" t="s">
        <v>26</v>
      </c>
      <c r="H1934" s="1" t="s">
        <v>27</v>
      </c>
      <c r="I1934" s="1" t="s">
        <v>28</v>
      </c>
      <c r="J1934" s="1">
        <v>1</v>
      </c>
      <c r="K1934" s="1">
        <v>2000</v>
      </c>
      <c r="L1934" s="1">
        <v>2000</v>
      </c>
      <c r="M1934" s="1" t="s">
        <v>29</v>
      </c>
      <c r="N1934" s="1" t="s">
        <v>57</v>
      </c>
      <c r="O1934" s="1" t="s">
        <v>44</v>
      </c>
      <c r="P1934" s="1" t="s">
        <v>85</v>
      </c>
      <c r="Q1934" s="1" t="s">
        <v>45</v>
      </c>
      <c r="R1934" s="1" t="s">
        <v>46</v>
      </c>
      <c r="S1934" s="1" t="s">
        <v>245</v>
      </c>
      <c r="T1934" s="1">
        <v>0</v>
      </c>
      <c r="U1934" s="1" t="s">
        <v>2622</v>
      </c>
      <c r="V1934" s="1" t="s">
        <v>2623</v>
      </c>
      <c r="W1934" s="1" t="s">
        <v>2624</v>
      </c>
      <c r="X1934" s="1" t="s">
        <v>2625</v>
      </c>
      <c r="Y1934" s="1" t="s">
        <v>2623</v>
      </c>
      <c r="Z1934" s="1" t="s">
        <v>2623</v>
      </c>
      <c r="AA1934" s="1">
        <v>2000</v>
      </c>
      <c r="AB1934" s="1" t="s">
        <v>2626</v>
      </c>
      <c r="AC1934" s="1" t="s">
        <v>245</v>
      </c>
      <c r="AD1934" s="1" t="str">
        <f>TEXT(Sales_data[[#This Row],[Order_Date]],"MMM")</f>
        <v>May</v>
      </c>
      <c r="AE1934" s="1">
        <f t="shared" si="150"/>
        <v>2024</v>
      </c>
      <c r="AF1934" s="1" t="str">
        <f>TEXT(Sales_data[[#This Row],[Order_Date]],"ddd")</f>
        <v>Fri</v>
      </c>
      <c r="AG1934" s="1" t="str">
        <f t="shared" si="151"/>
        <v>On Time</v>
      </c>
      <c r="AH1934" s="1" t="str">
        <f t="shared" si="152"/>
        <v>Fast</v>
      </c>
      <c r="AI1934" s="1" t="str">
        <f t="shared" si="153"/>
        <v>Medium</v>
      </c>
      <c r="AJ1934" s="6" t="str">
        <f t="shared" si="154"/>
        <v>Weekday</v>
      </c>
    </row>
    <row r="1935" spans="1:36" x14ac:dyDescent="0.45">
      <c r="A1935" s="5" t="s">
        <v>2421</v>
      </c>
      <c r="B1935" s="2">
        <v>45599</v>
      </c>
      <c r="C1935" s="2">
        <v>45600</v>
      </c>
      <c r="D1935" s="2">
        <v>45607</v>
      </c>
      <c r="E1935" s="1" t="s">
        <v>2557</v>
      </c>
      <c r="F1935" s="1" t="s">
        <v>147</v>
      </c>
      <c r="G1935" s="1" t="s">
        <v>147</v>
      </c>
      <c r="H1935" s="1" t="s">
        <v>42</v>
      </c>
      <c r="I1935" s="1" t="s">
        <v>43</v>
      </c>
      <c r="J1935" s="1">
        <v>-1</v>
      </c>
      <c r="K1935" s="1">
        <v>500</v>
      </c>
      <c r="L1935" s="1">
        <v>-500</v>
      </c>
      <c r="M1935" s="1" t="s">
        <v>63</v>
      </c>
      <c r="N1935" s="1" t="s">
        <v>57</v>
      </c>
      <c r="O1935" s="1" t="s">
        <v>31</v>
      </c>
      <c r="P1935" s="1" t="s">
        <v>32</v>
      </c>
      <c r="Q1935" s="1" t="s">
        <v>33</v>
      </c>
      <c r="R1935" s="1" t="s">
        <v>34</v>
      </c>
      <c r="S1935" s="1" t="s">
        <v>2620</v>
      </c>
      <c r="T1935" s="1">
        <v>7</v>
      </c>
      <c r="U1935" s="1" t="s">
        <v>2622</v>
      </c>
      <c r="V1935" s="1" t="s">
        <v>2630</v>
      </c>
      <c r="W1935" s="1" t="s">
        <v>2624</v>
      </c>
      <c r="X1935" s="1" t="s">
        <v>2625</v>
      </c>
      <c r="Y1935" s="1" t="s">
        <v>2623</v>
      </c>
      <c r="Z1935" s="1" t="s">
        <v>2623</v>
      </c>
      <c r="AA1935" s="1">
        <v>-500</v>
      </c>
      <c r="AB1935" s="1" t="s">
        <v>2626</v>
      </c>
      <c r="AC1935" s="1" t="s">
        <v>2627</v>
      </c>
      <c r="AD1935" s="1" t="str">
        <f>TEXT(Sales_data[[#This Row],[Order_Date]],"MMM")</f>
        <v>Nov</v>
      </c>
      <c r="AE1935" s="1">
        <f t="shared" si="150"/>
        <v>2024</v>
      </c>
      <c r="AF1935" s="1" t="str">
        <f>TEXT(Sales_data[[#This Row],[Order_Date]],"ddd")</f>
        <v>Sun</v>
      </c>
      <c r="AG1935" s="1" t="str">
        <f t="shared" si="151"/>
        <v>Late</v>
      </c>
      <c r="AH1935" s="1" t="str">
        <f t="shared" si="152"/>
        <v>Slow</v>
      </c>
      <c r="AI1935" s="1" t="str">
        <f t="shared" si="153"/>
        <v>Low</v>
      </c>
      <c r="AJ1935" s="6" t="str">
        <f t="shared" si="154"/>
        <v>Weekend</v>
      </c>
    </row>
    <row r="1936" spans="1:36" x14ac:dyDescent="0.45">
      <c r="A1936" s="5" t="s">
        <v>2422</v>
      </c>
      <c r="B1936" s="2">
        <v>45581</v>
      </c>
      <c r="C1936" s="2">
        <v>45584</v>
      </c>
      <c r="D1936" s="2">
        <v>45587</v>
      </c>
      <c r="E1936" s="1" t="s">
        <v>2590</v>
      </c>
      <c r="F1936" s="1" t="s">
        <v>2609</v>
      </c>
      <c r="G1936" s="1" t="s">
        <v>116</v>
      </c>
      <c r="H1936" s="1" t="s">
        <v>27</v>
      </c>
      <c r="I1936" s="1" t="s">
        <v>84</v>
      </c>
      <c r="J1936" s="1">
        <v>2</v>
      </c>
      <c r="K1936" s="1">
        <v>2000</v>
      </c>
      <c r="L1936" s="1">
        <v>4000</v>
      </c>
      <c r="M1936" s="1" t="s">
        <v>2619</v>
      </c>
      <c r="N1936" s="1" t="s">
        <v>93</v>
      </c>
      <c r="O1936" s="1" t="s">
        <v>44</v>
      </c>
      <c r="P1936" s="1" t="s">
        <v>85</v>
      </c>
      <c r="Q1936" s="1" t="s">
        <v>45</v>
      </c>
      <c r="R1936" s="1" t="s">
        <v>46</v>
      </c>
      <c r="S1936" s="1" t="s">
        <v>2621</v>
      </c>
      <c r="T1936" s="1">
        <v>3</v>
      </c>
      <c r="U1936" s="1" t="s">
        <v>2622</v>
      </c>
      <c r="V1936" s="1" t="s">
        <v>2623</v>
      </c>
      <c r="W1936" s="1" t="s">
        <v>2624</v>
      </c>
      <c r="X1936" s="1" t="s">
        <v>2625</v>
      </c>
      <c r="Y1936" s="1" t="s">
        <v>2623</v>
      </c>
      <c r="Z1936" s="1" t="s">
        <v>2623</v>
      </c>
      <c r="AA1936" s="1">
        <v>4000</v>
      </c>
      <c r="AB1936" s="1" t="s">
        <v>2626</v>
      </c>
      <c r="AC1936" s="1" t="s">
        <v>2621</v>
      </c>
      <c r="AD1936" s="1" t="str">
        <f>TEXT(Sales_data[[#This Row],[Order_Date]],"MMM")</f>
        <v>Oct</v>
      </c>
      <c r="AE1936" s="1">
        <f t="shared" si="150"/>
        <v>2024</v>
      </c>
      <c r="AF1936" s="1" t="str">
        <f>TEXT(Sales_data[[#This Row],[Order_Date]],"ddd")</f>
        <v>Wed</v>
      </c>
      <c r="AG1936" s="1" t="str">
        <f t="shared" si="151"/>
        <v>On Time</v>
      </c>
      <c r="AH1936" s="1" t="str">
        <f t="shared" si="152"/>
        <v>Medium</v>
      </c>
      <c r="AI1936" s="1" t="str">
        <f t="shared" si="153"/>
        <v>Medium</v>
      </c>
      <c r="AJ1936" s="6" t="str">
        <f t="shared" si="154"/>
        <v>Weekday</v>
      </c>
    </row>
    <row r="1937" spans="1:36" x14ac:dyDescent="0.45">
      <c r="A1937" s="5" t="s">
        <v>2423</v>
      </c>
      <c r="B1937" s="2">
        <v>45398</v>
      </c>
      <c r="C1937" s="2">
        <v>45399</v>
      </c>
      <c r="D1937" s="2">
        <v>45406</v>
      </c>
      <c r="E1937" s="1" t="s">
        <v>2535</v>
      </c>
      <c r="F1937" s="1" t="s">
        <v>147</v>
      </c>
      <c r="G1937" s="1" t="s">
        <v>147</v>
      </c>
      <c r="H1937" s="1" t="s">
        <v>128</v>
      </c>
      <c r="I1937" s="1" t="s">
        <v>129</v>
      </c>
      <c r="J1937" s="1">
        <v>3</v>
      </c>
      <c r="K1937" s="1">
        <v>500</v>
      </c>
      <c r="L1937" s="1">
        <v>1500</v>
      </c>
      <c r="M1937" s="1" t="s">
        <v>63</v>
      </c>
      <c r="N1937" s="1" t="s">
        <v>30</v>
      </c>
      <c r="O1937" s="1" t="s">
        <v>44</v>
      </c>
      <c r="P1937" s="1" t="s">
        <v>32</v>
      </c>
      <c r="Q1937" s="1" t="s">
        <v>33</v>
      </c>
      <c r="R1937" s="1" t="s">
        <v>34</v>
      </c>
      <c r="S1937" s="1" t="s">
        <v>2620</v>
      </c>
      <c r="T1937" s="1">
        <v>7</v>
      </c>
      <c r="U1937" s="1" t="s">
        <v>2622</v>
      </c>
      <c r="V1937" s="1" t="s">
        <v>2623</v>
      </c>
      <c r="W1937" s="1" t="s">
        <v>2624</v>
      </c>
      <c r="X1937" s="1" t="s">
        <v>2625</v>
      </c>
      <c r="Y1937" s="1" t="s">
        <v>2623</v>
      </c>
      <c r="Z1937" s="1" t="s">
        <v>2623</v>
      </c>
      <c r="AA1937" s="1">
        <v>1500</v>
      </c>
      <c r="AB1937" s="1" t="s">
        <v>2626</v>
      </c>
      <c r="AC1937" s="1" t="s">
        <v>2627</v>
      </c>
      <c r="AD1937" s="1" t="str">
        <f>TEXT(Sales_data[[#This Row],[Order_Date]],"MMM")</f>
        <v>Apr</v>
      </c>
      <c r="AE1937" s="1">
        <f t="shared" si="150"/>
        <v>2024</v>
      </c>
      <c r="AF1937" s="1" t="str">
        <f>TEXT(Sales_data[[#This Row],[Order_Date]],"ddd")</f>
        <v>Tue</v>
      </c>
      <c r="AG1937" s="1" t="str">
        <f t="shared" si="151"/>
        <v>Late</v>
      </c>
      <c r="AH1937" s="1" t="str">
        <f t="shared" si="152"/>
        <v>Slow</v>
      </c>
      <c r="AI1937" s="1" t="str">
        <f t="shared" si="153"/>
        <v>Low</v>
      </c>
      <c r="AJ1937" s="6" t="str">
        <f t="shared" si="154"/>
        <v>Weekday</v>
      </c>
    </row>
    <row r="1938" spans="1:36" x14ac:dyDescent="0.45">
      <c r="A1938" s="5" t="s">
        <v>2424</v>
      </c>
      <c r="B1938" s="2">
        <v>45438</v>
      </c>
      <c r="C1938" s="2">
        <v>45438</v>
      </c>
      <c r="D1938" s="2">
        <v>45439</v>
      </c>
      <c r="E1938" s="1" t="s">
        <v>2527</v>
      </c>
      <c r="F1938" s="1" t="s">
        <v>69</v>
      </c>
      <c r="G1938" s="1" t="s">
        <v>70</v>
      </c>
      <c r="H1938" s="1" t="s">
        <v>27</v>
      </c>
      <c r="I1938" s="1" t="s">
        <v>55</v>
      </c>
      <c r="J1938" s="1">
        <v>2</v>
      </c>
      <c r="K1938" s="1">
        <v>500</v>
      </c>
      <c r="L1938" s="1">
        <v>1000</v>
      </c>
      <c r="M1938" s="1" t="s">
        <v>2619</v>
      </c>
      <c r="N1938" s="1" t="s">
        <v>93</v>
      </c>
      <c r="O1938" s="1" t="s">
        <v>31</v>
      </c>
      <c r="P1938" s="1" t="s">
        <v>85</v>
      </c>
      <c r="Q1938" s="1" t="s">
        <v>45</v>
      </c>
      <c r="R1938" s="1" t="s">
        <v>2620</v>
      </c>
      <c r="S1938" s="1" t="s">
        <v>2620</v>
      </c>
      <c r="T1938" s="1">
        <v>1</v>
      </c>
      <c r="U1938" s="1" t="s">
        <v>2622</v>
      </c>
      <c r="V1938" s="1" t="s">
        <v>2623</v>
      </c>
      <c r="W1938" s="1" t="s">
        <v>2624</v>
      </c>
      <c r="X1938" s="1" t="s">
        <v>2625</v>
      </c>
      <c r="Y1938" s="1" t="s">
        <v>2623</v>
      </c>
      <c r="Z1938" s="1" t="s">
        <v>2623</v>
      </c>
      <c r="AA1938" s="1">
        <v>1000</v>
      </c>
      <c r="AB1938" s="1" t="s">
        <v>2626</v>
      </c>
      <c r="AC1938" s="1" t="s">
        <v>2627</v>
      </c>
      <c r="AD1938" s="1" t="str">
        <f>TEXT(Sales_data[[#This Row],[Order_Date]],"MMM")</f>
        <v>May</v>
      </c>
      <c r="AE1938" s="1">
        <f t="shared" si="150"/>
        <v>2024</v>
      </c>
      <c r="AF1938" s="1" t="str">
        <f>TEXT(Sales_data[[#This Row],[Order_Date]],"ddd")</f>
        <v>Sun</v>
      </c>
      <c r="AG1938" s="1" t="str">
        <f t="shared" si="151"/>
        <v>On Time</v>
      </c>
      <c r="AH1938" s="1" t="str">
        <f t="shared" si="152"/>
        <v>Fast</v>
      </c>
      <c r="AI1938" s="1" t="str">
        <f t="shared" si="153"/>
        <v>Low</v>
      </c>
      <c r="AJ1938" s="6" t="str">
        <f t="shared" si="154"/>
        <v>Weekend</v>
      </c>
    </row>
    <row r="1939" spans="1:36" x14ac:dyDescent="0.45">
      <c r="A1939" s="5" t="s">
        <v>2425</v>
      </c>
      <c r="B1939" s="2">
        <v>45364</v>
      </c>
      <c r="C1939" s="2">
        <v>45366</v>
      </c>
      <c r="D1939" s="2">
        <v>45371</v>
      </c>
      <c r="E1939" s="1" t="s">
        <v>2533</v>
      </c>
      <c r="F1939" s="1" t="s">
        <v>53</v>
      </c>
      <c r="G1939" s="1" t="s">
        <v>54</v>
      </c>
      <c r="H1939" s="1" t="s">
        <v>27</v>
      </c>
      <c r="I1939" s="1" t="s">
        <v>84</v>
      </c>
      <c r="J1939" s="1">
        <v>1</v>
      </c>
      <c r="K1939" s="1">
        <v>500</v>
      </c>
      <c r="L1939" s="1">
        <v>500</v>
      </c>
      <c r="M1939" s="1" t="s">
        <v>56</v>
      </c>
      <c r="N1939" s="1" t="s">
        <v>93</v>
      </c>
      <c r="O1939" s="1" t="s">
        <v>44</v>
      </c>
      <c r="P1939" s="1" t="s">
        <v>85</v>
      </c>
      <c r="Q1939" s="1" t="s">
        <v>33</v>
      </c>
      <c r="R1939" s="1" t="s">
        <v>2620</v>
      </c>
      <c r="S1939" s="1" t="s">
        <v>2620</v>
      </c>
      <c r="T1939" s="1">
        <v>5</v>
      </c>
      <c r="U1939" s="1" t="s">
        <v>2622</v>
      </c>
      <c r="V1939" s="1" t="s">
        <v>2623</v>
      </c>
      <c r="W1939" s="1" t="s">
        <v>2624</v>
      </c>
      <c r="X1939" s="1" t="s">
        <v>2625</v>
      </c>
      <c r="Y1939" s="1" t="s">
        <v>2623</v>
      </c>
      <c r="Z1939" s="1" t="s">
        <v>2623</v>
      </c>
      <c r="AA1939" s="1">
        <v>500</v>
      </c>
      <c r="AB1939" s="1" t="s">
        <v>2626</v>
      </c>
      <c r="AC1939" s="1" t="s">
        <v>2627</v>
      </c>
      <c r="AD1939" s="1" t="str">
        <f>TEXT(Sales_data[[#This Row],[Order_Date]],"MMM")</f>
        <v>Mar</v>
      </c>
      <c r="AE1939" s="1">
        <f t="shared" si="150"/>
        <v>2024</v>
      </c>
      <c r="AF1939" s="1" t="str">
        <f>TEXT(Sales_data[[#This Row],[Order_Date]],"ddd")</f>
        <v>Wed</v>
      </c>
      <c r="AG1939" s="1" t="str">
        <f t="shared" si="151"/>
        <v>On Time</v>
      </c>
      <c r="AH1939" s="1" t="str">
        <f t="shared" si="152"/>
        <v>Medium</v>
      </c>
      <c r="AI1939" s="1" t="str">
        <f t="shared" si="153"/>
        <v>Low</v>
      </c>
      <c r="AJ1939" s="6" t="str">
        <f t="shared" si="154"/>
        <v>Weekday</v>
      </c>
    </row>
    <row r="1940" spans="1:36" x14ac:dyDescent="0.45">
      <c r="A1940" s="5" t="s">
        <v>2426</v>
      </c>
      <c r="B1940" s="2">
        <v>45627</v>
      </c>
      <c r="C1940" s="2">
        <v>45625</v>
      </c>
      <c r="D1940" s="2">
        <v>45626</v>
      </c>
      <c r="E1940" s="1" t="s">
        <v>2541</v>
      </c>
      <c r="F1940" s="1" t="s">
        <v>69</v>
      </c>
      <c r="G1940" s="1" t="s">
        <v>70</v>
      </c>
      <c r="H1940" s="1" t="s">
        <v>128</v>
      </c>
      <c r="I1940" s="1" t="s">
        <v>129</v>
      </c>
      <c r="J1940" s="1">
        <v>3</v>
      </c>
      <c r="K1940" s="1">
        <v>500</v>
      </c>
      <c r="L1940" s="1">
        <v>1500</v>
      </c>
      <c r="M1940" s="1" t="s">
        <v>56</v>
      </c>
      <c r="N1940" s="1" t="s">
        <v>57</v>
      </c>
      <c r="O1940" s="1" t="s">
        <v>64</v>
      </c>
      <c r="P1940" s="1" t="s">
        <v>58</v>
      </c>
      <c r="Q1940" s="1" t="s">
        <v>45</v>
      </c>
      <c r="R1940" s="1" t="s">
        <v>34</v>
      </c>
      <c r="S1940" s="1" t="s">
        <v>2620</v>
      </c>
      <c r="T1940" s="1">
        <v>1</v>
      </c>
      <c r="U1940" s="1" t="s">
        <v>2622</v>
      </c>
      <c r="V1940" s="1" t="s">
        <v>2623</v>
      </c>
      <c r="W1940" s="1" t="s">
        <v>2624</v>
      </c>
      <c r="X1940" s="1" t="s">
        <v>2628</v>
      </c>
      <c r="Y1940" s="1" t="s">
        <v>2623</v>
      </c>
      <c r="Z1940" s="1" t="s">
        <v>2623</v>
      </c>
      <c r="AA1940" s="1">
        <v>1500</v>
      </c>
      <c r="AB1940" s="1" t="s">
        <v>2626</v>
      </c>
      <c r="AC1940" s="1" t="s">
        <v>2627</v>
      </c>
      <c r="AD1940" s="1" t="str">
        <f>TEXT(Sales_data[[#This Row],[Order_Date]],"MMM")</f>
        <v>Dec</v>
      </c>
      <c r="AE1940" s="1">
        <f t="shared" si="150"/>
        <v>2024</v>
      </c>
      <c r="AF1940" s="1" t="str">
        <f>TEXT(Sales_data[[#This Row],[Order_Date]],"ddd")</f>
        <v>Sun</v>
      </c>
      <c r="AG1940" s="1" t="str">
        <f t="shared" si="151"/>
        <v>On Time</v>
      </c>
      <c r="AH1940" s="1" t="str">
        <f t="shared" si="152"/>
        <v>Fast</v>
      </c>
      <c r="AI1940" s="1" t="str">
        <f t="shared" si="153"/>
        <v>Low</v>
      </c>
      <c r="AJ1940" s="6" t="str">
        <f t="shared" si="154"/>
        <v>Weekend</v>
      </c>
    </row>
    <row r="1941" spans="1:36" x14ac:dyDescent="0.45">
      <c r="A1941" s="5" t="s">
        <v>2427</v>
      </c>
      <c r="B1941" s="2">
        <v>45586</v>
      </c>
      <c r="C1941" s="2">
        <v>45588</v>
      </c>
      <c r="D1941" s="2">
        <v>45593</v>
      </c>
      <c r="E1941" s="1" t="s">
        <v>2596</v>
      </c>
      <c r="F1941" s="1" t="s">
        <v>53</v>
      </c>
      <c r="G1941" s="1" t="s">
        <v>54</v>
      </c>
      <c r="H1941" s="1" t="s">
        <v>128</v>
      </c>
      <c r="I1941" s="1" t="s">
        <v>231</v>
      </c>
      <c r="J1941" s="1">
        <v>3</v>
      </c>
      <c r="K1941" s="1">
        <v>0</v>
      </c>
      <c r="L1941" s="1">
        <v>0</v>
      </c>
      <c r="M1941" s="1" t="s">
        <v>2619</v>
      </c>
      <c r="N1941" s="1" t="s">
        <v>57</v>
      </c>
      <c r="O1941" s="1" t="s">
        <v>44</v>
      </c>
      <c r="P1941" s="1" t="s">
        <v>58</v>
      </c>
      <c r="Q1941" s="1" t="s">
        <v>33</v>
      </c>
      <c r="R1941" s="1" t="s">
        <v>2620</v>
      </c>
      <c r="S1941" s="1" t="s">
        <v>2620</v>
      </c>
      <c r="T1941" s="1">
        <v>5</v>
      </c>
      <c r="U1941" s="1" t="s">
        <v>2622</v>
      </c>
      <c r="V1941" s="1" t="s">
        <v>2623</v>
      </c>
      <c r="W1941" s="1" t="s">
        <v>2629</v>
      </c>
      <c r="X1941" s="1" t="s">
        <v>2625</v>
      </c>
      <c r="Y1941" s="1" t="s">
        <v>2630</v>
      </c>
      <c r="Z1941" s="1" t="s">
        <v>2623</v>
      </c>
      <c r="AA1941" s="1">
        <v>0</v>
      </c>
      <c r="AB1941" s="1" t="s">
        <v>2626</v>
      </c>
      <c r="AC1941" s="1" t="s">
        <v>2627</v>
      </c>
      <c r="AD1941" s="1" t="str">
        <f>TEXT(Sales_data[[#This Row],[Order_Date]],"MMM")</f>
        <v>Oct</v>
      </c>
      <c r="AE1941" s="1">
        <f t="shared" si="150"/>
        <v>2024</v>
      </c>
      <c r="AF1941" s="1" t="str">
        <f>TEXT(Sales_data[[#This Row],[Order_Date]],"ddd")</f>
        <v>Mon</v>
      </c>
      <c r="AG1941" s="1" t="str">
        <f t="shared" si="151"/>
        <v>On Time</v>
      </c>
      <c r="AH1941" s="1" t="str">
        <f t="shared" si="152"/>
        <v>Medium</v>
      </c>
      <c r="AI1941" s="1" t="str">
        <f t="shared" si="153"/>
        <v>Low</v>
      </c>
      <c r="AJ1941" s="6" t="str">
        <f t="shared" si="154"/>
        <v>Weekday</v>
      </c>
    </row>
    <row r="1942" spans="1:36" x14ac:dyDescent="0.45">
      <c r="A1942" s="5" t="s">
        <v>2428</v>
      </c>
      <c r="B1942" s="2">
        <v>45514</v>
      </c>
      <c r="C1942" s="2">
        <v>45515</v>
      </c>
      <c r="D1942" s="2">
        <v>45516</v>
      </c>
      <c r="E1942" s="1" t="s">
        <v>2550</v>
      </c>
      <c r="F1942" s="1" t="s">
        <v>53</v>
      </c>
      <c r="G1942" s="1" t="s">
        <v>54</v>
      </c>
      <c r="H1942" s="1" t="s">
        <v>42</v>
      </c>
      <c r="I1942" s="1" t="s">
        <v>122</v>
      </c>
      <c r="J1942" s="1">
        <v>-1</v>
      </c>
      <c r="K1942" s="1">
        <v>2000</v>
      </c>
      <c r="L1942" s="1">
        <v>-2000</v>
      </c>
      <c r="M1942" s="1" t="s">
        <v>29</v>
      </c>
      <c r="N1942" s="1" t="s">
        <v>57</v>
      </c>
      <c r="O1942" s="1" t="s">
        <v>79</v>
      </c>
      <c r="P1942" s="1" t="s">
        <v>85</v>
      </c>
      <c r="Q1942" s="1" t="s">
        <v>33</v>
      </c>
      <c r="R1942" s="1" t="s">
        <v>2620</v>
      </c>
      <c r="S1942" s="1" t="s">
        <v>2620</v>
      </c>
      <c r="T1942" s="1">
        <v>1</v>
      </c>
      <c r="U1942" s="1" t="s">
        <v>2622</v>
      </c>
      <c r="V1942" s="1" t="s">
        <v>2630</v>
      </c>
      <c r="W1942" s="1" t="s">
        <v>2624</v>
      </c>
      <c r="X1942" s="1" t="s">
        <v>2625</v>
      </c>
      <c r="Y1942" s="1" t="s">
        <v>2623</v>
      </c>
      <c r="Z1942" s="1" t="s">
        <v>2623</v>
      </c>
      <c r="AA1942" s="1">
        <v>-2000</v>
      </c>
      <c r="AB1942" s="1" t="s">
        <v>2626</v>
      </c>
      <c r="AC1942" s="1" t="s">
        <v>2632</v>
      </c>
      <c r="AD1942" s="1" t="str">
        <f>TEXT(Sales_data[[#This Row],[Order_Date]],"MMM")</f>
        <v>Aug</v>
      </c>
      <c r="AE1942" s="1">
        <f t="shared" si="150"/>
        <v>2024</v>
      </c>
      <c r="AF1942" s="1" t="str">
        <f>TEXT(Sales_data[[#This Row],[Order_Date]],"ddd")</f>
        <v>Sat</v>
      </c>
      <c r="AG1942" s="1" t="str">
        <f t="shared" si="151"/>
        <v>On Time</v>
      </c>
      <c r="AH1942" s="1" t="str">
        <f t="shared" si="152"/>
        <v>Fast</v>
      </c>
      <c r="AI1942" s="1" t="str">
        <f t="shared" si="153"/>
        <v>Low</v>
      </c>
      <c r="AJ1942" s="6" t="str">
        <f t="shared" si="154"/>
        <v>Weekend</v>
      </c>
    </row>
    <row r="1943" spans="1:36" x14ac:dyDescent="0.45">
      <c r="A1943" s="5" t="s">
        <v>2429</v>
      </c>
      <c r="B1943" s="2">
        <v>45641</v>
      </c>
      <c r="C1943" s="2">
        <v>45644</v>
      </c>
      <c r="D1943" s="2">
        <v>45649</v>
      </c>
      <c r="E1943" s="1" t="s">
        <v>2529</v>
      </c>
      <c r="F1943" s="1" t="s">
        <v>168</v>
      </c>
      <c r="G1943" s="1" t="s">
        <v>41</v>
      </c>
      <c r="H1943" s="1" t="s">
        <v>27</v>
      </c>
      <c r="I1943" s="1" t="s">
        <v>84</v>
      </c>
      <c r="J1943" s="1">
        <v>-1</v>
      </c>
      <c r="K1943" s="1">
        <v>1000</v>
      </c>
      <c r="L1943" s="1">
        <v>-1000</v>
      </c>
      <c r="M1943" s="1" t="s">
        <v>63</v>
      </c>
      <c r="N1943" s="1" t="s">
        <v>30</v>
      </c>
      <c r="O1943" s="1" t="s">
        <v>31</v>
      </c>
      <c r="P1943" s="1" t="s">
        <v>85</v>
      </c>
      <c r="Q1943" s="1" t="s">
        <v>33</v>
      </c>
      <c r="R1943" s="1" t="s">
        <v>46</v>
      </c>
      <c r="S1943" s="1" t="s">
        <v>254</v>
      </c>
      <c r="T1943" s="1">
        <v>5</v>
      </c>
      <c r="U1943" s="1" t="s">
        <v>2622</v>
      </c>
      <c r="V1943" s="1" t="s">
        <v>2630</v>
      </c>
      <c r="W1943" s="1" t="s">
        <v>2624</v>
      </c>
      <c r="X1943" s="1" t="s">
        <v>2625</v>
      </c>
      <c r="Y1943" s="1" t="s">
        <v>2623</v>
      </c>
      <c r="Z1943" s="1" t="s">
        <v>2623</v>
      </c>
      <c r="AA1943" s="1">
        <v>-1000</v>
      </c>
      <c r="AB1943" s="1" t="s">
        <v>2626</v>
      </c>
      <c r="AC1943" s="1" t="s">
        <v>254</v>
      </c>
      <c r="AD1943" s="1" t="str">
        <f>TEXT(Sales_data[[#This Row],[Order_Date]],"MMM")</f>
        <v>Dec</v>
      </c>
      <c r="AE1943" s="1">
        <f t="shared" si="150"/>
        <v>2024</v>
      </c>
      <c r="AF1943" s="1" t="str">
        <f>TEXT(Sales_data[[#This Row],[Order_Date]],"ddd")</f>
        <v>Sun</v>
      </c>
      <c r="AG1943" s="1" t="str">
        <f t="shared" si="151"/>
        <v>On Time</v>
      </c>
      <c r="AH1943" s="1" t="str">
        <f t="shared" si="152"/>
        <v>Medium</v>
      </c>
      <c r="AI1943" s="1" t="str">
        <f t="shared" si="153"/>
        <v>Low</v>
      </c>
      <c r="AJ1943" s="6" t="str">
        <f t="shared" si="154"/>
        <v>Weekend</v>
      </c>
    </row>
    <row r="1944" spans="1:36" x14ac:dyDescent="0.45">
      <c r="A1944" s="5" t="s">
        <v>2430</v>
      </c>
      <c r="B1944" s="2">
        <v>45459</v>
      </c>
      <c r="C1944" s="2">
        <v>45458</v>
      </c>
      <c r="D1944" s="2">
        <v>45465</v>
      </c>
      <c r="E1944" s="1" t="s">
        <v>2544</v>
      </c>
      <c r="F1944" s="1" t="s">
        <v>168</v>
      </c>
      <c r="G1944" s="1" t="s">
        <v>41</v>
      </c>
      <c r="H1944" s="1" t="s">
        <v>71</v>
      </c>
      <c r="I1944" s="1" t="s">
        <v>72</v>
      </c>
      <c r="J1944" s="1">
        <v>1</v>
      </c>
      <c r="K1944" s="1">
        <v>2000</v>
      </c>
      <c r="L1944" s="1">
        <v>2000</v>
      </c>
      <c r="M1944" s="1" t="s">
        <v>63</v>
      </c>
      <c r="N1944" s="1" t="s">
        <v>57</v>
      </c>
      <c r="O1944" s="1" t="s">
        <v>79</v>
      </c>
      <c r="P1944" s="1" t="s">
        <v>85</v>
      </c>
      <c r="Q1944" s="1" t="s">
        <v>45</v>
      </c>
      <c r="R1944" s="1" t="s">
        <v>34</v>
      </c>
      <c r="S1944" s="1" t="s">
        <v>2620</v>
      </c>
      <c r="T1944" s="1">
        <v>7</v>
      </c>
      <c r="U1944" s="1" t="s">
        <v>2622</v>
      </c>
      <c r="V1944" s="1" t="s">
        <v>2623</v>
      </c>
      <c r="W1944" s="1" t="s">
        <v>2624</v>
      </c>
      <c r="X1944" s="1" t="s">
        <v>2628</v>
      </c>
      <c r="Y1944" s="1" t="s">
        <v>2623</v>
      </c>
      <c r="Z1944" s="1" t="s">
        <v>2623</v>
      </c>
      <c r="AA1944" s="1">
        <v>2000</v>
      </c>
      <c r="AB1944" s="1" t="s">
        <v>2626</v>
      </c>
      <c r="AC1944" s="1" t="s">
        <v>2627</v>
      </c>
      <c r="AD1944" s="1" t="str">
        <f>TEXT(Sales_data[[#This Row],[Order_Date]],"MMM")</f>
        <v>Jun</v>
      </c>
      <c r="AE1944" s="1">
        <f t="shared" si="150"/>
        <v>2024</v>
      </c>
      <c r="AF1944" s="1" t="str">
        <f>TEXT(Sales_data[[#This Row],[Order_Date]],"ddd")</f>
        <v>Sun</v>
      </c>
      <c r="AG1944" s="1" t="str">
        <f t="shared" si="151"/>
        <v>Late</v>
      </c>
      <c r="AH1944" s="1" t="str">
        <f t="shared" si="152"/>
        <v>Slow</v>
      </c>
      <c r="AI1944" s="1" t="str">
        <f t="shared" si="153"/>
        <v>Medium</v>
      </c>
      <c r="AJ1944" s="6" t="str">
        <f t="shared" si="154"/>
        <v>Weekend</v>
      </c>
    </row>
    <row r="1945" spans="1:36" x14ac:dyDescent="0.45">
      <c r="A1945" s="5" t="s">
        <v>2431</v>
      </c>
      <c r="B1945" s="2">
        <v>45298</v>
      </c>
      <c r="C1945" s="2">
        <v>45301</v>
      </c>
      <c r="D1945" s="2">
        <v>45304</v>
      </c>
      <c r="E1945" s="1" t="s">
        <v>2592</v>
      </c>
      <c r="F1945" s="1" t="s">
        <v>168</v>
      </c>
      <c r="G1945" s="1" t="s">
        <v>41</v>
      </c>
      <c r="H1945" s="1" t="s">
        <v>71</v>
      </c>
      <c r="I1945" s="1" t="s">
        <v>92</v>
      </c>
      <c r="J1945" s="1">
        <v>0</v>
      </c>
      <c r="K1945" s="1">
        <v>500</v>
      </c>
      <c r="L1945" s="1">
        <v>0</v>
      </c>
      <c r="M1945" s="1" t="s">
        <v>56</v>
      </c>
      <c r="N1945" s="1" t="s">
        <v>30</v>
      </c>
      <c r="O1945" s="1" t="s">
        <v>79</v>
      </c>
      <c r="P1945" s="1" t="s">
        <v>85</v>
      </c>
      <c r="Q1945" s="1" t="s">
        <v>45</v>
      </c>
      <c r="R1945" s="1" t="s">
        <v>46</v>
      </c>
      <c r="S1945" s="1" t="s">
        <v>2621</v>
      </c>
      <c r="T1945" s="1">
        <v>3</v>
      </c>
      <c r="U1945" s="1" t="s">
        <v>2622</v>
      </c>
      <c r="V1945" s="1" t="s">
        <v>2630</v>
      </c>
      <c r="W1945" s="1" t="s">
        <v>2624</v>
      </c>
      <c r="X1945" s="1" t="s">
        <v>2625</v>
      </c>
      <c r="Y1945" s="1" t="s">
        <v>2623</v>
      </c>
      <c r="Z1945" s="1" t="s">
        <v>2623</v>
      </c>
      <c r="AA1945" s="1">
        <v>0</v>
      </c>
      <c r="AB1945" s="1" t="s">
        <v>2626</v>
      </c>
      <c r="AC1945" s="1" t="s">
        <v>2621</v>
      </c>
      <c r="AD1945" s="1" t="str">
        <f>TEXT(Sales_data[[#This Row],[Order_Date]],"MMM")</f>
        <v>Jan</v>
      </c>
      <c r="AE1945" s="1">
        <f t="shared" si="150"/>
        <v>2024</v>
      </c>
      <c r="AF1945" s="1" t="str">
        <f>TEXT(Sales_data[[#This Row],[Order_Date]],"ddd")</f>
        <v>Sun</v>
      </c>
      <c r="AG1945" s="1" t="str">
        <f t="shared" si="151"/>
        <v>On Time</v>
      </c>
      <c r="AH1945" s="1" t="str">
        <f t="shared" si="152"/>
        <v>Medium</v>
      </c>
      <c r="AI1945" s="1" t="str">
        <f t="shared" si="153"/>
        <v>Low</v>
      </c>
      <c r="AJ1945" s="6" t="str">
        <f t="shared" si="154"/>
        <v>Weekend</v>
      </c>
    </row>
    <row r="1946" spans="1:36" x14ac:dyDescent="0.45">
      <c r="A1946" s="5" t="s">
        <v>2432</v>
      </c>
      <c r="B1946" s="2">
        <v>45364</v>
      </c>
      <c r="C1946" s="2">
        <v>45364</v>
      </c>
      <c r="D1946" s="2">
        <v>45368</v>
      </c>
      <c r="E1946" s="1" t="s">
        <v>2601</v>
      </c>
      <c r="F1946" s="1" t="s">
        <v>53</v>
      </c>
      <c r="G1946" s="1" t="s">
        <v>54</v>
      </c>
      <c r="H1946" s="1" t="s">
        <v>128</v>
      </c>
      <c r="I1946" s="1" t="s">
        <v>129</v>
      </c>
      <c r="J1946" s="1">
        <v>1</v>
      </c>
      <c r="K1946" s="1">
        <v>100</v>
      </c>
      <c r="L1946" s="1">
        <v>100</v>
      </c>
      <c r="M1946" s="1" t="s">
        <v>2619</v>
      </c>
      <c r="N1946" s="1" t="s">
        <v>30</v>
      </c>
      <c r="O1946" s="1" t="s">
        <v>79</v>
      </c>
      <c r="P1946" s="1" t="s">
        <v>85</v>
      </c>
      <c r="Q1946" s="1" t="s">
        <v>33</v>
      </c>
      <c r="R1946" s="1" t="s">
        <v>34</v>
      </c>
      <c r="S1946" s="1" t="s">
        <v>2620</v>
      </c>
      <c r="T1946" s="1">
        <v>4</v>
      </c>
      <c r="U1946" s="1" t="s">
        <v>2622</v>
      </c>
      <c r="V1946" s="1" t="s">
        <v>2623</v>
      </c>
      <c r="W1946" s="1" t="s">
        <v>2624</v>
      </c>
      <c r="X1946" s="1" t="s">
        <v>2625</v>
      </c>
      <c r="Y1946" s="1" t="s">
        <v>2623</v>
      </c>
      <c r="Z1946" s="1" t="s">
        <v>2623</v>
      </c>
      <c r="AA1946" s="1">
        <v>100</v>
      </c>
      <c r="AB1946" s="1" t="s">
        <v>2626</v>
      </c>
      <c r="AC1946" s="1" t="s">
        <v>2627</v>
      </c>
      <c r="AD1946" s="1" t="str">
        <f>TEXT(Sales_data[[#This Row],[Order_Date]],"MMM")</f>
        <v>Mar</v>
      </c>
      <c r="AE1946" s="1">
        <f t="shared" si="150"/>
        <v>2024</v>
      </c>
      <c r="AF1946" s="1" t="str">
        <f>TEXT(Sales_data[[#This Row],[Order_Date]],"ddd")</f>
        <v>Wed</v>
      </c>
      <c r="AG1946" s="1" t="str">
        <f t="shared" si="151"/>
        <v>On Time</v>
      </c>
      <c r="AH1946" s="1" t="str">
        <f t="shared" si="152"/>
        <v>Medium</v>
      </c>
      <c r="AI1946" s="1" t="str">
        <f t="shared" si="153"/>
        <v>Low</v>
      </c>
      <c r="AJ1946" s="6" t="str">
        <f t="shared" si="154"/>
        <v>Weekday</v>
      </c>
    </row>
    <row r="1947" spans="1:36" x14ac:dyDescent="0.45">
      <c r="A1947" s="5" t="s">
        <v>2433</v>
      </c>
      <c r="B1947" s="2">
        <v>45486</v>
      </c>
      <c r="C1947" s="2">
        <v>45485</v>
      </c>
      <c r="D1947" s="2">
        <v>45490</v>
      </c>
      <c r="E1947" s="1" t="s">
        <v>2585</v>
      </c>
      <c r="F1947" s="1" t="s">
        <v>2609</v>
      </c>
      <c r="G1947" s="1" t="s">
        <v>116</v>
      </c>
      <c r="H1947" s="1" t="s">
        <v>27</v>
      </c>
      <c r="I1947" s="1" t="s">
        <v>55</v>
      </c>
      <c r="J1947" s="1">
        <v>1</v>
      </c>
      <c r="K1947" s="1">
        <v>0</v>
      </c>
      <c r="L1947" s="1">
        <v>0</v>
      </c>
      <c r="M1947" s="1" t="s">
        <v>29</v>
      </c>
      <c r="N1947" s="1" t="s">
        <v>57</v>
      </c>
      <c r="O1947" s="1" t="s">
        <v>79</v>
      </c>
      <c r="P1947" s="1" t="s">
        <v>58</v>
      </c>
      <c r="Q1947" s="1" t="s">
        <v>45</v>
      </c>
      <c r="R1947" s="1" t="s">
        <v>46</v>
      </c>
      <c r="S1947" s="1" t="s">
        <v>245</v>
      </c>
      <c r="T1947" s="1">
        <v>5</v>
      </c>
      <c r="U1947" s="1" t="s">
        <v>2622</v>
      </c>
      <c r="V1947" s="1" t="s">
        <v>2623</v>
      </c>
      <c r="W1947" s="1" t="s">
        <v>2629</v>
      </c>
      <c r="X1947" s="1" t="s">
        <v>2628</v>
      </c>
      <c r="Y1947" s="1" t="s">
        <v>2630</v>
      </c>
      <c r="Z1947" s="1" t="s">
        <v>2623</v>
      </c>
      <c r="AA1947" s="1">
        <v>0</v>
      </c>
      <c r="AB1947" s="1" t="s">
        <v>2626</v>
      </c>
      <c r="AC1947" s="1" t="s">
        <v>245</v>
      </c>
      <c r="AD1947" s="1" t="str">
        <f>TEXT(Sales_data[[#This Row],[Order_Date]],"MMM")</f>
        <v>Jul</v>
      </c>
      <c r="AE1947" s="1">
        <f t="shared" si="150"/>
        <v>2024</v>
      </c>
      <c r="AF1947" s="1" t="str">
        <f>TEXT(Sales_data[[#This Row],[Order_Date]],"ddd")</f>
        <v>Sat</v>
      </c>
      <c r="AG1947" s="1" t="str">
        <f t="shared" si="151"/>
        <v>On Time</v>
      </c>
      <c r="AH1947" s="1" t="str">
        <f t="shared" si="152"/>
        <v>Medium</v>
      </c>
      <c r="AI1947" s="1" t="str">
        <f t="shared" si="153"/>
        <v>Low</v>
      </c>
      <c r="AJ1947" s="6" t="str">
        <f t="shared" si="154"/>
        <v>Weekend</v>
      </c>
    </row>
    <row r="1948" spans="1:36" x14ac:dyDescent="0.45">
      <c r="A1948" s="5" t="s">
        <v>2434</v>
      </c>
      <c r="B1948" s="2">
        <v>45466</v>
      </c>
      <c r="C1948" s="2">
        <v>45468</v>
      </c>
      <c r="D1948" s="2">
        <v>45469</v>
      </c>
      <c r="E1948" s="1" t="s">
        <v>2583</v>
      </c>
      <c r="F1948" s="1" t="s">
        <v>2606</v>
      </c>
      <c r="G1948" s="1" t="s">
        <v>26</v>
      </c>
      <c r="H1948" s="1" t="s">
        <v>42</v>
      </c>
      <c r="I1948" s="1" t="s">
        <v>43</v>
      </c>
      <c r="J1948" s="1">
        <v>2</v>
      </c>
      <c r="K1948" s="1">
        <v>0</v>
      </c>
      <c r="L1948" s="1">
        <v>0</v>
      </c>
      <c r="M1948" s="1" t="s">
        <v>63</v>
      </c>
      <c r="N1948" s="1" t="s">
        <v>30</v>
      </c>
      <c r="O1948" s="1" t="s">
        <v>79</v>
      </c>
      <c r="P1948" s="1" t="s">
        <v>85</v>
      </c>
      <c r="Q1948" s="1" t="s">
        <v>33</v>
      </c>
      <c r="R1948" s="1" t="s">
        <v>2620</v>
      </c>
      <c r="S1948" s="1" t="s">
        <v>2620</v>
      </c>
      <c r="T1948" s="1">
        <v>1</v>
      </c>
      <c r="U1948" s="1" t="s">
        <v>2622</v>
      </c>
      <c r="V1948" s="1" t="s">
        <v>2623</v>
      </c>
      <c r="W1948" s="1" t="s">
        <v>2629</v>
      </c>
      <c r="X1948" s="1" t="s">
        <v>2625</v>
      </c>
      <c r="Y1948" s="1" t="s">
        <v>2630</v>
      </c>
      <c r="Z1948" s="1" t="s">
        <v>2623</v>
      </c>
      <c r="AA1948" s="1">
        <v>0</v>
      </c>
      <c r="AB1948" s="1" t="s">
        <v>2626</v>
      </c>
      <c r="AC1948" s="1" t="s">
        <v>2627</v>
      </c>
      <c r="AD1948" s="1" t="str">
        <f>TEXT(Sales_data[[#This Row],[Order_Date]],"MMM")</f>
        <v>Jun</v>
      </c>
      <c r="AE1948" s="1">
        <f t="shared" si="150"/>
        <v>2024</v>
      </c>
      <c r="AF1948" s="1" t="str">
        <f>TEXT(Sales_data[[#This Row],[Order_Date]],"ddd")</f>
        <v>Sun</v>
      </c>
      <c r="AG1948" s="1" t="str">
        <f t="shared" si="151"/>
        <v>On Time</v>
      </c>
      <c r="AH1948" s="1" t="str">
        <f t="shared" si="152"/>
        <v>Fast</v>
      </c>
      <c r="AI1948" s="1" t="str">
        <f t="shared" si="153"/>
        <v>Low</v>
      </c>
      <c r="AJ1948" s="6" t="str">
        <f t="shared" si="154"/>
        <v>Weekend</v>
      </c>
    </row>
    <row r="1949" spans="1:36" x14ac:dyDescent="0.45">
      <c r="A1949" s="5" t="s">
        <v>2435</v>
      </c>
      <c r="B1949" s="2">
        <v>45422</v>
      </c>
      <c r="C1949" s="2">
        <v>45425</v>
      </c>
      <c r="D1949" s="2">
        <v>45429</v>
      </c>
      <c r="E1949" s="1" t="s">
        <v>2591</v>
      </c>
      <c r="F1949" s="1" t="s">
        <v>168</v>
      </c>
      <c r="G1949" s="1" t="s">
        <v>41</v>
      </c>
      <c r="H1949" s="1" t="s">
        <v>42</v>
      </c>
      <c r="I1949" s="1" t="s">
        <v>43</v>
      </c>
      <c r="J1949" s="1">
        <v>2</v>
      </c>
      <c r="K1949" s="1">
        <v>100</v>
      </c>
      <c r="L1949" s="1">
        <v>200</v>
      </c>
      <c r="M1949" s="1" t="s">
        <v>2619</v>
      </c>
      <c r="N1949" s="1" t="s">
        <v>30</v>
      </c>
      <c r="O1949" s="1" t="s">
        <v>31</v>
      </c>
      <c r="P1949" s="1" t="s">
        <v>32</v>
      </c>
      <c r="Q1949" s="1" t="s">
        <v>33</v>
      </c>
      <c r="R1949" s="1" t="s">
        <v>34</v>
      </c>
      <c r="S1949" s="1" t="s">
        <v>2620</v>
      </c>
      <c r="T1949" s="1">
        <v>4</v>
      </c>
      <c r="U1949" s="1" t="s">
        <v>2622</v>
      </c>
      <c r="V1949" s="1" t="s">
        <v>2623</v>
      </c>
      <c r="W1949" s="1" t="s">
        <v>2624</v>
      </c>
      <c r="X1949" s="1" t="s">
        <v>2625</v>
      </c>
      <c r="Y1949" s="1" t="s">
        <v>2623</v>
      </c>
      <c r="Z1949" s="1" t="s">
        <v>2623</v>
      </c>
      <c r="AA1949" s="1">
        <v>200</v>
      </c>
      <c r="AB1949" s="1" t="s">
        <v>2626</v>
      </c>
      <c r="AC1949" s="1" t="s">
        <v>2627</v>
      </c>
      <c r="AD1949" s="1" t="str">
        <f>TEXT(Sales_data[[#This Row],[Order_Date]],"MMM")</f>
        <v>May</v>
      </c>
      <c r="AE1949" s="1">
        <f t="shared" si="150"/>
        <v>2024</v>
      </c>
      <c r="AF1949" s="1" t="str">
        <f>TEXT(Sales_data[[#This Row],[Order_Date]],"ddd")</f>
        <v>Fri</v>
      </c>
      <c r="AG1949" s="1" t="str">
        <f t="shared" si="151"/>
        <v>On Time</v>
      </c>
      <c r="AH1949" s="1" t="str">
        <f t="shared" si="152"/>
        <v>Medium</v>
      </c>
      <c r="AI1949" s="1" t="str">
        <f t="shared" si="153"/>
        <v>Low</v>
      </c>
      <c r="AJ1949" s="6" t="str">
        <f t="shared" si="154"/>
        <v>Weekday</v>
      </c>
    </row>
    <row r="1950" spans="1:36" x14ac:dyDescent="0.45">
      <c r="A1950" s="5" t="s">
        <v>2436</v>
      </c>
      <c r="B1950" s="2">
        <v>45397</v>
      </c>
      <c r="C1950" s="2">
        <v>45399</v>
      </c>
      <c r="D1950" s="2">
        <v>45403</v>
      </c>
      <c r="E1950" s="1" t="s">
        <v>2578</v>
      </c>
      <c r="F1950" s="1" t="s">
        <v>2607</v>
      </c>
      <c r="G1950" s="1" t="s">
        <v>41</v>
      </c>
      <c r="H1950" s="1" t="s">
        <v>27</v>
      </c>
      <c r="I1950" s="1" t="s">
        <v>55</v>
      </c>
      <c r="J1950" s="1">
        <v>2</v>
      </c>
      <c r="K1950" s="1">
        <v>1000</v>
      </c>
      <c r="L1950" s="1">
        <v>2000</v>
      </c>
      <c r="M1950" s="1" t="s">
        <v>56</v>
      </c>
      <c r="N1950" s="1" t="s">
        <v>30</v>
      </c>
      <c r="O1950" s="1" t="s">
        <v>31</v>
      </c>
      <c r="P1950" s="1" t="s">
        <v>58</v>
      </c>
      <c r="Q1950" s="1" t="s">
        <v>45</v>
      </c>
      <c r="R1950" s="1" t="s">
        <v>34</v>
      </c>
      <c r="S1950" s="1" t="s">
        <v>2620</v>
      </c>
      <c r="T1950" s="1">
        <v>4</v>
      </c>
      <c r="U1950" s="1" t="s">
        <v>2622</v>
      </c>
      <c r="V1950" s="1" t="s">
        <v>2623</v>
      </c>
      <c r="W1950" s="1" t="s">
        <v>2624</v>
      </c>
      <c r="X1950" s="1" t="s">
        <v>2625</v>
      </c>
      <c r="Y1950" s="1" t="s">
        <v>2623</v>
      </c>
      <c r="Z1950" s="1" t="s">
        <v>2623</v>
      </c>
      <c r="AA1950" s="1">
        <v>2000</v>
      </c>
      <c r="AB1950" s="1" t="s">
        <v>2626</v>
      </c>
      <c r="AC1950" s="1" t="s">
        <v>2627</v>
      </c>
      <c r="AD1950" s="1" t="str">
        <f>TEXT(Sales_data[[#This Row],[Order_Date]],"MMM")</f>
        <v>Apr</v>
      </c>
      <c r="AE1950" s="1">
        <f t="shared" si="150"/>
        <v>2024</v>
      </c>
      <c r="AF1950" s="1" t="str">
        <f>TEXT(Sales_data[[#This Row],[Order_Date]],"ddd")</f>
        <v>Mon</v>
      </c>
      <c r="AG1950" s="1" t="str">
        <f t="shared" si="151"/>
        <v>On Time</v>
      </c>
      <c r="AH1950" s="1" t="str">
        <f t="shared" si="152"/>
        <v>Medium</v>
      </c>
      <c r="AI1950" s="1" t="str">
        <f t="shared" si="153"/>
        <v>Medium</v>
      </c>
      <c r="AJ1950" s="6" t="str">
        <f t="shared" si="154"/>
        <v>Weekday</v>
      </c>
    </row>
    <row r="1951" spans="1:36" x14ac:dyDescent="0.45">
      <c r="A1951" s="5" t="s">
        <v>2437</v>
      </c>
      <c r="B1951" s="2">
        <v>45598</v>
      </c>
      <c r="C1951" s="2">
        <v>45597</v>
      </c>
      <c r="D1951" s="2">
        <v>45598</v>
      </c>
      <c r="E1951" s="1" t="s">
        <v>2585</v>
      </c>
      <c r="F1951" s="1" t="s">
        <v>2607</v>
      </c>
      <c r="G1951" s="1" t="s">
        <v>41</v>
      </c>
      <c r="H1951" s="1" t="s">
        <v>27</v>
      </c>
      <c r="I1951" s="1" t="s">
        <v>28</v>
      </c>
      <c r="J1951" s="1">
        <v>2</v>
      </c>
      <c r="K1951" s="1">
        <v>500</v>
      </c>
      <c r="L1951" s="1">
        <v>1000</v>
      </c>
      <c r="M1951" s="1" t="s">
        <v>56</v>
      </c>
      <c r="N1951" s="1" t="s">
        <v>57</v>
      </c>
      <c r="O1951" s="1" t="s">
        <v>31</v>
      </c>
      <c r="P1951" s="1" t="s">
        <v>58</v>
      </c>
      <c r="Q1951" s="1" t="s">
        <v>45</v>
      </c>
      <c r="R1951" s="1" t="s">
        <v>34</v>
      </c>
      <c r="S1951" s="1" t="s">
        <v>2620</v>
      </c>
      <c r="T1951" s="1">
        <v>1</v>
      </c>
      <c r="U1951" s="1" t="s">
        <v>2622</v>
      </c>
      <c r="V1951" s="1" t="s">
        <v>2623</v>
      </c>
      <c r="W1951" s="1" t="s">
        <v>2624</v>
      </c>
      <c r="X1951" s="1" t="s">
        <v>2628</v>
      </c>
      <c r="Y1951" s="1" t="s">
        <v>2623</v>
      </c>
      <c r="Z1951" s="1" t="s">
        <v>2623</v>
      </c>
      <c r="AA1951" s="1">
        <v>1000</v>
      </c>
      <c r="AB1951" s="1" t="s">
        <v>2626</v>
      </c>
      <c r="AC1951" s="1" t="s">
        <v>2627</v>
      </c>
      <c r="AD1951" s="1" t="str">
        <f>TEXT(Sales_data[[#This Row],[Order_Date]],"MMM")</f>
        <v>Nov</v>
      </c>
      <c r="AE1951" s="1">
        <f t="shared" si="150"/>
        <v>2024</v>
      </c>
      <c r="AF1951" s="1" t="str">
        <f>TEXT(Sales_data[[#This Row],[Order_Date]],"ddd")</f>
        <v>Sat</v>
      </c>
      <c r="AG1951" s="1" t="str">
        <f t="shared" si="151"/>
        <v>On Time</v>
      </c>
      <c r="AH1951" s="1" t="str">
        <f t="shared" si="152"/>
        <v>Fast</v>
      </c>
      <c r="AI1951" s="1" t="str">
        <f t="shared" si="153"/>
        <v>Low</v>
      </c>
      <c r="AJ1951" s="6" t="str">
        <f t="shared" si="154"/>
        <v>Weekend</v>
      </c>
    </row>
    <row r="1952" spans="1:36" x14ac:dyDescent="0.45">
      <c r="A1952" s="5" t="s">
        <v>2438</v>
      </c>
      <c r="B1952" s="2">
        <v>45396</v>
      </c>
      <c r="C1952" s="2">
        <v>45396</v>
      </c>
      <c r="D1952" s="2">
        <v>45400</v>
      </c>
      <c r="E1952" s="1" t="s">
        <v>2537</v>
      </c>
      <c r="F1952" s="1" t="s">
        <v>2608</v>
      </c>
      <c r="G1952" s="1" t="s">
        <v>41</v>
      </c>
      <c r="H1952" s="1" t="s">
        <v>71</v>
      </c>
      <c r="I1952" s="1" t="s">
        <v>72</v>
      </c>
      <c r="J1952" s="1">
        <v>3</v>
      </c>
      <c r="K1952" s="1">
        <v>500</v>
      </c>
      <c r="L1952" s="1">
        <v>1500</v>
      </c>
      <c r="M1952" s="1" t="s">
        <v>63</v>
      </c>
      <c r="N1952" s="1" t="s">
        <v>57</v>
      </c>
      <c r="O1952" s="1" t="s">
        <v>31</v>
      </c>
      <c r="P1952" s="1" t="s">
        <v>32</v>
      </c>
      <c r="Q1952" s="1" t="s">
        <v>45</v>
      </c>
      <c r="R1952" s="1" t="s">
        <v>2620</v>
      </c>
      <c r="S1952" s="1" t="s">
        <v>2620</v>
      </c>
      <c r="T1952" s="1">
        <v>4</v>
      </c>
      <c r="U1952" s="1" t="s">
        <v>2622</v>
      </c>
      <c r="V1952" s="1" t="s">
        <v>2623</v>
      </c>
      <c r="W1952" s="1" t="s">
        <v>2624</v>
      </c>
      <c r="X1952" s="1" t="s">
        <v>2625</v>
      </c>
      <c r="Y1952" s="1" t="s">
        <v>2623</v>
      </c>
      <c r="Z1952" s="1" t="s">
        <v>2623</v>
      </c>
      <c r="AA1952" s="1">
        <v>1500</v>
      </c>
      <c r="AB1952" s="1" t="s">
        <v>2626</v>
      </c>
      <c r="AC1952" s="1" t="s">
        <v>2627</v>
      </c>
      <c r="AD1952" s="1" t="str">
        <f>TEXT(Sales_data[[#This Row],[Order_Date]],"MMM")</f>
        <v>Apr</v>
      </c>
      <c r="AE1952" s="1">
        <f t="shared" si="150"/>
        <v>2024</v>
      </c>
      <c r="AF1952" s="1" t="str">
        <f>TEXT(Sales_data[[#This Row],[Order_Date]],"ddd")</f>
        <v>Sun</v>
      </c>
      <c r="AG1952" s="1" t="str">
        <f t="shared" si="151"/>
        <v>On Time</v>
      </c>
      <c r="AH1952" s="1" t="str">
        <f t="shared" si="152"/>
        <v>Medium</v>
      </c>
      <c r="AI1952" s="1" t="str">
        <f t="shared" si="153"/>
        <v>Low</v>
      </c>
      <c r="AJ1952" s="6" t="str">
        <f t="shared" si="154"/>
        <v>Weekend</v>
      </c>
    </row>
    <row r="1953" spans="1:36" x14ac:dyDescent="0.45">
      <c r="A1953" s="5" t="s">
        <v>2439</v>
      </c>
      <c r="B1953" s="2">
        <v>45294</v>
      </c>
      <c r="C1953" s="2">
        <v>45297</v>
      </c>
      <c r="D1953" s="2">
        <v>45300</v>
      </c>
      <c r="E1953" s="1" t="s">
        <v>2570</v>
      </c>
      <c r="F1953" s="1" t="s">
        <v>69</v>
      </c>
      <c r="G1953" s="1" t="s">
        <v>70</v>
      </c>
      <c r="H1953" s="1" t="s">
        <v>42</v>
      </c>
      <c r="I1953" s="1" t="s">
        <v>43</v>
      </c>
      <c r="J1953" s="1">
        <v>-1</v>
      </c>
      <c r="K1953" s="1">
        <v>100</v>
      </c>
      <c r="L1953" s="1">
        <v>-100</v>
      </c>
      <c r="M1953" s="1" t="s">
        <v>63</v>
      </c>
      <c r="N1953" s="1" t="s">
        <v>93</v>
      </c>
      <c r="O1953" s="1" t="s">
        <v>64</v>
      </c>
      <c r="P1953" s="1" t="s">
        <v>32</v>
      </c>
      <c r="Q1953" s="1" t="s">
        <v>45</v>
      </c>
      <c r="R1953" s="1" t="s">
        <v>2620</v>
      </c>
      <c r="S1953" s="1" t="s">
        <v>2620</v>
      </c>
      <c r="T1953" s="1">
        <v>3</v>
      </c>
      <c r="U1953" s="1" t="s">
        <v>2622</v>
      </c>
      <c r="V1953" s="1" t="s">
        <v>2630</v>
      </c>
      <c r="W1953" s="1" t="s">
        <v>2624</v>
      </c>
      <c r="X1953" s="1" t="s">
        <v>2625</v>
      </c>
      <c r="Y1953" s="1" t="s">
        <v>2623</v>
      </c>
      <c r="Z1953" s="1" t="s">
        <v>2623</v>
      </c>
      <c r="AA1953" s="1">
        <v>-100</v>
      </c>
      <c r="AB1953" s="1" t="s">
        <v>2626</v>
      </c>
      <c r="AC1953" s="1" t="s">
        <v>2632</v>
      </c>
      <c r="AD1953" s="1" t="str">
        <f>TEXT(Sales_data[[#This Row],[Order_Date]],"MMM")</f>
        <v>Jan</v>
      </c>
      <c r="AE1953" s="1">
        <f t="shared" si="150"/>
        <v>2024</v>
      </c>
      <c r="AF1953" s="1" t="str">
        <f>TEXT(Sales_data[[#This Row],[Order_Date]],"ddd")</f>
        <v>Wed</v>
      </c>
      <c r="AG1953" s="1" t="str">
        <f t="shared" si="151"/>
        <v>On Time</v>
      </c>
      <c r="AH1953" s="1" t="str">
        <f t="shared" si="152"/>
        <v>Medium</v>
      </c>
      <c r="AI1953" s="1" t="str">
        <f t="shared" si="153"/>
        <v>Low</v>
      </c>
      <c r="AJ1953" s="6" t="str">
        <f t="shared" si="154"/>
        <v>Weekday</v>
      </c>
    </row>
    <row r="1954" spans="1:36" x14ac:dyDescent="0.45">
      <c r="A1954" s="5" t="s">
        <v>2440</v>
      </c>
      <c r="B1954" s="2">
        <v>45496</v>
      </c>
      <c r="C1954" s="2">
        <v>45499</v>
      </c>
      <c r="D1954" s="2">
        <v>45499</v>
      </c>
      <c r="E1954" s="1" t="s">
        <v>2527</v>
      </c>
      <c r="F1954" s="1" t="s">
        <v>2609</v>
      </c>
      <c r="G1954" s="1" t="s">
        <v>116</v>
      </c>
      <c r="H1954" s="1" t="s">
        <v>42</v>
      </c>
      <c r="I1954" s="1" t="s">
        <v>122</v>
      </c>
      <c r="J1954" s="1">
        <v>2</v>
      </c>
      <c r="K1954" s="1">
        <v>100</v>
      </c>
      <c r="L1954" s="1">
        <v>200</v>
      </c>
      <c r="M1954" s="1" t="s">
        <v>63</v>
      </c>
      <c r="N1954" s="1" t="s">
        <v>57</v>
      </c>
      <c r="O1954" s="1" t="s">
        <v>31</v>
      </c>
      <c r="P1954" s="1" t="s">
        <v>32</v>
      </c>
      <c r="Q1954" s="1" t="s">
        <v>45</v>
      </c>
      <c r="R1954" s="1" t="s">
        <v>2620</v>
      </c>
      <c r="S1954" s="1" t="s">
        <v>2620</v>
      </c>
      <c r="T1954" s="1">
        <v>0</v>
      </c>
      <c r="U1954" s="1" t="s">
        <v>2622</v>
      </c>
      <c r="V1954" s="1" t="s">
        <v>2623</v>
      </c>
      <c r="W1954" s="1" t="s">
        <v>2624</v>
      </c>
      <c r="X1954" s="1" t="s">
        <v>2625</v>
      </c>
      <c r="Y1954" s="1" t="s">
        <v>2623</v>
      </c>
      <c r="Z1954" s="1" t="s">
        <v>2623</v>
      </c>
      <c r="AA1954" s="1">
        <v>200</v>
      </c>
      <c r="AB1954" s="1" t="s">
        <v>2626</v>
      </c>
      <c r="AC1954" s="1" t="s">
        <v>2627</v>
      </c>
      <c r="AD1954" s="1" t="str">
        <f>TEXT(Sales_data[[#This Row],[Order_Date]],"MMM")</f>
        <v>Jul</v>
      </c>
      <c r="AE1954" s="1">
        <f t="shared" si="150"/>
        <v>2024</v>
      </c>
      <c r="AF1954" s="1" t="str">
        <f>TEXT(Sales_data[[#This Row],[Order_Date]],"ddd")</f>
        <v>Tue</v>
      </c>
      <c r="AG1954" s="1" t="str">
        <f t="shared" si="151"/>
        <v>On Time</v>
      </c>
      <c r="AH1954" s="1" t="str">
        <f t="shared" si="152"/>
        <v>Fast</v>
      </c>
      <c r="AI1954" s="1" t="str">
        <f t="shared" si="153"/>
        <v>Low</v>
      </c>
      <c r="AJ1954" s="6" t="str">
        <f t="shared" si="154"/>
        <v>Weekday</v>
      </c>
    </row>
    <row r="1955" spans="1:36" x14ac:dyDescent="0.45">
      <c r="A1955" s="5" t="s">
        <v>2441</v>
      </c>
      <c r="B1955" s="2">
        <v>45380</v>
      </c>
      <c r="C1955" s="2">
        <v>45383</v>
      </c>
      <c r="D1955" s="2">
        <v>45382</v>
      </c>
      <c r="E1955" s="1" t="s">
        <v>2595</v>
      </c>
      <c r="F1955" s="1" t="s">
        <v>168</v>
      </c>
      <c r="G1955" s="1" t="s">
        <v>41</v>
      </c>
      <c r="H1955" s="1" t="s">
        <v>128</v>
      </c>
      <c r="I1955" s="1" t="s">
        <v>129</v>
      </c>
      <c r="J1955" s="1">
        <v>1</v>
      </c>
      <c r="K1955" s="1">
        <v>100</v>
      </c>
      <c r="L1955" s="1">
        <v>100</v>
      </c>
      <c r="M1955" s="1" t="s">
        <v>56</v>
      </c>
      <c r="N1955" s="1" t="s">
        <v>57</v>
      </c>
      <c r="O1955" s="1" t="s">
        <v>64</v>
      </c>
      <c r="P1955" s="1" t="s">
        <v>32</v>
      </c>
      <c r="Q1955" s="1" t="s">
        <v>33</v>
      </c>
      <c r="R1955" s="1" t="s">
        <v>34</v>
      </c>
      <c r="S1955" s="1" t="s">
        <v>2620</v>
      </c>
      <c r="T1955" s="1">
        <v>-1</v>
      </c>
      <c r="U1955" s="1" t="s">
        <v>2622</v>
      </c>
      <c r="V1955" s="1" t="s">
        <v>2623</v>
      </c>
      <c r="W1955" s="1" t="s">
        <v>2624</v>
      </c>
      <c r="X1955" s="1" t="s">
        <v>2631</v>
      </c>
      <c r="Y1955" s="1" t="s">
        <v>2623</v>
      </c>
      <c r="Z1955" s="1" t="s">
        <v>2623</v>
      </c>
      <c r="AA1955" s="1">
        <v>100</v>
      </c>
      <c r="AB1955" s="1" t="s">
        <v>2626</v>
      </c>
      <c r="AC1955" s="1" t="s">
        <v>2627</v>
      </c>
      <c r="AD1955" s="1" t="str">
        <f>TEXT(Sales_data[[#This Row],[Order_Date]],"MMM")</f>
        <v>Mar</v>
      </c>
      <c r="AE1955" s="1">
        <f t="shared" si="150"/>
        <v>2024</v>
      </c>
      <c r="AF1955" s="1" t="str">
        <f>TEXT(Sales_data[[#This Row],[Order_Date]],"ddd")</f>
        <v>Fri</v>
      </c>
      <c r="AG1955" s="1" t="str">
        <f t="shared" si="151"/>
        <v>On Time</v>
      </c>
      <c r="AH1955" s="1" t="str">
        <f t="shared" si="152"/>
        <v>Fast</v>
      </c>
      <c r="AI1955" s="1" t="str">
        <f t="shared" si="153"/>
        <v>Low</v>
      </c>
      <c r="AJ1955" s="6" t="str">
        <f t="shared" si="154"/>
        <v>Weekday</v>
      </c>
    </row>
    <row r="1956" spans="1:36" x14ac:dyDescent="0.45">
      <c r="A1956" s="5" t="s">
        <v>2442</v>
      </c>
      <c r="B1956" s="2">
        <v>45441</v>
      </c>
      <c r="C1956" s="2">
        <v>45444</v>
      </c>
      <c r="D1956" s="2">
        <v>45444</v>
      </c>
      <c r="E1956" s="1" t="s">
        <v>2564</v>
      </c>
      <c r="F1956" s="1" t="s">
        <v>69</v>
      </c>
      <c r="G1956" s="1" t="s">
        <v>70</v>
      </c>
      <c r="H1956" s="1" t="s">
        <v>128</v>
      </c>
      <c r="I1956" s="1" t="s">
        <v>169</v>
      </c>
      <c r="J1956" s="1">
        <v>1</v>
      </c>
      <c r="K1956" s="1">
        <v>0</v>
      </c>
      <c r="L1956" s="1">
        <v>0</v>
      </c>
      <c r="M1956" s="1" t="s">
        <v>63</v>
      </c>
      <c r="N1956" s="1" t="s">
        <v>57</v>
      </c>
      <c r="O1956" s="1" t="s">
        <v>31</v>
      </c>
      <c r="P1956" s="1" t="s">
        <v>32</v>
      </c>
      <c r="Q1956" s="1" t="s">
        <v>45</v>
      </c>
      <c r="R1956" s="1" t="s">
        <v>2620</v>
      </c>
      <c r="S1956" s="1" t="s">
        <v>2620</v>
      </c>
      <c r="T1956" s="1">
        <v>0</v>
      </c>
      <c r="U1956" s="1" t="s">
        <v>2622</v>
      </c>
      <c r="V1956" s="1" t="s">
        <v>2623</v>
      </c>
      <c r="W1956" s="1" t="s">
        <v>2629</v>
      </c>
      <c r="X1956" s="1" t="s">
        <v>2625</v>
      </c>
      <c r="Y1956" s="1" t="s">
        <v>2630</v>
      </c>
      <c r="Z1956" s="1" t="s">
        <v>2623</v>
      </c>
      <c r="AA1956" s="1">
        <v>0</v>
      </c>
      <c r="AB1956" s="1" t="s">
        <v>2626</v>
      </c>
      <c r="AC1956" s="1" t="s">
        <v>2627</v>
      </c>
      <c r="AD1956" s="1" t="str">
        <f>TEXT(Sales_data[[#This Row],[Order_Date]],"MMM")</f>
        <v>May</v>
      </c>
      <c r="AE1956" s="1">
        <f t="shared" si="150"/>
        <v>2024</v>
      </c>
      <c r="AF1956" s="1" t="str">
        <f>TEXT(Sales_data[[#This Row],[Order_Date]],"ddd")</f>
        <v>Wed</v>
      </c>
      <c r="AG1956" s="1" t="str">
        <f t="shared" si="151"/>
        <v>On Time</v>
      </c>
      <c r="AH1956" s="1" t="str">
        <f t="shared" si="152"/>
        <v>Fast</v>
      </c>
      <c r="AI1956" s="1" t="str">
        <f t="shared" si="153"/>
        <v>Low</v>
      </c>
      <c r="AJ1956" s="6" t="str">
        <f t="shared" si="154"/>
        <v>Weekday</v>
      </c>
    </row>
    <row r="1957" spans="1:36" x14ac:dyDescent="0.45">
      <c r="A1957" s="5" t="s">
        <v>2443</v>
      </c>
      <c r="B1957" s="2">
        <v>45417</v>
      </c>
      <c r="C1957" s="2">
        <v>45415</v>
      </c>
      <c r="D1957" s="2">
        <v>45415</v>
      </c>
      <c r="E1957" s="1" t="s">
        <v>2604</v>
      </c>
      <c r="F1957" s="1" t="s">
        <v>69</v>
      </c>
      <c r="G1957" s="1" t="s">
        <v>70</v>
      </c>
      <c r="H1957" s="1" t="s">
        <v>42</v>
      </c>
      <c r="I1957" s="1" t="s">
        <v>43</v>
      </c>
      <c r="J1957" s="1">
        <v>0</v>
      </c>
      <c r="K1957" s="1">
        <v>2000</v>
      </c>
      <c r="L1957" s="1">
        <v>0</v>
      </c>
      <c r="M1957" s="1" t="s">
        <v>56</v>
      </c>
      <c r="N1957" s="1" t="s">
        <v>57</v>
      </c>
      <c r="O1957" s="1" t="s">
        <v>31</v>
      </c>
      <c r="P1957" s="1" t="s">
        <v>58</v>
      </c>
      <c r="Q1957" s="1" t="s">
        <v>33</v>
      </c>
      <c r="R1957" s="1" t="s">
        <v>46</v>
      </c>
      <c r="S1957" s="1" t="s">
        <v>254</v>
      </c>
      <c r="T1957" s="1">
        <v>0</v>
      </c>
      <c r="U1957" s="1" t="s">
        <v>2622</v>
      </c>
      <c r="V1957" s="1" t="s">
        <v>2630</v>
      </c>
      <c r="W1957" s="1" t="s">
        <v>2624</v>
      </c>
      <c r="X1957" s="1" t="s">
        <v>2628</v>
      </c>
      <c r="Y1957" s="1" t="s">
        <v>2623</v>
      </c>
      <c r="Z1957" s="1" t="s">
        <v>2623</v>
      </c>
      <c r="AA1957" s="1">
        <v>0</v>
      </c>
      <c r="AB1957" s="1" t="s">
        <v>2626</v>
      </c>
      <c r="AC1957" s="1" t="s">
        <v>254</v>
      </c>
      <c r="AD1957" s="1" t="str">
        <f>TEXT(Sales_data[[#This Row],[Order_Date]],"MMM")</f>
        <v>May</v>
      </c>
      <c r="AE1957" s="1">
        <f t="shared" si="150"/>
        <v>2024</v>
      </c>
      <c r="AF1957" s="1" t="str">
        <f>TEXT(Sales_data[[#This Row],[Order_Date]],"ddd")</f>
        <v>Sun</v>
      </c>
      <c r="AG1957" s="1" t="str">
        <f t="shared" si="151"/>
        <v>On Time</v>
      </c>
      <c r="AH1957" s="1" t="str">
        <f t="shared" si="152"/>
        <v>Fast</v>
      </c>
      <c r="AI1957" s="1" t="str">
        <f t="shared" si="153"/>
        <v>Low</v>
      </c>
      <c r="AJ1957" s="6" t="str">
        <f t="shared" si="154"/>
        <v>Weekend</v>
      </c>
    </row>
    <row r="1958" spans="1:36" x14ac:dyDescent="0.45">
      <c r="A1958" s="5" t="s">
        <v>2444</v>
      </c>
      <c r="B1958" s="2">
        <v>45596</v>
      </c>
      <c r="C1958" s="2">
        <v>45594</v>
      </c>
      <c r="D1958" s="2">
        <v>45601</v>
      </c>
      <c r="E1958" s="1" t="s">
        <v>2531</v>
      </c>
      <c r="F1958" s="1" t="s">
        <v>2608</v>
      </c>
      <c r="G1958" s="1" t="s">
        <v>41</v>
      </c>
      <c r="H1958" s="1" t="s">
        <v>42</v>
      </c>
      <c r="I1958" s="1" t="s">
        <v>122</v>
      </c>
      <c r="J1958" s="1">
        <v>2</v>
      </c>
      <c r="K1958" s="1">
        <v>100</v>
      </c>
      <c r="L1958" s="1">
        <v>200</v>
      </c>
      <c r="M1958" s="1" t="s">
        <v>2619</v>
      </c>
      <c r="N1958" s="1" t="s">
        <v>93</v>
      </c>
      <c r="O1958" s="1" t="s">
        <v>31</v>
      </c>
      <c r="P1958" s="1" t="s">
        <v>85</v>
      </c>
      <c r="Q1958" s="1" t="s">
        <v>33</v>
      </c>
      <c r="R1958" s="1" t="s">
        <v>34</v>
      </c>
      <c r="S1958" s="1" t="s">
        <v>2620</v>
      </c>
      <c r="T1958" s="1">
        <v>7</v>
      </c>
      <c r="U1958" s="1" t="s">
        <v>2622</v>
      </c>
      <c r="V1958" s="1" t="s">
        <v>2623</v>
      </c>
      <c r="W1958" s="1" t="s">
        <v>2624</v>
      </c>
      <c r="X1958" s="1" t="s">
        <v>2628</v>
      </c>
      <c r="Y1958" s="1" t="s">
        <v>2623</v>
      </c>
      <c r="Z1958" s="1" t="s">
        <v>2623</v>
      </c>
      <c r="AA1958" s="1">
        <v>200</v>
      </c>
      <c r="AB1958" s="1" t="s">
        <v>2626</v>
      </c>
      <c r="AC1958" s="1" t="s">
        <v>2627</v>
      </c>
      <c r="AD1958" s="1" t="str">
        <f>TEXT(Sales_data[[#This Row],[Order_Date]],"MMM")</f>
        <v>Oct</v>
      </c>
      <c r="AE1958" s="1">
        <f t="shared" si="150"/>
        <v>2024</v>
      </c>
      <c r="AF1958" s="1" t="str">
        <f>TEXT(Sales_data[[#This Row],[Order_Date]],"ddd")</f>
        <v>Thu</v>
      </c>
      <c r="AG1958" s="1" t="str">
        <f t="shared" si="151"/>
        <v>Late</v>
      </c>
      <c r="AH1958" s="1" t="str">
        <f t="shared" si="152"/>
        <v>Slow</v>
      </c>
      <c r="AI1958" s="1" t="str">
        <f t="shared" si="153"/>
        <v>Low</v>
      </c>
      <c r="AJ1958" s="6" t="str">
        <f t="shared" si="154"/>
        <v>Weekday</v>
      </c>
    </row>
    <row r="1959" spans="1:36" x14ac:dyDescent="0.45">
      <c r="A1959" s="5" t="s">
        <v>2445</v>
      </c>
      <c r="B1959" s="2">
        <v>45500</v>
      </c>
      <c r="C1959" s="2">
        <v>45499</v>
      </c>
      <c r="D1959" s="2">
        <v>45501</v>
      </c>
      <c r="E1959" s="1" t="s">
        <v>2541</v>
      </c>
      <c r="F1959" s="1" t="s">
        <v>168</v>
      </c>
      <c r="G1959" s="1" t="s">
        <v>41</v>
      </c>
      <c r="H1959" s="1" t="s">
        <v>128</v>
      </c>
      <c r="I1959" s="1" t="s">
        <v>129</v>
      </c>
      <c r="J1959" s="1">
        <v>0</v>
      </c>
      <c r="K1959" s="1">
        <v>100</v>
      </c>
      <c r="L1959" s="1">
        <v>0</v>
      </c>
      <c r="M1959" s="1" t="s">
        <v>29</v>
      </c>
      <c r="N1959" s="1" t="s">
        <v>30</v>
      </c>
      <c r="O1959" s="1" t="s">
        <v>44</v>
      </c>
      <c r="P1959" s="1" t="s">
        <v>58</v>
      </c>
      <c r="Q1959" s="1" t="s">
        <v>33</v>
      </c>
      <c r="R1959" s="1" t="s">
        <v>46</v>
      </c>
      <c r="S1959" s="1" t="s">
        <v>2621</v>
      </c>
      <c r="T1959" s="1">
        <v>2</v>
      </c>
      <c r="U1959" s="1" t="s">
        <v>2622</v>
      </c>
      <c r="V1959" s="1" t="s">
        <v>2630</v>
      </c>
      <c r="W1959" s="1" t="s">
        <v>2624</v>
      </c>
      <c r="X1959" s="1" t="s">
        <v>2628</v>
      </c>
      <c r="Y1959" s="1" t="s">
        <v>2623</v>
      </c>
      <c r="Z1959" s="1" t="s">
        <v>2623</v>
      </c>
      <c r="AA1959" s="1">
        <v>0</v>
      </c>
      <c r="AB1959" s="1" t="s">
        <v>2626</v>
      </c>
      <c r="AC1959" s="1" t="s">
        <v>2621</v>
      </c>
      <c r="AD1959" s="1" t="str">
        <f>TEXT(Sales_data[[#This Row],[Order_Date]],"MMM")</f>
        <v>Jul</v>
      </c>
      <c r="AE1959" s="1">
        <f t="shared" si="150"/>
        <v>2024</v>
      </c>
      <c r="AF1959" s="1" t="str">
        <f>TEXT(Sales_data[[#This Row],[Order_Date]],"ddd")</f>
        <v>Sat</v>
      </c>
      <c r="AG1959" s="1" t="str">
        <f t="shared" si="151"/>
        <v>On Time</v>
      </c>
      <c r="AH1959" s="1" t="str">
        <f t="shared" si="152"/>
        <v>Fast</v>
      </c>
      <c r="AI1959" s="1" t="str">
        <f t="shared" si="153"/>
        <v>Low</v>
      </c>
      <c r="AJ1959" s="6" t="str">
        <f t="shared" si="154"/>
        <v>Weekend</v>
      </c>
    </row>
    <row r="1960" spans="1:36" x14ac:dyDescent="0.45">
      <c r="A1960" s="5" t="s">
        <v>2446</v>
      </c>
      <c r="B1960" s="2">
        <v>45645</v>
      </c>
      <c r="C1960" s="2">
        <v>45647</v>
      </c>
      <c r="D1960" s="2">
        <v>45649</v>
      </c>
      <c r="E1960" s="1" t="s">
        <v>2527</v>
      </c>
      <c r="F1960" s="1" t="s">
        <v>168</v>
      </c>
      <c r="G1960" s="1" t="s">
        <v>41</v>
      </c>
      <c r="H1960" s="1" t="s">
        <v>128</v>
      </c>
      <c r="I1960" s="1" t="s">
        <v>231</v>
      </c>
      <c r="J1960" s="1">
        <v>-1</v>
      </c>
      <c r="K1960" s="1">
        <v>0</v>
      </c>
      <c r="L1960" s="1">
        <v>0</v>
      </c>
      <c r="M1960" s="1" t="s">
        <v>63</v>
      </c>
      <c r="N1960" s="1" t="s">
        <v>57</v>
      </c>
      <c r="O1960" s="1" t="s">
        <v>31</v>
      </c>
      <c r="P1960" s="1" t="s">
        <v>58</v>
      </c>
      <c r="Q1960" s="1" t="s">
        <v>33</v>
      </c>
      <c r="R1960" s="1" t="s">
        <v>46</v>
      </c>
      <c r="S1960" s="1" t="s">
        <v>47</v>
      </c>
      <c r="T1960" s="1">
        <v>2</v>
      </c>
      <c r="U1960" s="1" t="s">
        <v>2622</v>
      </c>
      <c r="V1960" s="1" t="s">
        <v>2630</v>
      </c>
      <c r="W1960" s="1" t="s">
        <v>2629</v>
      </c>
      <c r="X1960" s="1" t="s">
        <v>2625</v>
      </c>
      <c r="Y1960" s="1" t="s">
        <v>2630</v>
      </c>
      <c r="Z1960" s="1" t="s">
        <v>2623</v>
      </c>
      <c r="AA1960" s="1">
        <v>0</v>
      </c>
      <c r="AB1960" s="1" t="s">
        <v>2626</v>
      </c>
      <c r="AC1960" s="1" t="s">
        <v>47</v>
      </c>
      <c r="AD1960" s="1" t="str">
        <f>TEXT(Sales_data[[#This Row],[Order_Date]],"MMM")</f>
        <v>Dec</v>
      </c>
      <c r="AE1960" s="1">
        <f t="shared" si="150"/>
        <v>2024</v>
      </c>
      <c r="AF1960" s="1" t="str">
        <f>TEXT(Sales_data[[#This Row],[Order_Date]],"ddd")</f>
        <v>Thu</v>
      </c>
      <c r="AG1960" s="1" t="str">
        <f t="shared" si="151"/>
        <v>On Time</v>
      </c>
      <c r="AH1960" s="1" t="str">
        <f t="shared" si="152"/>
        <v>Fast</v>
      </c>
      <c r="AI1960" s="1" t="str">
        <f t="shared" si="153"/>
        <v>Low</v>
      </c>
      <c r="AJ1960" s="6" t="str">
        <f t="shared" si="154"/>
        <v>Weekday</v>
      </c>
    </row>
    <row r="1961" spans="1:36" x14ac:dyDescent="0.45">
      <c r="A1961" s="5" t="s">
        <v>2447</v>
      </c>
      <c r="B1961" s="2">
        <v>45623</v>
      </c>
      <c r="C1961" s="2">
        <v>45623</v>
      </c>
      <c r="D1961" s="2">
        <v>45627</v>
      </c>
      <c r="E1961" s="1" t="s">
        <v>2581</v>
      </c>
      <c r="F1961" s="1" t="s">
        <v>2606</v>
      </c>
      <c r="G1961" s="1" t="s">
        <v>26</v>
      </c>
      <c r="H1961" s="1" t="s">
        <v>42</v>
      </c>
      <c r="I1961" s="1" t="s">
        <v>122</v>
      </c>
      <c r="J1961" s="1">
        <v>1</v>
      </c>
      <c r="K1961" s="1">
        <v>0</v>
      </c>
      <c r="L1961" s="1">
        <v>0</v>
      </c>
      <c r="M1961" s="1" t="s">
        <v>63</v>
      </c>
      <c r="N1961" s="1" t="s">
        <v>93</v>
      </c>
      <c r="O1961" s="1" t="s">
        <v>31</v>
      </c>
      <c r="P1961" s="1" t="s">
        <v>32</v>
      </c>
      <c r="Q1961" s="1" t="s">
        <v>33</v>
      </c>
      <c r="R1961" s="1" t="s">
        <v>2620</v>
      </c>
      <c r="S1961" s="1" t="s">
        <v>2620</v>
      </c>
      <c r="T1961" s="1">
        <v>4</v>
      </c>
      <c r="U1961" s="1" t="s">
        <v>2622</v>
      </c>
      <c r="V1961" s="1" t="s">
        <v>2623</v>
      </c>
      <c r="W1961" s="1" t="s">
        <v>2629</v>
      </c>
      <c r="X1961" s="1" t="s">
        <v>2625</v>
      </c>
      <c r="Y1961" s="1" t="s">
        <v>2630</v>
      </c>
      <c r="Z1961" s="1" t="s">
        <v>2623</v>
      </c>
      <c r="AA1961" s="1">
        <v>0</v>
      </c>
      <c r="AB1961" s="1" t="s">
        <v>2626</v>
      </c>
      <c r="AC1961" s="1" t="s">
        <v>2627</v>
      </c>
      <c r="AD1961" s="1" t="str">
        <f>TEXT(Sales_data[[#This Row],[Order_Date]],"MMM")</f>
        <v>Nov</v>
      </c>
      <c r="AE1961" s="1">
        <f t="shared" si="150"/>
        <v>2024</v>
      </c>
      <c r="AF1961" s="1" t="str">
        <f>TEXT(Sales_data[[#This Row],[Order_Date]],"ddd")</f>
        <v>Wed</v>
      </c>
      <c r="AG1961" s="1" t="str">
        <f t="shared" si="151"/>
        <v>On Time</v>
      </c>
      <c r="AH1961" s="1" t="str">
        <f t="shared" si="152"/>
        <v>Medium</v>
      </c>
      <c r="AI1961" s="1" t="str">
        <f t="shared" si="153"/>
        <v>Low</v>
      </c>
      <c r="AJ1961" s="6" t="str">
        <f t="shared" si="154"/>
        <v>Weekday</v>
      </c>
    </row>
    <row r="1962" spans="1:36" x14ac:dyDescent="0.45">
      <c r="A1962" s="5" t="s">
        <v>2448</v>
      </c>
      <c r="B1962" s="2">
        <v>45419</v>
      </c>
      <c r="C1962" s="2">
        <v>45420</v>
      </c>
      <c r="D1962" s="2">
        <v>45426</v>
      </c>
      <c r="E1962" s="1" t="s">
        <v>2591</v>
      </c>
      <c r="F1962" s="1" t="s">
        <v>168</v>
      </c>
      <c r="G1962" s="1" t="s">
        <v>41</v>
      </c>
      <c r="H1962" s="1" t="s">
        <v>27</v>
      </c>
      <c r="I1962" s="1" t="s">
        <v>84</v>
      </c>
      <c r="J1962" s="1">
        <v>-1</v>
      </c>
      <c r="K1962" s="1">
        <v>100</v>
      </c>
      <c r="L1962" s="1">
        <v>-100</v>
      </c>
      <c r="M1962" s="1" t="s">
        <v>29</v>
      </c>
      <c r="N1962" s="1" t="s">
        <v>57</v>
      </c>
      <c r="O1962" s="1" t="s">
        <v>44</v>
      </c>
      <c r="P1962" s="1" t="s">
        <v>58</v>
      </c>
      <c r="Q1962" s="1" t="s">
        <v>33</v>
      </c>
      <c r="R1962" s="1" t="s">
        <v>2620</v>
      </c>
      <c r="S1962" s="1" t="s">
        <v>2620</v>
      </c>
      <c r="T1962" s="1">
        <v>6</v>
      </c>
      <c r="U1962" s="1" t="s">
        <v>2622</v>
      </c>
      <c r="V1962" s="1" t="s">
        <v>2630</v>
      </c>
      <c r="W1962" s="1" t="s">
        <v>2624</v>
      </c>
      <c r="X1962" s="1" t="s">
        <v>2625</v>
      </c>
      <c r="Y1962" s="1" t="s">
        <v>2623</v>
      </c>
      <c r="Z1962" s="1" t="s">
        <v>2623</v>
      </c>
      <c r="AA1962" s="1">
        <v>-100</v>
      </c>
      <c r="AB1962" s="1" t="s">
        <v>2626</v>
      </c>
      <c r="AC1962" s="1" t="s">
        <v>2632</v>
      </c>
      <c r="AD1962" s="1" t="str">
        <f>TEXT(Sales_data[[#This Row],[Order_Date]],"MMM")</f>
        <v>May</v>
      </c>
      <c r="AE1962" s="1">
        <f t="shared" si="150"/>
        <v>2024</v>
      </c>
      <c r="AF1962" s="1" t="str">
        <f>TEXT(Sales_data[[#This Row],[Order_Date]],"ddd")</f>
        <v>Tue</v>
      </c>
      <c r="AG1962" s="1" t="str">
        <f t="shared" si="151"/>
        <v>Late</v>
      </c>
      <c r="AH1962" s="1" t="str">
        <f t="shared" si="152"/>
        <v>Slow</v>
      </c>
      <c r="AI1962" s="1" t="str">
        <f t="shared" si="153"/>
        <v>Low</v>
      </c>
      <c r="AJ1962" s="6" t="str">
        <f t="shared" si="154"/>
        <v>Weekday</v>
      </c>
    </row>
    <row r="1963" spans="1:36" x14ac:dyDescent="0.45">
      <c r="A1963" s="5" t="s">
        <v>2449</v>
      </c>
      <c r="B1963" s="2">
        <v>45627</v>
      </c>
      <c r="C1963" s="2">
        <v>45629</v>
      </c>
      <c r="D1963" s="2">
        <v>45632</v>
      </c>
      <c r="E1963" s="1" t="s">
        <v>2598</v>
      </c>
      <c r="F1963" s="1" t="s">
        <v>168</v>
      </c>
      <c r="G1963" s="1" t="s">
        <v>41</v>
      </c>
      <c r="H1963" s="1" t="s">
        <v>27</v>
      </c>
      <c r="I1963" s="1" t="s">
        <v>28</v>
      </c>
      <c r="J1963" s="1">
        <v>1</v>
      </c>
      <c r="K1963" s="1">
        <v>1000</v>
      </c>
      <c r="L1963" s="1">
        <v>1000</v>
      </c>
      <c r="M1963" s="1" t="s">
        <v>29</v>
      </c>
      <c r="N1963" s="1" t="s">
        <v>93</v>
      </c>
      <c r="O1963" s="1" t="s">
        <v>79</v>
      </c>
      <c r="P1963" s="1" t="s">
        <v>32</v>
      </c>
      <c r="Q1963" s="1" t="s">
        <v>45</v>
      </c>
      <c r="R1963" s="1" t="s">
        <v>2620</v>
      </c>
      <c r="S1963" s="1" t="s">
        <v>2620</v>
      </c>
      <c r="T1963" s="1">
        <v>3</v>
      </c>
      <c r="U1963" s="1" t="s">
        <v>2622</v>
      </c>
      <c r="V1963" s="1" t="s">
        <v>2623</v>
      </c>
      <c r="W1963" s="1" t="s">
        <v>2624</v>
      </c>
      <c r="X1963" s="1" t="s">
        <v>2625</v>
      </c>
      <c r="Y1963" s="1" t="s">
        <v>2623</v>
      </c>
      <c r="Z1963" s="1" t="s">
        <v>2623</v>
      </c>
      <c r="AA1963" s="1">
        <v>1000</v>
      </c>
      <c r="AB1963" s="1" t="s">
        <v>2626</v>
      </c>
      <c r="AC1963" s="1" t="s">
        <v>2627</v>
      </c>
      <c r="AD1963" s="1" t="str">
        <f>TEXT(Sales_data[[#This Row],[Order_Date]],"MMM")</f>
        <v>Dec</v>
      </c>
      <c r="AE1963" s="1">
        <f t="shared" si="150"/>
        <v>2024</v>
      </c>
      <c r="AF1963" s="1" t="str">
        <f>TEXT(Sales_data[[#This Row],[Order_Date]],"ddd")</f>
        <v>Sun</v>
      </c>
      <c r="AG1963" s="1" t="str">
        <f t="shared" si="151"/>
        <v>On Time</v>
      </c>
      <c r="AH1963" s="1" t="str">
        <f t="shared" si="152"/>
        <v>Medium</v>
      </c>
      <c r="AI1963" s="1" t="str">
        <f t="shared" si="153"/>
        <v>Low</v>
      </c>
      <c r="AJ1963" s="6" t="str">
        <f t="shared" si="154"/>
        <v>Weekend</v>
      </c>
    </row>
    <row r="1964" spans="1:36" x14ac:dyDescent="0.45">
      <c r="A1964" s="5" t="s">
        <v>2450</v>
      </c>
      <c r="B1964" s="2">
        <v>45517</v>
      </c>
      <c r="C1964" s="2">
        <v>45516</v>
      </c>
      <c r="D1964" s="2">
        <v>45515</v>
      </c>
      <c r="E1964" s="1" t="s">
        <v>2530</v>
      </c>
      <c r="F1964" s="1" t="s">
        <v>2608</v>
      </c>
      <c r="G1964" s="1" t="s">
        <v>41</v>
      </c>
      <c r="H1964" s="1" t="s">
        <v>27</v>
      </c>
      <c r="I1964" s="1" t="s">
        <v>84</v>
      </c>
      <c r="J1964" s="1">
        <v>3</v>
      </c>
      <c r="K1964" s="1">
        <v>100</v>
      </c>
      <c r="L1964" s="1">
        <v>300</v>
      </c>
      <c r="M1964" s="1" t="s">
        <v>29</v>
      </c>
      <c r="N1964" s="1" t="s">
        <v>30</v>
      </c>
      <c r="O1964" s="1" t="s">
        <v>79</v>
      </c>
      <c r="P1964" s="1" t="s">
        <v>58</v>
      </c>
      <c r="Q1964" s="1" t="s">
        <v>45</v>
      </c>
      <c r="R1964" s="1" t="s">
        <v>2620</v>
      </c>
      <c r="S1964" s="1" t="s">
        <v>2620</v>
      </c>
      <c r="T1964" s="1">
        <v>-1</v>
      </c>
      <c r="U1964" s="1" t="s">
        <v>2622</v>
      </c>
      <c r="V1964" s="1" t="s">
        <v>2623</v>
      </c>
      <c r="W1964" s="1" t="s">
        <v>2624</v>
      </c>
      <c r="X1964" s="1" t="s">
        <v>2628</v>
      </c>
      <c r="Y1964" s="1" t="s">
        <v>2623</v>
      </c>
      <c r="Z1964" s="1" t="s">
        <v>2623</v>
      </c>
      <c r="AA1964" s="1">
        <v>300</v>
      </c>
      <c r="AB1964" s="1" t="s">
        <v>2626</v>
      </c>
      <c r="AC1964" s="1" t="s">
        <v>2627</v>
      </c>
      <c r="AD1964" s="1" t="str">
        <f>TEXT(Sales_data[[#This Row],[Order_Date]],"MMM")</f>
        <v>Aug</v>
      </c>
      <c r="AE1964" s="1">
        <f t="shared" si="150"/>
        <v>2024</v>
      </c>
      <c r="AF1964" s="1" t="str">
        <f>TEXT(Sales_data[[#This Row],[Order_Date]],"ddd")</f>
        <v>Tue</v>
      </c>
      <c r="AG1964" s="1" t="str">
        <f t="shared" si="151"/>
        <v>On Time</v>
      </c>
      <c r="AH1964" s="1" t="str">
        <f t="shared" si="152"/>
        <v>Fast</v>
      </c>
      <c r="AI1964" s="1" t="str">
        <f t="shared" si="153"/>
        <v>Low</v>
      </c>
      <c r="AJ1964" s="6" t="str">
        <f t="shared" si="154"/>
        <v>Weekday</v>
      </c>
    </row>
    <row r="1965" spans="1:36" x14ac:dyDescent="0.45">
      <c r="A1965" s="5" t="s">
        <v>2451</v>
      </c>
      <c r="B1965" s="2">
        <v>45392</v>
      </c>
      <c r="C1965" s="2">
        <v>45394</v>
      </c>
      <c r="D1965" s="2">
        <v>45397</v>
      </c>
      <c r="E1965" s="1" t="s">
        <v>2570</v>
      </c>
      <c r="F1965" s="1" t="s">
        <v>53</v>
      </c>
      <c r="G1965" s="1" t="s">
        <v>54</v>
      </c>
      <c r="H1965" s="1" t="s">
        <v>71</v>
      </c>
      <c r="I1965" s="1" t="s">
        <v>92</v>
      </c>
      <c r="J1965" s="1">
        <v>1</v>
      </c>
      <c r="K1965" s="1">
        <v>2000</v>
      </c>
      <c r="L1965" s="1">
        <v>2000</v>
      </c>
      <c r="M1965" s="1" t="s">
        <v>63</v>
      </c>
      <c r="N1965" s="1" t="s">
        <v>93</v>
      </c>
      <c r="O1965" s="1" t="s">
        <v>31</v>
      </c>
      <c r="P1965" s="1" t="s">
        <v>32</v>
      </c>
      <c r="Q1965" s="1" t="s">
        <v>45</v>
      </c>
      <c r="R1965" s="1" t="s">
        <v>2620</v>
      </c>
      <c r="S1965" s="1" t="s">
        <v>2620</v>
      </c>
      <c r="T1965" s="1">
        <v>3</v>
      </c>
      <c r="U1965" s="1" t="s">
        <v>2622</v>
      </c>
      <c r="V1965" s="1" t="s">
        <v>2623</v>
      </c>
      <c r="W1965" s="1" t="s">
        <v>2624</v>
      </c>
      <c r="X1965" s="1" t="s">
        <v>2625</v>
      </c>
      <c r="Y1965" s="1" t="s">
        <v>2623</v>
      </c>
      <c r="Z1965" s="1" t="s">
        <v>2623</v>
      </c>
      <c r="AA1965" s="1">
        <v>2000</v>
      </c>
      <c r="AB1965" s="1" t="s">
        <v>2626</v>
      </c>
      <c r="AC1965" s="1" t="s">
        <v>2627</v>
      </c>
      <c r="AD1965" s="1" t="str">
        <f>TEXT(Sales_data[[#This Row],[Order_Date]],"MMM")</f>
        <v>Apr</v>
      </c>
      <c r="AE1965" s="1">
        <f t="shared" si="150"/>
        <v>2024</v>
      </c>
      <c r="AF1965" s="1" t="str">
        <f>TEXT(Sales_data[[#This Row],[Order_Date]],"ddd")</f>
        <v>Wed</v>
      </c>
      <c r="AG1965" s="1" t="str">
        <f t="shared" si="151"/>
        <v>On Time</v>
      </c>
      <c r="AH1965" s="1" t="str">
        <f t="shared" si="152"/>
        <v>Medium</v>
      </c>
      <c r="AI1965" s="1" t="str">
        <f t="shared" si="153"/>
        <v>Medium</v>
      </c>
      <c r="AJ1965" s="6" t="str">
        <f t="shared" si="154"/>
        <v>Weekday</v>
      </c>
    </row>
    <row r="1966" spans="1:36" x14ac:dyDescent="0.45">
      <c r="A1966" s="5" t="s">
        <v>2452</v>
      </c>
      <c r="B1966" s="2">
        <v>45309</v>
      </c>
      <c r="C1966" s="2">
        <v>45310</v>
      </c>
      <c r="D1966" s="2">
        <v>45309</v>
      </c>
      <c r="E1966" s="1" t="s">
        <v>2559</v>
      </c>
      <c r="F1966" s="1" t="s">
        <v>2608</v>
      </c>
      <c r="G1966" s="1" t="s">
        <v>41</v>
      </c>
      <c r="H1966" s="1" t="s">
        <v>27</v>
      </c>
      <c r="I1966" s="1" t="s">
        <v>28</v>
      </c>
      <c r="J1966" s="1">
        <v>2</v>
      </c>
      <c r="K1966" s="1">
        <v>500</v>
      </c>
      <c r="L1966" s="1">
        <v>1000</v>
      </c>
      <c r="M1966" s="1" t="s">
        <v>29</v>
      </c>
      <c r="N1966" s="1" t="s">
        <v>93</v>
      </c>
      <c r="O1966" s="1" t="s">
        <v>44</v>
      </c>
      <c r="P1966" s="1" t="s">
        <v>58</v>
      </c>
      <c r="Q1966" s="1" t="s">
        <v>45</v>
      </c>
      <c r="R1966" s="1" t="s">
        <v>2620</v>
      </c>
      <c r="S1966" s="1" t="s">
        <v>2620</v>
      </c>
      <c r="T1966" s="1">
        <v>-1</v>
      </c>
      <c r="U1966" s="1" t="s">
        <v>2622</v>
      </c>
      <c r="V1966" s="1" t="s">
        <v>2623</v>
      </c>
      <c r="W1966" s="1" t="s">
        <v>2624</v>
      </c>
      <c r="X1966" s="1" t="s">
        <v>2631</v>
      </c>
      <c r="Y1966" s="1" t="s">
        <v>2623</v>
      </c>
      <c r="Z1966" s="1" t="s">
        <v>2623</v>
      </c>
      <c r="AA1966" s="1">
        <v>1000</v>
      </c>
      <c r="AB1966" s="1" t="s">
        <v>2626</v>
      </c>
      <c r="AC1966" s="1" t="s">
        <v>2627</v>
      </c>
      <c r="AD1966" s="1" t="str">
        <f>TEXT(Sales_data[[#This Row],[Order_Date]],"MMM")</f>
        <v>Jan</v>
      </c>
      <c r="AE1966" s="1">
        <f t="shared" si="150"/>
        <v>2024</v>
      </c>
      <c r="AF1966" s="1" t="str">
        <f>TEXT(Sales_data[[#This Row],[Order_Date]],"ddd")</f>
        <v>Thu</v>
      </c>
      <c r="AG1966" s="1" t="str">
        <f t="shared" si="151"/>
        <v>On Time</v>
      </c>
      <c r="AH1966" s="1" t="str">
        <f t="shared" si="152"/>
        <v>Fast</v>
      </c>
      <c r="AI1966" s="1" t="str">
        <f t="shared" si="153"/>
        <v>Low</v>
      </c>
      <c r="AJ1966" s="6" t="str">
        <f t="shared" si="154"/>
        <v>Weekday</v>
      </c>
    </row>
    <row r="1967" spans="1:36" x14ac:dyDescent="0.45">
      <c r="A1967" s="5" t="s">
        <v>2453</v>
      </c>
      <c r="B1967" s="2">
        <v>45444</v>
      </c>
      <c r="C1967" s="2">
        <v>45442</v>
      </c>
      <c r="D1967" s="2">
        <v>45444</v>
      </c>
      <c r="E1967" s="1" t="s">
        <v>2590</v>
      </c>
      <c r="F1967" s="1" t="s">
        <v>2608</v>
      </c>
      <c r="G1967" s="1" t="s">
        <v>41</v>
      </c>
      <c r="H1967" s="1" t="s">
        <v>42</v>
      </c>
      <c r="I1967" s="1" t="s">
        <v>122</v>
      </c>
      <c r="J1967" s="1">
        <v>0</v>
      </c>
      <c r="K1967" s="1">
        <v>500</v>
      </c>
      <c r="L1967" s="1">
        <v>0</v>
      </c>
      <c r="M1967" s="1" t="s">
        <v>63</v>
      </c>
      <c r="N1967" s="1" t="s">
        <v>57</v>
      </c>
      <c r="O1967" s="1" t="s">
        <v>31</v>
      </c>
      <c r="P1967" s="1" t="s">
        <v>85</v>
      </c>
      <c r="Q1967" s="1" t="s">
        <v>33</v>
      </c>
      <c r="R1967" s="1" t="s">
        <v>2620</v>
      </c>
      <c r="S1967" s="1" t="s">
        <v>2620</v>
      </c>
      <c r="T1967" s="1">
        <v>2</v>
      </c>
      <c r="U1967" s="1" t="s">
        <v>2622</v>
      </c>
      <c r="V1967" s="1" t="s">
        <v>2630</v>
      </c>
      <c r="W1967" s="1" t="s">
        <v>2624</v>
      </c>
      <c r="X1967" s="1" t="s">
        <v>2628</v>
      </c>
      <c r="Y1967" s="1" t="s">
        <v>2623</v>
      </c>
      <c r="Z1967" s="1" t="s">
        <v>2623</v>
      </c>
      <c r="AA1967" s="1">
        <v>0</v>
      </c>
      <c r="AB1967" s="1" t="s">
        <v>2626</v>
      </c>
      <c r="AC1967" s="1" t="s">
        <v>2627</v>
      </c>
      <c r="AD1967" s="1" t="str">
        <f>TEXT(Sales_data[[#This Row],[Order_Date]],"MMM")</f>
        <v>Jun</v>
      </c>
      <c r="AE1967" s="1">
        <f t="shared" si="150"/>
        <v>2024</v>
      </c>
      <c r="AF1967" s="1" t="str">
        <f>TEXT(Sales_data[[#This Row],[Order_Date]],"ddd")</f>
        <v>Sat</v>
      </c>
      <c r="AG1967" s="1" t="str">
        <f t="shared" si="151"/>
        <v>On Time</v>
      </c>
      <c r="AH1967" s="1" t="str">
        <f t="shared" si="152"/>
        <v>Fast</v>
      </c>
      <c r="AI1967" s="1" t="str">
        <f t="shared" si="153"/>
        <v>Low</v>
      </c>
      <c r="AJ1967" s="6" t="str">
        <f t="shared" si="154"/>
        <v>Weekend</v>
      </c>
    </row>
    <row r="1968" spans="1:36" x14ac:dyDescent="0.45">
      <c r="A1968" s="5" t="s">
        <v>2454</v>
      </c>
      <c r="B1968" s="2">
        <v>45486</v>
      </c>
      <c r="C1968" s="2">
        <v>45486</v>
      </c>
      <c r="D1968" s="2">
        <v>45492</v>
      </c>
      <c r="E1968" s="1" t="s">
        <v>2588</v>
      </c>
      <c r="F1968" s="1" t="s">
        <v>2606</v>
      </c>
      <c r="G1968" s="1" t="s">
        <v>26</v>
      </c>
      <c r="H1968" s="1" t="s">
        <v>42</v>
      </c>
      <c r="I1968" s="1" t="s">
        <v>43</v>
      </c>
      <c r="J1968" s="1">
        <v>0</v>
      </c>
      <c r="K1968" s="1">
        <v>2000</v>
      </c>
      <c r="L1968" s="1">
        <v>0</v>
      </c>
      <c r="M1968" s="1" t="s">
        <v>29</v>
      </c>
      <c r="N1968" s="1" t="s">
        <v>57</v>
      </c>
      <c r="O1968" s="1" t="s">
        <v>79</v>
      </c>
      <c r="P1968" s="1" t="s">
        <v>58</v>
      </c>
      <c r="Q1968" s="1" t="s">
        <v>33</v>
      </c>
      <c r="R1968" s="1" t="s">
        <v>2620</v>
      </c>
      <c r="S1968" s="1" t="s">
        <v>2620</v>
      </c>
      <c r="T1968" s="1">
        <v>6</v>
      </c>
      <c r="U1968" s="1" t="s">
        <v>2622</v>
      </c>
      <c r="V1968" s="1" t="s">
        <v>2630</v>
      </c>
      <c r="W1968" s="1" t="s">
        <v>2624</v>
      </c>
      <c r="X1968" s="1" t="s">
        <v>2625</v>
      </c>
      <c r="Y1968" s="1" t="s">
        <v>2623</v>
      </c>
      <c r="Z1968" s="1" t="s">
        <v>2623</v>
      </c>
      <c r="AA1968" s="1">
        <v>0</v>
      </c>
      <c r="AB1968" s="1" t="s">
        <v>2626</v>
      </c>
      <c r="AC1968" s="1" t="s">
        <v>2627</v>
      </c>
      <c r="AD1968" s="1" t="str">
        <f>TEXT(Sales_data[[#This Row],[Order_Date]],"MMM")</f>
        <v>Jul</v>
      </c>
      <c r="AE1968" s="1">
        <f t="shared" si="150"/>
        <v>2024</v>
      </c>
      <c r="AF1968" s="1" t="str">
        <f>TEXT(Sales_data[[#This Row],[Order_Date]],"ddd")</f>
        <v>Sat</v>
      </c>
      <c r="AG1968" s="1" t="str">
        <f t="shared" si="151"/>
        <v>Late</v>
      </c>
      <c r="AH1968" s="1" t="str">
        <f t="shared" si="152"/>
        <v>Slow</v>
      </c>
      <c r="AI1968" s="1" t="str">
        <f t="shared" si="153"/>
        <v>Low</v>
      </c>
      <c r="AJ1968" s="6" t="str">
        <f t="shared" si="154"/>
        <v>Weekend</v>
      </c>
    </row>
    <row r="1969" spans="1:36" x14ac:dyDescent="0.45">
      <c r="A1969" s="5" t="s">
        <v>2455</v>
      </c>
      <c r="B1969" s="2">
        <v>45382</v>
      </c>
      <c r="C1969" s="2">
        <v>45384</v>
      </c>
      <c r="D1969" s="2">
        <v>45391</v>
      </c>
      <c r="E1969" s="1" t="s">
        <v>2578</v>
      </c>
      <c r="F1969" s="1" t="s">
        <v>2607</v>
      </c>
      <c r="G1969" s="1" t="s">
        <v>41</v>
      </c>
      <c r="H1969" s="1" t="s">
        <v>71</v>
      </c>
      <c r="I1969" s="1" t="s">
        <v>72</v>
      </c>
      <c r="J1969" s="1">
        <v>3</v>
      </c>
      <c r="K1969" s="1">
        <v>0</v>
      </c>
      <c r="L1969" s="1">
        <v>0</v>
      </c>
      <c r="M1969" s="1" t="s">
        <v>63</v>
      </c>
      <c r="N1969" s="1" t="s">
        <v>57</v>
      </c>
      <c r="O1969" s="1" t="s">
        <v>31</v>
      </c>
      <c r="P1969" s="1" t="s">
        <v>58</v>
      </c>
      <c r="Q1969" s="1" t="s">
        <v>45</v>
      </c>
      <c r="R1969" s="1" t="s">
        <v>34</v>
      </c>
      <c r="S1969" s="1" t="s">
        <v>2620</v>
      </c>
      <c r="T1969" s="1">
        <v>7</v>
      </c>
      <c r="U1969" s="1" t="s">
        <v>2622</v>
      </c>
      <c r="V1969" s="1" t="s">
        <v>2623</v>
      </c>
      <c r="W1969" s="1" t="s">
        <v>2629</v>
      </c>
      <c r="X1969" s="1" t="s">
        <v>2625</v>
      </c>
      <c r="Y1969" s="1" t="s">
        <v>2630</v>
      </c>
      <c r="Z1969" s="1" t="s">
        <v>2623</v>
      </c>
      <c r="AA1969" s="1">
        <v>0</v>
      </c>
      <c r="AB1969" s="1" t="s">
        <v>2626</v>
      </c>
      <c r="AC1969" s="1" t="s">
        <v>2627</v>
      </c>
      <c r="AD1969" s="1" t="str">
        <f>TEXT(Sales_data[[#This Row],[Order_Date]],"MMM")</f>
        <v>Mar</v>
      </c>
      <c r="AE1969" s="1">
        <f t="shared" si="150"/>
        <v>2024</v>
      </c>
      <c r="AF1969" s="1" t="str">
        <f>TEXT(Sales_data[[#This Row],[Order_Date]],"ddd")</f>
        <v>Sun</v>
      </c>
      <c r="AG1969" s="1" t="str">
        <f t="shared" si="151"/>
        <v>Late</v>
      </c>
      <c r="AH1969" s="1" t="str">
        <f t="shared" si="152"/>
        <v>Slow</v>
      </c>
      <c r="AI1969" s="1" t="str">
        <f t="shared" si="153"/>
        <v>Low</v>
      </c>
      <c r="AJ1969" s="6" t="str">
        <f t="shared" si="154"/>
        <v>Weekend</v>
      </c>
    </row>
    <row r="1970" spans="1:36" x14ac:dyDescent="0.45">
      <c r="A1970" s="5" t="s">
        <v>2456</v>
      </c>
      <c r="B1970" s="2">
        <v>45633</v>
      </c>
      <c r="C1970" s="2">
        <v>45633</v>
      </c>
      <c r="D1970" s="2">
        <v>45633</v>
      </c>
      <c r="E1970" s="1" t="s">
        <v>2547</v>
      </c>
      <c r="F1970" s="1" t="s">
        <v>168</v>
      </c>
      <c r="G1970" s="1" t="s">
        <v>41</v>
      </c>
      <c r="H1970" s="1" t="s">
        <v>71</v>
      </c>
      <c r="I1970" s="1" t="s">
        <v>72</v>
      </c>
      <c r="J1970" s="1">
        <v>0</v>
      </c>
      <c r="K1970" s="1">
        <v>500</v>
      </c>
      <c r="L1970" s="1">
        <v>0</v>
      </c>
      <c r="M1970" s="1" t="s">
        <v>63</v>
      </c>
      <c r="N1970" s="1" t="s">
        <v>93</v>
      </c>
      <c r="O1970" s="1" t="s">
        <v>31</v>
      </c>
      <c r="P1970" s="1" t="s">
        <v>85</v>
      </c>
      <c r="Q1970" s="1" t="s">
        <v>33</v>
      </c>
      <c r="R1970" s="1" t="s">
        <v>2620</v>
      </c>
      <c r="S1970" s="1" t="s">
        <v>2620</v>
      </c>
      <c r="T1970" s="1">
        <v>0</v>
      </c>
      <c r="U1970" s="1" t="s">
        <v>2622</v>
      </c>
      <c r="V1970" s="1" t="s">
        <v>2630</v>
      </c>
      <c r="W1970" s="1" t="s">
        <v>2624</v>
      </c>
      <c r="X1970" s="1" t="s">
        <v>2625</v>
      </c>
      <c r="Y1970" s="1" t="s">
        <v>2623</v>
      </c>
      <c r="Z1970" s="1" t="s">
        <v>2623</v>
      </c>
      <c r="AA1970" s="1">
        <v>0</v>
      </c>
      <c r="AB1970" s="1" t="s">
        <v>2626</v>
      </c>
      <c r="AC1970" s="1" t="s">
        <v>2627</v>
      </c>
      <c r="AD1970" s="1" t="str">
        <f>TEXT(Sales_data[[#This Row],[Order_Date]],"MMM")</f>
        <v>Dec</v>
      </c>
      <c r="AE1970" s="1">
        <f t="shared" si="150"/>
        <v>2024</v>
      </c>
      <c r="AF1970" s="1" t="str">
        <f>TEXT(Sales_data[[#This Row],[Order_Date]],"ddd")</f>
        <v>Sat</v>
      </c>
      <c r="AG1970" s="1" t="str">
        <f t="shared" si="151"/>
        <v>On Time</v>
      </c>
      <c r="AH1970" s="1" t="str">
        <f t="shared" si="152"/>
        <v>Fast</v>
      </c>
      <c r="AI1970" s="1" t="str">
        <f t="shared" si="153"/>
        <v>Low</v>
      </c>
      <c r="AJ1970" s="6" t="str">
        <f t="shared" si="154"/>
        <v>Weekend</v>
      </c>
    </row>
    <row r="1971" spans="1:36" x14ac:dyDescent="0.45">
      <c r="A1971" s="5" t="s">
        <v>2457</v>
      </c>
      <c r="B1971" s="2">
        <v>45567</v>
      </c>
      <c r="C1971" s="2">
        <v>45566</v>
      </c>
      <c r="D1971" s="2">
        <v>45572</v>
      </c>
      <c r="E1971" s="1" t="s">
        <v>2536</v>
      </c>
      <c r="F1971" s="1" t="s">
        <v>53</v>
      </c>
      <c r="G1971" s="1" t="s">
        <v>54</v>
      </c>
      <c r="H1971" s="1" t="s">
        <v>42</v>
      </c>
      <c r="I1971" s="1" t="s">
        <v>122</v>
      </c>
      <c r="J1971" s="1">
        <v>1</v>
      </c>
      <c r="K1971" s="1">
        <v>0</v>
      </c>
      <c r="L1971" s="1">
        <v>0</v>
      </c>
      <c r="M1971" s="1" t="s">
        <v>56</v>
      </c>
      <c r="N1971" s="1" t="s">
        <v>30</v>
      </c>
      <c r="O1971" s="1" t="s">
        <v>31</v>
      </c>
      <c r="P1971" s="1" t="s">
        <v>32</v>
      </c>
      <c r="Q1971" s="1" t="s">
        <v>45</v>
      </c>
      <c r="R1971" s="1" t="s">
        <v>46</v>
      </c>
      <c r="S1971" s="1" t="s">
        <v>47</v>
      </c>
      <c r="T1971" s="1">
        <v>6</v>
      </c>
      <c r="U1971" s="1" t="s">
        <v>2622</v>
      </c>
      <c r="V1971" s="1" t="s">
        <v>2623</v>
      </c>
      <c r="W1971" s="1" t="s">
        <v>2629</v>
      </c>
      <c r="X1971" s="1" t="s">
        <v>2628</v>
      </c>
      <c r="Y1971" s="1" t="s">
        <v>2630</v>
      </c>
      <c r="Z1971" s="1" t="s">
        <v>2623</v>
      </c>
      <c r="AA1971" s="1">
        <v>0</v>
      </c>
      <c r="AB1971" s="1" t="s">
        <v>2626</v>
      </c>
      <c r="AC1971" s="1" t="s">
        <v>47</v>
      </c>
      <c r="AD1971" s="1" t="str">
        <f>TEXT(Sales_data[[#This Row],[Order_Date]],"MMM")</f>
        <v>Oct</v>
      </c>
      <c r="AE1971" s="1">
        <f t="shared" si="150"/>
        <v>2024</v>
      </c>
      <c r="AF1971" s="1" t="str">
        <f>TEXT(Sales_data[[#This Row],[Order_Date]],"ddd")</f>
        <v>Wed</v>
      </c>
      <c r="AG1971" s="1" t="str">
        <f t="shared" si="151"/>
        <v>Late</v>
      </c>
      <c r="AH1971" s="1" t="str">
        <f t="shared" si="152"/>
        <v>Slow</v>
      </c>
      <c r="AI1971" s="1" t="str">
        <f t="shared" si="153"/>
        <v>Low</v>
      </c>
      <c r="AJ1971" s="6" t="str">
        <f t="shared" si="154"/>
        <v>Weekday</v>
      </c>
    </row>
    <row r="1972" spans="1:36" x14ac:dyDescent="0.45">
      <c r="A1972" s="5" t="s">
        <v>2458</v>
      </c>
      <c r="B1972" s="2">
        <v>45550</v>
      </c>
      <c r="C1972" s="2">
        <v>45548</v>
      </c>
      <c r="D1972" s="2">
        <v>45549</v>
      </c>
      <c r="E1972" s="1" t="s">
        <v>2598</v>
      </c>
      <c r="F1972" s="1" t="s">
        <v>2609</v>
      </c>
      <c r="G1972" s="1" t="s">
        <v>116</v>
      </c>
      <c r="H1972" s="1" t="s">
        <v>71</v>
      </c>
      <c r="I1972" s="1" t="s">
        <v>92</v>
      </c>
      <c r="J1972" s="1">
        <v>3</v>
      </c>
      <c r="K1972" s="1">
        <v>0</v>
      </c>
      <c r="L1972" s="1">
        <v>0</v>
      </c>
      <c r="M1972" s="1" t="s">
        <v>63</v>
      </c>
      <c r="N1972" s="1" t="s">
        <v>57</v>
      </c>
      <c r="O1972" s="1" t="s">
        <v>31</v>
      </c>
      <c r="P1972" s="1" t="s">
        <v>85</v>
      </c>
      <c r="Q1972" s="1" t="s">
        <v>33</v>
      </c>
      <c r="R1972" s="1" t="s">
        <v>46</v>
      </c>
      <c r="S1972" s="1" t="s">
        <v>2621</v>
      </c>
      <c r="T1972" s="1">
        <v>1</v>
      </c>
      <c r="U1972" s="1" t="s">
        <v>2622</v>
      </c>
      <c r="V1972" s="1" t="s">
        <v>2623</v>
      </c>
      <c r="W1972" s="1" t="s">
        <v>2629</v>
      </c>
      <c r="X1972" s="1" t="s">
        <v>2628</v>
      </c>
      <c r="Y1972" s="1" t="s">
        <v>2630</v>
      </c>
      <c r="Z1972" s="1" t="s">
        <v>2623</v>
      </c>
      <c r="AA1972" s="1">
        <v>0</v>
      </c>
      <c r="AB1972" s="1" t="s">
        <v>2626</v>
      </c>
      <c r="AC1972" s="1" t="s">
        <v>2621</v>
      </c>
      <c r="AD1972" s="1" t="str">
        <f>TEXT(Sales_data[[#This Row],[Order_Date]],"MMM")</f>
        <v>Sep</v>
      </c>
      <c r="AE1972" s="1">
        <f t="shared" si="150"/>
        <v>2024</v>
      </c>
      <c r="AF1972" s="1" t="str">
        <f>TEXT(Sales_data[[#This Row],[Order_Date]],"ddd")</f>
        <v>Sun</v>
      </c>
      <c r="AG1972" s="1" t="str">
        <f t="shared" si="151"/>
        <v>On Time</v>
      </c>
      <c r="AH1972" s="1" t="str">
        <f t="shared" si="152"/>
        <v>Fast</v>
      </c>
      <c r="AI1972" s="1" t="str">
        <f t="shared" si="153"/>
        <v>Low</v>
      </c>
      <c r="AJ1972" s="6" t="str">
        <f t="shared" si="154"/>
        <v>Weekend</v>
      </c>
    </row>
    <row r="1973" spans="1:36" x14ac:dyDescent="0.45">
      <c r="A1973" s="5" t="s">
        <v>2459</v>
      </c>
      <c r="B1973" s="2">
        <v>45637</v>
      </c>
      <c r="C1973" s="2">
        <v>45639</v>
      </c>
      <c r="D1973" s="2">
        <v>45643</v>
      </c>
      <c r="E1973" s="1" t="s">
        <v>2552</v>
      </c>
      <c r="F1973" s="1" t="s">
        <v>2606</v>
      </c>
      <c r="G1973" s="1" t="s">
        <v>26</v>
      </c>
      <c r="H1973" s="1" t="s">
        <v>42</v>
      </c>
      <c r="I1973" s="1" t="s">
        <v>122</v>
      </c>
      <c r="J1973" s="1">
        <v>1</v>
      </c>
      <c r="K1973" s="1">
        <v>0</v>
      </c>
      <c r="L1973" s="1">
        <v>0</v>
      </c>
      <c r="M1973" s="1" t="s">
        <v>63</v>
      </c>
      <c r="N1973" s="1" t="s">
        <v>93</v>
      </c>
      <c r="O1973" s="1" t="s">
        <v>44</v>
      </c>
      <c r="P1973" s="1" t="s">
        <v>85</v>
      </c>
      <c r="Q1973" s="1" t="s">
        <v>45</v>
      </c>
      <c r="R1973" s="1" t="s">
        <v>2620</v>
      </c>
      <c r="S1973" s="1" t="s">
        <v>2620</v>
      </c>
      <c r="T1973" s="1">
        <v>4</v>
      </c>
      <c r="U1973" s="1" t="s">
        <v>2622</v>
      </c>
      <c r="V1973" s="1" t="s">
        <v>2623</v>
      </c>
      <c r="W1973" s="1" t="s">
        <v>2629</v>
      </c>
      <c r="X1973" s="1" t="s">
        <v>2625</v>
      </c>
      <c r="Y1973" s="1" t="s">
        <v>2630</v>
      </c>
      <c r="Z1973" s="1" t="s">
        <v>2623</v>
      </c>
      <c r="AA1973" s="1">
        <v>0</v>
      </c>
      <c r="AB1973" s="1" t="s">
        <v>2626</v>
      </c>
      <c r="AC1973" s="1" t="s">
        <v>2627</v>
      </c>
      <c r="AD1973" s="1" t="str">
        <f>TEXT(Sales_data[[#This Row],[Order_Date]],"MMM")</f>
        <v>Dec</v>
      </c>
      <c r="AE1973" s="1">
        <f t="shared" si="150"/>
        <v>2024</v>
      </c>
      <c r="AF1973" s="1" t="str">
        <f>TEXT(Sales_data[[#This Row],[Order_Date]],"ddd")</f>
        <v>Wed</v>
      </c>
      <c r="AG1973" s="1" t="str">
        <f t="shared" si="151"/>
        <v>On Time</v>
      </c>
      <c r="AH1973" s="1" t="str">
        <f t="shared" si="152"/>
        <v>Medium</v>
      </c>
      <c r="AI1973" s="1" t="str">
        <f t="shared" si="153"/>
        <v>Low</v>
      </c>
      <c r="AJ1973" s="6" t="str">
        <f t="shared" si="154"/>
        <v>Weekday</v>
      </c>
    </row>
    <row r="1974" spans="1:36" x14ac:dyDescent="0.45">
      <c r="A1974" s="5" t="s">
        <v>2460</v>
      </c>
      <c r="B1974" s="2">
        <v>45359</v>
      </c>
      <c r="C1974" s="2">
        <v>45362</v>
      </c>
      <c r="D1974" s="2">
        <v>45369</v>
      </c>
      <c r="E1974" s="1" t="s">
        <v>2586</v>
      </c>
      <c r="F1974" s="1" t="s">
        <v>2607</v>
      </c>
      <c r="G1974" s="1" t="s">
        <v>41</v>
      </c>
      <c r="H1974" s="1" t="s">
        <v>128</v>
      </c>
      <c r="I1974" s="1" t="s">
        <v>169</v>
      </c>
      <c r="J1974" s="1">
        <v>-1</v>
      </c>
      <c r="K1974" s="1">
        <v>500</v>
      </c>
      <c r="L1974" s="1">
        <v>-500</v>
      </c>
      <c r="M1974" s="1" t="s">
        <v>56</v>
      </c>
      <c r="N1974" s="1" t="s">
        <v>57</v>
      </c>
      <c r="O1974" s="1" t="s">
        <v>31</v>
      </c>
      <c r="P1974" s="1" t="s">
        <v>85</v>
      </c>
      <c r="Q1974" s="1" t="s">
        <v>33</v>
      </c>
      <c r="R1974" s="1" t="s">
        <v>46</v>
      </c>
      <c r="S1974" s="1" t="s">
        <v>47</v>
      </c>
      <c r="T1974" s="1">
        <v>7</v>
      </c>
      <c r="U1974" s="1" t="s">
        <v>2622</v>
      </c>
      <c r="V1974" s="1" t="s">
        <v>2630</v>
      </c>
      <c r="W1974" s="1" t="s">
        <v>2624</v>
      </c>
      <c r="X1974" s="1" t="s">
        <v>2625</v>
      </c>
      <c r="Y1974" s="1" t="s">
        <v>2623</v>
      </c>
      <c r="Z1974" s="1" t="s">
        <v>2623</v>
      </c>
      <c r="AA1974" s="1">
        <v>-500</v>
      </c>
      <c r="AB1974" s="1" t="s">
        <v>2626</v>
      </c>
      <c r="AC1974" s="1" t="s">
        <v>47</v>
      </c>
      <c r="AD1974" s="1" t="str">
        <f>TEXT(Sales_data[[#This Row],[Order_Date]],"MMM")</f>
        <v>Mar</v>
      </c>
      <c r="AE1974" s="1">
        <f t="shared" si="150"/>
        <v>2024</v>
      </c>
      <c r="AF1974" s="1" t="str">
        <f>TEXT(Sales_data[[#This Row],[Order_Date]],"ddd")</f>
        <v>Fri</v>
      </c>
      <c r="AG1974" s="1" t="str">
        <f t="shared" si="151"/>
        <v>Late</v>
      </c>
      <c r="AH1974" s="1" t="str">
        <f t="shared" si="152"/>
        <v>Slow</v>
      </c>
      <c r="AI1974" s="1" t="str">
        <f t="shared" si="153"/>
        <v>Low</v>
      </c>
      <c r="AJ1974" s="6" t="str">
        <f t="shared" si="154"/>
        <v>Weekday</v>
      </c>
    </row>
    <row r="1975" spans="1:36" x14ac:dyDescent="0.45">
      <c r="A1975" s="5" t="s">
        <v>2461</v>
      </c>
      <c r="B1975" s="2">
        <v>45412</v>
      </c>
      <c r="C1975" s="2">
        <v>45411</v>
      </c>
      <c r="D1975" s="2">
        <v>45415</v>
      </c>
      <c r="E1975" s="1" t="s">
        <v>2551</v>
      </c>
      <c r="F1975" s="1" t="s">
        <v>2606</v>
      </c>
      <c r="G1975" s="1" t="s">
        <v>26</v>
      </c>
      <c r="H1975" s="1" t="s">
        <v>128</v>
      </c>
      <c r="I1975" s="1" t="s">
        <v>169</v>
      </c>
      <c r="J1975" s="1">
        <v>2</v>
      </c>
      <c r="K1975" s="1">
        <v>1000</v>
      </c>
      <c r="L1975" s="1">
        <v>2000</v>
      </c>
      <c r="M1975" s="1" t="s">
        <v>63</v>
      </c>
      <c r="N1975" s="1" t="s">
        <v>57</v>
      </c>
      <c r="O1975" s="1" t="s">
        <v>79</v>
      </c>
      <c r="P1975" s="1" t="s">
        <v>32</v>
      </c>
      <c r="Q1975" s="1" t="s">
        <v>45</v>
      </c>
      <c r="R1975" s="1" t="s">
        <v>34</v>
      </c>
      <c r="S1975" s="1" t="s">
        <v>2620</v>
      </c>
      <c r="T1975" s="1">
        <v>4</v>
      </c>
      <c r="U1975" s="1" t="s">
        <v>2622</v>
      </c>
      <c r="V1975" s="1" t="s">
        <v>2623</v>
      </c>
      <c r="W1975" s="1" t="s">
        <v>2624</v>
      </c>
      <c r="X1975" s="1" t="s">
        <v>2628</v>
      </c>
      <c r="Y1975" s="1" t="s">
        <v>2623</v>
      </c>
      <c r="Z1975" s="1" t="s">
        <v>2623</v>
      </c>
      <c r="AA1975" s="1">
        <v>2000</v>
      </c>
      <c r="AB1975" s="1" t="s">
        <v>2626</v>
      </c>
      <c r="AC1975" s="1" t="s">
        <v>2627</v>
      </c>
      <c r="AD1975" s="1" t="str">
        <f>TEXT(Sales_data[[#This Row],[Order_Date]],"MMM")</f>
        <v>Apr</v>
      </c>
      <c r="AE1975" s="1">
        <f t="shared" si="150"/>
        <v>2024</v>
      </c>
      <c r="AF1975" s="1" t="str">
        <f>TEXT(Sales_data[[#This Row],[Order_Date]],"ddd")</f>
        <v>Tue</v>
      </c>
      <c r="AG1975" s="1" t="str">
        <f t="shared" si="151"/>
        <v>On Time</v>
      </c>
      <c r="AH1975" s="1" t="str">
        <f t="shared" si="152"/>
        <v>Medium</v>
      </c>
      <c r="AI1975" s="1" t="str">
        <f t="shared" si="153"/>
        <v>Medium</v>
      </c>
      <c r="AJ1975" s="6" t="str">
        <f t="shared" si="154"/>
        <v>Weekday</v>
      </c>
    </row>
    <row r="1976" spans="1:36" x14ac:dyDescent="0.45">
      <c r="A1976" s="5" t="s">
        <v>2462</v>
      </c>
      <c r="B1976" s="2">
        <v>45656</v>
      </c>
      <c r="C1976" s="2">
        <v>45658</v>
      </c>
      <c r="D1976" s="2">
        <v>45657</v>
      </c>
      <c r="E1976" s="1" t="s">
        <v>2565</v>
      </c>
      <c r="F1976" s="1" t="s">
        <v>69</v>
      </c>
      <c r="G1976" s="1" t="s">
        <v>70</v>
      </c>
      <c r="H1976" s="1" t="s">
        <v>42</v>
      </c>
      <c r="I1976" s="1" t="s">
        <v>43</v>
      </c>
      <c r="J1976" s="1">
        <v>-1</v>
      </c>
      <c r="K1976" s="1">
        <v>100</v>
      </c>
      <c r="L1976" s="1">
        <v>-100</v>
      </c>
      <c r="M1976" s="1" t="s">
        <v>29</v>
      </c>
      <c r="N1976" s="1" t="s">
        <v>57</v>
      </c>
      <c r="O1976" s="1" t="s">
        <v>44</v>
      </c>
      <c r="P1976" s="1" t="s">
        <v>32</v>
      </c>
      <c r="Q1976" s="1" t="s">
        <v>33</v>
      </c>
      <c r="R1976" s="1" t="s">
        <v>2620</v>
      </c>
      <c r="S1976" s="1" t="s">
        <v>2620</v>
      </c>
      <c r="T1976" s="1">
        <v>-1</v>
      </c>
      <c r="U1976" s="1" t="s">
        <v>2622</v>
      </c>
      <c r="V1976" s="1" t="s">
        <v>2630</v>
      </c>
      <c r="W1976" s="1" t="s">
        <v>2624</v>
      </c>
      <c r="X1976" s="1" t="s">
        <v>2631</v>
      </c>
      <c r="Y1976" s="1" t="s">
        <v>2623</v>
      </c>
      <c r="Z1976" s="1" t="s">
        <v>2623</v>
      </c>
      <c r="AA1976" s="1">
        <v>-100</v>
      </c>
      <c r="AB1976" s="1" t="s">
        <v>2626</v>
      </c>
      <c r="AC1976" s="1" t="s">
        <v>2632</v>
      </c>
      <c r="AD1976" s="1" t="str">
        <f>TEXT(Sales_data[[#This Row],[Order_Date]],"MMM")</f>
        <v>Dec</v>
      </c>
      <c r="AE1976" s="1">
        <f t="shared" si="150"/>
        <v>2025</v>
      </c>
      <c r="AF1976" s="1" t="str">
        <f>TEXT(Sales_data[[#This Row],[Order_Date]],"ddd")</f>
        <v>Mon</v>
      </c>
      <c r="AG1976" s="1" t="str">
        <f t="shared" si="151"/>
        <v>On Time</v>
      </c>
      <c r="AH1976" s="1" t="str">
        <f t="shared" si="152"/>
        <v>Fast</v>
      </c>
      <c r="AI1976" s="1" t="str">
        <f t="shared" si="153"/>
        <v>Low</v>
      </c>
      <c r="AJ1976" s="6" t="str">
        <f t="shared" si="154"/>
        <v>Weekday</v>
      </c>
    </row>
    <row r="1977" spans="1:36" x14ac:dyDescent="0.45">
      <c r="A1977" s="5" t="s">
        <v>2463</v>
      </c>
      <c r="B1977" s="2">
        <v>45349</v>
      </c>
      <c r="C1977" s="2">
        <v>45347</v>
      </c>
      <c r="D1977" s="2">
        <v>45349</v>
      </c>
      <c r="E1977" s="1" t="s">
        <v>2572</v>
      </c>
      <c r="F1977" s="1" t="s">
        <v>2609</v>
      </c>
      <c r="G1977" s="1" t="s">
        <v>116</v>
      </c>
      <c r="H1977" s="1" t="s">
        <v>128</v>
      </c>
      <c r="I1977" s="1" t="s">
        <v>231</v>
      </c>
      <c r="J1977" s="1">
        <v>1</v>
      </c>
      <c r="K1977" s="1">
        <v>500</v>
      </c>
      <c r="L1977" s="1">
        <v>500</v>
      </c>
      <c r="M1977" s="1" t="s">
        <v>29</v>
      </c>
      <c r="N1977" s="1" t="s">
        <v>57</v>
      </c>
      <c r="O1977" s="1" t="s">
        <v>44</v>
      </c>
      <c r="P1977" s="1" t="s">
        <v>85</v>
      </c>
      <c r="Q1977" s="1" t="s">
        <v>45</v>
      </c>
      <c r="R1977" s="1" t="s">
        <v>2620</v>
      </c>
      <c r="S1977" s="1" t="s">
        <v>2620</v>
      </c>
      <c r="T1977" s="1">
        <v>2</v>
      </c>
      <c r="U1977" s="1" t="s">
        <v>2622</v>
      </c>
      <c r="V1977" s="1" t="s">
        <v>2623</v>
      </c>
      <c r="W1977" s="1" t="s">
        <v>2624</v>
      </c>
      <c r="X1977" s="1" t="s">
        <v>2628</v>
      </c>
      <c r="Y1977" s="1" t="s">
        <v>2623</v>
      </c>
      <c r="Z1977" s="1" t="s">
        <v>2623</v>
      </c>
      <c r="AA1977" s="1">
        <v>500</v>
      </c>
      <c r="AB1977" s="1" t="s">
        <v>2626</v>
      </c>
      <c r="AC1977" s="1" t="s">
        <v>2627</v>
      </c>
      <c r="AD1977" s="1" t="str">
        <f>TEXT(Sales_data[[#This Row],[Order_Date]],"MMM")</f>
        <v>Feb</v>
      </c>
      <c r="AE1977" s="1">
        <f t="shared" si="150"/>
        <v>2024</v>
      </c>
      <c r="AF1977" s="1" t="str">
        <f>TEXT(Sales_data[[#This Row],[Order_Date]],"ddd")</f>
        <v>Tue</v>
      </c>
      <c r="AG1977" s="1" t="str">
        <f t="shared" si="151"/>
        <v>On Time</v>
      </c>
      <c r="AH1977" s="1" t="str">
        <f t="shared" si="152"/>
        <v>Fast</v>
      </c>
      <c r="AI1977" s="1" t="str">
        <f t="shared" si="153"/>
        <v>Low</v>
      </c>
      <c r="AJ1977" s="6" t="str">
        <f t="shared" si="154"/>
        <v>Weekday</v>
      </c>
    </row>
    <row r="1978" spans="1:36" x14ac:dyDescent="0.45">
      <c r="A1978" s="5" t="s">
        <v>2464</v>
      </c>
      <c r="B1978" s="2">
        <v>45575</v>
      </c>
      <c r="C1978" s="2">
        <v>45573</v>
      </c>
      <c r="D1978" s="2">
        <v>45580</v>
      </c>
      <c r="E1978" s="1" t="s">
        <v>2582</v>
      </c>
      <c r="F1978" s="1" t="s">
        <v>2607</v>
      </c>
      <c r="G1978" s="1" t="s">
        <v>41</v>
      </c>
      <c r="H1978" s="1" t="s">
        <v>128</v>
      </c>
      <c r="I1978" s="1" t="s">
        <v>169</v>
      </c>
      <c r="J1978" s="1">
        <v>0</v>
      </c>
      <c r="K1978" s="1">
        <v>100</v>
      </c>
      <c r="L1978" s="1">
        <v>0</v>
      </c>
      <c r="M1978" s="1" t="s">
        <v>63</v>
      </c>
      <c r="N1978" s="1" t="s">
        <v>57</v>
      </c>
      <c r="O1978" s="1" t="s">
        <v>31</v>
      </c>
      <c r="P1978" s="1" t="s">
        <v>32</v>
      </c>
      <c r="Q1978" s="1" t="s">
        <v>33</v>
      </c>
      <c r="R1978" s="1" t="s">
        <v>2620</v>
      </c>
      <c r="S1978" s="1" t="s">
        <v>2620</v>
      </c>
      <c r="T1978" s="1">
        <v>7</v>
      </c>
      <c r="U1978" s="1" t="s">
        <v>2622</v>
      </c>
      <c r="V1978" s="1" t="s">
        <v>2630</v>
      </c>
      <c r="W1978" s="1" t="s">
        <v>2624</v>
      </c>
      <c r="X1978" s="1" t="s">
        <v>2628</v>
      </c>
      <c r="Y1978" s="1" t="s">
        <v>2623</v>
      </c>
      <c r="Z1978" s="1" t="s">
        <v>2623</v>
      </c>
      <c r="AA1978" s="1">
        <v>0</v>
      </c>
      <c r="AB1978" s="1" t="s">
        <v>2626</v>
      </c>
      <c r="AC1978" s="1" t="s">
        <v>2627</v>
      </c>
      <c r="AD1978" s="1" t="str">
        <f>TEXT(Sales_data[[#This Row],[Order_Date]],"MMM")</f>
        <v>Oct</v>
      </c>
      <c r="AE1978" s="1">
        <f t="shared" si="150"/>
        <v>2024</v>
      </c>
      <c r="AF1978" s="1" t="str">
        <f>TEXT(Sales_data[[#This Row],[Order_Date]],"ddd")</f>
        <v>Thu</v>
      </c>
      <c r="AG1978" s="1" t="str">
        <f t="shared" si="151"/>
        <v>Late</v>
      </c>
      <c r="AH1978" s="1" t="str">
        <f t="shared" si="152"/>
        <v>Slow</v>
      </c>
      <c r="AI1978" s="1" t="str">
        <f t="shared" si="153"/>
        <v>Low</v>
      </c>
      <c r="AJ1978" s="6" t="str">
        <f t="shared" si="154"/>
        <v>Weekday</v>
      </c>
    </row>
    <row r="1979" spans="1:36" x14ac:dyDescent="0.45">
      <c r="A1979" s="5" t="s">
        <v>2465</v>
      </c>
      <c r="B1979" s="2">
        <v>45425</v>
      </c>
      <c r="C1979" s="2">
        <v>45423</v>
      </c>
      <c r="D1979" s="2">
        <v>45428</v>
      </c>
      <c r="E1979" s="1" t="s">
        <v>2558</v>
      </c>
      <c r="F1979" s="1" t="s">
        <v>2607</v>
      </c>
      <c r="G1979" s="1" t="s">
        <v>41</v>
      </c>
      <c r="H1979" s="1" t="s">
        <v>42</v>
      </c>
      <c r="I1979" s="1" t="s">
        <v>122</v>
      </c>
      <c r="J1979" s="1">
        <v>-1</v>
      </c>
      <c r="K1979" s="1">
        <v>500</v>
      </c>
      <c r="L1979" s="1">
        <v>-500</v>
      </c>
      <c r="M1979" s="1" t="s">
        <v>2619</v>
      </c>
      <c r="N1979" s="1" t="s">
        <v>93</v>
      </c>
      <c r="O1979" s="1" t="s">
        <v>31</v>
      </c>
      <c r="P1979" s="1" t="s">
        <v>58</v>
      </c>
      <c r="Q1979" s="1" t="s">
        <v>45</v>
      </c>
      <c r="R1979" s="1" t="s">
        <v>34</v>
      </c>
      <c r="S1979" s="1" t="s">
        <v>2620</v>
      </c>
      <c r="T1979" s="1">
        <v>5</v>
      </c>
      <c r="U1979" s="1" t="s">
        <v>2622</v>
      </c>
      <c r="V1979" s="1" t="s">
        <v>2630</v>
      </c>
      <c r="W1979" s="1" t="s">
        <v>2624</v>
      </c>
      <c r="X1979" s="1" t="s">
        <v>2628</v>
      </c>
      <c r="Y1979" s="1" t="s">
        <v>2623</v>
      </c>
      <c r="Z1979" s="1" t="s">
        <v>2623</v>
      </c>
      <c r="AA1979" s="1">
        <v>-500</v>
      </c>
      <c r="AB1979" s="1" t="s">
        <v>2626</v>
      </c>
      <c r="AC1979" s="1" t="s">
        <v>2627</v>
      </c>
      <c r="AD1979" s="1" t="str">
        <f>TEXT(Sales_data[[#This Row],[Order_Date]],"MMM")</f>
        <v>May</v>
      </c>
      <c r="AE1979" s="1">
        <f t="shared" si="150"/>
        <v>2024</v>
      </c>
      <c r="AF1979" s="1" t="str">
        <f>TEXT(Sales_data[[#This Row],[Order_Date]],"ddd")</f>
        <v>Mon</v>
      </c>
      <c r="AG1979" s="1" t="str">
        <f t="shared" si="151"/>
        <v>On Time</v>
      </c>
      <c r="AH1979" s="1" t="str">
        <f t="shared" si="152"/>
        <v>Medium</v>
      </c>
      <c r="AI1979" s="1" t="str">
        <f t="shared" si="153"/>
        <v>Low</v>
      </c>
      <c r="AJ1979" s="6" t="str">
        <f t="shared" si="154"/>
        <v>Weekday</v>
      </c>
    </row>
    <row r="1980" spans="1:36" x14ac:dyDescent="0.45">
      <c r="A1980" s="5" t="s">
        <v>2466</v>
      </c>
      <c r="B1980" s="2">
        <v>45401</v>
      </c>
      <c r="C1980" s="2">
        <v>45401</v>
      </c>
      <c r="D1980" s="2">
        <v>45406</v>
      </c>
      <c r="E1980" s="1" t="s">
        <v>2552</v>
      </c>
      <c r="F1980" s="1" t="s">
        <v>2607</v>
      </c>
      <c r="G1980" s="1" t="s">
        <v>41</v>
      </c>
      <c r="H1980" s="1" t="s">
        <v>128</v>
      </c>
      <c r="I1980" s="1" t="s">
        <v>169</v>
      </c>
      <c r="J1980" s="1">
        <v>2</v>
      </c>
      <c r="K1980" s="1">
        <v>0</v>
      </c>
      <c r="L1980" s="1">
        <v>0</v>
      </c>
      <c r="M1980" s="1" t="s">
        <v>29</v>
      </c>
      <c r="N1980" s="1" t="s">
        <v>93</v>
      </c>
      <c r="O1980" s="1" t="s">
        <v>64</v>
      </c>
      <c r="P1980" s="1" t="s">
        <v>32</v>
      </c>
      <c r="Q1980" s="1" t="s">
        <v>33</v>
      </c>
      <c r="R1980" s="1" t="s">
        <v>34</v>
      </c>
      <c r="S1980" s="1" t="s">
        <v>2620</v>
      </c>
      <c r="T1980" s="1">
        <v>5</v>
      </c>
      <c r="U1980" s="1" t="s">
        <v>2622</v>
      </c>
      <c r="V1980" s="1" t="s">
        <v>2623</v>
      </c>
      <c r="W1980" s="1" t="s">
        <v>2629</v>
      </c>
      <c r="X1980" s="1" t="s">
        <v>2625</v>
      </c>
      <c r="Y1980" s="1" t="s">
        <v>2630</v>
      </c>
      <c r="Z1980" s="1" t="s">
        <v>2623</v>
      </c>
      <c r="AA1980" s="1">
        <v>0</v>
      </c>
      <c r="AB1980" s="1" t="s">
        <v>2626</v>
      </c>
      <c r="AC1980" s="1" t="s">
        <v>2627</v>
      </c>
      <c r="AD1980" s="1" t="str">
        <f>TEXT(Sales_data[[#This Row],[Order_Date]],"MMM")</f>
        <v>Apr</v>
      </c>
      <c r="AE1980" s="1">
        <f t="shared" si="150"/>
        <v>2024</v>
      </c>
      <c r="AF1980" s="1" t="str">
        <f>TEXT(Sales_data[[#This Row],[Order_Date]],"ddd")</f>
        <v>Fri</v>
      </c>
      <c r="AG1980" s="1" t="str">
        <f t="shared" si="151"/>
        <v>On Time</v>
      </c>
      <c r="AH1980" s="1" t="str">
        <f t="shared" si="152"/>
        <v>Medium</v>
      </c>
      <c r="AI1980" s="1" t="str">
        <f t="shared" si="153"/>
        <v>Low</v>
      </c>
      <c r="AJ1980" s="6" t="str">
        <f t="shared" si="154"/>
        <v>Weekday</v>
      </c>
    </row>
    <row r="1981" spans="1:36" x14ac:dyDescent="0.45">
      <c r="A1981" s="5" t="s">
        <v>2467</v>
      </c>
      <c r="B1981" s="2">
        <v>45296</v>
      </c>
      <c r="C1981" s="2">
        <v>45295</v>
      </c>
      <c r="D1981" s="2">
        <v>45298</v>
      </c>
      <c r="E1981" s="1" t="s">
        <v>2534</v>
      </c>
      <c r="F1981" s="1" t="s">
        <v>2606</v>
      </c>
      <c r="G1981" s="1" t="s">
        <v>26</v>
      </c>
      <c r="H1981" s="1" t="s">
        <v>42</v>
      </c>
      <c r="I1981" s="1" t="s">
        <v>78</v>
      </c>
      <c r="J1981" s="1">
        <v>1</v>
      </c>
      <c r="K1981" s="1">
        <v>0</v>
      </c>
      <c r="L1981" s="1">
        <v>0</v>
      </c>
      <c r="M1981" s="1" t="s">
        <v>2619</v>
      </c>
      <c r="N1981" s="1" t="s">
        <v>57</v>
      </c>
      <c r="O1981" s="1" t="s">
        <v>31</v>
      </c>
      <c r="P1981" s="1" t="s">
        <v>58</v>
      </c>
      <c r="Q1981" s="1" t="s">
        <v>45</v>
      </c>
      <c r="R1981" s="1" t="s">
        <v>2620</v>
      </c>
      <c r="S1981" s="1" t="s">
        <v>2620</v>
      </c>
      <c r="T1981" s="1">
        <v>3</v>
      </c>
      <c r="U1981" s="1" t="s">
        <v>2622</v>
      </c>
      <c r="V1981" s="1" t="s">
        <v>2623</v>
      </c>
      <c r="W1981" s="1" t="s">
        <v>2629</v>
      </c>
      <c r="X1981" s="1" t="s">
        <v>2628</v>
      </c>
      <c r="Y1981" s="1" t="s">
        <v>2630</v>
      </c>
      <c r="Z1981" s="1" t="s">
        <v>2623</v>
      </c>
      <c r="AA1981" s="1">
        <v>0</v>
      </c>
      <c r="AB1981" s="1" t="s">
        <v>2626</v>
      </c>
      <c r="AC1981" s="1" t="s">
        <v>2627</v>
      </c>
      <c r="AD1981" s="1" t="str">
        <f>TEXT(Sales_data[[#This Row],[Order_Date]],"MMM")</f>
        <v>Jan</v>
      </c>
      <c r="AE1981" s="1">
        <f t="shared" si="150"/>
        <v>2024</v>
      </c>
      <c r="AF1981" s="1" t="str">
        <f>TEXT(Sales_data[[#This Row],[Order_Date]],"ddd")</f>
        <v>Fri</v>
      </c>
      <c r="AG1981" s="1" t="str">
        <f t="shared" si="151"/>
        <v>On Time</v>
      </c>
      <c r="AH1981" s="1" t="str">
        <f t="shared" si="152"/>
        <v>Medium</v>
      </c>
      <c r="AI1981" s="1" t="str">
        <f t="shared" si="153"/>
        <v>Low</v>
      </c>
      <c r="AJ1981" s="6" t="str">
        <f t="shared" si="154"/>
        <v>Weekday</v>
      </c>
    </row>
    <row r="1982" spans="1:36" x14ac:dyDescent="0.45">
      <c r="A1982" s="5" t="s">
        <v>2468</v>
      </c>
      <c r="B1982" s="2">
        <v>45544</v>
      </c>
      <c r="C1982" s="2">
        <v>45543</v>
      </c>
      <c r="D1982" s="2">
        <v>45550</v>
      </c>
      <c r="E1982" s="1" t="s">
        <v>2541</v>
      </c>
      <c r="F1982" s="1" t="s">
        <v>69</v>
      </c>
      <c r="G1982" s="1" t="s">
        <v>70</v>
      </c>
      <c r="H1982" s="1" t="s">
        <v>27</v>
      </c>
      <c r="I1982" s="1" t="s">
        <v>55</v>
      </c>
      <c r="J1982" s="1">
        <v>3</v>
      </c>
      <c r="K1982" s="1">
        <v>1000</v>
      </c>
      <c r="L1982" s="1">
        <v>3000</v>
      </c>
      <c r="M1982" s="1" t="s">
        <v>56</v>
      </c>
      <c r="N1982" s="1" t="s">
        <v>57</v>
      </c>
      <c r="O1982" s="1" t="s">
        <v>31</v>
      </c>
      <c r="P1982" s="1" t="s">
        <v>32</v>
      </c>
      <c r="Q1982" s="1" t="s">
        <v>45</v>
      </c>
      <c r="R1982" s="1" t="s">
        <v>46</v>
      </c>
      <c r="S1982" s="1" t="s">
        <v>254</v>
      </c>
      <c r="T1982" s="1">
        <v>7</v>
      </c>
      <c r="U1982" s="1" t="s">
        <v>2622</v>
      </c>
      <c r="V1982" s="1" t="s">
        <v>2623</v>
      </c>
      <c r="W1982" s="1" t="s">
        <v>2624</v>
      </c>
      <c r="X1982" s="1" t="s">
        <v>2628</v>
      </c>
      <c r="Y1982" s="1" t="s">
        <v>2623</v>
      </c>
      <c r="Z1982" s="1" t="s">
        <v>2623</v>
      </c>
      <c r="AA1982" s="1">
        <v>3000</v>
      </c>
      <c r="AB1982" s="1" t="s">
        <v>2626</v>
      </c>
      <c r="AC1982" s="1" t="s">
        <v>254</v>
      </c>
      <c r="AD1982" s="1" t="str">
        <f>TEXT(Sales_data[[#This Row],[Order_Date]],"MMM")</f>
        <v>Sep</v>
      </c>
      <c r="AE1982" s="1">
        <f t="shared" si="150"/>
        <v>2024</v>
      </c>
      <c r="AF1982" s="1" t="str">
        <f>TEXT(Sales_data[[#This Row],[Order_Date]],"ddd")</f>
        <v>Mon</v>
      </c>
      <c r="AG1982" s="1" t="str">
        <f t="shared" si="151"/>
        <v>Late</v>
      </c>
      <c r="AH1982" s="1" t="str">
        <f t="shared" si="152"/>
        <v>Slow</v>
      </c>
      <c r="AI1982" s="1" t="str">
        <f t="shared" si="153"/>
        <v>Medium</v>
      </c>
      <c r="AJ1982" s="6" t="str">
        <f t="shared" si="154"/>
        <v>Weekday</v>
      </c>
    </row>
    <row r="1983" spans="1:36" x14ac:dyDescent="0.45">
      <c r="A1983" s="5" t="s">
        <v>2469</v>
      </c>
      <c r="B1983" s="2">
        <v>45353</v>
      </c>
      <c r="C1983" s="2">
        <v>45351</v>
      </c>
      <c r="D1983" s="2">
        <v>45357</v>
      </c>
      <c r="E1983" s="1" t="s">
        <v>2537</v>
      </c>
      <c r="F1983" s="1" t="s">
        <v>2607</v>
      </c>
      <c r="G1983" s="1" t="s">
        <v>41</v>
      </c>
      <c r="H1983" s="1" t="s">
        <v>128</v>
      </c>
      <c r="I1983" s="1" t="s">
        <v>231</v>
      </c>
      <c r="J1983" s="1">
        <v>-1</v>
      </c>
      <c r="K1983" s="1">
        <v>0</v>
      </c>
      <c r="L1983" s="1">
        <v>0</v>
      </c>
      <c r="M1983" s="1" t="s">
        <v>29</v>
      </c>
      <c r="N1983" s="1" t="s">
        <v>93</v>
      </c>
      <c r="O1983" s="1" t="s">
        <v>44</v>
      </c>
      <c r="P1983" s="1" t="s">
        <v>32</v>
      </c>
      <c r="Q1983" s="1" t="s">
        <v>33</v>
      </c>
      <c r="R1983" s="1" t="s">
        <v>2620</v>
      </c>
      <c r="S1983" s="1" t="s">
        <v>2620</v>
      </c>
      <c r="T1983" s="1">
        <v>6</v>
      </c>
      <c r="U1983" s="1" t="s">
        <v>2622</v>
      </c>
      <c r="V1983" s="1" t="s">
        <v>2630</v>
      </c>
      <c r="W1983" s="1" t="s">
        <v>2629</v>
      </c>
      <c r="X1983" s="1" t="s">
        <v>2628</v>
      </c>
      <c r="Y1983" s="1" t="s">
        <v>2630</v>
      </c>
      <c r="Z1983" s="1" t="s">
        <v>2623</v>
      </c>
      <c r="AA1983" s="1">
        <v>0</v>
      </c>
      <c r="AB1983" s="1" t="s">
        <v>2626</v>
      </c>
      <c r="AC1983" s="1" t="s">
        <v>2627</v>
      </c>
      <c r="AD1983" s="1" t="str">
        <f>TEXT(Sales_data[[#This Row],[Order_Date]],"MMM")</f>
        <v>Mar</v>
      </c>
      <c r="AE1983" s="1">
        <f t="shared" si="150"/>
        <v>2024</v>
      </c>
      <c r="AF1983" s="1" t="str">
        <f>TEXT(Sales_data[[#This Row],[Order_Date]],"ddd")</f>
        <v>Sat</v>
      </c>
      <c r="AG1983" s="1" t="str">
        <f t="shared" si="151"/>
        <v>Late</v>
      </c>
      <c r="AH1983" s="1" t="str">
        <f t="shared" si="152"/>
        <v>Slow</v>
      </c>
      <c r="AI1983" s="1" t="str">
        <f t="shared" si="153"/>
        <v>Low</v>
      </c>
      <c r="AJ1983" s="6" t="str">
        <f t="shared" si="154"/>
        <v>Weekend</v>
      </c>
    </row>
    <row r="1984" spans="1:36" x14ac:dyDescent="0.45">
      <c r="A1984" s="5" t="s">
        <v>2470</v>
      </c>
      <c r="B1984" s="2">
        <v>45496</v>
      </c>
      <c r="C1984" s="2">
        <v>45495</v>
      </c>
      <c r="D1984" s="2">
        <v>45497</v>
      </c>
      <c r="E1984" s="1" t="s">
        <v>2536</v>
      </c>
      <c r="F1984" s="1" t="s">
        <v>168</v>
      </c>
      <c r="G1984" s="1" t="s">
        <v>41</v>
      </c>
      <c r="H1984" s="1" t="s">
        <v>27</v>
      </c>
      <c r="I1984" s="1" t="s">
        <v>55</v>
      </c>
      <c r="J1984" s="1">
        <v>0</v>
      </c>
      <c r="K1984" s="1">
        <v>1000</v>
      </c>
      <c r="L1984" s="1">
        <v>0</v>
      </c>
      <c r="M1984" s="1" t="s">
        <v>63</v>
      </c>
      <c r="N1984" s="1" t="s">
        <v>30</v>
      </c>
      <c r="O1984" s="1" t="s">
        <v>31</v>
      </c>
      <c r="P1984" s="1" t="s">
        <v>58</v>
      </c>
      <c r="Q1984" s="1" t="s">
        <v>45</v>
      </c>
      <c r="R1984" s="1" t="s">
        <v>34</v>
      </c>
      <c r="S1984" s="1" t="s">
        <v>2620</v>
      </c>
      <c r="T1984" s="1">
        <v>2</v>
      </c>
      <c r="U1984" s="1" t="s">
        <v>2622</v>
      </c>
      <c r="V1984" s="1" t="s">
        <v>2630</v>
      </c>
      <c r="W1984" s="1" t="s">
        <v>2624</v>
      </c>
      <c r="X1984" s="1" t="s">
        <v>2628</v>
      </c>
      <c r="Y1984" s="1" t="s">
        <v>2623</v>
      </c>
      <c r="Z1984" s="1" t="s">
        <v>2623</v>
      </c>
      <c r="AA1984" s="1">
        <v>0</v>
      </c>
      <c r="AB1984" s="1" t="s">
        <v>2626</v>
      </c>
      <c r="AC1984" s="1" t="s">
        <v>2627</v>
      </c>
      <c r="AD1984" s="1" t="str">
        <f>TEXT(Sales_data[[#This Row],[Order_Date]],"MMM")</f>
        <v>Jul</v>
      </c>
      <c r="AE1984" s="1">
        <f t="shared" si="150"/>
        <v>2024</v>
      </c>
      <c r="AF1984" s="1" t="str">
        <f>TEXT(Sales_data[[#This Row],[Order_Date]],"ddd")</f>
        <v>Tue</v>
      </c>
      <c r="AG1984" s="1" t="str">
        <f t="shared" si="151"/>
        <v>On Time</v>
      </c>
      <c r="AH1984" s="1" t="str">
        <f t="shared" si="152"/>
        <v>Fast</v>
      </c>
      <c r="AI1984" s="1" t="str">
        <f t="shared" si="153"/>
        <v>Low</v>
      </c>
      <c r="AJ1984" s="6" t="str">
        <f t="shared" si="154"/>
        <v>Weekday</v>
      </c>
    </row>
    <row r="1985" spans="1:36" x14ac:dyDescent="0.45">
      <c r="A1985" s="5" t="s">
        <v>2471</v>
      </c>
      <c r="B1985" s="2">
        <v>45536</v>
      </c>
      <c r="C1985" s="2">
        <v>45536</v>
      </c>
      <c r="D1985" s="2">
        <v>45536</v>
      </c>
      <c r="E1985" s="1" t="s">
        <v>2557</v>
      </c>
      <c r="F1985" s="1" t="s">
        <v>168</v>
      </c>
      <c r="G1985" s="1" t="s">
        <v>41</v>
      </c>
      <c r="H1985" s="1" t="s">
        <v>128</v>
      </c>
      <c r="I1985" s="1" t="s">
        <v>129</v>
      </c>
      <c r="J1985" s="1">
        <v>2</v>
      </c>
      <c r="K1985" s="1">
        <v>500</v>
      </c>
      <c r="L1985" s="1">
        <v>1000</v>
      </c>
      <c r="M1985" s="1" t="s">
        <v>63</v>
      </c>
      <c r="N1985" s="1" t="s">
        <v>57</v>
      </c>
      <c r="O1985" s="1" t="s">
        <v>44</v>
      </c>
      <c r="P1985" s="1" t="s">
        <v>58</v>
      </c>
      <c r="Q1985" s="1" t="s">
        <v>33</v>
      </c>
      <c r="R1985" s="1" t="s">
        <v>46</v>
      </c>
      <c r="S1985" s="1" t="s">
        <v>47</v>
      </c>
      <c r="T1985" s="1">
        <v>0</v>
      </c>
      <c r="U1985" s="1" t="s">
        <v>2622</v>
      </c>
      <c r="V1985" s="1" t="s">
        <v>2623</v>
      </c>
      <c r="W1985" s="1" t="s">
        <v>2624</v>
      </c>
      <c r="X1985" s="1" t="s">
        <v>2625</v>
      </c>
      <c r="Y1985" s="1" t="s">
        <v>2623</v>
      </c>
      <c r="Z1985" s="1" t="s">
        <v>2623</v>
      </c>
      <c r="AA1985" s="1">
        <v>1000</v>
      </c>
      <c r="AB1985" s="1" t="s">
        <v>2626</v>
      </c>
      <c r="AC1985" s="1" t="s">
        <v>47</v>
      </c>
      <c r="AD1985" s="1" t="str">
        <f>TEXT(Sales_data[[#This Row],[Order_Date]],"MMM")</f>
        <v>Sep</v>
      </c>
      <c r="AE1985" s="1">
        <f t="shared" si="150"/>
        <v>2024</v>
      </c>
      <c r="AF1985" s="1" t="str">
        <f>TEXT(Sales_data[[#This Row],[Order_Date]],"ddd")</f>
        <v>Sun</v>
      </c>
      <c r="AG1985" s="1" t="str">
        <f t="shared" si="151"/>
        <v>On Time</v>
      </c>
      <c r="AH1985" s="1" t="str">
        <f t="shared" si="152"/>
        <v>Fast</v>
      </c>
      <c r="AI1985" s="1" t="str">
        <f t="shared" si="153"/>
        <v>Low</v>
      </c>
      <c r="AJ1985" s="6" t="str">
        <f t="shared" si="154"/>
        <v>Weekend</v>
      </c>
    </row>
    <row r="1986" spans="1:36" x14ac:dyDescent="0.45">
      <c r="A1986" s="5" t="s">
        <v>2472</v>
      </c>
      <c r="B1986" s="2">
        <v>45536</v>
      </c>
      <c r="C1986" s="2">
        <v>45538</v>
      </c>
      <c r="D1986" s="2">
        <v>45538</v>
      </c>
      <c r="E1986" s="1" t="s">
        <v>2567</v>
      </c>
      <c r="F1986" s="1" t="s">
        <v>53</v>
      </c>
      <c r="G1986" s="1" t="s">
        <v>54</v>
      </c>
      <c r="H1986" s="1" t="s">
        <v>27</v>
      </c>
      <c r="I1986" s="1" t="s">
        <v>28</v>
      </c>
      <c r="J1986" s="1">
        <v>0</v>
      </c>
      <c r="K1986" s="1">
        <v>2000</v>
      </c>
      <c r="L1986" s="1">
        <v>0</v>
      </c>
      <c r="M1986" s="1" t="s">
        <v>2619</v>
      </c>
      <c r="N1986" s="1" t="s">
        <v>57</v>
      </c>
      <c r="O1986" s="1" t="s">
        <v>31</v>
      </c>
      <c r="P1986" s="1" t="s">
        <v>85</v>
      </c>
      <c r="Q1986" s="1" t="s">
        <v>33</v>
      </c>
      <c r="R1986" s="1" t="s">
        <v>34</v>
      </c>
      <c r="S1986" s="1" t="s">
        <v>2620</v>
      </c>
      <c r="T1986" s="1">
        <v>0</v>
      </c>
      <c r="U1986" s="1" t="s">
        <v>2622</v>
      </c>
      <c r="V1986" s="1" t="s">
        <v>2630</v>
      </c>
      <c r="W1986" s="1" t="s">
        <v>2624</v>
      </c>
      <c r="X1986" s="1" t="s">
        <v>2625</v>
      </c>
      <c r="Y1986" s="1" t="s">
        <v>2623</v>
      </c>
      <c r="Z1986" s="1" t="s">
        <v>2623</v>
      </c>
      <c r="AA1986" s="1">
        <v>0</v>
      </c>
      <c r="AB1986" s="1" t="s">
        <v>2626</v>
      </c>
      <c r="AC1986" s="1" t="s">
        <v>2627</v>
      </c>
      <c r="AD1986" s="1" t="str">
        <f>TEXT(Sales_data[[#This Row],[Order_Date]],"MMM")</f>
        <v>Sep</v>
      </c>
      <c r="AE1986" s="1">
        <f t="shared" si="150"/>
        <v>2024</v>
      </c>
      <c r="AF1986" s="1" t="str">
        <f>TEXT(Sales_data[[#This Row],[Order_Date]],"ddd")</f>
        <v>Sun</v>
      </c>
      <c r="AG1986" s="1" t="str">
        <f t="shared" si="151"/>
        <v>On Time</v>
      </c>
      <c r="AH1986" s="1" t="str">
        <f t="shared" si="152"/>
        <v>Fast</v>
      </c>
      <c r="AI1986" s="1" t="str">
        <f t="shared" si="153"/>
        <v>Low</v>
      </c>
      <c r="AJ1986" s="6" t="str">
        <f t="shared" si="154"/>
        <v>Weekend</v>
      </c>
    </row>
    <row r="1987" spans="1:36" x14ac:dyDescent="0.45">
      <c r="A1987" s="5" t="s">
        <v>2473</v>
      </c>
      <c r="B1987" s="2">
        <v>45297</v>
      </c>
      <c r="C1987" s="2">
        <v>45296</v>
      </c>
      <c r="D1987" s="2">
        <v>45297</v>
      </c>
      <c r="E1987" s="1" t="s">
        <v>2584</v>
      </c>
      <c r="F1987" s="1" t="s">
        <v>69</v>
      </c>
      <c r="G1987" s="1" t="s">
        <v>70</v>
      </c>
      <c r="H1987" s="1" t="s">
        <v>128</v>
      </c>
      <c r="I1987" s="1" t="s">
        <v>231</v>
      </c>
      <c r="J1987" s="1">
        <v>3</v>
      </c>
      <c r="K1987" s="1">
        <v>500</v>
      </c>
      <c r="L1987" s="1">
        <v>1500</v>
      </c>
      <c r="M1987" s="1" t="s">
        <v>63</v>
      </c>
      <c r="N1987" s="1" t="s">
        <v>30</v>
      </c>
      <c r="O1987" s="1" t="s">
        <v>79</v>
      </c>
      <c r="P1987" s="1" t="s">
        <v>85</v>
      </c>
      <c r="Q1987" s="1" t="s">
        <v>45</v>
      </c>
      <c r="R1987" s="1" t="s">
        <v>34</v>
      </c>
      <c r="S1987" s="1" t="s">
        <v>2620</v>
      </c>
      <c r="T1987" s="1">
        <v>1</v>
      </c>
      <c r="U1987" s="1" t="s">
        <v>2622</v>
      </c>
      <c r="V1987" s="1" t="s">
        <v>2623</v>
      </c>
      <c r="W1987" s="1" t="s">
        <v>2624</v>
      </c>
      <c r="X1987" s="1" t="s">
        <v>2628</v>
      </c>
      <c r="Y1987" s="1" t="s">
        <v>2623</v>
      </c>
      <c r="Z1987" s="1" t="s">
        <v>2623</v>
      </c>
      <c r="AA1987" s="1">
        <v>1500</v>
      </c>
      <c r="AB1987" s="1" t="s">
        <v>2626</v>
      </c>
      <c r="AC1987" s="1" t="s">
        <v>2627</v>
      </c>
      <c r="AD1987" s="1" t="str">
        <f>TEXT(Sales_data[[#This Row],[Order_Date]],"MMM")</f>
        <v>Jan</v>
      </c>
      <c r="AE1987" s="1">
        <f t="shared" ref="AE1987:AE2001" si="155">YEAR(C1987)</f>
        <v>2024</v>
      </c>
      <c r="AF1987" s="1" t="str">
        <f>TEXT(Sales_data[[#This Row],[Order_Date]],"ddd")</f>
        <v>Sat</v>
      </c>
      <c r="AG1987" s="1" t="str">
        <f t="shared" ref="AG1987:AG2001" si="156">IF(T1987&lt;=5,"On Time","Late")</f>
        <v>On Time</v>
      </c>
      <c r="AH1987" s="1" t="str">
        <f t="shared" ref="AH1987:AH2001" si="157">IF(T1987&lt;=2,"Fast",IF(T1987&lt;=5,"Medium","Slow"))</f>
        <v>Fast</v>
      </c>
      <c r="AI1987" s="1" t="str">
        <f t="shared" ref="AI1987:AI2001" si="158">IF(AA1987&gt;=5000,"High",IF(AA1987&gt;=2000,"Medium","Low"))</f>
        <v>Low</v>
      </c>
      <c r="AJ1987" s="6" t="str">
        <f t="shared" ref="AJ1987:AJ2001" si="159">IF(AF1987="Sat","Weekend",IF(AF1987="Sun","Weekend","Weekday"))</f>
        <v>Weekend</v>
      </c>
    </row>
    <row r="1988" spans="1:36" x14ac:dyDescent="0.45">
      <c r="A1988" s="5" t="s">
        <v>2474</v>
      </c>
      <c r="B1988" s="2">
        <v>45454</v>
      </c>
      <c r="C1988" s="2">
        <v>45456</v>
      </c>
      <c r="D1988" s="2">
        <v>45458</v>
      </c>
      <c r="E1988" s="1" t="s">
        <v>2551</v>
      </c>
      <c r="F1988" s="1" t="s">
        <v>69</v>
      </c>
      <c r="G1988" s="1" t="s">
        <v>70</v>
      </c>
      <c r="H1988" s="1" t="s">
        <v>71</v>
      </c>
      <c r="I1988" s="1" t="s">
        <v>92</v>
      </c>
      <c r="J1988" s="1">
        <v>2</v>
      </c>
      <c r="K1988" s="1">
        <v>500</v>
      </c>
      <c r="L1988" s="1">
        <v>1000</v>
      </c>
      <c r="M1988" s="1" t="s">
        <v>2619</v>
      </c>
      <c r="N1988" s="1" t="s">
        <v>57</v>
      </c>
      <c r="O1988" s="1" t="s">
        <v>31</v>
      </c>
      <c r="P1988" s="1" t="s">
        <v>58</v>
      </c>
      <c r="Q1988" s="1" t="s">
        <v>33</v>
      </c>
      <c r="R1988" s="1" t="s">
        <v>2620</v>
      </c>
      <c r="S1988" s="1" t="s">
        <v>2620</v>
      </c>
      <c r="T1988" s="1">
        <v>2</v>
      </c>
      <c r="U1988" s="1" t="s">
        <v>2622</v>
      </c>
      <c r="V1988" s="1" t="s">
        <v>2623</v>
      </c>
      <c r="W1988" s="1" t="s">
        <v>2624</v>
      </c>
      <c r="X1988" s="1" t="s">
        <v>2625</v>
      </c>
      <c r="Y1988" s="1" t="s">
        <v>2623</v>
      </c>
      <c r="Z1988" s="1" t="s">
        <v>2623</v>
      </c>
      <c r="AA1988" s="1">
        <v>1000</v>
      </c>
      <c r="AB1988" s="1" t="s">
        <v>2626</v>
      </c>
      <c r="AC1988" s="1" t="s">
        <v>2627</v>
      </c>
      <c r="AD1988" s="1" t="str">
        <f>TEXT(Sales_data[[#This Row],[Order_Date]],"MMM")</f>
        <v>Jun</v>
      </c>
      <c r="AE1988" s="1">
        <f t="shared" si="155"/>
        <v>2024</v>
      </c>
      <c r="AF1988" s="1" t="str">
        <f>TEXT(Sales_data[[#This Row],[Order_Date]],"ddd")</f>
        <v>Tue</v>
      </c>
      <c r="AG1988" s="1" t="str">
        <f t="shared" si="156"/>
        <v>On Time</v>
      </c>
      <c r="AH1988" s="1" t="str">
        <f t="shared" si="157"/>
        <v>Fast</v>
      </c>
      <c r="AI1988" s="1" t="str">
        <f t="shared" si="158"/>
        <v>Low</v>
      </c>
      <c r="AJ1988" s="6" t="str">
        <f t="shared" si="159"/>
        <v>Weekday</v>
      </c>
    </row>
    <row r="1989" spans="1:36" x14ac:dyDescent="0.45">
      <c r="A1989" s="5" t="s">
        <v>2475</v>
      </c>
      <c r="B1989" s="2">
        <v>45343</v>
      </c>
      <c r="C1989" s="2">
        <v>45342</v>
      </c>
      <c r="D1989" s="2">
        <v>45348</v>
      </c>
      <c r="E1989" s="1" t="s">
        <v>2533</v>
      </c>
      <c r="F1989" s="1" t="s">
        <v>147</v>
      </c>
      <c r="G1989" s="1" t="s">
        <v>147</v>
      </c>
      <c r="H1989" s="1" t="s">
        <v>42</v>
      </c>
      <c r="I1989" s="1" t="s">
        <v>78</v>
      </c>
      <c r="J1989" s="1">
        <v>1</v>
      </c>
      <c r="K1989" s="1">
        <v>500</v>
      </c>
      <c r="L1989" s="1">
        <v>500</v>
      </c>
      <c r="M1989" s="1" t="s">
        <v>63</v>
      </c>
      <c r="N1989" s="1" t="s">
        <v>57</v>
      </c>
      <c r="O1989" s="1" t="s">
        <v>44</v>
      </c>
      <c r="P1989" s="1" t="s">
        <v>85</v>
      </c>
      <c r="Q1989" s="1" t="s">
        <v>33</v>
      </c>
      <c r="R1989" s="1" t="s">
        <v>34</v>
      </c>
      <c r="S1989" s="1" t="s">
        <v>2620</v>
      </c>
      <c r="T1989" s="1">
        <v>6</v>
      </c>
      <c r="U1989" s="1" t="s">
        <v>2622</v>
      </c>
      <c r="V1989" s="1" t="s">
        <v>2623</v>
      </c>
      <c r="W1989" s="1" t="s">
        <v>2624</v>
      </c>
      <c r="X1989" s="1" t="s">
        <v>2628</v>
      </c>
      <c r="Y1989" s="1" t="s">
        <v>2623</v>
      </c>
      <c r="Z1989" s="1" t="s">
        <v>2623</v>
      </c>
      <c r="AA1989" s="1">
        <v>500</v>
      </c>
      <c r="AB1989" s="1" t="s">
        <v>2626</v>
      </c>
      <c r="AC1989" s="1" t="s">
        <v>2627</v>
      </c>
      <c r="AD1989" s="1" t="str">
        <f>TEXT(Sales_data[[#This Row],[Order_Date]],"MMM")</f>
        <v>Feb</v>
      </c>
      <c r="AE1989" s="1">
        <f t="shared" si="155"/>
        <v>2024</v>
      </c>
      <c r="AF1989" s="1" t="str">
        <f>TEXT(Sales_data[[#This Row],[Order_Date]],"ddd")</f>
        <v>Wed</v>
      </c>
      <c r="AG1989" s="1" t="str">
        <f t="shared" si="156"/>
        <v>Late</v>
      </c>
      <c r="AH1989" s="1" t="str">
        <f t="shared" si="157"/>
        <v>Slow</v>
      </c>
      <c r="AI1989" s="1" t="str">
        <f t="shared" si="158"/>
        <v>Low</v>
      </c>
      <c r="AJ1989" s="6" t="str">
        <f t="shared" si="159"/>
        <v>Weekday</v>
      </c>
    </row>
    <row r="1990" spans="1:36" x14ac:dyDescent="0.45">
      <c r="A1990" s="5" t="s">
        <v>2476</v>
      </c>
      <c r="B1990" s="2">
        <v>45599</v>
      </c>
      <c r="C1990" s="2">
        <v>45599</v>
      </c>
      <c r="D1990" s="2">
        <v>45604</v>
      </c>
      <c r="E1990" s="1" t="s">
        <v>2575</v>
      </c>
      <c r="F1990" s="1" t="s">
        <v>2608</v>
      </c>
      <c r="G1990" s="1" t="s">
        <v>41</v>
      </c>
      <c r="H1990" s="1" t="s">
        <v>27</v>
      </c>
      <c r="I1990" s="1" t="s">
        <v>28</v>
      </c>
      <c r="J1990" s="1">
        <v>0</v>
      </c>
      <c r="K1990" s="1">
        <v>2000</v>
      </c>
      <c r="L1990" s="1">
        <v>0</v>
      </c>
      <c r="M1990" s="1" t="s">
        <v>63</v>
      </c>
      <c r="N1990" s="1" t="s">
        <v>57</v>
      </c>
      <c r="O1990" s="1" t="s">
        <v>31</v>
      </c>
      <c r="P1990" s="1" t="s">
        <v>32</v>
      </c>
      <c r="Q1990" s="1" t="s">
        <v>33</v>
      </c>
      <c r="R1990" s="1" t="s">
        <v>34</v>
      </c>
      <c r="S1990" s="1" t="s">
        <v>2620</v>
      </c>
      <c r="T1990" s="1">
        <v>5</v>
      </c>
      <c r="U1990" s="1" t="s">
        <v>2622</v>
      </c>
      <c r="V1990" s="1" t="s">
        <v>2630</v>
      </c>
      <c r="W1990" s="1" t="s">
        <v>2624</v>
      </c>
      <c r="X1990" s="1" t="s">
        <v>2625</v>
      </c>
      <c r="Y1990" s="1" t="s">
        <v>2623</v>
      </c>
      <c r="Z1990" s="1" t="s">
        <v>2623</v>
      </c>
      <c r="AA1990" s="1">
        <v>0</v>
      </c>
      <c r="AB1990" s="1" t="s">
        <v>2626</v>
      </c>
      <c r="AC1990" s="1" t="s">
        <v>2627</v>
      </c>
      <c r="AD1990" s="1" t="str">
        <f>TEXT(Sales_data[[#This Row],[Order_Date]],"MMM")</f>
        <v>Nov</v>
      </c>
      <c r="AE1990" s="1">
        <f t="shared" si="155"/>
        <v>2024</v>
      </c>
      <c r="AF1990" s="1" t="str">
        <f>TEXT(Sales_data[[#This Row],[Order_Date]],"ddd")</f>
        <v>Sun</v>
      </c>
      <c r="AG1990" s="1" t="str">
        <f t="shared" si="156"/>
        <v>On Time</v>
      </c>
      <c r="AH1990" s="1" t="str">
        <f t="shared" si="157"/>
        <v>Medium</v>
      </c>
      <c r="AI1990" s="1" t="str">
        <f t="shared" si="158"/>
        <v>Low</v>
      </c>
      <c r="AJ1990" s="6" t="str">
        <f t="shared" si="159"/>
        <v>Weekend</v>
      </c>
    </row>
    <row r="1991" spans="1:36" x14ac:dyDescent="0.45">
      <c r="A1991" s="5" t="s">
        <v>2477</v>
      </c>
      <c r="B1991" s="2">
        <v>45502</v>
      </c>
      <c r="C1991" s="2">
        <v>45504</v>
      </c>
      <c r="D1991" s="2">
        <v>45510</v>
      </c>
      <c r="E1991" s="1" t="s">
        <v>2576</v>
      </c>
      <c r="F1991" s="1" t="s">
        <v>2607</v>
      </c>
      <c r="G1991" s="1" t="s">
        <v>41</v>
      </c>
      <c r="H1991" s="1" t="s">
        <v>27</v>
      </c>
      <c r="I1991" s="1" t="s">
        <v>55</v>
      </c>
      <c r="J1991" s="1">
        <v>3</v>
      </c>
      <c r="K1991" s="1">
        <v>2000</v>
      </c>
      <c r="L1991" s="1">
        <v>6000</v>
      </c>
      <c r="M1991" s="1" t="s">
        <v>63</v>
      </c>
      <c r="N1991" s="1" t="s">
        <v>57</v>
      </c>
      <c r="O1991" s="1" t="s">
        <v>31</v>
      </c>
      <c r="P1991" s="1" t="s">
        <v>85</v>
      </c>
      <c r="Q1991" s="1" t="s">
        <v>33</v>
      </c>
      <c r="R1991" s="1" t="s">
        <v>2620</v>
      </c>
      <c r="S1991" s="1" t="s">
        <v>2620</v>
      </c>
      <c r="T1991" s="1">
        <v>6</v>
      </c>
      <c r="U1991" s="1" t="s">
        <v>2622</v>
      </c>
      <c r="V1991" s="1" t="s">
        <v>2623</v>
      </c>
      <c r="W1991" s="1" t="s">
        <v>2624</v>
      </c>
      <c r="X1991" s="1" t="s">
        <v>2625</v>
      </c>
      <c r="Y1991" s="1" t="s">
        <v>2623</v>
      </c>
      <c r="Z1991" s="1" t="s">
        <v>2623</v>
      </c>
      <c r="AA1991" s="1">
        <v>6000</v>
      </c>
      <c r="AB1991" s="1" t="s">
        <v>2626</v>
      </c>
      <c r="AC1991" s="1" t="s">
        <v>2627</v>
      </c>
      <c r="AD1991" s="1" t="str">
        <f>TEXT(Sales_data[[#This Row],[Order_Date]],"MMM")</f>
        <v>Jul</v>
      </c>
      <c r="AE1991" s="1">
        <f t="shared" si="155"/>
        <v>2024</v>
      </c>
      <c r="AF1991" s="1" t="str">
        <f>TEXT(Sales_data[[#This Row],[Order_Date]],"ddd")</f>
        <v>Mon</v>
      </c>
      <c r="AG1991" s="1" t="str">
        <f t="shared" si="156"/>
        <v>Late</v>
      </c>
      <c r="AH1991" s="1" t="str">
        <f t="shared" si="157"/>
        <v>Slow</v>
      </c>
      <c r="AI1991" s="1" t="str">
        <f t="shared" si="158"/>
        <v>High</v>
      </c>
      <c r="AJ1991" s="6" t="str">
        <f t="shared" si="159"/>
        <v>Weekday</v>
      </c>
    </row>
    <row r="1992" spans="1:36" x14ac:dyDescent="0.45">
      <c r="A1992" s="5" t="s">
        <v>2478</v>
      </c>
      <c r="B1992" s="2">
        <v>45468</v>
      </c>
      <c r="C1992" s="2">
        <v>45468</v>
      </c>
      <c r="D1992" s="2">
        <v>45467</v>
      </c>
      <c r="E1992" s="1" t="s">
        <v>2540</v>
      </c>
      <c r="F1992" s="1" t="s">
        <v>69</v>
      </c>
      <c r="G1992" s="1" t="s">
        <v>70</v>
      </c>
      <c r="H1992" s="1" t="s">
        <v>27</v>
      </c>
      <c r="I1992" s="1" t="s">
        <v>55</v>
      </c>
      <c r="J1992" s="1">
        <v>2</v>
      </c>
      <c r="K1992" s="1">
        <v>1000</v>
      </c>
      <c r="L1992" s="1">
        <v>2000</v>
      </c>
      <c r="M1992" s="1" t="s">
        <v>63</v>
      </c>
      <c r="N1992" s="1" t="s">
        <v>57</v>
      </c>
      <c r="O1992" s="1" t="s">
        <v>44</v>
      </c>
      <c r="P1992" s="1" t="s">
        <v>85</v>
      </c>
      <c r="Q1992" s="1" t="s">
        <v>45</v>
      </c>
      <c r="R1992" s="1" t="s">
        <v>2620</v>
      </c>
      <c r="S1992" s="1" t="s">
        <v>2620</v>
      </c>
      <c r="T1992" s="1">
        <v>-1</v>
      </c>
      <c r="U1992" s="1" t="s">
        <v>2622</v>
      </c>
      <c r="V1992" s="1" t="s">
        <v>2623</v>
      </c>
      <c r="W1992" s="1" t="s">
        <v>2624</v>
      </c>
      <c r="X1992" s="1" t="s">
        <v>2633</v>
      </c>
      <c r="Y1992" s="1" t="s">
        <v>2623</v>
      </c>
      <c r="Z1992" s="1" t="s">
        <v>2623</v>
      </c>
      <c r="AA1992" s="1">
        <v>2000</v>
      </c>
      <c r="AB1992" s="1" t="s">
        <v>2626</v>
      </c>
      <c r="AC1992" s="1" t="s">
        <v>2627</v>
      </c>
      <c r="AD1992" s="1" t="str">
        <f>TEXT(Sales_data[[#This Row],[Order_Date]],"MMM")</f>
        <v>Jun</v>
      </c>
      <c r="AE1992" s="1">
        <f t="shared" si="155"/>
        <v>2024</v>
      </c>
      <c r="AF1992" s="1" t="str">
        <f>TEXT(Sales_data[[#This Row],[Order_Date]],"ddd")</f>
        <v>Tue</v>
      </c>
      <c r="AG1992" s="1" t="str">
        <f t="shared" si="156"/>
        <v>On Time</v>
      </c>
      <c r="AH1992" s="1" t="str">
        <f t="shared" si="157"/>
        <v>Fast</v>
      </c>
      <c r="AI1992" s="1" t="str">
        <f t="shared" si="158"/>
        <v>Medium</v>
      </c>
      <c r="AJ1992" s="6" t="str">
        <f t="shared" si="159"/>
        <v>Weekday</v>
      </c>
    </row>
    <row r="1993" spans="1:36" x14ac:dyDescent="0.45">
      <c r="A1993" s="5" t="s">
        <v>2479</v>
      </c>
      <c r="B1993" s="2">
        <v>45498</v>
      </c>
      <c r="C1993" s="2">
        <v>45496</v>
      </c>
      <c r="D1993" s="2">
        <v>45502</v>
      </c>
      <c r="E1993" s="1" t="s">
        <v>2537</v>
      </c>
      <c r="F1993" s="1" t="s">
        <v>69</v>
      </c>
      <c r="G1993" s="1" t="s">
        <v>70</v>
      </c>
      <c r="H1993" s="1" t="s">
        <v>42</v>
      </c>
      <c r="I1993" s="1" t="s">
        <v>122</v>
      </c>
      <c r="J1993" s="1">
        <v>3</v>
      </c>
      <c r="K1993" s="1">
        <v>100</v>
      </c>
      <c r="L1993" s="1">
        <v>300</v>
      </c>
      <c r="M1993" s="1" t="s">
        <v>2619</v>
      </c>
      <c r="N1993" s="1" t="s">
        <v>93</v>
      </c>
      <c r="O1993" s="1" t="s">
        <v>31</v>
      </c>
      <c r="P1993" s="1" t="s">
        <v>58</v>
      </c>
      <c r="Q1993" s="1" t="s">
        <v>33</v>
      </c>
      <c r="R1993" s="1" t="s">
        <v>46</v>
      </c>
      <c r="S1993" s="1" t="s">
        <v>254</v>
      </c>
      <c r="T1993" s="1">
        <v>6</v>
      </c>
      <c r="U1993" s="1" t="s">
        <v>2622</v>
      </c>
      <c r="V1993" s="1" t="s">
        <v>2623</v>
      </c>
      <c r="W1993" s="1" t="s">
        <v>2624</v>
      </c>
      <c r="X1993" s="1" t="s">
        <v>2628</v>
      </c>
      <c r="Y1993" s="1" t="s">
        <v>2623</v>
      </c>
      <c r="Z1993" s="1" t="s">
        <v>2623</v>
      </c>
      <c r="AA1993" s="1">
        <v>300</v>
      </c>
      <c r="AB1993" s="1" t="s">
        <v>2626</v>
      </c>
      <c r="AC1993" s="1" t="s">
        <v>254</v>
      </c>
      <c r="AD1993" s="1" t="str">
        <f>TEXT(Sales_data[[#This Row],[Order_Date]],"MMM")</f>
        <v>Jul</v>
      </c>
      <c r="AE1993" s="1">
        <f t="shared" si="155"/>
        <v>2024</v>
      </c>
      <c r="AF1993" s="1" t="str">
        <f>TEXT(Sales_data[[#This Row],[Order_Date]],"ddd")</f>
        <v>Thu</v>
      </c>
      <c r="AG1993" s="1" t="str">
        <f t="shared" si="156"/>
        <v>Late</v>
      </c>
      <c r="AH1993" s="1" t="str">
        <f t="shared" si="157"/>
        <v>Slow</v>
      </c>
      <c r="AI1993" s="1" t="str">
        <f t="shared" si="158"/>
        <v>Low</v>
      </c>
      <c r="AJ1993" s="6" t="str">
        <f t="shared" si="159"/>
        <v>Weekday</v>
      </c>
    </row>
    <row r="1994" spans="1:36" x14ac:dyDescent="0.45">
      <c r="A1994" s="5" t="s">
        <v>2480</v>
      </c>
      <c r="B1994" s="2">
        <v>45530</v>
      </c>
      <c r="C1994" s="2">
        <v>45531</v>
      </c>
      <c r="D1994" s="2">
        <v>45536</v>
      </c>
      <c r="E1994" s="1" t="s">
        <v>2543</v>
      </c>
      <c r="F1994" s="1" t="s">
        <v>147</v>
      </c>
      <c r="G1994" s="1" t="s">
        <v>147</v>
      </c>
      <c r="H1994" s="1" t="s">
        <v>42</v>
      </c>
      <c r="I1994" s="1" t="s">
        <v>43</v>
      </c>
      <c r="J1994" s="1">
        <v>-1</v>
      </c>
      <c r="K1994" s="1">
        <v>0</v>
      </c>
      <c r="L1994" s="1">
        <v>0</v>
      </c>
      <c r="M1994" s="1" t="s">
        <v>63</v>
      </c>
      <c r="N1994" s="1" t="s">
        <v>93</v>
      </c>
      <c r="O1994" s="1" t="s">
        <v>64</v>
      </c>
      <c r="P1994" s="1" t="s">
        <v>85</v>
      </c>
      <c r="Q1994" s="1" t="s">
        <v>45</v>
      </c>
      <c r="R1994" s="1" t="s">
        <v>34</v>
      </c>
      <c r="S1994" s="1" t="s">
        <v>2620</v>
      </c>
      <c r="T1994" s="1">
        <v>5</v>
      </c>
      <c r="U1994" s="1" t="s">
        <v>2622</v>
      </c>
      <c r="V1994" s="1" t="s">
        <v>2630</v>
      </c>
      <c r="W1994" s="1" t="s">
        <v>2629</v>
      </c>
      <c r="X1994" s="1" t="s">
        <v>2625</v>
      </c>
      <c r="Y1994" s="1" t="s">
        <v>2630</v>
      </c>
      <c r="Z1994" s="1" t="s">
        <v>2623</v>
      </c>
      <c r="AA1994" s="1">
        <v>0</v>
      </c>
      <c r="AB1994" s="1" t="s">
        <v>2626</v>
      </c>
      <c r="AC1994" s="1" t="s">
        <v>2627</v>
      </c>
      <c r="AD1994" s="1" t="str">
        <f>TEXT(Sales_data[[#This Row],[Order_Date]],"MMM")</f>
        <v>Aug</v>
      </c>
      <c r="AE1994" s="1">
        <f t="shared" si="155"/>
        <v>2024</v>
      </c>
      <c r="AF1994" s="1" t="str">
        <f>TEXT(Sales_data[[#This Row],[Order_Date]],"ddd")</f>
        <v>Mon</v>
      </c>
      <c r="AG1994" s="1" t="str">
        <f t="shared" si="156"/>
        <v>On Time</v>
      </c>
      <c r="AH1994" s="1" t="str">
        <f t="shared" si="157"/>
        <v>Medium</v>
      </c>
      <c r="AI1994" s="1" t="str">
        <f t="shared" si="158"/>
        <v>Low</v>
      </c>
      <c r="AJ1994" s="6" t="str">
        <f t="shared" si="159"/>
        <v>Weekday</v>
      </c>
    </row>
    <row r="1995" spans="1:36" x14ac:dyDescent="0.45">
      <c r="A1995" s="5" t="s">
        <v>2481</v>
      </c>
      <c r="B1995" s="2">
        <v>45349</v>
      </c>
      <c r="C1995" s="2">
        <v>45352</v>
      </c>
      <c r="D1995" s="2">
        <v>45355</v>
      </c>
      <c r="E1995" s="1" t="s">
        <v>2603</v>
      </c>
      <c r="F1995" s="1" t="s">
        <v>147</v>
      </c>
      <c r="G1995" s="1" t="s">
        <v>147</v>
      </c>
      <c r="H1995" s="1" t="s">
        <v>71</v>
      </c>
      <c r="I1995" s="1" t="s">
        <v>92</v>
      </c>
      <c r="J1995" s="1">
        <v>1</v>
      </c>
      <c r="K1995" s="1">
        <v>0</v>
      </c>
      <c r="L1995" s="1">
        <v>0</v>
      </c>
      <c r="M1995" s="1" t="s">
        <v>2619</v>
      </c>
      <c r="N1995" s="1" t="s">
        <v>57</v>
      </c>
      <c r="O1995" s="1" t="s">
        <v>31</v>
      </c>
      <c r="P1995" s="1" t="s">
        <v>32</v>
      </c>
      <c r="Q1995" s="1" t="s">
        <v>45</v>
      </c>
      <c r="R1995" s="1" t="s">
        <v>2620</v>
      </c>
      <c r="S1995" s="1" t="s">
        <v>2620</v>
      </c>
      <c r="T1995" s="1">
        <v>3</v>
      </c>
      <c r="U1995" s="1" t="s">
        <v>2622</v>
      </c>
      <c r="V1995" s="1" t="s">
        <v>2623</v>
      </c>
      <c r="W1995" s="1" t="s">
        <v>2629</v>
      </c>
      <c r="X1995" s="1" t="s">
        <v>2625</v>
      </c>
      <c r="Y1995" s="1" t="s">
        <v>2630</v>
      </c>
      <c r="Z1995" s="1" t="s">
        <v>2623</v>
      </c>
      <c r="AA1995" s="1">
        <v>0</v>
      </c>
      <c r="AB1995" s="1" t="s">
        <v>2626</v>
      </c>
      <c r="AC1995" s="1" t="s">
        <v>2627</v>
      </c>
      <c r="AD1995" s="1" t="str">
        <f>TEXT(Sales_data[[#This Row],[Order_Date]],"MMM")</f>
        <v>Feb</v>
      </c>
      <c r="AE1995" s="1">
        <f t="shared" si="155"/>
        <v>2024</v>
      </c>
      <c r="AF1995" s="1" t="str">
        <f>TEXT(Sales_data[[#This Row],[Order_Date]],"ddd")</f>
        <v>Tue</v>
      </c>
      <c r="AG1995" s="1" t="str">
        <f t="shared" si="156"/>
        <v>On Time</v>
      </c>
      <c r="AH1995" s="1" t="str">
        <f t="shared" si="157"/>
        <v>Medium</v>
      </c>
      <c r="AI1995" s="1" t="str">
        <f t="shared" si="158"/>
        <v>Low</v>
      </c>
      <c r="AJ1995" s="6" t="str">
        <f t="shared" si="159"/>
        <v>Weekday</v>
      </c>
    </row>
    <row r="1996" spans="1:36" x14ac:dyDescent="0.45">
      <c r="A1996" s="5" t="s">
        <v>2482</v>
      </c>
      <c r="B1996" s="2">
        <v>45421</v>
      </c>
      <c r="C1996" s="2">
        <v>45421</v>
      </c>
      <c r="D1996" s="2">
        <v>45420</v>
      </c>
      <c r="E1996" s="1" t="s">
        <v>2551</v>
      </c>
      <c r="F1996" s="1" t="s">
        <v>2609</v>
      </c>
      <c r="G1996" s="1" t="s">
        <v>116</v>
      </c>
      <c r="H1996" s="1" t="s">
        <v>27</v>
      </c>
      <c r="I1996" s="1" t="s">
        <v>55</v>
      </c>
      <c r="J1996" s="1">
        <v>-1</v>
      </c>
      <c r="K1996" s="1">
        <v>1000</v>
      </c>
      <c r="L1996" s="1">
        <v>-1000</v>
      </c>
      <c r="M1996" s="1" t="s">
        <v>2619</v>
      </c>
      <c r="N1996" s="1" t="s">
        <v>30</v>
      </c>
      <c r="O1996" s="1" t="s">
        <v>31</v>
      </c>
      <c r="P1996" s="1" t="s">
        <v>32</v>
      </c>
      <c r="Q1996" s="1" t="s">
        <v>33</v>
      </c>
      <c r="R1996" s="1" t="s">
        <v>46</v>
      </c>
      <c r="S1996" s="1" t="s">
        <v>245</v>
      </c>
      <c r="T1996" s="1">
        <v>-1</v>
      </c>
      <c r="U1996" s="1" t="s">
        <v>2622</v>
      </c>
      <c r="V1996" s="1" t="s">
        <v>2630</v>
      </c>
      <c r="W1996" s="1" t="s">
        <v>2624</v>
      </c>
      <c r="X1996" s="1" t="s">
        <v>2633</v>
      </c>
      <c r="Y1996" s="1" t="s">
        <v>2623</v>
      </c>
      <c r="Z1996" s="1" t="s">
        <v>2623</v>
      </c>
      <c r="AA1996" s="1">
        <v>-1000</v>
      </c>
      <c r="AB1996" s="1" t="s">
        <v>2626</v>
      </c>
      <c r="AC1996" s="1" t="s">
        <v>245</v>
      </c>
      <c r="AD1996" s="1" t="str">
        <f>TEXT(Sales_data[[#This Row],[Order_Date]],"MMM")</f>
        <v>May</v>
      </c>
      <c r="AE1996" s="1">
        <f t="shared" si="155"/>
        <v>2024</v>
      </c>
      <c r="AF1996" s="1" t="str">
        <f>TEXT(Sales_data[[#This Row],[Order_Date]],"ddd")</f>
        <v>Thu</v>
      </c>
      <c r="AG1996" s="1" t="str">
        <f t="shared" si="156"/>
        <v>On Time</v>
      </c>
      <c r="AH1996" s="1" t="str">
        <f t="shared" si="157"/>
        <v>Fast</v>
      </c>
      <c r="AI1996" s="1" t="str">
        <f t="shared" si="158"/>
        <v>Low</v>
      </c>
      <c r="AJ1996" s="6" t="str">
        <f t="shared" si="159"/>
        <v>Weekday</v>
      </c>
    </row>
    <row r="1997" spans="1:36" x14ac:dyDescent="0.45">
      <c r="A1997" s="5" t="s">
        <v>2483</v>
      </c>
      <c r="B1997" s="2">
        <v>45623</v>
      </c>
      <c r="C1997" s="2">
        <v>45621</v>
      </c>
      <c r="D1997" s="2">
        <v>45621</v>
      </c>
      <c r="E1997" s="1" t="s">
        <v>2530</v>
      </c>
      <c r="F1997" s="1" t="s">
        <v>2608</v>
      </c>
      <c r="G1997" s="1" t="s">
        <v>41</v>
      </c>
      <c r="H1997" s="1" t="s">
        <v>71</v>
      </c>
      <c r="I1997" s="1" t="s">
        <v>72</v>
      </c>
      <c r="J1997" s="1">
        <v>3</v>
      </c>
      <c r="K1997" s="1">
        <v>100</v>
      </c>
      <c r="L1997" s="1">
        <v>300</v>
      </c>
      <c r="M1997" s="1" t="s">
        <v>63</v>
      </c>
      <c r="N1997" s="1" t="s">
        <v>30</v>
      </c>
      <c r="O1997" s="1" t="s">
        <v>31</v>
      </c>
      <c r="P1997" s="1" t="s">
        <v>85</v>
      </c>
      <c r="Q1997" s="1" t="s">
        <v>33</v>
      </c>
      <c r="R1997" s="1" t="s">
        <v>46</v>
      </c>
      <c r="S1997" s="1" t="s">
        <v>47</v>
      </c>
      <c r="T1997" s="1">
        <v>0</v>
      </c>
      <c r="U1997" s="1" t="s">
        <v>2622</v>
      </c>
      <c r="V1997" s="1" t="s">
        <v>2623</v>
      </c>
      <c r="W1997" s="1" t="s">
        <v>2624</v>
      </c>
      <c r="X1997" s="1" t="s">
        <v>2628</v>
      </c>
      <c r="Y1997" s="1" t="s">
        <v>2623</v>
      </c>
      <c r="Z1997" s="1" t="s">
        <v>2623</v>
      </c>
      <c r="AA1997" s="1">
        <v>300</v>
      </c>
      <c r="AB1997" s="1" t="s">
        <v>2626</v>
      </c>
      <c r="AC1997" s="1" t="s">
        <v>47</v>
      </c>
      <c r="AD1997" s="1" t="str">
        <f>TEXT(Sales_data[[#This Row],[Order_Date]],"MMM")</f>
        <v>Nov</v>
      </c>
      <c r="AE1997" s="1">
        <f t="shared" si="155"/>
        <v>2024</v>
      </c>
      <c r="AF1997" s="1" t="str">
        <f>TEXT(Sales_data[[#This Row],[Order_Date]],"ddd")</f>
        <v>Wed</v>
      </c>
      <c r="AG1997" s="1" t="str">
        <f t="shared" si="156"/>
        <v>On Time</v>
      </c>
      <c r="AH1997" s="1" t="str">
        <f t="shared" si="157"/>
        <v>Fast</v>
      </c>
      <c r="AI1997" s="1" t="str">
        <f t="shared" si="158"/>
        <v>Low</v>
      </c>
      <c r="AJ1997" s="6" t="str">
        <f t="shared" si="159"/>
        <v>Weekday</v>
      </c>
    </row>
    <row r="1998" spans="1:36" x14ac:dyDescent="0.45">
      <c r="A1998" s="5" t="s">
        <v>2484</v>
      </c>
      <c r="B1998" s="2">
        <v>45338</v>
      </c>
      <c r="C1998" s="2">
        <v>45340</v>
      </c>
      <c r="D1998" s="2">
        <v>45342</v>
      </c>
      <c r="E1998" s="1" t="s">
        <v>2535</v>
      </c>
      <c r="F1998" s="1" t="s">
        <v>53</v>
      </c>
      <c r="G1998" s="1" t="s">
        <v>54</v>
      </c>
      <c r="H1998" s="1" t="s">
        <v>128</v>
      </c>
      <c r="I1998" s="1" t="s">
        <v>169</v>
      </c>
      <c r="J1998" s="1">
        <v>-1</v>
      </c>
      <c r="K1998" s="1">
        <v>0</v>
      </c>
      <c r="L1998" s="1">
        <v>0</v>
      </c>
      <c r="M1998" s="1" t="s">
        <v>63</v>
      </c>
      <c r="N1998" s="1" t="s">
        <v>57</v>
      </c>
      <c r="O1998" s="1" t="s">
        <v>64</v>
      </c>
      <c r="P1998" s="1" t="s">
        <v>58</v>
      </c>
      <c r="Q1998" s="1" t="s">
        <v>45</v>
      </c>
      <c r="R1998" s="1" t="s">
        <v>34</v>
      </c>
      <c r="S1998" s="1" t="s">
        <v>2620</v>
      </c>
      <c r="T1998" s="1">
        <v>2</v>
      </c>
      <c r="U1998" s="1" t="s">
        <v>2622</v>
      </c>
      <c r="V1998" s="1" t="s">
        <v>2630</v>
      </c>
      <c r="W1998" s="1" t="s">
        <v>2629</v>
      </c>
      <c r="X1998" s="1" t="s">
        <v>2625</v>
      </c>
      <c r="Y1998" s="1" t="s">
        <v>2630</v>
      </c>
      <c r="Z1998" s="1" t="s">
        <v>2623</v>
      </c>
      <c r="AA1998" s="1">
        <v>0</v>
      </c>
      <c r="AB1998" s="1" t="s">
        <v>2626</v>
      </c>
      <c r="AC1998" s="1" t="s">
        <v>2627</v>
      </c>
      <c r="AD1998" s="1" t="str">
        <f>TEXT(Sales_data[[#This Row],[Order_Date]],"MMM")</f>
        <v>Feb</v>
      </c>
      <c r="AE1998" s="1">
        <f t="shared" si="155"/>
        <v>2024</v>
      </c>
      <c r="AF1998" s="1" t="str">
        <f>TEXT(Sales_data[[#This Row],[Order_Date]],"ddd")</f>
        <v>Fri</v>
      </c>
      <c r="AG1998" s="1" t="str">
        <f t="shared" si="156"/>
        <v>On Time</v>
      </c>
      <c r="AH1998" s="1" t="str">
        <f t="shared" si="157"/>
        <v>Fast</v>
      </c>
      <c r="AI1998" s="1" t="str">
        <f t="shared" si="158"/>
        <v>Low</v>
      </c>
      <c r="AJ1998" s="6" t="str">
        <f t="shared" si="159"/>
        <v>Weekday</v>
      </c>
    </row>
    <row r="1999" spans="1:36" x14ac:dyDescent="0.45">
      <c r="A1999" s="5" t="s">
        <v>2485</v>
      </c>
      <c r="B1999" s="2">
        <v>45459</v>
      </c>
      <c r="C1999" s="2">
        <v>45459</v>
      </c>
      <c r="D1999" s="2">
        <v>45459</v>
      </c>
      <c r="E1999" s="1" t="s">
        <v>2582</v>
      </c>
      <c r="F1999" s="1" t="s">
        <v>147</v>
      </c>
      <c r="G1999" s="1" t="s">
        <v>147</v>
      </c>
      <c r="H1999" s="1" t="s">
        <v>128</v>
      </c>
      <c r="I1999" s="1" t="s">
        <v>169</v>
      </c>
      <c r="J1999" s="1">
        <v>2</v>
      </c>
      <c r="K1999" s="1">
        <v>0</v>
      </c>
      <c r="L1999" s="1">
        <v>0</v>
      </c>
      <c r="M1999" s="1" t="s">
        <v>2619</v>
      </c>
      <c r="N1999" s="1" t="s">
        <v>93</v>
      </c>
      <c r="O1999" s="1" t="s">
        <v>31</v>
      </c>
      <c r="P1999" s="1" t="s">
        <v>85</v>
      </c>
      <c r="Q1999" s="1" t="s">
        <v>33</v>
      </c>
      <c r="R1999" s="1" t="s">
        <v>2620</v>
      </c>
      <c r="S1999" s="1" t="s">
        <v>2620</v>
      </c>
      <c r="T1999" s="1">
        <v>0</v>
      </c>
      <c r="U1999" s="1" t="s">
        <v>2622</v>
      </c>
      <c r="V1999" s="1" t="s">
        <v>2623</v>
      </c>
      <c r="W1999" s="1" t="s">
        <v>2629</v>
      </c>
      <c r="X1999" s="1" t="s">
        <v>2625</v>
      </c>
      <c r="Y1999" s="1" t="s">
        <v>2630</v>
      </c>
      <c r="Z1999" s="1" t="s">
        <v>2623</v>
      </c>
      <c r="AA1999" s="1">
        <v>0</v>
      </c>
      <c r="AB1999" s="1" t="s">
        <v>2626</v>
      </c>
      <c r="AC1999" s="1" t="s">
        <v>2627</v>
      </c>
      <c r="AD1999" s="1" t="str">
        <f>TEXT(Sales_data[[#This Row],[Order_Date]],"MMM")</f>
        <v>Jun</v>
      </c>
      <c r="AE1999" s="1">
        <f t="shared" si="155"/>
        <v>2024</v>
      </c>
      <c r="AF1999" s="1" t="str">
        <f>TEXT(Sales_data[[#This Row],[Order_Date]],"ddd")</f>
        <v>Sun</v>
      </c>
      <c r="AG1999" s="1" t="str">
        <f t="shared" si="156"/>
        <v>On Time</v>
      </c>
      <c r="AH1999" s="1" t="str">
        <f t="shared" si="157"/>
        <v>Fast</v>
      </c>
      <c r="AI1999" s="1" t="str">
        <f t="shared" si="158"/>
        <v>Low</v>
      </c>
      <c r="AJ1999" s="6" t="str">
        <f t="shared" si="159"/>
        <v>Weekend</v>
      </c>
    </row>
    <row r="2000" spans="1:36" x14ac:dyDescent="0.45">
      <c r="A2000" s="5" t="s">
        <v>2486</v>
      </c>
      <c r="B2000" s="2">
        <v>45383</v>
      </c>
      <c r="C2000" s="2">
        <v>45381</v>
      </c>
      <c r="D2000" s="2">
        <v>45387</v>
      </c>
      <c r="E2000" s="1" t="s">
        <v>2537</v>
      </c>
      <c r="F2000" s="1" t="s">
        <v>69</v>
      </c>
      <c r="G2000" s="1" t="s">
        <v>70</v>
      </c>
      <c r="H2000" s="1" t="s">
        <v>42</v>
      </c>
      <c r="I2000" s="1" t="s">
        <v>43</v>
      </c>
      <c r="J2000" s="1">
        <v>-1</v>
      </c>
      <c r="K2000" s="1">
        <v>500</v>
      </c>
      <c r="L2000" s="1">
        <v>-500</v>
      </c>
      <c r="M2000" s="1" t="s">
        <v>63</v>
      </c>
      <c r="N2000" s="1" t="s">
        <v>30</v>
      </c>
      <c r="O2000" s="1" t="s">
        <v>64</v>
      </c>
      <c r="P2000" s="1" t="s">
        <v>85</v>
      </c>
      <c r="Q2000" s="1" t="s">
        <v>45</v>
      </c>
      <c r="R2000" s="1" t="s">
        <v>2620</v>
      </c>
      <c r="S2000" s="1" t="s">
        <v>2620</v>
      </c>
      <c r="T2000" s="1">
        <v>6</v>
      </c>
      <c r="U2000" s="1" t="s">
        <v>2622</v>
      </c>
      <c r="V2000" s="1" t="s">
        <v>2630</v>
      </c>
      <c r="W2000" s="1" t="s">
        <v>2624</v>
      </c>
      <c r="X2000" s="1" t="s">
        <v>2628</v>
      </c>
      <c r="Y2000" s="1" t="s">
        <v>2623</v>
      </c>
      <c r="Z2000" s="1" t="s">
        <v>2623</v>
      </c>
      <c r="AA2000" s="1">
        <v>-500</v>
      </c>
      <c r="AB2000" s="1" t="s">
        <v>2626</v>
      </c>
      <c r="AC2000" s="1" t="s">
        <v>2632</v>
      </c>
      <c r="AD2000" s="1" t="str">
        <f>TEXT(Sales_data[[#This Row],[Order_Date]],"MMM")</f>
        <v>Apr</v>
      </c>
      <c r="AE2000" s="1">
        <f t="shared" si="155"/>
        <v>2024</v>
      </c>
      <c r="AF2000" s="1" t="str">
        <f>TEXT(Sales_data[[#This Row],[Order_Date]],"ddd")</f>
        <v>Mon</v>
      </c>
      <c r="AG2000" s="1" t="str">
        <f t="shared" si="156"/>
        <v>Late</v>
      </c>
      <c r="AH2000" s="1" t="str">
        <f t="shared" si="157"/>
        <v>Slow</v>
      </c>
      <c r="AI2000" s="1" t="str">
        <f t="shared" si="158"/>
        <v>Low</v>
      </c>
      <c r="AJ2000" s="6" t="str">
        <f t="shared" si="159"/>
        <v>Weekday</v>
      </c>
    </row>
    <row r="2001" spans="1:36" x14ac:dyDescent="0.45">
      <c r="A2001" s="10" t="s">
        <v>2487</v>
      </c>
      <c r="B2001" s="11">
        <v>45382</v>
      </c>
      <c r="C2001" s="11">
        <v>45385</v>
      </c>
      <c r="D2001" s="11">
        <v>45387</v>
      </c>
      <c r="E2001" s="12" t="s">
        <v>2560</v>
      </c>
      <c r="F2001" s="12" t="s">
        <v>2606</v>
      </c>
      <c r="G2001" s="12" t="s">
        <v>26</v>
      </c>
      <c r="H2001" s="12" t="s">
        <v>71</v>
      </c>
      <c r="I2001" s="12" t="s">
        <v>72</v>
      </c>
      <c r="J2001" s="12">
        <v>2</v>
      </c>
      <c r="K2001" s="12">
        <v>500</v>
      </c>
      <c r="L2001" s="12">
        <v>1000</v>
      </c>
      <c r="M2001" s="12" t="s">
        <v>29</v>
      </c>
      <c r="N2001" s="12" t="s">
        <v>30</v>
      </c>
      <c r="O2001" s="12" t="s">
        <v>79</v>
      </c>
      <c r="P2001" s="12" t="s">
        <v>32</v>
      </c>
      <c r="Q2001" s="12" t="s">
        <v>33</v>
      </c>
      <c r="R2001" s="12" t="s">
        <v>2620</v>
      </c>
      <c r="S2001" s="12" t="s">
        <v>2620</v>
      </c>
      <c r="T2001" s="12">
        <v>2</v>
      </c>
      <c r="U2001" s="12" t="s">
        <v>2622</v>
      </c>
      <c r="V2001" s="12" t="s">
        <v>2623</v>
      </c>
      <c r="W2001" s="12" t="s">
        <v>2624</v>
      </c>
      <c r="X2001" s="12" t="s">
        <v>2625</v>
      </c>
      <c r="Y2001" s="12" t="s">
        <v>2623</v>
      </c>
      <c r="Z2001" s="12" t="s">
        <v>2623</v>
      </c>
      <c r="AA2001" s="12">
        <v>1000</v>
      </c>
      <c r="AB2001" s="12" t="s">
        <v>2626</v>
      </c>
      <c r="AC2001" s="12" t="s">
        <v>2627</v>
      </c>
      <c r="AD2001" s="12" t="str">
        <f>TEXT(Sales_data[[#This Row],[Order_Date]],"MMM")</f>
        <v>Mar</v>
      </c>
      <c r="AE2001" s="12">
        <f t="shared" si="155"/>
        <v>2024</v>
      </c>
      <c r="AF2001" s="12" t="str">
        <f>TEXT(Sales_data[[#This Row],[Order_Date]],"ddd")</f>
        <v>Sun</v>
      </c>
      <c r="AG2001" s="12" t="str">
        <f t="shared" si="156"/>
        <v>On Time</v>
      </c>
      <c r="AH2001" s="12" t="str">
        <f t="shared" si="157"/>
        <v>Fast</v>
      </c>
      <c r="AI2001" s="12" t="str">
        <f t="shared" si="158"/>
        <v>Low</v>
      </c>
      <c r="AJ2001" s="13" t="str">
        <f t="shared" si="159"/>
        <v>Weekend</v>
      </c>
    </row>
  </sheetData>
  <conditionalFormatting sqref="A1:A2001">
    <cfRule type="duplicateValues" dxfId="0" priority="1"/>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6D1E1-7154-43BB-B658-8574C96CB2BB}">
  <dimension ref="A2:H62"/>
  <sheetViews>
    <sheetView topLeftCell="A28" workbookViewId="0">
      <selection activeCell="H48" sqref="H48"/>
    </sheetView>
  </sheetViews>
  <sheetFormatPr defaultRowHeight="14.25" x14ac:dyDescent="0.45"/>
  <cols>
    <col min="1" max="1" width="12.06640625" bestFit="1" customWidth="1"/>
    <col min="2" max="2" width="15.6640625" bestFit="1" customWidth="1"/>
    <col min="3" max="8" width="11.6640625" customWidth="1"/>
    <col min="10" max="10" width="25.06640625" bestFit="1" customWidth="1"/>
    <col min="11" max="12" width="15.6640625" bestFit="1" customWidth="1"/>
    <col min="13" max="13" width="18.3984375" bestFit="1" customWidth="1"/>
    <col min="14" max="15" width="15.6640625" bestFit="1" customWidth="1"/>
    <col min="17" max="17" width="13.46484375" bestFit="1" customWidth="1"/>
    <col min="18" max="18" width="15.6640625" bestFit="1" customWidth="1"/>
  </cols>
  <sheetData>
    <row r="2" spans="1:8" x14ac:dyDescent="0.45">
      <c r="A2" s="18" t="s">
        <v>2647</v>
      </c>
    </row>
    <row r="3" spans="1:8" x14ac:dyDescent="0.45">
      <c r="A3" s="17" t="s">
        <v>2645</v>
      </c>
      <c r="B3" s="1" t="s">
        <v>2646</v>
      </c>
      <c r="C3" s="20"/>
      <c r="D3" s="20"/>
      <c r="E3" s="20"/>
      <c r="F3" s="20"/>
      <c r="G3" s="20"/>
      <c r="H3" s="20"/>
    </row>
    <row r="4" spans="1:8" x14ac:dyDescent="0.45">
      <c r="A4" s="1" t="s">
        <v>2660</v>
      </c>
      <c r="B4" s="1">
        <v>3700</v>
      </c>
      <c r="C4" s="20"/>
      <c r="D4" s="20"/>
      <c r="E4" s="20"/>
      <c r="F4" s="20"/>
      <c r="G4" s="20"/>
      <c r="H4" s="20"/>
    </row>
    <row r="5" spans="1:8" x14ac:dyDescent="0.45">
      <c r="A5" s="1" t="s">
        <v>2661</v>
      </c>
      <c r="B5" s="1">
        <v>21300</v>
      </c>
      <c r="C5" s="20"/>
      <c r="D5" s="20"/>
      <c r="E5" s="20"/>
      <c r="F5" s="20"/>
      <c r="G5" s="20"/>
      <c r="H5" s="20"/>
    </row>
    <row r="6" spans="1:8" x14ac:dyDescent="0.45">
      <c r="A6" s="1" t="s">
        <v>2662</v>
      </c>
      <c r="B6" s="1">
        <v>8800</v>
      </c>
      <c r="C6" s="20"/>
      <c r="D6" s="20"/>
      <c r="E6" s="20"/>
      <c r="F6" s="20"/>
      <c r="G6" s="20"/>
      <c r="H6" s="20"/>
    </row>
    <row r="7" spans="1:8" x14ac:dyDescent="0.45">
      <c r="A7" s="1" t="s">
        <v>2642</v>
      </c>
      <c r="B7" s="1">
        <v>11500</v>
      </c>
      <c r="C7" s="20"/>
      <c r="D7" s="20"/>
      <c r="E7" s="20"/>
      <c r="F7" s="20"/>
      <c r="G7" s="20"/>
      <c r="H7" s="20"/>
    </row>
    <row r="8" spans="1:8" x14ac:dyDescent="0.45">
      <c r="A8" s="1" t="s">
        <v>2663</v>
      </c>
      <c r="B8" s="1">
        <v>26200</v>
      </c>
      <c r="C8" s="20"/>
      <c r="D8" s="20"/>
      <c r="E8" s="20"/>
      <c r="F8" s="20"/>
      <c r="G8" s="20"/>
      <c r="H8" s="20"/>
    </row>
    <row r="9" spans="1:8" x14ac:dyDescent="0.45">
      <c r="A9" s="1" t="s">
        <v>2664</v>
      </c>
      <c r="B9" s="1">
        <v>17600</v>
      </c>
      <c r="C9" s="20"/>
      <c r="D9" s="20"/>
      <c r="E9" s="20"/>
      <c r="F9" s="20"/>
      <c r="G9" s="20"/>
      <c r="H9" s="20"/>
    </row>
    <row r="10" spans="1:8" x14ac:dyDescent="0.45">
      <c r="A10" s="1" t="s">
        <v>2643</v>
      </c>
      <c r="B10" s="1">
        <v>14300</v>
      </c>
      <c r="C10" s="20"/>
      <c r="D10" s="20"/>
      <c r="E10" s="20"/>
      <c r="F10" s="20"/>
      <c r="G10" s="20"/>
      <c r="H10" s="20"/>
    </row>
    <row r="11" spans="1:8" x14ac:dyDescent="0.45">
      <c r="A11" s="1" t="s">
        <v>2644</v>
      </c>
      <c r="B11" s="1">
        <v>103400</v>
      </c>
      <c r="C11" s="20"/>
      <c r="D11" s="20"/>
      <c r="E11" s="20"/>
      <c r="F11" s="20"/>
      <c r="G11" s="20"/>
      <c r="H11" s="20"/>
    </row>
    <row r="12" spans="1:8" x14ac:dyDescent="0.45">
      <c r="C12" s="20"/>
      <c r="D12" s="20"/>
      <c r="E12" s="20"/>
      <c r="F12" s="20"/>
      <c r="G12" s="20"/>
      <c r="H12" s="20"/>
    </row>
    <row r="13" spans="1:8" x14ac:dyDescent="0.45">
      <c r="C13" s="20"/>
      <c r="D13" s="20"/>
      <c r="E13" s="20"/>
      <c r="F13" s="20"/>
      <c r="G13" s="20"/>
      <c r="H13" s="20"/>
    </row>
    <row r="14" spans="1:8" x14ac:dyDescent="0.45">
      <c r="C14" s="20"/>
      <c r="D14" s="20"/>
      <c r="E14" s="20"/>
      <c r="F14" s="20"/>
      <c r="G14" s="20"/>
      <c r="H14" s="20"/>
    </row>
    <row r="15" spans="1:8" x14ac:dyDescent="0.45">
      <c r="C15" s="20"/>
      <c r="D15" s="20"/>
      <c r="E15" s="20"/>
      <c r="F15" s="20"/>
      <c r="G15" s="20"/>
      <c r="H15" s="20"/>
    </row>
    <row r="16" spans="1:8" x14ac:dyDescent="0.45">
      <c r="C16" s="20"/>
      <c r="D16" s="20"/>
      <c r="E16" s="20"/>
      <c r="F16" s="20"/>
      <c r="G16" s="20"/>
      <c r="H16" s="20"/>
    </row>
    <row r="18" spans="1:2" x14ac:dyDescent="0.45">
      <c r="A18" s="19" t="s">
        <v>2650</v>
      </c>
      <c r="B18" s="15"/>
    </row>
    <row r="19" spans="1:2" x14ac:dyDescent="0.45">
      <c r="A19" s="14" t="s">
        <v>2648</v>
      </c>
      <c r="B19" s="15" t="s">
        <v>2649</v>
      </c>
    </row>
    <row r="20" spans="1:2" x14ac:dyDescent="0.45">
      <c r="A20" s="16" t="s">
        <v>27</v>
      </c>
      <c r="B20" s="15">
        <v>103400</v>
      </c>
    </row>
    <row r="21" spans="1:2" x14ac:dyDescent="0.45">
      <c r="A21" s="16" t="s">
        <v>2644</v>
      </c>
      <c r="B21" s="15">
        <v>103400</v>
      </c>
    </row>
    <row r="28" spans="1:2" x14ac:dyDescent="0.45">
      <c r="A28" s="19" t="s">
        <v>2652</v>
      </c>
      <c r="B28" s="15"/>
    </row>
    <row r="29" spans="1:2" x14ac:dyDescent="0.45">
      <c r="A29" s="14" t="s">
        <v>2641</v>
      </c>
      <c r="B29" s="15" t="s">
        <v>2651</v>
      </c>
    </row>
    <row r="30" spans="1:2" x14ac:dyDescent="0.45">
      <c r="A30" s="16" t="s">
        <v>147</v>
      </c>
      <c r="B30" s="15">
        <v>24</v>
      </c>
    </row>
    <row r="31" spans="1:2" x14ac:dyDescent="0.45">
      <c r="A31" s="16" t="s">
        <v>70</v>
      </c>
      <c r="B31" s="15">
        <v>20</v>
      </c>
    </row>
    <row r="32" spans="1:2" x14ac:dyDescent="0.45">
      <c r="A32" s="16" t="s">
        <v>41</v>
      </c>
      <c r="B32" s="15">
        <v>48</v>
      </c>
    </row>
    <row r="33" spans="1:2" x14ac:dyDescent="0.45">
      <c r="A33" s="16" t="s">
        <v>54</v>
      </c>
      <c r="B33" s="15">
        <v>7</v>
      </c>
    </row>
    <row r="34" spans="1:2" x14ac:dyDescent="0.45">
      <c r="A34" s="16" t="s">
        <v>26</v>
      </c>
      <c r="B34" s="15">
        <v>15</v>
      </c>
    </row>
    <row r="35" spans="1:2" x14ac:dyDescent="0.45">
      <c r="A35" s="16" t="s">
        <v>116</v>
      </c>
      <c r="B35" s="15">
        <v>16</v>
      </c>
    </row>
    <row r="36" spans="1:2" x14ac:dyDescent="0.45">
      <c r="A36" s="16" t="s">
        <v>2644</v>
      </c>
      <c r="B36" s="15">
        <v>130</v>
      </c>
    </row>
    <row r="39" spans="1:2" x14ac:dyDescent="0.45">
      <c r="A39" s="19" t="s">
        <v>2653</v>
      </c>
      <c r="B39" s="15"/>
    </row>
    <row r="40" spans="1:2" x14ac:dyDescent="0.45">
      <c r="A40" s="14" t="s">
        <v>2641</v>
      </c>
      <c r="B40" s="15" t="s">
        <v>2651</v>
      </c>
    </row>
    <row r="41" spans="1:2" x14ac:dyDescent="0.45">
      <c r="A41" s="16" t="s">
        <v>29</v>
      </c>
      <c r="B41" s="15">
        <v>57</v>
      </c>
    </row>
    <row r="42" spans="1:2" x14ac:dyDescent="0.45">
      <c r="A42" s="16" t="s">
        <v>56</v>
      </c>
      <c r="B42" s="15">
        <v>73</v>
      </c>
    </row>
    <row r="43" spans="1:2" x14ac:dyDescent="0.45">
      <c r="A43" s="16" t="s">
        <v>2644</v>
      </c>
      <c r="B43" s="15">
        <v>130</v>
      </c>
    </row>
    <row r="48" spans="1:2" x14ac:dyDescent="0.45">
      <c r="A48" s="19" t="s">
        <v>2658</v>
      </c>
      <c r="B48" s="15"/>
    </row>
    <row r="49" spans="1:2" x14ac:dyDescent="0.45">
      <c r="A49" s="14" t="s">
        <v>2641</v>
      </c>
      <c r="B49" s="15" t="s">
        <v>2651</v>
      </c>
    </row>
    <row r="50" spans="1:2" x14ac:dyDescent="0.45">
      <c r="A50" s="16" t="s">
        <v>2654</v>
      </c>
      <c r="B50" s="15">
        <v>31</v>
      </c>
    </row>
    <row r="51" spans="1:2" x14ac:dyDescent="0.45">
      <c r="A51" s="16" t="s">
        <v>44</v>
      </c>
      <c r="B51" s="15">
        <v>99</v>
      </c>
    </row>
    <row r="52" spans="1:2" x14ac:dyDescent="0.45">
      <c r="A52" s="16" t="s">
        <v>2644</v>
      </c>
      <c r="B52" s="15">
        <v>130</v>
      </c>
    </row>
    <row r="57" spans="1:2" x14ac:dyDescent="0.45">
      <c r="A57" s="19" t="s">
        <v>2659</v>
      </c>
      <c r="B57" s="15"/>
    </row>
    <row r="58" spans="1:2" x14ac:dyDescent="0.45">
      <c r="A58" s="14" t="s">
        <v>2641</v>
      </c>
      <c r="B58" s="15" t="s">
        <v>2651</v>
      </c>
    </row>
    <row r="59" spans="1:2" x14ac:dyDescent="0.45">
      <c r="A59" s="16" t="s">
        <v>2655</v>
      </c>
      <c r="B59" s="15">
        <v>5</v>
      </c>
    </row>
    <row r="60" spans="1:2" x14ac:dyDescent="0.45">
      <c r="A60" s="16" t="s">
        <v>2656</v>
      </c>
      <c r="B60" s="15">
        <v>103</v>
      </c>
    </row>
    <row r="61" spans="1:2" x14ac:dyDescent="0.45">
      <c r="A61" s="16" t="s">
        <v>2657</v>
      </c>
      <c r="B61" s="15">
        <v>22</v>
      </c>
    </row>
    <row r="62" spans="1:2" x14ac:dyDescent="0.45">
      <c r="A62" s="16" t="s">
        <v>2644</v>
      </c>
      <c r="B62" s="15">
        <v>130</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357E0-47A3-4F6A-A482-427B9D5BEA57}">
  <dimension ref="G5:U8"/>
  <sheetViews>
    <sheetView showGridLines="0" tabSelected="1" topLeftCell="A12" zoomScale="93" zoomScaleNormal="93" workbookViewId="0">
      <selection activeCell="R40" sqref="R40"/>
    </sheetView>
  </sheetViews>
  <sheetFormatPr defaultRowHeight="14.25" x14ac:dyDescent="0.45"/>
  <cols>
    <col min="1" max="5" width="9.06640625" style="21"/>
    <col min="6" max="6" width="13.59765625" style="21" bestFit="1" customWidth="1"/>
    <col min="7" max="8" width="9.06640625" style="21"/>
    <col min="9" max="9" width="15.6640625" style="21" bestFit="1" customWidth="1"/>
    <col min="10" max="16384" width="9.06640625" style="21"/>
  </cols>
  <sheetData>
    <row r="5" spans="7:21" x14ac:dyDescent="0.45">
      <c r="Q5" s="23">
        <f>COUNTIF(Sales_data[[#All],[Delivery_Performance]],"On Time")/COUNTA(Sales_data[Order_ID])</f>
        <v>0.77449999999999997</v>
      </c>
    </row>
    <row r="6" spans="7:21" x14ac:dyDescent="0.45">
      <c r="G6" s="21">
        <f>COUNTA(Sales_data[Order_ID])</f>
        <v>2000</v>
      </c>
      <c r="I6" s="22">
        <f>SUM(Sales_data[Final_Amount])</f>
        <v>1417100</v>
      </c>
      <c r="L6" s="21">
        <f>SUM(Sales_data[Quantity])</f>
        <v>2024</v>
      </c>
    </row>
    <row r="8" spans="7:21" x14ac:dyDescent="0.45">
      <c r="N8" s="21">
        <f>AVERAGE(Sales_data[Delivery_Days])</f>
        <v>3.0329999999999999</v>
      </c>
      <c r="U8"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Final_data</vt:lpstr>
      <vt:lpstr>Pivote_data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Anjali Vishwakarma</cp:lastModifiedBy>
  <dcterms:created xsi:type="dcterms:W3CDTF">2026-02-17T15:48:54Z</dcterms:created>
  <dcterms:modified xsi:type="dcterms:W3CDTF">2026-03-23T06:14:30Z</dcterms:modified>
</cp:coreProperties>
</file>